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UBA\Downloads\"/>
    </mc:Choice>
  </mc:AlternateContent>
  <xr:revisionPtr revIDLastSave="0" documentId="13_ncr:1_{D35F9001-24A9-49E0-8C41-7033ADA7689B}" xr6:coauthVersionLast="47" xr6:coauthVersionMax="47" xr10:uidLastSave="{00000000-0000-0000-0000-000000000000}"/>
  <bookViews>
    <workbookView xWindow="-108" yWindow="-108" windowWidth="23256" windowHeight="12576" xr2:uid="{FCB3E360-1318-4362-AC99-C0FA1F2E74F4}"/>
  </bookViews>
  <sheets>
    <sheet name="DASH BOARD" sheetId="4" r:id="rId1"/>
    <sheet name="root" sheetId="1" r:id="rId2"/>
    <sheet name="SIGN VALIDATION" sheetId="2" r:id="rId3"/>
    <sheet name="REPORT" sheetId="6" r:id="rId4"/>
    <sheet name="RISK MAP" sheetId="7" r:id="rId5"/>
    <sheet name="VERIFIED CONTENT" sheetId="5" r:id="rId6"/>
  </sheets>
  <definedNames>
    <definedName name="_xlnm._FilterDatabase" localSheetId="1" hidden="1">root!$A$2:$CL$553</definedName>
    <definedName name="_xlnm._FilterDatabase" localSheetId="2" hidden="1">'SIGN VALIDATION'!$A$9:$A$65</definedName>
    <definedName name="_xlcn.WorksheetConnection_dynamickmdjni122.xlsxTable11" hidden="1">Table1[]</definedName>
    <definedName name="_xlcn.WorksheetConnection_dynamickmdjni122.xlsxTable21" hidden="1">Table2[]</definedName>
    <definedName name="_xlcn.WorksheetConnection_dynamickmdjni122.xlsxTable31" hidden="1">Table3[]</definedName>
    <definedName name="_xlcn.WorksheetConnection_dynamickmdjni122.xlsxTable61" hidden="1">Table6[]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3" name="Table3" connection="WorksheetConnection_dynamic kmdj-ni 12 (2).xlsx!Table3"/>
          <x15:modelTable id="Table1" name="Table1" connection="WorksheetConnection_dynamic kmdj-ni 12 (2).xlsx!Table1"/>
          <x15:modelTable id="Table2" name="Table2" connection="WorksheetConnection_dynamic kmdj-ni 12 (2).xlsx!Table2"/>
          <x15:modelTable id="Table6" name="Table6" connection="WorksheetConnection_dynamic kmdj-ni 12 (2).xlsx!Table6"/>
        </x15:modelTables>
      </x15:dataModel>
    </ext>
  </extLst>
</workbook>
</file>

<file path=xl/calcChain.xml><?xml version="1.0" encoding="utf-8"?>
<calcChain xmlns="http://schemas.openxmlformats.org/spreadsheetml/2006/main">
  <c r="D90" i="5" l="1"/>
  <c r="D89" i="5"/>
  <c r="D11" i="2"/>
  <c r="E11" i="2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B67" i="5"/>
  <c r="B65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B72" i="5"/>
  <c r="B70" i="5"/>
  <c r="C69" i="5"/>
  <c r="D69" i="5"/>
  <c r="D71" i="5" s="1"/>
  <c r="E69" i="5"/>
  <c r="E71" i="5" s="1"/>
  <c r="F69" i="5"/>
  <c r="F71" i="5" s="1"/>
  <c r="G69" i="5"/>
  <c r="G71" i="5" s="1"/>
  <c r="G73" i="5" s="1"/>
  <c r="H69" i="5"/>
  <c r="H71" i="5" s="1"/>
  <c r="I69" i="5"/>
  <c r="I71" i="5" s="1"/>
  <c r="J69" i="5"/>
  <c r="J71" i="5" s="1"/>
  <c r="K69" i="5"/>
  <c r="K71" i="5" s="1"/>
  <c r="K73" i="5" s="1"/>
  <c r="L69" i="5"/>
  <c r="L71" i="5" s="1"/>
  <c r="M69" i="5"/>
  <c r="M71" i="5" s="1"/>
  <c r="N69" i="5"/>
  <c r="N71" i="5" s="1"/>
  <c r="O69" i="5"/>
  <c r="O71" i="5" s="1"/>
  <c r="O73" i="5" s="1"/>
  <c r="P69" i="5"/>
  <c r="P71" i="5" s="1"/>
  <c r="Q69" i="5"/>
  <c r="Q71" i="5" s="1"/>
  <c r="R69" i="5"/>
  <c r="R71" i="5" s="1"/>
  <c r="S69" i="5"/>
  <c r="S71" i="5" s="1"/>
  <c r="S73" i="5" s="1"/>
  <c r="T69" i="5"/>
  <c r="T71" i="5" s="1"/>
  <c r="U69" i="5"/>
  <c r="U71" i="5" s="1"/>
  <c r="V69" i="5"/>
  <c r="V71" i="5" s="1"/>
  <c r="W69" i="5"/>
  <c r="W71" i="5" s="1"/>
  <c r="W73" i="5" s="1"/>
  <c r="X69" i="5"/>
  <c r="X71" i="5" s="1"/>
  <c r="Y69" i="5"/>
  <c r="Y71" i="5" s="1"/>
  <c r="Z69" i="5"/>
  <c r="Z71" i="5" s="1"/>
  <c r="AA69" i="5"/>
  <c r="AA71" i="5" s="1"/>
  <c r="AA73" i="5" s="1"/>
  <c r="AB69" i="5"/>
  <c r="AB71" i="5" s="1"/>
  <c r="AC69" i="5"/>
  <c r="AC71" i="5" s="1"/>
  <c r="AD69" i="5"/>
  <c r="AD71" i="5" s="1"/>
  <c r="AE69" i="5"/>
  <c r="AE71" i="5" s="1"/>
  <c r="AE73" i="5" s="1"/>
  <c r="AF69" i="5"/>
  <c r="AF71" i="5" s="1"/>
  <c r="AG69" i="5"/>
  <c r="AG71" i="5" s="1"/>
  <c r="AH69" i="5"/>
  <c r="AH71" i="5" s="1"/>
  <c r="AI69" i="5"/>
  <c r="AI71" i="5" s="1"/>
  <c r="AI73" i="5" s="1"/>
  <c r="AJ69" i="5"/>
  <c r="AJ71" i="5" s="1"/>
  <c r="AK69" i="5"/>
  <c r="AK71" i="5" s="1"/>
  <c r="AL69" i="5"/>
  <c r="AL71" i="5" s="1"/>
  <c r="AM69" i="5"/>
  <c r="AM71" i="5" s="1"/>
  <c r="AM73" i="5" s="1"/>
  <c r="AN69" i="5"/>
  <c r="AN71" i="5" s="1"/>
  <c r="AO69" i="5"/>
  <c r="AO71" i="5" s="1"/>
  <c r="AP69" i="5"/>
  <c r="AP71" i="5" s="1"/>
  <c r="AQ69" i="5"/>
  <c r="AQ71" i="5" s="1"/>
  <c r="AQ73" i="5" s="1"/>
  <c r="AR69" i="5"/>
  <c r="AR71" i="5" s="1"/>
  <c r="AS69" i="5"/>
  <c r="AS71" i="5" s="1"/>
  <c r="AT69" i="5"/>
  <c r="AT71" i="5" s="1"/>
  <c r="AU69" i="5"/>
  <c r="AU71" i="5" s="1"/>
  <c r="AU73" i="5" s="1"/>
  <c r="AV69" i="5"/>
  <c r="AV71" i="5" s="1"/>
  <c r="AW69" i="5"/>
  <c r="AW71" i="5" s="1"/>
  <c r="AX69" i="5"/>
  <c r="AX71" i="5" s="1"/>
  <c r="AY69" i="5"/>
  <c r="AY71" i="5" s="1"/>
  <c r="AY73" i="5" s="1"/>
  <c r="AZ69" i="5"/>
  <c r="AZ71" i="5" s="1"/>
  <c r="BA69" i="5"/>
  <c r="BA71" i="5" s="1"/>
  <c r="BB69" i="5"/>
  <c r="BB71" i="5" s="1"/>
  <c r="BC69" i="5"/>
  <c r="BC71" i="5" s="1"/>
  <c r="BC73" i="5" s="1"/>
  <c r="BD69" i="5"/>
  <c r="BD71" i="5" s="1"/>
  <c r="BE69" i="5"/>
  <c r="BE71" i="5" s="1"/>
  <c r="BF69" i="5"/>
  <c r="BF71" i="5" s="1"/>
  <c r="BG69" i="5"/>
  <c r="BG71" i="5" s="1"/>
  <c r="BG73" i="5" s="1"/>
  <c r="BH69" i="5"/>
  <c r="BH71" i="5" s="1"/>
  <c r="BI69" i="5"/>
  <c r="BI71" i="5" s="1"/>
  <c r="BJ69" i="5"/>
  <c r="BJ71" i="5" s="1"/>
  <c r="BK69" i="5"/>
  <c r="BK71" i="5" s="1"/>
  <c r="BK73" i="5" s="1"/>
  <c r="BL69" i="5"/>
  <c r="BL71" i="5" s="1"/>
  <c r="BM69" i="5"/>
  <c r="BM71" i="5" s="1"/>
  <c r="BN69" i="5"/>
  <c r="BN71" i="5" s="1"/>
  <c r="BO69" i="5"/>
  <c r="BO71" i="5" s="1"/>
  <c r="BO73" i="5" s="1"/>
  <c r="BP69" i="5"/>
  <c r="BP71" i="5" s="1"/>
  <c r="BQ69" i="5"/>
  <c r="BQ71" i="5" s="1"/>
  <c r="BR69" i="5"/>
  <c r="BR71" i="5" s="1"/>
  <c r="BS69" i="5"/>
  <c r="BS71" i="5" s="1"/>
  <c r="BS73" i="5" s="1"/>
  <c r="BT69" i="5"/>
  <c r="BT71" i="5" s="1"/>
  <c r="BU69" i="5"/>
  <c r="BU71" i="5" s="1"/>
  <c r="BV69" i="5"/>
  <c r="BV71" i="5" s="1"/>
  <c r="BW69" i="5"/>
  <c r="BW71" i="5" s="1"/>
  <c r="BW73" i="5" s="1"/>
  <c r="BX69" i="5"/>
  <c r="BX71" i="5" s="1"/>
  <c r="BY69" i="5"/>
  <c r="BY71" i="5" s="1"/>
  <c r="BZ69" i="5"/>
  <c r="BZ71" i="5" s="1"/>
  <c r="CA69" i="5"/>
  <c r="CA71" i="5" s="1"/>
  <c r="CA73" i="5" s="1"/>
  <c r="CB69" i="5"/>
  <c r="CB71" i="5" s="1"/>
  <c r="CC69" i="5"/>
  <c r="CC71" i="5" s="1"/>
  <c r="CD69" i="5"/>
  <c r="CD71" i="5" s="1"/>
  <c r="CE69" i="5"/>
  <c r="CE71" i="5" s="1"/>
  <c r="CE73" i="5" s="1"/>
  <c r="CF69" i="5"/>
  <c r="CF71" i="5" s="1"/>
  <c r="CG69" i="5"/>
  <c r="CG71" i="5" s="1"/>
  <c r="CH69" i="5"/>
  <c r="CH71" i="5" s="1"/>
  <c r="CI69" i="5"/>
  <c r="CI71" i="5" s="1"/>
  <c r="CI73" i="5" s="1"/>
  <c r="CJ69" i="5"/>
  <c r="CJ71" i="5" s="1"/>
  <c r="CK69" i="5"/>
  <c r="CK71" i="5" s="1"/>
  <c r="CL69" i="5"/>
  <c r="CL71" i="5" s="1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B69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B64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BH111" i="5"/>
  <c r="BI111" i="5"/>
  <c r="BJ111" i="5"/>
  <c r="BK111" i="5"/>
  <c r="BL111" i="5"/>
  <c r="BM111" i="5"/>
  <c r="BN111" i="5"/>
  <c r="BO111" i="5"/>
  <c r="BP111" i="5"/>
  <c r="BQ111" i="5"/>
  <c r="BR111" i="5"/>
  <c r="BS111" i="5"/>
  <c r="BT111" i="5"/>
  <c r="BU111" i="5"/>
  <c r="BV111" i="5"/>
  <c r="BW111" i="5"/>
  <c r="BX111" i="5"/>
  <c r="BY111" i="5"/>
  <c r="BZ111" i="5"/>
  <c r="CA111" i="5"/>
  <c r="CB111" i="5"/>
  <c r="CC111" i="5"/>
  <c r="CD111" i="5"/>
  <c r="CE111" i="5"/>
  <c r="CF111" i="5"/>
  <c r="CG111" i="5"/>
  <c r="CH111" i="5"/>
  <c r="CI111" i="5"/>
  <c r="CJ111" i="5"/>
  <c r="CK111" i="5"/>
  <c r="CL111" i="5"/>
  <c r="C108" i="5"/>
  <c r="D108" i="5"/>
  <c r="D110" i="5" s="1"/>
  <c r="D112" i="5" s="1"/>
  <c r="E108" i="5"/>
  <c r="E110" i="5" s="1"/>
  <c r="F108" i="5"/>
  <c r="F110" i="5" s="1"/>
  <c r="G108" i="5"/>
  <c r="G110" i="5" s="1"/>
  <c r="H108" i="5"/>
  <c r="H110" i="5" s="1"/>
  <c r="I108" i="5"/>
  <c r="I110" i="5" s="1"/>
  <c r="J108" i="5"/>
  <c r="J110" i="5" s="1"/>
  <c r="K108" i="5"/>
  <c r="K110" i="5" s="1"/>
  <c r="L108" i="5"/>
  <c r="L110" i="5" s="1"/>
  <c r="M108" i="5"/>
  <c r="M110" i="5" s="1"/>
  <c r="N108" i="5"/>
  <c r="N110" i="5" s="1"/>
  <c r="O108" i="5"/>
  <c r="O110" i="5" s="1"/>
  <c r="P108" i="5"/>
  <c r="P110" i="5" s="1"/>
  <c r="Q108" i="5"/>
  <c r="Q110" i="5" s="1"/>
  <c r="R108" i="5"/>
  <c r="R110" i="5" s="1"/>
  <c r="S108" i="5"/>
  <c r="S110" i="5" s="1"/>
  <c r="T108" i="5"/>
  <c r="T110" i="5" s="1"/>
  <c r="U108" i="5"/>
  <c r="U110" i="5" s="1"/>
  <c r="V108" i="5"/>
  <c r="V110" i="5" s="1"/>
  <c r="W108" i="5"/>
  <c r="W110" i="5" s="1"/>
  <c r="X108" i="5"/>
  <c r="X110" i="5" s="1"/>
  <c r="Y108" i="5"/>
  <c r="Y110" i="5" s="1"/>
  <c r="Y112" i="5" s="1"/>
  <c r="Z108" i="5"/>
  <c r="Z110" i="5" s="1"/>
  <c r="AA108" i="5"/>
  <c r="AA110" i="5" s="1"/>
  <c r="AB108" i="5"/>
  <c r="AB110" i="5" s="1"/>
  <c r="AC108" i="5"/>
  <c r="AC110" i="5" s="1"/>
  <c r="AD108" i="5"/>
  <c r="AD110" i="5" s="1"/>
  <c r="AE108" i="5"/>
  <c r="AE110" i="5" s="1"/>
  <c r="AF108" i="5"/>
  <c r="AF110" i="5" s="1"/>
  <c r="AG108" i="5"/>
  <c r="AG110" i="5" s="1"/>
  <c r="AH108" i="5"/>
  <c r="AH110" i="5" s="1"/>
  <c r="AI108" i="5"/>
  <c r="AI110" i="5" s="1"/>
  <c r="AJ108" i="5"/>
  <c r="AJ110" i="5" s="1"/>
  <c r="AK108" i="5"/>
  <c r="AK110" i="5" s="1"/>
  <c r="AL108" i="5"/>
  <c r="AL110" i="5" s="1"/>
  <c r="AM108" i="5"/>
  <c r="AM110" i="5" s="1"/>
  <c r="AN108" i="5"/>
  <c r="AN110" i="5" s="1"/>
  <c r="AO108" i="5"/>
  <c r="AO110" i="5" s="1"/>
  <c r="AP108" i="5"/>
  <c r="AP110" i="5" s="1"/>
  <c r="AQ108" i="5"/>
  <c r="AQ110" i="5" s="1"/>
  <c r="AR108" i="5"/>
  <c r="AR110" i="5" s="1"/>
  <c r="AS108" i="5"/>
  <c r="AS110" i="5" s="1"/>
  <c r="AT108" i="5"/>
  <c r="AT110" i="5" s="1"/>
  <c r="AU108" i="5"/>
  <c r="AU110" i="5" s="1"/>
  <c r="AV108" i="5"/>
  <c r="AV110" i="5" s="1"/>
  <c r="AW108" i="5"/>
  <c r="AW110" i="5" s="1"/>
  <c r="AX108" i="5"/>
  <c r="AX110" i="5" s="1"/>
  <c r="AY108" i="5"/>
  <c r="AY110" i="5" s="1"/>
  <c r="AZ108" i="5"/>
  <c r="AZ110" i="5" s="1"/>
  <c r="BA108" i="5"/>
  <c r="BA110" i="5" s="1"/>
  <c r="BB108" i="5"/>
  <c r="BB110" i="5" s="1"/>
  <c r="BC108" i="5"/>
  <c r="BC110" i="5" s="1"/>
  <c r="BD108" i="5"/>
  <c r="BD110" i="5" s="1"/>
  <c r="BE108" i="5"/>
  <c r="BE110" i="5" s="1"/>
  <c r="BF108" i="5"/>
  <c r="BF110" i="5" s="1"/>
  <c r="BG108" i="5"/>
  <c r="BG110" i="5" s="1"/>
  <c r="BH108" i="5"/>
  <c r="BH110" i="5" s="1"/>
  <c r="BI108" i="5"/>
  <c r="BI110" i="5" s="1"/>
  <c r="BJ108" i="5"/>
  <c r="BJ110" i="5" s="1"/>
  <c r="BK108" i="5"/>
  <c r="BK110" i="5" s="1"/>
  <c r="BL108" i="5"/>
  <c r="BL110" i="5" s="1"/>
  <c r="BM108" i="5"/>
  <c r="BM110" i="5" s="1"/>
  <c r="BN108" i="5"/>
  <c r="BN110" i="5" s="1"/>
  <c r="BO108" i="5"/>
  <c r="BO110" i="5" s="1"/>
  <c r="BP108" i="5"/>
  <c r="BP110" i="5" s="1"/>
  <c r="BQ108" i="5"/>
  <c r="BQ110" i="5" s="1"/>
  <c r="BR108" i="5"/>
  <c r="BR110" i="5" s="1"/>
  <c r="BS108" i="5"/>
  <c r="BS110" i="5" s="1"/>
  <c r="BT108" i="5"/>
  <c r="BT110" i="5" s="1"/>
  <c r="BU108" i="5"/>
  <c r="BU110" i="5" s="1"/>
  <c r="BV108" i="5"/>
  <c r="BV110" i="5" s="1"/>
  <c r="BW108" i="5"/>
  <c r="BW110" i="5" s="1"/>
  <c r="BX108" i="5"/>
  <c r="BX110" i="5" s="1"/>
  <c r="BY108" i="5"/>
  <c r="BY110" i="5" s="1"/>
  <c r="BZ108" i="5"/>
  <c r="BZ110" i="5" s="1"/>
  <c r="CA108" i="5"/>
  <c r="CA110" i="5" s="1"/>
  <c r="CB108" i="5"/>
  <c r="CB110" i="5" s="1"/>
  <c r="CC108" i="5"/>
  <c r="CC110" i="5" s="1"/>
  <c r="CD108" i="5"/>
  <c r="CD110" i="5" s="1"/>
  <c r="CE108" i="5"/>
  <c r="CE110" i="5" s="1"/>
  <c r="CF108" i="5"/>
  <c r="CF110" i="5" s="1"/>
  <c r="CG108" i="5"/>
  <c r="CG110" i="5" s="1"/>
  <c r="CH108" i="5"/>
  <c r="CH110" i="5" s="1"/>
  <c r="CI108" i="5"/>
  <c r="CI110" i="5" s="1"/>
  <c r="CJ108" i="5"/>
  <c r="CJ110" i="5" s="1"/>
  <c r="CK108" i="5"/>
  <c r="CK110" i="5" s="1"/>
  <c r="CL108" i="5"/>
  <c r="CL110" i="5" s="1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BQ109" i="5"/>
  <c r="BR109" i="5"/>
  <c r="BS109" i="5"/>
  <c r="BT109" i="5"/>
  <c r="BU109" i="5"/>
  <c r="BV109" i="5"/>
  <c r="BW109" i="5"/>
  <c r="BX109" i="5"/>
  <c r="BY109" i="5"/>
  <c r="BZ109" i="5"/>
  <c r="CA109" i="5"/>
  <c r="CB109" i="5"/>
  <c r="CC109" i="5"/>
  <c r="CD109" i="5"/>
  <c r="CE109" i="5"/>
  <c r="CF109" i="5"/>
  <c r="CG109" i="5"/>
  <c r="CH109" i="5"/>
  <c r="CI109" i="5"/>
  <c r="CJ109" i="5"/>
  <c r="CK109" i="5"/>
  <c r="CL109" i="5"/>
  <c r="B111" i="5"/>
  <c r="B109" i="5"/>
  <c r="B108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BI105" i="5"/>
  <c r="BJ105" i="5"/>
  <c r="BK105" i="5"/>
  <c r="BL105" i="5"/>
  <c r="BM105" i="5"/>
  <c r="BN105" i="5"/>
  <c r="BO105" i="5"/>
  <c r="BP105" i="5"/>
  <c r="BQ105" i="5"/>
  <c r="BR105" i="5"/>
  <c r="BS105" i="5"/>
  <c r="BT105" i="5"/>
  <c r="BU105" i="5"/>
  <c r="BV105" i="5"/>
  <c r="BW105" i="5"/>
  <c r="BX105" i="5"/>
  <c r="BY105" i="5"/>
  <c r="BZ105" i="5"/>
  <c r="CA105" i="5"/>
  <c r="CB105" i="5"/>
  <c r="CC105" i="5"/>
  <c r="CD105" i="5"/>
  <c r="CE105" i="5"/>
  <c r="CF105" i="5"/>
  <c r="CG105" i="5"/>
  <c r="CH105" i="5"/>
  <c r="CI105" i="5"/>
  <c r="CJ105" i="5"/>
  <c r="CK105" i="5"/>
  <c r="CL105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BQ102" i="5"/>
  <c r="BR102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103" i="5"/>
  <c r="D103" i="5"/>
  <c r="E103" i="5"/>
  <c r="F103" i="5"/>
  <c r="G103" i="5"/>
  <c r="H103" i="5"/>
  <c r="I103" i="5"/>
  <c r="I104" i="5" s="1"/>
  <c r="I106" i="5" s="1"/>
  <c r="J103" i="5"/>
  <c r="K103" i="5"/>
  <c r="L103" i="5"/>
  <c r="M103" i="5"/>
  <c r="N103" i="5"/>
  <c r="O103" i="5"/>
  <c r="P103" i="5"/>
  <c r="Q103" i="5"/>
  <c r="Q104" i="5" s="1"/>
  <c r="Q106" i="5" s="1"/>
  <c r="R103" i="5"/>
  <c r="S103" i="5"/>
  <c r="T103" i="5"/>
  <c r="U103" i="5"/>
  <c r="V103" i="5"/>
  <c r="W103" i="5"/>
  <c r="X103" i="5"/>
  <c r="Y103" i="5"/>
  <c r="Y104" i="5" s="1"/>
  <c r="Y106" i="5" s="1"/>
  <c r="Z103" i="5"/>
  <c r="AA103" i="5"/>
  <c r="AB103" i="5"/>
  <c r="AC103" i="5"/>
  <c r="AD103" i="5"/>
  <c r="AE103" i="5"/>
  <c r="AF103" i="5"/>
  <c r="AG103" i="5"/>
  <c r="AG104" i="5" s="1"/>
  <c r="AG106" i="5" s="1"/>
  <c r="AH103" i="5"/>
  <c r="AI103" i="5"/>
  <c r="AJ103" i="5"/>
  <c r="AK103" i="5"/>
  <c r="AK104" i="5" s="1"/>
  <c r="AK106" i="5" s="1"/>
  <c r="AL103" i="5"/>
  <c r="AM103" i="5"/>
  <c r="AN103" i="5"/>
  <c r="AO103" i="5"/>
  <c r="AO104" i="5" s="1"/>
  <c r="AO106" i="5" s="1"/>
  <c r="AP103" i="5"/>
  <c r="AQ103" i="5"/>
  <c r="AR103" i="5"/>
  <c r="AS103" i="5"/>
  <c r="AT103" i="5"/>
  <c r="AU103" i="5"/>
  <c r="AV103" i="5"/>
  <c r="AW103" i="5"/>
  <c r="AW104" i="5" s="1"/>
  <c r="AW106" i="5" s="1"/>
  <c r="AX103" i="5"/>
  <c r="AY103" i="5"/>
  <c r="AZ103" i="5"/>
  <c r="BA103" i="5"/>
  <c r="BB103" i="5"/>
  <c r="BC103" i="5"/>
  <c r="BD103" i="5"/>
  <c r="BE103" i="5"/>
  <c r="BE104" i="5" s="1"/>
  <c r="BE106" i="5" s="1"/>
  <c r="BF103" i="5"/>
  <c r="BG103" i="5"/>
  <c r="BH103" i="5"/>
  <c r="BI103" i="5"/>
  <c r="BJ103" i="5"/>
  <c r="BK103" i="5"/>
  <c r="BL103" i="5"/>
  <c r="BM103" i="5"/>
  <c r="BM104" i="5" s="1"/>
  <c r="BM106" i="5" s="1"/>
  <c r="BN103" i="5"/>
  <c r="BO103" i="5"/>
  <c r="BP103" i="5"/>
  <c r="BQ103" i="5"/>
  <c r="BQ104" i="5" s="1"/>
  <c r="BQ106" i="5" s="1"/>
  <c r="BR103" i="5"/>
  <c r="BS103" i="5"/>
  <c r="BT103" i="5"/>
  <c r="BU103" i="5"/>
  <c r="BU104" i="5" s="1"/>
  <c r="BU106" i="5" s="1"/>
  <c r="BV103" i="5"/>
  <c r="BW103" i="5"/>
  <c r="BX103" i="5"/>
  <c r="BY103" i="5"/>
  <c r="BZ103" i="5"/>
  <c r="CA103" i="5"/>
  <c r="CB103" i="5"/>
  <c r="CC103" i="5"/>
  <c r="CC104" i="5" s="1"/>
  <c r="CC106" i="5" s="1"/>
  <c r="CD103" i="5"/>
  <c r="CE103" i="5"/>
  <c r="CF103" i="5"/>
  <c r="CG103" i="5"/>
  <c r="CH103" i="5"/>
  <c r="CI103" i="5"/>
  <c r="CJ103" i="5"/>
  <c r="CK103" i="5"/>
  <c r="CK104" i="5" s="1"/>
  <c r="CK106" i="5" s="1"/>
  <c r="CL103" i="5"/>
  <c r="B103" i="5"/>
  <c r="B102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B99" i="5"/>
  <c r="B89" i="5"/>
  <c r="C41" i="2"/>
  <c r="D41" i="2"/>
  <c r="E41" i="2"/>
  <c r="F41" i="2"/>
  <c r="G41" i="2"/>
  <c r="H41" i="2"/>
  <c r="I41" i="2"/>
  <c r="C42" i="2"/>
  <c r="D42" i="2"/>
  <c r="E42" i="2"/>
  <c r="F42" i="2"/>
  <c r="G42" i="2"/>
  <c r="H42" i="2"/>
  <c r="I42" i="2"/>
  <c r="C43" i="2"/>
  <c r="D43" i="2"/>
  <c r="E43" i="2"/>
  <c r="F43" i="2"/>
  <c r="G43" i="2"/>
  <c r="H43" i="2"/>
  <c r="I43" i="2"/>
  <c r="C44" i="2"/>
  <c r="D44" i="2"/>
  <c r="E44" i="2"/>
  <c r="F44" i="2"/>
  <c r="G44" i="2"/>
  <c r="H44" i="2"/>
  <c r="I44" i="2"/>
  <c r="C45" i="2"/>
  <c r="D45" i="2"/>
  <c r="E45" i="2"/>
  <c r="F45" i="2"/>
  <c r="G45" i="2"/>
  <c r="H45" i="2"/>
  <c r="I45" i="2"/>
  <c r="C46" i="2"/>
  <c r="D46" i="2"/>
  <c r="E46" i="2"/>
  <c r="F46" i="2"/>
  <c r="G46" i="2"/>
  <c r="H46" i="2"/>
  <c r="I46" i="2"/>
  <c r="C47" i="2"/>
  <c r="D47" i="2"/>
  <c r="E47" i="2"/>
  <c r="F47" i="2"/>
  <c r="G47" i="2"/>
  <c r="H47" i="2"/>
  <c r="I47" i="2"/>
  <c r="C48" i="2"/>
  <c r="D48" i="2"/>
  <c r="E48" i="2"/>
  <c r="F48" i="2"/>
  <c r="G48" i="2"/>
  <c r="H48" i="2"/>
  <c r="I48" i="2"/>
  <c r="C49" i="2"/>
  <c r="D49" i="2"/>
  <c r="E49" i="2"/>
  <c r="F49" i="2"/>
  <c r="G49" i="2"/>
  <c r="H49" i="2"/>
  <c r="I49" i="2"/>
  <c r="C50" i="2"/>
  <c r="D50" i="2"/>
  <c r="E50" i="2"/>
  <c r="F50" i="2"/>
  <c r="G50" i="2"/>
  <c r="H50" i="2"/>
  <c r="I50" i="2"/>
  <c r="C51" i="2"/>
  <c r="D51" i="2"/>
  <c r="E51" i="2"/>
  <c r="F51" i="2"/>
  <c r="G51" i="2"/>
  <c r="H51" i="2"/>
  <c r="I51" i="2"/>
  <c r="C52" i="2"/>
  <c r="D52" i="2"/>
  <c r="E52" i="2"/>
  <c r="F52" i="2"/>
  <c r="G52" i="2"/>
  <c r="H52" i="2"/>
  <c r="I52" i="2"/>
  <c r="C53" i="2"/>
  <c r="D53" i="2"/>
  <c r="E53" i="2"/>
  <c r="F53" i="2"/>
  <c r="G53" i="2"/>
  <c r="H53" i="2"/>
  <c r="I53" i="2"/>
  <c r="C54" i="2"/>
  <c r="D54" i="2"/>
  <c r="E54" i="2"/>
  <c r="F54" i="2"/>
  <c r="G54" i="2"/>
  <c r="H54" i="2"/>
  <c r="I54" i="2"/>
  <c r="C55" i="2"/>
  <c r="D55" i="2"/>
  <c r="E55" i="2"/>
  <c r="F55" i="2"/>
  <c r="G55" i="2"/>
  <c r="H55" i="2"/>
  <c r="I55" i="2"/>
  <c r="C56" i="2"/>
  <c r="D56" i="2"/>
  <c r="E56" i="2"/>
  <c r="F56" i="2"/>
  <c r="G56" i="2"/>
  <c r="H56" i="2"/>
  <c r="I56" i="2"/>
  <c r="C57" i="2"/>
  <c r="D57" i="2"/>
  <c r="E57" i="2"/>
  <c r="F57" i="2"/>
  <c r="G57" i="2"/>
  <c r="H57" i="2"/>
  <c r="I57" i="2"/>
  <c r="C58" i="2"/>
  <c r="D58" i="2"/>
  <c r="E58" i="2"/>
  <c r="F58" i="2"/>
  <c r="G58" i="2"/>
  <c r="H58" i="2"/>
  <c r="I58" i="2"/>
  <c r="C59" i="2"/>
  <c r="D59" i="2"/>
  <c r="E59" i="2"/>
  <c r="F59" i="2"/>
  <c r="G59" i="2"/>
  <c r="H59" i="2"/>
  <c r="I59" i="2"/>
  <c r="C60" i="2"/>
  <c r="D60" i="2"/>
  <c r="E60" i="2"/>
  <c r="F60" i="2"/>
  <c r="G60" i="2"/>
  <c r="H60" i="2"/>
  <c r="I60" i="2"/>
  <c r="C61" i="2"/>
  <c r="D61" i="2"/>
  <c r="E61" i="2"/>
  <c r="F61" i="2"/>
  <c r="G61" i="2"/>
  <c r="H61" i="2"/>
  <c r="I61" i="2"/>
  <c r="C62" i="2"/>
  <c r="D62" i="2"/>
  <c r="E62" i="2"/>
  <c r="F62" i="2"/>
  <c r="G62" i="2"/>
  <c r="H62" i="2"/>
  <c r="I62" i="2"/>
  <c r="C63" i="2"/>
  <c r="D63" i="2"/>
  <c r="E63" i="2"/>
  <c r="F63" i="2"/>
  <c r="G63" i="2"/>
  <c r="H63" i="2"/>
  <c r="I63" i="2"/>
  <c r="C64" i="2"/>
  <c r="D64" i="2"/>
  <c r="E64" i="2"/>
  <c r="F64" i="2"/>
  <c r="G64" i="2"/>
  <c r="H64" i="2"/>
  <c r="I64" i="2"/>
  <c r="C65" i="2"/>
  <c r="D65" i="2"/>
  <c r="E65" i="2"/>
  <c r="F65" i="2"/>
  <c r="G65" i="2"/>
  <c r="H65" i="2"/>
  <c r="I65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C11" i="2"/>
  <c r="F11" i="2"/>
  <c r="G11" i="2"/>
  <c r="H11" i="2"/>
  <c r="I11" i="2"/>
  <c r="C12" i="2"/>
  <c r="D12" i="2"/>
  <c r="E12" i="2"/>
  <c r="F12" i="2"/>
  <c r="G12" i="2"/>
  <c r="H12" i="2"/>
  <c r="I12" i="2"/>
  <c r="C13" i="2"/>
  <c r="D13" i="2"/>
  <c r="E13" i="2"/>
  <c r="F13" i="2"/>
  <c r="G13" i="2"/>
  <c r="H13" i="2"/>
  <c r="I13" i="2"/>
  <c r="C14" i="2"/>
  <c r="D14" i="2"/>
  <c r="E14" i="2"/>
  <c r="F14" i="2"/>
  <c r="G14" i="2"/>
  <c r="H14" i="2"/>
  <c r="I14" i="2"/>
  <c r="C15" i="2"/>
  <c r="D15" i="2"/>
  <c r="E15" i="2"/>
  <c r="F15" i="2"/>
  <c r="G15" i="2"/>
  <c r="H15" i="2"/>
  <c r="I15" i="2"/>
  <c r="C16" i="2"/>
  <c r="D16" i="2"/>
  <c r="E16" i="2"/>
  <c r="F16" i="2"/>
  <c r="G16" i="2"/>
  <c r="H16" i="2"/>
  <c r="I16" i="2"/>
  <c r="C17" i="2"/>
  <c r="D17" i="2"/>
  <c r="E17" i="2"/>
  <c r="F17" i="2"/>
  <c r="G17" i="2"/>
  <c r="H17" i="2"/>
  <c r="I17" i="2"/>
  <c r="C18" i="2"/>
  <c r="D18" i="2"/>
  <c r="E18" i="2"/>
  <c r="F18" i="2"/>
  <c r="G18" i="2"/>
  <c r="H18" i="2"/>
  <c r="I18" i="2"/>
  <c r="C19" i="2"/>
  <c r="D19" i="2"/>
  <c r="E19" i="2"/>
  <c r="F19" i="2"/>
  <c r="G19" i="2"/>
  <c r="H19" i="2"/>
  <c r="I19" i="2"/>
  <c r="C20" i="2"/>
  <c r="D20" i="2"/>
  <c r="E20" i="2"/>
  <c r="F20" i="2"/>
  <c r="G20" i="2"/>
  <c r="H20" i="2"/>
  <c r="I20" i="2"/>
  <c r="C21" i="2"/>
  <c r="D21" i="2"/>
  <c r="E21" i="2"/>
  <c r="F21" i="2"/>
  <c r="G21" i="2"/>
  <c r="H21" i="2"/>
  <c r="I21" i="2"/>
  <c r="C22" i="2"/>
  <c r="D22" i="2"/>
  <c r="E22" i="2"/>
  <c r="F22" i="2"/>
  <c r="G22" i="2"/>
  <c r="H22" i="2"/>
  <c r="I22" i="2"/>
  <c r="C23" i="2"/>
  <c r="D23" i="2"/>
  <c r="E23" i="2"/>
  <c r="F23" i="2"/>
  <c r="G23" i="2"/>
  <c r="H23" i="2"/>
  <c r="I23" i="2"/>
  <c r="C24" i="2"/>
  <c r="D24" i="2"/>
  <c r="E24" i="2"/>
  <c r="F24" i="2"/>
  <c r="G24" i="2"/>
  <c r="H24" i="2"/>
  <c r="I24" i="2"/>
  <c r="C25" i="2"/>
  <c r="D25" i="2"/>
  <c r="E25" i="2"/>
  <c r="F25" i="2"/>
  <c r="G25" i="2"/>
  <c r="H25" i="2"/>
  <c r="I25" i="2"/>
  <c r="C26" i="2"/>
  <c r="D26" i="2"/>
  <c r="E26" i="2"/>
  <c r="F26" i="2"/>
  <c r="G26" i="2"/>
  <c r="H26" i="2"/>
  <c r="I26" i="2"/>
  <c r="C27" i="2"/>
  <c r="D27" i="2"/>
  <c r="E27" i="2"/>
  <c r="F27" i="2"/>
  <c r="G27" i="2"/>
  <c r="H27" i="2"/>
  <c r="I27" i="2"/>
  <c r="C28" i="2"/>
  <c r="D28" i="2"/>
  <c r="E28" i="2"/>
  <c r="F28" i="2"/>
  <c r="G28" i="2"/>
  <c r="H28" i="2"/>
  <c r="I28" i="2"/>
  <c r="C29" i="2"/>
  <c r="D29" i="2"/>
  <c r="E29" i="2"/>
  <c r="F29" i="2"/>
  <c r="G29" i="2"/>
  <c r="H29" i="2"/>
  <c r="I29" i="2"/>
  <c r="C30" i="2"/>
  <c r="D30" i="2"/>
  <c r="E30" i="2"/>
  <c r="F30" i="2"/>
  <c r="G30" i="2"/>
  <c r="H30" i="2"/>
  <c r="I30" i="2"/>
  <c r="C31" i="2"/>
  <c r="D31" i="2"/>
  <c r="E31" i="2"/>
  <c r="F31" i="2"/>
  <c r="G31" i="2"/>
  <c r="H31" i="2"/>
  <c r="I31" i="2"/>
  <c r="C32" i="2"/>
  <c r="D32" i="2"/>
  <c r="E32" i="2"/>
  <c r="F32" i="2"/>
  <c r="G32" i="2"/>
  <c r="H32" i="2"/>
  <c r="I32" i="2"/>
  <c r="C33" i="2"/>
  <c r="D33" i="2"/>
  <c r="E33" i="2"/>
  <c r="F33" i="2"/>
  <c r="G33" i="2"/>
  <c r="H33" i="2"/>
  <c r="I33" i="2"/>
  <c r="C34" i="2"/>
  <c r="D34" i="2"/>
  <c r="E34" i="2"/>
  <c r="F34" i="2"/>
  <c r="G34" i="2"/>
  <c r="H34" i="2"/>
  <c r="I34" i="2"/>
  <c r="C35" i="2"/>
  <c r="D35" i="2"/>
  <c r="E35" i="2"/>
  <c r="F35" i="2"/>
  <c r="G35" i="2"/>
  <c r="H35" i="2"/>
  <c r="I35" i="2"/>
  <c r="C36" i="2"/>
  <c r="D36" i="2"/>
  <c r="E36" i="2"/>
  <c r="F36" i="2"/>
  <c r="G36" i="2"/>
  <c r="H36" i="2"/>
  <c r="I36" i="2"/>
  <c r="C37" i="2"/>
  <c r="D37" i="2"/>
  <c r="E37" i="2"/>
  <c r="F37" i="2"/>
  <c r="G37" i="2"/>
  <c r="H37" i="2"/>
  <c r="I37" i="2"/>
  <c r="C38" i="2"/>
  <c r="D38" i="2"/>
  <c r="E38" i="2"/>
  <c r="F38" i="2"/>
  <c r="G38" i="2"/>
  <c r="H38" i="2"/>
  <c r="I38" i="2"/>
  <c r="C39" i="2"/>
  <c r="D39" i="2"/>
  <c r="E39" i="2"/>
  <c r="F39" i="2"/>
  <c r="G39" i="2"/>
  <c r="H39" i="2"/>
  <c r="I39" i="2"/>
  <c r="C40" i="2"/>
  <c r="D40" i="2"/>
  <c r="E40" i="2"/>
  <c r="F40" i="2"/>
  <c r="G40" i="2"/>
  <c r="H40" i="2"/>
  <c r="I40" i="2"/>
  <c r="B40" i="2"/>
  <c r="B39" i="2"/>
  <c r="B38" i="2"/>
  <c r="B37" i="2"/>
  <c r="B36" i="2"/>
  <c r="B35" i="2"/>
  <c r="B26" i="2"/>
  <c r="B25" i="2"/>
  <c r="B24" i="2"/>
  <c r="B23" i="2"/>
  <c r="B22" i="2"/>
  <c r="B21" i="2"/>
  <c r="B20" i="2"/>
  <c r="B19" i="2"/>
  <c r="B18" i="2"/>
  <c r="B17" i="2"/>
  <c r="B16" i="2"/>
  <c r="B14" i="2"/>
  <c r="B34" i="2"/>
  <c r="B33" i="2"/>
  <c r="B32" i="2"/>
  <c r="B31" i="2"/>
  <c r="B30" i="2"/>
  <c r="B29" i="2"/>
  <c r="B28" i="2"/>
  <c r="B27" i="2"/>
  <c r="B15" i="2"/>
  <c r="B13" i="2"/>
  <c r="B12" i="2"/>
  <c r="B11" i="2"/>
  <c r="B10" i="2"/>
  <c r="C10" i="2" s="1"/>
  <c r="D10" i="2" s="1"/>
  <c r="E10" i="2" s="1"/>
  <c r="F10" i="2" s="1"/>
  <c r="B25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X19" i="5" s="1"/>
  <c r="Y18" i="5"/>
  <c r="Z18" i="5"/>
  <c r="AA18" i="5"/>
  <c r="AB18" i="5"/>
  <c r="AC18" i="5"/>
  <c r="AD18" i="5"/>
  <c r="AE18" i="5"/>
  <c r="AF18" i="5"/>
  <c r="AG18" i="5"/>
  <c r="AH18" i="5"/>
  <c r="AI18" i="5"/>
  <c r="AJ18" i="5"/>
  <c r="AJ19" i="5" s="1"/>
  <c r="AK18" i="5"/>
  <c r="AL18" i="5"/>
  <c r="AM18" i="5"/>
  <c r="AN18" i="5"/>
  <c r="AO18" i="5"/>
  <c r="AP18" i="5"/>
  <c r="AQ18" i="5"/>
  <c r="AR18" i="5"/>
  <c r="AS18" i="5"/>
  <c r="AT18" i="5"/>
  <c r="AU18" i="5"/>
  <c r="AV18" i="5"/>
  <c r="AV19" i="5" s="1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B18" i="5"/>
  <c r="B17" i="5"/>
  <c r="C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79" i="5"/>
  <c r="D79" i="5"/>
  <c r="D87" i="5" s="1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B90" i="5"/>
  <c r="B86" i="5"/>
  <c r="B85" i="5"/>
  <c r="B84" i="5"/>
  <c r="B83" i="5"/>
  <c r="B82" i="5"/>
  <c r="B81" i="5"/>
  <c r="B80" i="5"/>
  <c r="B79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B76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B61" i="5"/>
  <c r="B60" i="5"/>
  <c r="B5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B50" i="5"/>
  <c r="B49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B4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B3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B26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B14" i="5"/>
  <c r="B13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6" i="5"/>
  <c r="B6" i="5"/>
  <c r="C5" i="5"/>
  <c r="D5" i="5"/>
  <c r="A3" i="6" l="1"/>
  <c r="BX66" i="5"/>
  <c r="BX68" i="5" s="1"/>
  <c r="A13" i="6" a="1"/>
  <c r="A13" i="6" s="1"/>
  <c r="A16" i="6" a="1"/>
  <c r="A16" i="6" s="1"/>
  <c r="L66" i="5"/>
  <c r="L68" i="5" s="1"/>
  <c r="CL73" i="5"/>
  <c r="CH73" i="5"/>
  <c r="CD73" i="5"/>
  <c r="BZ73" i="5"/>
  <c r="BV73" i="5"/>
  <c r="BR73" i="5"/>
  <c r="BN73" i="5"/>
  <c r="BJ73" i="5"/>
  <c r="BF73" i="5"/>
  <c r="BB73" i="5"/>
  <c r="AX73" i="5"/>
  <c r="AT73" i="5"/>
  <c r="AP73" i="5"/>
  <c r="AL73" i="5"/>
  <c r="AH73" i="5"/>
  <c r="AD73" i="5"/>
  <c r="Z73" i="5"/>
  <c r="V73" i="5"/>
  <c r="R73" i="5"/>
  <c r="N73" i="5"/>
  <c r="J73" i="5"/>
  <c r="F73" i="5"/>
  <c r="BH66" i="5"/>
  <c r="BH68" i="5" s="1"/>
  <c r="AR66" i="5"/>
  <c r="AR68" i="5" s="1"/>
  <c r="AB66" i="5"/>
  <c r="AB68" i="5" s="1"/>
  <c r="CJ66" i="5"/>
  <c r="CJ68" i="5" s="1"/>
  <c r="CF66" i="5"/>
  <c r="CF68" i="5" s="1"/>
  <c r="CB66" i="5"/>
  <c r="CB68" i="5" s="1"/>
  <c r="BT66" i="5"/>
  <c r="BT68" i="5" s="1"/>
  <c r="BP66" i="5"/>
  <c r="BP68" i="5" s="1"/>
  <c r="BL66" i="5"/>
  <c r="BL68" i="5" s="1"/>
  <c r="BD66" i="5"/>
  <c r="BD68" i="5" s="1"/>
  <c r="AZ66" i="5"/>
  <c r="AZ68" i="5" s="1"/>
  <c r="AV66" i="5"/>
  <c r="AV68" i="5" s="1"/>
  <c r="AN66" i="5"/>
  <c r="AN68" i="5" s="1"/>
  <c r="AJ66" i="5"/>
  <c r="AJ68" i="5" s="1"/>
  <c r="AF66" i="5"/>
  <c r="AF68" i="5" s="1"/>
  <c r="X66" i="5"/>
  <c r="X68" i="5" s="1"/>
  <c r="T66" i="5"/>
  <c r="T68" i="5" s="1"/>
  <c r="P66" i="5"/>
  <c r="P68" i="5" s="1"/>
  <c r="H66" i="5"/>
  <c r="H68" i="5" s="1"/>
  <c r="M104" i="5"/>
  <c r="M106" i="5" s="1"/>
  <c r="CL66" i="5"/>
  <c r="CL68" i="5" s="1"/>
  <c r="CH66" i="5"/>
  <c r="CH68" i="5" s="1"/>
  <c r="CD66" i="5"/>
  <c r="CD68" i="5" s="1"/>
  <c r="BZ66" i="5"/>
  <c r="BZ68" i="5" s="1"/>
  <c r="BV66" i="5"/>
  <c r="BV68" i="5" s="1"/>
  <c r="BR66" i="5"/>
  <c r="BR68" i="5" s="1"/>
  <c r="BN66" i="5"/>
  <c r="BN68" i="5" s="1"/>
  <c r="BJ66" i="5"/>
  <c r="BJ68" i="5" s="1"/>
  <c r="BF66" i="5"/>
  <c r="BF68" i="5" s="1"/>
  <c r="BB66" i="5"/>
  <c r="BB68" i="5" s="1"/>
  <c r="AX66" i="5"/>
  <c r="AX68" i="5" s="1"/>
  <c r="AT66" i="5"/>
  <c r="AT68" i="5" s="1"/>
  <c r="AP66" i="5"/>
  <c r="AP68" i="5" s="1"/>
  <c r="AL66" i="5"/>
  <c r="AL68" i="5" s="1"/>
  <c r="AH66" i="5"/>
  <c r="AH68" i="5" s="1"/>
  <c r="AD66" i="5"/>
  <c r="AD68" i="5" s="1"/>
  <c r="Z66" i="5"/>
  <c r="Z68" i="5" s="1"/>
  <c r="V66" i="5"/>
  <c r="V68" i="5" s="1"/>
  <c r="R66" i="5"/>
  <c r="R68" i="5" s="1"/>
  <c r="N66" i="5"/>
  <c r="N68" i="5" s="1"/>
  <c r="J66" i="5"/>
  <c r="J68" i="5" s="1"/>
  <c r="F66" i="5"/>
  <c r="F68" i="5" s="1"/>
  <c r="A10" i="6"/>
  <c r="A12" i="6" a="1"/>
  <c r="A12" i="6" s="1"/>
  <c r="A17" i="6" a="1"/>
  <c r="A17" i="6" s="1"/>
  <c r="CK66" i="5"/>
  <c r="CK68" i="5" s="1"/>
  <c r="CG66" i="5"/>
  <c r="CG68" i="5" s="1"/>
  <c r="CC66" i="5"/>
  <c r="CC68" i="5" s="1"/>
  <c r="BY66" i="5"/>
  <c r="BY68" i="5" s="1"/>
  <c r="BU66" i="5"/>
  <c r="BU68" i="5" s="1"/>
  <c r="BQ66" i="5"/>
  <c r="BQ68" i="5" s="1"/>
  <c r="BM66" i="5"/>
  <c r="BM68" i="5" s="1"/>
  <c r="BI66" i="5"/>
  <c r="BI68" i="5" s="1"/>
  <c r="BE66" i="5"/>
  <c r="BE68" i="5" s="1"/>
  <c r="BA66" i="5"/>
  <c r="BA68" i="5" s="1"/>
  <c r="AW66" i="5"/>
  <c r="AW68" i="5" s="1"/>
  <c r="AS66" i="5"/>
  <c r="AS68" i="5" s="1"/>
  <c r="AO66" i="5"/>
  <c r="AO68" i="5" s="1"/>
  <c r="AK66" i="5"/>
  <c r="AK68" i="5" s="1"/>
  <c r="AG66" i="5"/>
  <c r="AG68" i="5" s="1"/>
  <c r="AC66" i="5"/>
  <c r="AC68" i="5" s="1"/>
  <c r="Y66" i="5"/>
  <c r="Y68" i="5" s="1"/>
  <c r="U66" i="5"/>
  <c r="U68" i="5" s="1"/>
  <c r="Q66" i="5"/>
  <c r="Q68" i="5" s="1"/>
  <c r="M66" i="5"/>
  <c r="M68" i="5" s="1"/>
  <c r="I66" i="5"/>
  <c r="I68" i="5" s="1"/>
  <c r="E66" i="5"/>
  <c r="E68" i="5" s="1"/>
  <c r="A11" i="6" a="1"/>
  <c r="A11" i="6" s="1"/>
  <c r="A14" i="6" a="1"/>
  <c r="A14" i="6" s="1"/>
  <c r="A18" i="6" a="1"/>
  <c r="A18" i="6" s="1"/>
  <c r="D66" i="5"/>
  <c r="D68" i="5" s="1"/>
  <c r="CK73" i="5"/>
  <c r="CC73" i="5"/>
  <c r="BY73" i="5"/>
  <c r="BU73" i="5"/>
  <c r="BM73" i="5"/>
  <c r="BI73" i="5"/>
  <c r="BE73" i="5"/>
  <c r="AW73" i="5"/>
  <c r="AS73" i="5"/>
  <c r="AO73" i="5"/>
  <c r="AG73" i="5"/>
  <c r="AC73" i="5"/>
  <c r="Y73" i="5"/>
  <c r="Q73" i="5"/>
  <c r="M73" i="5"/>
  <c r="I73" i="5"/>
  <c r="A15" i="6" a="1"/>
  <c r="A15" i="6" s="1"/>
  <c r="CI66" i="5"/>
  <c r="CI68" i="5" s="1"/>
  <c r="CE66" i="5"/>
  <c r="CE68" i="5" s="1"/>
  <c r="CA66" i="5"/>
  <c r="CA68" i="5" s="1"/>
  <c r="BW66" i="5"/>
  <c r="BW68" i="5" s="1"/>
  <c r="BS66" i="5"/>
  <c r="BS68" i="5" s="1"/>
  <c r="BO66" i="5"/>
  <c r="BO68" i="5" s="1"/>
  <c r="BK66" i="5"/>
  <c r="BK68" i="5" s="1"/>
  <c r="BG66" i="5"/>
  <c r="BG68" i="5" s="1"/>
  <c r="BC66" i="5"/>
  <c r="BC68" i="5" s="1"/>
  <c r="AY66" i="5"/>
  <c r="AY68" i="5" s="1"/>
  <c r="AU66" i="5"/>
  <c r="AU68" i="5" s="1"/>
  <c r="AQ66" i="5"/>
  <c r="AQ68" i="5" s="1"/>
  <c r="AM66" i="5"/>
  <c r="AM68" i="5" s="1"/>
  <c r="AI66" i="5"/>
  <c r="AI68" i="5" s="1"/>
  <c r="AE66" i="5"/>
  <c r="AE68" i="5" s="1"/>
  <c r="AA66" i="5"/>
  <c r="AA68" i="5" s="1"/>
  <c r="W66" i="5"/>
  <c r="W68" i="5" s="1"/>
  <c r="S66" i="5"/>
  <c r="S68" i="5" s="1"/>
  <c r="O66" i="5"/>
  <c r="O68" i="5" s="1"/>
  <c r="K66" i="5"/>
  <c r="K68" i="5" s="1"/>
  <c r="G66" i="5"/>
  <c r="G68" i="5" s="1"/>
  <c r="CJ73" i="5"/>
  <c r="CF73" i="5"/>
  <c r="CB73" i="5"/>
  <c r="BX73" i="5"/>
  <c r="BT73" i="5"/>
  <c r="BP73" i="5"/>
  <c r="BL73" i="5"/>
  <c r="BH73" i="5"/>
  <c r="BD73" i="5"/>
  <c r="AZ73" i="5"/>
  <c r="AV73" i="5"/>
  <c r="AR73" i="5"/>
  <c r="AN73" i="5"/>
  <c r="AJ73" i="5"/>
  <c r="AF73" i="5"/>
  <c r="AB73" i="5"/>
  <c r="X73" i="5"/>
  <c r="T73" i="5"/>
  <c r="P73" i="5"/>
  <c r="L73" i="5"/>
  <c r="H73" i="5"/>
  <c r="D73" i="5"/>
  <c r="CG73" i="5"/>
  <c r="BQ73" i="5"/>
  <c r="BA73" i="5"/>
  <c r="AK73" i="5"/>
  <c r="U73" i="5"/>
  <c r="E73" i="5"/>
  <c r="AS104" i="5"/>
  <c r="AS106" i="5" s="1"/>
  <c r="CJ104" i="5"/>
  <c r="CJ106" i="5" s="1"/>
  <c r="BP104" i="5"/>
  <c r="BP106" i="5" s="1"/>
  <c r="AV104" i="5"/>
  <c r="AV106" i="5" s="1"/>
  <c r="AF104" i="5"/>
  <c r="AF106" i="5" s="1"/>
  <c r="CB104" i="5"/>
  <c r="CB106" i="5" s="1"/>
  <c r="BX104" i="5"/>
  <c r="BX106" i="5" s="1"/>
  <c r="BL104" i="5"/>
  <c r="BL106" i="5" s="1"/>
  <c r="BH104" i="5"/>
  <c r="BH106" i="5" s="1"/>
  <c r="BD104" i="5"/>
  <c r="BD106" i="5" s="1"/>
  <c r="AR104" i="5"/>
  <c r="AR106" i="5" s="1"/>
  <c r="AJ104" i="5"/>
  <c r="AJ106" i="5" s="1"/>
  <c r="AB104" i="5"/>
  <c r="AB106" i="5" s="1"/>
  <c r="X104" i="5"/>
  <c r="X106" i="5" s="1"/>
  <c r="P104" i="5"/>
  <c r="P106" i="5" s="1"/>
  <c r="L104" i="5"/>
  <c r="L106" i="5" s="1"/>
  <c r="D104" i="5"/>
  <c r="D106" i="5" s="1"/>
  <c r="BY104" i="5"/>
  <c r="BY106" i="5" s="1"/>
  <c r="E104" i="5"/>
  <c r="E106" i="5" s="1"/>
  <c r="CL112" i="5"/>
  <c r="CH112" i="5"/>
  <c r="CD112" i="5"/>
  <c r="BZ112" i="5"/>
  <c r="BV112" i="5"/>
  <c r="BR112" i="5"/>
  <c r="BN112" i="5"/>
  <c r="BJ112" i="5"/>
  <c r="BF112" i="5"/>
  <c r="BB112" i="5"/>
  <c r="AX112" i="5"/>
  <c r="AT112" i="5"/>
  <c r="AP112" i="5"/>
  <c r="AL112" i="5"/>
  <c r="AH112" i="5"/>
  <c r="AD112" i="5"/>
  <c r="Z112" i="5"/>
  <c r="V112" i="5"/>
  <c r="R112" i="5"/>
  <c r="N112" i="5"/>
  <c r="J112" i="5"/>
  <c r="F112" i="5"/>
  <c r="CK112" i="5"/>
  <c r="BU112" i="5"/>
  <c r="BE112" i="5"/>
  <c r="AO112" i="5"/>
  <c r="I112" i="5"/>
  <c r="E112" i="5"/>
  <c r="CI112" i="5"/>
  <c r="CE112" i="5"/>
  <c r="CA112" i="5"/>
  <c r="BW112" i="5"/>
  <c r="BS112" i="5"/>
  <c r="BO112" i="5"/>
  <c r="BK112" i="5"/>
  <c r="BG112" i="5"/>
  <c r="BC112" i="5"/>
  <c r="AY112" i="5"/>
  <c r="AU112" i="5"/>
  <c r="AQ112" i="5"/>
  <c r="AM112" i="5"/>
  <c r="AI112" i="5"/>
  <c r="AE112" i="5"/>
  <c r="AA112" i="5"/>
  <c r="W112" i="5"/>
  <c r="S112" i="5"/>
  <c r="O112" i="5"/>
  <c r="K112" i="5"/>
  <c r="G112" i="5"/>
  <c r="CG104" i="5"/>
  <c r="CG106" i="5" s="1"/>
  <c r="BI104" i="5"/>
  <c r="BI106" i="5" s="1"/>
  <c r="BA104" i="5"/>
  <c r="BA106" i="5" s="1"/>
  <c r="AC104" i="5"/>
  <c r="AC106" i="5" s="1"/>
  <c r="U104" i="5"/>
  <c r="U106" i="5" s="1"/>
  <c r="CF104" i="5"/>
  <c r="CF106" i="5" s="1"/>
  <c r="BT104" i="5"/>
  <c r="BT106" i="5" s="1"/>
  <c r="AZ104" i="5"/>
  <c r="AZ106" i="5" s="1"/>
  <c r="AN104" i="5"/>
  <c r="AN106" i="5" s="1"/>
  <c r="T104" i="5"/>
  <c r="T106" i="5" s="1"/>
  <c r="H104" i="5"/>
  <c r="H106" i="5" s="1"/>
  <c r="CG112" i="5"/>
  <c r="CC112" i="5"/>
  <c r="BY112" i="5"/>
  <c r="BQ112" i="5"/>
  <c r="BM112" i="5"/>
  <c r="BI112" i="5"/>
  <c r="BA112" i="5"/>
  <c r="AW112" i="5"/>
  <c r="AS112" i="5"/>
  <c r="AK112" i="5"/>
  <c r="AG112" i="5"/>
  <c r="AC112" i="5"/>
  <c r="U112" i="5"/>
  <c r="Q112" i="5"/>
  <c r="M112" i="5"/>
  <c r="CJ112" i="5"/>
  <c r="CF112" i="5"/>
  <c r="CB112" i="5"/>
  <c r="BX112" i="5"/>
  <c r="BT112" i="5"/>
  <c r="BP112" i="5"/>
  <c r="BL112" i="5"/>
  <c r="BH112" i="5"/>
  <c r="BD112" i="5"/>
  <c r="AZ112" i="5"/>
  <c r="AV112" i="5"/>
  <c r="AR112" i="5"/>
  <c r="AN112" i="5"/>
  <c r="AJ112" i="5"/>
  <c r="AF112" i="5"/>
  <c r="AB112" i="5"/>
  <c r="X112" i="5"/>
  <c r="T112" i="5"/>
  <c r="P112" i="5"/>
  <c r="L112" i="5"/>
  <c r="H112" i="5"/>
  <c r="CI104" i="5"/>
  <c r="CI106" i="5" s="1"/>
  <c r="BS104" i="5"/>
  <c r="BS106" i="5" s="1"/>
  <c r="BG104" i="5"/>
  <c r="BG106" i="5" s="1"/>
  <c r="AY104" i="5"/>
  <c r="AY106" i="5" s="1"/>
  <c r="AI104" i="5"/>
  <c r="AI106" i="5" s="1"/>
  <c r="AA104" i="5"/>
  <c r="AA106" i="5" s="1"/>
  <c r="K104" i="5"/>
  <c r="K106" i="5" s="1"/>
  <c r="CL104" i="5"/>
  <c r="CL106" i="5" s="1"/>
  <c r="CH104" i="5"/>
  <c r="CH106" i="5" s="1"/>
  <c r="CE104" i="5"/>
  <c r="CE106" i="5" s="1"/>
  <c r="BW104" i="5"/>
  <c r="BW106" i="5" s="1"/>
  <c r="BK104" i="5"/>
  <c r="BK106" i="5" s="1"/>
  <c r="AU104" i="5"/>
  <c r="AU106" i="5" s="1"/>
  <c r="AM104" i="5"/>
  <c r="AM106" i="5" s="1"/>
  <c r="W104" i="5"/>
  <c r="W106" i="5" s="1"/>
  <c r="S104" i="5"/>
  <c r="S106" i="5" s="1"/>
  <c r="G104" i="5"/>
  <c r="G106" i="5" s="1"/>
  <c r="CA104" i="5"/>
  <c r="CA106" i="5" s="1"/>
  <c r="BO104" i="5"/>
  <c r="BO106" i="5" s="1"/>
  <c r="BC104" i="5"/>
  <c r="BC106" i="5" s="1"/>
  <c r="AQ104" i="5"/>
  <c r="AQ106" i="5" s="1"/>
  <c r="AE104" i="5"/>
  <c r="AE106" i="5" s="1"/>
  <c r="O104" i="5"/>
  <c r="O106" i="5" s="1"/>
  <c r="CD104" i="5"/>
  <c r="CD106" i="5" s="1"/>
  <c r="BZ104" i="5"/>
  <c r="BZ106" i="5" s="1"/>
  <c r="BV104" i="5"/>
  <c r="BV106" i="5" s="1"/>
  <c r="BR104" i="5"/>
  <c r="BR106" i="5" s="1"/>
  <c r="BN104" i="5"/>
  <c r="BN106" i="5" s="1"/>
  <c r="BJ104" i="5"/>
  <c r="BJ106" i="5" s="1"/>
  <c r="BF104" i="5"/>
  <c r="BF106" i="5" s="1"/>
  <c r="BB104" i="5"/>
  <c r="BB106" i="5" s="1"/>
  <c r="AX104" i="5"/>
  <c r="AX106" i="5" s="1"/>
  <c r="AT104" i="5"/>
  <c r="AT106" i="5" s="1"/>
  <c r="AP104" i="5"/>
  <c r="AP106" i="5" s="1"/>
  <c r="AL104" i="5"/>
  <c r="AL106" i="5" s="1"/>
  <c r="AH104" i="5"/>
  <c r="AH106" i="5" s="1"/>
  <c r="AD104" i="5"/>
  <c r="AD106" i="5" s="1"/>
  <c r="Z104" i="5"/>
  <c r="Z106" i="5" s="1"/>
  <c r="V104" i="5"/>
  <c r="V106" i="5" s="1"/>
  <c r="R104" i="5"/>
  <c r="R106" i="5" s="1"/>
  <c r="N104" i="5"/>
  <c r="N106" i="5" s="1"/>
  <c r="J104" i="5"/>
  <c r="J106" i="5" s="1"/>
  <c r="F104" i="5"/>
  <c r="F106" i="5" s="1"/>
  <c r="CF100" i="5"/>
  <c r="BT100" i="5"/>
  <c r="BH100" i="5"/>
  <c r="AV100" i="5"/>
  <c r="AJ100" i="5"/>
  <c r="X100" i="5"/>
  <c r="L100" i="5"/>
  <c r="A2" i="6"/>
  <c r="CG100" i="5"/>
  <c r="BU100" i="5"/>
  <c r="BI100" i="5"/>
  <c r="AW100" i="5"/>
  <c r="AK100" i="5"/>
  <c r="Y100" i="5"/>
  <c r="M100" i="5"/>
  <c r="CE100" i="5"/>
  <c r="BS100" i="5"/>
  <c r="BG100" i="5"/>
  <c r="AU100" i="5"/>
  <c r="AI100" i="5"/>
  <c r="W100" i="5"/>
  <c r="K100" i="5"/>
  <c r="CD100" i="5"/>
  <c r="BR100" i="5"/>
  <c r="BF100" i="5"/>
  <c r="AT100" i="5"/>
  <c r="AH100" i="5"/>
  <c r="V100" i="5"/>
  <c r="J100" i="5"/>
  <c r="CC100" i="5"/>
  <c r="BQ100" i="5"/>
  <c r="BE100" i="5"/>
  <c r="AS100" i="5"/>
  <c r="AG100" i="5"/>
  <c r="U100" i="5"/>
  <c r="I100" i="5"/>
  <c r="CB100" i="5"/>
  <c r="BP100" i="5"/>
  <c r="BD100" i="5"/>
  <c r="AR100" i="5"/>
  <c r="AF100" i="5"/>
  <c r="T100" i="5"/>
  <c r="H100" i="5"/>
  <c r="CA100" i="5"/>
  <c r="BO100" i="5"/>
  <c r="BC100" i="5"/>
  <c r="AQ100" i="5"/>
  <c r="AE100" i="5"/>
  <c r="S100" i="5"/>
  <c r="G100" i="5"/>
  <c r="CL100" i="5"/>
  <c r="BZ100" i="5"/>
  <c r="BN100" i="5"/>
  <c r="BB100" i="5"/>
  <c r="AP100" i="5"/>
  <c r="AD100" i="5"/>
  <c r="R100" i="5"/>
  <c r="F100" i="5"/>
  <c r="CK100" i="5"/>
  <c r="BY100" i="5"/>
  <c r="BM100" i="5"/>
  <c r="BA100" i="5"/>
  <c r="AO100" i="5"/>
  <c r="AC100" i="5"/>
  <c r="Q100" i="5"/>
  <c r="E100" i="5"/>
  <c r="CJ100" i="5"/>
  <c r="BX100" i="5"/>
  <c r="BL100" i="5"/>
  <c r="AZ100" i="5"/>
  <c r="AN100" i="5"/>
  <c r="AB100" i="5"/>
  <c r="P100" i="5"/>
  <c r="D100" i="5"/>
  <c r="CI100" i="5"/>
  <c r="BW100" i="5"/>
  <c r="BK100" i="5"/>
  <c r="AY100" i="5"/>
  <c r="AM100" i="5"/>
  <c r="AA100" i="5"/>
  <c r="O100" i="5"/>
  <c r="CH100" i="5"/>
  <c r="BV100" i="5"/>
  <c r="BJ100" i="5"/>
  <c r="AX100" i="5"/>
  <c r="AL100" i="5"/>
  <c r="Z100" i="5"/>
  <c r="N100" i="5"/>
  <c r="A5" i="6"/>
  <c r="A4" i="6"/>
  <c r="A7" i="6"/>
  <c r="A8" i="6"/>
  <c r="G10" i="2"/>
  <c r="H10" i="2" s="1"/>
  <c r="I10" i="2" s="1"/>
  <c r="CF19" i="5"/>
  <c r="L19" i="5"/>
  <c r="BT19" i="5"/>
  <c r="BH19" i="5"/>
  <c r="CA19" i="5"/>
  <c r="BO19" i="5"/>
  <c r="BC19" i="5"/>
  <c r="AQ19" i="5"/>
  <c r="AE19" i="5"/>
  <c r="S19" i="5"/>
  <c r="G19" i="5"/>
  <c r="CL19" i="5"/>
  <c r="BZ19" i="5"/>
  <c r="BN19" i="5"/>
  <c r="BB19" i="5"/>
  <c r="AP19" i="5"/>
  <c r="AD19" i="5"/>
  <c r="R19" i="5"/>
  <c r="F19" i="5"/>
  <c r="CK19" i="5"/>
  <c r="BY19" i="5"/>
  <c r="BM19" i="5"/>
  <c r="BA19" i="5"/>
  <c r="AO19" i="5"/>
  <c r="AC19" i="5"/>
  <c r="Q19" i="5"/>
  <c r="E19" i="5"/>
  <c r="CI19" i="5"/>
  <c r="BW19" i="5"/>
  <c r="BK19" i="5"/>
  <c r="AY19" i="5"/>
  <c r="AM19" i="5"/>
  <c r="AA19" i="5"/>
  <c r="O19" i="5"/>
  <c r="CH19" i="5"/>
  <c r="BV19" i="5"/>
  <c r="BJ19" i="5"/>
  <c r="AX19" i="5"/>
  <c r="AL19" i="5"/>
  <c r="Z19" i="5"/>
  <c r="N19" i="5"/>
  <c r="CG19" i="5"/>
  <c r="BU19" i="5"/>
  <c r="BI19" i="5"/>
  <c r="AW19" i="5"/>
  <c r="AK19" i="5"/>
  <c r="Y19" i="5"/>
  <c r="M19" i="5"/>
  <c r="CE19" i="5"/>
  <c r="BS19" i="5"/>
  <c r="BG19" i="5"/>
  <c r="AU19" i="5"/>
  <c r="AI19" i="5"/>
  <c r="W19" i="5"/>
  <c r="K19" i="5"/>
  <c r="CD19" i="5"/>
  <c r="BR19" i="5"/>
  <c r="BF19" i="5"/>
  <c r="AT19" i="5"/>
  <c r="AH19" i="5"/>
  <c r="V19" i="5"/>
  <c r="J19" i="5"/>
  <c r="CC19" i="5"/>
  <c r="BQ19" i="5"/>
  <c r="BE19" i="5"/>
  <c r="AS19" i="5"/>
  <c r="AG19" i="5"/>
  <c r="U19" i="5"/>
  <c r="I19" i="5"/>
  <c r="CB19" i="5"/>
  <c r="BP19" i="5"/>
  <c r="BD19" i="5"/>
  <c r="AR19" i="5"/>
  <c r="AF19" i="5"/>
  <c r="T19" i="5"/>
  <c r="H19" i="5"/>
  <c r="CJ19" i="5"/>
  <c r="BX19" i="5"/>
  <c r="BL19" i="5"/>
  <c r="AZ19" i="5"/>
  <c r="AN19" i="5"/>
  <c r="AB19" i="5"/>
  <c r="P19" i="5"/>
  <c r="D19" i="5"/>
  <c r="CD88" i="5"/>
  <c r="CD92" i="5" s="1"/>
  <c r="BX7" i="5"/>
  <c r="CF88" i="5"/>
  <c r="CF92" i="5" s="1"/>
  <c r="BT88" i="5"/>
  <c r="BT92" i="5" s="1"/>
  <c r="BH88" i="5"/>
  <c r="BH92" i="5" s="1"/>
  <c r="AV88" i="5"/>
  <c r="AV92" i="5" s="1"/>
  <c r="AJ88" i="5"/>
  <c r="AJ92" i="5" s="1"/>
  <c r="X88" i="5"/>
  <c r="X92" i="5" s="1"/>
  <c r="L88" i="5"/>
  <c r="L92" i="5" s="1"/>
  <c r="CE88" i="5"/>
  <c r="CE92" i="5" s="1"/>
  <c r="BS88" i="5"/>
  <c r="BS92" i="5" s="1"/>
  <c r="BG88" i="5"/>
  <c r="BG92" i="5" s="1"/>
  <c r="AU88" i="5"/>
  <c r="AU92" i="5" s="1"/>
  <c r="AI88" i="5"/>
  <c r="AI92" i="5" s="1"/>
  <c r="W88" i="5"/>
  <c r="W92" i="5" s="1"/>
  <c r="K88" i="5"/>
  <c r="K92" i="5" s="1"/>
  <c r="BR88" i="5"/>
  <c r="BR92" i="5" s="1"/>
  <c r="CC88" i="5"/>
  <c r="CC92" i="5" s="1"/>
  <c r="BQ88" i="5"/>
  <c r="BQ92" i="5" s="1"/>
  <c r="BE88" i="5"/>
  <c r="BE92" i="5" s="1"/>
  <c r="AS88" i="5"/>
  <c r="AS92" i="5" s="1"/>
  <c r="AG88" i="5"/>
  <c r="AG92" i="5" s="1"/>
  <c r="U88" i="5"/>
  <c r="U92" i="5" s="1"/>
  <c r="I88" i="5"/>
  <c r="I92" i="5" s="1"/>
  <c r="AH88" i="5"/>
  <c r="AH92" i="5" s="1"/>
  <c r="CB88" i="5"/>
  <c r="CB92" i="5" s="1"/>
  <c r="BP88" i="5"/>
  <c r="BP92" i="5" s="1"/>
  <c r="BD88" i="5"/>
  <c r="BD92" i="5" s="1"/>
  <c r="AR88" i="5"/>
  <c r="AR92" i="5" s="1"/>
  <c r="AF88" i="5"/>
  <c r="AF92" i="5" s="1"/>
  <c r="T88" i="5"/>
  <c r="T92" i="5" s="1"/>
  <c r="H88" i="5"/>
  <c r="H92" i="5" s="1"/>
  <c r="CA88" i="5"/>
  <c r="CA92" i="5" s="1"/>
  <c r="BO88" i="5"/>
  <c r="BO92" i="5" s="1"/>
  <c r="BC88" i="5"/>
  <c r="BC92" i="5" s="1"/>
  <c r="AQ88" i="5"/>
  <c r="AQ92" i="5" s="1"/>
  <c r="AE88" i="5"/>
  <c r="AE92" i="5" s="1"/>
  <c r="S88" i="5"/>
  <c r="S92" i="5" s="1"/>
  <c r="G88" i="5"/>
  <c r="G92" i="5" s="1"/>
  <c r="AT88" i="5"/>
  <c r="AT92" i="5" s="1"/>
  <c r="CL88" i="5"/>
  <c r="CL92" i="5" s="1"/>
  <c r="BZ88" i="5"/>
  <c r="BZ92" i="5" s="1"/>
  <c r="BN88" i="5"/>
  <c r="BN92" i="5" s="1"/>
  <c r="BB88" i="5"/>
  <c r="BB92" i="5" s="1"/>
  <c r="AP88" i="5"/>
  <c r="AP92" i="5" s="1"/>
  <c r="AD88" i="5"/>
  <c r="AD92" i="5" s="1"/>
  <c r="R88" i="5"/>
  <c r="R92" i="5" s="1"/>
  <c r="F88" i="5"/>
  <c r="F92" i="5" s="1"/>
  <c r="V88" i="5"/>
  <c r="V92" i="5" s="1"/>
  <c r="CK88" i="5"/>
  <c r="CK92" i="5" s="1"/>
  <c r="BY88" i="5"/>
  <c r="BY92" i="5" s="1"/>
  <c r="BM88" i="5"/>
  <c r="BM92" i="5" s="1"/>
  <c r="BA88" i="5"/>
  <c r="BA92" i="5" s="1"/>
  <c r="AO88" i="5"/>
  <c r="AO92" i="5" s="1"/>
  <c r="AC88" i="5"/>
  <c r="AC92" i="5" s="1"/>
  <c r="Q88" i="5"/>
  <c r="Q92" i="5" s="1"/>
  <c r="E88" i="5"/>
  <c r="E92" i="5" s="1"/>
  <c r="J88" i="5"/>
  <c r="J92" i="5" s="1"/>
  <c r="CJ88" i="5"/>
  <c r="CJ92" i="5" s="1"/>
  <c r="BX88" i="5"/>
  <c r="BX92" i="5" s="1"/>
  <c r="BL88" i="5"/>
  <c r="BL92" i="5" s="1"/>
  <c r="AZ88" i="5"/>
  <c r="AZ92" i="5" s="1"/>
  <c r="AN88" i="5"/>
  <c r="AN92" i="5" s="1"/>
  <c r="AB88" i="5"/>
  <c r="AB92" i="5" s="1"/>
  <c r="P88" i="5"/>
  <c r="P92" i="5" s="1"/>
  <c r="D88" i="5"/>
  <c r="D92" i="5" s="1"/>
  <c r="CI88" i="5"/>
  <c r="CI92" i="5" s="1"/>
  <c r="BW88" i="5"/>
  <c r="BW92" i="5" s="1"/>
  <c r="BK88" i="5"/>
  <c r="BK92" i="5" s="1"/>
  <c r="AY88" i="5"/>
  <c r="AY92" i="5" s="1"/>
  <c r="AM88" i="5"/>
  <c r="AM92" i="5" s="1"/>
  <c r="AA88" i="5"/>
  <c r="AA92" i="5" s="1"/>
  <c r="O88" i="5"/>
  <c r="O92" i="5" s="1"/>
  <c r="CJ43" i="5"/>
  <c r="BX43" i="5"/>
  <c r="BL43" i="5"/>
  <c r="AZ43" i="5"/>
  <c r="AN43" i="5"/>
  <c r="AB43" i="5"/>
  <c r="P43" i="5"/>
  <c r="CH88" i="5"/>
  <c r="CH92" i="5" s="1"/>
  <c r="BV88" i="5"/>
  <c r="BV92" i="5" s="1"/>
  <c r="BJ88" i="5"/>
  <c r="BJ92" i="5" s="1"/>
  <c r="AX88" i="5"/>
  <c r="AX92" i="5" s="1"/>
  <c r="AL88" i="5"/>
  <c r="AL92" i="5" s="1"/>
  <c r="Z88" i="5"/>
  <c r="Z92" i="5" s="1"/>
  <c r="N88" i="5"/>
  <c r="N92" i="5" s="1"/>
  <c r="BF88" i="5"/>
  <c r="BF92" i="5" s="1"/>
  <c r="BL7" i="5"/>
  <c r="AZ7" i="5"/>
  <c r="AN7" i="5"/>
  <c r="AB7" i="5"/>
  <c r="P7" i="5"/>
  <c r="CG88" i="5"/>
  <c r="CG92" i="5" s="1"/>
  <c r="BU88" i="5"/>
  <c r="BU92" i="5" s="1"/>
  <c r="BI88" i="5"/>
  <c r="BI92" i="5" s="1"/>
  <c r="AW88" i="5"/>
  <c r="AW92" i="5" s="1"/>
  <c r="AK88" i="5"/>
  <c r="AK92" i="5" s="1"/>
  <c r="Y88" i="5"/>
  <c r="Y92" i="5" s="1"/>
  <c r="M88" i="5"/>
  <c r="M92" i="5" s="1"/>
  <c r="CI7" i="5"/>
  <c r="BW7" i="5"/>
  <c r="BK7" i="5"/>
  <c r="AY7" i="5"/>
  <c r="AM7" i="5"/>
  <c r="AA7" i="5"/>
  <c r="O7" i="5"/>
  <c r="CF15" i="5"/>
  <c r="BT15" i="5"/>
  <c r="BH15" i="5"/>
  <c r="AV15" i="5"/>
  <c r="AJ15" i="5"/>
  <c r="X15" i="5"/>
  <c r="L15" i="5"/>
  <c r="AY51" i="5"/>
  <c r="CH62" i="5"/>
  <c r="BV62" i="5"/>
  <c r="BJ62" i="5"/>
  <c r="AX62" i="5"/>
  <c r="AL62" i="5"/>
  <c r="Z62" i="5"/>
  <c r="N62" i="5"/>
  <c r="CJ27" i="5"/>
  <c r="BX27" i="5"/>
  <c r="BL27" i="5"/>
  <c r="AZ27" i="5"/>
  <c r="AN27" i="5"/>
  <c r="AB27" i="5"/>
  <c r="P27" i="5"/>
  <c r="D27" i="5"/>
  <c r="CH35" i="5"/>
  <c r="BV35" i="5"/>
  <c r="BJ35" i="5"/>
  <c r="AX35" i="5"/>
  <c r="AL35" i="5"/>
  <c r="Z35" i="5"/>
  <c r="N35" i="5"/>
  <c r="CF43" i="5"/>
  <c r="BT43" i="5"/>
  <c r="BH43" i="5"/>
  <c r="AV43" i="5"/>
  <c r="AJ43" i="5"/>
  <c r="X43" i="5"/>
  <c r="L43" i="5"/>
  <c r="CE51" i="5"/>
  <c r="BS51" i="5"/>
  <c r="BG51" i="5"/>
  <c r="AU51" i="5"/>
  <c r="AI51" i="5"/>
  <c r="W51" i="5"/>
  <c r="K51" i="5"/>
  <c r="CD62" i="5"/>
  <c r="BR62" i="5"/>
  <c r="BF62" i="5"/>
  <c r="AT62" i="5"/>
  <c r="AH62" i="5"/>
  <c r="V62" i="5"/>
  <c r="J62" i="5"/>
  <c r="CA62" i="5"/>
  <c r="BO62" i="5"/>
  <c r="BC62" i="5"/>
  <c r="AQ62" i="5"/>
  <c r="H77" i="5"/>
  <c r="CC62" i="5"/>
  <c r="BQ62" i="5"/>
  <c r="BE62" i="5"/>
  <c r="AS62" i="5"/>
  <c r="AG62" i="5"/>
  <c r="U62" i="5"/>
  <c r="I62" i="5"/>
  <c r="CB62" i="5"/>
  <c r="BP62" i="5"/>
  <c r="BD62" i="5"/>
  <c r="AR62" i="5"/>
  <c r="AF62" i="5"/>
  <c r="T62" i="5"/>
  <c r="H62" i="5"/>
  <c r="AE62" i="5"/>
  <c r="S62" i="5"/>
  <c r="G62" i="5"/>
  <c r="CL62" i="5"/>
  <c r="BZ62" i="5"/>
  <c r="BN62" i="5"/>
  <c r="BB62" i="5"/>
  <c r="AP62" i="5"/>
  <c r="AD62" i="5"/>
  <c r="R62" i="5"/>
  <c r="F62" i="5"/>
  <c r="CK62" i="5"/>
  <c r="BY62" i="5"/>
  <c r="BM62" i="5"/>
  <c r="BA62" i="5"/>
  <c r="AO62" i="5"/>
  <c r="AC62" i="5"/>
  <c r="Q62" i="5"/>
  <c r="E62" i="5"/>
  <c r="CK51" i="5"/>
  <c r="BY51" i="5"/>
  <c r="BM51" i="5"/>
  <c r="BA51" i="5"/>
  <c r="AO51" i="5"/>
  <c r="AC51" i="5"/>
  <c r="Q51" i="5"/>
  <c r="E51" i="5"/>
  <c r="CJ62" i="5"/>
  <c r="BX62" i="5"/>
  <c r="BL62" i="5"/>
  <c r="AZ62" i="5"/>
  <c r="AN62" i="5"/>
  <c r="AB62" i="5"/>
  <c r="P62" i="5"/>
  <c r="CI62" i="5"/>
  <c r="BW62" i="5"/>
  <c r="BK62" i="5"/>
  <c r="AY62" i="5"/>
  <c r="AM62" i="5"/>
  <c r="AA62" i="5"/>
  <c r="O62" i="5"/>
  <c r="CI51" i="5"/>
  <c r="BW51" i="5"/>
  <c r="BK51" i="5"/>
  <c r="AM51" i="5"/>
  <c r="AA51" i="5"/>
  <c r="O51" i="5"/>
  <c r="CG62" i="5"/>
  <c r="BU62" i="5"/>
  <c r="BI62" i="5"/>
  <c r="AW62" i="5"/>
  <c r="AK62" i="5"/>
  <c r="Y62" i="5"/>
  <c r="M62" i="5"/>
  <c r="CJ35" i="5"/>
  <c r="AX43" i="5"/>
  <c r="AL43" i="5"/>
  <c r="CG51" i="5"/>
  <c r="BU51" i="5"/>
  <c r="BI51" i="5"/>
  <c r="CF62" i="5"/>
  <c r="BT62" i="5"/>
  <c r="BH62" i="5"/>
  <c r="AV62" i="5"/>
  <c r="AJ62" i="5"/>
  <c r="X62" i="5"/>
  <c r="L62" i="5"/>
  <c r="CG43" i="5"/>
  <c r="BU43" i="5"/>
  <c r="BI43" i="5"/>
  <c r="AW43" i="5"/>
  <c r="AK43" i="5"/>
  <c r="Y43" i="5"/>
  <c r="M43" i="5"/>
  <c r="CF51" i="5"/>
  <c r="BT51" i="5"/>
  <c r="BH51" i="5"/>
  <c r="AV51" i="5"/>
  <c r="AJ51" i="5"/>
  <c r="X51" i="5"/>
  <c r="L51" i="5"/>
  <c r="CE62" i="5"/>
  <c r="BS62" i="5"/>
  <c r="BG62" i="5"/>
  <c r="AU62" i="5"/>
  <c r="AI62" i="5"/>
  <c r="W62" i="5"/>
  <c r="K62" i="5"/>
  <c r="BX35" i="5"/>
  <c r="BL35" i="5"/>
  <c r="AZ35" i="5"/>
  <c r="AN35" i="5"/>
  <c r="AB35" i="5"/>
  <c r="P35" i="5"/>
  <c r="CH43" i="5"/>
  <c r="BV43" i="5"/>
  <c r="BJ43" i="5"/>
  <c r="Z43" i="5"/>
  <c r="N43" i="5"/>
  <c r="AW51" i="5"/>
  <c r="AK51" i="5"/>
  <c r="Y51" i="5"/>
  <c r="M51" i="5"/>
  <c r="CD51" i="5"/>
  <c r="BR51" i="5"/>
  <c r="BF51" i="5"/>
  <c r="AT51" i="5"/>
  <c r="AH51" i="5"/>
  <c r="V51" i="5"/>
  <c r="J51" i="5"/>
  <c r="BZ7" i="5"/>
  <c r="BN7" i="5"/>
  <c r="BB7" i="5"/>
  <c r="AP7" i="5"/>
  <c r="AD7" i="5"/>
  <c r="R7" i="5"/>
  <c r="F7" i="5"/>
  <c r="CG15" i="5"/>
  <c r="BU15" i="5"/>
  <c r="BI15" i="5"/>
  <c r="AW15" i="5"/>
  <c r="AK15" i="5"/>
  <c r="Y15" i="5"/>
  <c r="M15" i="5"/>
  <c r="CC51" i="5"/>
  <c r="BQ51" i="5"/>
  <c r="BE51" i="5"/>
  <c r="AS51" i="5"/>
  <c r="AG51" i="5"/>
  <c r="U51" i="5"/>
  <c r="I51" i="5"/>
  <c r="CB51" i="5"/>
  <c r="BP51" i="5"/>
  <c r="BD51" i="5"/>
  <c r="AR51" i="5"/>
  <c r="AF51" i="5"/>
  <c r="T51" i="5"/>
  <c r="H51" i="5"/>
  <c r="CA51" i="5"/>
  <c r="BO51" i="5"/>
  <c r="BC51" i="5"/>
  <c r="AQ51" i="5"/>
  <c r="AE51" i="5"/>
  <c r="S51" i="5"/>
  <c r="G51" i="5"/>
  <c r="CL51" i="5"/>
  <c r="BZ51" i="5"/>
  <c r="BN51" i="5"/>
  <c r="BB51" i="5"/>
  <c r="AP51" i="5"/>
  <c r="AD51" i="5"/>
  <c r="R51" i="5"/>
  <c r="F51" i="5"/>
  <c r="CJ51" i="5"/>
  <c r="BX51" i="5"/>
  <c r="BL51" i="5"/>
  <c r="AZ51" i="5"/>
  <c r="AN51" i="5"/>
  <c r="AB51" i="5"/>
  <c r="P51" i="5"/>
  <c r="D51" i="5"/>
  <c r="CH51" i="5"/>
  <c r="BV51" i="5"/>
  <c r="BJ51" i="5"/>
  <c r="AX51" i="5"/>
  <c r="AL51" i="5"/>
  <c r="Z51" i="5"/>
  <c r="N51" i="5"/>
  <c r="CL7" i="5"/>
  <c r="CJ7" i="5"/>
  <c r="CI27" i="5"/>
  <c r="BW27" i="5"/>
  <c r="BK27" i="5"/>
  <c r="AY27" i="5"/>
  <c r="AM27" i="5"/>
  <c r="AA27" i="5"/>
  <c r="O27" i="5"/>
  <c r="CG35" i="5"/>
  <c r="BU35" i="5"/>
  <c r="BI35" i="5"/>
  <c r="AW35" i="5"/>
  <c r="AK35" i="5"/>
  <c r="Y35" i="5"/>
  <c r="M35" i="5"/>
  <c r="CE43" i="5"/>
  <c r="BS43" i="5"/>
  <c r="BG43" i="5"/>
  <c r="AU43" i="5"/>
  <c r="AI43" i="5"/>
  <c r="W43" i="5"/>
  <c r="K43" i="5"/>
  <c r="CH27" i="5"/>
  <c r="BV27" i="5"/>
  <c r="BJ27" i="5"/>
  <c r="AX27" i="5"/>
  <c r="AL27" i="5"/>
  <c r="Z27" i="5"/>
  <c r="N27" i="5"/>
  <c r="CF35" i="5"/>
  <c r="BT35" i="5"/>
  <c r="BH35" i="5"/>
  <c r="AV35" i="5"/>
  <c r="AJ35" i="5"/>
  <c r="X35" i="5"/>
  <c r="L35" i="5"/>
  <c r="CD43" i="5"/>
  <c r="BR43" i="5"/>
  <c r="BF43" i="5"/>
  <c r="AT43" i="5"/>
  <c r="AH43" i="5"/>
  <c r="V43" i="5"/>
  <c r="J43" i="5"/>
  <c r="CE35" i="5"/>
  <c r="BS35" i="5"/>
  <c r="BG35" i="5"/>
  <c r="AU35" i="5"/>
  <c r="AI35" i="5"/>
  <c r="W35" i="5"/>
  <c r="K35" i="5"/>
  <c r="CC43" i="5"/>
  <c r="BQ43" i="5"/>
  <c r="BE43" i="5"/>
  <c r="AS43" i="5"/>
  <c r="AG43" i="5"/>
  <c r="U43" i="5"/>
  <c r="I43" i="5"/>
  <c r="CD35" i="5"/>
  <c r="BR35" i="5"/>
  <c r="BF35" i="5"/>
  <c r="AT35" i="5"/>
  <c r="AH35" i="5"/>
  <c r="V35" i="5"/>
  <c r="J35" i="5"/>
  <c r="CB43" i="5"/>
  <c r="BP43" i="5"/>
  <c r="BD43" i="5"/>
  <c r="AR43" i="5"/>
  <c r="AF43" i="5"/>
  <c r="T43" i="5"/>
  <c r="H43" i="5"/>
  <c r="CE27" i="5"/>
  <c r="BS27" i="5"/>
  <c r="BG27" i="5"/>
  <c r="AU27" i="5"/>
  <c r="AI27" i="5"/>
  <c r="W27" i="5"/>
  <c r="K27" i="5"/>
  <c r="CC35" i="5"/>
  <c r="BQ35" i="5"/>
  <c r="BE35" i="5"/>
  <c r="AS35" i="5"/>
  <c r="AG35" i="5"/>
  <c r="U35" i="5"/>
  <c r="I35" i="5"/>
  <c r="CA43" i="5"/>
  <c r="BO43" i="5"/>
  <c r="BC43" i="5"/>
  <c r="AQ43" i="5"/>
  <c r="AE43" i="5"/>
  <c r="S43" i="5"/>
  <c r="G43" i="5"/>
  <c r="CL43" i="5"/>
  <c r="BZ43" i="5"/>
  <c r="BN43" i="5"/>
  <c r="BB43" i="5"/>
  <c r="AP43" i="5"/>
  <c r="AD43" i="5"/>
  <c r="R43" i="5"/>
  <c r="F43" i="5"/>
  <c r="CK43" i="5"/>
  <c r="BY43" i="5"/>
  <c r="BM43" i="5"/>
  <c r="BA43" i="5"/>
  <c r="AO43" i="5"/>
  <c r="AC43" i="5"/>
  <c r="Q43" i="5"/>
  <c r="E43" i="5"/>
  <c r="D43" i="5"/>
  <c r="CI43" i="5"/>
  <c r="BW43" i="5"/>
  <c r="BK43" i="5"/>
  <c r="AY43" i="5"/>
  <c r="AM43" i="5"/>
  <c r="AA43" i="5"/>
  <c r="O43" i="5"/>
  <c r="CK7" i="5"/>
  <c r="BY7" i="5"/>
  <c r="BM7" i="5"/>
  <c r="BA7" i="5"/>
  <c r="AO7" i="5"/>
  <c r="AC7" i="5"/>
  <c r="Q7" i="5"/>
  <c r="E7" i="5"/>
  <c r="CB35" i="5"/>
  <c r="BP35" i="5"/>
  <c r="BD35" i="5"/>
  <c r="AR35" i="5"/>
  <c r="AF35" i="5"/>
  <c r="T35" i="5"/>
  <c r="H35" i="5"/>
  <c r="BO35" i="5"/>
  <c r="AQ35" i="5"/>
  <c r="S35" i="5"/>
  <c r="CA35" i="5"/>
  <c r="BC35" i="5"/>
  <c r="AE35" i="5"/>
  <c r="G35" i="5"/>
  <c r="CF7" i="5"/>
  <c r="BT7" i="5"/>
  <c r="BH7" i="5"/>
  <c r="AV7" i="5"/>
  <c r="AJ7" i="5"/>
  <c r="X7" i="5"/>
  <c r="L7" i="5"/>
  <c r="CB27" i="5"/>
  <c r="BP27" i="5"/>
  <c r="BD27" i="5"/>
  <c r="AR27" i="5"/>
  <c r="AF27" i="5"/>
  <c r="T27" i="5"/>
  <c r="H27" i="5"/>
  <c r="CL35" i="5"/>
  <c r="BZ35" i="5"/>
  <c r="BN35" i="5"/>
  <c r="BB35" i="5"/>
  <c r="AP35" i="5"/>
  <c r="AD35" i="5"/>
  <c r="R35" i="5"/>
  <c r="F35" i="5"/>
  <c r="CK35" i="5"/>
  <c r="BY35" i="5"/>
  <c r="BM35" i="5"/>
  <c r="BA35" i="5"/>
  <c r="AO35" i="5"/>
  <c r="AC35" i="5"/>
  <c r="Q35" i="5"/>
  <c r="E35" i="5"/>
  <c r="BZ27" i="5"/>
  <c r="BB27" i="5"/>
  <c r="D7" i="5"/>
  <c r="CL27" i="5"/>
  <c r="BN27" i="5"/>
  <c r="AP27" i="5"/>
  <c r="D35" i="5"/>
  <c r="CJ15" i="5"/>
  <c r="BX15" i="5"/>
  <c r="BL15" i="5"/>
  <c r="AZ15" i="5"/>
  <c r="AN15" i="5"/>
  <c r="AB15" i="5"/>
  <c r="P15" i="5"/>
  <c r="CK27" i="5"/>
  <c r="BY27" i="5"/>
  <c r="BM27" i="5"/>
  <c r="BA27" i="5"/>
  <c r="AO27" i="5"/>
  <c r="AC27" i="5"/>
  <c r="Q27" i="5"/>
  <c r="E27" i="5"/>
  <c r="CI35" i="5"/>
  <c r="BW35" i="5"/>
  <c r="BK35" i="5"/>
  <c r="AY35" i="5"/>
  <c r="AM35" i="5"/>
  <c r="AA35" i="5"/>
  <c r="O35" i="5"/>
  <c r="CB7" i="5"/>
  <c r="BP7" i="5"/>
  <c r="BD7" i="5"/>
  <c r="AR7" i="5"/>
  <c r="AF7" i="5"/>
  <c r="T7" i="5"/>
  <c r="H7" i="5"/>
  <c r="CI15" i="5"/>
  <c r="BW15" i="5"/>
  <c r="BK15" i="5"/>
  <c r="AY15" i="5"/>
  <c r="AM15" i="5"/>
  <c r="AA15" i="5"/>
  <c r="O15" i="5"/>
  <c r="CG27" i="5"/>
  <c r="BU27" i="5"/>
  <c r="BI27" i="5"/>
  <c r="AW27" i="5"/>
  <c r="AK27" i="5"/>
  <c r="Y27" i="5"/>
  <c r="M27" i="5"/>
  <c r="BS15" i="5"/>
  <c r="BG15" i="5"/>
  <c r="AU15" i="5"/>
  <c r="AI15" i="5"/>
  <c r="W15" i="5"/>
  <c r="K15" i="5"/>
  <c r="CF27" i="5"/>
  <c r="BT27" i="5"/>
  <c r="BH27" i="5"/>
  <c r="AV27" i="5"/>
  <c r="AJ27" i="5"/>
  <c r="X27" i="5"/>
  <c r="L27" i="5"/>
  <c r="CE15" i="5"/>
  <c r="CH7" i="5"/>
  <c r="BV7" i="5"/>
  <c r="BJ7" i="5"/>
  <c r="AX7" i="5"/>
  <c r="AL7" i="5"/>
  <c r="Z7" i="5"/>
  <c r="N7" i="5"/>
  <c r="CC15" i="5"/>
  <c r="BQ15" i="5"/>
  <c r="BE15" i="5"/>
  <c r="AS15" i="5"/>
  <c r="AG15" i="5"/>
  <c r="U15" i="5"/>
  <c r="I15" i="5"/>
  <c r="CD27" i="5"/>
  <c r="BR27" i="5"/>
  <c r="BF27" i="5"/>
  <c r="AT27" i="5"/>
  <c r="AH27" i="5"/>
  <c r="V27" i="5"/>
  <c r="J27" i="5"/>
  <c r="CB15" i="5"/>
  <c r="BP15" i="5"/>
  <c r="BD15" i="5"/>
  <c r="AR15" i="5"/>
  <c r="AF15" i="5"/>
  <c r="T15" i="5"/>
  <c r="H15" i="5"/>
  <c r="CC27" i="5"/>
  <c r="BQ27" i="5"/>
  <c r="BE27" i="5"/>
  <c r="AS27" i="5"/>
  <c r="AG27" i="5"/>
  <c r="U27" i="5"/>
  <c r="I27" i="5"/>
  <c r="CE7" i="5"/>
  <c r="BS7" i="5"/>
  <c r="BG7" i="5"/>
  <c r="AU7" i="5"/>
  <c r="AI7" i="5"/>
  <c r="W7" i="5"/>
  <c r="K7" i="5"/>
  <c r="CL15" i="5"/>
  <c r="BZ15" i="5"/>
  <c r="BN15" i="5"/>
  <c r="BB15" i="5"/>
  <c r="AP15" i="5"/>
  <c r="AD15" i="5"/>
  <c r="R15" i="5"/>
  <c r="F15" i="5"/>
  <c r="CA27" i="5"/>
  <c r="BO27" i="5"/>
  <c r="BC27" i="5"/>
  <c r="AQ27" i="5"/>
  <c r="AE27" i="5"/>
  <c r="S27" i="5"/>
  <c r="G27" i="5"/>
  <c r="CK15" i="5"/>
  <c r="BY15" i="5"/>
  <c r="BM15" i="5"/>
  <c r="BA15" i="5"/>
  <c r="AO15" i="5"/>
  <c r="AC15" i="5"/>
  <c r="Q15" i="5"/>
  <c r="E15" i="5"/>
  <c r="AD27" i="5"/>
  <c r="R27" i="5"/>
  <c r="F27" i="5"/>
  <c r="CH15" i="5"/>
  <c r="BV15" i="5"/>
  <c r="BJ15" i="5"/>
  <c r="AX15" i="5"/>
  <c r="AL15" i="5"/>
  <c r="Z15" i="5"/>
  <c r="N15" i="5"/>
  <c r="CD15" i="5"/>
  <c r="BR15" i="5"/>
  <c r="BF15" i="5"/>
  <c r="AT15" i="5"/>
  <c r="AH15" i="5"/>
  <c r="V15" i="5"/>
  <c r="J15" i="5"/>
  <c r="CA15" i="5"/>
  <c r="BO15" i="5"/>
  <c r="BC15" i="5"/>
  <c r="AQ15" i="5"/>
  <c r="AE15" i="5"/>
  <c r="S15" i="5"/>
  <c r="G15" i="5"/>
  <c r="CD7" i="5"/>
  <c r="BR7" i="5"/>
  <c r="BF7" i="5"/>
  <c r="AT7" i="5"/>
  <c r="AH7" i="5"/>
  <c r="V7" i="5"/>
  <c r="J7" i="5"/>
  <c r="CC7" i="5"/>
  <c r="BQ7" i="5"/>
  <c r="BE7" i="5"/>
  <c r="AS7" i="5"/>
  <c r="AG7" i="5"/>
  <c r="U7" i="5"/>
  <c r="I7" i="5"/>
  <c r="D15" i="5"/>
  <c r="BO7" i="5"/>
  <c r="AQ7" i="5"/>
  <c r="S7" i="5"/>
  <c r="CA7" i="5"/>
  <c r="BC7" i="5"/>
  <c r="AE7" i="5"/>
  <c r="G7" i="5"/>
  <c r="BA77" i="5"/>
  <c r="BQ87" i="5"/>
  <c r="BQ91" i="5" s="1"/>
  <c r="CG7" i="5"/>
  <c r="BU7" i="5"/>
  <c r="BI7" i="5"/>
  <c r="AW7" i="5"/>
  <c r="AK7" i="5"/>
  <c r="Y7" i="5"/>
  <c r="M7" i="5"/>
  <c r="CG77" i="5"/>
  <c r="BU77" i="5"/>
  <c r="BI77" i="5"/>
  <c r="AW77" i="5"/>
  <c r="AK77" i="5"/>
  <c r="Y77" i="5"/>
  <c r="M77" i="5"/>
  <c r="CC87" i="5"/>
  <c r="CC91" i="5" s="1"/>
  <c r="BE87" i="5"/>
  <c r="BE91" i="5" s="1"/>
  <c r="AS87" i="5"/>
  <c r="AS91" i="5" s="1"/>
  <c r="AG87" i="5"/>
  <c r="AG91" i="5" s="1"/>
  <c r="U87" i="5"/>
  <c r="U91" i="5" s="1"/>
  <c r="I87" i="5"/>
  <c r="I91" i="5" s="1"/>
  <c r="CB87" i="5"/>
  <c r="CB91" i="5" s="1"/>
  <c r="BP87" i="5"/>
  <c r="BP91" i="5" s="1"/>
  <c r="BD87" i="5"/>
  <c r="BD91" i="5" s="1"/>
  <c r="AR87" i="5"/>
  <c r="AR91" i="5" s="1"/>
  <c r="AF87" i="5"/>
  <c r="AF91" i="5" s="1"/>
  <c r="T87" i="5"/>
  <c r="T91" i="5" s="1"/>
  <c r="H87" i="5"/>
  <c r="H91" i="5" s="1"/>
  <c r="BY77" i="5"/>
  <c r="AO77" i="5"/>
  <c r="E77" i="5"/>
  <c r="BS87" i="5"/>
  <c r="BS91" i="5" s="1"/>
  <c r="CD87" i="5"/>
  <c r="CD91" i="5" s="1"/>
  <c r="BR87" i="5"/>
  <c r="BR91" i="5" s="1"/>
  <c r="BF87" i="5"/>
  <c r="BF91" i="5" s="1"/>
  <c r="AT87" i="5"/>
  <c r="AT91" i="5" s="1"/>
  <c r="AH87" i="5"/>
  <c r="AH91" i="5" s="1"/>
  <c r="V87" i="5"/>
  <c r="V91" i="5" s="1"/>
  <c r="J87" i="5"/>
  <c r="J91" i="5" s="1"/>
  <c r="K87" i="5"/>
  <c r="K91" i="5" s="1"/>
  <c r="BG87" i="5"/>
  <c r="BG91" i="5" s="1"/>
  <c r="CE77" i="5"/>
  <c r="BS77" i="5"/>
  <c r="BG77" i="5"/>
  <c r="AU77" i="5"/>
  <c r="AI77" i="5"/>
  <c r="W77" i="5"/>
  <c r="K77" i="5"/>
  <c r="AI87" i="5"/>
  <c r="AI91" i="5" s="1"/>
  <c r="CD77" i="5"/>
  <c r="BR77" i="5"/>
  <c r="BF77" i="5"/>
  <c r="AT77" i="5"/>
  <c r="AH77" i="5"/>
  <c r="V77" i="5"/>
  <c r="J77" i="5"/>
  <c r="CA87" i="5"/>
  <c r="CA91" i="5" s="1"/>
  <c r="BO87" i="5"/>
  <c r="BO91" i="5" s="1"/>
  <c r="BC87" i="5"/>
  <c r="BC91" i="5" s="1"/>
  <c r="AQ87" i="5"/>
  <c r="AQ91" i="5" s="1"/>
  <c r="AE87" i="5"/>
  <c r="AE91" i="5" s="1"/>
  <c r="S87" i="5"/>
  <c r="S91" i="5" s="1"/>
  <c r="G87" i="5"/>
  <c r="G91" i="5" s="1"/>
  <c r="W87" i="5"/>
  <c r="W91" i="5" s="1"/>
  <c r="CL87" i="5"/>
  <c r="CL91" i="5" s="1"/>
  <c r="BZ87" i="5"/>
  <c r="BZ91" i="5" s="1"/>
  <c r="BN87" i="5"/>
  <c r="BN91" i="5" s="1"/>
  <c r="BB87" i="5"/>
  <c r="BB91" i="5" s="1"/>
  <c r="AP87" i="5"/>
  <c r="AP91" i="5" s="1"/>
  <c r="AD87" i="5"/>
  <c r="AD91" i="5" s="1"/>
  <c r="R87" i="5"/>
  <c r="R91" i="5" s="1"/>
  <c r="F87" i="5"/>
  <c r="F91" i="5" s="1"/>
  <c r="CK87" i="5"/>
  <c r="CK91" i="5" s="1"/>
  <c r="BY87" i="5"/>
  <c r="BY91" i="5" s="1"/>
  <c r="BM87" i="5"/>
  <c r="BM91" i="5" s="1"/>
  <c r="BA87" i="5"/>
  <c r="BA91" i="5" s="1"/>
  <c r="AO87" i="5"/>
  <c r="AO91" i="5" s="1"/>
  <c r="AC87" i="5"/>
  <c r="AC91" i="5" s="1"/>
  <c r="Q87" i="5"/>
  <c r="Q91" i="5" s="1"/>
  <c r="E87" i="5"/>
  <c r="E91" i="5" s="1"/>
  <c r="AU87" i="5"/>
  <c r="AU91" i="5" s="1"/>
  <c r="CJ87" i="5"/>
  <c r="CJ91" i="5" s="1"/>
  <c r="BX87" i="5"/>
  <c r="BX91" i="5" s="1"/>
  <c r="BL87" i="5"/>
  <c r="BL91" i="5" s="1"/>
  <c r="AZ87" i="5"/>
  <c r="AZ91" i="5" s="1"/>
  <c r="AN87" i="5"/>
  <c r="AN91" i="5" s="1"/>
  <c r="AB87" i="5"/>
  <c r="AB91" i="5" s="1"/>
  <c r="P87" i="5"/>
  <c r="P91" i="5" s="1"/>
  <c r="D91" i="5"/>
  <c r="CI87" i="5"/>
  <c r="CI91" i="5" s="1"/>
  <c r="BW87" i="5"/>
  <c r="BW91" i="5" s="1"/>
  <c r="BK87" i="5"/>
  <c r="BK91" i="5" s="1"/>
  <c r="AY87" i="5"/>
  <c r="AY91" i="5" s="1"/>
  <c r="AM87" i="5"/>
  <c r="AM91" i="5" s="1"/>
  <c r="AA87" i="5"/>
  <c r="AA91" i="5" s="1"/>
  <c r="O87" i="5"/>
  <c r="O91" i="5" s="1"/>
  <c r="CK77" i="5"/>
  <c r="BM77" i="5"/>
  <c r="AC77" i="5"/>
  <c r="Q77" i="5"/>
  <c r="CH87" i="5"/>
  <c r="CH91" i="5" s="1"/>
  <c r="BV87" i="5"/>
  <c r="BV91" i="5" s="1"/>
  <c r="BJ87" i="5"/>
  <c r="BJ91" i="5" s="1"/>
  <c r="AX87" i="5"/>
  <c r="AX91" i="5" s="1"/>
  <c r="AL87" i="5"/>
  <c r="AL91" i="5" s="1"/>
  <c r="Z87" i="5"/>
  <c r="Z91" i="5" s="1"/>
  <c r="N87" i="5"/>
  <c r="N91" i="5" s="1"/>
  <c r="CE87" i="5"/>
  <c r="CE91" i="5" s="1"/>
  <c r="CJ77" i="5"/>
  <c r="BX77" i="5"/>
  <c r="BL77" i="5"/>
  <c r="AZ77" i="5"/>
  <c r="AN77" i="5"/>
  <c r="AB77" i="5"/>
  <c r="P77" i="5"/>
  <c r="CG87" i="5"/>
  <c r="CG91" i="5" s="1"/>
  <c r="BU87" i="5"/>
  <c r="BU91" i="5" s="1"/>
  <c r="BI87" i="5"/>
  <c r="BI91" i="5" s="1"/>
  <c r="AW87" i="5"/>
  <c r="AW91" i="5" s="1"/>
  <c r="AK87" i="5"/>
  <c r="AK91" i="5" s="1"/>
  <c r="Y87" i="5"/>
  <c r="Y91" i="5" s="1"/>
  <c r="M87" i="5"/>
  <c r="M91" i="5" s="1"/>
  <c r="CF87" i="5"/>
  <c r="CF91" i="5" s="1"/>
  <c r="BT87" i="5"/>
  <c r="BT91" i="5" s="1"/>
  <c r="BH87" i="5"/>
  <c r="BH91" i="5" s="1"/>
  <c r="AV87" i="5"/>
  <c r="AV91" i="5" s="1"/>
  <c r="AJ87" i="5"/>
  <c r="AJ91" i="5" s="1"/>
  <c r="X87" i="5"/>
  <c r="X91" i="5" s="1"/>
  <c r="L87" i="5"/>
  <c r="L91" i="5" s="1"/>
  <c r="CI77" i="5"/>
  <c r="BW77" i="5"/>
  <c r="BK77" i="5"/>
  <c r="AY77" i="5"/>
  <c r="AM77" i="5"/>
  <c r="AA77" i="5"/>
  <c r="O77" i="5"/>
  <c r="CH77" i="5"/>
  <c r="BV77" i="5"/>
  <c r="BJ77" i="5"/>
  <c r="AX77" i="5"/>
  <c r="AL77" i="5"/>
  <c r="Z77" i="5"/>
  <c r="N77" i="5"/>
  <c r="CF77" i="5"/>
  <c r="BT77" i="5"/>
  <c r="BH77" i="5"/>
  <c r="AV77" i="5"/>
  <c r="AJ77" i="5"/>
  <c r="X77" i="5"/>
  <c r="L77" i="5"/>
  <c r="CC77" i="5"/>
  <c r="BQ77" i="5"/>
  <c r="BE77" i="5"/>
  <c r="AS77" i="5"/>
  <c r="AG77" i="5"/>
  <c r="U77" i="5"/>
  <c r="I77" i="5"/>
  <c r="D77" i="5"/>
  <c r="CB77" i="5"/>
  <c r="BP77" i="5"/>
  <c r="BD77" i="5"/>
  <c r="AR77" i="5"/>
  <c r="AF77" i="5"/>
  <c r="T77" i="5"/>
  <c r="CA77" i="5"/>
  <c r="BO77" i="5"/>
  <c r="BC77" i="5"/>
  <c r="AQ77" i="5"/>
  <c r="AE77" i="5"/>
  <c r="S77" i="5"/>
  <c r="G77" i="5"/>
  <c r="CL77" i="5"/>
  <c r="BZ77" i="5"/>
  <c r="BN77" i="5"/>
  <c r="BB77" i="5"/>
  <c r="AP77" i="5"/>
  <c r="AD77" i="5"/>
  <c r="R77" i="5"/>
  <c r="F77" i="5"/>
  <c r="D62" i="5"/>
  <c r="CE20" i="5"/>
  <c r="CE21" i="5" s="1"/>
  <c r="BS20" i="5"/>
  <c r="BS22" i="5" s="1"/>
  <c r="BS23" i="5" s="1"/>
  <c r="BG20" i="5"/>
  <c r="BG22" i="5" s="1"/>
  <c r="BG23" i="5" s="1"/>
  <c r="AU20" i="5"/>
  <c r="AU22" i="5" s="1"/>
  <c r="AU23" i="5" s="1"/>
  <c r="AI20" i="5"/>
  <c r="AI22" i="5" s="1"/>
  <c r="AI23" i="5" s="1"/>
  <c r="W20" i="5"/>
  <c r="W22" i="5" s="1"/>
  <c r="W23" i="5" s="1"/>
  <c r="K20" i="5"/>
  <c r="K21" i="5" s="1"/>
  <c r="CI44" i="5"/>
  <c r="CI46" i="5" s="1"/>
  <c r="CI47" i="5" s="1"/>
  <c r="BW44" i="5"/>
  <c r="BW45" i="5" s="1"/>
  <c r="BK44" i="5"/>
  <c r="BK45" i="5" s="1"/>
  <c r="AY44" i="5"/>
  <c r="AY46" i="5" s="1"/>
  <c r="AY47" i="5" s="1"/>
  <c r="AM44" i="5"/>
  <c r="AM46" i="5" s="1"/>
  <c r="AM47" i="5" s="1"/>
  <c r="AA44" i="5"/>
  <c r="AA45" i="5" s="1"/>
  <c r="O44" i="5"/>
  <c r="O46" i="5" s="1"/>
  <c r="O47" i="5" s="1"/>
  <c r="CH52" i="5"/>
  <c r="CH54" i="5" s="1"/>
  <c r="CH55" i="5" s="1"/>
  <c r="BV52" i="5"/>
  <c r="BV53" i="5" s="1"/>
  <c r="BJ52" i="5"/>
  <c r="BJ53" i="5" s="1"/>
  <c r="AX52" i="5"/>
  <c r="AX53" i="5" s="1"/>
  <c r="AL52" i="5"/>
  <c r="AL53" i="5" s="1"/>
  <c r="Z52" i="5"/>
  <c r="Z54" i="5" s="1"/>
  <c r="Z55" i="5" s="1"/>
  <c r="N52" i="5"/>
  <c r="N54" i="5" s="1"/>
  <c r="N55" i="5" s="1"/>
  <c r="CL20" i="5"/>
  <c r="CL21" i="5" s="1"/>
  <c r="BZ20" i="5"/>
  <c r="BZ21" i="5" s="1"/>
  <c r="BN20" i="5"/>
  <c r="BN22" i="5" s="1"/>
  <c r="BN23" i="5" s="1"/>
  <c r="BB20" i="5"/>
  <c r="BB21" i="5" s="1"/>
  <c r="AP20" i="5"/>
  <c r="AP22" i="5" s="1"/>
  <c r="AP23" i="5" s="1"/>
  <c r="AD20" i="5"/>
  <c r="AD21" i="5" s="1"/>
  <c r="R20" i="5"/>
  <c r="R21" i="5" s="1"/>
  <c r="F20" i="5"/>
  <c r="F22" i="5" s="1"/>
  <c r="F23" i="5" s="1"/>
  <c r="CH44" i="5"/>
  <c r="CH46" i="5" s="1"/>
  <c r="CH47" i="5" s="1"/>
  <c r="BV44" i="5"/>
  <c r="BV46" i="5" s="1"/>
  <c r="BV47" i="5" s="1"/>
  <c r="BJ44" i="5"/>
  <c r="BJ46" i="5" s="1"/>
  <c r="BJ47" i="5" s="1"/>
  <c r="AX44" i="5"/>
  <c r="AX46" i="5" s="1"/>
  <c r="AX47" i="5" s="1"/>
  <c r="AL44" i="5"/>
  <c r="AL46" i="5" s="1"/>
  <c r="AL47" i="5" s="1"/>
  <c r="Z44" i="5"/>
  <c r="Z46" i="5" s="1"/>
  <c r="Z47" i="5" s="1"/>
  <c r="N44" i="5"/>
  <c r="N46" i="5" s="1"/>
  <c r="N47" i="5" s="1"/>
  <c r="CD20" i="5"/>
  <c r="CD21" i="5" s="1"/>
  <c r="BR20" i="5"/>
  <c r="BR21" i="5" s="1"/>
  <c r="BF20" i="5"/>
  <c r="BF21" i="5" s="1"/>
  <c r="AT20" i="5"/>
  <c r="AT21" i="5" s="1"/>
  <c r="AH20" i="5"/>
  <c r="AH21" i="5" s="1"/>
  <c r="V20" i="5"/>
  <c r="V21" i="5" s="1"/>
  <c r="J20" i="5"/>
  <c r="J21" i="5" s="1"/>
  <c r="CG44" i="5"/>
  <c r="CG45" i="5" s="1"/>
  <c r="BU44" i="5"/>
  <c r="BU46" i="5" s="1"/>
  <c r="BU47" i="5" s="1"/>
  <c r="BI44" i="5"/>
  <c r="BI46" i="5" s="1"/>
  <c r="BI47" i="5" s="1"/>
  <c r="AW44" i="5"/>
  <c r="AW45" i="5" s="1"/>
  <c r="AK44" i="5"/>
  <c r="AK46" i="5" s="1"/>
  <c r="AK47" i="5" s="1"/>
  <c r="Y44" i="5"/>
  <c r="Y45" i="5" s="1"/>
  <c r="M44" i="5"/>
  <c r="M45" i="5" s="1"/>
  <c r="CF52" i="5"/>
  <c r="CF53" i="5" s="1"/>
  <c r="BT52" i="5"/>
  <c r="BT53" i="5" s="1"/>
  <c r="BH52" i="5"/>
  <c r="BH54" i="5" s="1"/>
  <c r="BH55" i="5" s="1"/>
  <c r="AV52" i="5"/>
  <c r="AV53" i="5" s="1"/>
  <c r="AJ52" i="5"/>
  <c r="AJ53" i="5" s="1"/>
  <c r="X52" i="5"/>
  <c r="X53" i="5" s="1"/>
  <c r="L52" i="5"/>
  <c r="L54" i="5" s="1"/>
  <c r="L55" i="5" s="1"/>
  <c r="CA44" i="5"/>
  <c r="CA45" i="5" s="1"/>
  <c r="BO44" i="5"/>
  <c r="BO45" i="5" s="1"/>
  <c r="BC44" i="5"/>
  <c r="BC45" i="5" s="1"/>
  <c r="AQ44" i="5"/>
  <c r="AQ45" i="5" s="1"/>
  <c r="AE44" i="5"/>
  <c r="AE46" i="5" s="1"/>
  <c r="AE47" i="5" s="1"/>
  <c r="S44" i="5"/>
  <c r="S45" i="5" s="1"/>
  <c r="G44" i="5"/>
  <c r="G46" i="5" s="1"/>
  <c r="G47" i="5" s="1"/>
  <c r="CG52" i="5"/>
  <c r="CG54" i="5" s="1"/>
  <c r="CG55" i="5" s="1"/>
  <c r="BU52" i="5"/>
  <c r="BU53" i="5" s="1"/>
  <c r="BI52" i="5"/>
  <c r="BI54" i="5" s="1"/>
  <c r="BI55" i="5" s="1"/>
  <c r="AW52" i="5"/>
  <c r="AW53" i="5" s="1"/>
  <c r="AK52" i="5"/>
  <c r="AK53" i="5" s="1"/>
  <c r="Y52" i="5"/>
  <c r="Y53" i="5" s="1"/>
  <c r="M52" i="5"/>
  <c r="M53" i="5" s="1"/>
  <c r="CF44" i="5"/>
  <c r="CF45" i="5" s="1"/>
  <c r="BT44" i="5"/>
  <c r="BT46" i="5" s="1"/>
  <c r="BT47" i="5" s="1"/>
  <c r="BH44" i="5"/>
  <c r="BH45" i="5" s="1"/>
  <c r="AV44" i="5"/>
  <c r="AV45" i="5" s="1"/>
  <c r="AJ44" i="5"/>
  <c r="AJ46" i="5" s="1"/>
  <c r="AJ47" i="5" s="1"/>
  <c r="X44" i="5"/>
  <c r="X45" i="5" s="1"/>
  <c r="L44" i="5"/>
  <c r="L45" i="5" s="1"/>
  <c r="CE52" i="5"/>
  <c r="CE53" i="5" s="1"/>
  <c r="BS52" i="5"/>
  <c r="BS53" i="5" s="1"/>
  <c r="BG52" i="5"/>
  <c r="BG54" i="5" s="1"/>
  <c r="BG55" i="5" s="1"/>
  <c r="AU52" i="5"/>
  <c r="AU54" i="5" s="1"/>
  <c r="AU55" i="5" s="1"/>
  <c r="AI52" i="5"/>
  <c r="AI53" i="5" s="1"/>
  <c r="W52" i="5"/>
  <c r="W53" i="5" s="1"/>
  <c r="K52" i="5"/>
  <c r="K53" i="5" s="1"/>
  <c r="CL8" i="5"/>
  <c r="CL9" i="5" s="1"/>
  <c r="BZ8" i="5"/>
  <c r="BZ9" i="5" s="1"/>
  <c r="BN8" i="5"/>
  <c r="BN10" i="5" s="1"/>
  <c r="BN11" i="5" s="1"/>
  <c r="BB8" i="5"/>
  <c r="BB9" i="5" s="1"/>
  <c r="AP8" i="5"/>
  <c r="AP10" i="5" s="1"/>
  <c r="AP11" i="5" s="1"/>
  <c r="AD8" i="5"/>
  <c r="AD10" i="5" s="1"/>
  <c r="AD11" i="5" s="1"/>
  <c r="R8" i="5"/>
  <c r="R9" i="5" s="1"/>
  <c r="F8" i="5"/>
  <c r="F9" i="5" s="1"/>
  <c r="CG20" i="5"/>
  <c r="CG22" i="5" s="1"/>
  <c r="CG23" i="5" s="1"/>
  <c r="BU20" i="5"/>
  <c r="BU22" i="5" s="1"/>
  <c r="BU23" i="5" s="1"/>
  <c r="BI20" i="5"/>
  <c r="BI21" i="5" s="1"/>
  <c r="AW20" i="5"/>
  <c r="AW21" i="5" s="1"/>
  <c r="AK20" i="5"/>
  <c r="AK22" i="5" s="1"/>
  <c r="AK23" i="5" s="1"/>
  <c r="Y20" i="5"/>
  <c r="Y22" i="5" s="1"/>
  <c r="Y23" i="5" s="1"/>
  <c r="M20" i="5"/>
  <c r="M22" i="5" s="1"/>
  <c r="M23" i="5" s="1"/>
  <c r="CG36" i="5"/>
  <c r="CG38" i="5" s="1"/>
  <c r="CG39" i="5" s="1"/>
  <c r="BU36" i="5"/>
  <c r="BU37" i="5" s="1"/>
  <c r="BI36" i="5"/>
  <c r="BI37" i="5" s="1"/>
  <c r="AW36" i="5"/>
  <c r="AW38" i="5" s="1"/>
  <c r="AW39" i="5" s="1"/>
  <c r="AK36" i="5"/>
  <c r="AK38" i="5" s="1"/>
  <c r="AK39" i="5" s="1"/>
  <c r="Y36" i="5"/>
  <c r="Y37" i="5" s="1"/>
  <c r="M36" i="5"/>
  <c r="M37" i="5" s="1"/>
  <c r="CE44" i="5"/>
  <c r="CE45" i="5" s="1"/>
  <c r="BS44" i="5"/>
  <c r="BS45" i="5" s="1"/>
  <c r="BG44" i="5"/>
  <c r="BG45" i="5" s="1"/>
  <c r="AU44" i="5"/>
  <c r="AU45" i="5" s="1"/>
  <c r="AI44" i="5"/>
  <c r="AI45" i="5" s="1"/>
  <c r="W44" i="5"/>
  <c r="W45" i="5" s="1"/>
  <c r="K44" i="5"/>
  <c r="K45" i="5" s="1"/>
  <c r="CD52" i="5"/>
  <c r="CD53" i="5" s="1"/>
  <c r="BR52" i="5"/>
  <c r="BR54" i="5" s="1"/>
  <c r="BR55" i="5" s="1"/>
  <c r="BF52" i="5"/>
  <c r="BF53" i="5" s="1"/>
  <c r="AT52" i="5"/>
  <c r="AT54" i="5" s="1"/>
  <c r="AT55" i="5" s="1"/>
  <c r="AH52" i="5"/>
  <c r="AH53" i="5" s="1"/>
  <c r="V52" i="5"/>
  <c r="V53" i="5" s="1"/>
  <c r="J52" i="5"/>
  <c r="J53" i="5" s="1"/>
  <c r="Z28" i="5"/>
  <c r="Z30" i="5" s="1"/>
  <c r="CF36" i="5"/>
  <c r="CF38" i="5" s="1"/>
  <c r="CF39" i="5" s="1"/>
  <c r="BT36" i="5"/>
  <c r="BT37" i="5" s="1"/>
  <c r="BH36" i="5"/>
  <c r="BH37" i="5" s="1"/>
  <c r="AV36" i="5"/>
  <c r="AV38" i="5" s="1"/>
  <c r="AV39" i="5" s="1"/>
  <c r="AJ36" i="5"/>
  <c r="AJ38" i="5" s="1"/>
  <c r="AJ39" i="5" s="1"/>
  <c r="X36" i="5"/>
  <c r="X37" i="5" s="1"/>
  <c r="L36" i="5"/>
  <c r="L37" i="5" s="1"/>
  <c r="CD44" i="5"/>
  <c r="CD45" i="5" s="1"/>
  <c r="BR44" i="5"/>
  <c r="BR46" i="5" s="1"/>
  <c r="BR47" i="5" s="1"/>
  <c r="BF44" i="5"/>
  <c r="BF45" i="5" s="1"/>
  <c r="AT44" i="5"/>
  <c r="AT46" i="5" s="1"/>
  <c r="AT47" i="5" s="1"/>
  <c r="AH44" i="5"/>
  <c r="AH46" i="5" s="1"/>
  <c r="AH47" i="5" s="1"/>
  <c r="V44" i="5"/>
  <c r="V45" i="5" s="1"/>
  <c r="J44" i="5"/>
  <c r="J46" i="5" s="1"/>
  <c r="J47" i="5" s="1"/>
  <c r="CC52" i="5"/>
  <c r="CC54" i="5" s="1"/>
  <c r="CC55" i="5" s="1"/>
  <c r="BQ52" i="5"/>
  <c r="BQ53" i="5" s="1"/>
  <c r="BE52" i="5"/>
  <c r="BE54" i="5" s="1"/>
  <c r="BE55" i="5" s="1"/>
  <c r="AS52" i="5"/>
  <c r="AS54" i="5" s="1"/>
  <c r="AS55" i="5" s="1"/>
  <c r="AG52" i="5"/>
  <c r="AG53" i="5" s="1"/>
  <c r="U52" i="5"/>
  <c r="U53" i="5" s="1"/>
  <c r="I52" i="5"/>
  <c r="I54" i="5" s="1"/>
  <c r="I55" i="5" s="1"/>
  <c r="CC44" i="5"/>
  <c r="CC46" i="5" s="1"/>
  <c r="CC47" i="5" s="1"/>
  <c r="BQ44" i="5"/>
  <c r="BQ46" i="5" s="1"/>
  <c r="BQ47" i="5" s="1"/>
  <c r="BE44" i="5"/>
  <c r="BE46" i="5" s="1"/>
  <c r="BE47" i="5" s="1"/>
  <c r="AS44" i="5"/>
  <c r="AS45" i="5" s="1"/>
  <c r="AG44" i="5"/>
  <c r="AG46" i="5" s="1"/>
  <c r="AG47" i="5" s="1"/>
  <c r="U44" i="5"/>
  <c r="U45" i="5" s="1"/>
  <c r="I44" i="5"/>
  <c r="I45" i="5" s="1"/>
  <c r="CB52" i="5"/>
  <c r="CB53" i="5" s="1"/>
  <c r="BP52" i="5"/>
  <c r="BP53" i="5" s="1"/>
  <c r="BD52" i="5"/>
  <c r="BD53" i="5" s="1"/>
  <c r="AR52" i="5"/>
  <c r="AR54" i="5" s="1"/>
  <c r="AR55" i="5" s="1"/>
  <c r="AF52" i="5"/>
  <c r="AF54" i="5" s="1"/>
  <c r="AF55" i="5" s="1"/>
  <c r="T52" i="5"/>
  <c r="T54" i="5" s="1"/>
  <c r="T55" i="5" s="1"/>
  <c r="H52" i="5"/>
  <c r="H54" i="5" s="1"/>
  <c r="H55" i="5" s="1"/>
  <c r="CB44" i="5"/>
  <c r="CB45" i="5" s="1"/>
  <c r="BP44" i="5"/>
  <c r="BP45" i="5" s="1"/>
  <c r="BD44" i="5"/>
  <c r="BD46" i="5" s="1"/>
  <c r="BD47" i="5" s="1"/>
  <c r="AR44" i="5"/>
  <c r="AR45" i="5" s="1"/>
  <c r="AF44" i="5"/>
  <c r="AF45" i="5" s="1"/>
  <c r="T44" i="5"/>
  <c r="T45" i="5" s="1"/>
  <c r="H44" i="5"/>
  <c r="H45" i="5" s="1"/>
  <c r="CA52" i="5"/>
  <c r="CA54" i="5" s="1"/>
  <c r="CA55" i="5" s="1"/>
  <c r="BO52" i="5"/>
  <c r="BO53" i="5" s="1"/>
  <c r="BC52" i="5"/>
  <c r="BC53" i="5" s="1"/>
  <c r="AQ52" i="5"/>
  <c r="AQ54" i="5" s="1"/>
  <c r="AQ55" i="5" s="1"/>
  <c r="AE52" i="5"/>
  <c r="AE53" i="5" s="1"/>
  <c r="S52" i="5"/>
  <c r="S53" i="5" s="1"/>
  <c r="G52" i="5"/>
  <c r="G53" i="5" s="1"/>
  <c r="CH8" i="5"/>
  <c r="CH10" i="5" s="1"/>
  <c r="CH11" i="5" s="1"/>
  <c r="BJ8" i="5"/>
  <c r="BJ10" i="5" s="1"/>
  <c r="BJ11" i="5" s="1"/>
  <c r="AL8" i="5"/>
  <c r="AL10" i="5" s="1"/>
  <c r="AL11" i="5" s="1"/>
  <c r="N8" i="5"/>
  <c r="N10" i="5" s="1"/>
  <c r="N11" i="5" s="1"/>
  <c r="CL52" i="5"/>
  <c r="CL53" i="5" s="1"/>
  <c r="BZ52" i="5"/>
  <c r="BZ53" i="5" s="1"/>
  <c r="BN52" i="5"/>
  <c r="BN53" i="5" s="1"/>
  <c r="BB52" i="5"/>
  <c r="BB53" i="5" s="1"/>
  <c r="AP52" i="5"/>
  <c r="AP53" i="5" s="1"/>
  <c r="AD52" i="5"/>
  <c r="AD53" i="5" s="1"/>
  <c r="R52" i="5"/>
  <c r="R53" i="5" s="1"/>
  <c r="F52" i="5"/>
  <c r="F53" i="5" s="1"/>
  <c r="BV8" i="5"/>
  <c r="BV10" i="5" s="1"/>
  <c r="BV11" i="5" s="1"/>
  <c r="AX8" i="5"/>
  <c r="AX10" i="5" s="1"/>
  <c r="AX11" i="5" s="1"/>
  <c r="Z8" i="5"/>
  <c r="Z10" i="5" s="1"/>
  <c r="Z11" i="5" s="1"/>
  <c r="CB36" i="5"/>
  <c r="CB37" i="5" s="1"/>
  <c r="BP36" i="5"/>
  <c r="BP38" i="5" s="1"/>
  <c r="BP39" i="5" s="1"/>
  <c r="BD36" i="5"/>
  <c r="BD38" i="5" s="1"/>
  <c r="BD39" i="5" s="1"/>
  <c r="AR36" i="5"/>
  <c r="AR38" i="5" s="1"/>
  <c r="AR39" i="5" s="1"/>
  <c r="AF36" i="5"/>
  <c r="AF37" i="5" s="1"/>
  <c r="T36" i="5"/>
  <c r="T37" i="5" s="1"/>
  <c r="CL44" i="5"/>
  <c r="CL45" i="5" s="1"/>
  <c r="BZ44" i="5"/>
  <c r="BZ45" i="5" s="1"/>
  <c r="BN44" i="5"/>
  <c r="BN45" i="5" s="1"/>
  <c r="BB44" i="5"/>
  <c r="BB45" i="5" s="1"/>
  <c r="AP44" i="5"/>
  <c r="AP45" i="5" s="1"/>
  <c r="AD44" i="5"/>
  <c r="AD45" i="5" s="1"/>
  <c r="R44" i="5"/>
  <c r="R45" i="5" s="1"/>
  <c r="F44" i="5"/>
  <c r="F45" i="5" s="1"/>
  <c r="CK52" i="5"/>
  <c r="CK53" i="5" s="1"/>
  <c r="BY52" i="5"/>
  <c r="BY53" i="5" s="1"/>
  <c r="BM52" i="5"/>
  <c r="BM53" i="5" s="1"/>
  <c r="BA52" i="5"/>
  <c r="BA54" i="5" s="1"/>
  <c r="BA55" i="5" s="1"/>
  <c r="AO52" i="5"/>
  <c r="AO53" i="5" s="1"/>
  <c r="AC52" i="5"/>
  <c r="AC54" i="5" s="1"/>
  <c r="AC55" i="5" s="1"/>
  <c r="Q52" i="5"/>
  <c r="Q53" i="5" s="1"/>
  <c r="E52" i="5"/>
  <c r="E53" i="5" s="1"/>
  <c r="CA20" i="5"/>
  <c r="CA21" i="5" s="1"/>
  <c r="BO20" i="5"/>
  <c r="BO21" i="5" s="1"/>
  <c r="BC20" i="5"/>
  <c r="BC22" i="5" s="1"/>
  <c r="BC23" i="5" s="1"/>
  <c r="AQ20" i="5"/>
  <c r="AQ21" i="5" s="1"/>
  <c r="AE20" i="5"/>
  <c r="AE21" i="5" s="1"/>
  <c r="S20" i="5"/>
  <c r="S21" i="5" s="1"/>
  <c r="G20" i="5"/>
  <c r="G21" i="5" s="1"/>
  <c r="CK44" i="5"/>
  <c r="CK46" i="5" s="1"/>
  <c r="CK47" i="5" s="1"/>
  <c r="BY44" i="5"/>
  <c r="BY45" i="5" s="1"/>
  <c r="BM44" i="5"/>
  <c r="BM45" i="5" s="1"/>
  <c r="BA44" i="5"/>
  <c r="BA46" i="5" s="1"/>
  <c r="BA47" i="5" s="1"/>
  <c r="AO44" i="5"/>
  <c r="AO45" i="5" s="1"/>
  <c r="AC44" i="5"/>
  <c r="AC45" i="5" s="1"/>
  <c r="Q44" i="5"/>
  <c r="Q46" i="5" s="1"/>
  <c r="Q47" i="5" s="1"/>
  <c r="E44" i="5"/>
  <c r="E45" i="5" s="1"/>
  <c r="CJ52" i="5"/>
  <c r="CJ53" i="5" s="1"/>
  <c r="BX52" i="5"/>
  <c r="BX53" i="5" s="1"/>
  <c r="BL52" i="5"/>
  <c r="BL53" i="5" s="1"/>
  <c r="AZ52" i="5"/>
  <c r="AZ53" i="5" s="1"/>
  <c r="AN52" i="5"/>
  <c r="AN53" i="5" s="1"/>
  <c r="AB52" i="5"/>
  <c r="AB53" i="5" s="1"/>
  <c r="P52" i="5"/>
  <c r="P53" i="5" s="1"/>
  <c r="D52" i="5"/>
  <c r="D53" i="5" s="1"/>
  <c r="CJ44" i="5"/>
  <c r="CJ46" i="5" s="1"/>
  <c r="CJ47" i="5" s="1"/>
  <c r="BX44" i="5"/>
  <c r="BX46" i="5" s="1"/>
  <c r="BX47" i="5" s="1"/>
  <c r="BL44" i="5"/>
  <c r="BL46" i="5" s="1"/>
  <c r="BL47" i="5" s="1"/>
  <c r="AZ44" i="5"/>
  <c r="AZ45" i="5" s="1"/>
  <c r="AN44" i="5"/>
  <c r="AN46" i="5" s="1"/>
  <c r="AN47" i="5" s="1"/>
  <c r="AB44" i="5"/>
  <c r="AB45" i="5" s="1"/>
  <c r="P44" i="5"/>
  <c r="P46" i="5" s="1"/>
  <c r="P47" i="5" s="1"/>
  <c r="D44" i="5"/>
  <c r="D46" i="5" s="1"/>
  <c r="D47" i="5" s="1"/>
  <c r="CI52" i="5"/>
  <c r="CI53" i="5" s="1"/>
  <c r="BW52" i="5"/>
  <c r="BW54" i="5" s="1"/>
  <c r="BW55" i="5" s="1"/>
  <c r="BK52" i="5"/>
  <c r="BK53" i="5" s="1"/>
  <c r="AY52" i="5"/>
  <c r="AY53" i="5" s="1"/>
  <c r="AM52" i="5"/>
  <c r="AM53" i="5" s="1"/>
  <c r="AA52" i="5"/>
  <c r="AA54" i="5" s="1"/>
  <c r="AA55" i="5" s="1"/>
  <c r="O52" i="5"/>
  <c r="O54" i="5" s="1"/>
  <c r="O55" i="5" s="1"/>
  <c r="AL54" i="5"/>
  <c r="AL55" i="5" s="1"/>
  <c r="CD8" i="5"/>
  <c r="CD9" i="5" s="1"/>
  <c r="BR8" i="5"/>
  <c r="BR9" i="5" s="1"/>
  <c r="BF8" i="5"/>
  <c r="BF10" i="5" s="1"/>
  <c r="BF11" i="5" s="1"/>
  <c r="AT8" i="5"/>
  <c r="AT9" i="5" s="1"/>
  <c r="AH8" i="5"/>
  <c r="AH9" i="5" s="1"/>
  <c r="V8" i="5"/>
  <c r="V10" i="5" s="1"/>
  <c r="V11" i="5" s="1"/>
  <c r="J8" i="5"/>
  <c r="J9" i="5" s="1"/>
  <c r="CK20" i="5"/>
  <c r="CK21" i="5" s="1"/>
  <c r="BY20" i="5"/>
  <c r="BY21" i="5" s="1"/>
  <c r="BM20" i="5"/>
  <c r="BM21" i="5" s="1"/>
  <c r="BA20" i="5"/>
  <c r="BA21" i="5" s="1"/>
  <c r="AO20" i="5"/>
  <c r="AO21" i="5" s="1"/>
  <c r="AC20" i="5"/>
  <c r="AC21" i="5" s="1"/>
  <c r="Q20" i="5"/>
  <c r="Q21" i="5" s="1"/>
  <c r="E20" i="5"/>
  <c r="E21" i="5" s="1"/>
  <c r="BP8" i="5"/>
  <c r="BP9" i="5" s="1"/>
  <c r="AR8" i="5"/>
  <c r="AR9" i="5" s="1"/>
  <c r="AF8" i="5"/>
  <c r="AF9" i="5" s="1"/>
  <c r="T8" i="5"/>
  <c r="T9" i="5" s="1"/>
  <c r="H8" i="5"/>
  <c r="H10" i="5" s="1"/>
  <c r="H11" i="5" s="1"/>
  <c r="CB8" i="5"/>
  <c r="CB9" i="5" s="1"/>
  <c r="BD8" i="5"/>
  <c r="BD9" i="5" s="1"/>
  <c r="CH20" i="5"/>
  <c r="CH22" i="5" s="1"/>
  <c r="CH23" i="5" s="1"/>
  <c r="BV20" i="5"/>
  <c r="BV22" i="5" s="1"/>
  <c r="BV23" i="5" s="1"/>
  <c r="BJ20" i="5"/>
  <c r="BJ22" i="5" s="1"/>
  <c r="BJ23" i="5" s="1"/>
  <c r="AX20" i="5"/>
  <c r="AX22" i="5" s="1"/>
  <c r="AX23" i="5" s="1"/>
  <c r="AL20" i="5"/>
  <c r="AL22" i="5" s="1"/>
  <c r="AL23" i="5" s="1"/>
  <c r="Z20" i="5"/>
  <c r="Z22" i="5" s="1"/>
  <c r="Z23" i="5" s="1"/>
  <c r="N20" i="5"/>
  <c r="N22" i="5" s="1"/>
  <c r="N23" i="5" s="1"/>
  <c r="CF20" i="5"/>
  <c r="CF21" i="5" s="1"/>
  <c r="BT20" i="5"/>
  <c r="BT21" i="5" s="1"/>
  <c r="BH20" i="5"/>
  <c r="BH21" i="5" s="1"/>
  <c r="AV20" i="5"/>
  <c r="AV21" i="5" s="1"/>
  <c r="AJ20" i="5"/>
  <c r="AJ21" i="5" s="1"/>
  <c r="X20" i="5"/>
  <c r="X21" i="5" s="1"/>
  <c r="L20" i="5"/>
  <c r="L21" i="5" s="1"/>
  <c r="H36" i="5"/>
  <c r="H37" i="5" s="1"/>
  <c r="CA36" i="5"/>
  <c r="CA37" i="5" s="1"/>
  <c r="BO36" i="5"/>
  <c r="BO38" i="5" s="1"/>
  <c r="BO39" i="5" s="1"/>
  <c r="BC36" i="5"/>
  <c r="BC38" i="5" s="1"/>
  <c r="BC39" i="5" s="1"/>
  <c r="AQ36" i="5"/>
  <c r="AQ38" i="5" s="1"/>
  <c r="AQ39" i="5" s="1"/>
  <c r="AE36" i="5"/>
  <c r="AE38" i="5" s="1"/>
  <c r="AE39" i="5" s="1"/>
  <c r="S36" i="5"/>
  <c r="S38" i="5" s="1"/>
  <c r="S39" i="5" s="1"/>
  <c r="G36" i="5"/>
  <c r="G37" i="5" s="1"/>
  <c r="CA8" i="5"/>
  <c r="CA10" i="5" s="1"/>
  <c r="CA11" i="5" s="1"/>
  <c r="BO8" i="5"/>
  <c r="BO10" i="5" s="1"/>
  <c r="BO11" i="5" s="1"/>
  <c r="BC8" i="5"/>
  <c r="BC9" i="5" s="1"/>
  <c r="AQ8" i="5"/>
  <c r="AQ10" i="5" s="1"/>
  <c r="AQ11" i="5" s="1"/>
  <c r="AE8" i="5"/>
  <c r="AE10" i="5" s="1"/>
  <c r="AE11" i="5" s="1"/>
  <c r="S8" i="5"/>
  <c r="S9" i="5" s="1"/>
  <c r="G8" i="5"/>
  <c r="G9" i="5" s="1"/>
  <c r="CL36" i="5"/>
  <c r="CL37" i="5" s="1"/>
  <c r="BZ36" i="5"/>
  <c r="BZ38" i="5" s="1"/>
  <c r="BZ39" i="5" s="1"/>
  <c r="BN36" i="5"/>
  <c r="BN38" i="5" s="1"/>
  <c r="BN39" i="5" s="1"/>
  <c r="BB36" i="5"/>
  <c r="BB37" i="5" s="1"/>
  <c r="AP36" i="5"/>
  <c r="AP38" i="5" s="1"/>
  <c r="AP39" i="5" s="1"/>
  <c r="AD36" i="5"/>
  <c r="AD37" i="5" s="1"/>
  <c r="R36" i="5"/>
  <c r="R38" i="5" s="1"/>
  <c r="R39" i="5" s="1"/>
  <c r="F36" i="5"/>
  <c r="F37" i="5" s="1"/>
  <c r="CJ28" i="5"/>
  <c r="CJ30" i="5" s="1"/>
  <c r="BX28" i="5"/>
  <c r="BX29" i="5" s="1"/>
  <c r="BX31" i="5" s="1"/>
  <c r="BL28" i="5"/>
  <c r="BL30" i="5" s="1"/>
  <c r="AZ28" i="5"/>
  <c r="AZ30" i="5" s="1"/>
  <c r="AN28" i="5"/>
  <c r="AN29" i="5" s="1"/>
  <c r="AN31" i="5" s="1"/>
  <c r="AB28" i="5"/>
  <c r="AB29" i="5" s="1"/>
  <c r="AB31" i="5" s="1"/>
  <c r="P28" i="5"/>
  <c r="P29" i="5" s="1"/>
  <c r="P31" i="5" s="1"/>
  <c r="D28" i="5"/>
  <c r="D29" i="5" s="1"/>
  <c r="D31" i="5" s="1"/>
  <c r="CK36" i="5"/>
  <c r="CK37" i="5" s="1"/>
  <c r="BY36" i="5"/>
  <c r="BY38" i="5" s="1"/>
  <c r="BY39" i="5" s="1"/>
  <c r="BM36" i="5"/>
  <c r="BM37" i="5" s="1"/>
  <c r="BA36" i="5"/>
  <c r="BA37" i="5" s="1"/>
  <c r="AO36" i="5"/>
  <c r="AO37" i="5" s="1"/>
  <c r="AC36" i="5"/>
  <c r="AC38" i="5" s="1"/>
  <c r="AC39" i="5" s="1"/>
  <c r="Q36" i="5"/>
  <c r="Q37" i="5" s="1"/>
  <c r="E36" i="5"/>
  <c r="E37" i="5" s="1"/>
  <c r="CI28" i="5"/>
  <c r="CI29" i="5" s="1"/>
  <c r="CI31" i="5" s="1"/>
  <c r="BW28" i="5"/>
  <c r="BW29" i="5" s="1"/>
  <c r="BW31" i="5" s="1"/>
  <c r="BK28" i="5"/>
  <c r="BK29" i="5" s="1"/>
  <c r="BK31" i="5" s="1"/>
  <c r="AY28" i="5"/>
  <c r="AY29" i="5" s="1"/>
  <c r="AY31" i="5" s="1"/>
  <c r="AM28" i="5"/>
  <c r="AM29" i="5" s="1"/>
  <c r="AM31" i="5" s="1"/>
  <c r="AA28" i="5"/>
  <c r="AA29" i="5" s="1"/>
  <c r="AA31" i="5" s="1"/>
  <c r="O28" i="5"/>
  <c r="O29" i="5" s="1"/>
  <c r="O31" i="5" s="1"/>
  <c r="CJ36" i="5"/>
  <c r="CJ37" i="5" s="1"/>
  <c r="BX36" i="5"/>
  <c r="BX37" i="5" s="1"/>
  <c r="BL36" i="5"/>
  <c r="BL37" i="5" s="1"/>
  <c r="AZ36" i="5"/>
  <c r="AZ37" i="5" s="1"/>
  <c r="AN36" i="5"/>
  <c r="AN37" i="5" s="1"/>
  <c r="AB36" i="5"/>
  <c r="AB37" i="5" s="1"/>
  <c r="P36" i="5"/>
  <c r="P37" i="5" s="1"/>
  <c r="D36" i="5"/>
  <c r="CH28" i="5"/>
  <c r="CH30" i="5" s="1"/>
  <c r="BV28" i="5"/>
  <c r="BV30" i="5" s="1"/>
  <c r="BJ28" i="5"/>
  <c r="BJ29" i="5" s="1"/>
  <c r="BJ31" i="5" s="1"/>
  <c r="AX28" i="5"/>
  <c r="AX29" i="5" s="1"/>
  <c r="AX31" i="5" s="1"/>
  <c r="AL28" i="5"/>
  <c r="AL30" i="5" s="1"/>
  <c r="N28" i="5"/>
  <c r="N30" i="5" s="1"/>
  <c r="CI36" i="5"/>
  <c r="CI37" i="5" s="1"/>
  <c r="BW36" i="5"/>
  <c r="BW37" i="5" s="1"/>
  <c r="BK36" i="5"/>
  <c r="BK37" i="5" s="1"/>
  <c r="AY36" i="5"/>
  <c r="AY37" i="5" s="1"/>
  <c r="AM36" i="5"/>
  <c r="AM37" i="5" s="1"/>
  <c r="AA36" i="5"/>
  <c r="AA37" i="5" s="1"/>
  <c r="O36" i="5"/>
  <c r="O37" i="5" s="1"/>
  <c r="CH36" i="5"/>
  <c r="CH38" i="5" s="1"/>
  <c r="CH39" i="5" s="1"/>
  <c r="BV36" i="5"/>
  <c r="BV38" i="5" s="1"/>
  <c r="BV39" i="5" s="1"/>
  <c r="BJ36" i="5"/>
  <c r="BJ38" i="5" s="1"/>
  <c r="BJ39" i="5" s="1"/>
  <c r="AX36" i="5"/>
  <c r="AX38" i="5" s="1"/>
  <c r="AX39" i="5" s="1"/>
  <c r="AL36" i="5"/>
  <c r="AL38" i="5" s="1"/>
  <c r="AL39" i="5" s="1"/>
  <c r="Z36" i="5"/>
  <c r="Z37" i="5" s="1"/>
  <c r="N36" i="5"/>
  <c r="N37" i="5" s="1"/>
  <c r="CE36" i="5"/>
  <c r="CE38" i="5" s="1"/>
  <c r="CE39" i="5" s="1"/>
  <c r="BS36" i="5"/>
  <c r="BS38" i="5" s="1"/>
  <c r="BS39" i="5" s="1"/>
  <c r="BG36" i="5"/>
  <c r="BG38" i="5" s="1"/>
  <c r="BG39" i="5" s="1"/>
  <c r="AU36" i="5"/>
  <c r="AU38" i="5" s="1"/>
  <c r="AU39" i="5" s="1"/>
  <c r="AI36" i="5"/>
  <c r="AI38" i="5" s="1"/>
  <c r="AI39" i="5" s="1"/>
  <c r="W36" i="5"/>
  <c r="W37" i="5" s="1"/>
  <c r="K36" i="5"/>
  <c r="K38" i="5" s="1"/>
  <c r="K39" i="5" s="1"/>
  <c r="CE8" i="5"/>
  <c r="CE9" i="5" s="1"/>
  <c r="BS8" i="5"/>
  <c r="BS9" i="5" s="1"/>
  <c r="BG8" i="5"/>
  <c r="BG9" i="5" s="1"/>
  <c r="AU8" i="5"/>
  <c r="AU9" i="5" s="1"/>
  <c r="AI8" i="5"/>
  <c r="AI9" i="5" s="1"/>
  <c r="W8" i="5"/>
  <c r="W9" i="5" s="1"/>
  <c r="K8" i="5"/>
  <c r="K9" i="5" s="1"/>
  <c r="CC28" i="5"/>
  <c r="BQ28" i="5"/>
  <c r="BE28" i="5"/>
  <c r="AS28" i="5"/>
  <c r="AG28" i="5"/>
  <c r="U28" i="5"/>
  <c r="I28" i="5"/>
  <c r="CD36" i="5"/>
  <c r="CD38" i="5" s="1"/>
  <c r="CD39" i="5" s="1"/>
  <c r="BR36" i="5"/>
  <c r="BR37" i="5" s="1"/>
  <c r="BF36" i="5"/>
  <c r="BF37" i="5" s="1"/>
  <c r="AT36" i="5"/>
  <c r="AT37" i="5" s="1"/>
  <c r="AH36" i="5"/>
  <c r="AH38" i="5" s="1"/>
  <c r="AH39" i="5" s="1"/>
  <c r="V36" i="5"/>
  <c r="V37" i="5" s="1"/>
  <c r="J36" i="5"/>
  <c r="J38" i="5" s="1"/>
  <c r="J39" i="5" s="1"/>
  <c r="CB28" i="5"/>
  <c r="BP28" i="5"/>
  <c r="BD28" i="5"/>
  <c r="AR28" i="5"/>
  <c r="AF28" i="5"/>
  <c r="T28" i="5"/>
  <c r="H28" i="5"/>
  <c r="CC36" i="5"/>
  <c r="CC38" i="5" s="1"/>
  <c r="CC39" i="5" s="1"/>
  <c r="BQ36" i="5"/>
  <c r="BQ38" i="5" s="1"/>
  <c r="BQ39" i="5" s="1"/>
  <c r="BE36" i="5"/>
  <c r="BE38" i="5" s="1"/>
  <c r="BE39" i="5" s="1"/>
  <c r="AS36" i="5"/>
  <c r="AS38" i="5" s="1"/>
  <c r="AS39" i="5" s="1"/>
  <c r="AG36" i="5"/>
  <c r="AG38" i="5" s="1"/>
  <c r="AG39" i="5" s="1"/>
  <c r="U36" i="5"/>
  <c r="U38" i="5" s="1"/>
  <c r="U39" i="5" s="1"/>
  <c r="I36" i="5"/>
  <c r="I37" i="5" s="1"/>
  <c r="CJ20" i="5"/>
  <c r="CJ21" i="5" s="1"/>
  <c r="BX20" i="5"/>
  <c r="BX21" i="5" s="1"/>
  <c r="BL20" i="5"/>
  <c r="BL22" i="5" s="1"/>
  <c r="BL23" i="5" s="1"/>
  <c r="AZ20" i="5"/>
  <c r="AZ22" i="5" s="1"/>
  <c r="AZ23" i="5" s="1"/>
  <c r="AN20" i="5"/>
  <c r="AN21" i="5" s="1"/>
  <c r="AB20" i="5"/>
  <c r="AB21" i="5" s="1"/>
  <c r="P20" i="5"/>
  <c r="P21" i="5" s="1"/>
  <c r="D20" i="5"/>
  <c r="D21" i="5" s="1"/>
  <c r="CI20" i="5"/>
  <c r="CI21" i="5" s="1"/>
  <c r="BW20" i="5"/>
  <c r="BW22" i="5" s="1"/>
  <c r="BW23" i="5" s="1"/>
  <c r="BK20" i="5"/>
  <c r="BK22" i="5" s="1"/>
  <c r="BK23" i="5" s="1"/>
  <c r="AY20" i="5"/>
  <c r="AY21" i="5" s="1"/>
  <c r="AM20" i="5"/>
  <c r="AM22" i="5" s="1"/>
  <c r="AM23" i="5" s="1"/>
  <c r="AA20" i="5"/>
  <c r="AA21" i="5" s="1"/>
  <c r="O20" i="5"/>
  <c r="O22" i="5" s="1"/>
  <c r="O23" i="5" s="1"/>
  <c r="CA28" i="5"/>
  <c r="BO28" i="5"/>
  <c r="BC28" i="5"/>
  <c r="AQ28" i="5"/>
  <c r="AE28" i="5"/>
  <c r="S28" i="5"/>
  <c r="G28" i="5"/>
  <c r="CK8" i="5"/>
  <c r="CK9" i="5" s="1"/>
  <c r="BY8" i="5"/>
  <c r="BY10" i="5" s="1"/>
  <c r="BY11" i="5" s="1"/>
  <c r="BM8" i="5"/>
  <c r="BM10" i="5" s="1"/>
  <c r="BM11" i="5" s="1"/>
  <c r="BA8" i="5"/>
  <c r="BA10" i="5" s="1"/>
  <c r="BA11" i="5" s="1"/>
  <c r="AO8" i="5"/>
  <c r="AO10" i="5" s="1"/>
  <c r="AO11" i="5" s="1"/>
  <c r="AC8" i="5"/>
  <c r="AC9" i="5" s="1"/>
  <c r="Q8" i="5"/>
  <c r="Q9" i="5" s="1"/>
  <c r="E8" i="5"/>
  <c r="E9" i="5" s="1"/>
  <c r="CL28" i="5"/>
  <c r="BZ28" i="5"/>
  <c r="BN28" i="5"/>
  <c r="BB28" i="5"/>
  <c r="AP28" i="5"/>
  <c r="AD28" i="5"/>
  <c r="R28" i="5"/>
  <c r="F28" i="5"/>
  <c r="CJ8" i="5"/>
  <c r="CJ10" i="5" s="1"/>
  <c r="CJ11" i="5" s="1"/>
  <c r="BX8" i="5"/>
  <c r="BX10" i="5" s="1"/>
  <c r="BX11" i="5" s="1"/>
  <c r="BL8" i="5"/>
  <c r="BL10" i="5" s="1"/>
  <c r="BL11" i="5" s="1"/>
  <c r="AZ8" i="5"/>
  <c r="AZ10" i="5" s="1"/>
  <c r="AZ11" i="5" s="1"/>
  <c r="AN8" i="5"/>
  <c r="AN10" i="5" s="1"/>
  <c r="AN11" i="5" s="1"/>
  <c r="AB8" i="5"/>
  <c r="AB10" i="5" s="1"/>
  <c r="AB11" i="5" s="1"/>
  <c r="P8" i="5"/>
  <c r="P10" i="5" s="1"/>
  <c r="P11" i="5" s="1"/>
  <c r="CK28" i="5"/>
  <c r="BY28" i="5"/>
  <c r="BM28" i="5"/>
  <c r="BA28" i="5"/>
  <c r="AO28" i="5"/>
  <c r="AC28" i="5"/>
  <c r="Q28" i="5"/>
  <c r="E28" i="5"/>
  <c r="CG8" i="5"/>
  <c r="CG9" i="5" s="1"/>
  <c r="BI8" i="5"/>
  <c r="BI9" i="5" s="1"/>
  <c r="AK8" i="5"/>
  <c r="AK10" i="5" s="1"/>
  <c r="AK11" i="5" s="1"/>
  <c r="M8" i="5"/>
  <c r="M10" i="5" s="1"/>
  <c r="M11" i="5" s="1"/>
  <c r="BU8" i="5"/>
  <c r="BU9" i="5" s="1"/>
  <c r="AW8" i="5"/>
  <c r="AW9" i="5" s="1"/>
  <c r="Y8" i="5"/>
  <c r="Y10" i="5" s="1"/>
  <c r="Y11" i="5" s="1"/>
  <c r="CF8" i="5"/>
  <c r="CF10" i="5" s="1"/>
  <c r="CF11" i="5" s="1"/>
  <c r="BT8" i="5"/>
  <c r="BT9" i="5" s="1"/>
  <c r="BH8" i="5"/>
  <c r="BH9" i="5" s="1"/>
  <c r="AV8" i="5"/>
  <c r="AV9" i="5" s="1"/>
  <c r="AJ8" i="5"/>
  <c r="AJ9" i="5" s="1"/>
  <c r="X8" i="5"/>
  <c r="X9" i="5" s="1"/>
  <c r="L8" i="5"/>
  <c r="L10" i="5" s="1"/>
  <c r="L11" i="5" s="1"/>
  <c r="CC20" i="5"/>
  <c r="CC21" i="5" s="1"/>
  <c r="BQ20" i="5"/>
  <c r="BQ21" i="5" s="1"/>
  <c r="BE20" i="5"/>
  <c r="BE22" i="5" s="1"/>
  <c r="BE23" i="5" s="1"/>
  <c r="AS20" i="5"/>
  <c r="AS22" i="5" s="1"/>
  <c r="AS23" i="5" s="1"/>
  <c r="AG20" i="5"/>
  <c r="AG21" i="5" s="1"/>
  <c r="U20" i="5"/>
  <c r="U21" i="5" s="1"/>
  <c r="I20" i="5"/>
  <c r="I22" i="5" s="1"/>
  <c r="I23" i="5" s="1"/>
  <c r="CG28" i="5"/>
  <c r="BU28" i="5"/>
  <c r="BI28" i="5"/>
  <c r="AW28" i="5"/>
  <c r="AK28" i="5"/>
  <c r="Y28" i="5"/>
  <c r="M28" i="5"/>
  <c r="CB20" i="5"/>
  <c r="CB21" i="5" s="1"/>
  <c r="BP20" i="5"/>
  <c r="BP22" i="5" s="1"/>
  <c r="BP23" i="5" s="1"/>
  <c r="BD20" i="5"/>
  <c r="BD21" i="5" s="1"/>
  <c r="AR20" i="5"/>
  <c r="AR21" i="5" s="1"/>
  <c r="AF20" i="5"/>
  <c r="AF22" i="5" s="1"/>
  <c r="AF23" i="5" s="1"/>
  <c r="T20" i="5"/>
  <c r="T21" i="5" s="1"/>
  <c r="H20" i="5"/>
  <c r="H21" i="5" s="1"/>
  <c r="CF28" i="5"/>
  <c r="BT28" i="5"/>
  <c r="BH28" i="5"/>
  <c r="AV28" i="5"/>
  <c r="AJ28" i="5"/>
  <c r="X28" i="5"/>
  <c r="L28" i="5"/>
  <c r="CE28" i="5"/>
  <c r="BS28" i="5"/>
  <c r="BG28" i="5"/>
  <c r="AU28" i="5"/>
  <c r="AI28" i="5"/>
  <c r="W28" i="5"/>
  <c r="K28" i="5"/>
  <c r="D8" i="5"/>
  <c r="D10" i="5" s="1"/>
  <c r="D11" i="5" s="1"/>
  <c r="CC8" i="5"/>
  <c r="CC10" i="5" s="1"/>
  <c r="CC11" i="5" s="1"/>
  <c r="BQ8" i="5"/>
  <c r="BQ9" i="5" s="1"/>
  <c r="BE8" i="5"/>
  <c r="BE9" i="5" s="1"/>
  <c r="AS8" i="5"/>
  <c r="AS9" i="5" s="1"/>
  <c r="AG8" i="5"/>
  <c r="AG10" i="5" s="1"/>
  <c r="AG11" i="5" s="1"/>
  <c r="U8" i="5"/>
  <c r="U9" i="5" s="1"/>
  <c r="I8" i="5"/>
  <c r="I10" i="5" s="1"/>
  <c r="I11" i="5" s="1"/>
  <c r="CD28" i="5"/>
  <c r="BR28" i="5"/>
  <c r="BF28" i="5"/>
  <c r="AT28" i="5"/>
  <c r="AH28" i="5"/>
  <c r="V28" i="5"/>
  <c r="J28" i="5"/>
  <c r="CI8" i="5"/>
  <c r="CI9" i="5" s="1"/>
  <c r="BW8" i="5"/>
  <c r="BW9" i="5" s="1"/>
  <c r="BK8" i="5"/>
  <c r="BK9" i="5" s="1"/>
  <c r="AY8" i="5"/>
  <c r="AY9" i="5" s="1"/>
  <c r="AM8" i="5"/>
  <c r="AM9" i="5" s="1"/>
  <c r="AA8" i="5"/>
  <c r="AA10" i="5" s="1"/>
  <c r="AA11" i="5" s="1"/>
  <c r="O8" i="5"/>
  <c r="O10" i="5" s="1"/>
  <c r="O11" i="5" s="1"/>
  <c r="V9" i="5"/>
  <c r="C2" i="7" l="1"/>
  <c r="D4" i="7"/>
  <c r="E2" i="7"/>
  <c r="E6" i="7"/>
  <c r="E4" i="7"/>
  <c r="E3" i="7"/>
  <c r="E5" i="7"/>
  <c r="C5" i="7"/>
  <c r="D3" i="7"/>
  <c r="D6" i="7"/>
  <c r="C3" i="7"/>
  <c r="C4" i="7"/>
  <c r="D5" i="7"/>
  <c r="D2" i="7"/>
  <c r="AP21" i="5"/>
  <c r="AF10" i="5"/>
  <c r="AF11" i="5" s="1"/>
  <c r="AE45" i="5"/>
  <c r="CF22" i="5"/>
  <c r="CF23" i="5" s="1"/>
  <c r="AK21" i="5"/>
  <c r="CD46" i="5"/>
  <c r="CD47" i="5" s="1"/>
  <c r="A9" i="6"/>
  <c r="W21" i="5"/>
  <c r="A6" i="6"/>
  <c r="O45" i="5"/>
  <c r="AV37" i="5"/>
  <c r="AK37" i="5"/>
  <c r="S10" i="5"/>
  <c r="S11" i="5" s="1"/>
  <c r="BL29" i="5"/>
  <c r="BL31" i="5" s="1"/>
  <c r="Y54" i="5"/>
  <c r="Y55" i="5" s="1"/>
  <c r="Y38" i="5"/>
  <c r="Y39" i="5" s="1"/>
  <c r="CL22" i="5"/>
  <c r="CL23" i="5" s="1"/>
  <c r="AR37" i="5"/>
  <c r="AL45" i="5"/>
  <c r="BY54" i="5"/>
  <c r="BY55" i="5" s="1"/>
  <c r="CA46" i="5"/>
  <c r="CA47" i="5" s="1"/>
  <c r="BD10" i="5"/>
  <c r="BD11" i="5" s="1"/>
  <c r="BI22" i="5"/>
  <c r="BI23" i="5" s="1"/>
  <c r="BM22" i="5"/>
  <c r="BM23" i="5" s="1"/>
  <c r="BN21" i="5"/>
  <c r="AJ22" i="5"/>
  <c r="AJ23" i="5" s="1"/>
  <c r="Y21" i="5"/>
  <c r="AD22" i="5"/>
  <c r="AD23" i="5" s="1"/>
  <c r="K22" i="5"/>
  <c r="K23" i="5" s="1"/>
  <c r="BC21" i="5"/>
  <c r="CG21" i="5"/>
  <c r="BB22" i="5"/>
  <c r="BB23" i="5" s="1"/>
  <c r="S22" i="5"/>
  <c r="S23" i="5" s="1"/>
  <c r="BR22" i="5"/>
  <c r="BR23" i="5" s="1"/>
  <c r="S54" i="5"/>
  <c r="S55" i="5" s="1"/>
  <c r="CL10" i="5"/>
  <c r="CL11" i="5" s="1"/>
  <c r="BS21" i="5"/>
  <c r="BZ46" i="5"/>
  <c r="BZ47" i="5" s="1"/>
  <c r="M46" i="5"/>
  <c r="M47" i="5" s="1"/>
  <c r="BG46" i="5"/>
  <c r="BG47" i="5" s="1"/>
  <c r="AP54" i="5"/>
  <c r="AP55" i="5" s="1"/>
  <c r="Z29" i="5"/>
  <c r="Z31" i="5" s="1"/>
  <c r="BH46" i="5"/>
  <c r="BH47" i="5" s="1"/>
  <c r="Z45" i="5"/>
  <c r="AT53" i="5"/>
  <c r="AW22" i="5"/>
  <c r="AW23" i="5" s="1"/>
  <c r="BZ22" i="5"/>
  <c r="BZ23" i="5" s="1"/>
  <c r="BU21" i="5"/>
  <c r="CE22" i="5"/>
  <c r="CE23" i="5" s="1"/>
  <c r="M38" i="5"/>
  <c r="M39" i="5" s="1"/>
  <c r="G22" i="5"/>
  <c r="G23" i="5" s="1"/>
  <c r="BW46" i="5"/>
  <c r="BW47" i="5" s="1"/>
  <c r="BI45" i="5"/>
  <c r="CD22" i="5"/>
  <c r="CD23" i="5" s="1"/>
  <c r="AT10" i="5"/>
  <c r="AT11" i="5" s="1"/>
  <c r="AE9" i="5"/>
  <c r="AK45" i="5"/>
  <c r="AU21" i="5"/>
  <c r="BT54" i="5"/>
  <c r="BT55" i="5" s="1"/>
  <c r="F21" i="5"/>
  <c r="BN9" i="5"/>
  <c r="R22" i="5"/>
  <c r="R23" i="5" s="1"/>
  <c r="BJ21" i="5"/>
  <c r="AY45" i="5"/>
  <c r="M54" i="5"/>
  <c r="M55" i="5" s="1"/>
  <c r="CD10" i="5"/>
  <c r="CD11" i="5" s="1"/>
  <c r="AF38" i="5"/>
  <c r="AF39" i="5" s="1"/>
  <c r="AU10" i="5"/>
  <c r="AU11" i="5" s="1"/>
  <c r="AT22" i="5"/>
  <c r="AT23" i="5" s="1"/>
  <c r="BV54" i="5"/>
  <c r="BV55" i="5" s="1"/>
  <c r="AV46" i="5"/>
  <c r="AV47" i="5" s="1"/>
  <c r="G45" i="5"/>
  <c r="BZ10" i="5"/>
  <c r="BZ11" i="5" s="1"/>
  <c r="BG21" i="5"/>
  <c r="BP10" i="5"/>
  <c r="BP11" i="5" s="1"/>
  <c r="BN54" i="5"/>
  <c r="BN55" i="5" s="1"/>
  <c r="BO54" i="5"/>
  <c r="BO55" i="5" s="1"/>
  <c r="BF22" i="5"/>
  <c r="BF23" i="5" s="1"/>
  <c r="AH45" i="5"/>
  <c r="BM46" i="5"/>
  <c r="BM47" i="5" s="1"/>
  <c r="CI45" i="5"/>
  <c r="T10" i="5"/>
  <c r="T11" i="5" s="1"/>
  <c r="P54" i="5"/>
  <c r="P55" i="5" s="1"/>
  <c r="R54" i="5"/>
  <c r="R55" i="5" s="1"/>
  <c r="BO9" i="5"/>
  <c r="AQ22" i="5"/>
  <c r="AQ23" i="5" s="1"/>
  <c r="AC10" i="5"/>
  <c r="AC11" i="5" s="1"/>
  <c r="BK54" i="5"/>
  <c r="BK55" i="5" s="1"/>
  <c r="AC53" i="5"/>
  <c r="BI38" i="5"/>
  <c r="BI39" i="5" s="1"/>
  <c r="AZ46" i="5"/>
  <c r="AZ47" i="5" s="1"/>
  <c r="CB46" i="5"/>
  <c r="CB47" i="5" s="1"/>
  <c r="J10" i="5"/>
  <c r="J11" i="5" s="1"/>
  <c r="CB54" i="5"/>
  <c r="CB55" i="5" s="1"/>
  <c r="AD38" i="5"/>
  <c r="AD39" i="5" s="1"/>
  <c r="BA45" i="5"/>
  <c r="S46" i="5"/>
  <c r="S47" i="5" s="1"/>
  <c r="AR53" i="5"/>
  <c r="BF54" i="5"/>
  <c r="BF55" i="5" s="1"/>
  <c r="P45" i="5"/>
  <c r="AU53" i="5"/>
  <c r="BW21" i="5"/>
  <c r="BU45" i="5"/>
  <c r="CC9" i="5"/>
  <c r="N53" i="5"/>
  <c r="BK46" i="5"/>
  <c r="BK47" i="5" s="1"/>
  <c r="BQ10" i="5"/>
  <c r="BQ11" i="5" s="1"/>
  <c r="U54" i="5"/>
  <c r="U55" i="5" s="1"/>
  <c r="BL54" i="5"/>
  <c r="BL55" i="5" s="1"/>
  <c r="AC22" i="5"/>
  <c r="AC23" i="5" s="1"/>
  <c r="CK38" i="5"/>
  <c r="CK39" i="5" s="1"/>
  <c r="CB10" i="5"/>
  <c r="CB11" i="5" s="1"/>
  <c r="BY22" i="5"/>
  <c r="BY23" i="5" s="1"/>
  <c r="F46" i="5"/>
  <c r="F47" i="5" s="1"/>
  <c r="CL54" i="5"/>
  <c r="CL55" i="5" s="1"/>
  <c r="AA46" i="5"/>
  <c r="AA47" i="5" s="1"/>
  <c r="AX54" i="5"/>
  <c r="AX55" i="5" s="1"/>
  <c r="AV22" i="5"/>
  <c r="AV23" i="5" s="1"/>
  <c r="BT45" i="5"/>
  <c r="M9" i="5"/>
  <c r="AN45" i="5"/>
  <c r="CG46" i="5"/>
  <c r="CG47" i="5" s="1"/>
  <c r="BJ45" i="5"/>
  <c r="BC46" i="5"/>
  <c r="BC47" i="5" s="1"/>
  <c r="AS53" i="5"/>
  <c r="K10" i="5"/>
  <c r="K11" i="5" s="1"/>
  <c r="AO9" i="5"/>
  <c r="CH45" i="5"/>
  <c r="AO54" i="5"/>
  <c r="AO55" i="5" s="1"/>
  <c r="BP54" i="5"/>
  <c r="BP55" i="5" s="1"/>
  <c r="Z53" i="5"/>
  <c r="V22" i="5"/>
  <c r="V23" i="5" s="1"/>
  <c r="BO22" i="5"/>
  <c r="BO23" i="5" s="1"/>
  <c r="BR53" i="5"/>
  <c r="K54" i="5"/>
  <c r="K55" i="5" s="1"/>
  <c r="BF46" i="5"/>
  <c r="BF47" i="5" s="1"/>
  <c r="AP9" i="5"/>
  <c r="X38" i="5"/>
  <c r="X39" i="5" s="1"/>
  <c r="X54" i="5"/>
  <c r="X55" i="5" s="1"/>
  <c r="AL9" i="5"/>
  <c r="R10" i="5"/>
  <c r="R11" i="5" s="1"/>
  <c r="AE37" i="5"/>
  <c r="BS54" i="5"/>
  <c r="BS55" i="5" s="1"/>
  <c r="I46" i="5"/>
  <c r="I47" i="5" s="1"/>
  <c r="Z9" i="5"/>
  <c r="AW37" i="5"/>
  <c r="BP37" i="5"/>
  <c r="CG10" i="5"/>
  <c r="CG11" i="5" s="1"/>
  <c r="CI22" i="5"/>
  <c r="CI23" i="5" s="1"/>
  <c r="CC45" i="5"/>
  <c r="BK30" i="5"/>
  <c r="AN54" i="5"/>
  <c r="AN55" i="5" s="1"/>
  <c r="H9" i="5"/>
  <c r="BH22" i="5"/>
  <c r="BH23" i="5" s="1"/>
  <c r="P30" i="5"/>
  <c r="BU38" i="5"/>
  <c r="BU39" i="5" s="1"/>
  <c r="V54" i="5"/>
  <c r="V55" i="5" s="1"/>
  <c r="W54" i="5"/>
  <c r="W55" i="5" s="1"/>
  <c r="BJ54" i="5"/>
  <c r="BJ55" i="5" s="1"/>
  <c r="CK22" i="5"/>
  <c r="CK23" i="5" s="1"/>
  <c r="K46" i="5"/>
  <c r="K47" i="5" s="1"/>
  <c r="T53" i="5"/>
  <c r="AV54" i="5"/>
  <c r="AV55" i="5" s="1"/>
  <c r="CE10" i="5"/>
  <c r="CE11" i="5" s="1"/>
  <c r="CK10" i="5"/>
  <c r="CK11" i="5" s="1"/>
  <c r="AY22" i="5"/>
  <c r="AY23" i="5" s="1"/>
  <c r="T38" i="5"/>
  <c r="T39" i="5" s="1"/>
  <c r="N45" i="5"/>
  <c r="AI21" i="5"/>
  <c r="AA38" i="5"/>
  <c r="AA39" i="5" s="1"/>
  <c r="CI54" i="5"/>
  <c r="CI55" i="5" s="1"/>
  <c r="CH53" i="5"/>
  <c r="BH10" i="5"/>
  <c r="BH11" i="5" s="1"/>
  <c r="CF46" i="5"/>
  <c r="CF47" i="5" s="1"/>
  <c r="AE54" i="5"/>
  <c r="AE55" i="5" s="1"/>
  <c r="BS10" i="5"/>
  <c r="BS11" i="5" s="1"/>
  <c r="AM45" i="5"/>
  <c r="AQ53" i="5"/>
  <c r="AW10" i="5"/>
  <c r="AW11" i="5" s="1"/>
  <c r="BE21" i="5"/>
  <c r="AQ46" i="5"/>
  <c r="AQ47" i="5" s="1"/>
  <c r="BU10" i="5"/>
  <c r="BU11" i="5" s="1"/>
  <c r="J54" i="5"/>
  <c r="J55" i="5" s="1"/>
  <c r="AV10" i="5"/>
  <c r="AV11" i="5" s="1"/>
  <c r="AB54" i="5"/>
  <c r="AB55" i="5" s="1"/>
  <c r="AT45" i="5"/>
  <c r="O9" i="5"/>
  <c r="BQ45" i="5"/>
  <c r="BC10" i="5"/>
  <c r="BC11" i="5" s="1"/>
  <c r="CI38" i="5"/>
  <c r="CI39" i="5" s="1"/>
  <c r="BS46" i="5"/>
  <c r="BS47" i="5" s="1"/>
  <c r="BY46" i="5"/>
  <c r="BY47" i="5" s="1"/>
  <c r="Y46" i="5"/>
  <c r="Y47" i="5" s="1"/>
  <c r="CJ38" i="5"/>
  <c r="CJ39" i="5" s="1"/>
  <c r="CE46" i="5"/>
  <c r="CE47" i="5" s="1"/>
  <c r="CK45" i="5"/>
  <c r="BI53" i="5"/>
  <c r="BF9" i="5"/>
  <c r="I53" i="5"/>
  <c r="CC37" i="5"/>
  <c r="BD37" i="5"/>
  <c r="BZ54" i="5"/>
  <c r="BZ55" i="5" s="1"/>
  <c r="L53" i="5"/>
  <c r="BW38" i="5"/>
  <c r="BW39" i="5" s="1"/>
  <c r="BF38" i="5"/>
  <c r="BF39" i="5" s="1"/>
  <c r="AX45" i="5"/>
  <c r="E46" i="5"/>
  <c r="E47" i="5" s="1"/>
  <c r="AG54" i="5"/>
  <c r="AG55" i="5" s="1"/>
  <c r="AH10" i="5"/>
  <c r="AH11" i="5" s="1"/>
  <c r="F10" i="5"/>
  <c r="F11" i="5" s="1"/>
  <c r="L38" i="5"/>
  <c r="L39" i="5" s="1"/>
  <c r="N38" i="5"/>
  <c r="N39" i="5" s="1"/>
  <c r="CB38" i="5"/>
  <c r="CB39" i="5" s="1"/>
  <c r="AZ38" i="5"/>
  <c r="AZ39" i="5" s="1"/>
  <c r="AL29" i="5"/>
  <c r="AL31" i="5" s="1"/>
  <c r="BV45" i="5"/>
  <c r="BW53" i="5"/>
  <c r="AJ54" i="5"/>
  <c r="AJ55" i="5" s="1"/>
  <c r="BC54" i="5"/>
  <c r="BC55" i="5" s="1"/>
  <c r="AK9" i="5"/>
  <c r="AD9" i="5"/>
  <c r="F38" i="5"/>
  <c r="F39" i="5" s="1"/>
  <c r="H53" i="5"/>
  <c r="BE53" i="5"/>
  <c r="AI10" i="5"/>
  <c r="AI11" i="5" s="1"/>
  <c r="J22" i="5"/>
  <c r="J23" i="5" s="1"/>
  <c r="Q38" i="5"/>
  <c r="Q39" i="5" s="1"/>
  <c r="CD54" i="5"/>
  <c r="CD55" i="5" s="1"/>
  <c r="CE54" i="5"/>
  <c r="CE55" i="5" s="1"/>
  <c r="N9" i="5"/>
  <c r="AE22" i="5"/>
  <c r="AE23" i="5" s="1"/>
  <c r="CA38" i="5"/>
  <c r="CA39" i="5" s="1"/>
  <c r="D45" i="5"/>
  <c r="CA53" i="5"/>
  <c r="BG53" i="5"/>
  <c r="T46" i="5"/>
  <c r="T47" i="5" s="1"/>
  <c r="AK54" i="5"/>
  <c r="AK55" i="5" s="1"/>
  <c r="AJ37" i="5"/>
  <c r="BD54" i="5"/>
  <c r="BD55" i="5" s="1"/>
  <c r="AR10" i="5"/>
  <c r="AR11" i="5" s="1"/>
  <c r="BB38" i="5"/>
  <c r="BB39" i="5" s="1"/>
  <c r="E22" i="5"/>
  <c r="E23" i="5" s="1"/>
  <c r="AM30" i="5"/>
  <c r="AX30" i="5"/>
  <c r="R46" i="5"/>
  <c r="R47" i="5" s="1"/>
  <c r="U46" i="5"/>
  <c r="U47" i="5" s="1"/>
  <c r="BB10" i="5"/>
  <c r="BB11" i="5" s="1"/>
  <c r="AY30" i="5"/>
  <c r="BJ30" i="5"/>
  <c r="BN46" i="5"/>
  <c r="BN47" i="5" s="1"/>
  <c r="AF46" i="5"/>
  <c r="AF47" i="5" s="1"/>
  <c r="AS46" i="5"/>
  <c r="AS47" i="5" s="1"/>
  <c r="N21" i="5"/>
  <c r="BV29" i="5"/>
  <c r="BV31" i="5" s="1"/>
  <c r="O53" i="5"/>
  <c r="BD45" i="5"/>
  <c r="BR45" i="5"/>
  <c r="CA9" i="5"/>
  <c r="AB22" i="5"/>
  <c r="AB23" i="5" s="1"/>
  <c r="AY54" i="5"/>
  <c r="AY55" i="5" s="1"/>
  <c r="G54" i="5"/>
  <c r="G55" i="5" s="1"/>
  <c r="BP46" i="5"/>
  <c r="BP47" i="5" s="1"/>
  <c r="AF21" i="5"/>
  <c r="Z21" i="5"/>
  <c r="AU46" i="5"/>
  <c r="AU47" i="5" s="1"/>
  <c r="Q54" i="5"/>
  <c r="Q55" i="5" s="1"/>
  <c r="CF54" i="5"/>
  <c r="CF55" i="5" s="1"/>
  <c r="AR22" i="5"/>
  <c r="AR23" i="5" s="1"/>
  <c r="BA38" i="5"/>
  <c r="BA39" i="5" s="1"/>
  <c r="G38" i="5"/>
  <c r="G39" i="5" s="1"/>
  <c r="AI54" i="5"/>
  <c r="AI55" i="5" s="1"/>
  <c r="L46" i="5"/>
  <c r="L47" i="5" s="1"/>
  <c r="BQ54" i="5"/>
  <c r="BQ55" i="5" s="1"/>
  <c r="BU54" i="5"/>
  <c r="BU55" i="5" s="1"/>
  <c r="U22" i="5"/>
  <c r="U23" i="5" s="1"/>
  <c r="AL21" i="5"/>
  <c r="BM38" i="5"/>
  <c r="BM39" i="5" s="1"/>
  <c r="S37" i="5"/>
  <c r="AZ54" i="5"/>
  <c r="AZ55" i="5" s="1"/>
  <c r="D54" i="5"/>
  <c r="D55" i="5" s="1"/>
  <c r="V46" i="5"/>
  <c r="V47" i="5" s="1"/>
  <c r="AA30" i="5"/>
  <c r="AH22" i="5"/>
  <c r="AH23" i="5" s="1"/>
  <c r="CF37" i="5"/>
  <c r="BY37" i="5"/>
  <c r="R37" i="5"/>
  <c r="K37" i="5"/>
  <c r="F54" i="5"/>
  <c r="F55" i="5" s="1"/>
  <c r="BL9" i="5"/>
  <c r="CA22" i="5"/>
  <c r="CA23" i="5" s="1"/>
  <c r="I38" i="5"/>
  <c r="I39" i="5" s="1"/>
  <c r="AX37" i="5"/>
  <c r="AB46" i="5"/>
  <c r="AB47" i="5" s="1"/>
  <c r="X46" i="5"/>
  <c r="X47" i="5" s="1"/>
  <c r="BH53" i="5"/>
  <c r="N29" i="5"/>
  <c r="N31" i="5" s="1"/>
  <c r="BJ9" i="5"/>
  <c r="I21" i="5"/>
  <c r="J37" i="5"/>
  <c r="BT10" i="5"/>
  <c r="BT11" i="5" s="1"/>
  <c r="BX54" i="5"/>
  <c r="BX55" i="5" s="1"/>
  <c r="BA53" i="5"/>
  <c r="AF53" i="5"/>
  <c r="AG45" i="5"/>
  <c r="AX9" i="5"/>
  <c r="BG10" i="5"/>
  <c r="BG11" i="5" s="1"/>
  <c r="CG37" i="5"/>
  <c r="BR38" i="5"/>
  <c r="BR39" i="5" s="1"/>
  <c r="BX30" i="5"/>
  <c r="CJ54" i="5"/>
  <c r="CJ55" i="5" s="1"/>
  <c r="BL45" i="5"/>
  <c r="BM54" i="5"/>
  <c r="BM55" i="5" s="1"/>
  <c r="BO46" i="5"/>
  <c r="BO47" i="5" s="1"/>
  <c r="H46" i="5"/>
  <c r="H47" i="5" s="1"/>
  <c r="AH54" i="5"/>
  <c r="AH55" i="5" s="1"/>
  <c r="AW46" i="5"/>
  <c r="AW47" i="5" s="1"/>
  <c r="AW54" i="5"/>
  <c r="AW55" i="5" s="1"/>
  <c r="BA22" i="5"/>
  <c r="BA23" i="5" s="1"/>
  <c r="CD37" i="5"/>
  <c r="CC53" i="5"/>
  <c r="BH38" i="5"/>
  <c r="BH39" i="5" s="1"/>
  <c r="CJ29" i="5"/>
  <c r="CJ31" i="5" s="1"/>
  <c r="AQ9" i="5"/>
  <c r="X22" i="5"/>
  <c r="X23" i="5" s="1"/>
  <c r="Z38" i="5"/>
  <c r="Z39" i="5" s="1"/>
  <c r="AO38" i="5"/>
  <c r="AO39" i="5" s="1"/>
  <c r="BB54" i="5"/>
  <c r="BB55" i="5" s="1"/>
  <c r="CK54" i="5"/>
  <c r="CK55" i="5" s="1"/>
  <c r="AR46" i="5"/>
  <c r="AR47" i="5" s="1"/>
  <c r="CH21" i="5"/>
  <c r="BX38" i="5"/>
  <c r="BX39" i="5" s="1"/>
  <c r="AL37" i="5"/>
  <c r="CG53" i="5"/>
  <c r="G10" i="5"/>
  <c r="G11" i="5" s="1"/>
  <c r="BL21" i="5"/>
  <c r="AP37" i="5"/>
  <c r="AD46" i="5"/>
  <c r="AD47" i="5" s="1"/>
  <c r="W10" i="5"/>
  <c r="W11" i="5" s="1"/>
  <c r="BX22" i="5"/>
  <c r="BX23" i="5" s="1"/>
  <c r="BC37" i="5"/>
  <c r="AP46" i="5"/>
  <c r="AP47" i="5" s="1"/>
  <c r="AA53" i="5"/>
  <c r="BX45" i="5"/>
  <c r="Q45" i="5"/>
  <c r="BW10" i="5"/>
  <c r="BW11" i="5" s="1"/>
  <c r="BV21" i="5"/>
  <c r="AO22" i="5"/>
  <c r="AO23" i="5" s="1"/>
  <c r="BN37" i="5"/>
  <c r="BO37" i="5"/>
  <c r="BB46" i="5"/>
  <c r="BB47" i="5" s="1"/>
  <c r="BV9" i="5"/>
  <c r="BI10" i="5"/>
  <c r="BI11" i="5" s="1"/>
  <c r="AG9" i="5"/>
  <c r="BA9" i="5"/>
  <c r="AG37" i="5"/>
  <c r="H38" i="5"/>
  <c r="H39" i="5" s="1"/>
  <c r="AM54" i="5"/>
  <c r="AM55" i="5" s="1"/>
  <c r="CJ45" i="5"/>
  <c r="AC46" i="5"/>
  <c r="AC47" i="5" s="1"/>
  <c r="BE45" i="5"/>
  <c r="CI10" i="5"/>
  <c r="CI11" i="5" s="1"/>
  <c r="CC22" i="5"/>
  <c r="CC23" i="5" s="1"/>
  <c r="BQ37" i="5"/>
  <c r="BK38" i="5"/>
  <c r="BK39" i="5" s="1"/>
  <c r="CE37" i="5"/>
  <c r="CL46" i="5"/>
  <c r="CL47" i="5" s="1"/>
  <c r="AD54" i="5"/>
  <c r="AD55" i="5" s="1"/>
  <c r="AO46" i="5"/>
  <c r="AO47" i="5" s="1"/>
  <c r="AJ45" i="5"/>
  <c r="X10" i="5"/>
  <c r="X11" i="5" s="1"/>
  <c r="M21" i="5"/>
  <c r="L22" i="5"/>
  <c r="L23" i="5" s="1"/>
  <c r="E38" i="5"/>
  <c r="E39" i="5" s="1"/>
  <c r="W46" i="5"/>
  <c r="W47" i="5" s="1"/>
  <c r="CH9" i="5"/>
  <c r="P9" i="5"/>
  <c r="P38" i="5"/>
  <c r="P39" i="5" s="1"/>
  <c r="AZ29" i="5"/>
  <c r="AZ31" i="5" s="1"/>
  <c r="BT38" i="5"/>
  <c r="BT39" i="5" s="1"/>
  <c r="AI46" i="5"/>
  <c r="AI47" i="5" s="1"/>
  <c r="AS10" i="5"/>
  <c r="AS11" i="5" s="1"/>
  <c r="AN38" i="5"/>
  <c r="AN39" i="5" s="1"/>
  <c r="AT38" i="5"/>
  <c r="AT39" i="5" s="1"/>
  <c r="E54" i="5"/>
  <c r="E55" i="5" s="1"/>
  <c r="J45" i="5"/>
  <c r="Q22" i="5"/>
  <c r="Q23" i="5" s="1"/>
  <c r="BJ37" i="5"/>
  <c r="AQ37" i="5"/>
  <c r="CJ22" i="5"/>
  <c r="CJ23" i="5" s="1"/>
  <c r="D30" i="5"/>
  <c r="AU37" i="5"/>
  <c r="AC37" i="5"/>
  <c r="AB30" i="5"/>
  <c r="BZ37" i="5"/>
  <c r="BR10" i="5"/>
  <c r="BR11" i="5" s="1"/>
  <c r="BT22" i="5"/>
  <c r="BT23" i="5" s="1"/>
  <c r="BG37" i="5"/>
  <c r="I9" i="5"/>
  <c r="BM9" i="5"/>
  <c r="AJ10" i="5"/>
  <c r="AJ11" i="5" s="1"/>
  <c r="T22" i="5"/>
  <c r="T23" i="5" s="1"/>
  <c r="V38" i="5"/>
  <c r="V39" i="5" s="1"/>
  <c r="AN9" i="5"/>
  <c r="AX21" i="5"/>
  <c r="CF9" i="5"/>
  <c r="CB22" i="5"/>
  <c r="CB23" i="5" s="1"/>
  <c r="AM38" i="5"/>
  <c r="AM39" i="5" s="1"/>
  <c r="BX9" i="5"/>
  <c r="P22" i="5"/>
  <c r="P23" i="5" s="1"/>
  <c r="O30" i="5"/>
  <c r="U37" i="5"/>
  <c r="BK10" i="5"/>
  <c r="BK11" i="5" s="1"/>
  <c r="Q10" i="5"/>
  <c r="Q11" i="5" s="1"/>
  <c r="AS21" i="5"/>
  <c r="D38" i="5"/>
  <c r="D39" i="5" s="1"/>
  <c r="D37" i="5"/>
  <c r="BK21" i="5"/>
  <c r="D22" i="5"/>
  <c r="D23" i="5" s="1"/>
  <c r="BL38" i="5"/>
  <c r="BL39" i="5" s="1"/>
  <c r="BW30" i="5"/>
  <c r="BD22" i="5"/>
  <c r="BD23" i="5" s="1"/>
  <c r="O38" i="5"/>
  <c r="O39" i="5" s="1"/>
  <c r="CI30" i="5"/>
  <c r="AS37" i="5"/>
  <c r="AH37" i="5"/>
  <c r="W38" i="5"/>
  <c r="W39" i="5" s="1"/>
  <c r="CH37" i="5"/>
  <c r="BV37" i="5"/>
  <c r="CH29" i="5"/>
  <c r="CH31" i="5" s="1"/>
  <c r="AN30" i="5"/>
  <c r="H29" i="5"/>
  <c r="H31" i="5" s="1"/>
  <c r="H30" i="5"/>
  <c r="BP21" i="5"/>
  <c r="BE37" i="5"/>
  <c r="AI37" i="5"/>
  <c r="T29" i="5"/>
  <c r="T31" i="5" s="1"/>
  <c r="T30" i="5"/>
  <c r="Y9" i="5"/>
  <c r="AZ9" i="5"/>
  <c r="AY38" i="5"/>
  <c r="AY39" i="5" s="1"/>
  <c r="AF29" i="5"/>
  <c r="AF31" i="5" s="1"/>
  <c r="AF30" i="5"/>
  <c r="I30" i="5"/>
  <c r="I29" i="5"/>
  <c r="I31" i="5" s="1"/>
  <c r="AZ21" i="5"/>
  <c r="AR29" i="5"/>
  <c r="AR31" i="5" s="1"/>
  <c r="AR30" i="5"/>
  <c r="U30" i="5"/>
  <c r="U29" i="5"/>
  <c r="U31" i="5" s="1"/>
  <c r="BD29" i="5"/>
  <c r="BD31" i="5" s="1"/>
  <c r="BD30" i="5"/>
  <c r="AG30" i="5"/>
  <c r="AG29" i="5"/>
  <c r="AG31" i="5" s="1"/>
  <c r="CL38" i="5"/>
  <c r="CL39" i="5" s="1"/>
  <c r="BP29" i="5"/>
  <c r="BP31" i="5" s="1"/>
  <c r="BP30" i="5"/>
  <c r="AS30" i="5"/>
  <c r="AS29" i="5"/>
  <c r="AS31" i="5" s="1"/>
  <c r="CB29" i="5"/>
  <c r="CB31" i="5" s="1"/>
  <c r="CB30" i="5"/>
  <c r="BE30" i="5"/>
  <c r="BE29" i="5"/>
  <c r="BE31" i="5" s="1"/>
  <c r="U10" i="5"/>
  <c r="U11" i="5" s="1"/>
  <c r="AG22" i="5"/>
  <c r="AG23" i="5" s="1"/>
  <c r="AB38" i="5"/>
  <c r="AB39" i="5" s="1"/>
  <c r="BS37" i="5"/>
  <c r="BQ30" i="5"/>
  <c r="BQ29" i="5"/>
  <c r="BQ31" i="5" s="1"/>
  <c r="CJ9" i="5"/>
  <c r="CC30" i="5"/>
  <c r="CC29" i="5"/>
  <c r="CC31" i="5" s="1"/>
  <c r="BE10" i="5"/>
  <c r="BE11" i="5" s="1"/>
  <c r="AA9" i="5"/>
  <c r="BR30" i="5"/>
  <c r="BR29" i="5"/>
  <c r="BR31" i="5" s="1"/>
  <c r="BS29" i="5"/>
  <c r="BS31" i="5" s="1"/>
  <c r="BS30" i="5"/>
  <c r="CG30" i="5"/>
  <c r="CG29" i="5"/>
  <c r="CG31" i="5" s="1"/>
  <c r="BN29" i="5"/>
  <c r="BN31" i="5" s="1"/>
  <c r="BN30" i="5"/>
  <c r="G30" i="5"/>
  <c r="G29" i="5"/>
  <c r="G31" i="5" s="1"/>
  <c r="BF29" i="5"/>
  <c r="BF31" i="5" s="1"/>
  <c r="BF30" i="5"/>
  <c r="BG29" i="5"/>
  <c r="BG31" i="5" s="1"/>
  <c r="BG30" i="5"/>
  <c r="BU30" i="5"/>
  <c r="BU29" i="5"/>
  <c r="BU31" i="5" s="1"/>
  <c r="BB29" i="5"/>
  <c r="BB31" i="5" s="1"/>
  <c r="BB30" i="5"/>
  <c r="AM10" i="5"/>
  <c r="AM11" i="5" s="1"/>
  <c r="AB9" i="5"/>
  <c r="E10" i="5"/>
  <c r="E11" i="5" s="1"/>
  <c r="BY9" i="5"/>
  <c r="CD29" i="5"/>
  <c r="CD31" i="5" s="1"/>
  <c r="CD30" i="5"/>
  <c r="CE29" i="5"/>
  <c r="CE31" i="5" s="1"/>
  <c r="CE30" i="5"/>
  <c r="E29" i="5"/>
  <c r="E31" i="5" s="1"/>
  <c r="E30" i="5"/>
  <c r="BZ29" i="5"/>
  <c r="BZ31" i="5" s="1"/>
  <c r="BZ30" i="5"/>
  <c r="S30" i="5"/>
  <c r="S29" i="5"/>
  <c r="S31" i="5" s="1"/>
  <c r="AM21" i="5"/>
  <c r="Q29" i="5"/>
  <c r="Q31" i="5" s="1"/>
  <c r="Q30" i="5"/>
  <c r="CL29" i="5"/>
  <c r="CL31" i="5" s="1"/>
  <c r="CL30" i="5"/>
  <c r="AE30" i="5"/>
  <c r="AE29" i="5"/>
  <c r="AE31" i="5" s="1"/>
  <c r="AN22" i="5"/>
  <c r="AN23" i="5" s="1"/>
  <c r="L29" i="5"/>
  <c r="L31" i="5" s="1"/>
  <c r="L30" i="5"/>
  <c r="AC29" i="5"/>
  <c r="AC31" i="5" s="1"/>
  <c r="AC30" i="5"/>
  <c r="AQ30" i="5"/>
  <c r="AQ29" i="5"/>
  <c r="AQ31" i="5" s="1"/>
  <c r="L9" i="5"/>
  <c r="H22" i="5"/>
  <c r="H23" i="5" s="1"/>
  <c r="BQ22" i="5"/>
  <c r="BQ23" i="5" s="1"/>
  <c r="AA22" i="5"/>
  <c r="AA23" i="5" s="1"/>
  <c r="O21" i="5"/>
  <c r="X29" i="5"/>
  <c r="X31" i="5" s="1"/>
  <c r="X30" i="5"/>
  <c r="AO29" i="5"/>
  <c r="AO31" i="5" s="1"/>
  <c r="AO30" i="5"/>
  <c r="BC30" i="5"/>
  <c r="BC29" i="5"/>
  <c r="BC31" i="5" s="1"/>
  <c r="AJ29" i="5"/>
  <c r="AJ31" i="5" s="1"/>
  <c r="AJ30" i="5"/>
  <c r="BA29" i="5"/>
  <c r="BA31" i="5" s="1"/>
  <c r="BA30" i="5"/>
  <c r="BO30" i="5"/>
  <c r="BO29" i="5"/>
  <c r="BO31" i="5" s="1"/>
  <c r="AV29" i="5"/>
  <c r="AV31" i="5" s="1"/>
  <c r="AV30" i="5"/>
  <c r="M30" i="5"/>
  <c r="M29" i="5"/>
  <c r="M31" i="5" s="1"/>
  <c r="BM29" i="5"/>
  <c r="BM31" i="5" s="1"/>
  <c r="BM30" i="5"/>
  <c r="CA30" i="5"/>
  <c r="CA29" i="5"/>
  <c r="CA31" i="5" s="1"/>
  <c r="J30" i="5"/>
  <c r="J29" i="5"/>
  <c r="J31" i="5" s="1"/>
  <c r="K29" i="5"/>
  <c r="K31" i="5" s="1"/>
  <c r="K30" i="5"/>
  <c r="BH29" i="5"/>
  <c r="BH31" i="5" s="1"/>
  <c r="BH30" i="5"/>
  <c r="Y30" i="5"/>
  <c r="Y29" i="5"/>
  <c r="Y31" i="5" s="1"/>
  <c r="BY29" i="5"/>
  <c r="BY31" i="5" s="1"/>
  <c r="BY30" i="5"/>
  <c r="F29" i="5"/>
  <c r="F31" i="5" s="1"/>
  <c r="F30" i="5"/>
  <c r="V29" i="5"/>
  <c r="V31" i="5" s="1"/>
  <c r="V30" i="5"/>
  <c r="W29" i="5"/>
  <c r="W31" i="5" s="1"/>
  <c r="W30" i="5"/>
  <c r="BT29" i="5"/>
  <c r="BT31" i="5" s="1"/>
  <c r="BT30" i="5"/>
  <c r="AK30" i="5"/>
  <c r="AK29" i="5"/>
  <c r="AK31" i="5" s="1"/>
  <c r="CK29" i="5"/>
  <c r="CK31" i="5" s="1"/>
  <c r="CK30" i="5"/>
  <c r="R29" i="5"/>
  <c r="R31" i="5" s="1"/>
  <c r="R30" i="5"/>
  <c r="AH30" i="5"/>
  <c r="AH29" i="5"/>
  <c r="AH31" i="5" s="1"/>
  <c r="AI29" i="5"/>
  <c r="AI31" i="5" s="1"/>
  <c r="AI30" i="5"/>
  <c r="CF29" i="5"/>
  <c r="CF31" i="5" s="1"/>
  <c r="CF30" i="5"/>
  <c r="AW30" i="5"/>
  <c r="AW29" i="5"/>
  <c r="AW31" i="5" s="1"/>
  <c r="AD29" i="5"/>
  <c r="AD31" i="5" s="1"/>
  <c r="AD30" i="5"/>
  <c r="AT30" i="5"/>
  <c r="AT29" i="5"/>
  <c r="AT31" i="5" s="1"/>
  <c r="AU29" i="5"/>
  <c r="AU31" i="5" s="1"/>
  <c r="AU30" i="5"/>
  <c r="BI30" i="5"/>
  <c r="BI29" i="5"/>
  <c r="BI31" i="5" s="1"/>
  <c r="AP29" i="5"/>
  <c r="AP31" i="5" s="1"/>
  <c r="AP30" i="5"/>
  <c r="AY10" i="5"/>
  <c r="AY11" i="5" s="1"/>
  <c r="D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01E0CB-3307-4A7E-BA43-7A0D53B96ED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D372F93-03FF-4FF8-99C8-1C0526D33C9B}" name="WorksheetConnection_dynamic kmdj-ni 12 (2)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dynamickmdjni122.xlsxTable11"/>
        </x15:connection>
      </ext>
    </extLst>
  </connection>
  <connection id="3" xr16:uid="{3A9821F4-8660-4DAC-A250-8F6AC8008493}" name="WorksheetConnection_dynamic kmdj-ni 12 (2)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dynamickmdjni122.xlsxTable21"/>
        </x15:connection>
      </ext>
    </extLst>
  </connection>
  <connection id="4" xr16:uid="{C25A9B37-F447-4476-9A86-3E34C37C4725}" name="WorksheetConnection_dynamic kmdj-ni 12 (2).xlsx!Table3" type="102" refreshedVersion="8" minRefreshableVersion="5">
    <extLst>
      <ext xmlns:x15="http://schemas.microsoft.com/office/spreadsheetml/2010/11/main" uri="{DE250136-89BD-433C-8126-D09CA5730AF9}">
        <x15:connection id="Table3" autoDelete="1">
          <x15:rangePr sourceName="_xlcn.WorksheetConnection_dynamickmdjni122.xlsxTable31"/>
        </x15:connection>
      </ext>
    </extLst>
  </connection>
  <connection id="5" xr16:uid="{760CA668-8816-436E-881B-8392400E0CFC}" name="WorksheetConnection_dynamic kmdj-ni 12 (2).xlsx!Table6" type="102" refreshedVersion="8" minRefreshableVersion="5">
    <extLst>
      <ext xmlns:x15="http://schemas.microsoft.com/office/spreadsheetml/2010/11/main" uri="{DE250136-89BD-433C-8126-D09CA5730AF9}">
        <x15:connection id="Table6">
          <x15:rangePr sourceName="_xlcn.WorksheetConnection_dynamickmdjni122.xlsxTable6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<sst xmlns="http://schemas.openxmlformats.org/spreadsheetml/2006/main" count="9592" uniqueCount="1075">
  <si>
    <t>Margins(Standardised)</t>
  </si>
  <si>
    <t>EBITDA Margin (standardised)</t>
  </si>
  <si>
    <t>EBITDAR Margin (standardised)</t>
  </si>
  <si>
    <t>EBIT Margin (standardised)</t>
  </si>
  <si>
    <t>NI Margin (rep/standardised)</t>
  </si>
  <si>
    <t>EBITDA-Capex-Interest/Revenue (Adj., excl leases)</t>
  </si>
  <si>
    <t>EBITDA-Capex - Net Financial Expense/Revenue (Standardised)</t>
  </si>
  <si>
    <t>FFO/Revenue (Standardised)</t>
  </si>
  <si>
    <t>CFO-Capex/Revenue (Adj., excl leases)</t>
  </si>
  <si>
    <t>FFO - Capex/Revenue (Standardised)</t>
  </si>
  <si>
    <t>(EBITDA - Capex - Interest Expense) / Total Assets (standardised, adj., excl. leases)</t>
  </si>
  <si>
    <t>Capex/Revenue</t>
  </si>
  <si>
    <t>Leverage Ratios(Standardised)</t>
  </si>
  <si>
    <t>Net Debt /EBITDA (Excluding leases)</t>
  </si>
  <si>
    <t>Gross Debt/EBITDA (Excluding leases)</t>
  </si>
  <si>
    <t>Net Debt/EBITDAR (Including leases)</t>
  </si>
  <si>
    <t>Gross Debt/EBITDAR (Including leases)</t>
  </si>
  <si>
    <t>Gross Debt/Total Assets (Excluding leases)</t>
  </si>
  <si>
    <t>0.55x</t>
  </si>
  <si>
    <t>0.54x</t>
  </si>
  <si>
    <t>0.53x</t>
  </si>
  <si>
    <t>Gross Debt/Total Assets (Including leases)</t>
  </si>
  <si>
    <t>0.56x</t>
  </si>
  <si>
    <t>Gross Debt / (Gross Debt + Total Book Equity + Minority Interest) Excluding</t>
  </si>
  <si>
    <t>0.6x</t>
  </si>
  <si>
    <t>Gross Debt / (Gross Debt + Total Book Equity + Minority Interest) Included</t>
  </si>
  <si>
    <t>Net Debt / (Gross Debt + Total Book Equity + Minority Interest) Excluding</t>
  </si>
  <si>
    <t>0.45x</t>
  </si>
  <si>
    <t xml:space="preserve">Net Debt / (Gross Debt + Total Book Equity + Minority Interest) Including </t>
  </si>
  <si>
    <t>Gross Debt/Total Book Equity + Minority Interest (Excluding)</t>
  </si>
  <si>
    <t>2.2x</t>
  </si>
  <si>
    <t>2.32x</t>
  </si>
  <si>
    <t>2.13x</t>
  </si>
  <si>
    <t>Gross Debt/Total Book Equity + Minority Interest (Including)</t>
  </si>
  <si>
    <t>Retail(Standardised)</t>
  </si>
  <si>
    <t>Retail Net Debt/EBITDAR (Including leases)</t>
  </si>
  <si>
    <t>Retail Gross Debt/EBITDAR (Including leases)</t>
  </si>
  <si>
    <t>Retail Gross Debt/Total Assets (Including leases)</t>
  </si>
  <si>
    <t>0.33x</t>
  </si>
  <si>
    <t>0.36x</t>
  </si>
  <si>
    <t>0.34x</t>
  </si>
  <si>
    <t>Retail Gross Debt / (Retail Gross Debt + Total Book Equity + Minority Interest) Included</t>
  </si>
  <si>
    <t>0.52x</t>
  </si>
  <si>
    <t>Retail Net Debt / (Retail Gross Debt + Total Book Equity + Minority Interest) Including</t>
  </si>
  <si>
    <t>Retail Gross Debt/Total Book Equity + Minority Interest (Including)</t>
  </si>
  <si>
    <t>Cash Flow and Efficiency Ratios(Standardised)</t>
  </si>
  <si>
    <t>EBITDA/Interest Expense (standardised, excl. leases)</t>
  </si>
  <si>
    <t>EBITDA/Net Financial Expense (standardised, excl. leases)</t>
  </si>
  <si>
    <t>FFO before interest/Interest Expense (adj., excl. leases)</t>
  </si>
  <si>
    <t>CFO/Net Cash Interest (adj)</t>
  </si>
  <si>
    <t>EBITDA-capex/Interest Expense (standardised, adj., excl. leases)</t>
  </si>
  <si>
    <t>Capex/D&amp;A (adj., standardised)</t>
  </si>
  <si>
    <t>FFO/Net Debt (adj., excl. leases)</t>
  </si>
  <si>
    <t>FFO/Gross Debt (adj., excl. leases)</t>
  </si>
  <si>
    <t>0.06x</t>
  </si>
  <si>
    <t>FFO - Capex / Gross Debt (adj., excl. leases)</t>
  </si>
  <si>
    <t>FFO - Capex / Net Debt (adj., excl. leases)</t>
  </si>
  <si>
    <t>(FFO - Dividends paid + Dividends received) / Net Debt (Excl)</t>
  </si>
  <si>
    <t>CFO/ Gross Debt (Excl)</t>
  </si>
  <si>
    <t>0.07x</t>
  </si>
  <si>
    <t>EBITDAR/Interest expense + rent expense (Standardised)</t>
  </si>
  <si>
    <t>EV/EBITDA (Standardised)</t>
  </si>
  <si>
    <t>Growth Metrics(Standardised)</t>
  </si>
  <si>
    <t>Revenue(standardised) Growth</t>
  </si>
  <si>
    <t>EBITDA (standardised) Growth</t>
  </si>
  <si>
    <t>EBIT (standardised) Growth</t>
  </si>
  <si>
    <t>NI (rep/standardised) Growth</t>
  </si>
  <si>
    <t>CFO (adj) Growth</t>
  </si>
  <si>
    <t>Capex (adj) Growth</t>
  </si>
  <si>
    <t>FCF (adj) Growth (CFO-Capex)</t>
  </si>
  <si>
    <t>FCF (standardised) Growth (EBITDA-Capex-Interest)</t>
  </si>
  <si>
    <t>Margins(Reported)</t>
  </si>
  <si>
    <t>EBITDA Margin (rep)</t>
  </si>
  <si>
    <t>N/A</t>
  </si>
  <si>
    <t>Company Adj. EBITDA Margin</t>
  </si>
  <si>
    <t>EBITDAR Margin (rep)</t>
  </si>
  <si>
    <t>EBIT Margin (rep)</t>
  </si>
  <si>
    <t>EBITDA-Capex-Interest/Revenue (Reported)</t>
  </si>
  <si>
    <t>EBITDA-Capex - Net Financial Expense/Revenue (Reported)</t>
  </si>
  <si>
    <t>FFO/Revenue (Reported)</t>
  </si>
  <si>
    <t>CFO-Capex/Revenue (Reported)</t>
  </si>
  <si>
    <t>FF0 - Capex /Revenue (Rep)</t>
  </si>
  <si>
    <t>NI/Equity (rep)</t>
  </si>
  <si>
    <t>(EBITDA - Capex - Interest Expense) / Total Assets (rep)</t>
  </si>
  <si>
    <t>Adjusted EBITDAR Margin (rep)</t>
  </si>
  <si>
    <t>Adjusted EBITDA-Capex-Interest/Revenue (Reported)</t>
  </si>
  <si>
    <t>Adjusted EBITDA-Capex - Net Financial Expense/Revenue (Reported)</t>
  </si>
  <si>
    <t>(Adjusted EBITDA - Capex - Interest Expense) / Total Assets (rep)</t>
  </si>
  <si>
    <t>Leverage Ratios(Reported)</t>
  </si>
  <si>
    <t>Net Debt /EBITDA (Reported)</t>
  </si>
  <si>
    <t>Adj. Net Debt to Adj. EBITDA</t>
  </si>
  <si>
    <t>Gross Debt/EBITDA (Reported)</t>
  </si>
  <si>
    <t>Adj. Gross Debt/Adj EBITDA (Reported)</t>
  </si>
  <si>
    <t>Net Debt/EBITDAR (Reported)</t>
  </si>
  <si>
    <t>Gross Debt/EBITDAR (Reported)</t>
  </si>
  <si>
    <t>Gross Debt/Total Assets (Reported)</t>
  </si>
  <si>
    <t>0.4x</t>
  </si>
  <si>
    <t>Gross Debt / (Gross Debt + Total Book Equity + Minority Interest) Reported</t>
  </si>
  <si>
    <t>Net Debt / (Gross Debt + Total Book Equity + Minority Interest) Reported</t>
  </si>
  <si>
    <t>Gross Debt/Total Book Equity + Minority Interest (Reported)</t>
  </si>
  <si>
    <t>Net Debt /Adjusted EBITDA (Reported)</t>
  </si>
  <si>
    <t>Adjusted Net Debt/EBITDA (Reported)</t>
  </si>
  <si>
    <t>Gross Debt/Adjusted EBITDA (Reported)</t>
  </si>
  <si>
    <t>Adjusted Gross Debt/EBITDA (Reported)</t>
  </si>
  <si>
    <t>Net Debt/Adjusted EBITDAR (Reported)</t>
  </si>
  <si>
    <t>Adjusted Net Debt/EBITDAR (Reported)</t>
  </si>
  <si>
    <t>Adjusted Net Debt/ Adjusted EBITDAR (Reported)</t>
  </si>
  <si>
    <t>Gross Debt/Adjusted EBITDAR (Reported)</t>
  </si>
  <si>
    <t>Adjusted Gross Debt/EBITDAR (Reported)</t>
  </si>
  <si>
    <t>Adjusted Gross Debt/ Adjusted EBITDAR (Reported)</t>
  </si>
  <si>
    <t>Adjusted Gross Debt/Total Assets (Reported)</t>
  </si>
  <si>
    <t>Adjusted Gross Debt / ( Adjusted Gross Debt + Total Book Equity + Minority Interest) Reported</t>
  </si>
  <si>
    <t>Adjusted Net Debt / (Adjusted Net Debt + Total Book Equity + Minority Interest) Reported</t>
  </si>
  <si>
    <t>Adjusted Gross Debt/Total Book Equity + Minority Interest (Reported)</t>
  </si>
  <si>
    <t>Cash Flow and Efficiency Ratios(Reported)</t>
  </si>
  <si>
    <t>EBITDA/Interest Expense (rep)</t>
  </si>
  <si>
    <t>EBITDA/Net Financial Expense (rep)</t>
  </si>
  <si>
    <t>FFO before interest/Interest Expense (rep)</t>
  </si>
  <si>
    <t>0.17x</t>
  </si>
  <si>
    <t>CFO/Net Cash Interest (rep)</t>
  </si>
  <si>
    <t>EBITDA-capex/Interest Expense (rep)</t>
  </si>
  <si>
    <t>Capex/D&amp;A (rep)</t>
  </si>
  <si>
    <t>FFO/Net Debt (rep)</t>
  </si>
  <si>
    <t>0.05x</t>
  </si>
  <si>
    <t>FFO/Gross Debt (rep)</t>
  </si>
  <si>
    <t>FFO - Capex / Gross Debt (rep)</t>
  </si>
  <si>
    <t>(FFO - Dividends paid + Dividends received) / Net Debt (Rep)</t>
  </si>
  <si>
    <t>FFO - Capex / Net Debt (rep)</t>
  </si>
  <si>
    <t>CFO/ Gross Debt (Rep)</t>
  </si>
  <si>
    <t>EBITDAR/Interest expense + rent expense (Rep)</t>
  </si>
  <si>
    <t>EV/EBITDA (Reported)</t>
  </si>
  <si>
    <t>Adjusted EBITDA/Interest Expense (rep)</t>
  </si>
  <si>
    <t>Adjusted EBITDA/Net Financial Expense (rep)</t>
  </si>
  <si>
    <t>Adjusted EBITDA-capex/Interest Expense (rep)</t>
  </si>
  <si>
    <t>FFO/Adjusted Net Debt (rep)</t>
  </si>
  <si>
    <t>FFO/Adjusted Gross Debt (rep)</t>
  </si>
  <si>
    <t>FFO - Capex / Adjusted Gross Debt (rep)</t>
  </si>
  <si>
    <t>(FFO - Dividends paid + Dividends received) /Adjusted Net Debt (Rep)</t>
  </si>
  <si>
    <t>FFO - Capex / Adjusted Net Debt (rep)</t>
  </si>
  <si>
    <t>CFO/ Adjusted Gross Debt (Rep)</t>
  </si>
  <si>
    <t>Adjusted EBITDAR/Interest expense + rent expense (Rep)</t>
  </si>
  <si>
    <t>EV/Adjusted EBITDA (Reported)</t>
  </si>
  <si>
    <t>Growth Metrics(Reported)</t>
  </si>
  <si>
    <t>Revenue Growth</t>
  </si>
  <si>
    <t>EBITDA (rep) Growth</t>
  </si>
  <si>
    <t>EBIT (rep) Growth</t>
  </si>
  <si>
    <t>NI (repo/standardised) Growth</t>
  </si>
  <si>
    <t>CFO (rep) Growth</t>
  </si>
  <si>
    <t>Capex (rep) Growth</t>
  </si>
  <si>
    <t>FCF (rep) Growth (CFO-Capex)</t>
  </si>
  <si>
    <t>FCF (rep) Growth (EBITDA-Capex-Interest)</t>
  </si>
  <si>
    <t>Adjusted EBITDA (rep) Growth</t>
  </si>
  <si>
    <t>FCF (rep) Growth (Adjusted EBITDA-Capex-Interest)</t>
  </si>
  <si>
    <t>Balance Sheet(Standardised)</t>
  </si>
  <si>
    <t>Cash &amp; Eqv (excl. Res.Cash but inc. ST Inv + MktS)</t>
  </si>
  <si>
    <t>PPE excl. ROU Assets incl in PPE</t>
  </si>
  <si>
    <t>Short-term Debt (excl. leases in debt)</t>
  </si>
  <si>
    <t>Short-term Debt (incl. leases)</t>
  </si>
  <si>
    <t>Long-Term Debt (excl. leases in debt)</t>
  </si>
  <si>
    <t>Long-Term Debt (incl. leases)</t>
  </si>
  <si>
    <t>Gross Debt (excl. leases in debt)</t>
  </si>
  <si>
    <t>Gross Debt (incl. leases)</t>
  </si>
  <si>
    <t>Net Debt (Cash) (excl. leases in debt)</t>
  </si>
  <si>
    <t>Net Debt (Cash) (incl. leases)</t>
  </si>
  <si>
    <t>Available Liquidity (Calc)</t>
  </si>
  <si>
    <t>Retail Leases</t>
  </si>
  <si>
    <t>Retail Gross Debt (incl. leases)</t>
  </si>
  <si>
    <t>Retail Net Debt (incl. leases)</t>
  </si>
  <si>
    <t>Balance Sheet(Reported)</t>
  </si>
  <si>
    <t>Cash &amp; Cash Equivalents</t>
  </si>
  <si>
    <t>Restricted Cash (incl. within C&amp;CE)</t>
  </si>
  <si>
    <t>Marketable Securities (Not incl. within C&amp;CE)</t>
  </si>
  <si>
    <t>Short-term investment excl. C&amp;CE</t>
  </si>
  <si>
    <t>Total Current Assets</t>
  </si>
  <si>
    <t>Total Non-Current Assets</t>
  </si>
  <si>
    <t>Total ROU Assets</t>
  </si>
  <si>
    <t>Property, Plant &amp; Equipment</t>
  </si>
  <si>
    <t>Right of Use Assets Incl. in PPE</t>
  </si>
  <si>
    <t>Total Assets</t>
  </si>
  <si>
    <t>Total Current Liabilities</t>
  </si>
  <si>
    <t>Short-term Debt (Rep.)</t>
  </si>
  <si>
    <t>Short-term Debt (Calc)</t>
  </si>
  <si>
    <t>Total Non-Current Liabilities</t>
  </si>
  <si>
    <t>Long-term Debt (Rep.)</t>
  </si>
  <si>
    <t>Long-term Debt (Calc)</t>
  </si>
  <si>
    <t>Gross Debt (Rep)</t>
  </si>
  <si>
    <t>Gross Debt (From Balance Sheet)</t>
  </si>
  <si>
    <t>Net Debt (Cash) (Rep)</t>
  </si>
  <si>
    <t>Net Debt (Cash) (Calc)</t>
  </si>
  <si>
    <t>Total Liabilities</t>
  </si>
  <si>
    <t>Total Owner's Equity</t>
  </si>
  <si>
    <t>Total Liabilities and Owner's Equity</t>
  </si>
  <si>
    <t>Total Shareholders Equity</t>
  </si>
  <si>
    <t>Total Liabilities &amp; Shareholders Equity</t>
  </si>
  <si>
    <t>Total RCF</t>
  </si>
  <si>
    <t>Drawn RCF</t>
  </si>
  <si>
    <t>Letters of Credit</t>
  </si>
  <si>
    <t>Available RCF</t>
  </si>
  <si>
    <t>Available Liquidity (Rep.)</t>
  </si>
  <si>
    <t>Adj. Gross Debt (rep)</t>
  </si>
  <si>
    <t>Adj. Net Debt (rep)</t>
  </si>
  <si>
    <t>Minority Interest</t>
  </si>
  <si>
    <t>Income Statement(Standardised)</t>
  </si>
  <si>
    <t>Depreciation &amp; Amortisation (excl. Leases in D&amp;A) (IS)</t>
  </si>
  <si>
    <t>Depreciation &amp; Amortisation (excl. Leases in D&amp;A) (CF)</t>
  </si>
  <si>
    <t>Depreciation and Amortization-Equivalent</t>
  </si>
  <si>
    <t>Total Operating Cash Cost (Excl. D&amp;A and Incl Fin. Leases)</t>
  </si>
  <si>
    <t>Operating Profit (Calculated)</t>
  </si>
  <si>
    <t>Interest Expense (excl. Leases in Int. Exp)</t>
  </si>
  <si>
    <t>Net Interest Expense (excl. Leases in Int. Exp)</t>
  </si>
  <si>
    <t>Net Non-operating Expenses incl. Fin Exp (Excl. Leases)</t>
  </si>
  <si>
    <t xml:space="preserve">Net Income (calculated) </t>
  </si>
  <si>
    <t>EBIT (calculated) from NI</t>
  </si>
  <si>
    <t>EBITDA (OIBITDA) (Calc)</t>
  </si>
  <si>
    <t>EBITDAR (OIBITDAR) (Calc.)</t>
  </si>
  <si>
    <t>EBITDA Adj. to impairments &amp; gains on sale</t>
  </si>
  <si>
    <t>Income Statement(Reported)</t>
  </si>
  <si>
    <t>Revenue</t>
  </si>
  <si>
    <t>Gross Profit</t>
  </si>
  <si>
    <t>Depreciation and Amortization (IS)</t>
  </si>
  <si>
    <t>Depreciation and Amortization (CF)</t>
  </si>
  <si>
    <t>Total Operational Costs (Rep)</t>
  </si>
  <si>
    <t>Operating Profit (Reported)</t>
  </si>
  <si>
    <t>Interest expense</t>
  </si>
  <si>
    <t>leases in interest exp</t>
  </si>
  <si>
    <t>Interest Income</t>
  </si>
  <si>
    <t>Net interest expense</t>
  </si>
  <si>
    <t>Other Finance Income</t>
  </si>
  <si>
    <t>Other Finance Expense</t>
  </si>
  <si>
    <t>Other Financial Expense/Income</t>
  </si>
  <si>
    <t>leases in other financial expense</t>
  </si>
  <si>
    <t>Non-operating income</t>
  </si>
  <si>
    <t>Non-operating expenses</t>
  </si>
  <si>
    <t>Non-Operating Expenses/Income</t>
  </si>
  <si>
    <t>Net Financial Expense (reported)</t>
  </si>
  <si>
    <t>Net Non-operating Expenses incl. Fin Exp(Calculated)</t>
  </si>
  <si>
    <t>Income Tax</t>
  </si>
  <si>
    <t>Impairment and Gain/Loss on Sale In Operating Profit</t>
  </si>
  <si>
    <t>Shares in Equity, Joint Ventures and Associates</t>
  </si>
  <si>
    <t>NI from Continuing Operations</t>
  </si>
  <si>
    <t>NI from Discontinued Operations</t>
  </si>
  <si>
    <t>Net Income (reported)</t>
  </si>
  <si>
    <t>EBIT (reported)</t>
  </si>
  <si>
    <t>Adj. EBITDA (Rep.)</t>
  </si>
  <si>
    <t>EBITDA (reported)</t>
  </si>
  <si>
    <t>EBITDAR (Rep.)</t>
  </si>
  <si>
    <t>Adjusted EBITDAR (Rep.)</t>
  </si>
  <si>
    <t>Lease and Other Adj. for EBITDAR (Rep.)</t>
  </si>
  <si>
    <t>Lease and Other Adj. for Adjusted EBITDAR (Rep.)</t>
  </si>
  <si>
    <t>Cash Flow(Standardised)</t>
  </si>
  <si>
    <t>CFO (adj)</t>
  </si>
  <si>
    <t>FFO adj.</t>
  </si>
  <si>
    <t>Cash CAPEX (adj.) (incl. disposals, excl. ROU)</t>
  </si>
  <si>
    <t>CAPEX - Equivalent</t>
  </si>
  <si>
    <t>CFI (adj)</t>
  </si>
  <si>
    <t>CFF (adj)</t>
  </si>
  <si>
    <t>Pre-Adjustment (Currency Effect + Other Adj.)</t>
  </si>
  <si>
    <t>Post-Adjustment (Currency Effect + Other Adj.)</t>
  </si>
  <si>
    <t>Total cash flows (CFO+CFI+CFF) (adj calc)</t>
  </si>
  <si>
    <t>EBITDA-Capex-Interest (Standardised)</t>
  </si>
  <si>
    <t>EBITDA-Capex-Net Financial Expense (Standardised)</t>
  </si>
  <si>
    <t>CFO - Capex (Standardised)</t>
  </si>
  <si>
    <t>FFO - Capex (Standardised)</t>
  </si>
  <si>
    <t>Cash Flow(Reported)</t>
  </si>
  <si>
    <t>CFO (rep)</t>
  </si>
  <si>
    <t>CFI (rep)</t>
  </si>
  <si>
    <t>CFF (rep)</t>
  </si>
  <si>
    <t>Movements in WC</t>
  </si>
  <si>
    <t>CFO (calc)</t>
  </si>
  <si>
    <t>Cash Tax Refund/Paid</t>
  </si>
  <si>
    <t xml:space="preserve">FFO </t>
  </si>
  <si>
    <t>Investments M&amp;A</t>
  </si>
  <si>
    <t>Divestments M&amp;A</t>
  </si>
  <si>
    <t>Net M&amp;A</t>
  </si>
  <si>
    <t>Investments in Tangible Assets</t>
  </si>
  <si>
    <t>Investments in Intangible Assets</t>
  </si>
  <si>
    <t>Investment in ROU - Exchange</t>
  </si>
  <si>
    <t>Investment in Tangible/Intangible</t>
  </si>
  <si>
    <t>Cash CAPEX (Calc)</t>
  </si>
  <si>
    <t>Disposal of Tangible / Intangible</t>
  </si>
  <si>
    <t>Investments in ROU assets (incl in tangible and intangible assets)</t>
  </si>
  <si>
    <t>CAPEX (reported in text/notes)</t>
  </si>
  <si>
    <t>Net Interest (CFI)</t>
  </si>
  <si>
    <t>Other CFI items</t>
  </si>
  <si>
    <t>CFI (calc)</t>
  </si>
  <si>
    <t>Net Interest (CFF)</t>
  </si>
  <si>
    <t>Finance Lease Payment</t>
  </si>
  <si>
    <t>Operating Lease Payment</t>
  </si>
  <si>
    <t>Capital Increases</t>
  </si>
  <si>
    <t>Share buybacks</t>
  </si>
  <si>
    <t>Dividends Paid</t>
  </si>
  <si>
    <t>Dividends Received</t>
  </si>
  <si>
    <t>Changes in debt</t>
  </si>
  <si>
    <t>Other CFF Items</t>
  </si>
  <si>
    <t>CFF (calc)</t>
  </si>
  <si>
    <t>Cash at Beginning of the period</t>
  </si>
  <si>
    <t>Cash at End of the period</t>
  </si>
  <si>
    <t>Currency Effects</t>
  </si>
  <si>
    <t>Net change in cash (Rep)</t>
  </si>
  <si>
    <t>Net change in cash (Calc)</t>
  </si>
  <si>
    <t>Cash Interest Received/Paid</t>
  </si>
  <si>
    <t>Total cash flows (rep)</t>
  </si>
  <si>
    <t>EBITDA-Capex-Interest (Reported)</t>
  </si>
  <si>
    <t>EBITDA-Capex - Net Financial Expense (Reported)</t>
  </si>
  <si>
    <t>CFO - Capex (Rep)</t>
  </si>
  <si>
    <t>FFO - Capex (Rep)</t>
  </si>
  <si>
    <t>KMID</t>
  </si>
  <si>
    <t>2018FY</t>
  </si>
  <si>
    <t>2019FY</t>
  </si>
  <si>
    <t>2020FY</t>
  </si>
  <si>
    <t>2021FY</t>
  </si>
  <si>
    <t>2022FY</t>
  </si>
  <si>
    <t>2023FY</t>
  </si>
  <si>
    <t>2018Q4</t>
  </si>
  <si>
    <t>2019Q1</t>
  </si>
  <si>
    <t>2019Q2</t>
  </si>
  <si>
    <t>2019Q3</t>
  </si>
  <si>
    <t>2019M9</t>
  </si>
  <si>
    <t>2019Q4</t>
  </si>
  <si>
    <t>2020Q1</t>
  </si>
  <si>
    <t>2020Q1LTM</t>
  </si>
  <si>
    <t>2020Q2</t>
  </si>
  <si>
    <t>2020Q2LTM</t>
  </si>
  <si>
    <t>2020Q3</t>
  </si>
  <si>
    <t>2020M9</t>
  </si>
  <si>
    <t>2020Q3LTM</t>
  </si>
  <si>
    <t>2020Q4</t>
  </si>
  <si>
    <t>2021Q1</t>
  </si>
  <si>
    <t>2021Q1LTM</t>
  </si>
  <si>
    <t>2021Q2</t>
  </si>
  <si>
    <t>2021Q2LTM</t>
  </si>
  <si>
    <t>2021Q3</t>
  </si>
  <si>
    <t>2021M9</t>
  </si>
  <si>
    <t>2021Q3LTM</t>
  </si>
  <si>
    <t>2021Q4</t>
  </si>
  <si>
    <t>2022Q1</t>
  </si>
  <si>
    <t>2022Q1LTM</t>
  </si>
  <si>
    <t>2022Q2</t>
  </si>
  <si>
    <t>2022H1</t>
  </si>
  <si>
    <t>2022Q2LTM</t>
  </si>
  <si>
    <t>2022Q3</t>
  </si>
  <si>
    <t>2022M9</t>
  </si>
  <si>
    <t>2022Q3LTM</t>
  </si>
  <si>
    <t>2022Q4</t>
  </si>
  <si>
    <t>2022H2</t>
  </si>
  <si>
    <t>2023Q1</t>
  </si>
  <si>
    <t>2023Q1LTM</t>
  </si>
  <si>
    <t>2023Q2</t>
  </si>
  <si>
    <t>2023H1</t>
  </si>
  <si>
    <t>2023Q2LTM</t>
  </si>
  <si>
    <t>2023Q3</t>
  </si>
  <si>
    <t>2023M9</t>
  </si>
  <si>
    <t>2023Q3LTM</t>
  </si>
  <si>
    <t>2023Q4</t>
  </si>
  <si>
    <t>2023H2</t>
  </si>
  <si>
    <t>2024Q1</t>
  </si>
  <si>
    <t>2024Q1LTM</t>
  </si>
  <si>
    <t>2024Q2</t>
  </si>
  <si>
    <t>2024H1</t>
  </si>
  <si>
    <t>2024Q2LTM</t>
  </si>
  <si>
    <t>2024Q3</t>
  </si>
  <si>
    <t>2024M9</t>
  </si>
  <si>
    <t>2024Q3LTM</t>
  </si>
  <si>
    <t>2024Q4</t>
  </si>
  <si>
    <t>2024H2</t>
  </si>
  <si>
    <t>2025Q1</t>
  </si>
  <si>
    <t>2025H2</t>
  </si>
  <si>
    <t>2025Q2</t>
  </si>
  <si>
    <t>2025H1</t>
  </si>
  <si>
    <t>2025Q1LTM</t>
  </si>
  <si>
    <t>2025Q3</t>
  </si>
  <si>
    <t>2025M9</t>
  </si>
  <si>
    <t>2025Q2LTM</t>
  </si>
  <si>
    <t>2025Q4</t>
  </si>
  <si>
    <t>2025Q3LTM</t>
  </si>
  <si>
    <t xml:space="preserve">MATCHING </t>
  </si>
  <si>
    <t>MATCHING</t>
  </si>
  <si>
    <t>2.42x</t>
  </si>
  <si>
    <t>2.87x</t>
  </si>
  <si>
    <t>2.45x</t>
  </si>
  <si>
    <t>2.46x</t>
  </si>
  <si>
    <t>2.41x</t>
  </si>
  <si>
    <t>0.39x</t>
  </si>
  <si>
    <t>0.25x</t>
  </si>
  <si>
    <t>0.28x</t>
  </si>
  <si>
    <t>0.32x</t>
  </si>
  <si>
    <t>0.29x</t>
  </si>
  <si>
    <t>0.27x</t>
  </si>
  <si>
    <t>0.3x</t>
  </si>
  <si>
    <t>0.2x</t>
  </si>
  <si>
    <t>0.21x</t>
  </si>
  <si>
    <t>0.18x</t>
  </si>
  <si>
    <t>0.22x</t>
  </si>
  <si>
    <t>0.26x</t>
  </si>
  <si>
    <t>2.78x</t>
  </si>
  <si>
    <t>2.51x</t>
  </si>
  <si>
    <t>3.48x</t>
  </si>
  <si>
    <t>0.57x</t>
  </si>
  <si>
    <t>0.5x</t>
  </si>
  <si>
    <t>0.51x</t>
  </si>
  <si>
    <t>2.54x</t>
  </si>
  <si>
    <t>4.86x</t>
  </si>
  <si>
    <t>0.16x</t>
  </si>
  <si>
    <t>0.19x</t>
  </si>
  <si>
    <t>0.44x</t>
  </si>
  <si>
    <t>0.43x</t>
  </si>
  <si>
    <t>0.58x</t>
  </si>
  <si>
    <t>1.78x</t>
  </si>
  <si>
    <t>0.48x</t>
  </si>
  <si>
    <t>0.47x</t>
  </si>
  <si>
    <t>0.42x</t>
  </si>
  <si>
    <t>2.15x</t>
  </si>
  <si>
    <t>0.63x</t>
  </si>
  <si>
    <t>0.59x</t>
  </si>
  <si>
    <t>1.74x</t>
  </si>
  <si>
    <t>2.69x</t>
  </si>
  <si>
    <t>0.71x</t>
  </si>
  <si>
    <t>0.64x</t>
  </si>
  <si>
    <t>0.69x</t>
  </si>
  <si>
    <t>1.04x</t>
  </si>
  <si>
    <t>1.36x</t>
  </si>
  <si>
    <t>6.43x</t>
  </si>
  <si>
    <t>4.07x</t>
  </si>
  <si>
    <t>2.1x</t>
  </si>
  <si>
    <t>3.3x</t>
  </si>
  <si>
    <t>1.25x</t>
  </si>
  <si>
    <t>1.32x</t>
  </si>
  <si>
    <t>1.64x</t>
  </si>
  <si>
    <t>1.97x</t>
  </si>
  <si>
    <t>0.87x</t>
  </si>
  <si>
    <t>4.88x</t>
  </si>
  <si>
    <t>0.65x</t>
  </si>
  <si>
    <t>1.26x</t>
  </si>
  <si>
    <t>0.15x</t>
  </si>
  <si>
    <t>4.12x</t>
  </si>
  <si>
    <t>4.67x</t>
  </si>
  <si>
    <t>0.04x</t>
  </si>
  <si>
    <t>Std</t>
  </si>
  <si>
    <t>1.28x</t>
  </si>
  <si>
    <t>3.59x</t>
  </si>
  <si>
    <t>0.24x</t>
  </si>
  <si>
    <t>0.35x</t>
  </si>
  <si>
    <t>0.41x</t>
  </si>
  <si>
    <t>0.38x</t>
  </si>
  <si>
    <t>0.68x</t>
  </si>
  <si>
    <t>0.49x</t>
  </si>
  <si>
    <t>1.08x</t>
  </si>
  <si>
    <t>2.08x</t>
  </si>
  <si>
    <t>0.67x</t>
  </si>
  <si>
    <t>0.61x</t>
  </si>
  <si>
    <t>0.23x</t>
  </si>
  <si>
    <t>2.24x</t>
  </si>
  <si>
    <t>1.24x</t>
  </si>
  <si>
    <t>2.59x</t>
  </si>
  <si>
    <t>2.95x</t>
  </si>
  <si>
    <t>0.1x</t>
  </si>
  <si>
    <t>1.31x</t>
  </si>
  <si>
    <t>1.55x</t>
  </si>
  <si>
    <t>0.62x</t>
  </si>
  <si>
    <t>2.05x</t>
  </si>
  <si>
    <t>2.74x</t>
  </si>
  <si>
    <t>1.9x</t>
  </si>
  <si>
    <t>1.91x</t>
  </si>
  <si>
    <t>0.66x</t>
  </si>
  <si>
    <t>0.02x</t>
  </si>
  <si>
    <t>2.65x</t>
  </si>
  <si>
    <t>3.52x</t>
  </si>
  <si>
    <t>Rep</t>
  </si>
  <si>
    <t>3.51x</t>
  </si>
  <si>
    <t>1.83x</t>
  </si>
  <si>
    <t>0.14x</t>
  </si>
  <si>
    <t>0.03x</t>
  </si>
  <si>
    <t>5.38x</t>
  </si>
  <si>
    <t>5.13x</t>
  </si>
  <si>
    <t>2.81x</t>
  </si>
  <si>
    <t>2.58x</t>
  </si>
  <si>
    <t>1.58x</t>
  </si>
  <si>
    <t>Operating Lease in Short-term Debt (GAAP)</t>
  </si>
  <si>
    <t>Finance Lease in Short-term Debt(GAAP)</t>
  </si>
  <si>
    <t>Lease in Short-term Debt(GAAP)</t>
  </si>
  <si>
    <t>Operating Lease in Long-term Debt (GAAP)</t>
  </si>
  <si>
    <t>Finance Lease in Long-term Debt (GAAP)</t>
  </si>
  <si>
    <t>Lease in Long-term Debt (GAAP)</t>
  </si>
  <si>
    <t>Leases in Debt (GAAP)</t>
  </si>
  <si>
    <t>Operating Lease Liability (GAAP)</t>
  </si>
  <si>
    <t>Operating lease liability (not in Debt) (GAAP)</t>
  </si>
  <si>
    <t>Finance Leases Liability (GAAP)</t>
  </si>
  <si>
    <t>Finance Leases Liability (not in debt) (GAAP)</t>
  </si>
  <si>
    <t>Total Lease Liabilities (not in Debt) (GAAP)</t>
  </si>
  <si>
    <t>Total Lease Liabilities (GAAP)</t>
  </si>
  <si>
    <t>Lease cost in D&amp;A (GAAP)</t>
  </si>
  <si>
    <t>Lease cost in OPEX (GAAP)</t>
  </si>
  <si>
    <t>Finance Leases (GAAP)</t>
  </si>
  <si>
    <t>Variable/Short-term &amp; Other Leases (Less of Sublease Income) (GAAP)</t>
  </si>
  <si>
    <t>Total Lease costs (GAAP)</t>
  </si>
  <si>
    <t>Lease cost in Finance Expenses (GAAP)</t>
  </si>
  <si>
    <t>Revenue to Operating Profit</t>
  </si>
  <si>
    <t>Revenue to EBIT</t>
  </si>
  <si>
    <t>Revenue to EBITA</t>
  </si>
  <si>
    <t>Revenue to EBITDA</t>
  </si>
  <si>
    <t>Revenue to EBITDAR</t>
  </si>
  <si>
    <t>Revenue to EBITDAX</t>
  </si>
  <si>
    <t>Revenue to Net Income (Loss)</t>
  </si>
  <si>
    <t>Revenue to Adjusted Revenue</t>
  </si>
  <si>
    <t>Revenue to Adjusted Operating Profit</t>
  </si>
  <si>
    <t>Revenue to Adjusted EBIT</t>
  </si>
  <si>
    <t>Revenue to Adjusted EBITA</t>
  </si>
  <si>
    <t>Revenue to Adjusted EBITDA</t>
  </si>
  <si>
    <t>Revenue to Adjusted EBITDAR</t>
  </si>
  <si>
    <t>Revenue to Adjusted EBITDAX</t>
  </si>
  <si>
    <t>Revenue to Adjusted Net Income (Loss)</t>
  </si>
  <si>
    <t>Operating Profit to Revenue</t>
  </si>
  <si>
    <t>Operating Profit to EBIT</t>
  </si>
  <si>
    <t>Operating Profit to EBITA</t>
  </si>
  <si>
    <t>Operating Profit to EBITDA</t>
  </si>
  <si>
    <t>Operating Profit to EBITDAR</t>
  </si>
  <si>
    <t>Operating Profit to EBITDAX</t>
  </si>
  <si>
    <t>Operating Profit to Net Income (Loss)</t>
  </si>
  <si>
    <t>Operating Profit to Adjusted Revenue</t>
  </si>
  <si>
    <t>Operating Profit to Adjusted Operating Profit</t>
  </si>
  <si>
    <t>Operating Profit to Adjusted EBIT</t>
  </si>
  <si>
    <t>Operating Profit to Adjusted EBITA</t>
  </si>
  <si>
    <t>Operating Profit to Adjusted EBITDA</t>
  </si>
  <si>
    <t>Operating Profit to Adjusted EBITDAR</t>
  </si>
  <si>
    <t>Operating Profit to Adjusted EBITDAX</t>
  </si>
  <si>
    <t>Operating Profit to Adjusted Net Income (Loss)</t>
  </si>
  <si>
    <t>EBIT to Revenue</t>
  </si>
  <si>
    <t>EBIT to Operating Profit</t>
  </si>
  <si>
    <t>EBIT to EBITA</t>
  </si>
  <si>
    <t>EBIT to EBITDA</t>
  </si>
  <si>
    <t>EBIT to EBITDAR</t>
  </si>
  <si>
    <t>EBIT to EBITDAX</t>
  </si>
  <si>
    <t>EBIT to Net Income (Loss)</t>
  </si>
  <si>
    <t>EBIT to Adjusted Revenue</t>
  </si>
  <si>
    <t>EBIT to Adjusted Operating Profit</t>
  </si>
  <si>
    <t>EBIT to Adjusted EBIT</t>
  </si>
  <si>
    <t>EBIT to Adjusted EBITA</t>
  </si>
  <si>
    <t>EBIT to Adjusted EBITDA</t>
  </si>
  <si>
    <t>EBIT to Adjusted EBITDAR</t>
  </si>
  <si>
    <t>EBIT to Adjusted EBITDAX</t>
  </si>
  <si>
    <t>EBIT to Adjusted Net Income (Loss)</t>
  </si>
  <si>
    <t>EBITA to Revenue</t>
  </si>
  <si>
    <t>EBITA to Operating Profit</t>
  </si>
  <si>
    <t>EBITA to EBIT</t>
  </si>
  <si>
    <t>EBITA to EBITDA</t>
  </si>
  <si>
    <t>EBITA to EBITDAR</t>
  </si>
  <si>
    <t>EBITA to EBITDAX</t>
  </si>
  <si>
    <t>EBITA to Net Income (Loss)</t>
  </si>
  <si>
    <t>EBITA to Adjusted Revenue</t>
  </si>
  <si>
    <t>EBITA to Adjusted Operating Profit</t>
  </si>
  <si>
    <t>EBITA to Adjusted EBIT</t>
  </si>
  <si>
    <t>EBITA to Adjusted EBITA</t>
  </si>
  <si>
    <t>EBITA to Adjusted EBITDA</t>
  </si>
  <si>
    <t>EBITA to Adjusted EBITDAR</t>
  </si>
  <si>
    <t>EBITA to Adjusted EBITDAX</t>
  </si>
  <si>
    <t>EBITA to Adjusted Net Income (Loss)</t>
  </si>
  <si>
    <t>EBITDA to Revenue</t>
  </si>
  <si>
    <t>EBITDA to Operating Profit</t>
  </si>
  <si>
    <t>EBITDA to EBIT</t>
  </si>
  <si>
    <t>EBITDA to EBITA</t>
  </si>
  <si>
    <t>EBITDA to EBITDAR</t>
  </si>
  <si>
    <t>EBITDA to EBITDAX</t>
  </si>
  <si>
    <t>EBITDA to Net Income (Loss)</t>
  </si>
  <si>
    <t>EBITDA to Adjusted Revenue</t>
  </si>
  <si>
    <t>EBITDA to Adjusted Operating Profit</t>
  </si>
  <si>
    <t>EBITDA to Adjusted EBIT</t>
  </si>
  <si>
    <t>EBITDA to Adjusted EBITA</t>
  </si>
  <si>
    <t>EBITDA to Adjusted EBITDA</t>
  </si>
  <si>
    <t>EBITDA to Adjusted EBITDAR</t>
  </si>
  <si>
    <t>EBITDA to Adjusted EBITDAX</t>
  </si>
  <si>
    <t>EBITDA to Adjusted Net Income (Loss)</t>
  </si>
  <si>
    <t>EBITDAR to Revenue</t>
  </si>
  <si>
    <t>EBITDAR to Operating Profit</t>
  </si>
  <si>
    <t>EBITDAR to EBIT</t>
  </si>
  <si>
    <t>EBITDAR to EBITA</t>
  </si>
  <si>
    <t>EBITDAR to EBITDA</t>
  </si>
  <si>
    <t>EBITDAR to EBITDAX</t>
  </si>
  <si>
    <t>EBITDAR to Net Income (Loss)</t>
  </si>
  <si>
    <t>EBITDAR to Adjusted Revenue</t>
  </si>
  <si>
    <t>EBITDAR to Adjusted Operating Profit</t>
  </si>
  <si>
    <t>EBITDAR to Adjusted EBIT</t>
  </si>
  <si>
    <t>EBITDAR to Adjusted EBITA</t>
  </si>
  <si>
    <t>EBITDAR to Adjusted EBITDA</t>
  </si>
  <si>
    <t>EBITDAR to Adjusted EBITDAR</t>
  </si>
  <si>
    <t>EBITDAR to Adjusted EBITDAX</t>
  </si>
  <si>
    <t>EBITDAR to Adjusted Net Income (Loss)</t>
  </si>
  <si>
    <t>EBITDAX to Revenue</t>
  </si>
  <si>
    <t>EBITDAX to Operating Profit</t>
  </si>
  <si>
    <t>EBITDAX to EBIT</t>
  </si>
  <si>
    <t>EBITDAX to EBITA</t>
  </si>
  <si>
    <t>EBITDAX to EBITDA</t>
  </si>
  <si>
    <t>EBITDAX to EBITDAR</t>
  </si>
  <si>
    <t>EBITDAX to Net Income (Loss)</t>
  </si>
  <si>
    <t>EBITDAX to Adjusted Revenue</t>
  </si>
  <si>
    <t>EBITDAX to Adjusted Operating Profit</t>
  </si>
  <si>
    <t>EBITDAX to Adjusted EBIT</t>
  </si>
  <si>
    <t>EBITDAX to Adjusted EBITA</t>
  </si>
  <si>
    <t>EBITDAX to Adjusted EBITDA</t>
  </si>
  <si>
    <t>EBITDAX to Adjusted EBITDAR</t>
  </si>
  <si>
    <t>EBITDAX to Adjusted EBITDAX</t>
  </si>
  <si>
    <t>EBITDAX to Adjusted Net Income (Loss)</t>
  </si>
  <si>
    <t>Net Income (Loss) to Revenue</t>
  </si>
  <si>
    <t>Net Income (Loss) to Operating Profit</t>
  </si>
  <si>
    <t>Net Income (Loss) to EBIT</t>
  </si>
  <si>
    <t>Net Income (Loss) to EBITA</t>
  </si>
  <si>
    <t>Net Income (Loss) to EBITDA</t>
  </si>
  <si>
    <t>Net Income (Loss) to EBITDAR</t>
  </si>
  <si>
    <t>Net Income (Loss) to EBITDAX</t>
  </si>
  <si>
    <t>Net Income (Loss) to Adjusted Revenue</t>
  </si>
  <si>
    <t>Net Income (Loss) to Adjusted Operating Profit</t>
  </si>
  <si>
    <t>Net Income (Loss) to Adjusted EBIT</t>
  </si>
  <si>
    <t>Net Income (Loss) to Adjusted EBITA</t>
  </si>
  <si>
    <t>Net Income (Loss) to Adjusted EBITDA</t>
  </si>
  <si>
    <t>Net Income (Loss) to Adjusted EBITDAR</t>
  </si>
  <si>
    <t>Net Income (Loss) to Adjusted EBITDAX</t>
  </si>
  <si>
    <t>Net Income (Loss) to Adjusted Net Income (Loss)</t>
  </si>
  <si>
    <t>Adjusted Revenue to Revenue</t>
  </si>
  <si>
    <t>Adjusted Revenue to Operating Profit</t>
  </si>
  <si>
    <t>Adjusted Revenue to EBIT</t>
  </si>
  <si>
    <t>Adjusted Revenue to EBITA</t>
  </si>
  <si>
    <t>Adjusted Revenue to EBITDA</t>
  </si>
  <si>
    <t>Adjusted Revenue to EBITDAR</t>
  </si>
  <si>
    <t>Adjusted Revenue to EBITDAX</t>
  </si>
  <si>
    <t>Adjusted Revenue to Net Income (Loss)</t>
  </si>
  <si>
    <t>Adjusted Revenue to Adjusted Operating Profit</t>
  </si>
  <si>
    <t>Adjusted Revenue to Adjusted EBIT</t>
  </si>
  <si>
    <t>Adjusted Revenue to Adjusted EBITA</t>
  </si>
  <si>
    <t>Adjusted Revenue to Adjusted EBITDA</t>
  </si>
  <si>
    <t>Adjusted Revenue to Adjusted EBITDAR</t>
  </si>
  <si>
    <t>Adjusted Revenue to Adjusted EBITDAX</t>
  </si>
  <si>
    <t>Adjusted Revenue to Adjusted Net Income (Loss)</t>
  </si>
  <si>
    <t>Adjusted Operating Profit to Revenue</t>
  </si>
  <si>
    <t>Adjusted Operating Profit to Operating Profit</t>
  </si>
  <si>
    <t>Adjusted Operating Profit to EBIT</t>
  </si>
  <si>
    <t>Adjusted Operating Profit to EBITA</t>
  </si>
  <si>
    <t>Adjusted Operating Profit to EBITDA</t>
  </si>
  <si>
    <t>Adjusted Operating Profit to EBITDAR</t>
  </si>
  <si>
    <t>Adjusted Operating Profit to EBITDAX</t>
  </si>
  <si>
    <t>Adjusted Operating Profit to Net Income (Loss)</t>
  </si>
  <si>
    <t>Adjusted Operating Profit to Adjusted Revenue</t>
  </si>
  <si>
    <t>Adjusted Operating Profit to Adjusted EBIT</t>
  </si>
  <si>
    <t>Adjusted Operating Profit to Adjusted EBITA</t>
  </si>
  <si>
    <t>Adjusted Operating Profit to Adjusted EBITDA</t>
  </si>
  <si>
    <t>Adjusted Operating Profit to Adjusted EBITDAR</t>
  </si>
  <si>
    <t>Adjusted Operating Profit to Adjusted EBITDAX</t>
  </si>
  <si>
    <t>Adjusted Operating Profit to Adjusted Net Income (Loss)</t>
  </si>
  <si>
    <t>Adjusted EBIT to Revenue</t>
  </si>
  <si>
    <t>Adjusted EBIT to Operating Profit</t>
  </si>
  <si>
    <t>Adjusted EBIT to EBIT</t>
  </si>
  <si>
    <t>Adjusted EBIT to EBITA</t>
  </si>
  <si>
    <t>Adjusted EBIT to EBITDA</t>
  </si>
  <si>
    <t>Adjusted EBIT to EBITDAR</t>
  </si>
  <si>
    <t>Adjusted EBIT to EBITDAX</t>
  </si>
  <si>
    <t>Adjusted EBIT to Net Income (Loss)</t>
  </si>
  <si>
    <t>Adjusted EBIT to Adjusted Revenue</t>
  </si>
  <si>
    <t>Adjusted EBIT to Adjusted Operating Profit</t>
  </si>
  <si>
    <t>Adjusted EBIT to Adjusted EBITA</t>
  </si>
  <si>
    <t>Adjusted EBIT to Adjusted EBITDA</t>
  </si>
  <si>
    <t>Adjusted EBIT to Adjusted EBITDAR</t>
  </si>
  <si>
    <t>Adjusted EBIT to Adjusted EBITDAX</t>
  </si>
  <si>
    <t>Adjusted EBIT to Adjusted Net Income (Loss)</t>
  </si>
  <si>
    <t>Adjusted EBITA to Revenue</t>
  </si>
  <si>
    <t>Adjusted EBITA to Operating Profit</t>
  </si>
  <si>
    <t>Adjusted EBITA to EBIT</t>
  </si>
  <si>
    <t>Adjusted EBITA to EBITA</t>
  </si>
  <si>
    <t>Adjusted EBITA to EBITDA</t>
  </si>
  <si>
    <t>Adjusted EBITA to EBITDAR</t>
  </si>
  <si>
    <t>Adjusted EBITA to EBITDAX</t>
  </si>
  <si>
    <t>Adjusted EBITA to Net Income (Loss)</t>
  </si>
  <si>
    <t>Adjusted EBITA to Adjusted Revenue</t>
  </si>
  <si>
    <t>Adjusted EBITA to Adjusted Operating Profit</t>
  </si>
  <si>
    <t>Adjusted EBITA to Adjusted EBIT</t>
  </si>
  <si>
    <t>Adjusted EBITA to Adjusted EBITDA</t>
  </si>
  <si>
    <t>Adjusted EBITA to Adjusted EBITDAR</t>
  </si>
  <si>
    <t>Adjusted EBITA to Adjusted EBITDAX</t>
  </si>
  <si>
    <t>Adjusted EBITA to Adjusted Net Income (Loss)</t>
  </si>
  <si>
    <t>Adjusted EBITDA to Revenue</t>
  </si>
  <si>
    <t>Adjusted EBITDA to Operating Profit</t>
  </si>
  <si>
    <t>Adjusted EBITDA to EBIT</t>
  </si>
  <si>
    <t>Adjusted EBITDA to EBITA</t>
  </si>
  <si>
    <t>Adjusted EBITDA to EBITDA</t>
  </si>
  <si>
    <t>Adjusted EBITDA to EBITDAR</t>
  </si>
  <si>
    <t>Adjusted EBITDA to EBITDAX</t>
  </si>
  <si>
    <t>Adjusted EBITDA to Net Income (Loss)</t>
  </si>
  <si>
    <t>Adjusted EBITDA to Adjusted Revenue</t>
  </si>
  <si>
    <t>Adjusted EBITDA to Adjusted Operating Profit</t>
  </si>
  <si>
    <t>Adjusted EBITDA to Adjusted EBIT</t>
  </si>
  <si>
    <t>Adjusted EBITDA to Adjusted EBITA</t>
  </si>
  <si>
    <t>Adjusted EBITDA to Adjusted EBITDAR</t>
  </si>
  <si>
    <t>Adjusted EBITDA to Adjusted EBITDAX</t>
  </si>
  <si>
    <t>Adjusted EBITDA to Adjusted Net Income (Loss)</t>
  </si>
  <si>
    <t>Adjusted EBITDAR to Revenue</t>
  </si>
  <si>
    <t>Adjusted EBITDAR to Operating Profit</t>
  </si>
  <si>
    <t>Adjusted EBITDAR to EBIT</t>
  </si>
  <si>
    <t>Adjusted EBITDAR to EBITA</t>
  </si>
  <si>
    <t>Adjusted EBITDAR to EBITDA</t>
  </si>
  <si>
    <t>Adjusted EBITDAR to EBITDAR</t>
  </si>
  <si>
    <t>Adjusted EBITDAR to EBITDAX</t>
  </si>
  <si>
    <t>Adjusted EBITDAR to Net Income (Loss)</t>
  </si>
  <si>
    <t>Adjusted EBITDAR to Adjusted Revenue</t>
  </si>
  <si>
    <t>Adjusted EBITDAR to Adjusted Operating Profit</t>
  </si>
  <si>
    <t>Adjusted EBITDAR to Adjusted EBIT</t>
  </si>
  <si>
    <t>Adjusted EBITDAR to Adjusted EBITA</t>
  </si>
  <si>
    <t>Adjusted EBITDAR to Adjusted EBITDA</t>
  </si>
  <si>
    <t>Adjusted EBITDAR to Adjusted EBITDAX</t>
  </si>
  <si>
    <t>Adjusted EBITDAR to Adjusted Net Income (Loss)</t>
  </si>
  <si>
    <t>Adjusted EBITDAX to Revenue</t>
  </si>
  <si>
    <t>Adjusted EBITDAX to Operating Profit</t>
  </si>
  <si>
    <t>Adjusted EBITDAX to EBIT</t>
  </si>
  <si>
    <t>Adjusted EBITDAX to EBITA</t>
  </si>
  <si>
    <t>Adjusted EBITDAX to EBITDA</t>
  </si>
  <si>
    <t>Adjusted EBITDAX to EBITDAR</t>
  </si>
  <si>
    <t>Adjusted EBITDAX to EBITDAX</t>
  </si>
  <si>
    <t>Adjusted EBITDAX to Net Income (Loss)</t>
  </si>
  <si>
    <t>Adjusted EBITDAX to Adjusted Revenue</t>
  </si>
  <si>
    <t>Adjusted EBITDAX to Adjusted Operating Profit</t>
  </si>
  <si>
    <t>Adjusted EBITDAX to Adjusted EBIT</t>
  </si>
  <si>
    <t>Adjusted EBITDAX to Adjusted EBITA</t>
  </si>
  <si>
    <t>Adjusted EBITDAX to Adjusted EBITDA</t>
  </si>
  <si>
    <t>Adjusted EBITDAX to Adjusted EBITDAR</t>
  </si>
  <si>
    <t>Adjusted EBITDAX to Adjusted Net Income (Loss)</t>
  </si>
  <si>
    <t>Adjusted Net Income (Loss) to Revenue</t>
  </si>
  <si>
    <t>Adjusted Net Income (Loss) to Operating Profit</t>
  </si>
  <si>
    <t>Adjusted Net Income (Loss) to EBIT</t>
  </si>
  <si>
    <t>Adjusted Net Income (Loss) to EBITA</t>
  </si>
  <si>
    <t>Adjusted Net Income (Loss) to EBITDA</t>
  </si>
  <si>
    <t>Adjusted Net Income (Loss) to EBITDAR</t>
  </si>
  <si>
    <t>Adjusted Net Income (Loss) to EBITDAX</t>
  </si>
  <si>
    <t>Adjusted Net Income (Loss) to Net Income (Loss)</t>
  </si>
  <si>
    <t>Adjusted Net Income (Loss) to Adjusted Revenue</t>
  </si>
  <si>
    <t>Adjusted Net Income (Loss) to Adjusted Operating Profit</t>
  </si>
  <si>
    <t>Adjusted Net Income (Loss) to Adjusted EBIT</t>
  </si>
  <si>
    <t>Adjusted Net Income (Loss) to Adjusted EBITA</t>
  </si>
  <si>
    <t>Adjusted Net Income (Loss) to Adjusted EBITDA</t>
  </si>
  <si>
    <t>Adjusted Net Income (Loss) to Adjusted EBITDAR</t>
  </si>
  <si>
    <t>Adjusted Net Income (Loss) to Adjusted EBITDAX</t>
  </si>
  <si>
    <t>OTH_ML_TOT_A to B_1</t>
  </si>
  <si>
    <t>OTH_ML_TOT_A to B_2</t>
  </si>
  <si>
    <t>OTH_ML_TOT_A to B_3</t>
  </si>
  <si>
    <t>OTH_ML_TOT_A to B_4</t>
  </si>
  <si>
    <t>Name</t>
  </si>
  <si>
    <t>Standard/Reported</t>
  </si>
  <si>
    <t>2019M6</t>
  </si>
  <si>
    <t>2020M6</t>
  </si>
  <si>
    <t>2021M6</t>
  </si>
  <si>
    <t>2022M6</t>
  </si>
  <si>
    <t>2023M6</t>
  </si>
  <si>
    <t>1.1x</t>
  </si>
  <si>
    <t>0.09x</t>
  </si>
  <si>
    <t>2022Q22</t>
  </si>
  <si>
    <t>2022Q2LTM3</t>
  </si>
  <si>
    <t>2022Q34</t>
  </si>
  <si>
    <t>2022M95</t>
  </si>
  <si>
    <t>2022Q3LTM6</t>
  </si>
  <si>
    <t>2022Q47</t>
  </si>
  <si>
    <t>2023Q18</t>
  </si>
  <si>
    <t>2023Q1LTM9</t>
  </si>
  <si>
    <t>2023Q210</t>
  </si>
  <si>
    <t>2023Q2LTM11</t>
  </si>
  <si>
    <t>2023Q312</t>
  </si>
  <si>
    <t>2023M913</t>
  </si>
  <si>
    <t>2023Q3LTM14</t>
  </si>
  <si>
    <t>2023Q415</t>
  </si>
  <si>
    <t>N/P</t>
  </si>
  <si>
    <t>4.97x</t>
  </si>
  <si>
    <t>5.97x</t>
  </si>
  <si>
    <t>1.17x</t>
  </si>
  <si>
    <t>1.73x</t>
  </si>
  <si>
    <t>3.26x</t>
  </si>
  <si>
    <t>0.7x</t>
  </si>
  <si>
    <t>0.13x</t>
  </si>
  <si>
    <t>5.69x</t>
  </si>
  <si>
    <t>1.65x</t>
  </si>
  <si>
    <t>1.69x</t>
  </si>
  <si>
    <t>1.85x</t>
  </si>
  <si>
    <t>0.12x</t>
  </si>
  <si>
    <t>Leases in Debt(IFRS)</t>
  </si>
  <si>
    <t>Total Lease Liabilities (not in Debt) (IFRS)</t>
  </si>
  <si>
    <t>Lease cost in D&amp;A (IFRS)</t>
  </si>
  <si>
    <t>Lease cost in Finance Expenses (IFRS)</t>
  </si>
  <si>
    <t>Lease cost in OPEX (IFRS)</t>
  </si>
  <si>
    <t>Finance Leases (IFRS)</t>
  </si>
  <si>
    <t>Variable/Short-term &amp; Other Leases (Less of Sublease Income) (IFRS)</t>
  </si>
  <si>
    <t>Total Lease costs (IFRS)</t>
  </si>
  <si>
    <t xml:space="preserve">Share buybacks/Capital decrease </t>
  </si>
  <si>
    <t xml:space="preserve">DIFFERENCE </t>
  </si>
  <si>
    <t xml:space="preserve">CAN BE THIS </t>
  </si>
  <si>
    <t>DIFFERENCE/2</t>
  </si>
  <si>
    <t>1.51x</t>
  </si>
  <si>
    <t>1.35x</t>
  </si>
  <si>
    <t>1.88x</t>
  </si>
  <si>
    <t>0.11x</t>
  </si>
  <si>
    <t>2.22x</t>
  </si>
  <si>
    <t>1.38x</t>
  </si>
  <si>
    <t>1.8x</t>
  </si>
  <si>
    <t>1.81x</t>
  </si>
  <si>
    <t>6.44x</t>
  </si>
  <si>
    <t>6.62x</t>
  </si>
  <si>
    <t>0.46x</t>
  </si>
  <si>
    <t>1.93x</t>
  </si>
  <si>
    <t>1.96x</t>
  </si>
  <si>
    <t>2.29x</t>
  </si>
  <si>
    <t>1.22x</t>
  </si>
  <si>
    <t>1.49x</t>
  </si>
  <si>
    <t>1.84x</t>
  </si>
  <si>
    <t>2.06x</t>
  </si>
  <si>
    <t>5.14x</t>
  </si>
  <si>
    <t>CLIENT VALIDATION</t>
  </si>
  <si>
    <t>MATCHING(TRUE/FALSE)</t>
  </si>
  <si>
    <t>MATCHING(IFRS)</t>
  </si>
  <si>
    <t>MATCHING(GAAP)</t>
  </si>
  <si>
    <t>1.21x</t>
  </si>
  <si>
    <t>TOTAL(IFRS)</t>
  </si>
  <si>
    <t>TOTAL(GAAP)</t>
  </si>
  <si>
    <t>MATCHING (IFRS)</t>
  </si>
  <si>
    <t>4.62x</t>
  </si>
  <si>
    <t>4.66x</t>
  </si>
  <si>
    <t>4.59x</t>
  </si>
  <si>
    <t>4.28x</t>
  </si>
  <si>
    <t>4.11x</t>
  </si>
  <si>
    <t>14.81x</t>
  </si>
  <si>
    <t>3.23x</t>
  </si>
  <si>
    <t>1.77x</t>
  </si>
  <si>
    <t>1.66x</t>
  </si>
  <si>
    <t>2.37x</t>
  </si>
  <si>
    <t xml:space="preserve">SIGN VALIDATION </t>
  </si>
  <si>
    <t>5.83x</t>
  </si>
  <si>
    <t>5.17x</t>
  </si>
  <si>
    <t>1.56x</t>
  </si>
  <si>
    <t>7.12x</t>
  </si>
  <si>
    <t>16.18x</t>
  </si>
  <si>
    <t>2x</t>
  </si>
  <si>
    <t>5.77x</t>
  </si>
  <si>
    <t>Other expense</t>
  </si>
  <si>
    <t>Interest paid</t>
  </si>
  <si>
    <t>Interest received</t>
  </si>
  <si>
    <t>8.24x</t>
  </si>
  <si>
    <t>5.18x</t>
  </si>
  <si>
    <t>4.16x</t>
  </si>
  <si>
    <t>4.96x</t>
  </si>
  <si>
    <t>3.83x</t>
  </si>
  <si>
    <t>4.79x</t>
  </si>
  <si>
    <t>8.46x</t>
  </si>
  <si>
    <t>4.42x</t>
  </si>
  <si>
    <t>5.19x</t>
  </si>
  <si>
    <t>4.08x</t>
  </si>
  <si>
    <t>5.03x</t>
  </si>
  <si>
    <t>7.85x</t>
  </si>
  <si>
    <t>5.04x</t>
  </si>
  <si>
    <t>3.81x</t>
  </si>
  <si>
    <t>4.69x</t>
  </si>
  <si>
    <t>8.07x</t>
  </si>
  <si>
    <t>5.23x</t>
  </si>
  <si>
    <t>4.36x</t>
  </si>
  <si>
    <t>5.1x</t>
  </si>
  <si>
    <t>4.05x</t>
  </si>
  <si>
    <t>4.92x</t>
  </si>
  <si>
    <t>1.79x</t>
  </si>
  <si>
    <t>-2.27x</t>
  </si>
  <si>
    <t>2.07x</t>
  </si>
  <si>
    <t>1.99x</t>
  </si>
  <si>
    <t>1.98x</t>
  </si>
  <si>
    <t>1.72x</t>
  </si>
  <si>
    <t>1.62x</t>
  </si>
  <si>
    <t>1.6x</t>
  </si>
  <si>
    <t>-2.29x</t>
  </si>
  <si>
    <t>1.7x</t>
  </si>
  <si>
    <t>1.68x</t>
  </si>
  <si>
    <t>8.23x</t>
  </si>
  <si>
    <t>5.36x</t>
  </si>
  <si>
    <t>4.37x</t>
  </si>
  <si>
    <t>5.09x</t>
  </si>
  <si>
    <t>3.99x</t>
  </si>
  <si>
    <t>8.44x</t>
  </si>
  <si>
    <t>5.55x</t>
  </si>
  <si>
    <t>5.31x</t>
  </si>
  <si>
    <t>4.22x</t>
  </si>
  <si>
    <t>5.2x</t>
  </si>
  <si>
    <t>0.74x</t>
  </si>
  <si>
    <t>1.67x</t>
  </si>
  <si>
    <t>-2.4x</t>
  </si>
  <si>
    <t>2.27x</t>
  </si>
  <si>
    <t>1.14x</t>
  </si>
  <si>
    <t>2.19x</t>
  </si>
  <si>
    <t>1.3x</t>
  </si>
  <si>
    <t>1.34x</t>
  </si>
  <si>
    <t>2.14x</t>
  </si>
  <si>
    <t>3.55x</t>
  </si>
  <si>
    <t>6.17x</t>
  </si>
  <si>
    <t>5.74x</t>
  </si>
  <si>
    <t>3.82x</t>
  </si>
  <si>
    <t>1.71x</t>
  </si>
  <si>
    <t>5.81x</t>
  </si>
  <si>
    <t>5.5x</t>
  </si>
  <si>
    <t>5.22x</t>
  </si>
  <si>
    <t>5.37x</t>
  </si>
  <si>
    <t>5.27x</t>
  </si>
  <si>
    <t>6.11x</t>
  </si>
  <si>
    <t>5.46x</t>
  </si>
  <si>
    <t>3.8x</t>
  </si>
  <si>
    <t>1.47x</t>
  </si>
  <si>
    <t>3.38x</t>
  </si>
  <si>
    <t>5.84x</t>
  </si>
  <si>
    <t>1.57x</t>
  </si>
  <si>
    <t>3.95x</t>
  </si>
  <si>
    <t>5.9x</t>
  </si>
  <si>
    <t>5.41x</t>
  </si>
  <si>
    <t>4x</t>
  </si>
  <si>
    <t>2.88x</t>
  </si>
  <si>
    <t>2.76x</t>
  </si>
  <si>
    <t>3.21x</t>
  </si>
  <si>
    <t>6.41x</t>
  </si>
  <si>
    <t>4.81x</t>
  </si>
  <si>
    <t>6x</t>
  </si>
  <si>
    <t>6.27x</t>
  </si>
  <si>
    <t>6.34x</t>
  </si>
  <si>
    <t>5.64x</t>
  </si>
  <si>
    <t>5.59x</t>
  </si>
  <si>
    <t>5.24x</t>
  </si>
  <si>
    <t>5.57x</t>
  </si>
  <si>
    <t>5.42x</t>
  </si>
  <si>
    <t>4.55x</t>
  </si>
  <si>
    <t>4.33x</t>
  </si>
  <si>
    <t>4.7x</t>
  </si>
  <si>
    <t>3.88x</t>
  </si>
  <si>
    <t>4.18x</t>
  </si>
  <si>
    <t>3.39x</t>
  </si>
  <si>
    <t>2.93x</t>
  </si>
  <si>
    <t>1.03x</t>
  </si>
  <si>
    <t>9.31x</t>
  </si>
  <si>
    <t>1.42x</t>
  </si>
  <si>
    <t>2.02x</t>
  </si>
  <si>
    <t>4.32x</t>
  </si>
  <si>
    <t>4.17x</t>
  </si>
  <si>
    <t>4.23x</t>
  </si>
  <si>
    <t>4.29x</t>
  </si>
  <si>
    <t>2.23x</t>
  </si>
  <si>
    <t>3.35x</t>
  </si>
  <si>
    <t>5.65x</t>
  </si>
  <si>
    <t>4.71x</t>
  </si>
  <si>
    <t>5.29x</t>
  </si>
  <si>
    <t>4.95x</t>
  </si>
  <si>
    <t>5.05x</t>
  </si>
  <si>
    <t>4.91x</t>
  </si>
  <si>
    <t>4.82x</t>
  </si>
  <si>
    <t>3.11x</t>
  </si>
  <si>
    <t>5.06x</t>
  </si>
  <si>
    <t>4.87x</t>
  </si>
  <si>
    <t>4.02x</t>
  </si>
  <si>
    <t>4.19x</t>
  </si>
  <si>
    <t>4.83x</t>
  </si>
  <si>
    <t>4.43x</t>
  </si>
  <si>
    <t>4.74x</t>
  </si>
  <si>
    <t>4.61x</t>
  </si>
  <si>
    <t>1.29x</t>
  </si>
  <si>
    <t>1.05x</t>
  </si>
  <si>
    <t>1.89x</t>
  </si>
  <si>
    <t>1.46x</t>
  </si>
  <si>
    <t>7.13x</t>
  </si>
  <si>
    <t>4.78x</t>
  </si>
  <si>
    <t>4.04x</t>
  </si>
  <si>
    <t>3.77x</t>
  </si>
  <si>
    <t>4.03x</t>
  </si>
  <si>
    <t>17.92x</t>
  </si>
  <si>
    <t>4.5x</t>
  </si>
  <si>
    <t>17.06x</t>
  </si>
  <si>
    <t>4.44x</t>
  </si>
  <si>
    <t>16.46x</t>
  </si>
  <si>
    <t>12.28x</t>
  </si>
  <si>
    <t>11.58x</t>
  </si>
  <si>
    <t>15.54x</t>
  </si>
  <si>
    <t>15.59x</t>
  </si>
  <si>
    <t>15.42x</t>
  </si>
  <si>
    <t>3.75x</t>
  </si>
  <si>
    <t>16.66x</t>
  </si>
  <si>
    <t>3.86x</t>
  </si>
  <si>
    <t>16.47x</t>
  </si>
  <si>
    <t>3.94x</t>
  </si>
  <si>
    <t>16.96x</t>
  </si>
  <si>
    <t>7.33x</t>
  </si>
  <si>
    <t>19.23x</t>
  </si>
  <si>
    <t>18.58x</t>
  </si>
  <si>
    <t>17.76x</t>
  </si>
  <si>
    <t>12.76x</t>
  </si>
  <si>
    <t>3.73x</t>
  </si>
  <si>
    <t>15.41x</t>
  </si>
  <si>
    <t>15.55x</t>
  </si>
  <si>
    <t>3.97x</t>
  </si>
  <si>
    <t>16.21x</t>
  </si>
  <si>
    <t>4.52x</t>
  </si>
  <si>
    <t>4.2x</t>
  </si>
  <si>
    <t>16.11x</t>
  </si>
  <si>
    <t>3.91x</t>
  </si>
  <si>
    <t>17.51x</t>
  </si>
  <si>
    <t>4.06x</t>
  </si>
  <si>
    <t>17.16x</t>
  </si>
  <si>
    <t>17.7x</t>
  </si>
  <si>
    <t>2.34x</t>
  </si>
  <si>
    <t>3.71x</t>
  </si>
  <si>
    <t>6.71x</t>
  </si>
  <si>
    <t>5.91x</t>
  </si>
  <si>
    <t>4.6x</t>
  </si>
  <si>
    <t>2.12x</t>
  </si>
  <si>
    <t>2.55x</t>
  </si>
  <si>
    <t>2.97x</t>
  </si>
  <si>
    <t>4.38x</t>
  </si>
  <si>
    <t>3.1x</t>
  </si>
  <si>
    <t>5.73x</t>
  </si>
  <si>
    <t>7.05x</t>
  </si>
  <si>
    <t>7.19x</t>
  </si>
  <si>
    <t>6.64x</t>
  </si>
  <si>
    <t>6.95x</t>
  </si>
  <si>
    <t>6.63x</t>
  </si>
  <si>
    <t>6.08x</t>
  </si>
  <si>
    <t>6.53x</t>
  </si>
  <si>
    <t>6.58x</t>
  </si>
  <si>
    <t>6.32x</t>
  </si>
  <si>
    <t>6.39x</t>
  </si>
  <si>
    <t>5.71x</t>
  </si>
  <si>
    <t>6.18x</t>
  </si>
  <si>
    <t>6.16x</t>
  </si>
  <si>
    <t>5.15x</t>
  </si>
  <si>
    <t>5.44x</t>
  </si>
  <si>
    <t>4.39x</t>
  </si>
  <si>
    <t>4.72x</t>
  </si>
  <si>
    <t>6.65x</t>
  </si>
  <si>
    <t>5.63x</t>
  </si>
  <si>
    <t>4.58x</t>
  </si>
  <si>
    <t>2.8x</t>
  </si>
  <si>
    <t>2.7x</t>
  </si>
  <si>
    <t>1x</t>
  </si>
  <si>
    <t>1.76x</t>
  </si>
  <si>
    <t>6.61x</t>
  </si>
  <si>
    <t>9.26x</t>
  </si>
  <si>
    <t>7.72x</t>
  </si>
  <si>
    <t>2.4x</t>
  </si>
  <si>
    <t>7.08x</t>
  </si>
  <si>
    <t>7.5x</t>
  </si>
  <si>
    <t>5x</t>
  </si>
  <si>
    <t>6.49x</t>
  </si>
  <si>
    <t>6.15x</t>
  </si>
  <si>
    <t>5.16x</t>
  </si>
  <si>
    <t>4.64x</t>
  </si>
  <si>
    <t>4.89x</t>
  </si>
  <si>
    <t>4.31x</t>
  </si>
  <si>
    <t>4.53x</t>
  </si>
  <si>
    <t>4.57x</t>
  </si>
  <si>
    <t>6.2x</t>
  </si>
  <si>
    <t>2.01x</t>
  </si>
  <si>
    <t>2.73x</t>
  </si>
  <si>
    <t>2.61x</t>
  </si>
  <si>
    <t>6.76x</t>
  </si>
  <si>
    <t>4.45x</t>
  </si>
  <si>
    <t>6.74x</t>
  </si>
  <si>
    <t>6.5x</t>
  </si>
  <si>
    <t>6.06x</t>
  </si>
  <si>
    <t>5.76x</t>
  </si>
  <si>
    <t>5.95x</t>
  </si>
  <si>
    <t>5.67x</t>
  </si>
  <si>
    <t>5.61x</t>
  </si>
  <si>
    <t>4.94x</t>
  </si>
  <si>
    <t>4.26x</t>
  </si>
  <si>
    <t>3.87x</t>
  </si>
  <si>
    <t>4.15x</t>
  </si>
  <si>
    <t>DEBT AND LEASE VALIDATION</t>
  </si>
  <si>
    <t>TOTAL</t>
  </si>
  <si>
    <t>MATCH</t>
  </si>
  <si>
    <t>GAAP</t>
  </si>
  <si>
    <t>IFRS</t>
  </si>
  <si>
    <t>Lease in Short-term Debt (IFRS)</t>
  </si>
  <si>
    <t>Lease in Long-term Debt(IFRS)</t>
  </si>
  <si>
    <t>Total Lease Liabilities (IFRS)</t>
  </si>
  <si>
    <t>COMPUTATION</t>
  </si>
  <si>
    <t>MATCHING (GAAP)</t>
  </si>
  <si>
    <t>RISK 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</si>
</sst>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0.0"/>
  </numFmts>
  <fonts count="1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Times New Roman"/>
      <family val="1"/>
    </font>
    <font>
      <sz val="24"/>
      <color theme="1"/>
      <name val="Arial Black"/>
      <family val="2"/>
    </font>
    <font>
      <sz val="36"/>
      <color theme="1"/>
      <name val="Arial Black"/>
      <family val="2"/>
    </font>
    <font>
      <sz val="22"/>
      <color theme="1"/>
      <name val="Bernard MT Condensed"/>
      <family val="1"/>
    </font>
    <font>
      <sz val="22"/>
      <color theme="1"/>
      <name val="Bahnschrift SemiBold Condensed"/>
      <family val="2"/>
    </font>
    <font>
      <sz val="24"/>
      <color theme="1"/>
      <name val="Bahnschrift Condensed"/>
      <family val="2"/>
    </font>
  </fonts>
  <fills count="1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4" tint="0.39997558519241921"/>
      </left>
      <right style="thin">
        <color theme="1"/>
      </right>
      <top/>
      <bottom style="thin">
        <color theme="4" tint="0.39997558519241921"/>
      </bottom>
      <diagonal/>
    </border>
    <border>
      <left style="thin">
        <color theme="1"/>
      </left>
      <right style="thin">
        <color theme="1"/>
      </right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2" fillId="6" borderId="7"/>
    <xf numFmtId="164" fontId="2" fillId="0" borderId="0" applyFont="0" applyFill="0" applyBorder="0" applyAlignment="0" applyProtection="0"/>
  </cellStyleXfs>
  <cellXfs count="50">
    <xf numFmtId="0" fontId="0" fillId="0" borderId="0" xfId="0"/>
    <xf numFmtId="10" fontId="0" fillId="0" borderId="0" xfId="0" applyNumberFormat="1"/>
    <xf numFmtId="9" fontId="0" fillId="0" borderId="0" xfId="0" applyNumberFormat="1"/>
    <xf numFmtId="3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3" borderId="0" xfId="0" applyFill="1"/>
    <xf numFmtId="0" fontId="0" fillId="4" borderId="0" xfId="0" applyFill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5" borderId="0" xfId="0" applyFill="1"/>
    <xf numFmtId="3" fontId="0" fillId="3" borderId="0" xfId="0" applyNumberFormat="1" applyFill="1"/>
    <xf numFmtId="0" fontId="0" fillId="0" borderId="0" xfId="0" applyProtection="1">
      <protection locked="0"/>
    </xf>
    <xf numFmtId="4" fontId="0" fillId="0" borderId="0" xfId="0" applyNumberFormat="1"/>
    <xf numFmtId="3" fontId="0" fillId="5" borderId="0" xfId="0" applyNumberFormat="1" applyFill="1"/>
    <xf numFmtId="4" fontId="0" fillId="5" borderId="0" xfId="0" applyNumberFormat="1" applyFill="1"/>
    <xf numFmtId="0" fontId="0" fillId="7" borderId="0" xfId="0" applyFill="1"/>
    <xf numFmtId="2" fontId="0" fillId="0" borderId="0" xfId="0" applyNumberFormat="1"/>
    <xf numFmtId="165" fontId="0" fillId="0" borderId="0" xfId="2" applyNumberFormat="1" applyFont="1"/>
    <xf numFmtId="3" fontId="0" fillId="7" borderId="0" xfId="0" applyNumberFormat="1" applyFill="1"/>
    <xf numFmtId="0" fontId="4" fillId="0" borderId="0" xfId="0" applyFont="1" applyAlignment="1">
      <alignment horizontal="center"/>
    </xf>
    <xf numFmtId="0" fontId="3" fillId="0" borderId="0" xfId="0" applyFont="1"/>
    <xf numFmtId="0" fontId="0" fillId="0" borderId="0" xfId="0" applyAlignment="1">
      <alignment vertical="center" wrapText="1"/>
    </xf>
    <xf numFmtId="0" fontId="6" fillId="0" borderId="0" xfId="0" applyFont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0" xfId="0" applyAlignment="1">
      <alignment textRotation="90"/>
    </xf>
    <xf numFmtId="0" fontId="9" fillId="11" borderId="10" xfId="0" applyFont="1" applyFill="1" applyBorder="1" applyAlignment="1">
      <alignment wrapText="1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 textRotation="90"/>
    </xf>
    <xf numFmtId="0" fontId="8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 vertical="center"/>
    </xf>
    <xf numFmtId="0" fontId="1" fillId="0" borderId="8" xfId="0" applyFont="1" applyFill="1" applyBorder="1"/>
    <xf numFmtId="0" fontId="1" fillId="0" borderId="9" xfId="0" applyFont="1" applyFill="1" applyBorder="1"/>
    <xf numFmtId="0" fontId="1" fillId="0" borderId="9" xfId="0" applyFont="1" applyFill="1" applyBorder="1" applyAlignment="1">
      <alignment horizontal="center"/>
    </xf>
    <xf numFmtId="0" fontId="0" fillId="13" borderId="0" xfId="0" applyFill="1" applyAlignment="1">
      <alignment vertical="center" wrapText="1"/>
    </xf>
    <xf numFmtId="0" fontId="0" fillId="13" borderId="0" xfId="0" applyFill="1"/>
    <xf numFmtId="0" fontId="10" fillId="0" borderId="0" xfId="0" applyFont="1" applyAlignment="1">
      <alignment horizontal="center"/>
    </xf>
    <xf numFmtId="0" fontId="11" fillId="0" borderId="0" xfId="0" applyFont="1"/>
    <xf numFmtId="0" fontId="11" fillId="0" borderId="0" xfId="0" applyFont="1" applyAlignment="1">
      <alignment horizontal="center"/>
    </xf>
    <xf numFmtId="0" fontId="9" fillId="14" borderId="10" xfId="0" applyFont="1" applyFill="1" applyBorder="1" applyAlignment="1">
      <alignment wrapText="1"/>
    </xf>
    <xf numFmtId="0" fontId="9" fillId="12" borderId="10" xfId="0" applyFont="1" applyFill="1" applyBorder="1" applyAlignment="1">
      <alignment wrapText="1"/>
    </xf>
    <xf numFmtId="0" fontId="9" fillId="15" borderId="10" xfId="0" applyFont="1" applyFill="1" applyBorder="1" applyAlignment="1">
      <alignment wrapText="1"/>
    </xf>
    <xf numFmtId="0" fontId="0" fillId="16" borderId="0" xfId="0" applyFill="1"/>
  </cellXfs>
  <cellStyles count="3">
    <cellStyle name="Comma" xfId="2" builtinId="3"/>
    <cellStyle name="Normal" xfId="0" builtinId="0"/>
    <cellStyle name="Style 1" xfId="1" xr:uid="{33D32FD8-E3E3-43E5-B30F-F54C9A746E79}"/>
  </cellStyles>
  <dxfs count="8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4" formatCode="#,##0.00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4" formatCode="#,##0.00"/>
    </dxf>
    <dxf>
      <numFmt numFmtId="4" formatCode="#,##0.00"/>
    </dxf>
    <dxf>
      <numFmt numFmtId="3" formatCode="#,##0"/>
    </dxf>
    <dxf>
      <numFmt numFmtId="4" formatCode="#,##0.00"/>
    </dxf>
    <dxf>
      <numFmt numFmtId="3" formatCode="#,##0"/>
    </dxf>
    <dxf>
      <numFmt numFmtId="4" formatCode="#,##0.00"/>
    </dxf>
    <dxf>
      <numFmt numFmtId="3" formatCode="#,##0"/>
    </dxf>
    <dxf>
      <numFmt numFmtId="4" formatCode="#,##0.0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fgColor auto="1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</dxfs>
  <tableStyles count="0" defaultTableStyle="TableStyleMedium2" defaultPivotStyle="PivotStyleLight16"/>
  <colors>
    <mruColors>
      <color rgb="FFF56A0B"/>
      <color rgb="FFFF6600"/>
      <color rgb="FFFF3300"/>
      <color rgb="FFCC6600"/>
      <color rgb="FFFF9933"/>
      <color rgb="FFFF0000"/>
      <color rgb="FFFF9966"/>
      <color rgb="FFFF5050"/>
      <color rgb="FFFFCC00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NET INCOME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explosion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7C5-47BB-BD09-6E679325F0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7C5-47BB-BD09-6E679325F0A7}"/>
              </c:ext>
            </c:extLst>
          </c:dPt>
          <c:dLbls>
            <c:dLbl>
              <c:idx val="0"/>
              <c:layout>
                <c:manualLayout>
                  <c:x val="-0.19440923009623803"/>
                  <c:y val="1.620370370370370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NET</a:t>
                    </a:r>
                    <a:r>
                      <a:rPr lang="en-US" baseline="0"/>
                      <a:t> INCOME (REP)</a:t>
                    </a:r>
                    <a:endParaRPr lang="en-US"/>
                  </a:p>
                </c:rich>
              </c:tx>
              <c:spPr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469444444444446"/>
                      <c:h val="7.5023330417031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C7C5-47BB-BD09-6E679325F0A7}"/>
                </c:ext>
              </c:extLst>
            </c:dLbl>
            <c:dLbl>
              <c:idx val="1"/>
              <c:layout>
                <c:manualLayout>
                  <c:x val="1.3264873140857385E-2"/>
                  <c:y val="6.9444444444444441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NET</a:t>
                    </a:r>
                    <a:r>
                      <a:rPr lang="en-US" baseline="0"/>
                      <a:t> INCOME(CAL)</a:t>
                    </a:r>
                    <a:endParaRPr lang="en-US"/>
                  </a:p>
                </c:rich>
              </c:tx>
              <c:spPr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802777777777775"/>
                      <c:h val="6.113444152814231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C7C5-47BB-BD09-6E679325F0A7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'VERIFIED CONTENT'!$A$17:$C$18</c:f>
              <c:multiLvlStrCache>
                <c:ptCount val="2"/>
                <c:lvl>
                  <c:pt idx="0">
                    <c:v>Rep</c:v>
                  </c:pt>
                  <c:pt idx="1">
                    <c:v>Std</c:v>
                  </c:pt>
                </c:lvl>
                <c:lvl>
                  <c:pt idx="0">
                    <c:v>85</c:v>
                  </c:pt>
                  <c:pt idx="1">
                    <c:v>86</c:v>
                  </c:pt>
                </c:lvl>
                <c:lvl>
                  <c:pt idx="0">
                    <c:v>Net Income (reported)</c:v>
                  </c:pt>
                  <c:pt idx="1">
                    <c:v>Net Income (calculated) </c:v>
                  </c:pt>
                </c:lvl>
              </c:multiLvlStrCache>
            </c:multiLvlStrRef>
          </c:cat>
          <c:val>
            <c:numRef>
              <c:f>'VERIFIED CONTENT'!$D$17:$D$18</c:f>
              <c:numCache>
                <c:formatCode>General</c:formatCode>
                <c:ptCount val="2"/>
                <c:pt idx="0">
                  <c:v>-86.9</c:v>
                </c:pt>
                <c:pt idx="1">
                  <c:v>-85.9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C5-47BB-BD09-6E679325F0A7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C7C5-47BB-BD09-6E679325F0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C7C5-47BB-BD09-6E679325F0A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'VERIFIED CONTENT'!$A$17:$C$18</c:f>
              <c:multiLvlStrCache>
                <c:ptCount val="2"/>
                <c:lvl>
                  <c:pt idx="0">
                    <c:v>Rep</c:v>
                  </c:pt>
                  <c:pt idx="1">
                    <c:v>Std</c:v>
                  </c:pt>
                </c:lvl>
                <c:lvl>
                  <c:pt idx="0">
                    <c:v>85</c:v>
                  </c:pt>
                  <c:pt idx="1">
                    <c:v>86</c:v>
                  </c:pt>
                </c:lvl>
                <c:lvl>
                  <c:pt idx="0">
                    <c:v>Net Income (reported)</c:v>
                  </c:pt>
                  <c:pt idx="1">
                    <c:v>Net Income (calculated) </c:v>
                  </c:pt>
                </c:lvl>
              </c:multiLvlStrCache>
            </c:multiLvlStrRef>
          </c:cat>
          <c:val>
            <c:numRef>
              <c:f>'VERIFIED CONTENT'!$E$17:$E$18</c:f>
              <c:numCache>
                <c:formatCode>General</c:formatCode>
                <c:ptCount val="2"/>
                <c:pt idx="0">
                  <c:v>37.799999999999997</c:v>
                </c:pt>
                <c:pt idx="1">
                  <c:v>37.799999999999997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7C5-47BB-BD09-6E679325F0A7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7C5-47BB-BD09-6E679325F0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C7C5-47BB-BD09-6E679325F0A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'VERIFIED CONTENT'!$A$17:$C$18</c:f>
              <c:multiLvlStrCache>
                <c:ptCount val="2"/>
                <c:lvl>
                  <c:pt idx="0">
                    <c:v>Rep</c:v>
                  </c:pt>
                  <c:pt idx="1">
                    <c:v>Std</c:v>
                  </c:pt>
                </c:lvl>
                <c:lvl>
                  <c:pt idx="0">
                    <c:v>85</c:v>
                  </c:pt>
                  <c:pt idx="1">
                    <c:v>86</c:v>
                  </c:pt>
                </c:lvl>
                <c:lvl>
                  <c:pt idx="0">
                    <c:v>Net Income (reported)</c:v>
                  </c:pt>
                  <c:pt idx="1">
                    <c:v>Net Income (calculated) </c:v>
                  </c:pt>
                </c:lvl>
              </c:multiLvlStrCache>
            </c:multiLvlStrRef>
          </c:cat>
          <c:val>
            <c:numRef>
              <c:f>'VERIFIED CONTENT'!$F$17:$F$18</c:f>
              <c:numCache>
                <c:formatCode>General</c:formatCode>
                <c:ptCount val="2"/>
                <c:pt idx="0">
                  <c:v>116.6</c:v>
                </c:pt>
                <c:pt idx="1">
                  <c:v>116.6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7C5-47BB-BD09-6E679325F0A7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C7C5-47BB-BD09-6E679325F0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C7C5-47BB-BD09-6E679325F0A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'VERIFIED CONTENT'!$A$17:$C$18</c:f>
              <c:multiLvlStrCache>
                <c:ptCount val="2"/>
                <c:lvl>
                  <c:pt idx="0">
                    <c:v>Rep</c:v>
                  </c:pt>
                  <c:pt idx="1">
                    <c:v>Std</c:v>
                  </c:pt>
                </c:lvl>
                <c:lvl>
                  <c:pt idx="0">
                    <c:v>85</c:v>
                  </c:pt>
                  <c:pt idx="1">
                    <c:v>86</c:v>
                  </c:pt>
                </c:lvl>
                <c:lvl>
                  <c:pt idx="0">
                    <c:v>Net Income (reported)</c:v>
                  </c:pt>
                  <c:pt idx="1">
                    <c:v>Net Income (calculated) </c:v>
                  </c:pt>
                </c:lvl>
              </c:multiLvlStrCache>
            </c:multiLvlStrRef>
          </c:cat>
          <c:val>
            <c:numRef>
              <c:f>'VERIFIED CONTENT'!$G$17:$G$18</c:f>
              <c:numCache>
                <c:formatCode>General</c:formatCode>
                <c:ptCount val="2"/>
                <c:pt idx="0">
                  <c:v>572.6</c:v>
                </c:pt>
                <c:pt idx="1">
                  <c:v>572.6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7C5-47BB-BD09-6E679325F0A7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C7C5-47BB-BD09-6E679325F0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C7C5-47BB-BD09-6E679325F0A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'VERIFIED CONTENT'!$A$17:$C$18</c:f>
              <c:multiLvlStrCache>
                <c:ptCount val="2"/>
                <c:lvl>
                  <c:pt idx="0">
                    <c:v>Rep</c:v>
                  </c:pt>
                  <c:pt idx="1">
                    <c:v>Std</c:v>
                  </c:pt>
                </c:lvl>
                <c:lvl>
                  <c:pt idx="0">
                    <c:v>85</c:v>
                  </c:pt>
                  <c:pt idx="1">
                    <c:v>86</c:v>
                  </c:pt>
                </c:lvl>
                <c:lvl>
                  <c:pt idx="0">
                    <c:v>Net Income (reported)</c:v>
                  </c:pt>
                  <c:pt idx="1">
                    <c:v>Net Income (calculated) </c:v>
                  </c:pt>
                </c:lvl>
              </c:multiLvlStrCache>
            </c:multiLvlStrRef>
          </c:cat>
          <c:val>
            <c:numRef>
              <c:f>'VERIFIED CONTENT'!$H$17:$H$18</c:f>
              <c:numCache>
                <c:formatCode>General</c:formatCode>
                <c:ptCount val="2"/>
                <c:pt idx="0">
                  <c:v>686.5</c:v>
                </c:pt>
                <c:pt idx="1">
                  <c:v>686.5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7C5-47BB-BD09-6E679325F0A7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C7C5-47BB-BD09-6E679325F0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C7C5-47BB-BD09-6E679325F0A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'VERIFIED CONTENT'!$A$17:$C$18</c:f>
              <c:multiLvlStrCache>
                <c:ptCount val="2"/>
                <c:lvl>
                  <c:pt idx="0">
                    <c:v>Rep</c:v>
                  </c:pt>
                  <c:pt idx="1">
                    <c:v>Std</c:v>
                  </c:pt>
                </c:lvl>
                <c:lvl>
                  <c:pt idx="0">
                    <c:v>85</c:v>
                  </c:pt>
                  <c:pt idx="1">
                    <c:v>86</c:v>
                  </c:pt>
                </c:lvl>
                <c:lvl>
                  <c:pt idx="0">
                    <c:v>Net Income (reported)</c:v>
                  </c:pt>
                  <c:pt idx="1">
                    <c:v>Net Income (calculated) </c:v>
                  </c:pt>
                </c:lvl>
              </c:multiLvlStrCache>
            </c:multiLvlStrRef>
          </c:cat>
          <c:val>
            <c:numRef>
              <c:f>'VERIFIED CONTENT'!$I$17:$I$18</c:f>
              <c:numCache>
                <c:formatCode>General</c:formatCode>
                <c:ptCount val="2"/>
                <c:pt idx="0">
                  <c:v>321.10000000000002</c:v>
                </c:pt>
                <c:pt idx="1">
                  <c:v>321.10000000000002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7C5-47BB-BD09-6E679325F0A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  <a:r>
              <a:rPr lang="en-IN" baseline="0"/>
              <a:t> LEASE (GAAP)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stdErr"/>
            <c:noEndCap val="0"/>
            <c:spPr>
              <a:noFill/>
              <a:ln w="9525">
                <a:solidFill>
                  <a:schemeClr val="lt1">
                    <a:lumMod val="50000"/>
                  </a:schemeClr>
                </a:solidFill>
                <a:round/>
              </a:ln>
              <a:effectLst/>
            </c:spPr>
          </c:errBars>
          <c:val>
            <c:numRef>
              <c:f>'VERIFIED CONTENT'!$D$66:$D$67</c:f>
              <c:numCache>
                <c:formatCode>General</c:formatCode>
                <c:ptCount val="2"/>
                <c:pt idx="0">
                  <c:v>66.3</c:v>
                </c:pt>
                <c:pt idx="1">
                  <c:v>66.3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6-420D-9836-DD80B70438AE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stdErr"/>
            <c:noEndCap val="0"/>
            <c:spPr>
              <a:noFill/>
              <a:ln w="9525">
                <a:solidFill>
                  <a:schemeClr val="lt1">
                    <a:lumMod val="50000"/>
                  </a:schemeClr>
                </a:solidFill>
                <a:round/>
              </a:ln>
              <a:effectLst/>
            </c:spPr>
          </c:errBars>
          <c:val>
            <c:numRef>
              <c:f>'VERIFIED CONTENT'!$E$66:$E$67</c:f>
              <c:numCache>
                <c:formatCode>General</c:formatCode>
                <c:ptCount val="2"/>
                <c:pt idx="0">
                  <c:v>198.89999999999998</c:v>
                </c:pt>
                <c:pt idx="1">
                  <c:v>198.9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66-420D-9836-DD80B70438AE}"/>
            </c:ext>
          </c:extLst>
        </c:ser>
        <c:ser>
          <c:idx val="2"/>
          <c:order val="2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stdErr"/>
            <c:noEndCap val="0"/>
            <c:spPr>
              <a:noFill/>
              <a:ln w="9525">
                <a:solidFill>
                  <a:schemeClr val="lt1">
                    <a:lumMod val="50000"/>
                  </a:schemeClr>
                </a:solidFill>
                <a:round/>
              </a:ln>
              <a:effectLst/>
            </c:spPr>
          </c:errBars>
          <c:val>
            <c:numRef>
              <c:f>'VERIFIED CONTENT'!$F$66:$F$67</c:f>
              <c:numCache>
                <c:formatCode>General</c:formatCode>
                <c:ptCount val="2"/>
                <c:pt idx="0">
                  <c:v>204.2</c:v>
                </c:pt>
                <c:pt idx="1">
                  <c:v>204.2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66-420D-9836-DD80B70438AE}"/>
            </c:ext>
          </c:extLst>
        </c:ser>
        <c:ser>
          <c:idx val="3"/>
          <c:order val="3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stdErr"/>
            <c:noEndCap val="0"/>
            <c:spPr>
              <a:noFill/>
              <a:ln w="9525">
                <a:solidFill>
                  <a:schemeClr val="lt1">
                    <a:lumMod val="50000"/>
                  </a:schemeClr>
                </a:solidFill>
                <a:round/>
              </a:ln>
              <a:effectLst/>
            </c:spPr>
          </c:errBars>
          <c:val>
            <c:numRef>
              <c:f>'VERIFIED CONTENT'!$G$66:$G$67</c:f>
              <c:numCache>
                <c:formatCode>General</c:formatCode>
                <c:ptCount val="2"/>
                <c:pt idx="0">
                  <c:v>183.9</c:v>
                </c:pt>
                <c:pt idx="1">
                  <c:v>183.9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66-420D-9836-DD80B70438AE}"/>
            </c:ext>
          </c:extLst>
        </c:ser>
        <c:ser>
          <c:idx val="4"/>
          <c:order val="4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stdErr"/>
            <c:noEndCap val="0"/>
            <c:spPr>
              <a:noFill/>
              <a:ln w="9525">
                <a:solidFill>
                  <a:schemeClr val="lt1">
                    <a:lumMod val="50000"/>
                  </a:schemeClr>
                </a:solidFill>
                <a:round/>
              </a:ln>
              <a:effectLst/>
            </c:spPr>
          </c:errBars>
          <c:val>
            <c:numRef>
              <c:f>'VERIFIED CONTENT'!$H$66:$H$67</c:f>
              <c:numCache>
                <c:formatCode>General</c:formatCode>
                <c:ptCount val="2"/>
                <c:pt idx="0">
                  <c:v>191.2</c:v>
                </c:pt>
                <c:pt idx="1">
                  <c:v>191.2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66-420D-9836-DD80B70438AE}"/>
            </c:ext>
          </c:extLst>
        </c:ser>
        <c:ser>
          <c:idx val="5"/>
          <c:order val="5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stdErr"/>
            <c:noEndCap val="0"/>
            <c:spPr>
              <a:noFill/>
              <a:ln w="9525">
                <a:solidFill>
                  <a:schemeClr val="lt1">
                    <a:lumMod val="50000"/>
                  </a:schemeClr>
                </a:solidFill>
                <a:round/>
              </a:ln>
              <a:effectLst/>
            </c:spPr>
          </c:errBars>
          <c:val>
            <c:numRef>
              <c:f>'VERIFIED CONTENT'!$I$66:$I$67</c:f>
              <c:numCache>
                <c:formatCode>General</c:formatCode>
                <c:ptCount val="2"/>
                <c:pt idx="0">
                  <c:v>193</c:v>
                </c:pt>
                <c:pt idx="1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66-420D-9836-DD80B70438A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32279320"/>
        <c:axId val="532273920"/>
      </c:lineChart>
      <c:catAx>
        <c:axId val="532279320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crossAx val="532273920"/>
        <c:crosses val="autoZero"/>
        <c:auto val="1"/>
        <c:lblAlgn val="ctr"/>
        <c:lblOffset val="100"/>
        <c:noMultiLvlLbl val="0"/>
      </c:catAx>
      <c:valAx>
        <c:axId val="5322739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532279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  <a:r>
              <a:rPr lang="en-IN" baseline="0"/>
              <a:t> LEASE (IFRS)</a:t>
            </a:r>
            <a:endParaRPr lang="en-IN"/>
          </a:p>
        </c:rich>
      </c:tx>
      <c:layout>
        <c:manualLayout>
          <c:xMode val="edge"/>
          <c:yMode val="edge"/>
          <c:x val="0.39838188976377953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'VERIFIED CONTENT'!$D$71:$D$72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D-4028-AD4B-1A3A802DEEE7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'VERIFIED CONTENT'!$E$71:$E$72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2D-4028-AD4B-1A3A802DEEE7}"/>
            </c:ext>
          </c:extLst>
        </c:ser>
        <c:ser>
          <c:idx val="2"/>
          <c:order val="2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'VERIFIED CONTENT'!$F$71:$F$72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2D-4028-AD4B-1A3A802DEEE7}"/>
            </c:ext>
          </c:extLst>
        </c:ser>
        <c:ser>
          <c:idx val="3"/>
          <c:order val="3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'VERIFIED CONTENT'!$G$71:$G$72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2D-4028-AD4B-1A3A802DEEE7}"/>
            </c:ext>
          </c:extLst>
        </c:ser>
        <c:ser>
          <c:idx val="4"/>
          <c:order val="4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'VERIFIED CONTENT'!$H$71:$H$72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2D-4028-AD4B-1A3A802DEEE7}"/>
            </c:ext>
          </c:extLst>
        </c:ser>
        <c:ser>
          <c:idx val="5"/>
          <c:order val="5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'VERIFIED CONTENT'!$I$71:$I$72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2D-4028-AD4B-1A3A802DE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379880"/>
        <c:axId val="608372680"/>
      </c:lineChart>
      <c:catAx>
        <c:axId val="608379880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crossAx val="608372680"/>
        <c:crosses val="autoZero"/>
        <c:auto val="1"/>
        <c:lblAlgn val="ctr"/>
        <c:lblOffset val="100"/>
        <c:noMultiLvlLbl val="0"/>
      </c:catAx>
      <c:valAx>
        <c:axId val="60837268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0837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NEGATIVE</a:t>
            </a:r>
            <a:r>
              <a:rPr lang="en-IN" baseline="0"/>
              <a:t> D&amp;A</a:t>
            </a:r>
            <a:endParaRPr lang="en-IN"/>
          </a:p>
        </c:rich>
      </c:tx>
      <c:layout>
        <c:manualLayout>
          <c:xMode val="edge"/>
          <c:yMode val="edge"/>
          <c:x val="0.2580763342082239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yVal>
            <c:numRef>
              <c:f>'SIGN VALIDATION'!$D$11:$I$11</c:f>
              <c:numCache>
                <c:formatCode>General</c:formatCode>
                <c:ptCount val="6"/>
                <c:pt idx="0">
                  <c:v>404.6</c:v>
                </c:pt>
                <c:pt idx="1">
                  <c:v>-398.9</c:v>
                </c:pt>
                <c:pt idx="2">
                  <c:v>-395.4</c:v>
                </c:pt>
                <c:pt idx="3">
                  <c:v>-379.2</c:v>
                </c:pt>
                <c:pt idx="4">
                  <c:v>-405.5</c:v>
                </c:pt>
                <c:pt idx="5">
                  <c:v>-402.3</c:v>
                </c:pt>
              </c:numCache>
            </c:numRef>
          </c:yVal>
          <c:bubbleSize>
            <c:numLit>
              <c:formatCode>General</c:formatCode>
              <c:ptCount val="6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AE4D-48B9-80F0-7BB3E6A5422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100"/>
        <c:showNegBubbles val="0"/>
        <c:axId val="608421280"/>
        <c:axId val="608423440"/>
      </c:bubbleChart>
      <c:valAx>
        <c:axId val="60842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23440"/>
        <c:crosses val="autoZero"/>
        <c:crossBetween val="midCat"/>
      </c:valAx>
      <c:valAx>
        <c:axId val="6084234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0842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  <a:r>
              <a:rPr lang="en-IN" baseline="0"/>
              <a:t> LEASE COST (GAAP)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'VERIFIED CONTENT'!$D$88:$I$88</c:f>
              <c:numCache>
                <c:formatCode>General</c:formatCode>
                <c:ptCount val="6"/>
                <c:pt idx="0">
                  <c:v>-48.4</c:v>
                </c:pt>
                <c:pt idx="1">
                  <c:v>-55.1</c:v>
                </c:pt>
                <c:pt idx="2">
                  <c:v>-52</c:v>
                </c:pt>
                <c:pt idx="3">
                  <c:v>-48.2</c:v>
                </c:pt>
                <c:pt idx="4">
                  <c:v>-48.5</c:v>
                </c:pt>
                <c:pt idx="5">
                  <c:v>-52.5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1-48E1-817C-9FCF34298529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'VERIFIED CONTENT'!$D$89:$I$89</c:f>
              <c:numCache>
                <c:formatCode>General</c:formatCode>
                <c:ptCount val="6"/>
                <c:pt idx="0">
                  <c:v>-48.4</c:v>
                </c:pt>
                <c:pt idx="1">
                  <c:v>-65.400000000000006</c:v>
                </c:pt>
                <c:pt idx="2">
                  <c:v>-63.3</c:v>
                </c:pt>
                <c:pt idx="3">
                  <c:v>-59.3</c:v>
                </c:pt>
                <c:pt idx="4">
                  <c:v>-59.2</c:v>
                </c:pt>
                <c:pt idx="5">
                  <c:v>-64.099999999999994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1-48E1-817C-9FCF34298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544432"/>
        <c:axId val="789548032"/>
      </c:lineChart>
      <c:catAx>
        <c:axId val="7895444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548032"/>
        <c:crosses val="autoZero"/>
        <c:auto val="1"/>
        <c:lblAlgn val="ctr"/>
        <c:lblOffset val="100"/>
        <c:noMultiLvlLbl val="0"/>
      </c:catAx>
      <c:valAx>
        <c:axId val="7895480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54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  <a:r>
              <a:rPr lang="en-IN" baseline="0"/>
              <a:t> LEASE COST(IFRS)</a:t>
            </a:r>
            <a:endParaRPr lang="en-IN"/>
          </a:p>
        </c:rich>
      </c:tx>
      <c:layout>
        <c:manualLayout>
          <c:xMode val="edge"/>
          <c:yMode val="edge"/>
          <c:x val="0.4047985564304461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'VERIFIED CONTENT'!$D$90:$D$91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A3-4E00-889F-B9A6E06ED28F}"/>
            </c:ext>
          </c:extLst>
        </c:ser>
        <c:ser>
          <c:idx val="1"/>
          <c:order val="1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'VERIFIED CONTENT'!$E$90:$E$91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A3-4E00-889F-B9A6E06ED28F}"/>
            </c:ext>
          </c:extLst>
        </c:ser>
        <c:ser>
          <c:idx val="2"/>
          <c:order val="2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'VERIFIED CONTENT'!$F$90:$F$91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A3-4E00-889F-B9A6E06ED28F}"/>
            </c:ext>
          </c:extLst>
        </c:ser>
        <c:ser>
          <c:idx val="3"/>
          <c:order val="3"/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'VERIFIED CONTENT'!$G$90:$G$91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A3-4E00-889F-B9A6E06ED28F}"/>
            </c:ext>
          </c:extLst>
        </c:ser>
        <c:ser>
          <c:idx val="4"/>
          <c:order val="4"/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'VERIFIED CONTENT'!$H$90:$H$91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A3-4E00-889F-B9A6E06ED28F}"/>
            </c:ext>
          </c:extLst>
        </c:ser>
        <c:ser>
          <c:idx val="5"/>
          <c:order val="5"/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'VERIFIED CONTENT'!$I$90:$I$91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A3-4E00-889F-B9A6E06ED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539032"/>
        <c:axId val="789533632"/>
      </c:lineChart>
      <c:catAx>
        <c:axId val="7895390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533632"/>
        <c:crosses val="autoZero"/>
        <c:auto val="1"/>
        <c:lblAlgn val="ctr"/>
        <c:lblOffset val="100"/>
        <c:noMultiLvlLbl val="0"/>
      </c:catAx>
      <c:valAx>
        <c:axId val="7895336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539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GROSS</a:t>
            </a:r>
            <a:r>
              <a:rPr lang="en-IN" baseline="0"/>
              <a:t> DEBT </a:t>
            </a:r>
            <a:r>
              <a:rPr lang="en-US" baseline="0"/>
              <a:t>VALIDATION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'VERIFIED CONTENT'!$D$98:$I$98</c:f>
              <c:numCache>
                <c:formatCode>General</c:formatCode>
                <c:ptCount val="6"/>
                <c:pt idx="0">
                  <c:v>6924.7</c:v>
                </c:pt>
                <c:pt idx="1">
                  <c:v>5116.5</c:v>
                </c:pt>
                <c:pt idx="2">
                  <c:v>4893.8999999999996</c:v>
                </c:pt>
                <c:pt idx="3">
                  <c:v>7023.2</c:v>
                </c:pt>
                <c:pt idx="4">
                  <c:v>6287.5</c:v>
                </c:pt>
                <c:pt idx="5">
                  <c:v>5536.6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1-4EBA-969C-D7028F63D437}"/>
            </c:ext>
          </c:extLst>
        </c:ser>
        <c:ser>
          <c:idx val="1"/>
          <c:order val="1"/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'VERIFIED CONTENT'!$D$99:$I$99</c:f>
              <c:numCache>
                <c:formatCode>General</c:formatCode>
                <c:ptCount val="6"/>
                <c:pt idx="0">
                  <c:v>6924.7</c:v>
                </c:pt>
                <c:pt idx="1">
                  <c:v>5116.5</c:v>
                </c:pt>
                <c:pt idx="2">
                  <c:v>4893.8999999999996</c:v>
                </c:pt>
                <c:pt idx="3">
                  <c:v>7023.2</c:v>
                </c:pt>
                <c:pt idx="4">
                  <c:v>6287.5</c:v>
                </c:pt>
                <c:pt idx="5">
                  <c:v>5536.6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1-4EBA-969C-D7028F63D43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49545360"/>
        <c:axId val="849516560"/>
      </c:barChart>
      <c:catAx>
        <c:axId val="84954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516560"/>
        <c:crosses val="autoZero"/>
        <c:auto val="1"/>
        <c:lblAlgn val="ctr"/>
        <c:lblOffset val="100"/>
        <c:noMultiLvlLbl val="0"/>
      </c:catAx>
      <c:valAx>
        <c:axId val="849516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4954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CFO</a:t>
            </a:r>
            <a:r>
              <a:rPr lang="en-IN" baseline="0"/>
              <a:t> MATCHING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val>
            <c:numRef>
              <c:f>'VERIFIED CONTENT'!$D$33:$D$34</c:f>
              <c:numCache>
                <c:formatCode>General</c:formatCode>
                <c:ptCount val="2"/>
                <c:pt idx="0">
                  <c:v>200.5</c:v>
                </c:pt>
                <c:pt idx="1">
                  <c:v>200.5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2-4102-A447-152E8E416E9D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val>
            <c:numRef>
              <c:f>'VERIFIED CONTENT'!$E$33:$E$34</c:f>
              <c:numCache>
                <c:formatCode>General</c:formatCode>
                <c:ptCount val="2"/>
                <c:pt idx="0">
                  <c:v>354</c:v>
                </c:pt>
                <c:pt idx="1">
                  <c:v>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92-4102-A447-152E8E416E9D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val>
            <c:numRef>
              <c:f>'VERIFIED CONTENT'!$F$33:$F$34</c:f>
              <c:numCache>
                <c:formatCode>General</c:formatCode>
                <c:ptCount val="2"/>
                <c:pt idx="0">
                  <c:v>929.8</c:v>
                </c:pt>
                <c:pt idx="1">
                  <c:v>929.8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92-4102-A447-152E8E416E9D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val>
            <c:numRef>
              <c:f>'VERIFIED CONTENT'!$G$33:$G$34</c:f>
              <c:numCache>
                <c:formatCode>General</c:formatCode>
                <c:ptCount val="2"/>
                <c:pt idx="0">
                  <c:v>953.6</c:v>
                </c:pt>
                <c:pt idx="1">
                  <c:v>953.6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92-4102-A447-152E8E416E9D}"/>
            </c:ext>
          </c:extLst>
        </c:ser>
        <c:ser>
          <c:idx val="4"/>
          <c:order val="4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val>
            <c:numRef>
              <c:f>'VERIFIED CONTENT'!$H$33:$H$34</c:f>
              <c:numCache>
                <c:formatCode>General</c:formatCode>
                <c:ptCount val="2"/>
                <c:pt idx="0">
                  <c:v>843.6</c:v>
                </c:pt>
                <c:pt idx="1">
                  <c:v>843.6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92-4102-A447-152E8E416E9D}"/>
            </c:ext>
          </c:extLst>
        </c:ser>
        <c:ser>
          <c:idx val="5"/>
          <c:order val="5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val>
            <c:numRef>
              <c:f>'VERIFIED CONTENT'!$I$33:$I$34</c:f>
              <c:numCache>
                <c:formatCode>General</c:formatCode>
                <c:ptCount val="2"/>
                <c:pt idx="0">
                  <c:v>870</c:v>
                </c:pt>
                <c:pt idx="1">
                  <c:v>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92-4102-A447-152E8E416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29175176"/>
        <c:axId val="629175896"/>
        <c:axId val="0"/>
      </c:bar3DChart>
      <c:catAx>
        <c:axId val="629175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175896"/>
        <c:crosses val="autoZero"/>
        <c:auto val="1"/>
        <c:lblAlgn val="ctr"/>
        <c:lblOffset val="100"/>
        <c:noMultiLvlLbl val="0"/>
      </c:catAx>
      <c:valAx>
        <c:axId val="6291758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917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 CFF</a:t>
            </a:r>
            <a:r>
              <a:rPr lang="en-IN" baseline="0"/>
              <a:t> MATCHING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861-4DCC-8F96-818AAB879D9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861-4DCC-8F96-818AAB879D9F}"/>
              </c:ext>
            </c:extLst>
          </c:dPt>
          <c:val>
            <c:numRef>
              <c:f>'VERIFIED CONTENT'!$D$41:$D$42</c:f>
              <c:numCache>
                <c:formatCode>General</c:formatCode>
                <c:ptCount val="2"/>
                <c:pt idx="0">
                  <c:v>-23.2</c:v>
                </c:pt>
                <c:pt idx="1">
                  <c:v>-23.2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61-4DCC-8F96-818AAB879D9F}"/>
            </c:ext>
          </c:extLst>
        </c:ser>
        <c:ser>
          <c:idx val="1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5861-4DCC-8F96-818AAB879D9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5861-4DCC-8F96-818AAB879D9F}"/>
              </c:ext>
            </c:extLst>
          </c:dPt>
          <c:val>
            <c:numRef>
              <c:f>'VERIFIED CONTENT'!$E$41:$E$42</c:f>
              <c:numCache>
                <c:formatCode>General</c:formatCode>
                <c:ptCount val="2"/>
                <c:pt idx="0">
                  <c:v>-42.1</c:v>
                </c:pt>
                <c:pt idx="1">
                  <c:v>-42.1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861-4DCC-8F96-818AAB879D9F}"/>
            </c:ext>
          </c:extLst>
        </c:ser>
        <c:ser>
          <c:idx val="2"/>
          <c:order val="2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861-4DCC-8F96-818AAB879D9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861-4DCC-8F96-818AAB879D9F}"/>
              </c:ext>
            </c:extLst>
          </c:dPt>
          <c:val>
            <c:numRef>
              <c:f>'VERIFIED CONTENT'!$F$41:$F$42</c:f>
              <c:numCache>
                <c:formatCode>General</c:formatCode>
                <c:ptCount val="2"/>
                <c:pt idx="0">
                  <c:v>-59.1</c:v>
                </c:pt>
                <c:pt idx="1">
                  <c:v>-59.1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861-4DCC-8F96-818AAB879D9F}"/>
            </c:ext>
          </c:extLst>
        </c:ser>
        <c:ser>
          <c:idx val="3"/>
          <c:order val="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5861-4DCC-8F96-818AAB879D9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5861-4DCC-8F96-818AAB879D9F}"/>
              </c:ext>
            </c:extLst>
          </c:dPt>
          <c:val>
            <c:numRef>
              <c:f>'VERIFIED CONTENT'!$G$41:$G$42</c:f>
              <c:numCache>
                <c:formatCode>General</c:formatCode>
                <c:ptCount val="2"/>
                <c:pt idx="0">
                  <c:v>-4121.7</c:v>
                </c:pt>
                <c:pt idx="1">
                  <c:v>-4121.7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861-4DCC-8F96-818AAB879D9F}"/>
            </c:ext>
          </c:extLst>
        </c:ser>
        <c:ser>
          <c:idx val="4"/>
          <c:order val="4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5861-4DCC-8F96-818AAB879D9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5861-4DCC-8F96-818AAB879D9F}"/>
              </c:ext>
            </c:extLst>
          </c:dPt>
          <c:val>
            <c:numRef>
              <c:f>'VERIFIED CONTENT'!$H$41:$H$42</c:f>
              <c:numCache>
                <c:formatCode>General</c:formatCode>
                <c:ptCount val="2"/>
                <c:pt idx="0">
                  <c:v>-109.6</c:v>
                </c:pt>
                <c:pt idx="1">
                  <c:v>-109.6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861-4DCC-8F96-818AAB879D9F}"/>
            </c:ext>
          </c:extLst>
        </c:ser>
        <c:ser>
          <c:idx val="5"/>
          <c:order val="5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5861-4DCC-8F96-818AAB879D9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5861-4DCC-8F96-818AAB879D9F}"/>
              </c:ext>
            </c:extLst>
          </c:dPt>
          <c:val>
            <c:numRef>
              <c:f>'VERIFIED CONTENT'!$I$41:$I$42</c:f>
              <c:numCache>
                <c:formatCode>General</c:formatCode>
                <c:ptCount val="2"/>
                <c:pt idx="0">
                  <c:v>-143.69999999999999</c:v>
                </c:pt>
                <c:pt idx="1">
                  <c:v>-143.69999999999999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861-4DCC-8F96-818AAB879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SIGN VALIDATION'!A1"/><Relationship Id="rId13" Type="http://schemas.openxmlformats.org/officeDocument/2006/relationships/image" Target="../media/image4.png"/><Relationship Id="rId18" Type="http://schemas.openxmlformats.org/officeDocument/2006/relationships/hyperlink" Target="#'RISK MAP'!A1"/><Relationship Id="rId26" Type="http://schemas.openxmlformats.org/officeDocument/2006/relationships/chart" Target="../charts/chart6.xml"/><Relationship Id="rId3" Type="http://schemas.microsoft.com/office/2007/relationships/hdphoto" Target="../media/hdphoto1.wdp"/><Relationship Id="rId21" Type="http://schemas.openxmlformats.org/officeDocument/2006/relationships/chart" Target="../charts/chart1.xml"/><Relationship Id="rId7" Type="http://schemas.openxmlformats.org/officeDocument/2006/relationships/hyperlink" Target="https://www.archivesofrheumatology.org/full-text/678" TargetMode="External"/><Relationship Id="rId12" Type="http://schemas.openxmlformats.org/officeDocument/2006/relationships/hyperlink" Target="#REPORT!A1"/><Relationship Id="rId17" Type="http://schemas.openxmlformats.org/officeDocument/2006/relationships/hyperlink" Target="https://www.pngall.com/verification-png/download/68948" TargetMode="External"/><Relationship Id="rId25" Type="http://schemas.openxmlformats.org/officeDocument/2006/relationships/chart" Target="../charts/chart5.xml"/><Relationship Id="rId2" Type="http://schemas.openxmlformats.org/officeDocument/2006/relationships/image" Target="../media/image1.png"/><Relationship Id="rId16" Type="http://schemas.openxmlformats.org/officeDocument/2006/relationships/image" Target="../media/image5.png"/><Relationship Id="rId20" Type="http://schemas.openxmlformats.org/officeDocument/2006/relationships/hyperlink" Target="https://pixabay.com/en/warning-danger-dangerous-sign-36073/" TargetMode="External"/><Relationship Id="rId29" Type="http://schemas.openxmlformats.org/officeDocument/2006/relationships/chart" Target="../charts/chart9.xml"/><Relationship Id="rId1" Type="http://schemas.openxmlformats.org/officeDocument/2006/relationships/hyperlink" Target="#'DASH BOARD'!A1"/><Relationship Id="rId6" Type="http://schemas.openxmlformats.org/officeDocument/2006/relationships/image" Target="../media/image2.png"/><Relationship Id="rId11" Type="http://schemas.openxmlformats.org/officeDocument/2006/relationships/hyperlink" Target="https://creativecommons.org/licenses/by-nc/3.0/" TargetMode="External"/><Relationship Id="rId24" Type="http://schemas.openxmlformats.org/officeDocument/2006/relationships/chart" Target="../charts/chart4.xml"/><Relationship Id="rId5" Type="http://schemas.openxmlformats.org/officeDocument/2006/relationships/hyperlink" Target="#root!A1"/><Relationship Id="rId15" Type="http://schemas.openxmlformats.org/officeDocument/2006/relationships/hyperlink" Target="#'VERIFIED CONTENT'!A1"/><Relationship Id="rId23" Type="http://schemas.openxmlformats.org/officeDocument/2006/relationships/chart" Target="../charts/chart3.xml"/><Relationship Id="rId28" Type="http://schemas.openxmlformats.org/officeDocument/2006/relationships/chart" Target="../charts/chart8.xml"/><Relationship Id="rId10" Type="http://schemas.openxmlformats.org/officeDocument/2006/relationships/hyperlink" Target="https://www.pngall.com/plus-minus-png/" TargetMode="External"/><Relationship Id="rId19" Type="http://schemas.openxmlformats.org/officeDocument/2006/relationships/image" Target="../media/image6.png"/><Relationship Id="rId4" Type="http://schemas.openxmlformats.org/officeDocument/2006/relationships/hyperlink" Target="https://www.tuktukdesign.com/home-icon/" TargetMode="External"/><Relationship Id="rId9" Type="http://schemas.openxmlformats.org/officeDocument/2006/relationships/image" Target="../media/image3.png"/><Relationship Id="rId14" Type="http://schemas.openxmlformats.org/officeDocument/2006/relationships/hyperlink" Target="https://www.pngall.com/report-png/download/32992" TargetMode="External"/><Relationship Id="rId22" Type="http://schemas.openxmlformats.org/officeDocument/2006/relationships/chart" Target="../charts/chart2.xml"/><Relationship Id="rId27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2.wdp"/><Relationship Id="rId2" Type="http://schemas.openxmlformats.org/officeDocument/2006/relationships/image" Target="../media/image7.png"/><Relationship Id="rId1" Type="http://schemas.openxmlformats.org/officeDocument/2006/relationships/hyperlink" Target="#'DASH BOARD'!A1"/><Relationship Id="rId4" Type="http://schemas.openxmlformats.org/officeDocument/2006/relationships/hyperlink" Target="https://www.tuktukdesign.com/home-icon/" TargetMode="Externa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uktukdesign.com/home-icon/" TargetMode="External"/><Relationship Id="rId2" Type="http://schemas.openxmlformats.org/officeDocument/2006/relationships/image" Target="../media/image8.jpeg"/><Relationship Id="rId1" Type="http://schemas.openxmlformats.org/officeDocument/2006/relationships/hyperlink" Target="#'DASH BOARD'!A1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'DASH BOARD'!A1"/><Relationship Id="rId4" Type="http://schemas.openxmlformats.org/officeDocument/2006/relationships/hyperlink" Target="https://www.tuktukdesign.com/home-icon/" TargetMode="Externa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uktukdesign.com/home-icon/" TargetMode="External"/><Relationship Id="rId2" Type="http://schemas.openxmlformats.org/officeDocument/2006/relationships/image" Target="../media/image9.jpeg"/><Relationship Id="rId1" Type="http://schemas.openxmlformats.org/officeDocument/2006/relationships/hyperlink" Target="#'DASH BOARD'!A1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'DASH BOARD'!A1"/><Relationship Id="rId4" Type="http://schemas.openxmlformats.org/officeDocument/2006/relationships/hyperlink" Target="https://www.tuktukdesign.com/home-icon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489857</xdr:rowOff>
    </xdr:from>
    <xdr:ext cx="681516" cy="233205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68C1966-272A-5392-16D6-A87BBA09EA7D}"/>
            </a:ext>
          </a:extLst>
        </xdr:cNvPr>
        <xdr:cNvSpPr txBox="1"/>
      </xdr:nvSpPr>
      <xdr:spPr>
        <a:xfrm>
          <a:off x="0" y="7783286"/>
          <a:ext cx="681516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IN" sz="900"/>
        </a:p>
      </xdr:txBody>
    </xdr:sp>
    <xdr:clientData/>
  </xdr:oneCellAnchor>
  <xdr:twoCellAnchor editAs="oneCell">
    <xdr:from>
      <xdr:col>0</xdr:col>
      <xdr:colOff>54428</xdr:colOff>
      <xdr:row>0</xdr:row>
      <xdr:rowOff>32658</xdr:rowOff>
    </xdr:from>
    <xdr:to>
      <xdr:col>0</xdr:col>
      <xdr:colOff>1294481</xdr:colOff>
      <xdr:row>0</xdr:row>
      <xdr:rowOff>1153886</xdr:rowOff>
    </xdr:to>
    <xdr:pic>
      <xdr:nvPicPr>
        <xdr:cNvPr id="6" name="Picture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30403D-EE30-76EA-377E-A18815668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8833" b="90000" l="9939" r="89908">
                      <a14:backgroundMark x1="22783" y1="20833" x2="22783" y2="20833"/>
                      <a14:backgroundMark x1="19266" y1="67000" x2="19266" y2="67000"/>
                      <a14:backgroundMark x1="80734" y1="73667" x2="80734" y2="73667"/>
                      <a14:backgroundMark x1="76300" y1="27500" x2="76300" y2="27500"/>
                      <a14:backgroundMark x1="94801" y1="26333" x2="94801" y2="26333"/>
                      <a14:backgroundMark x1="73700" y1="3333" x2="73700" y2="3333"/>
                      <a14:backgroundMark x1="93119" y1="70333" x2="93119" y2="70333"/>
                      <a14:backgroundMark x1="2599" y1="73667" x2="2599" y2="73667"/>
                      <a14:backgroundMark x1="0" y1="20833" x2="0" y2="20833"/>
                      <a14:backgroundMark x1="27217" y1="0" x2="27217" y2="0"/>
                      <a14:backgroundMark x1="51835" y1="72500" x2="51835" y2="72500"/>
                    </a14:backgroundRemoval>
                  </a14:imgEffect>
                  <a14:imgEffect>
                    <a14:brightnessContrast bright="-2000" contrast="2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54428" y="32658"/>
          <a:ext cx="1240053" cy="1121228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87086</xdr:colOff>
      <xdr:row>1</xdr:row>
      <xdr:rowOff>32658</xdr:rowOff>
    </xdr:from>
    <xdr:to>
      <xdr:col>0</xdr:col>
      <xdr:colOff>1220944</xdr:colOff>
      <xdr:row>1</xdr:row>
      <xdr:rowOff>1178708</xdr:rowOff>
    </xdr:to>
    <xdr:pic>
      <xdr:nvPicPr>
        <xdr:cNvPr id="9" name="Picture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A8C8784-4D81-8841-778B-12A3895E3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7"/>
            </a:ext>
          </a:extLst>
        </a:blip>
        <a:stretch>
          <a:fillRect/>
        </a:stretch>
      </xdr:blipFill>
      <xdr:spPr>
        <a:xfrm>
          <a:off x="87086" y="1240972"/>
          <a:ext cx="1133858" cy="1146050"/>
        </a:xfrm>
        <a:prstGeom prst="rect">
          <a:avLst/>
        </a:prstGeom>
      </xdr:spPr>
    </xdr:pic>
    <xdr:clientData/>
  </xdr:twoCellAnchor>
  <xdr:twoCellAnchor editAs="oneCell">
    <xdr:from>
      <xdr:col>0</xdr:col>
      <xdr:colOff>10886</xdr:colOff>
      <xdr:row>2</xdr:row>
      <xdr:rowOff>97971</xdr:rowOff>
    </xdr:from>
    <xdr:to>
      <xdr:col>0</xdr:col>
      <xdr:colOff>1295400</xdr:colOff>
      <xdr:row>2</xdr:row>
      <xdr:rowOff>1175656</xdr:rowOff>
    </xdr:to>
    <xdr:pic>
      <xdr:nvPicPr>
        <xdr:cNvPr id="15" name="Picture 1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5EAE27F-B846-2078-4F5D-A8D776D31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0"/>
            </a:ext>
          </a:extLst>
        </a:blip>
        <a:stretch>
          <a:fillRect/>
        </a:stretch>
      </xdr:blipFill>
      <xdr:spPr>
        <a:xfrm rot="10800000" flipV="1">
          <a:off x="10886" y="2514600"/>
          <a:ext cx="1284514" cy="1077685"/>
        </a:xfrm>
        <a:prstGeom prst="rect">
          <a:avLst/>
        </a:prstGeom>
      </xdr:spPr>
    </xdr:pic>
    <xdr:clientData/>
  </xdr:twoCellAnchor>
  <xdr:oneCellAnchor>
    <xdr:from>
      <xdr:col>0</xdr:col>
      <xdr:colOff>1</xdr:colOff>
      <xdr:row>9</xdr:row>
      <xdr:rowOff>1027077</xdr:rowOff>
    </xdr:from>
    <xdr:ext cx="80783" cy="70572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292CBA4-4AA5-6F14-CBD1-F5F2895A166C}"/>
            </a:ext>
          </a:extLst>
        </xdr:cNvPr>
        <xdr:cNvSpPr txBox="1"/>
      </xdr:nvSpPr>
      <xdr:spPr>
        <a:xfrm rot="10800000" flipV="1">
          <a:off x="1" y="11901906"/>
          <a:ext cx="80783" cy="70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900">
              <a:hlinkClick xmlns:r="http://schemas.openxmlformats.org/officeDocument/2006/relationships" r:id="rId10" tooltip="https://www.pngall.com/plus-minus-png/"/>
            </a:rPr>
            <a:t>This Photo</a:t>
          </a:r>
          <a:r>
            <a:rPr lang="en-IN" sz="900"/>
            <a:t> by Unknown Author is licensed under </a:t>
          </a:r>
          <a:r>
            <a:rPr lang="en-IN" sz="900">
              <a:hlinkClick xmlns:r="http://schemas.openxmlformats.org/officeDocument/2006/relationships" r:id="rId11" tooltip="https://creativecommons.org/licenses/by-nc/3.0/"/>
            </a:rPr>
            <a:t>CC BY-NC</a:t>
          </a:r>
          <a:endParaRPr lang="en-IN" sz="900"/>
        </a:p>
      </xdr:txBody>
    </xdr:sp>
    <xdr:clientData/>
  </xdr:oneCellAnchor>
  <xdr:twoCellAnchor editAs="oneCell">
    <xdr:from>
      <xdr:col>0</xdr:col>
      <xdr:colOff>163289</xdr:colOff>
      <xdr:row>3</xdr:row>
      <xdr:rowOff>113745</xdr:rowOff>
    </xdr:from>
    <xdr:to>
      <xdr:col>0</xdr:col>
      <xdr:colOff>1193700</xdr:colOff>
      <xdr:row>3</xdr:row>
      <xdr:rowOff>1371601</xdr:rowOff>
    </xdr:to>
    <xdr:pic>
      <xdr:nvPicPr>
        <xdr:cNvPr id="18" name="Picture 17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2A7BC90C-A891-C132-8FA9-6BB54288D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4"/>
            </a:ext>
          </a:extLst>
        </a:blip>
        <a:stretch>
          <a:fillRect/>
        </a:stretch>
      </xdr:blipFill>
      <xdr:spPr>
        <a:xfrm>
          <a:off x="163289" y="4293859"/>
          <a:ext cx="1030411" cy="1257856"/>
        </a:xfrm>
        <a:prstGeom prst="rect">
          <a:avLst/>
        </a:prstGeom>
        <a:solidFill>
          <a:schemeClr val="accent1">
            <a:lumMod val="75000"/>
          </a:schemeClr>
        </a:solidFill>
      </xdr:spPr>
    </xdr:pic>
    <xdr:clientData/>
  </xdr:twoCellAnchor>
  <xdr:twoCellAnchor editAs="oneCell">
    <xdr:from>
      <xdr:col>0</xdr:col>
      <xdr:colOff>0</xdr:colOff>
      <xdr:row>4</xdr:row>
      <xdr:rowOff>43544</xdr:rowOff>
    </xdr:from>
    <xdr:to>
      <xdr:col>1</xdr:col>
      <xdr:colOff>0</xdr:colOff>
      <xdr:row>4</xdr:row>
      <xdr:rowOff>1371601</xdr:rowOff>
    </xdr:to>
    <xdr:pic>
      <xdr:nvPicPr>
        <xdr:cNvPr id="24" name="Picture 2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35DA57D-7589-C469-E6F2-192DBE83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7"/>
            </a:ext>
          </a:extLst>
        </a:blip>
        <a:stretch>
          <a:fillRect/>
        </a:stretch>
      </xdr:blipFill>
      <xdr:spPr>
        <a:xfrm>
          <a:off x="0" y="5617030"/>
          <a:ext cx="1328057" cy="1328057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130630</xdr:colOff>
      <xdr:row>5</xdr:row>
      <xdr:rowOff>217715</xdr:rowOff>
    </xdr:from>
    <xdr:to>
      <xdr:col>0</xdr:col>
      <xdr:colOff>1208316</xdr:colOff>
      <xdr:row>5</xdr:row>
      <xdr:rowOff>1167450</xdr:rowOff>
    </xdr:to>
    <xdr:pic>
      <xdr:nvPicPr>
        <xdr:cNvPr id="27" name="Picture 26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EF37630-F8E0-3179-2A03-FD72BEC66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0"/>
            </a:ext>
          </a:extLst>
        </a:blip>
        <a:stretch>
          <a:fillRect/>
        </a:stretch>
      </xdr:blipFill>
      <xdr:spPr>
        <a:xfrm>
          <a:off x="130630" y="7184572"/>
          <a:ext cx="1077686" cy="949735"/>
        </a:xfrm>
        <a:prstGeom prst="rect">
          <a:avLst/>
        </a:prstGeom>
        <a:noFill/>
      </xdr:spPr>
    </xdr:pic>
    <xdr:clientData/>
  </xdr:twoCellAnchor>
  <xdr:twoCellAnchor>
    <xdr:from>
      <xdr:col>1</xdr:col>
      <xdr:colOff>381000</xdr:colOff>
      <xdr:row>0</xdr:row>
      <xdr:rowOff>163286</xdr:rowOff>
    </xdr:from>
    <xdr:to>
      <xdr:col>7</xdr:col>
      <xdr:colOff>1164771</xdr:colOff>
      <xdr:row>3</xdr:row>
      <xdr:rowOff>1023257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D538B97C-C7BD-6850-E60C-C6CA089CB4CC}"/>
            </a:ext>
          </a:extLst>
        </xdr:cNvPr>
        <xdr:cNvSpPr/>
      </xdr:nvSpPr>
      <xdr:spPr>
        <a:xfrm>
          <a:off x="1709057" y="163286"/>
          <a:ext cx="8752114" cy="5040085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555173</xdr:colOff>
      <xdr:row>0</xdr:row>
      <xdr:rowOff>185057</xdr:rowOff>
    </xdr:from>
    <xdr:to>
      <xdr:col>11</xdr:col>
      <xdr:colOff>870858</xdr:colOff>
      <xdr:row>3</xdr:row>
      <xdr:rowOff>968828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705E086A-9761-100C-762B-8C070F53B2DE}"/>
            </a:ext>
          </a:extLst>
        </xdr:cNvPr>
        <xdr:cNvSpPr/>
      </xdr:nvSpPr>
      <xdr:spPr>
        <a:xfrm>
          <a:off x="11179630" y="185057"/>
          <a:ext cx="4299857" cy="4963885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381000</xdr:colOff>
      <xdr:row>3</xdr:row>
      <xdr:rowOff>1382487</xdr:rowOff>
    </xdr:from>
    <xdr:to>
      <xdr:col>7</xdr:col>
      <xdr:colOff>1164771</xdr:colOff>
      <xdr:row>6</xdr:row>
      <xdr:rowOff>1317171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2BE1FAEF-864A-9A41-A87B-715199DCEA45}"/>
            </a:ext>
          </a:extLst>
        </xdr:cNvPr>
        <xdr:cNvSpPr/>
      </xdr:nvSpPr>
      <xdr:spPr>
        <a:xfrm>
          <a:off x="1709057" y="5562601"/>
          <a:ext cx="8752114" cy="411479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544286</xdr:colOff>
      <xdr:row>3</xdr:row>
      <xdr:rowOff>1382487</xdr:rowOff>
    </xdr:from>
    <xdr:to>
      <xdr:col>11</xdr:col>
      <xdr:colOff>936171</xdr:colOff>
      <xdr:row>6</xdr:row>
      <xdr:rowOff>1317171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22766FB6-E36A-EC55-7832-BF5F9266A6B7}"/>
            </a:ext>
          </a:extLst>
        </xdr:cNvPr>
        <xdr:cNvSpPr/>
      </xdr:nvSpPr>
      <xdr:spPr>
        <a:xfrm>
          <a:off x="11168743" y="5562601"/>
          <a:ext cx="4376057" cy="411479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1055916</xdr:colOff>
      <xdr:row>0</xdr:row>
      <xdr:rowOff>185057</xdr:rowOff>
    </xdr:from>
    <xdr:to>
      <xdr:col>15</xdr:col>
      <xdr:colOff>43545</xdr:colOff>
      <xdr:row>6</xdr:row>
      <xdr:rowOff>1371600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32BB9762-5D7D-5D5B-F653-49A1876F05F0}"/>
            </a:ext>
          </a:extLst>
        </xdr:cNvPr>
        <xdr:cNvSpPr/>
      </xdr:nvSpPr>
      <xdr:spPr>
        <a:xfrm>
          <a:off x="15664545" y="185057"/>
          <a:ext cx="4299857" cy="9546772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381000</xdr:colOff>
      <xdr:row>0</xdr:row>
      <xdr:rowOff>163285</xdr:rowOff>
    </xdr:from>
    <xdr:to>
      <xdr:col>7</xdr:col>
      <xdr:colOff>1175657</xdr:colOff>
      <xdr:row>3</xdr:row>
      <xdr:rowOff>979714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3A976ECF-CA85-43F2-A402-B58A3D45A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566057</xdr:colOff>
      <xdr:row>0</xdr:row>
      <xdr:rowOff>185056</xdr:rowOff>
    </xdr:from>
    <xdr:to>
      <xdr:col>11</xdr:col>
      <xdr:colOff>1001484</xdr:colOff>
      <xdr:row>3</xdr:row>
      <xdr:rowOff>990599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F87008DC-732E-4E1F-8CD2-F1993D5159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8</xdr:col>
      <xdr:colOff>544286</xdr:colOff>
      <xdr:row>3</xdr:row>
      <xdr:rowOff>1382486</xdr:rowOff>
    </xdr:from>
    <xdr:to>
      <xdr:col>11</xdr:col>
      <xdr:colOff>957941</xdr:colOff>
      <xdr:row>6</xdr:row>
      <xdr:rowOff>1317170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9EF0F855-5697-4566-8791-9C8B306771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381000</xdr:colOff>
      <xdr:row>3</xdr:row>
      <xdr:rowOff>1382486</xdr:rowOff>
    </xdr:from>
    <xdr:to>
      <xdr:col>7</xdr:col>
      <xdr:colOff>1175657</xdr:colOff>
      <xdr:row>6</xdr:row>
      <xdr:rowOff>1328056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33B917D-082F-4945-B868-179D553F68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1055916</xdr:colOff>
      <xdr:row>0</xdr:row>
      <xdr:rowOff>185056</xdr:rowOff>
    </xdr:from>
    <xdr:to>
      <xdr:col>15</xdr:col>
      <xdr:colOff>32657</xdr:colOff>
      <xdr:row>3</xdr:row>
      <xdr:rowOff>1055915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94E32734-9503-490D-AB6D-7E09540FF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1066800</xdr:colOff>
      <xdr:row>3</xdr:row>
      <xdr:rowOff>1175657</xdr:rowOff>
    </xdr:from>
    <xdr:to>
      <xdr:col>15</xdr:col>
      <xdr:colOff>21772</xdr:colOff>
      <xdr:row>7</xdr:row>
      <xdr:rowOff>21771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EB49B35D-FEF4-4E88-8818-7B12BFD93C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555172</xdr:colOff>
      <xdr:row>7</xdr:row>
      <xdr:rowOff>674914</xdr:rowOff>
    </xdr:from>
    <xdr:to>
      <xdr:col>7</xdr:col>
      <xdr:colOff>1132114</xdr:colOff>
      <xdr:row>9</xdr:row>
      <xdr:rowOff>664028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7FFAE6FA-66C9-BB82-E101-AA4D9F5E5647}"/>
            </a:ext>
          </a:extLst>
        </xdr:cNvPr>
        <xdr:cNvSpPr/>
      </xdr:nvSpPr>
      <xdr:spPr>
        <a:xfrm>
          <a:off x="1883229" y="10428514"/>
          <a:ext cx="8545285" cy="2775857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555172</xdr:colOff>
      <xdr:row>7</xdr:row>
      <xdr:rowOff>674914</xdr:rowOff>
    </xdr:from>
    <xdr:to>
      <xdr:col>7</xdr:col>
      <xdr:colOff>1121229</xdr:colOff>
      <xdr:row>9</xdr:row>
      <xdr:rowOff>631371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53CE1A1-7536-4604-BF5B-6DA02B64F1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8</xdr:col>
      <xdr:colOff>598714</xdr:colOff>
      <xdr:row>7</xdr:row>
      <xdr:rowOff>576943</xdr:rowOff>
    </xdr:from>
    <xdr:to>
      <xdr:col>15</xdr:col>
      <xdr:colOff>130629</xdr:colOff>
      <xdr:row>9</xdr:row>
      <xdr:rowOff>653141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5AE3B9D6-7F86-FF0C-4011-6DEF866EE522}"/>
            </a:ext>
          </a:extLst>
        </xdr:cNvPr>
        <xdr:cNvSpPr/>
      </xdr:nvSpPr>
      <xdr:spPr>
        <a:xfrm>
          <a:off x="11223171" y="10330543"/>
          <a:ext cx="8828315" cy="286294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598713</xdr:colOff>
      <xdr:row>7</xdr:row>
      <xdr:rowOff>576942</xdr:rowOff>
    </xdr:from>
    <xdr:to>
      <xdr:col>15</xdr:col>
      <xdr:colOff>152400</xdr:colOff>
      <xdr:row>9</xdr:row>
      <xdr:rowOff>674914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828ADAC2-3FF7-4D8C-9168-AE0A0E9E1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15</xdr:col>
      <xdr:colOff>174172</xdr:colOff>
      <xdr:row>0</xdr:row>
      <xdr:rowOff>195943</xdr:rowOff>
    </xdr:from>
    <xdr:to>
      <xdr:col>19</xdr:col>
      <xdr:colOff>587828</xdr:colOff>
      <xdr:row>7</xdr:row>
      <xdr:rowOff>43542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B2A31D83-96AD-4134-9CCC-89C6E874E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0.355</cdr:x>
      <cdr:y>0.52222</cdr:y>
    </cdr:from>
    <cdr:to>
      <cdr:x>0.62667</cdr:x>
      <cdr:y>0.58611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1B0CB38-D6EE-408B-EC52-B7880EFBE460}"/>
            </a:ext>
          </a:extLst>
        </cdr:cNvPr>
        <cdr:cNvSpPr txBox="1"/>
      </cdr:nvSpPr>
      <cdr:spPr>
        <a:xfrm xmlns:a="http://schemas.openxmlformats.org/drawingml/2006/main">
          <a:off x="1623060" y="1432560"/>
          <a:ext cx="1242060" cy="1752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2484121</xdr:colOff>
      <xdr:row>0</xdr:row>
      <xdr:rowOff>0</xdr:rowOff>
    </xdr:from>
    <xdr:to>
      <xdr:col>0</xdr:col>
      <xdr:colOff>2903221</xdr:colOff>
      <xdr:row>2</xdr:row>
      <xdr:rowOff>13181</xdr:rowOff>
    </xdr:to>
    <xdr:pic>
      <xdr:nvPicPr>
        <xdr:cNvPr id="5" name="Pictur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D5E3CE-0658-4A77-8E2D-349D4DF63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8833" b="90000" l="9939" r="89908">
                      <a14:backgroundMark x1="22783" y1="20833" x2="22783" y2="20833"/>
                      <a14:backgroundMark x1="19266" y1="67000" x2="19266" y2="67000"/>
                      <a14:backgroundMark x1="80734" y1="73667" x2="80734" y2="73667"/>
                      <a14:backgroundMark x1="76300" y1="27500" x2="76300" y2="27500"/>
                      <a14:backgroundMark x1="94801" y1="26333" x2="94801" y2="26333"/>
                      <a14:backgroundMark x1="73700" y1="3333" x2="73700" y2="3333"/>
                      <a14:backgroundMark x1="93119" y1="70333" x2="93119" y2="70333"/>
                      <a14:backgroundMark x1="2599" y1="73667" x2="2599" y2="73667"/>
                      <a14:backgroundMark x1="0" y1="20833" x2="0" y2="20833"/>
                      <a14:backgroundMark x1="27217" y1="0" x2="27217" y2="0"/>
                      <a14:backgroundMark x1="51835" y1="72500" x2="51835" y2="72500"/>
                    </a14:backgroundRemoval>
                  </a14:imgEffect>
                  <a14:imgEffect>
                    <a14:brightnessContrast bright="-2000" contrast="2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2484121" y="0"/>
          <a:ext cx="419100" cy="378941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487681</xdr:colOff>
      <xdr:row>0</xdr:row>
      <xdr:rowOff>144781</xdr:rowOff>
    </xdr:from>
    <xdr:to>
      <xdr:col>2</xdr:col>
      <xdr:colOff>1013460</xdr:colOff>
      <xdr:row>6</xdr:row>
      <xdr:rowOff>81513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E6CE40-52ED-5BEE-A486-3408A8177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4838701" y="144781"/>
          <a:ext cx="1135379" cy="10416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381000</xdr:colOff>
      <xdr:row>4</xdr:row>
      <xdr:rowOff>15240</xdr:rowOff>
    </xdr:from>
    <xdr:to>
      <xdr:col>5</xdr:col>
      <xdr:colOff>401853</xdr:colOff>
      <xdr:row>10</xdr:row>
      <xdr:rowOff>39188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1DB092-99BE-4F6C-9B71-734CF5EEC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8833" b="90000" l="9939" r="89908">
                      <a14:backgroundMark x1="22783" y1="20833" x2="22783" y2="20833"/>
                      <a14:backgroundMark x1="19266" y1="67000" x2="19266" y2="67000"/>
                      <a14:backgroundMark x1="80734" y1="73667" x2="80734" y2="73667"/>
                      <a14:backgroundMark x1="76300" y1="27500" x2="76300" y2="27500"/>
                      <a14:backgroundMark x1="94801" y1="26333" x2="94801" y2="26333"/>
                      <a14:backgroundMark x1="73700" y1="3333" x2="73700" y2="3333"/>
                      <a14:backgroundMark x1="93119" y1="70333" x2="93119" y2="70333"/>
                      <a14:backgroundMark x1="2599" y1="73667" x2="2599" y2="73667"/>
                      <a14:backgroundMark x1="0" y1="20833" x2="0" y2="20833"/>
                      <a14:backgroundMark x1="27217" y1="0" x2="27217" y2="0"/>
                      <a14:backgroundMark x1="51835" y1="72500" x2="51835" y2="72500"/>
                    </a14:backgroundRemoval>
                  </a14:imgEffect>
                  <a14:imgEffect>
                    <a14:brightnessContrast bright="-2000" contrast="2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7658100" y="746760"/>
          <a:ext cx="1240053" cy="1121228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528066</xdr:colOff>
      <xdr:row>0</xdr:row>
      <xdr:rowOff>99061</xdr:rowOff>
    </xdr:from>
    <xdr:to>
      <xdr:col>5</xdr:col>
      <xdr:colOff>1638300</xdr:colOff>
      <xdr:row>0</xdr:row>
      <xdr:rowOff>1117624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E430A0-BDD3-8F15-0E3B-E6D0326E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10312146" y="99061"/>
          <a:ext cx="1110234" cy="101856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2674620</xdr:colOff>
      <xdr:row>16</xdr:row>
      <xdr:rowOff>68580</xdr:rowOff>
    </xdr:from>
    <xdr:to>
      <xdr:col>0</xdr:col>
      <xdr:colOff>3914673</xdr:colOff>
      <xdr:row>22</xdr:row>
      <xdr:rowOff>92528</xdr:rowOff>
    </xdr:to>
    <xdr:pic>
      <xdr:nvPicPr>
        <xdr:cNvPr id="4" name="Pictur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5C5B37-D5A5-4E24-B30B-0E39A3077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8833" b="90000" l="9939" r="89908">
                      <a14:backgroundMark x1="22783" y1="20833" x2="22783" y2="20833"/>
                      <a14:backgroundMark x1="19266" y1="67000" x2="19266" y2="67000"/>
                      <a14:backgroundMark x1="80734" y1="73667" x2="80734" y2="73667"/>
                      <a14:backgroundMark x1="76300" y1="27500" x2="76300" y2="27500"/>
                      <a14:backgroundMark x1="94801" y1="26333" x2="94801" y2="26333"/>
                      <a14:backgroundMark x1="73700" y1="3333" x2="73700" y2="3333"/>
                      <a14:backgroundMark x1="93119" y1="70333" x2="93119" y2="70333"/>
                      <a14:backgroundMark x1="2599" y1="73667" x2="2599" y2="73667"/>
                      <a14:backgroundMark x1="0" y1="20833" x2="0" y2="20833"/>
                      <a14:backgroundMark x1="27217" y1="0" x2="27217" y2="0"/>
                      <a14:backgroundMark x1="51835" y1="72500" x2="51835" y2="72500"/>
                    </a14:backgroundRemoval>
                  </a14:imgEffect>
                  <a14:imgEffect>
                    <a14:brightnessContrast bright="-2000" contrast="2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2674620" y="434340"/>
          <a:ext cx="1240053" cy="1121228"/>
        </a:xfrm>
        <a:prstGeom prst="rect">
          <a:avLst/>
        </a:prstGeom>
        <a:noFill/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75BCE7E-58B2-494A-BECB-61FC8B43EE89}" name="Table6" displayName="Table6" ref="A3:CL553" totalsRowShown="0" headerRowDxfId="0" headerRowBorderDxfId="31" tableBorderDxfId="32">
  <tableColumns count="90">
    <tableColumn id="1" xr3:uid="{C57D87D5-5899-448C-ADFB-E09AD69F3896}" name="Name"/>
    <tableColumn id="2" xr3:uid="{265ECEA6-8D9B-4A4B-A03C-44676A856592}" name="KMID"/>
    <tableColumn id="3" xr3:uid="{F603C01F-19D2-40E3-B5A2-762DD614E9F9}" name="Standard/Reported"/>
    <tableColumn id="4" xr3:uid="{30FE92C3-72C8-4591-B5C3-1D708C0D3D34}" name="2018FY" dataDxfId="30"/>
    <tableColumn id="5" xr3:uid="{E01591BF-9AD6-4119-BCB4-D79C773883CA}" name="2019FY" dataDxfId="29"/>
    <tableColumn id="6" xr3:uid="{AAFA1517-A905-45B3-829E-F0042D73A86F}" name="2020FY" dataDxfId="28"/>
    <tableColumn id="7" xr3:uid="{174B8913-F2C1-459E-B550-40FF03A48CF3}" name="2021FY" dataDxfId="27"/>
    <tableColumn id="8" xr3:uid="{1816070E-3FF1-437B-90D8-084346AE1CA4}" name="2022FY" dataDxfId="26"/>
    <tableColumn id="9" xr3:uid="{DAD3E069-323F-4B09-9DEC-C837C55AC4DF}" name="2023FY"/>
    <tableColumn id="10" xr3:uid="{3D7756D2-5DED-4064-9FC4-F2690BEBB41E}" name="2018Q4"/>
    <tableColumn id="11" xr3:uid="{E5670DE4-0942-4735-94BC-ECDA5FD29CFF}" name="2019Q1"/>
    <tableColumn id="12" xr3:uid="{923D5BEE-46C6-42A8-AC8F-EE3AC775F203}" name="2019Q2"/>
    <tableColumn id="13" xr3:uid="{4F5F5347-9476-47EF-A742-D9803A8C3B18}" name="2019M6" dataDxfId="25"/>
    <tableColumn id="14" xr3:uid="{98AD88E8-CCEB-4BFD-BF1C-B4962D69E2F2}" name="2019Q3" dataDxfId="24"/>
    <tableColumn id="15" xr3:uid="{7769CA84-1D99-4339-92EE-99B989FDE93C}" name="2019M9" dataDxfId="23"/>
    <tableColumn id="16" xr3:uid="{68E8734D-92F2-471C-AC15-CD946209EC81}" name="2019Q4" dataDxfId="22"/>
    <tableColumn id="17" xr3:uid="{631A31CE-B4E2-4DC0-A04A-1D2231092791}" name="2020Q1" dataDxfId="21"/>
    <tableColumn id="18" xr3:uid="{31AB126B-EC6F-480B-8B7A-7FF9D70B594C}" name="2020Q1LTM"/>
    <tableColumn id="19" xr3:uid="{1AC4C3D2-93C3-48D2-9C81-7036D15A6316}" name="2020Q2" dataDxfId="20"/>
    <tableColumn id="20" xr3:uid="{4A93BFCD-5FAF-4E34-9B86-4A0D806D17DA}" name="2020M6" dataDxfId="19"/>
    <tableColumn id="21" xr3:uid="{EDCE62C9-879E-4A62-BC88-BC18D6075D95}" name="2020Q2LTM" dataDxfId="18"/>
    <tableColumn id="22" xr3:uid="{8DB6F62A-1D45-4347-88F8-7805D49815B2}" name="2020Q3" dataDxfId="17"/>
    <tableColumn id="23" xr3:uid="{1141BB82-0EBF-4FF5-9BB4-C06518EB2992}" name="2020M9" dataDxfId="16"/>
    <tableColumn id="24" xr3:uid="{598B5067-137E-4DC4-882D-FA7F02814398}" name="2020Q3LTM" dataDxfId="15"/>
    <tableColumn id="25" xr3:uid="{C6D9F68B-A2E8-4732-9388-67CF5F2709FF}" name="2020Q4"/>
    <tableColumn id="26" xr3:uid="{DC2D8663-B758-455E-AD39-CC4176B202C1}" name="2021Q1" dataDxfId="14"/>
    <tableColumn id="27" xr3:uid="{9FE833DF-F4EF-4159-9D8D-12C190AB8335}" name="2021Q1LTM" dataDxfId="13"/>
    <tableColumn id="28" xr3:uid="{367BACA6-7CD6-4008-AF17-CDA5E5F70A66}" name="2021Q2"/>
    <tableColumn id="29" xr3:uid="{4E984CEF-C91F-464B-BD7D-420AF53ACA9A}" name="2021M6" dataDxfId="12"/>
    <tableColumn id="30" xr3:uid="{535E74FF-C909-4F53-B577-5B8A4952BAFD}" name="2021Q2LTM" dataDxfId="11"/>
    <tableColumn id="31" xr3:uid="{856A2054-A0B9-4C75-96E7-D55A9A4CA155}" name="2021Q3"/>
    <tableColumn id="32" xr3:uid="{0A13F4C9-AE35-49BE-8BE2-C88626A83B51}" name="2021M9" dataDxfId="10"/>
    <tableColumn id="33" xr3:uid="{CF886763-D2CA-4709-B152-5435AAB22F0E}" name="2021Q3LTM"/>
    <tableColumn id="34" xr3:uid="{6C729EF8-E2BE-48C1-9B7F-16C788121595}" name="2021Q4"/>
    <tableColumn id="35" xr3:uid="{C6E0BC6E-4F24-41B2-AE57-61FC98345807}" name="2022Q1" dataDxfId="9"/>
    <tableColumn id="36" xr3:uid="{19341ACB-4CE8-4EFC-85EA-7C17B51237BD}" name="2022Q1LTM"/>
    <tableColumn id="37" xr3:uid="{91EC4E8F-2D0F-41CE-98D8-27E588DF614D}" name="2022Q2" dataDxfId="8"/>
    <tableColumn id="38" xr3:uid="{0998171E-0DB5-4AD3-A7BB-37B6916EBCA4}" name="2022M6"/>
    <tableColumn id="39" xr3:uid="{33ACCC39-129F-49FB-B094-23B75EBE9764}" name="2022Q2LTM"/>
    <tableColumn id="40" xr3:uid="{50AAFD5A-454A-4E49-86B0-E98795B68D2E}" name="2022Q3" dataDxfId="7"/>
    <tableColumn id="41" xr3:uid="{F959FC91-2124-4658-A968-1B92C4D85709}" name="2022M9" dataDxfId="6"/>
    <tableColumn id="42" xr3:uid="{89BACF59-34AB-4077-8641-6C824B7C1B82}" name="2022Q3LTM" dataDxfId="5"/>
    <tableColumn id="43" xr3:uid="{7828A6EA-28CA-432B-AAE1-6768AE7E6B42}" name="2022Q4" dataDxfId="4"/>
    <tableColumn id="44" xr3:uid="{C1CC6327-7650-4E2C-9685-86BB54F2E78B}" name="2023Q1" dataDxfId="3"/>
    <tableColumn id="45" xr3:uid="{585A6ADD-8BE1-4A99-A497-A3AFFBB5A586}" name="2023Q1LTM"/>
    <tableColumn id="46" xr3:uid="{2F368A91-591F-461F-A24F-7692B7C6B2AE}" name="2023Q2"/>
    <tableColumn id="47" xr3:uid="{4C5EB83A-D258-4A25-BC81-7CE9FDAB24D2}" name="2023M6" dataDxfId="2"/>
    <tableColumn id="48" xr3:uid="{02A1FC65-B84F-40D5-9C8B-CC4D3A85483E}" name="2023Q2LTM"/>
    <tableColumn id="49" xr3:uid="{E8234C8C-8E8C-4B2B-968E-BBDC0C66A691}" name="2023Q3"/>
    <tableColumn id="50" xr3:uid="{ECD766BD-E724-4B29-B854-435F32789F81}" name="2023M9" dataDxfId="1"/>
    <tableColumn id="51" xr3:uid="{067BFE89-8DB3-4D60-9D1B-AE661D55F5B3}" name="2023Q3LTM"/>
    <tableColumn id="52" xr3:uid="{25795ADD-64C4-477B-8EE8-74832536C844}" name="2023Q4"/>
    <tableColumn id="53" xr3:uid="{E21E87B6-BE6D-47B2-98FF-E1C97C518122}" name="2022Q22"/>
    <tableColumn id="54" xr3:uid="{AB68DA54-8AAC-40B1-8D99-5D7F6AC86F31}" name="2022H1"/>
    <tableColumn id="55" xr3:uid="{04A11164-A880-404C-90D5-311FB0C534ED}" name="2022Q2LTM3"/>
    <tableColumn id="56" xr3:uid="{2A7DE821-F75B-4E27-BDB7-98F3A2D298A5}" name="2022Q34"/>
    <tableColumn id="57" xr3:uid="{7EF519BE-A38C-44CF-B9CA-23C07B4FD706}" name="2022M95"/>
    <tableColumn id="58" xr3:uid="{DE746C78-49D9-4ED0-809E-2AEC8A8C31D4}" name="2022Q3LTM6"/>
    <tableColumn id="59" xr3:uid="{C8ED79BF-8FC4-44FA-9615-F57DC6CAFFDA}" name="2022Q47"/>
    <tableColumn id="60" xr3:uid="{5CB3C81C-CBCA-4AFB-9AD7-C0237E8B0D52}" name="2022H2"/>
    <tableColumn id="61" xr3:uid="{C8DE185A-AF86-4103-8DD4-D171265DD7A4}" name="2023Q18"/>
    <tableColumn id="62" xr3:uid="{98BC6F07-C13C-4454-BAA2-05328DEE7410}" name="2023Q1LTM9"/>
    <tableColumn id="63" xr3:uid="{9F9CECE0-7959-4435-9FA4-B7E761C3F80B}" name="2023Q210"/>
    <tableColumn id="64" xr3:uid="{290500F7-43E6-4106-94F2-483DBE803016}" name="2023H1"/>
    <tableColumn id="65" xr3:uid="{458DDAD3-5E44-44FB-962D-D2E525A26B40}" name="2023Q2LTM11"/>
    <tableColumn id="66" xr3:uid="{36A33451-4F2B-452E-BE2D-913ACC355648}" name="2023Q312"/>
    <tableColumn id="67" xr3:uid="{A15205AE-36AF-4208-A30E-DC03B52D7368}" name="2023M913"/>
    <tableColumn id="68" xr3:uid="{DBF97CC1-FEAA-4FB0-B1E2-2761A9CA5836}" name="2023Q3LTM14"/>
    <tableColumn id="69" xr3:uid="{86456971-9062-472D-AB38-7A381FF0FFD0}" name="2023Q415"/>
    <tableColumn id="70" xr3:uid="{84DE7F2B-EE6C-4019-810F-3AE9AF66FA03}" name="2023H2"/>
    <tableColumn id="71" xr3:uid="{0684EE3A-303B-490E-A241-BA891D395306}" name="2024Q1"/>
    <tableColumn id="72" xr3:uid="{6EA98356-BB3D-4D74-81FF-10C01405D2E2}" name="2024Q1LTM"/>
    <tableColumn id="73" xr3:uid="{76B6B8CD-4E33-40B3-BDE4-157C435C03AD}" name="2024Q2"/>
    <tableColumn id="74" xr3:uid="{A28DE7CB-BEC0-4AAC-8B8E-6AE003CBFEBA}" name="2024H1"/>
    <tableColumn id="75" xr3:uid="{AFC73EC4-28FC-4D5D-95FF-838AB5FF924A}" name="2024Q2LTM"/>
    <tableColumn id="76" xr3:uid="{C6ECB22A-15E3-46C9-9E2D-E2B9BED3A051}" name="2024Q3"/>
    <tableColumn id="77" xr3:uid="{665DF428-4732-4D34-B01A-AE3BE7775819}" name="2024M9"/>
    <tableColumn id="78" xr3:uid="{EB114AA6-6541-4A77-871A-DBF6369D3472}" name="2024Q3LTM"/>
    <tableColumn id="79" xr3:uid="{517CBB1F-6B4C-4C7F-926C-EFD0D51CE77D}" name="2024Q4"/>
    <tableColumn id="80" xr3:uid="{D45CB30C-17CF-48DE-8394-34E7C9B33DCC}" name="2024H2"/>
    <tableColumn id="81" xr3:uid="{321F2A0D-15EF-491D-AA7C-2278155F43A4}" name="2025Q1"/>
    <tableColumn id="82" xr3:uid="{A3D865B5-81C7-4373-9EA7-D081748684C0}" name="2025H2"/>
    <tableColumn id="83" xr3:uid="{FE44BB00-78F5-400E-BC0F-B6239F74F66B}" name="2025Q2"/>
    <tableColumn id="84" xr3:uid="{BC510FE9-B851-47E5-BC8C-29EF82BCC234}" name="2025H1"/>
    <tableColumn id="85" xr3:uid="{AF943707-6DF8-4268-BCF6-A5FE951EE638}" name="2025Q1LTM"/>
    <tableColumn id="86" xr3:uid="{93BDD3E3-2BE9-474B-B9EA-85D0079296B2}" name="2025Q3"/>
    <tableColumn id="87" xr3:uid="{702C0972-3E48-44D9-8567-20F22E1B0955}" name="2025M9"/>
    <tableColumn id="88" xr3:uid="{1366F83D-7CD1-4010-A559-0F299995D4D4}" name="2025Q2LTM"/>
    <tableColumn id="89" xr3:uid="{3A52893D-7379-4E41-9E8B-E8E183CDAD72}" name="2025Q4"/>
    <tableColumn id="90" xr3:uid="{106D682C-061B-4D15-9978-4FBC41295E26}" name="2025Q3LTM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6B0C56-8F98-4994-B108-911EA77285DE}" name="Table1" displayName="Table1" ref="A9:I1048576" totalsRowShown="0" headerRowDxfId="76" headerRowBorderDxfId="86" tableBorderDxfId="85">
  <tableColumns count="9">
    <tableColumn id="1" xr3:uid="{DA3D508D-F26C-432A-920E-55879450E643}" name="Name"/>
    <tableColumn id="2" xr3:uid="{66378932-00C5-40F9-BA6E-9A2E46C97C01}" name="KMID"/>
    <tableColumn id="3" xr3:uid="{4B1F300E-ECFD-478B-9B84-A257BE15FF9B}" name="Standard/Reported"/>
    <tableColumn id="4" xr3:uid="{D177B92E-F6CB-44C9-91A5-DFC3EB5889DE}" name="2018FY"/>
    <tableColumn id="5" xr3:uid="{4B8D5991-BC96-477D-8AF4-627E4D328381}" name="2019FY"/>
    <tableColumn id="6" xr3:uid="{88293F30-C27D-468D-B6C4-91D06C75F59E}" name="2020FY"/>
    <tableColumn id="7" xr3:uid="{1BE26635-C862-43E2-825C-40723C90F8D7}" name="2021FY"/>
    <tableColumn id="8" xr3:uid="{97D7FC85-6DDA-4245-B14E-8EC8D8FC1019}" name="2022FY"/>
    <tableColumn id="9" xr3:uid="{0CD73C26-D245-4993-A127-64C15C4C7354}" name="2023FY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3458C56-0974-4329-A9D9-01A4B0CBB4F2}" name="Table3" displayName="Table3" ref="A4:CL93" totalsRowShown="0" headerRowDxfId="84" headerRowBorderDxfId="83" tableBorderDxfId="82">
  <tableColumns count="90">
    <tableColumn id="1" xr3:uid="{C56C8249-73EB-47DD-B5DC-0435E50F0ACB}" name="Name"/>
    <tableColumn id="2" xr3:uid="{C5F3F4D4-53F7-40BB-80D9-DD60F3F2957F}" name="KMID"/>
    <tableColumn id="3" xr3:uid="{3BCE1623-1FF2-4F23-B329-26E59314717E}" name="Standard/Reported"/>
    <tableColumn id="4" xr3:uid="{E549B016-2B7E-482E-BBE0-8EECFD4E3FAE}" name="2018FY"/>
    <tableColumn id="5" xr3:uid="{B6125362-60F7-414D-828C-5ACAA0C95E8A}" name="2019FY"/>
    <tableColumn id="6" xr3:uid="{139DADCC-531D-4CCF-B386-46C9F3590080}" name="2020FY"/>
    <tableColumn id="7" xr3:uid="{EB9A1BB0-7B20-4CE1-9996-2DD4B44A131D}" name="2021FY"/>
    <tableColumn id="8" xr3:uid="{69C3A8AC-DFF0-4BD1-8D8E-FE024AA3924E}" name="2022FY"/>
    <tableColumn id="9" xr3:uid="{2969DDFF-8FE1-46C1-AD10-EC7A0CF9DCA8}" name="2023FY"/>
    <tableColumn id="10" xr3:uid="{B5218E6A-F8A1-4CDE-B0E2-47538CA58803}" name="2018Q4"/>
    <tableColumn id="11" xr3:uid="{385D2B99-996A-47CB-A3D3-4326669FF180}" name="2019Q1"/>
    <tableColumn id="12" xr3:uid="{B34D2D4D-1EA7-4559-BF7F-C9274761BCB2}" name="2019Q2"/>
    <tableColumn id="13" xr3:uid="{E8362CC6-0EC8-491C-9DC6-62E31B08FFE2}" name="2019M6"/>
    <tableColumn id="14" xr3:uid="{868AE9D5-C8F3-4533-A3AF-EB5DDF25C7A4}" name="2019Q3"/>
    <tableColumn id="15" xr3:uid="{DB8B1BBD-1875-4CAA-AAC8-8E4B65E730EA}" name="2019M9"/>
    <tableColumn id="16" xr3:uid="{5B40DD35-18A8-4C66-852C-5C16E7B05AA7}" name="2019Q4"/>
    <tableColumn id="17" xr3:uid="{02BAB9F8-0561-4AD4-B8B2-594C8B82A7A0}" name="2020Q1"/>
    <tableColumn id="18" xr3:uid="{FD772946-7E2C-4DEC-89D8-9DB4EF8CB207}" name="2020Q1LTM"/>
    <tableColumn id="19" xr3:uid="{E97AB17F-F9E9-4B81-9EEF-94CB2452DE02}" name="2020Q2"/>
    <tableColumn id="20" xr3:uid="{16938CF0-BD00-4791-B44C-761C8D6BC065}" name="2020M6"/>
    <tableColumn id="21" xr3:uid="{BCCDF305-A74E-4941-A62E-BE23D06CE482}" name="2020Q2LTM"/>
    <tableColumn id="22" xr3:uid="{15D6BD61-0D24-4488-A866-BD5D0C085091}" name="2020Q3"/>
    <tableColumn id="23" xr3:uid="{D1940F19-6D78-4A5E-AE24-3ED77C7E947E}" name="2020M9"/>
    <tableColumn id="24" xr3:uid="{0EA1F9E4-183A-43EA-A3B1-4F64ECD81EE8}" name="2020Q3LTM"/>
    <tableColumn id="25" xr3:uid="{72C13455-0070-4D15-8111-89D0D84854C3}" name="2020Q4"/>
    <tableColumn id="26" xr3:uid="{84269829-0F1E-41B6-AD0B-6E50DFE1B1B6}" name="2021Q1"/>
    <tableColumn id="27" xr3:uid="{8184789A-1EA4-487A-9EAD-C9FB288B7F46}" name="2021Q1LTM"/>
    <tableColumn id="28" xr3:uid="{6AC3151C-DF99-4187-A357-B1B62084B445}" name="2021Q2"/>
    <tableColumn id="29" xr3:uid="{804CDF8D-1F66-416A-BC41-06FBF015F5F2}" name="2021M6"/>
    <tableColumn id="30" xr3:uid="{E8FDD852-7A11-413A-A795-3FA25EBBA271}" name="2021Q2LTM"/>
    <tableColumn id="31" xr3:uid="{91FA5E2C-9F9B-45C9-8D5F-A44F8F75C5CC}" name="2021Q3"/>
    <tableColumn id="32" xr3:uid="{DFDCC4D3-37A4-42EE-B532-6FB3D59A066A}" name="2021M9"/>
    <tableColumn id="33" xr3:uid="{0115A4AE-825E-489B-87F5-7F082BE82A48}" name="2021Q3LTM"/>
    <tableColumn id="34" xr3:uid="{519B38F0-32C4-4608-9F24-DF2802CBF7C0}" name="2021Q4"/>
    <tableColumn id="35" xr3:uid="{E5D118E7-C371-43E0-BBBA-4345F2848D06}" name="2022Q1"/>
    <tableColumn id="36" xr3:uid="{EE39DA45-65E5-4DDA-8B7C-56F5EC514CC9}" name="2022Q1LTM"/>
    <tableColumn id="37" xr3:uid="{85CC2AB8-5EEB-48C3-B696-3BB66D7D9186}" name="2022Q2"/>
    <tableColumn id="38" xr3:uid="{66ADFFD6-0640-4E0F-BCA8-7B5594E91E43}" name="2022M6"/>
    <tableColumn id="39" xr3:uid="{8FE79627-E5CB-46F6-97CB-1AFC1E13C6CD}" name="2022Q2LTM"/>
    <tableColumn id="40" xr3:uid="{19120C98-C267-4187-B513-D382CA2CAF10}" name="2022Q3"/>
    <tableColumn id="41" xr3:uid="{F80BF704-3B47-406F-B600-7BD984E9BC02}" name="2022M9"/>
    <tableColumn id="42" xr3:uid="{2CB5121B-D895-4646-889E-A6EE1B731943}" name="2022Q3LTM"/>
    <tableColumn id="43" xr3:uid="{669760EB-2D83-4AFD-93FE-43BCAE8CCAB1}" name="2022Q4"/>
    <tableColumn id="44" xr3:uid="{746B2582-8F3B-4BBE-AA47-533A4D068E9D}" name="2023Q1"/>
    <tableColumn id="45" xr3:uid="{994A56B2-B1E8-4388-B256-B10E69ED0AD3}" name="2023Q1LTM"/>
    <tableColumn id="46" xr3:uid="{BE34FF18-7DD7-494D-BCD1-26AEDF13F6C0}" name="2023Q2"/>
    <tableColumn id="47" xr3:uid="{6933CB5E-6CEE-4D53-88A8-E17120715D78}" name="2023M6"/>
    <tableColumn id="48" xr3:uid="{148A1D16-9F84-4082-8020-6E52FD8C9616}" name="2023Q2LTM"/>
    <tableColumn id="49" xr3:uid="{C30FB460-97F2-4BCF-95BE-99CC550D8D82}" name="2023Q3"/>
    <tableColumn id="50" xr3:uid="{7B94CDD0-7D51-492A-A7AD-C574B5BE3F52}" name="2023M9"/>
    <tableColumn id="51" xr3:uid="{5DAEBC1B-E7AA-4338-9B03-153F003E7D2F}" name="2023Q3LTM"/>
    <tableColumn id="52" xr3:uid="{C9E0D158-42DB-4864-800D-2E72E8F4A61D}" name="2023Q4"/>
    <tableColumn id="53" xr3:uid="{D1304E3F-9B9F-4D53-9AB6-790F5A0119B8}" name="2022Q22"/>
    <tableColumn id="54" xr3:uid="{2292B9EA-BD8E-4A25-91AA-527379640214}" name="2022H1"/>
    <tableColumn id="55" xr3:uid="{BE1CD02E-5A02-4AA6-994D-E33381C859D3}" name="2022Q2LTM3"/>
    <tableColumn id="56" xr3:uid="{8C26D987-70E7-4910-A147-FFE53051A7FF}" name="2022Q34"/>
    <tableColumn id="57" xr3:uid="{1D1C637D-1BFB-44BA-8391-CE9AA665BD7A}" name="2022M95"/>
    <tableColumn id="58" xr3:uid="{89F3BF58-0FED-46AC-9DC0-7AE68F39C4E6}" name="2022Q3LTM6"/>
    <tableColumn id="59" xr3:uid="{DD7D44F7-1B8B-4B84-A23C-0AB92CE2A581}" name="2022Q47"/>
    <tableColumn id="60" xr3:uid="{2C382B22-8C25-44E8-B174-DCAD3BC4F887}" name="2022H2"/>
    <tableColumn id="61" xr3:uid="{B0A49C68-65DC-421B-B2DB-B63D95DA388C}" name="2023Q18"/>
    <tableColumn id="62" xr3:uid="{089D3A3F-BD00-42A4-B3C4-6F85B97F92C8}" name="2023Q1LTM9"/>
    <tableColumn id="63" xr3:uid="{D1549ED7-6F90-417F-8CE4-D3B0236A0BAD}" name="2023Q210"/>
    <tableColumn id="64" xr3:uid="{C70644A1-2217-4B42-B3C9-1458E854AAE7}" name="2023H1"/>
    <tableColumn id="65" xr3:uid="{B2C9EBD7-F31D-43AA-AF4D-5AC215EF564E}" name="2023Q2LTM11"/>
    <tableColumn id="66" xr3:uid="{8CB562FF-F348-4C9E-8208-8D5E0925DE05}" name="2023Q312"/>
    <tableColumn id="67" xr3:uid="{1928B974-C8C6-4833-9A09-186DBBBF61A4}" name="2023M913"/>
    <tableColumn id="68" xr3:uid="{B508431B-F232-4C38-95C8-F5B8AE030654}" name="2023Q3LTM14"/>
    <tableColumn id="69" xr3:uid="{24CA19B8-F9DF-4F9F-B595-E7B541A69A6C}" name="2023Q415"/>
    <tableColumn id="70" xr3:uid="{58A6817F-D0B9-4897-9113-A1F8ABB9670F}" name="2023H2"/>
    <tableColumn id="71" xr3:uid="{B4EA1A3A-6861-4BD0-9421-1FB0ECD91FD8}" name="2024Q1"/>
    <tableColumn id="72" xr3:uid="{56413127-1160-4AF8-A6E4-F9CC0CEF01C2}" name="2024Q1LTM"/>
    <tableColumn id="73" xr3:uid="{7CE9353E-575C-49D3-AEDF-6113DC7D92CB}" name="2024Q2"/>
    <tableColumn id="74" xr3:uid="{7B7DEFE8-B8BF-47D3-85FD-6F642FEDB6BA}" name="2024H1"/>
    <tableColumn id="75" xr3:uid="{72B5BD86-AA40-4FA2-9C91-A3E367E51305}" name="2024Q2LTM"/>
    <tableColumn id="76" xr3:uid="{ACDD33DD-0DA0-47E2-B6B3-260E2F2CF79E}" name="2024Q3"/>
    <tableColumn id="77" xr3:uid="{A7633621-DC53-4621-8018-6040555C7869}" name="2024M9"/>
    <tableColumn id="78" xr3:uid="{8B960A0C-5540-47AE-A41A-8B10392B6142}" name="2024Q3LTM"/>
    <tableColumn id="79" xr3:uid="{777A6D76-A03C-4902-9595-7920D8F98899}" name="2024Q4"/>
    <tableColumn id="80" xr3:uid="{5839A37C-8B2C-4888-BB71-60560204A409}" name="2024H2"/>
    <tableColumn id="81" xr3:uid="{DFEE2447-68C9-4C0D-8F29-322585B4A598}" name="2025Q1"/>
    <tableColumn id="82" xr3:uid="{20E27F0E-0100-4A73-B446-D59AC7090707}" name="2025H2"/>
    <tableColumn id="83" xr3:uid="{C6E6B29F-AB65-4751-90BD-2D724608108A}" name="2025Q2"/>
    <tableColumn id="84" xr3:uid="{1125B259-1B8A-426B-8C99-2B3BAA7B0AD9}" name="2025H1"/>
    <tableColumn id="85" xr3:uid="{7D8A865D-BB24-46D8-B990-D2CA694DC6C2}" name="2025Q1LTM"/>
    <tableColumn id="86" xr3:uid="{CA0DA2E0-BCE6-40EF-9A78-8091952804E2}" name="2025Q3"/>
    <tableColumn id="87" xr3:uid="{EFF25DB0-62C7-4086-AFC8-EFCDCC424E02}" name="2025M9"/>
    <tableColumn id="88" xr3:uid="{C7E97D34-3855-48CA-8BC1-D3A87E96B578}" name="2025Q2LTM"/>
    <tableColumn id="89" xr3:uid="{80A64F25-01D0-4B27-A857-2513225308A4}" name="2025Q4"/>
    <tableColumn id="90" xr3:uid="{47744003-32BD-4272-99B2-678F21CA9B73}" name="2025Q3LTM"/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14D6BE-BDCB-4205-AFF4-F024446924B1}" name="Table2" displayName="Table2" ref="A97:CL112" headerRowDxfId="81" headerRowBorderDxfId="80" tableBorderDxfId="79">
  <autoFilter ref="A97:CL112" xr:uid="{7514D6BE-BDCB-4205-AFF4-F024446924B1}"/>
  <tableColumns count="90">
    <tableColumn id="1" xr3:uid="{82272556-B8FC-488D-9A1A-66E0DEB070A0}" name="Name" totalsRowLabel="Total" dataDxfId="78" totalsRowDxfId="77"/>
    <tableColumn id="2" xr3:uid="{3AB30E2D-2DD0-4092-8095-06A44C27C5B4}" name="KMID"/>
    <tableColumn id="3" xr3:uid="{A1135E16-F5C0-4597-AE12-06FFE63E9D0C}" name="Standard/Reported"/>
    <tableColumn id="4" xr3:uid="{52750A8E-44D1-4C18-B5D9-E4DB3D544F61}" name="2018FY"/>
    <tableColumn id="5" xr3:uid="{5F99F1A7-8C4F-40C9-9D2E-4E8092C4C51E}" name="2019FY"/>
    <tableColumn id="6" xr3:uid="{33D2B4DA-F947-47D3-8AC0-CA725A237FB5}" name="2020FY"/>
    <tableColumn id="7" xr3:uid="{3595CBD1-3EFF-42FE-9508-D404E3A1F296}" name="2021FY"/>
    <tableColumn id="8" xr3:uid="{4D64A516-B5D4-4F7B-BA22-96CF1F567D14}" name="2022FY"/>
    <tableColumn id="9" xr3:uid="{3BEB5B36-4638-4079-89D4-62ADF31E4386}" name="2023FY"/>
    <tableColumn id="10" xr3:uid="{F9E339A9-E579-487B-BC2B-A09CF1B10843}" name="2018Q4"/>
    <tableColumn id="11" xr3:uid="{C1BD9251-7100-4821-8D7B-C47BDC8BE56E}" name="2019Q1"/>
    <tableColumn id="12" xr3:uid="{6F29C65E-B0DA-47B1-A110-B4177FB1784D}" name="2019Q2"/>
    <tableColumn id="13" xr3:uid="{A251FAD5-FF27-447E-8610-D8701F9D83D2}" name="2019M6"/>
    <tableColumn id="14" xr3:uid="{78690817-6B46-4260-960A-D1F98CF01755}" name="2019Q3"/>
    <tableColumn id="15" xr3:uid="{3EA6087D-B5DA-40BE-9690-C586DE8D9E86}" name="2019M9"/>
    <tableColumn id="16" xr3:uid="{FFD44F21-CEC0-45BF-9352-8C3F20652105}" name="2019Q4"/>
    <tableColumn id="17" xr3:uid="{AADD34DE-A63B-4473-A41D-967E18976B04}" name="2020Q1"/>
    <tableColumn id="18" xr3:uid="{01466680-01C0-4B66-BF8C-A918E9A4FA9C}" name="2020Q1LTM"/>
    <tableColumn id="19" xr3:uid="{9E96F059-811B-4830-94CD-B467E5DDCD07}" name="2020Q2"/>
    <tableColumn id="20" xr3:uid="{788FE877-3BE3-483B-917B-5254DB4A3EF0}" name="2020M6"/>
    <tableColumn id="21" xr3:uid="{BAAEA711-A869-4954-9427-6F9E7D598E54}" name="2020Q2LTM"/>
    <tableColumn id="22" xr3:uid="{76E72C42-A853-45D0-A804-B5AF29BD8B26}" name="2020Q3"/>
    <tableColumn id="23" xr3:uid="{7F07B86A-340E-40F1-8A91-8ABA37807D77}" name="2020M9"/>
    <tableColumn id="24" xr3:uid="{4356DBA9-B10C-4776-95EB-6391A7EF31A2}" name="2020Q3LTM"/>
    <tableColumn id="25" xr3:uid="{03DE96AB-1833-4006-B490-57CAF19CB0C4}" name="2020Q4"/>
    <tableColumn id="26" xr3:uid="{62B0EA29-39B5-48A2-80D7-B2EDDDAE803E}" name="2021Q1"/>
    <tableColumn id="27" xr3:uid="{D114FD6A-5FFC-46A0-8DC8-F2B17B931B50}" name="2021Q1LTM"/>
    <tableColumn id="28" xr3:uid="{64EA3E69-BA3C-4217-8AF6-485CA40F9215}" name="2021Q2"/>
    <tableColumn id="29" xr3:uid="{910B5302-D1D7-4D61-B45C-F9E4C6E9B8EA}" name="2021M6"/>
    <tableColumn id="30" xr3:uid="{DFF2293D-1D37-4646-9269-E42AA7FCD4D4}" name="2021Q2LTM"/>
    <tableColumn id="31" xr3:uid="{1A863571-C5E3-4885-B62E-5CB848FF7CBE}" name="2021Q3"/>
    <tableColumn id="32" xr3:uid="{8E6F425C-32B2-4FC9-B860-B08AE2DB16B1}" name="2021M9"/>
    <tableColumn id="33" xr3:uid="{602672C9-DEDE-4A98-AF69-C71ACD65F65B}" name="2021Q3LTM"/>
    <tableColumn id="34" xr3:uid="{4125FCAF-517A-4030-B7AB-B2F852D9F8EE}" name="2021Q4"/>
    <tableColumn id="35" xr3:uid="{2F1E09E9-1C9D-40DE-9569-CF72DD70F21A}" name="2022Q1"/>
    <tableColumn id="36" xr3:uid="{7A5CE4DA-8567-4F2A-B443-306A0B0E5FA0}" name="2022Q1LTM"/>
    <tableColumn id="37" xr3:uid="{A63F681A-DCE0-4519-95D0-50FAB0C728D5}" name="2022Q2"/>
    <tableColumn id="38" xr3:uid="{1016ED8D-14A9-46ED-ABDE-17A1F9AEC2F7}" name="2022M6"/>
    <tableColumn id="39" xr3:uid="{D042D523-F23F-4A26-8C7E-A51719AEC615}" name="2022Q2LTM"/>
    <tableColumn id="40" xr3:uid="{F0942F3D-FCD1-43F5-A6AD-789D6FAF2DE7}" name="2022Q3"/>
    <tableColumn id="41" xr3:uid="{3E363BFC-66DE-4373-87CB-68F18170ABB5}" name="2022M9"/>
    <tableColumn id="42" xr3:uid="{77F23A68-6CD7-4EEA-A14A-06988B97616E}" name="2022Q3LTM"/>
    <tableColumn id="43" xr3:uid="{59898C1C-41A5-4F42-97FB-53EBB168C59C}" name="2022Q4"/>
    <tableColumn id="44" xr3:uid="{02E3A137-8D69-470D-B1A0-1C210E9A8D5D}" name="2023Q1"/>
    <tableColumn id="45" xr3:uid="{D9DA0521-C9A6-4341-A2A8-81162852C9F0}" name="2023Q1LTM"/>
    <tableColumn id="46" xr3:uid="{ECFEAD43-CB65-4CAD-AF93-AF3078AAD5F4}" name="2023Q2"/>
    <tableColumn id="47" xr3:uid="{03CF3D7A-B29F-424E-B021-A059ADC47384}" name="2023M6"/>
    <tableColumn id="48" xr3:uid="{205AFB43-93E8-454A-902E-E9E5F5657701}" name="2023Q2LTM"/>
    <tableColumn id="49" xr3:uid="{4C46EC98-E341-40A4-B895-BFC760EBB62B}" name="2023Q3"/>
    <tableColumn id="50" xr3:uid="{623E3161-27BE-4961-8008-CA60ED645535}" name="2023M9"/>
    <tableColumn id="51" xr3:uid="{8C491E87-A949-4E65-A366-1921B0A43A25}" name="2023Q3LTM"/>
    <tableColumn id="52" xr3:uid="{A604B2A1-77DE-459F-8AA0-25D892B01F7A}" name="2023Q4"/>
    <tableColumn id="53" xr3:uid="{732CB117-DE3E-4034-BE41-EABD271B6E80}" name="2022Q22"/>
    <tableColumn id="54" xr3:uid="{96AE1D88-401B-4341-8E7B-2F31347617C7}" name="2022H1"/>
    <tableColumn id="55" xr3:uid="{94DFF83C-0FFE-488D-AC6C-DC8F52FC0711}" name="2022Q2LTM3"/>
    <tableColumn id="56" xr3:uid="{FBE45020-F27A-4533-AE9A-1BC0FBB8BB89}" name="2022Q34"/>
    <tableColumn id="57" xr3:uid="{8AC0C2AA-D40E-4324-AFD3-E1C35DF46612}" name="2022M95"/>
    <tableColumn id="58" xr3:uid="{0D507C4D-290D-498A-A83A-533238BDDE63}" name="2022Q3LTM6"/>
    <tableColumn id="59" xr3:uid="{56CF0E90-3D7E-4301-A9A0-2F9E7C8F0642}" name="2022Q47"/>
    <tableColumn id="60" xr3:uid="{BF13204A-C91F-43FA-A563-4548F0731F29}" name="2022H2"/>
    <tableColumn id="61" xr3:uid="{2493FC9D-E086-4E3F-87A0-0FEA21BA17C0}" name="2023Q18"/>
    <tableColumn id="62" xr3:uid="{D191F09D-E73F-4ABF-8B1C-D70A78700265}" name="2023Q1LTM9"/>
    <tableColumn id="63" xr3:uid="{4E7684F9-DBF0-4D20-BF1D-43D0D74D5619}" name="2023Q210"/>
    <tableColumn id="64" xr3:uid="{D4471DDD-AB60-49B3-8FB7-A0174EAECB72}" name="2023H1"/>
    <tableColumn id="65" xr3:uid="{226B9C7D-F7A5-4D95-BE98-9DB3182CB74D}" name="2023Q2LTM11"/>
    <tableColumn id="66" xr3:uid="{CDE5EC9E-B14C-4ED0-BA25-E9F5FADE1AD3}" name="2023Q312"/>
    <tableColumn id="67" xr3:uid="{7D9C6188-D0C6-4D78-AC99-139B8E9B4DED}" name="2023M913"/>
    <tableColumn id="68" xr3:uid="{54CA7457-3085-4DF4-B025-ACEB2ABB7F28}" name="2023Q3LTM14"/>
    <tableColumn id="69" xr3:uid="{70417536-A0AA-448F-821C-57D69E49868D}" name="2023Q415"/>
    <tableColumn id="70" xr3:uid="{AE73249D-9F14-48CE-A167-99DAA26CDFF0}" name="2023H2"/>
    <tableColumn id="71" xr3:uid="{429ACDAA-A99D-4044-9911-DE4E7390EA96}" name="2024Q1"/>
    <tableColumn id="72" xr3:uid="{9680B72F-F4F0-4654-810C-B4D0952464E6}" name="2024Q1LTM"/>
    <tableColumn id="73" xr3:uid="{17E97253-A291-4623-ADC0-64BC54407104}" name="2024Q2"/>
    <tableColumn id="74" xr3:uid="{765EF582-0500-419B-B3D2-CCD66B0F20CA}" name="2024H1"/>
    <tableColumn id="75" xr3:uid="{B99D5C17-F10D-4976-98FC-9EAAE0B76BA1}" name="2024Q2LTM"/>
    <tableColumn id="76" xr3:uid="{38E182B0-437F-4F7F-AE81-A93EAE4F8C6A}" name="2024Q3"/>
    <tableColumn id="77" xr3:uid="{04FA93A1-BBC1-4FB2-A7E4-117EDC77FF8E}" name="2024M9"/>
    <tableColumn id="78" xr3:uid="{1D4EDB4E-CF73-4F06-88B8-58A2F538B1BD}" name="2024Q3LTM"/>
    <tableColumn id="79" xr3:uid="{85B02D5A-F6FD-4FC3-8871-94251C022758}" name="2024Q4"/>
    <tableColumn id="80" xr3:uid="{F2004EA2-C6E8-45DE-9A64-C9E797DCE9CA}" name="2024H2"/>
    <tableColumn id="81" xr3:uid="{8536019E-F331-40A0-B6CE-715A6A0F9A42}" name="2025Q1"/>
    <tableColumn id="82" xr3:uid="{47C1BF3F-EE0F-4FF1-8AEE-C195EC1E5922}" name="2025H2"/>
    <tableColumn id="83" xr3:uid="{5F17B233-82DE-44F2-BFDA-16BF7C80086B}" name="2025Q2"/>
    <tableColumn id="84" xr3:uid="{025399E3-D3AE-48FC-9043-21548865C983}" name="2025H1"/>
    <tableColumn id="85" xr3:uid="{75CFE781-AD80-4EC4-BB72-F63139A02EEF}" name="2025Q1LTM"/>
    <tableColumn id="86" xr3:uid="{ED90E48E-F661-4C9C-900D-05C18827EA4B}" name="2025Q3"/>
    <tableColumn id="87" xr3:uid="{15507766-E33E-456B-8447-F45E1133043B}" name="2025M9"/>
    <tableColumn id="88" xr3:uid="{E229629B-264D-4E7B-952C-B561F7D2EEB3}" name="2025Q2LTM"/>
    <tableColumn id="89" xr3:uid="{D4B42C2D-3B68-4870-AB55-AA95A125A73D}" name="2025Q4"/>
    <tableColumn id="90" xr3:uid="{FDB4A637-EB14-44D7-99C4-F25DE5786818}" name="2025Q3LTM" totalsRowFunction="count"/>
  </tableColumns>
  <tableStyleInfo name="TableStyleLight15" showFirstColumn="0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42048-D1A0-4762-A94F-171B6F04903F}">
  <sheetPr codeName="Sheet6"/>
  <dimension ref="A1:C65"/>
  <sheetViews>
    <sheetView showGridLines="0" tabSelected="1" topLeftCell="J1" zoomScale="70" zoomScaleNormal="70" workbookViewId="0">
      <selection activeCell="W3" sqref="W3"/>
    </sheetView>
  </sheetViews>
  <sheetFormatPr defaultColWidth="19.33203125" defaultRowHeight="109.8" customHeight="1" x14ac:dyDescent="0.3"/>
  <sheetData>
    <row r="1" spans="1:3" ht="109.8" customHeight="1" x14ac:dyDescent="0.3">
      <c r="A1" s="49"/>
    </row>
    <row r="2" spans="1:3" ht="109.8" customHeight="1" x14ac:dyDescent="0.3">
      <c r="A2" s="49"/>
    </row>
    <row r="3" spans="1:3" ht="109.8" customHeight="1" x14ac:dyDescent="0.3">
      <c r="A3" s="49"/>
    </row>
    <row r="4" spans="1:3" ht="109.8" customHeight="1" x14ac:dyDescent="0.3">
      <c r="A4" s="49"/>
    </row>
    <row r="5" spans="1:3" ht="109.8" customHeight="1" x14ac:dyDescent="0.3">
      <c r="A5" s="49"/>
    </row>
    <row r="6" spans="1:3" ht="109.8" customHeight="1" x14ac:dyDescent="0.3">
      <c r="A6" s="49"/>
    </row>
    <row r="7" spans="1:3" ht="109.8" customHeight="1" x14ac:dyDescent="0.3">
      <c r="A7" s="49"/>
    </row>
    <row r="12" spans="1:3" ht="109.8" customHeight="1" x14ac:dyDescent="0.3">
      <c r="A12" s="26"/>
      <c r="B12" s="26"/>
      <c r="C12" s="26"/>
    </row>
    <row r="13" spans="1:3" ht="109.8" customHeight="1" x14ac:dyDescent="0.3">
      <c r="A13" s="26"/>
      <c r="B13" s="26"/>
      <c r="C13" s="26"/>
    </row>
    <row r="14" spans="1:3" ht="109.8" customHeight="1" x14ac:dyDescent="0.3">
      <c r="A14" s="26"/>
      <c r="B14" s="26"/>
      <c r="C14" s="26"/>
    </row>
    <row r="15" spans="1:3" ht="109.8" customHeight="1" x14ac:dyDescent="0.3">
      <c r="A15" s="26"/>
      <c r="B15" s="26"/>
      <c r="C15" s="26"/>
    </row>
    <row r="16" spans="1:3" ht="109.8" customHeight="1" x14ac:dyDescent="0.3">
      <c r="A16" s="26"/>
      <c r="B16" s="26"/>
      <c r="C16" s="26"/>
    </row>
    <row r="17" spans="1:3" ht="109.8" customHeight="1" x14ac:dyDescent="0.3">
      <c r="A17" s="26"/>
      <c r="B17" s="26"/>
      <c r="C17" s="26"/>
    </row>
    <row r="18" spans="1:3" ht="109.8" customHeight="1" x14ac:dyDescent="0.3">
      <c r="A18" s="26"/>
      <c r="B18" s="26"/>
      <c r="C18" s="26"/>
    </row>
    <row r="19" spans="1:3" ht="109.8" customHeight="1" x14ac:dyDescent="0.3">
      <c r="A19" s="26"/>
      <c r="B19" s="26"/>
      <c r="C19" s="26"/>
    </row>
    <row r="20" spans="1:3" ht="109.8" customHeight="1" x14ac:dyDescent="0.3">
      <c r="A20" s="26"/>
      <c r="B20" s="26"/>
      <c r="C20" s="26"/>
    </row>
    <row r="21" spans="1:3" ht="109.8" customHeight="1" x14ac:dyDescent="0.3">
      <c r="A21" s="26"/>
      <c r="B21" s="26"/>
      <c r="C21" s="26"/>
    </row>
    <row r="22" spans="1:3" ht="109.8" customHeight="1" x14ac:dyDescent="0.3">
      <c r="A22" s="26"/>
      <c r="B22" s="26"/>
      <c r="C22" s="26"/>
    </row>
    <row r="23" spans="1:3" ht="109.8" customHeight="1" x14ac:dyDescent="0.3">
      <c r="A23" s="26"/>
      <c r="B23" s="26"/>
      <c r="C23" s="26"/>
    </row>
    <row r="24" spans="1:3" ht="109.8" customHeight="1" x14ac:dyDescent="0.3">
      <c r="A24" s="26"/>
      <c r="B24" s="26"/>
      <c r="C24" s="26"/>
    </row>
    <row r="25" spans="1:3" ht="109.8" customHeight="1" x14ac:dyDescent="0.3">
      <c r="A25" s="26"/>
      <c r="B25" s="26"/>
      <c r="C25" s="26"/>
    </row>
    <row r="26" spans="1:3" ht="109.8" customHeight="1" x14ac:dyDescent="0.3">
      <c r="A26" s="26"/>
      <c r="B26" s="26"/>
      <c r="C26" s="26"/>
    </row>
    <row r="27" spans="1:3" ht="109.8" customHeight="1" x14ac:dyDescent="0.3">
      <c r="A27" s="26"/>
      <c r="B27" s="26"/>
      <c r="C27" s="26"/>
    </row>
    <row r="28" spans="1:3" ht="109.8" customHeight="1" x14ac:dyDescent="0.3">
      <c r="A28" s="26"/>
      <c r="B28" s="26"/>
      <c r="C28" s="26"/>
    </row>
    <row r="29" spans="1:3" ht="109.8" customHeight="1" x14ac:dyDescent="0.3">
      <c r="A29" s="26"/>
      <c r="B29" s="26"/>
      <c r="C29" s="26"/>
    </row>
    <row r="30" spans="1:3" ht="109.8" customHeight="1" x14ac:dyDescent="0.3">
      <c r="A30" s="26"/>
      <c r="B30" s="26"/>
      <c r="C30" s="26"/>
    </row>
    <row r="31" spans="1:3" ht="109.8" customHeight="1" x14ac:dyDescent="0.3">
      <c r="A31" s="26"/>
      <c r="B31" s="26"/>
      <c r="C31" s="26"/>
    </row>
    <row r="32" spans="1:3" ht="109.8" customHeight="1" x14ac:dyDescent="0.3">
      <c r="A32" s="26"/>
      <c r="B32" s="26"/>
      <c r="C32" s="26"/>
    </row>
    <row r="33" spans="1:3" ht="109.8" customHeight="1" x14ac:dyDescent="0.3">
      <c r="A33" s="26"/>
      <c r="B33" s="26"/>
      <c r="C33" s="26"/>
    </row>
    <row r="34" spans="1:3" ht="109.8" customHeight="1" x14ac:dyDescent="0.3">
      <c r="A34" s="26"/>
      <c r="B34" s="26"/>
      <c r="C34" s="26"/>
    </row>
    <row r="35" spans="1:3" ht="109.8" customHeight="1" x14ac:dyDescent="0.3">
      <c r="A35" s="26"/>
      <c r="B35" s="26"/>
      <c r="C35" s="26"/>
    </row>
    <row r="36" spans="1:3" ht="109.8" customHeight="1" x14ac:dyDescent="0.3">
      <c r="A36" s="26"/>
      <c r="B36" s="26"/>
      <c r="C36" s="26"/>
    </row>
    <row r="37" spans="1:3" ht="109.8" customHeight="1" x14ac:dyDescent="0.3">
      <c r="A37" s="26"/>
      <c r="B37" s="26"/>
      <c r="C37" s="26"/>
    </row>
    <row r="38" spans="1:3" ht="109.8" customHeight="1" x14ac:dyDescent="0.3">
      <c r="A38" s="26"/>
      <c r="B38" s="26"/>
      <c r="C38" s="26"/>
    </row>
    <row r="39" spans="1:3" ht="109.8" customHeight="1" x14ac:dyDescent="0.3">
      <c r="A39" s="26"/>
      <c r="B39" s="26"/>
      <c r="C39" s="26"/>
    </row>
    <row r="40" spans="1:3" ht="109.8" customHeight="1" x14ac:dyDescent="0.3">
      <c r="A40" s="26"/>
      <c r="B40" s="26"/>
      <c r="C40" s="26"/>
    </row>
    <row r="41" spans="1:3" ht="109.8" customHeight="1" x14ac:dyDescent="0.3">
      <c r="A41" s="26"/>
      <c r="B41" s="26"/>
      <c r="C41" s="26"/>
    </row>
    <row r="42" spans="1:3" ht="109.8" customHeight="1" x14ac:dyDescent="0.3">
      <c r="A42" s="26"/>
      <c r="B42" s="26"/>
      <c r="C42" s="26"/>
    </row>
    <row r="43" spans="1:3" ht="109.8" customHeight="1" x14ac:dyDescent="0.3">
      <c r="A43" s="26"/>
      <c r="B43" s="26"/>
      <c r="C43" s="26"/>
    </row>
    <row r="44" spans="1:3" ht="109.8" customHeight="1" x14ac:dyDescent="0.3">
      <c r="A44" s="26"/>
      <c r="B44" s="26"/>
      <c r="C44" s="26"/>
    </row>
    <row r="45" spans="1:3" ht="109.8" customHeight="1" x14ac:dyDescent="0.3">
      <c r="A45" s="26"/>
      <c r="B45" s="26"/>
      <c r="C45" s="26"/>
    </row>
    <row r="46" spans="1:3" ht="109.8" customHeight="1" x14ac:dyDescent="0.3">
      <c r="A46" s="26"/>
      <c r="B46" s="26"/>
      <c r="C46" s="26"/>
    </row>
    <row r="47" spans="1:3" ht="109.8" customHeight="1" x14ac:dyDescent="0.3">
      <c r="A47" s="26"/>
      <c r="B47" s="26"/>
      <c r="C47" s="26"/>
    </row>
    <row r="48" spans="1:3" ht="109.8" customHeight="1" x14ac:dyDescent="0.3">
      <c r="A48" s="26"/>
      <c r="B48" s="26"/>
      <c r="C48" s="26"/>
    </row>
    <row r="49" spans="1:3" ht="109.8" customHeight="1" x14ac:dyDescent="0.3">
      <c r="A49" s="26"/>
      <c r="B49" s="26"/>
      <c r="C49" s="26"/>
    </row>
    <row r="50" spans="1:3" ht="109.8" customHeight="1" x14ac:dyDescent="0.3">
      <c r="A50" s="26"/>
      <c r="B50" s="26"/>
      <c r="C50" s="26"/>
    </row>
    <row r="51" spans="1:3" ht="109.8" customHeight="1" x14ac:dyDescent="0.3">
      <c r="A51" s="26"/>
      <c r="B51" s="26"/>
      <c r="C51" s="26"/>
    </row>
    <row r="52" spans="1:3" ht="109.8" customHeight="1" x14ac:dyDescent="0.3">
      <c r="A52" s="26"/>
      <c r="B52" s="26"/>
      <c r="C52" s="26"/>
    </row>
    <row r="53" spans="1:3" ht="109.8" customHeight="1" x14ac:dyDescent="0.3">
      <c r="A53" s="26"/>
      <c r="B53" s="26"/>
      <c r="C53" s="26"/>
    </row>
    <row r="54" spans="1:3" ht="109.8" customHeight="1" x14ac:dyDescent="0.3">
      <c r="A54" s="26"/>
      <c r="B54" s="26"/>
      <c r="C54" s="26"/>
    </row>
    <row r="55" spans="1:3" ht="109.8" customHeight="1" x14ac:dyDescent="0.3">
      <c r="A55" s="26"/>
      <c r="B55" s="26"/>
      <c r="C55" s="26"/>
    </row>
    <row r="56" spans="1:3" ht="109.8" customHeight="1" x14ac:dyDescent="0.3">
      <c r="A56" s="26"/>
      <c r="B56" s="26"/>
      <c r="C56" s="26"/>
    </row>
    <row r="57" spans="1:3" ht="109.8" customHeight="1" x14ac:dyDescent="0.3">
      <c r="A57" s="26"/>
      <c r="B57" s="26"/>
      <c r="C57" s="26"/>
    </row>
    <row r="58" spans="1:3" ht="109.8" customHeight="1" x14ac:dyDescent="0.3">
      <c r="A58" s="26"/>
      <c r="B58" s="26"/>
      <c r="C58" s="26"/>
    </row>
    <row r="59" spans="1:3" ht="109.8" customHeight="1" x14ac:dyDescent="0.3">
      <c r="A59" s="26"/>
      <c r="B59" s="26"/>
      <c r="C59" s="26"/>
    </row>
    <row r="60" spans="1:3" ht="109.8" customHeight="1" x14ac:dyDescent="0.3">
      <c r="A60" s="26"/>
      <c r="B60" s="26"/>
      <c r="C60" s="26"/>
    </row>
    <row r="61" spans="1:3" ht="109.8" customHeight="1" x14ac:dyDescent="0.3">
      <c r="A61" s="26"/>
      <c r="B61" s="26"/>
      <c r="C61" s="26"/>
    </row>
    <row r="62" spans="1:3" ht="109.8" customHeight="1" x14ac:dyDescent="0.3">
      <c r="A62" s="26"/>
      <c r="B62" s="26"/>
      <c r="C62" s="26"/>
    </row>
    <row r="63" spans="1:3" ht="109.8" customHeight="1" x14ac:dyDescent="0.3">
      <c r="A63" s="26"/>
      <c r="B63" s="26"/>
      <c r="C63" s="26"/>
    </row>
    <row r="64" spans="1:3" ht="109.8" customHeight="1" x14ac:dyDescent="0.3">
      <c r="A64" s="26"/>
      <c r="B64" s="26"/>
      <c r="C64" s="26"/>
    </row>
    <row r="65" spans="1:3" ht="109.8" customHeight="1" x14ac:dyDescent="0.3">
      <c r="A65" s="26"/>
      <c r="B65" s="26"/>
      <c r="C65" s="2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B0989-82DA-4408-BA8E-1D7CB2556BFE}">
  <sheetPr codeName="Sheet1"/>
  <dimension ref="A1:CL553"/>
  <sheetViews>
    <sheetView zoomScaleNormal="100" workbookViewId="0">
      <pane ySplit="2" topLeftCell="A187" activePane="bottomLeft" state="frozen"/>
      <selection pane="bottomLeft" sqref="A1:A2"/>
    </sheetView>
  </sheetViews>
  <sheetFormatPr defaultRowHeight="14.4" x14ac:dyDescent="0.3"/>
  <cols>
    <col min="1" max="1" width="78.44140625" bestFit="1" customWidth="1"/>
    <col min="3" max="3" width="19.21875" customWidth="1"/>
    <col min="6" max="6" width="10.109375" customWidth="1"/>
    <col min="10" max="12" width="9.21875" customWidth="1"/>
    <col min="13" max="13" width="9.6640625" customWidth="1"/>
    <col min="14" max="14" width="9.21875" customWidth="1"/>
    <col min="15" max="15" width="9.6640625" customWidth="1"/>
    <col min="16" max="17" width="9.21875" customWidth="1"/>
    <col min="18" max="18" width="12.88671875" customWidth="1"/>
    <col min="19" max="19" width="9.21875" customWidth="1"/>
    <col min="20" max="20" width="9.6640625" customWidth="1"/>
    <col min="21" max="21" width="12.88671875" customWidth="1"/>
    <col min="22" max="22" width="9.21875" customWidth="1"/>
    <col min="23" max="23" width="9.6640625" customWidth="1"/>
    <col min="24" max="24" width="12.88671875" customWidth="1"/>
    <col min="25" max="26" width="9.21875" customWidth="1"/>
    <col min="27" max="27" width="12.88671875" customWidth="1"/>
    <col min="28" max="28" width="9.21875" customWidth="1"/>
    <col min="29" max="29" width="9.6640625" customWidth="1"/>
    <col min="30" max="30" width="12.88671875" customWidth="1"/>
    <col min="31" max="31" width="9.21875" customWidth="1"/>
    <col min="32" max="32" width="9.6640625" customWidth="1"/>
    <col min="33" max="33" width="12.88671875" customWidth="1"/>
    <col min="34" max="35" width="9.21875" customWidth="1"/>
    <col min="36" max="36" width="12.88671875" customWidth="1"/>
    <col min="37" max="37" width="9.21875" customWidth="1"/>
    <col min="38" max="38" width="9.6640625" customWidth="1"/>
    <col min="39" max="39" width="12.88671875" customWidth="1"/>
    <col min="40" max="40" width="9.21875" customWidth="1"/>
    <col min="41" max="41" width="9.6640625" customWidth="1"/>
    <col min="42" max="42" width="12.88671875" customWidth="1"/>
    <col min="43" max="44" width="9.21875" customWidth="1"/>
    <col min="45" max="45" width="12.88671875" customWidth="1"/>
    <col min="46" max="46" width="9.21875" customWidth="1"/>
    <col min="47" max="47" width="9.6640625" customWidth="1"/>
    <col min="48" max="48" width="12.88671875" customWidth="1"/>
    <col min="49" max="49" width="9.21875" customWidth="1"/>
    <col min="50" max="50" width="9.6640625" customWidth="1"/>
    <col min="51" max="51" width="12.88671875" customWidth="1"/>
    <col min="52" max="52" width="9.21875" customWidth="1"/>
    <col min="53" max="53" width="10.21875" customWidth="1"/>
    <col min="54" max="54" width="9.109375" customWidth="1"/>
    <col min="55" max="55" width="13.88671875" customWidth="1"/>
    <col min="56" max="56" width="10.21875" customWidth="1"/>
    <col min="57" max="57" width="10.6640625" customWidth="1"/>
    <col min="58" max="58" width="13.88671875" customWidth="1"/>
    <col min="59" max="59" width="10.21875" customWidth="1"/>
    <col min="60" max="60" width="9.109375" customWidth="1"/>
    <col min="61" max="61" width="10.21875" customWidth="1"/>
    <col min="62" max="62" width="13.88671875" customWidth="1"/>
    <col min="63" max="63" width="11.21875" customWidth="1"/>
    <col min="64" max="64" width="9.109375" customWidth="1"/>
    <col min="65" max="65" width="14.88671875" customWidth="1"/>
    <col min="66" max="66" width="11.21875" customWidth="1"/>
    <col min="67" max="67" width="11.6640625" customWidth="1"/>
    <col min="68" max="68" width="14.88671875" customWidth="1"/>
    <col min="69" max="69" width="11.21875" customWidth="1"/>
    <col min="70" max="70" width="9.109375" customWidth="1"/>
    <col min="71" max="71" width="9.21875" customWidth="1"/>
    <col min="72" max="72" width="12.88671875" customWidth="1"/>
    <col min="73" max="73" width="9.21875" customWidth="1"/>
    <col min="74" max="74" width="9.109375" customWidth="1"/>
    <col min="75" max="75" width="12.88671875" customWidth="1"/>
    <col min="76" max="76" width="9.21875" customWidth="1"/>
    <col min="77" max="77" width="9.6640625" customWidth="1"/>
    <col min="78" max="78" width="12.88671875" customWidth="1"/>
    <col min="79" max="79" width="9.21875" customWidth="1"/>
    <col min="80" max="80" width="9.109375" customWidth="1"/>
    <col min="81" max="81" width="9.21875" customWidth="1"/>
    <col min="82" max="82" width="9.109375" customWidth="1"/>
    <col min="83" max="83" width="9.21875" customWidth="1"/>
    <col min="84" max="84" width="9.109375" customWidth="1"/>
    <col min="85" max="85" width="12.88671875" customWidth="1"/>
    <col min="86" max="86" width="9.21875" customWidth="1"/>
    <col min="87" max="87" width="9.6640625" customWidth="1"/>
    <col min="88" max="88" width="12.88671875" customWidth="1"/>
    <col min="89" max="89" width="9.21875" customWidth="1"/>
    <col min="90" max="90" width="12.88671875" customWidth="1"/>
  </cols>
  <sheetData>
    <row r="1" spans="1:90" x14ac:dyDescent="0.3">
      <c r="A1" s="33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</row>
    <row r="2" spans="1:90" x14ac:dyDescent="0.3">
      <c r="A2" s="33"/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</row>
    <row r="3" spans="1:90" x14ac:dyDescent="0.3">
      <c r="A3" s="10" t="s">
        <v>740</v>
      </c>
      <c r="B3" s="11" t="s">
        <v>306</v>
      </c>
      <c r="C3" s="12" t="s">
        <v>741</v>
      </c>
      <c r="D3" s="12" t="s">
        <v>307</v>
      </c>
      <c r="E3" s="12" t="s">
        <v>308</v>
      </c>
      <c r="F3" s="12" t="s">
        <v>309</v>
      </c>
      <c r="G3" s="12" t="s">
        <v>310</v>
      </c>
      <c r="H3" s="12" t="s">
        <v>311</v>
      </c>
      <c r="I3" s="12" t="s">
        <v>312</v>
      </c>
      <c r="J3" s="12" t="s">
        <v>313</v>
      </c>
      <c r="K3" s="12" t="s">
        <v>314</v>
      </c>
      <c r="L3" s="12" t="s">
        <v>315</v>
      </c>
      <c r="M3" s="12" t="s">
        <v>742</v>
      </c>
      <c r="N3" s="12" t="s">
        <v>316</v>
      </c>
      <c r="O3" s="12" t="s">
        <v>317</v>
      </c>
      <c r="P3" s="12" t="s">
        <v>318</v>
      </c>
      <c r="Q3" s="12" t="s">
        <v>319</v>
      </c>
      <c r="R3" s="12" t="s">
        <v>320</v>
      </c>
      <c r="S3" s="12" t="s">
        <v>321</v>
      </c>
      <c r="T3" s="12" t="s">
        <v>743</v>
      </c>
      <c r="U3" s="12" t="s">
        <v>322</v>
      </c>
      <c r="V3" s="12" t="s">
        <v>323</v>
      </c>
      <c r="W3" s="12" t="s">
        <v>324</v>
      </c>
      <c r="X3" s="12" t="s">
        <v>325</v>
      </c>
      <c r="Y3" s="12" t="s">
        <v>326</v>
      </c>
      <c r="Z3" s="12" t="s">
        <v>327</v>
      </c>
      <c r="AA3" s="12" t="s">
        <v>328</v>
      </c>
      <c r="AB3" s="12" t="s">
        <v>329</v>
      </c>
      <c r="AC3" s="12" t="s">
        <v>744</v>
      </c>
      <c r="AD3" s="12" t="s">
        <v>330</v>
      </c>
      <c r="AE3" s="12" t="s">
        <v>331</v>
      </c>
      <c r="AF3" s="12" t="s">
        <v>332</v>
      </c>
      <c r="AG3" s="12" t="s">
        <v>333</v>
      </c>
      <c r="AH3" s="12" t="s">
        <v>334</v>
      </c>
      <c r="AI3" s="12" t="s">
        <v>335</v>
      </c>
      <c r="AJ3" s="12" t="s">
        <v>336</v>
      </c>
      <c r="AK3" s="12" t="s">
        <v>337</v>
      </c>
      <c r="AL3" s="12" t="s">
        <v>745</v>
      </c>
      <c r="AM3" s="12" t="s">
        <v>339</v>
      </c>
      <c r="AN3" s="12" t="s">
        <v>340</v>
      </c>
      <c r="AO3" s="12" t="s">
        <v>341</v>
      </c>
      <c r="AP3" s="12" t="s">
        <v>342</v>
      </c>
      <c r="AQ3" s="12" t="s">
        <v>343</v>
      </c>
      <c r="AR3" s="12" t="s">
        <v>345</v>
      </c>
      <c r="AS3" s="12" t="s">
        <v>346</v>
      </c>
      <c r="AT3" s="12" t="s">
        <v>347</v>
      </c>
      <c r="AU3" s="12" t="s">
        <v>746</v>
      </c>
      <c r="AV3" s="12" t="s">
        <v>349</v>
      </c>
      <c r="AW3" s="12" t="s">
        <v>350</v>
      </c>
      <c r="AX3" s="12" t="s">
        <v>351</v>
      </c>
      <c r="AY3" s="12" t="s">
        <v>352</v>
      </c>
      <c r="AZ3" s="12" t="s">
        <v>353</v>
      </c>
      <c r="BA3" s="12" t="s">
        <v>749</v>
      </c>
      <c r="BB3" s="12" t="s">
        <v>338</v>
      </c>
      <c r="BC3" s="12" t="s">
        <v>750</v>
      </c>
      <c r="BD3" s="12" t="s">
        <v>751</v>
      </c>
      <c r="BE3" s="12" t="s">
        <v>752</v>
      </c>
      <c r="BF3" s="12" t="s">
        <v>753</v>
      </c>
      <c r="BG3" s="12" t="s">
        <v>754</v>
      </c>
      <c r="BH3" s="12" t="s">
        <v>344</v>
      </c>
      <c r="BI3" s="12" t="s">
        <v>755</v>
      </c>
      <c r="BJ3" s="12" t="s">
        <v>756</v>
      </c>
      <c r="BK3" s="12" t="s">
        <v>757</v>
      </c>
      <c r="BL3" s="12" t="s">
        <v>348</v>
      </c>
      <c r="BM3" s="12" t="s">
        <v>758</v>
      </c>
      <c r="BN3" s="12" t="s">
        <v>759</v>
      </c>
      <c r="BO3" s="12" t="s">
        <v>760</v>
      </c>
      <c r="BP3" s="12" t="s">
        <v>761</v>
      </c>
      <c r="BQ3" s="12" t="s">
        <v>762</v>
      </c>
      <c r="BR3" s="12" t="s">
        <v>354</v>
      </c>
      <c r="BS3" s="12" t="s">
        <v>355</v>
      </c>
      <c r="BT3" s="12" t="s">
        <v>356</v>
      </c>
      <c r="BU3" s="12" t="s">
        <v>357</v>
      </c>
      <c r="BV3" s="12" t="s">
        <v>358</v>
      </c>
      <c r="BW3" s="12" t="s">
        <v>359</v>
      </c>
      <c r="BX3" s="12" t="s">
        <v>360</v>
      </c>
      <c r="BY3" s="12" t="s">
        <v>361</v>
      </c>
      <c r="BZ3" s="12" t="s">
        <v>362</v>
      </c>
      <c r="CA3" s="12" t="s">
        <v>363</v>
      </c>
      <c r="CB3" s="12" t="s">
        <v>364</v>
      </c>
      <c r="CC3" s="12" t="s">
        <v>365</v>
      </c>
      <c r="CD3" s="12" t="s">
        <v>366</v>
      </c>
      <c r="CE3" s="12" t="s">
        <v>367</v>
      </c>
      <c r="CF3" s="12" t="s">
        <v>368</v>
      </c>
      <c r="CG3" s="12" t="s">
        <v>369</v>
      </c>
      <c r="CH3" s="12" t="s">
        <v>370</v>
      </c>
      <c r="CI3" s="12" t="s">
        <v>371</v>
      </c>
      <c r="CJ3" s="12" t="s">
        <v>372</v>
      </c>
      <c r="CK3" s="12" t="s">
        <v>373</v>
      </c>
      <c r="CL3" s="13" t="s">
        <v>374</v>
      </c>
    </row>
    <row r="4" spans="1:90" s="8" customFormat="1" x14ac:dyDescent="0.3">
      <c r="A4" s="8" t="s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</row>
    <row r="5" spans="1:90" x14ac:dyDescent="0.3">
      <c r="A5" t="s">
        <v>1</v>
      </c>
      <c r="B5">
        <v>155</v>
      </c>
      <c r="C5" s="1" t="s">
        <v>437</v>
      </c>
      <c r="D5" s="1">
        <v>0.13950000000000001</v>
      </c>
      <c r="E5" s="1">
        <v>0.15570000000000001</v>
      </c>
      <c r="F5" s="1">
        <v>0.1706</v>
      </c>
      <c r="G5" s="1">
        <v>0.18149999999999999</v>
      </c>
      <c r="H5" s="1">
        <v>0.20300000000000001</v>
      </c>
      <c r="I5" s="1">
        <v>0.156</v>
      </c>
      <c r="J5" s="1" t="s">
        <v>73</v>
      </c>
      <c r="K5" s="1" t="s">
        <v>73</v>
      </c>
      <c r="L5" s="1" t="s">
        <v>73</v>
      </c>
      <c r="M5" s="1" t="s">
        <v>73</v>
      </c>
      <c r="N5" s="1" t="s">
        <v>73</v>
      </c>
      <c r="O5" s="2" t="s">
        <v>73</v>
      </c>
      <c r="P5" s="1">
        <v>0.1366</v>
      </c>
      <c r="Q5" s="1" t="s">
        <v>73</v>
      </c>
      <c r="R5" s="1" t="s">
        <v>73</v>
      </c>
      <c r="S5" s="1">
        <v>0.1547</v>
      </c>
      <c r="T5" s="1" t="s">
        <v>73</v>
      </c>
      <c r="U5" s="1" t="s">
        <v>73</v>
      </c>
      <c r="V5" s="1">
        <v>0.15609999999999999</v>
      </c>
      <c r="W5" s="1" t="s">
        <v>73</v>
      </c>
      <c r="X5" s="1" t="s">
        <v>73</v>
      </c>
      <c r="Y5" s="1">
        <v>0.1535</v>
      </c>
      <c r="Z5" s="1" t="s">
        <v>73</v>
      </c>
      <c r="AA5" s="1" t="s">
        <v>73</v>
      </c>
      <c r="AB5" s="1">
        <v>0.1638</v>
      </c>
      <c r="AC5" s="1" t="s">
        <v>73</v>
      </c>
      <c r="AD5" s="1" t="s">
        <v>73</v>
      </c>
      <c r="AE5" s="1">
        <v>0.155</v>
      </c>
      <c r="AF5" s="1" t="s">
        <v>73</v>
      </c>
      <c r="AG5" s="1" t="s">
        <v>73</v>
      </c>
      <c r="AH5" s="1">
        <v>0.15010000000000001</v>
      </c>
      <c r="AI5" s="1" t="s">
        <v>73</v>
      </c>
      <c r="AJ5" s="1" t="s">
        <v>73</v>
      </c>
      <c r="AK5" s="1">
        <v>0.17749999999999999</v>
      </c>
      <c r="AL5" s="1" t="s">
        <v>73</v>
      </c>
      <c r="AM5" s="1" t="s">
        <v>73</v>
      </c>
      <c r="AN5" s="1">
        <v>0.17630000000000001</v>
      </c>
      <c r="AO5" s="1" t="s">
        <v>73</v>
      </c>
      <c r="AP5" s="1" t="s">
        <v>73</v>
      </c>
      <c r="AQ5" s="1">
        <v>0.17580000000000001</v>
      </c>
      <c r="AR5" s="1" t="s">
        <v>73</v>
      </c>
      <c r="AS5" s="1" t="s">
        <v>73</v>
      </c>
      <c r="AT5" s="1">
        <v>0.2077</v>
      </c>
      <c r="AU5" s="1" t="s">
        <v>73</v>
      </c>
      <c r="AV5" s="1" t="s">
        <v>73</v>
      </c>
      <c r="AW5" s="1">
        <v>0.21249999999999999</v>
      </c>
      <c r="AX5" s="1" t="s">
        <v>73</v>
      </c>
      <c r="AY5" s="1" t="s">
        <v>73</v>
      </c>
      <c r="AZ5" s="1">
        <v>0.21659999999999999</v>
      </c>
      <c r="BA5" s="1" t="s">
        <v>73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</row>
    <row r="6" spans="1:90" x14ac:dyDescent="0.3">
      <c r="A6" t="s">
        <v>2</v>
      </c>
      <c r="B6">
        <v>156</v>
      </c>
      <c r="C6" s="1" t="s">
        <v>437</v>
      </c>
      <c r="D6" s="1">
        <v>0.14779999999999999</v>
      </c>
      <c r="E6" s="1">
        <v>0.16650000000000001</v>
      </c>
      <c r="F6" s="1">
        <v>0.18049999999999999</v>
      </c>
      <c r="G6" s="1">
        <v>0.1895</v>
      </c>
      <c r="H6" s="1">
        <v>0.2109</v>
      </c>
      <c r="I6" s="1">
        <v>0.16520000000000001</v>
      </c>
      <c r="J6" s="1" t="s">
        <v>73</v>
      </c>
      <c r="K6" s="1" t="s">
        <v>73</v>
      </c>
      <c r="L6" s="1" t="s">
        <v>73</v>
      </c>
      <c r="M6" s="1" t="s">
        <v>73</v>
      </c>
      <c r="N6" s="1" t="s">
        <v>73</v>
      </c>
      <c r="O6" s="2" t="s">
        <v>73</v>
      </c>
      <c r="P6" s="1">
        <v>0.1447</v>
      </c>
      <c r="Q6" s="1" t="s">
        <v>73</v>
      </c>
      <c r="R6" s="1" t="s">
        <v>73</v>
      </c>
      <c r="S6" s="1">
        <v>0.16539999999999999</v>
      </c>
      <c r="T6" s="1" t="s">
        <v>73</v>
      </c>
      <c r="U6" s="1" t="s">
        <v>73</v>
      </c>
      <c r="V6" s="1">
        <v>0.16689999999999999</v>
      </c>
      <c r="W6" s="1" t="s">
        <v>73</v>
      </c>
      <c r="X6" s="1" t="s">
        <v>73</v>
      </c>
      <c r="Y6" s="1">
        <v>0.16420000000000001</v>
      </c>
      <c r="Z6" s="1" t="s">
        <v>73</v>
      </c>
      <c r="AA6" s="1" t="s">
        <v>73</v>
      </c>
      <c r="AB6" s="1">
        <v>0.17330000000000001</v>
      </c>
      <c r="AC6" s="1" t="s">
        <v>73</v>
      </c>
      <c r="AD6" s="1" t="s">
        <v>73</v>
      </c>
      <c r="AE6" s="1">
        <v>0.16389999999999999</v>
      </c>
      <c r="AF6" s="1" t="s">
        <v>73</v>
      </c>
      <c r="AG6" s="1" t="s">
        <v>73</v>
      </c>
      <c r="AH6" s="1">
        <v>0.1588</v>
      </c>
      <c r="AI6" s="1" t="s">
        <v>73</v>
      </c>
      <c r="AJ6" s="1" t="s">
        <v>73</v>
      </c>
      <c r="AK6" s="1">
        <v>0.18540000000000001</v>
      </c>
      <c r="AL6" s="1" t="s">
        <v>73</v>
      </c>
      <c r="AM6" s="1" t="s">
        <v>73</v>
      </c>
      <c r="AN6" s="1">
        <v>0.18410000000000001</v>
      </c>
      <c r="AO6" s="1" t="s">
        <v>73</v>
      </c>
      <c r="AP6" s="1" t="s">
        <v>73</v>
      </c>
      <c r="AQ6" s="1">
        <v>0.18360000000000001</v>
      </c>
      <c r="AR6" s="1" t="s">
        <v>73</v>
      </c>
      <c r="AS6" s="1" t="s">
        <v>73</v>
      </c>
      <c r="AT6" s="1">
        <v>0.21579999999999999</v>
      </c>
      <c r="AU6" s="1" t="s">
        <v>73</v>
      </c>
      <c r="AV6" s="1" t="s">
        <v>73</v>
      </c>
      <c r="AW6" s="1">
        <v>0.2208</v>
      </c>
      <c r="AX6" s="1" t="s">
        <v>73</v>
      </c>
      <c r="AY6" s="1" t="s">
        <v>73</v>
      </c>
      <c r="AZ6" s="1">
        <v>0.22500000000000001</v>
      </c>
      <c r="BA6" s="1" t="s">
        <v>73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</row>
    <row r="7" spans="1:90" x14ac:dyDescent="0.3">
      <c r="A7" t="s">
        <v>3</v>
      </c>
      <c r="B7">
        <v>157</v>
      </c>
      <c r="C7" s="1" t="s">
        <v>437</v>
      </c>
      <c r="D7" s="1">
        <v>7.0499999999999993E-2</v>
      </c>
      <c r="E7" s="1">
        <v>9.1399999999999995E-2</v>
      </c>
      <c r="F7" s="1">
        <v>0.1105</v>
      </c>
      <c r="G7" s="1">
        <v>0.13159999999999999</v>
      </c>
      <c r="H7" s="1">
        <v>0.15040000000000001</v>
      </c>
      <c r="I7" s="1">
        <v>0.1</v>
      </c>
      <c r="J7" s="1">
        <v>6.7400000000000002E-2</v>
      </c>
      <c r="K7" s="1">
        <v>9.2999999999999999E-2</v>
      </c>
      <c r="L7" s="1">
        <v>7.7700000000000005E-2</v>
      </c>
      <c r="M7" s="1">
        <v>8.5199999999999998E-2</v>
      </c>
      <c r="N7" s="1">
        <v>9.5200000000000007E-2</v>
      </c>
      <c r="O7" s="1">
        <v>8.8499999999999995E-2</v>
      </c>
      <c r="P7" s="1">
        <v>8.3299999999999999E-2</v>
      </c>
      <c r="Q7" s="1">
        <v>9.9699999999999997E-2</v>
      </c>
      <c r="R7" s="1">
        <v>0.1043</v>
      </c>
      <c r="S7" s="1">
        <v>9.4200000000000006E-2</v>
      </c>
      <c r="T7" s="1">
        <v>0.11269999999999999</v>
      </c>
      <c r="U7" s="1">
        <v>0.1084</v>
      </c>
      <c r="V7" s="1">
        <v>0.10290000000000001</v>
      </c>
      <c r="W7" s="1">
        <v>0.1104</v>
      </c>
      <c r="X7" s="1">
        <v>0.1091</v>
      </c>
      <c r="Y7" s="1">
        <v>0.10680000000000001</v>
      </c>
      <c r="Z7" s="1">
        <v>0.1142</v>
      </c>
      <c r="AA7" s="1">
        <v>0.14910000000000001</v>
      </c>
      <c r="AB7" s="1">
        <v>0.12230000000000001</v>
      </c>
      <c r="AC7" s="1">
        <v>0.13700000000000001</v>
      </c>
      <c r="AD7" s="1">
        <v>0.14299999999999999</v>
      </c>
      <c r="AE7" s="1">
        <v>0.12820000000000001</v>
      </c>
      <c r="AF7" s="1">
        <v>0.1293</v>
      </c>
      <c r="AG7" s="1">
        <v>0.1384</v>
      </c>
      <c r="AH7" s="1">
        <v>0.13239999999999999</v>
      </c>
      <c r="AI7" s="1">
        <v>0.11219999999999999</v>
      </c>
      <c r="AJ7" s="1">
        <v>0.15740000000000001</v>
      </c>
      <c r="AK7" s="1">
        <v>0.1341</v>
      </c>
      <c r="AL7" s="1">
        <v>0.1547</v>
      </c>
      <c r="AM7" s="1">
        <v>0.15609999999999999</v>
      </c>
      <c r="AN7" s="1">
        <v>0.1386</v>
      </c>
      <c r="AO7" s="1">
        <v>0.14860000000000001</v>
      </c>
      <c r="AP7" s="1">
        <v>0.15359999999999999</v>
      </c>
      <c r="AQ7" s="1">
        <v>0.14330000000000001</v>
      </c>
      <c r="AR7" s="1">
        <v>0.14030000000000001</v>
      </c>
      <c r="AS7" s="1">
        <v>0.12989999999999999</v>
      </c>
      <c r="AT7" s="1">
        <v>0.14360000000000001</v>
      </c>
      <c r="AU7" s="1">
        <v>4.1099999999999998E-2</v>
      </c>
      <c r="AV7" s="1">
        <v>8.5900000000000004E-2</v>
      </c>
      <c r="AW7" s="1">
        <v>0.1157</v>
      </c>
      <c r="AX7" s="1">
        <v>0.1222</v>
      </c>
      <c r="AY7" s="1">
        <v>9.7799999999999998E-2</v>
      </c>
      <c r="AZ7" s="1">
        <v>0.1087</v>
      </c>
      <c r="BA7" s="1">
        <v>0.10639999999999999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</row>
    <row r="8" spans="1:90" x14ac:dyDescent="0.3">
      <c r="A8" t="s">
        <v>4</v>
      </c>
      <c r="B8">
        <v>158</v>
      </c>
      <c r="C8" s="1" t="s">
        <v>437</v>
      </c>
      <c r="D8" s="1">
        <v>-1.4800000000000001E-2</v>
      </c>
      <c r="E8" s="1">
        <v>6.3E-3</v>
      </c>
      <c r="F8" s="1">
        <v>1.8200000000000001E-2</v>
      </c>
      <c r="G8" s="1">
        <v>7.7499999999999999E-2</v>
      </c>
      <c r="H8" s="1">
        <v>9.1399999999999995E-2</v>
      </c>
      <c r="I8" s="1">
        <v>4.6100000000000002E-2</v>
      </c>
      <c r="J8" s="1">
        <v>-3.6200000000000003E-2</v>
      </c>
      <c r="K8" s="1">
        <v>-4.1999999999999997E-3</v>
      </c>
      <c r="L8" s="1">
        <v>-3.1800000000000002E-2</v>
      </c>
      <c r="M8" s="1">
        <v>-1.8200000000000001E-2</v>
      </c>
      <c r="N8" s="1">
        <v>1.47E-2</v>
      </c>
      <c r="O8" s="1">
        <v>-7.3000000000000001E-3</v>
      </c>
      <c r="P8" s="1">
        <v>-1.44E-2</v>
      </c>
      <c r="Q8" s="1">
        <v>4.6300000000000001E-2</v>
      </c>
      <c r="R8" s="1">
        <v>3.09E-2</v>
      </c>
      <c r="S8" s="1">
        <v>1.4999999999999999E-2</v>
      </c>
      <c r="T8" s="1">
        <v>4.07E-2</v>
      </c>
      <c r="U8" s="1">
        <v>3.5799999999999998E-2</v>
      </c>
      <c r="V8" s="1">
        <v>3.32E-2</v>
      </c>
      <c r="W8" s="1">
        <v>-2.63E-2</v>
      </c>
      <c r="X8" s="1">
        <v>1.41E-2</v>
      </c>
      <c r="Y8" s="1">
        <v>2.2100000000000002E-2</v>
      </c>
      <c r="Z8" s="1">
        <v>2.8799999999999999E-2</v>
      </c>
      <c r="AA8" s="1">
        <v>9.1800000000000007E-2</v>
      </c>
      <c r="AB8" s="1">
        <v>3.5099999999999999E-2</v>
      </c>
      <c r="AC8" s="1">
        <v>8.4900000000000003E-2</v>
      </c>
      <c r="AD8" s="1">
        <v>8.8300000000000003E-2</v>
      </c>
      <c r="AE8" s="1">
        <v>4.7E-2</v>
      </c>
      <c r="AF8" s="1">
        <v>8.5500000000000007E-2</v>
      </c>
      <c r="AG8" s="1">
        <v>8.7400000000000005E-2</v>
      </c>
      <c r="AH8" s="1">
        <v>7.2900000000000006E-2</v>
      </c>
      <c r="AI8" s="1">
        <v>4.9299999999999997E-2</v>
      </c>
      <c r="AJ8" s="1">
        <v>9.7600000000000006E-2</v>
      </c>
      <c r="AK8" s="1">
        <v>7.9299999999999995E-2</v>
      </c>
      <c r="AL8" s="1">
        <v>9.8100000000000007E-2</v>
      </c>
      <c r="AM8" s="1">
        <v>9.7900000000000001E-2</v>
      </c>
      <c r="AN8" s="1">
        <v>8.2699999999999996E-2</v>
      </c>
      <c r="AO8" s="1">
        <v>0.09</v>
      </c>
      <c r="AP8" s="1">
        <v>9.5299999999999996E-2</v>
      </c>
      <c r="AQ8" s="1">
        <v>8.3799999999999999E-2</v>
      </c>
      <c r="AR8" s="1">
        <v>7.8899999999999998E-2</v>
      </c>
      <c r="AS8" s="1">
        <v>6.8199999999999997E-2</v>
      </c>
      <c r="AT8" s="1">
        <v>8.4099999999999994E-2</v>
      </c>
      <c r="AU8" s="1">
        <v>-4.1999999999999997E-3</v>
      </c>
      <c r="AV8" s="1">
        <v>3.2399999999999998E-2</v>
      </c>
      <c r="AW8" s="1">
        <v>5.8900000000000001E-2</v>
      </c>
      <c r="AX8" s="1">
        <v>6.3E-2</v>
      </c>
      <c r="AY8" s="1">
        <v>4.24E-2</v>
      </c>
      <c r="AZ8" s="1">
        <v>5.1799999999999999E-2</v>
      </c>
      <c r="BA8" s="1">
        <v>5.7200000000000001E-2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</row>
    <row r="9" spans="1:90" x14ac:dyDescent="0.3">
      <c r="A9" t="s">
        <v>5</v>
      </c>
      <c r="B9">
        <v>159</v>
      </c>
      <c r="C9" s="1" t="s">
        <v>437</v>
      </c>
      <c r="D9" s="1">
        <v>4.3799999999999999E-2</v>
      </c>
      <c r="E9" s="1">
        <v>7.4300000000000005E-2</v>
      </c>
      <c r="F9" s="1">
        <v>0.1129</v>
      </c>
      <c r="G9" s="1">
        <v>0.13700000000000001</v>
      </c>
      <c r="H9" s="1">
        <v>0.14990000000000001</v>
      </c>
      <c r="I9" s="1">
        <v>9.4100000000000003E-2</v>
      </c>
      <c r="J9" s="1" t="s">
        <v>763</v>
      </c>
      <c r="K9" s="1" t="s">
        <v>73</v>
      </c>
      <c r="L9" s="1" t="s">
        <v>763</v>
      </c>
      <c r="M9" s="1" t="s">
        <v>73</v>
      </c>
      <c r="N9" s="1" t="s">
        <v>763</v>
      </c>
      <c r="O9" s="1" t="s">
        <v>73</v>
      </c>
      <c r="P9" s="1" t="s">
        <v>763</v>
      </c>
      <c r="Q9" s="1" t="s">
        <v>763</v>
      </c>
      <c r="R9" s="1" t="s">
        <v>73</v>
      </c>
      <c r="S9" s="1">
        <v>7.9399999999999998E-2</v>
      </c>
      <c r="T9" s="1" t="s">
        <v>763</v>
      </c>
      <c r="U9" s="1" t="s">
        <v>73</v>
      </c>
      <c r="V9" s="1">
        <v>8.4000000000000005E-2</v>
      </c>
      <c r="W9" s="1" t="s">
        <v>763</v>
      </c>
      <c r="X9" s="1" t="s">
        <v>73</v>
      </c>
      <c r="Y9" s="1">
        <v>8.77E-2</v>
      </c>
      <c r="Z9" s="1" t="s">
        <v>763</v>
      </c>
      <c r="AA9" s="1" t="s">
        <v>73</v>
      </c>
      <c r="AB9" s="1">
        <v>0.1144</v>
      </c>
      <c r="AC9" s="1" t="s">
        <v>763</v>
      </c>
      <c r="AD9" s="1" t="s">
        <v>73</v>
      </c>
      <c r="AE9" s="1">
        <v>0.11269999999999999</v>
      </c>
      <c r="AF9" s="1" t="s">
        <v>763</v>
      </c>
      <c r="AG9" s="1" t="s">
        <v>73</v>
      </c>
      <c r="AH9" s="1">
        <v>0.10829999999999999</v>
      </c>
      <c r="AI9" s="1" t="s">
        <v>763</v>
      </c>
      <c r="AJ9" s="1" t="s">
        <v>73</v>
      </c>
      <c r="AK9" s="1">
        <v>0.13100000000000001</v>
      </c>
      <c r="AL9" s="1" t="s">
        <v>73</v>
      </c>
      <c r="AM9" s="1" t="s">
        <v>73</v>
      </c>
      <c r="AN9" s="1">
        <v>0.12670000000000001</v>
      </c>
      <c r="AO9" s="1" t="s">
        <v>73</v>
      </c>
      <c r="AP9" s="1" t="s">
        <v>73</v>
      </c>
      <c r="AQ9" s="1">
        <v>0.12379999999999999</v>
      </c>
      <c r="AR9" s="1" t="s">
        <v>73</v>
      </c>
      <c r="AS9" s="1" t="s">
        <v>73</v>
      </c>
      <c r="AT9" s="1">
        <v>0.15160000000000001</v>
      </c>
      <c r="AU9" s="1" t="s">
        <v>73</v>
      </c>
      <c r="AV9" s="1" t="s">
        <v>73</v>
      </c>
      <c r="AW9" s="1">
        <v>0.1547</v>
      </c>
      <c r="AX9" s="1" t="s">
        <v>73</v>
      </c>
      <c r="AY9" s="1" t="s">
        <v>73</v>
      </c>
      <c r="AZ9" s="1">
        <v>0.15720000000000001</v>
      </c>
      <c r="BA9" s="1" t="s">
        <v>73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</row>
    <row r="10" spans="1:90" x14ac:dyDescent="0.3">
      <c r="A10" t="s">
        <v>6</v>
      </c>
      <c r="B10">
        <v>160</v>
      </c>
      <c r="C10" s="1" t="s">
        <v>437</v>
      </c>
      <c r="D10" s="1">
        <v>4.3200000000000002E-2</v>
      </c>
      <c r="E10" s="1">
        <v>6.25E-2</v>
      </c>
      <c r="F10" s="1">
        <v>6.0199999999999997E-2</v>
      </c>
      <c r="G10" s="1">
        <v>0.13669999999999999</v>
      </c>
      <c r="H10" s="1">
        <v>0.14810000000000001</v>
      </c>
      <c r="I10" s="1">
        <v>9.4E-2</v>
      </c>
      <c r="J10" s="1" t="s">
        <v>763</v>
      </c>
      <c r="K10" s="1" t="s">
        <v>73</v>
      </c>
      <c r="L10" s="1" t="s">
        <v>763</v>
      </c>
      <c r="M10" s="1" t="s">
        <v>73</v>
      </c>
      <c r="N10" s="1" t="s">
        <v>763</v>
      </c>
      <c r="O10" s="1" t="s">
        <v>73</v>
      </c>
      <c r="P10" s="1" t="s">
        <v>763</v>
      </c>
      <c r="Q10" s="1" t="s">
        <v>763</v>
      </c>
      <c r="R10" s="1" t="s">
        <v>73</v>
      </c>
      <c r="S10" s="1">
        <v>6.8699999999999997E-2</v>
      </c>
      <c r="T10" s="1" t="s">
        <v>763</v>
      </c>
      <c r="U10" s="1" t="s">
        <v>73</v>
      </c>
      <c r="V10" s="1">
        <v>8.2900000000000001E-2</v>
      </c>
      <c r="W10" s="1" t="s">
        <v>763</v>
      </c>
      <c r="X10" s="1" t="s">
        <v>73</v>
      </c>
      <c r="Y10" s="1">
        <v>5.1999999999999998E-2</v>
      </c>
      <c r="Z10" s="1" t="s">
        <v>763</v>
      </c>
      <c r="AA10" s="1" t="s">
        <v>73</v>
      </c>
      <c r="AB10" s="1">
        <v>6.3200000000000006E-2</v>
      </c>
      <c r="AC10" s="1" t="s">
        <v>763</v>
      </c>
      <c r="AD10" s="1" t="s">
        <v>73</v>
      </c>
      <c r="AE10" s="1">
        <v>6.5299999999999997E-2</v>
      </c>
      <c r="AF10" s="1" t="s">
        <v>763</v>
      </c>
      <c r="AG10" s="1" t="s">
        <v>73</v>
      </c>
      <c r="AH10" s="1">
        <v>9.3100000000000002E-2</v>
      </c>
      <c r="AI10" s="1" t="s">
        <v>763</v>
      </c>
      <c r="AJ10" s="1" t="s">
        <v>73</v>
      </c>
      <c r="AK10" s="1">
        <v>0.13109999999999999</v>
      </c>
      <c r="AL10" s="1" t="s">
        <v>73</v>
      </c>
      <c r="AM10" s="1" t="s">
        <v>73</v>
      </c>
      <c r="AN10" s="1">
        <v>0.12470000000000001</v>
      </c>
      <c r="AO10" s="1" t="s">
        <v>73</v>
      </c>
      <c r="AP10" s="1" t="s">
        <v>73</v>
      </c>
      <c r="AQ10" s="1">
        <v>0.1212</v>
      </c>
      <c r="AR10" s="1" t="s">
        <v>73</v>
      </c>
      <c r="AS10" s="1" t="s">
        <v>73</v>
      </c>
      <c r="AT10" s="1">
        <v>0.1497</v>
      </c>
      <c r="AU10" s="1" t="s">
        <v>73</v>
      </c>
      <c r="AV10" s="1" t="s">
        <v>73</v>
      </c>
      <c r="AW10" s="1">
        <v>0.1535</v>
      </c>
      <c r="AX10" s="1" t="s">
        <v>73</v>
      </c>
      <c r="AY10" s="1" t="s">
        <v>73</v>
      </c>
      <c r="AZ10" s="1">
        <v>0.15579999999999999</v>
      </c>
      <c r="BA10" s="1" t="s">
        <v>73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</row>
    <row r="11" spans="1:90" x14ac:dyDescent="0.3">
      <c r="A11" t="s">
        <v>7</v>
      </c>
      <c r="B11">
        <v>161</v>
      </c>
      <c r="C11" s="1" t="s">
        <v>437</v>
      </c>
      <c r="D11" s="1">
        <v>5.0900000000000001E-2</v>
      </c>
      <c r="E11" s="1">
        <v>9.3700000000000006E-2</v>
      </c>
      <c r="F11" s="1">
        <v>0.1419</v>
      </c>
      <c r="G11" s="1">
        <v>0.14419999999999999</v>
      </c>
      <c r="H11" s="1">
        <v>0.156</v>
      </c>
      <c r="I11" s="1">
        <v>0.1226</v>
      </c>
      <c r="J11" s="1" t="s">
        <v>763</v>
      </c>
      <c r="K11" s="1">
        <v>6.8000000000000005E-2</v>
      </c>
      <c r="L11" s="1" t="s">
        <v>763</v>
      </c>
      <c r="M11" s="1">
        <v>7.9799999999999996E-2</v>
      </c>
      <c r="N11" s="1" t="s">
        <v>763</v>
      </c>
      <c r="O11" s="1">
        <v>8.6599999999999996E-2</v>
      </c>
      <c r="P11" s="1" t="s">
        <v>763</v>
      </c>
      <c r="Q11" s="1" t="s">
        <v>763</v>
      </c>
      <c r="R11" s="1">
        <v>0.1171</v>
      </c>
      <c r="S11" s="1">
        <v>0.10580000000000001</v>
      </c>
      <c r="T11" s="1" t="s">
        <v>763</v>
      </c>
      <c r="U11" s="1">
        <v>0.11650000000000001</v>
      </c>
      <c r="V11" s="1">
        <v>0.112</v>
      </c>
      <c r="W11" s="1" t="s">
        <v>763</v>
      </c>
      <c r="X11" s="1">
        <v>0.13</v>
      </c>
      <c r="Y11" s="1">
        <v>0.12620000000000001</v>
      </c>
      <c r="Z11" s="1" t="s">
        <v>763</v>
      </c>
      <c r="AA11" s="1">
        <v>0.15609999999999999</v>
      </c>
      <c r="AB11" s="1">
        <v>0.15140000000000001</v>
      </c>
      <c r="AC11" s="1" t="s">
        <v>763</v>
      </c>
      <c r="AD11" s="1">
        <v>0.15310000000000001</v>
      </c>
      <c r="AE11" s="1">
        <v>0.15859999999999999</v>
      </c>
      <c r="AF11" s="1" t="s">
        <v>763</v>
      </c>
      <c r="AG11" s="1">
        <v>0.1507</v>
      </c>
      <c r="AH11" s="1">
        <v>0.15609999999999999</v>
      </c>
      <c r="AI11" s="1" t="s">
        <v>763</v>
      </c>
      <c r="AJ11" s="1">
        <v>0.1608</v>
      </c>
      <c r="AK11" s="1">
        <v>0.1457</v>
      </c>
      <c r="AL11" s="1">
        <v>0.1552</v>
      </c>
      <c r="AM11" s="1">
        <v>0.158</v>
      </c>
      <c r="AN11" s="1">
        <v>0.1469</v>
      </c>
      <c r="AO11" s="1">
        <v>0.15359999999999999</v>
      </c>
      <c r="AP11" s="1">
        <v>0.15659999999999999</v>
      </c>
      <c r="AQ11" s="1">
        <v>0.14879999999999999</v>
      </c>
      <c r="AR11" s="1">
        <v>0.15409999999999999</v>
      </c>
      <c r="AS11" s="1">
        <v>0.12859999999999999</v>
      </c>
      <c r="AT11" s="1">
        <v>0.14810000000000001</v>
      </c>
      <c r="AU11" s="1">
        <v>0.14940000000000001</v>
      </c>
      <c r="AV11" s="1">
        <v>0.1389</v>
      </c>
      <c r="AW11" s="1">
        <v>0.14649999999999999</v>
      </c>
      <c r="AX11" s="1">
        <v>0.1211</v>
      </c>
      <c r="AY11" s="1">
        <v>0.1331</v>
      </c>
      <c r="AZ11" s="1">
        <v>0.1384</v>
      </c>
      <c r="BA11" s="1">
        <v>9.0700000000000003E-2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</row>
    <row r="12" spans="1:90" x14ac:dyDescent="0.3">
      <c r="A12" t="s">
        <v>8</v>
      </c>
      <c r="B12">
        <v>162</v>
      </c>
      <c r="C12" s="1" t="s">
        <v>437</v>
      </c>
      <c r="D12" s="1">
        <v>2.7799999999999998E-2</v>
      </c>
      <c r="E12" s="1">
        <v>5.0099999999999999E-2</v>
      </c>
      <c r="F12" s="1">
        <v>0.1358</v>
      </c>
      <c r="G12" s="1">
        <v>0.11409999999999999</v>
      </c>
      <c r="H12" s="1">
        <v>9.4500000000000001E-2</v>
      </c>
      <c r="I12" s="1">
        <v>0.10390000000000001</v>
      </c>
      <c r="J12" s="1" t="s">
        <v>763</v>
      </c>
      <c r="K12" s="1">
        <v>4.2299999999999997E-2</v>
      </c>
      <c r="L12" s="1" t="s">
        <v>763</v>
      </c>
      <c r="M12" s="1">
        <v>1.4200000000000001E-2</v>
      </c>
      <c r="N12" s="1" t="s">
        <v>763</v>
      </c>
      <c r="O12" s="1">
        <v>5.04E-2</v>
      </c>
      <c r="P12" s="1" t="s">
        <v>763</v>
      </c>
      <c r="Q12" s="1" t="s">
        <v>763</v>
      </c>
      <c r="R12" s="1">
        <v>0.1583</v>
      </c>
      <c r="S12" s="1">
        <v>7.9000000000000001E-2</v>
      </c>
      <c r="T12" s="1" t="s">
        <v>763</v>
      </c>
      <c r="U12" s="1">
        <v>0.1055</v>
      </c>
      <c r="V12" s="1">
        <v>9.5600000000000004E-2</v>
      </c>
      <c r="W12" s="1" t="s">
        <v>763</v>
      </c>
      <c r="X12" s="1">
        <v>0.1265</v>
      </c>
      <c r="Y12" s="1">
        <v>0.10730000000000001</v>
      </c>
      <c r="Z12" s="1" t="s">
        <v>763</v>
      </c>
      <c r="AA12" s="1">
        <v>6.2600000000000003E-2</v>
      </c>
      <c r="AB12" s="1">
        <v>0.111</v>
      </c>
      <c r="AC12" s="1" t="s">
        <v>763</v>
      </c>
      <c r="AD12" s="1">
        <v>9.6600000000000005E-2</v>
      </c>
      <c r="AE12" s="1">
        <v>0.12839999999999999</v>
      </c>
      <c r="AF12" s="1" t="s">
        <v>763</v>
      </c>
      <c r="AG12" s="1">
        <v>0.1061</v>
      </c>
      <c r="AH12" s="1">
        <v>0.1193</v>
      </c>
      <c r="AI12" s="1" t="s">
        <v>763</v>
      </c>
      <c r="AJ12" s="1">
        <v>6.5500000000000003E-2</v>
      </c>
      <c r="AK12" s="1">
        <v>0.1137</v>
      </c>
      <c r="AL12" s="1">
        <v>0.10009999999999999</v>
      </c>
      <c r="AM12" s="1">
        <v>8.2600000000000007E-2</v>
      </c>
      <c r="AN12" s="1">
        <v>0.10639999999999999</v>
      </c>
      <c r="AO12" s="1">
        <v>0.1181</v>
      </c>
      <c r="AP12" s="1">
        <v>9.4100000000000003E-2</v>
      </c>
      <c r="AQ12" s="1">
        <v>0.1048</v>
      </c>
      <c r="AR12" s="1">
        <v>9.5799999999999996E-2</v>
      </c>
      <c r="AS12" s="1">
        <v>0.1076</v>
      </c>
      <c r="AT12" s="1">
        <v>0.10539999999999999</v>
      </c>
      <c r="AU12" s="1">
        <v>7.9200000000000007E-2</v>
      </c>
      <c r="AV12" s="1">
        <v>9.35E-2</v>
      </c>
      <c r="AW12" s="1">
        <v>0.10050000000000001</v>
      </c>
      <c r="AX12" s="1">
        <v>0.11219999999999999</v>
      </c>
      <c r="AY12" s="1">
        <v>9.9599999999999994E-2</v>
      </c>
      <c r="AZ12" s="1">
        <v>9.8699999999999996E-2</v>
      </c>
      <c r="BA12" s="1">
        <v>0.1167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</row>
    <row r="13" spans="1:90" x14ac:dyDescent="0.3">
      <c r="A13" t="s">
        <v>9</v>
      </c>
      <c r="B13">
        <v>163</v>
      </c>
      <c r="C13" s="1" t="s">
        <v>437</v>
      </c>
      <c r="D13" s="1">
        <v>4.4499999999999998E-2</v>
      </c>
      <c r="E13" s="1">
        <v>8.5199999999999998E-2</v>
      </c>
      <c r="F13" s="1">
        <v>0.1323</v>
      </c>
      <c r="G13" s="1">
        <v>0.12920000000000001</v>
      </c>
      <c r="H13" s="1">
        <v>0.13819999999999999</v>
      </c>
      <c r="I13" s="1">
        <v>0.1016</v>
      </c>
      <c r="J13" s="1" t="s">
        <v>763</v>
      </c>
      <c r="K13" s="1">
        <v>5.9700000000000003E-2</v>
      </c>
      <c r="L13" s="1" t="s">
        <v>763</v>
      </c>
      <c r="M13" s="1">
        <v>7.0999999999999994E-2</v>
      </c>
      <c r="N13" s="1" t="s">
        <v>763</v>
      </c>
      <c r="O13" s="1">
        <v>7.7899999999999997E-2</v>
      </c>
      <c r="P13" s="1" t="s">
        <v>763</v>
      </c>
      <c r="Q13" s="1" t="s">
        <v>763</v>
      </c>
      <c r="R13" s="1">
        <v>0.10879999999999999</v>
      </c>
      <c r="S13" s="1">
        <v>9.7299999999999998E-2</v>
      </c>
      <c r="T13" s="1" t="s">
        <v>763</v>
      </c>
      <c r="U13" s="1">
        <v>0.1077</v>
      </c>
      <c r="V13" s="1">
        <v>0.10349999999999999</v>
      </c>
      <c r="W13" s="1" t="s">
        <v>763</v>
      </c>
      <c r="X13" s="1">
        <v>0.121</v>
      </c>
      <c r="Y13" s="1">
        <v>0.11749999999999999</v>
      </c>
      <c r="Z13" s="1" t="s">
        <v>763</v>
      </c>
      <c r="AA13" s="1">
        <v>0.1477</v>
      </c>
      <c r="AB13" s="1">
        <v>0.14180000000000001</v>
      </c>
      <c r="AC13" s="1" t="s">
        <v>763</v>
      </c>
      <c r="AD13" s="1">
        <v>0.1426</v>
      </c>
      <c r="AE13" s="1">
        <v>0.14810000000000001</v>
      </c>
      <c r="AF13" s="1" t="s">
        <v>763</v>
      </c>
      <c r="AG13" s="1">
        <v>0.13769999999999999</v>
      </c>
      <c r="AH13" s="1">
        <v>0.14360000000000001</v>
      </c>
      <c r="AI13" s="1" t="s">
        <v>763</v>
      </c>
      <c r="AJ13" s="1">
        <v>0.1482</v>
      </c>
      <c r="AK13" s="1">
        <v>0.12970000000000001</v>
      </c>
      <c r="AL13" s="1">
        <v>0.13619999999999999</v>
      </c>
      <c r="AM13" s="1">
        <v>0.14230000000000001</v>
      </c>
      <c r="AN13" s="1">
        <v>0.12939999999999999</v>
      </c>
      <c r="AO13" s="1">
        <v>0.1326</v>
      </c>
      <c r="AP13" s="1">
        <v>0.1391</v>
      </c>
      <c r="AQ13" s="1">
        <v>0.1305</v>
      </c>
      <c r="AR13" s="1">
        <v>0.13539999999999999</v>
      </c>
      <c r="AS13" s="1">
        <v>0.1128</v>
      </c>
      <c r="AT13" s="1">
        <v>0.12939999999999999</v>
      </c>
      <c r="AU13" s="1">
        <v>0.13220000000000001</v>
      </c>
      <c r="AV13" s="1">
        <v>0.12239999999999999</v>
      </c>
      <c r="AW13" s="1">
        <v>0.1283</v>
      </c>
      <c r="AX13" s="1">
        <v>9.9199999999999997E-2</v>
      </c>
      <c r="AY13" s="1">
        <v>0.1148</v>
      </c>
      <c r="AZ13" s="1">
        <v>0.1201</v>
      </c>
      <c r="BA13" s="1">
        <v>6.13E-2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</row>
    <row r="14" spans="1:90" x14ac:dyDescent="0.3">
      <c r="A14" t="s">
        <v>10</v>
      </c>
      <c r="B14">
        <v>164</v>
      </c>
      <c r="C14" s="1" t="s">
        <v>437</v>
      </c>
      <c r="D14" s="1">
        <v>2.5899999999999999E-2</v>
      </c>
      <c r="E14" s="1">
        <v>4.5900000000000003E-2</v>
      </c>
      <c r="F14" s="1">
        <v>7.2900000000000006E-2</v>
      </c>
      <c r="G14" s="1">
        <v>7.2800000000000004E-2</v>
      </c>
      <c r="H14" s="1">
        <v>8.3599999999999994E-2</v>
      </c>
      <c r="I14" s="1">
        <v>5.0599999999999999E-2</v>
      </c>
      <c r="J14" s="1" t="s">
        <v>763</v>
      </c>
      <c r="K14" s="1" t="s">
        <v>763</v>
      </c>
      <c r="L14" s="1" t="s">
        <v>763</v>
      </c>
      <c r="M14" s="1" t="s">
        <v>763</v>
      </c>
      <c r="N14" s="1" t="s">
        <v>763</v>
      </c>
      <c r="O14" s="1" t="s">
        <v>763</v>
      </c>
      <c r="P14" s="1" t="s">
        <v>763</v>
      </c>
      <c r="Q14" s="1" t="s">
        <v>763</v>
      </c>
      <c r="R14" s="1" t="s">
        <v>73</v>
      </c>
      <c r="S14" s="1">
        <v>4.9299999999999997E-2</v>
      </c>
      <c r="T14" s="1" t="s">
        <v>763</v>
      </c>
      <c r="U14" s="1" t="s">
        <v>763</v>
      </c>
      <c r="V14" s="1">
        <v>5.1299999999999998E-2</v>
      </c>
      <c r="W14" s="1" t="s">
        <v>763</v>
      </c>
      <c r="X14" s="1" t="s">
        <v>763</v>
      </c>
      <c r="Y14" s="1">
        <v>5.3999999999999999E-2</v>
      </c>
      <c r="Z14" s="1" t="s">
        <v>763</v>
      </c>
      <c r="AA14" s="1" t="s">
        <v>73</v>
      </c>
      <c r="AB14" s="1">
        <v>7.8299999999999995E-2</v>
      </c>
      <c r="AC14" s="1" t="s">
        <v>763</v>
      </c>
      <c r="AD14" s="1" t="s">
        <v>763</v>
      </c>
      <c r="AE14" s="1">
        <v>7.0499999999999993E-2</v>
      </c>
      <c r="AF14" s="1" t="s">
        <v>763</v>
      </c>
      <c r="AG14" s="1" t="s">
        <v>763</v>
      </c>
      <c r="AH14" s="1">
        <v>6.4500000000000002E-2</v>
      </c>
      <c r="AI14" s="1" t="s">
        <v>763</v>
      </c>
      <c r="AJ14" s="1" t="s">
        <v>73</v>
      </c>
      <c r="AK14" s="1">
        <v>7.1499999999999994E-2</v>
      </c>
      <c r="AL14" s="1" t="s">
        <v>73</v>
      </c>
      <c r="AM14" s="1" t="s">
        <v>763</v>
      </c>
      <c r="AN14" s="1">
        <v>7.17E-2</v>
      </c>
      <c r="AO14" s="1" t="s">
        <v>73</v>
      </c>
      <c r="AP14" s="1" t="s">
        <v>763</v>
      </c>
      <c r="AQ14" s="1">
        <v>7.1999999999999995E-2</v>
      </c>
      <c r="AR14" s="1" t="s">
        <v>763</v>
      </c>
      <c r="AS14" s="1" t="s">
        <v>73</v>
      </c>
      <c r="AT14" s="1">
        <v>8.3099999999999993E-2</v>
      </c>
      <c r="AU14" s="1" t="s">
        <v>73</v>
      </c>
      <c r="AV14" s="1" t="s">
        <v>763</v>
      </c>
      <c r="AW14" s="1">
        <v>8.5000000000000006E-2</v>
      </c>
      <c r="AX14" s="1" t="s">
        <v>73</v>
      </c>
      <c r="AY14" s="1" t="s">
        <v>763</v>
      </c>
      <c r="AZ14" s="1">
        <v>8.6400000000000005E-2</v>
      </c>
      <c r="BA14" s="1" t="s">
        <v>763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</row>
    <row r="15" spans="1:90" x14ac:dyDescent="0.3">
      <c r="A15" t="s">
        <v>11</v>
      </c>
      <c r="B15">
        <v>165</v>
      </c>
      <c r="C15" s="1" t="s">
        <v>437</v>
      </c>
      <c r="D15" s="1">
        <v>6.4000000000000003E-3</v>
      </c>
      <c r="E15" s="1">
        <v>8.5000000000000006E-3</v>
      </c>
      <c r="F15" s="1">
        <v>9.5999999999999992E-3</v>
      </c>
      <c r="G15" s="1">
        <v>1.4999999999999999E-2</v>
      </c>
      <c r="H15" s="1">
        <v>1.78E-2</v>
      </c>
      <c r="I15" s="1">
        <v>2.1000000000000001E-2</v>
      </c>
      <c r="J15" s="1" t="s">
        <v>763</v>
      </c>
      <c r="K15" s="1">
        <v>8.3999999999999995E-3</v>
      </c>
      <c r="L15" s="1" t="s">
        <v>763</v>
      </c>
      <c r="M15" s="1">
        <v>8.8000000000000005E-3</v>
      </c>
      <c r="N15" s="1" t="s">
        <v>763</v>
      </c>
      <c r="O15" s="1">
        <v>8.6999999999999994E-3</v>
      </c>
      <c r="P15" s="1" t="s">
        <v>763</v>
      </c>
      <c r="Q15" s="1" t="s">
        <v>763</v>
      </c>
      <c r="R15" s="1">
        <v>8.3000000000000001E-3</v>
      </c>
      <c r="S15" s="1">
        <v>8.5000000000000006E-3</v>
      </c>
      <c r="T15" s="1" t="s">
        <v>763</v>
      </c>
      <c r="U15" s="1">
        <v>8.6999999999999994E-3</v>
      </c>
      <c r="V15" s="1">
        <v>8.5000000000000006E-3</v>
      </c>
      <c r="W15" s="1" t="s">
        <v>763</v>
      </c>
      <c r="X15" s="1">
        <v>8.9999999999999993E-3</v>
      </c>
      <c r="Y15" s="1">
        <v>8.6999999999999994E-3</v>
      </c>
      <c r="Z15" s="1" t="s">
        <v>763</v>
      </c>
      <c r="AA15" s="1">
        <v>8.5000000000000006E-3</v>
      </c>
      <c r="AB15" s="1">
        <v>9.5999999999999992E-3</v>
      </c>
      <c r="AC15" s="1" t="s">
        <v>763</v>
      </c>
      <c r="AD15" s="1">
        <v>1.06E-2</v>
      </c>
      <c r="AE15" s="1">
        <v>1.0500000000000001E-2</v>
      </c>
      <c r="AF15" s="1" t="s">
        <v>763</v>
      </c>
      <c r="AG15" s="1">
        <v>1.2999999999999999E-2</v>
      </c>
      <c r="AH15" s="1">
        <v>1.26E-2</v>
      </c>
      <c r="AI15" s="1" t="s">
        <v>763</v>
      </c>
      <c r="AJ15" s="1">
        <v>1.26E-2</v>
      </c>
      <c r="AK15" s="1">
        <v>1.6E-2</v>
      </c>
      <c r="AL15" s="1">
        <v>1.9E-2</v>
      </c>
      <c r="AM15" s="1">
        <v>1.5699999999999999E-2</v>
      </c>
      <c r="AN15" s="1">
        <v>1.7500000000000002E-2</v>
      </c>
      <c r="AO15" s="1">
        <v>2.1000000000000001E-2</v>
      </c>
      <c r="AP15" s="1">
        <v>1.7500000000000002E-2</v>
      </c>
      <c r="AQ15" s="1">
        <v>1.83E-2</v>
      </c>
      <c r="AR15" s="1">
        <v>1.8700000000000001E-2</v>
      </c>
      <c r="AS15" s="1">
        <v>1.5699999999999999E-2</v>
      </c>
      <c r="AT15" s="1">
        <v>1.8599999999999998E-2</v>
      </c>
      <c r="AU15" s="1">
        <v>1.7299999999999999E-2</v>
      </c>
      <c r="AV15" s="1">
        <v>1.6500000000000001E-2</v>
      </c>
      <c r="AW15" s="1">
        <v>1.8200000000000001E-2</v>
      </c>
      <c r="AX15" s="1">
        <v>2.1899999999999999E-2</v>
      </c>
      <c r="AY15" s="1">
        <v>1.83E-2</v>
      </c>
      <c r="AZ15" s="1">
        <v>1.84E-2</v>
      </c>
      <c r="BA15" s="1">
        <v>2.9399999999999999E-2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</row>
    <row r="16" spans="1:90" s="8" customFormat="1" x14ac:dyDescent="0.3">
      <c r="A16" s="8" t="s">
        <v>12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</row>
    <row r="17" spans="1:90" x14ac:dyDescent="0.3">
      <c r="A17" t="s">
        <v>13</v>
      </c>
      <c r="B17">
        <v>166</v>
      </c>
      <c r="C17" t="s">
        <v>437</v>
      </c>
      <c r="D17" t="s">
        <v>836</v>
      </c>
      <c r="E17" t="s">
        <v>837</v>
      </c>
      <c r="F17" t="s">
        <v>838</v>
      </c>
      <c r="G17" t="s">
        <v>839</v>
      </c>
      <c r="H17" s="1" t="s">
        <v>840</v>
      </c>
      <c r="I17" s="1" t="s">
        <v>841</v>
      </c>
      <c r="J17" s="1" t="s">
        <v>763</v>
      </c>
      <c r="K17" s="1" t="s">
        <v>763</v>
      </c>
      <c r="L17" s="1" t="s">
        <v>763</v>
      </c>
      <c r="M17" s="1" t="s">
        <v>763</v>
      </c>
      <c r="N17" t="s">
        <v>763</v>
      </c>
      <c r="O17" t="s">
        <v>763</v>
      </c>
      <c r="P17" t="s">
        <v>763</v>
      </c>
      <c r="Q17" s="1" t="s">
        <v>763</v>
      </c>
      <c r="R17" t="s">
        <v>73</v>
      </c>
      <c r="S17" s="1" t="s">
        <v>837</v>
      </c>
      <c r="T17" s="1" t="s">
        <v>73</v>
      </c>
      <c r="U17" s="1" t="s">
        <v>763</v>
      </c>
      <c r="V17" s="1" t="s">
        <v>837</v>
      </c>
      <c r="W17" s="1" t="s">
        <v>73</v>
      </c>
      <c r="X17" s="1" t="s">
        <v>763</v>
      </c>
      <c r="Y17" s="1" t="s">
        <v>837</v>
      </c>
      <c r="Z17" s="1" t="s">
        <v>763</v>
      </c>
      <c r="AA17" s="1" t="s">
        <v>73</v>
      </c>
      <c r="AB17" s="1" t="s">
        <v>838</v>
      </c>
      <c r="AC17" s="1" t="s">
        <v>73</v>
      </c>
      <c r="AD17" s="1" t="s">
        <v>763</v>
      </c>
      <c r="AE17" s="1" t="s">
        <v>838</v>
      </c>
      <c r="AF17" s="1" t="s">
        <v>73</v>
      </c>
      <c r="AG17" s="1" t="s">
        <v>763</v>
      </c>
      <c r="AH17" s="1" t="s">
        <v>838</v>
      </c>
      <c r="AI17" s="1" t="s">
        <v>763</v>
      </c>
      <c r="AJ17" s="1" t="s">
        <v>73</v>
      </c>
      <c r="AK17" s="1" t="s">
        <v>839</v>
      </c>
      <c r="AL17" s="1" t="s">
        <v>73</v>
      </c>
      <c r="AM17" s="1" t="s">
        <v>763</v>
      </c>
      <c r="AN17" s="1" t="s">
        <v>839</v>
      </c>
      <c r="AO17" s="1" t="s">
        <v>73</v>
      </c>
      <c r="AP17" s="1" t="s">
        <v>763</v>
      </c>
      <c r="AQ17" s="1" t="s">
        <v>839</v>
      </c>
      <c r="AR17" s="1" t="s">
        <v>763</v>
      </c>
      <c r="AS17" s="1" t="s">
        <v>73</v>
      </c>
      <c r="AT17" s="1" t="s">
        <v>840</v>
      </c>
      <c r="AU17" s="1" t="s">
        <v>73</v>
      </c>
      <c r="AV17" s="1" t="s">
        <v>763</v>
      </c>
      <c r="AW17" s="1" t="s">
        <v>840</v>
      </c>
      <c r="AX17" s="1" t="s">
        <v>73</v>
      </c>
      <c r="AY17" s="1" t="s">
        <v>763</v>
      </c>
      <c r="AZ17" s="1" t="s">
        <v>840</v>
      </c>
      <c r="BA17" s="1" t="s">
        <v>763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</row>
    <row r="18" spans="1:90" x14ac:dyDescent="0.3">
      <c r="A18" t="s">
        <v>14</v>
      </c>
      <c r="B18">
        <v>167</v>
      </c>
      <c r="C18" s="1" t="s">
        <v>437</v>
      </c>
      <c r="D18" s="1" t="s">
        <v>842</v>
      </c>
      <c r="E18" s="1" t="s">
        <v>472</v>
      </c>
      <c r="F18" s="1" t="s">
        <v>843</v>
      </c>
      <c r="G18" s="1" t="s">
        <v>844</v>
      </c>
      <c r="H18" s="1" t="s">
        <v>845</v>
      </c>
      <c r="I18" s="1" t="s">
        <v>846</v>
      </c>
      <c r="J18" s="1" t="s">
        <v>763</v>
      </c>
      <c r="K18" s="1" t="s">
        <v>763</v>
      </c>
      <c r="L18" s="1" t="s">
        <v>763</v>
      </c>
      <c r="M18" s="1" t="s">
        <v>763</v>
      </c>
      <c r="N18" s="1" t="s">
        <v>763</v>
      </c>
      <c r="O18" s="1" t="s">
        <v>763</v>
      </c>
      <c r="P18" s="1" t="s">
        <v>763</v>
      </c>
      <c r="Q18" s="1" t="s">
        <v>763</v>
      </c>
      <c r="R18" s="1" t="s">
        <v>73</v>
      </c>
      <c r="S18" s="1" t="s">
        <v>472</v>
      </c>
      <c r="T18" s="1" t="s">
        <v>73</v>
      </c>
      <c r="U18" s="1" t="s">
        <v>763</v>
      </c>
      <c r="V18" s="1" t="s">
        <v>472</v>
      </c>
      <c r="W18" s="1" t="s">
        <v>73</v>
      </c>
      <c r="X18" s="1" t="s">
        <v>763</v>
      </c>
      <c r="Y18" s="1" t="s">
        <v>472</v>
      </c>
      <c r="Z18" s="1" t="s">
        <v>763</v>
      </c>
      <c r="AA18" s="1" t="s">
        <v>73</v>
      </c>
      <c r="AB18" s="1" t="s">
        <v>843</v>
      </c>
      <c r="AC18" s="1" t="s">
        <v>73</v>
      </c>
      <c r="AD18" s="1" t="s">
        <v>763</v>
      </c>
      <c r="AE18" s="1" t="s">
        <v>843</v>
      </c>
      <c r="AF18" s="1" t="s">
        <v>73</v>
      </c>
      <c r="AG18" s="1" t="s">
        <v>763</v>
      </c>
      <c r="AH18" s="1" t="s">
        <v>843</v>
      </c>
      <c r="AI18" s="1" t="s">
        <v>763</v>
      </c>
      <c r="AJ18" s="1" t="s">
        <v>73</v>
      </c>
      <c r="AK18" s="1" t="s">
        <v>844</v>
      </c>
      <c r="AL18" s="1" t="s">
        <v>73</v>
      </c>
      <c r="AM18" s="1" t="s">
        <v>763</v>
      </c>
      <c r="AN18" s="1" t="s">
        <v>844</v>
      </c>
      <c r="AO18" s="1" t="s">
        <v>73</v>
      </c>
      <c r="AP18" s="1" t="s">
        <v>763</v>
      </c>
      <c r="AQ18" s="1" t="s">
        <v>844</v>
      </c>
      <c r="AR18" s="1" t="s">
        <v>763</v>
      </c>
      <c r="AS18" s="1" t="s">
        <v>73</v>
      </c>
      <c r="AT18" s="1" t="s">
        <v>845</v>
      </c>
      <c r="AU18" s="1" t="s">
        <v>73</v>
      </c>
      <c r="AV18" s="1" t="s">
        <v>763</v>
      </c>
      <c r="AW18" s="1" t="s">
        <v>845</v>
      </c>
      <c r="AX18" s="1" t="s">
        <v>73</v>
      </c>
      <c r="AY18" s="1" t="s">
        <v>763</v>
      </c>
      <c r="AZ18" s="1" t="s">
        <v>845</v>
      </c>
      <c r="BA18" s="1" t="s">
        <v>763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</row>
    <row r="19" spans="1:90" x14ac:dyDescent="0.3">
      <c r="A19" t="s">
        <v>15</v>
      </c>
      <c r="B19">
        <v>168</v>
      </c>
      <c r="C19" t="s">
        <v>437</v>
      </c>
      <c r="D19" t="s">
        <v>847</v>
      </c>
      <c r="E19" t="s">
        <v>848</v>
      </c>
      <c r="F19" t="s">
        <v>819</v>
      </c>
      <c r="G19" t="s">
        <v>430</v>
      </c>
      <c r="H19" s="1" t="s">
        <v>849</v>
      </c>
      <c r="I19" s="1" t="s">
        <v>850</v>
      </c>
      <c r="J19" s="1" t="s">
        <v>763</v>
      </c>
      <c r="K19" s="1" t="s">
        <v>763</v>
      </c>
      <c r="L19" s="1" t="s">
        <v>763</v>
      </c>
      <c r="M19" s="1" t="s">
        <v>763</v>
      </c>
      <c r="N19" s="1" t="s">
        <v>763</v>
      </c>
      <c r="O19" s="1" t="s">
        <v>763</v>
      </c>
      <c r="P19" t="s">
        <v>763</v>
      </c>
      <c r="Q19" s="1" t="s">
        <v>763</v>
      </c>
      <c r="R19" t="s">
        <v>73</v>
      </c>
      <c r="S19" s="1" t="s">
        <v>848</v>
      </c>
      <c r="T19" s="1" t="s">
        <v>73</v>
      </c>
      <c r="U19" s="1" t="s">
        <v>763</v>
      </c>
      <c r="V19" s="1" t="s">
        <v>848</v>
      </c>
      <c r="W19" s="1" t="s">
        <v>73</v>
      </c>
      <c r="X19" s="1" t="s">
        <v>763</v>
      </c>
      <c r="Y19" s="1" t="s">
        <v>848</v>
      </c>
      <c r="Z19" s="1" t="s">
        <v>763</v>
      </c>
      <c r="AA19" s="1" t="s">
        <v>73</v>
      </c>
      <c r="AB19" s="1" t="s">
        <v>819</v>
      </c>
      <c r="AC19" s="1" t="s">
        <v>73</v>
      </c>
      <c r="AD19" s="1" t="s">
        <v>763</v>
      </c>
      <c r="AE19" s="1" t="s">
        <v>819</v>
      </c>
      <c r="AF19" s="1" t="s">
        <v>73</v>
      </c>
      <c r="AG19" s="1" t="s">
        <v>763</v>
      </c>
      <c r="AH19" s="1" t="s">
        <v>819</v>
      </c>
      <c r="AI19" s="1" t="s">
        <v>763</v>
      </c>
      <c r="AJ19" s="1" t="s">
        <v>73</v>
      </c>
      <c r="AK19" s="1" t="s">
        <v>430</v>
      </c>
      <c r="AL19" s="1" t="s">
        <v>73</v>
      </c>
      <c r="AM19" s="1" t="s">
        <v>763</v>
      </c>
      <c r="AN19" s="1" t="s">
        <v>430</v>
      </c>
      <c r="AO19" s="1" t="s">
        <v>73</v>
      </c>
      <c r="AP19" s="1" t="s">
        <v>763</v>
      </c>
      <c r="AQ19" s="1" t="s">
        <v>430</v>
      </c>
      <c r="AR19" s="1" t="s">
        <v>763</v>
      </c>
      <c r="AS19" s="1" t="s">
        <v>73</v>
      </c>
      <c r="AT19" s="1" t="s">
        <v>849</v>
      </c>
      <c r="AU19" s="1" t="s">
        <v>73</v>
      </c>
      <c r="AV19" s="1" t="s">
        <v>763</v>
      </c>
      <c r="AW19" s="1" t="s">
        <v>849</v>
      </c>
      <c r="AX19" s="1" t="s">
        <v>73</v>
      </c>
      <c r="AY19" s="1" t="s">
        <v>763</v>
      </c>
      <c r="AZ19" s="1" t="s">
        <v>849</v>
      </c>
      <c r="BA19" s="1" t="s">
        <v>763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</row>
    <row r="20" spans="1:90" x14ac:dyDescent="0.3">
      <c r="A20" t="s">
        <v>16</v>
      </c>
      <c r="B20">
        <v>169</v>
      </c>
      <c r="C20" t="s">
        <v>437</v>
      </c>
      <c r="D20" t="s">
        <v>851</v>
      </c>
      <c r="E20" t="s">
        <v>852</v>
      </c>
      <c r="F20" t="s">
        <v>853</v>
      </c>
      <c r="G20" t="s">
        <v>854</v>
      </c>
      <c r="H20" s="1" t="s">
        <v>855</v>
      </c>
      <c r="I20" s="1" t="s">
        <v>856</v>
      </c>
      <c r="J20" s="1" t="s">
        <v>763</v>
      </c>
      <c r="K20" s="1" t="s">
        <v>763</v>
      </c>
      <c r="L20" s="1" t="s">
        <v>763</v>
      </c>
      <c r="M20" s="1" t="s">
        <v>763</v>
      </c>
      <c r="N20" s="1" t="s">
        <v>763</v>
      </c>
      <c r="O20" s="1" t="s">
        <v>763</v>
      </c>
      <c r="P20" t="s">
        <v>763</v>
      </c>
      <c r="Q20" s="1" t="s">
        <v>763</v>
      </c>
      <c r="R20" t="s">
        <v>73</v>
      </c>
      <c r="S20" s="1" t="s">
        <v>852</v>
      </c>
      <c r="T20" s="1" t="s">
        <v>73</v>
      </c>
      <c r="U20" s="1" t="s">
        <v>763</v>
      </c>
      <c r="V20" s="1" t="s">
        <v>852</v>
      </c>
      <c r="W20" s="1" t="s">
        <v>73</v>
      </c>
      <c r="X20" s="1" t="s">
        <v>763</v>
      </c>
      <c r="Y20" s="1" t="s">
        <v>852</v>
      </c>
      <c r="Z20" s="1" t="s">
        <v>763</v>
      </c>
      <c r="AA20" s="1" t="s">
        <v>73</v>
      </c>
      <c r="AB20" s="1" t="s">
        <v>853</v>
      </c>
      <c r="AC20" s="1" t="s">
        <v>73</v>
      </c>
      <c r="AD20" s="1" t="s">
        <v>763</v>
      </c>
      <c r="AE20" s="1" t="s">
        <v>853</v>
      </c>
      <c r="AF20" s="1" t="s">
        <v>73</v>
      </c>
      <c r="AG20" s="1" t="s">
        <v>763</v>
      </c>
      <c r="AH20" s="1" t="s">
        <v>853</v>
      </c>
      <c r="AI20" s="1" t="s">
        <v>763</v>
      </c>
      <c r="AJ20" s="1" t="s">
        <v>73</v>
      </c>
      <c r="AK20" s="1" t="s">
        <v>854</v>
      </c>
      <c r="AL20" s="1" t="s">
        <v>73</v>
      </c>
      <c r="AM20" s="1" t="s">
        <v>763</v>
      </c>
      <c r="AN20" s="1" t="s">
        <v>854</v>
      </c>
      <c r="AO20" s="1" t="s">
        <v>73</v>
      </c>
      <c r="AP20" s="1" t="s">
        <v>763</v>
      </c>
      <c r="AQ20" s="1" t="s">
        <v>854</v>
      </c>
      <c r="AR20" s="1" t="s">
        <v>763</v>
      </c>
      <c r="AS20" s="1" t="s">
        <v>73</v>
      </c>
      <c r="AT20" s="1" t="s">
        <v>855</v>
      </c>
      <c r="AU20" s="1" t="s">
        <v>73</v>
      </c>
      <c r="AV20" s="1" t="s">
        <v>763</v>
      </c>
      <c r="AW20" s="1" t="s">
        <v>855</v>
      </c>
      <c r="AX20" s="1" t="s">
        <v>73</v>
      </c>
      <c r="AY20" s="1" t="s">
        <v>763</v>
      </c>
      <c r="AZ20" s="1" t="s">
        <v>855</v>
      </c>
      <c r="BA20" s="1" t="s">
        <v>763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</row>
    <row r="21" spans="1:90" x14ac:dyDescent="0.3">
      <c r="A21" t="s">
        <v>17</v>
      </c>
      <c r="B21">
        <v>170</v>
      </c>
      <c r="C21" t="s">
        <v>437</v>
      </c>
      <c r="D21" t="s">
        <v>769</v>
      </c>
      <c r="E21" t="s">
        <v>42</v>
      </c>
      <c r="F21" t="s">
        <v>445</v>
      </c>
      <c r="G21" t="s">
        <v>398</v>
      </c>
      <c r="H21" s="1" t="s">
        <v>798</v>
      </c>
      <c r="I21" s="1" t="s">
        <v>410</v>
      </c>
      <c r="J21" s="1" t="s">
        <v>763</v>
      </c>
      <c r="K21" s="1" t="s">
        <v>763</v>
      </c>
      <c r="L21" s="1" t="s">
        <v>763</v>
      </c>
      <c r="M21" s="1" t="s">
        <v>763</v>
      </c>
      <c r="N21" s="1" t="s">
        <v>763</v>
      </c>
      <c r="O21" s="1" t="s">
        <v>763</v>
      </c>
      <c r="P21" s="1" t="s">
        <v>763</v>
      </c>
      <c r="Q21" s="1" t="s">
        <v>763</v>
      </c>
      <c r="R21" s="1" t="s">
        <v>73</v>
      </c>
      <c r="S21" s="1" t="s">
        <v>42</v>
      </c>
      <c r="T21" s="1" t="s">
        <v>73</v>
      </c>
      <c r="U21" s="1" t="s">
        <v>763</v>
      </c>
      <c r="V21" s="1" t="s">
        <v>399</v>
      </c>
      <c r="W21" s="1" t="s">
        <v>73</v>
      </c>
      <c r="X21" s="1" t="s">
        <v>763</v>
      </c>
      <c r="Y21" s="1" t="s">
        <v>399</v>
      </c>
      <c r="Z21" s="1" t="s">
        <v>763</v>
      </c>
      <c r="AA21" s="1" t="s">
        <v>73</v>
      </c>
      <c r="AB21" s="1" t="s">
        <v>398</v>
      </c>
      <c r="AC21" s="1" t="s">
        <v>73</v>
      </c>
      <c r="AD21" s="1" t="s">
        <v>763</v>
      </c>
      <c r="AE21" s="1" t="s">
        <v>405</v>
      </c>
      <c r="AF21" s="1" t="s">
        <v>73</v>
      </c>
      <c r="AG21" s="1" t="s">
        <v>763</v>
      </c>
      <c r="AH21" s="1" t="s">
        <v>96</v>
      </c>
      <c r="AI21" s="1" t="s">
        <v>763</v>
      </c>
      <c r="AJ21" s="1" t="s">
        <v>73</v>
      </c>
      <c r="AK21" s="1" t="s">
        <v>398</v>
      </c>
      <c r="AL21" s="1" t="s">
        <v>73</v>
      </c>
      <c r="AM21" s="1" t="s">
        <v>763</v>
      </c>
      <c r="AN21" s="1" t="s">
        <v>42</v>
      </c>
      <c r="AO21" s="1" t="s">
        <v>73</v>
      </c>
      <c r="AP21" s="1" t="s">
        <v>763</v>
      </c>
      <c r="AQ21" s="1" t="s">
        <v>20</v>
      </c>
      <c r="AR21" s="1" t="s">
        <v>763</v>
      </c>
      <c r="AS21" s="1" t="s">
        <v>73</v>
      </c>
      <c r="AT21" s="1" t="s">
        <v>798</v>
      </c>
      <c r="AU21" s="1" t="s">
        <v>73</v>
      </c>
      <c r="AV21" s="1" t="s">
        <v>763</v>
      </c>
      <c r="AW21" s="1" t="s">
        <v>408</v>
      </c>
      <c r="AX21" s="1" t="s">
        <v>73</v>
      </c>
      <c r="AY21" s="1" t="s">
        <v>763</v>
      </c>
      <c r="AZ21" s="1" t="s">
        <v>445</v>
      </c>
      <c r="BA21" s="1" t="s">
        <v>763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</row>
    <row r="22" spans="1:90" x14ac:dyDescent="0.3">
      <c r="A22" t="s">
        <v>21</v>
      </c>
      <c r="B22">
        <v>171</v>
      </c>
      <c r="C22" t="s">
        <v>437</v>
      </c>
      <c r="D22" t="s">
        <v>416</v>
      </c>
      <c r="E22" t="s">
        <v>19</v>
      </c>
      <c r="F22" t="s">
        <v>399</v>
      </c>
      <c r="G22" t="s">
        <v>399</v>
      </c>
      <c r="H22" s="1" t="s">
        <v>408</v>
      </c>
      <c r="I22" s="1" t="s">
        <v>404</v>
      </c>
      <c r="J22" s="1" t="s">
        <v>763</v>
      </c>
      <c r="K22" s="1" t="s">
        <v>763</v>
      </c>
      <c r="L22" s="1" t="s">
        <v>763</v>
      </c>
      <c r="M22" s="1" t="s">
        <v>763</v>
      </c>
      <c r="N22" s="1" t="s">
        <v>763</v>
      </c>
      <c r="O22" s="1" t="s">
        <v>763</v>
      </c>
      <c r="P22" t="s">
        <v>763</v>
      </c>
      <c r="Q22" s="1" t="s">
        <v>763</v>
      </c>
      <c r="R22" t="s">
        <v>73</v>
      </c>
      <c r="S22" s="1" t="s">
        <v>19</v>
      </c>
      <c r="T22" s="1" t="s">
        <v>73</v>
      </c>
      <c r="U22" s="1" t="s">
        <v>763</v>
      </c>
      <c r="V22" s="1" t="s">
        <v>20</v>
      </c>
      <c r="W22" s="1" t="s">
        <v>73</v>
      </c>
      <c r="X22" s="1" t="s">
        <v>763</v>
      </c>
      <c r="Y22" s="1" t="s">
        <v>20</v>
      </c>
      <c r="Z22" s="1" t="s">
        <v>763</v>
      </c>
      <c r="AA22" s="1" t="s">
        <v>73</v>
      </c>
      <c r="AB22" s="1" t="s">
        <v>42</v>
      </c>
      <c r="AC22" s="1" t="s">
        <v>73</v>
      </c>
      <c r="AD22" s="1" t="s">
        <v>763</v>
      </c>
      <c r="AE22" s="1" t="s">
        <v>27</v>
      </c>
      <c r="AF22" s="1" t="s">
        <v>73</v>
      </c>
      <c r="AG22" s="1" t="s">
        <v>763</v>
      </c>
      <c r="AH22" s="1" t="s">
        <v>442</v>
      </c>
      <c r="AI22" s="1" t="s">
        <v>763</v>
      </c>
      <c r="AJ22" s="1" t="s">
        <v>73</v>
      </c>
      <c r="AK22" s="1" t="s">
        <v>42</v>
      </c>
      <c r="AL22" s="1" t="s">
        <v>73</v>
      </c>
      <c r="AM22" s="1" t="s">
        <v>763</v>
      </c>
      <c r="AN22" s="1" t="s">
        <v>20</v>
      </c>
      <c r="AO22" s="1" t="s">
        <v>73</v>
      </c>
      <c r="AP22" s="1" t="s">
        <v>763</v>
      </c>
      <c r="AQ22" s="1" t="s">
        <v>19</v>
      </c>
      <c r="AR22" s="1" t="s">
        <v>763</v>
      </c>
      <c r="AS22" s="1" t="s">
        <v>73</v>
      </c>
      <c r="AT22" s="1" t="s">
        <v>408</v>
      </c>
      <c r="AU22" s="1" t="s">
        <v>73</v>
      </c>
      <c r="AV22" s="1" t="s">
        <v>763</v>
      </c>
      <c r="AW22" s="1" t="s">
        <v>445</v>
      </c>
      <c r="AX22" s="1" t="s">
        <v>73</v>
      </c>
      <c r="AY22" s="1" t="s">
        <v>763</v>
      </c>
      <c r="AZ22" s="1" t="s">
        <v>398</v>
      </c>
      <c r="BA22" s="1" t="s">
        <v>763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</row>
    <row r="23" spans="1:90" x14ac:dyDescent="0.3">
      <c r="A23" t="s">
        <v>23</v>
      </c>
      <c r="B23">
        <v>172</v>
      </c>
      <c r="C23" t="s">
        <v>437</v>
      </c>
      <c r="D23" t="s">
        <v>857</v>
      </c>
      <c r="E23" t="s">
        <v>448</v>
      </c>
      <c r="F23" t="s">
        <v>417</v>
      </c>
      <c r="G23" t="s">
        <v>458</v>
      </c>
      <c r="H23" s="1" t="s">
        <v>22</v>
      </c>
      <c r="I23" s="1" t="s">
        <v>399</v>
      </c>
      <c r="J23" s="1" t="s">
        <v>763</v>
      </c>
      <c r="K23" s="1" t="s">
        <v>763</v>
      </c>
      <c r="L23" s="1" t="s">
        <v>763</v>
      </c>
      <c r="M23" s="1" t="s">
        <v>763</v>
      </c>
      <c r="N23" s="1" t="s">
        <v>763</v>
      </c>
      <c r="O23" s="1" t="s">
        <v>763</v>
      </c>
      <c r="P23" s="1" t="s">
        <v>763</v>
      </c>
      <c r="Q23" s="1" t="s">
        <v>763</v>
      </c>
      <c r="R23" s="1" t="s">
        <v>73</v>
      </c>
      <c r="S23" s="1" t="s">
        <v>448</v>
      </c>
      <c r="T23" s="1" t="s">
        <v>73</v>
      </c>
      <c r="U23" s="1" t="s">
        <v>763</v>
      </c>
      <c r="V23" s="1" t="s">
        <v>448</v>
      </c>
      <c r="W23" s="1" t="s">
        <v>73</v>
      </c>
      <c r="X23" s="1" t="s">
        <v>763</v>
      </c>
      <c r="Y23" s="1" t="s">
        <v>463</v>
      </c>
      <c r="Z23" s="1" t="s">
        <v>763</v>
      </c>
      <c r="AA23" s="1" t="s">
        <v>73</v>
      </c>
      <c r="AB23" s="1" t="s">
        <v>412</v>
      </c>
      <c r="AC23" s="1" t="s">
        <v>73</v>
      </c>
      <c r="AD23" s="1" t="s">
        <v>763</v>
      </c>
      <c r="AE23" s="1" t="s">
        <v>458</v>
      </c>
      <c r="AF23" s="1" t="s">
        <v>73</v>
      </c>
      <c r="AG23" s="1" t="s">
        <v>763</v>
      </c>
      <c r="AH23" s="1" t="s">
        <v>19</v>
      </c>
      <c r="AI23" s="1" t="s">
        <v>763</v>
      </c>
      <c r="AJ23" s="1" t="s">
        <v>73</v>
      </c>
      <c r="AK23" s="1" t="s">
        <v>449</v>
      </c>
      <c r="AL23" s="1" t="s">
        <v>73</v>
      </c>
      <c r="AM23" s="1" t="s">
        <v>763</v>
      </c>
      <c r="AN23" s="1" t="s">
        <v>449</v>
      </c>
      <c r="AO23" s="1" t="s">
        <v>73</v>
      </c>
      <c r="AP23" s="1" t="s">
        <v>763</v>
      </c>
      <c r="AQ23" s="1" t="s">
        <v>24</v>
      </c>
      <c r="AR23" s="1" t="s">
        <v>763</v>
      </c>
      <c r="AS23" s="1" t="s">
        <v>73</v>
      </c>
      <c r="AT23" s="1" t="s">
        <v>18</v>
      </c>
      <c r="AU23" s="1" t="s">
        <v>73</v>
      </c>
      <c r="AV23" s="1" t="s">
        <v>763</v>
      </c>
      <c r="AW23" s="1" t="s">
        <v>18</v>
      </c>
      <c r="AX23" s="1" t="s">
        <v>73</v>
      </c>
      <c r="AY23" s="1" t="s">
        <v>763</v>
      </c>
      <c r="AZ23" s="1" t="s">
        <v>18</v>
      </c>
      <c r="BA23" s="1" t="s">
        <v>763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</row>
    <row r="24" spans="1:90" x14ac:dyDescent="0.3">
      <c r="A24" t="s">
        <v>25</v>
      </c>
      <c r="B24">
        <v>173</v>
      </c>
      <c r="C24" t="s">
        <v>437</v>
      </c>
      <c r="D24" t="s">
        <v>822</v>
      </c>
      <c r="E24" t="s">
        <v>444</v>
      </c>
      <c r="F24" t="s">
        <v>431</v>
      </c>
      <c r="G24" t="s">
        <v>412</v>
      </c>
      <c r="H24" s="1" t="s">
        <v>397</v>
      </c>
      <c r="I24" s="1" t="s">
        <v>42</v>
      </c>
      <c r="J24" s="1" t="s">
        <v>763</v>
      </c>
      <c r="K24" s="1" t="s">
        <v>763</v>
      </c>
      <c r="L24" s="1" t="s">
        <v>763</v>
      </c>
      <c r="M24" s="1" t="s">
        <v>763</v>
      </c>
      <c r="N24" s="1" t="s">
        <v>763</v>
      </c>
      <c r="O24" s="1" t="s">
        <v>763</v>
      </c>
      <c r="P24" s="1" t="s">
        <v>763</v>
      </c>
      <c r="Q24" s="1" t="s">
        <v>763</v>
      </c>
      <c r="R24" s="1" t="s">
        <v>73</v>
      </c>
      <c r="S24" s="1" t="s">
        <v>444</v>
      </c>
      <c r="T24" s="1" t="s">
        <v>73</v>
      </c>
      <c r="U24" s="1" t="s">
        <v>763</v>
      </c>
      <c r="V24" s="1" t="s">
        <v>448</v>
      </c>
      <c r="W24" s="1" t="s">
        <v>73</v>
      </c>
      <c r="X24" s="1" t="s">
        <v>763</v>
      </c>
      <c r="Y24" s="1" t="s">
        <v>448</v>
      </c>
      <c r="Z24" s="1" t="s">
        <v>763</v>
      </c>
      <c r="AA24" s="1" t="s">
        <v>73</v>
      </c>
      <c r="AB24" s="1" t="s">
        <v>417</v>
      </c>
      <c r="AC24" s="1" t="s">
        <v>73</v>
      </c>
      <c r="AD24" s="1" t="s">
        <v>763</v>
      </c>
      <c r="AE24" s="1" t="s">
        <v>412</v>
      </c>
      <c r="AF24" s="1" t="s">
        <v>73</v>
      </c>
      <c r="AG24" s="1" t="s">
        <v>763</v>
      </c>
      <c r="AH24" s="1" t="s">
        <v>18</v>
      </c>
      <c r="AI24" s="1" t="s">
        <v>763</v>
      </c>
      <c r="AJ24" s="1" t="s">
        <v>73</v>
      </c>
      <c r="AK24" s="1" t="s">
        <v>458</v>
      </c>
      <c r="AL24" s="1" t="s">
        <v>73</v>
      </c>
      <c r="AM24" s="1" t="s">
        <v>763</v>
      </c>
      <c r="AN24" s="1" t="s">
        <v>449</v>
      </c>
      <c r="AO24" s="1" t="s">
        <v>73</v>
      </c>
      <c r="AP24" s="1" t="s">
        <v>763</v>
      </c>
      <c r="AQ24" s="1" t="s">
        <v>449</v>
      </c>
      <c r="AR24" s="1" t="s">
        <v>763</v>
      </c>
      <c r="AS24" s="1" t="s">
        <v>73</v>
      </c>
      <c r="AT24" s="1" t="s">
        <v>22</v>
      </c>
      <c r="AU24" s="1" t="s">
        <v>73</v>
      </c>
      <c r="AV24" s="1" t="s">
        <v>763</v>
      </c>
      <c r="AW24" s="1" t="s">
        <v>22</v>
      </c>
      <c r="AX24" s="1" t="s">
        <v>73</v>
      </c>
      <c r="AY24" s="1" t="s">
        <v>763</v>
      </c>
      <c r="AZ24" s="1" t="s">
        <v>22</v>
      </c>
      <c r="BA24" s="1" t="s">
        <v>763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</row>
    <row r="25" spans="1:90" x14ac:dyDescent="0.3">
      <c r="A25" t="s">
        <v>26</v>
      </c>
      <c r="B25">
        <v>174</v>
      </c>
      <c r="C25" t="s">
        <v>437</v>
      </c>
      <c r="D25" t="s">
        <v>414</v>
      </c>
      <c r="E25" t="s">
        <v>431</v>
      </c>
      <c r="F25" t="s">
        <v>449</v>
      </c>
      <c r="G25" t="s">
        <v>24</v>
      </c>
      <c r="H25" s="1" t="s">
        <v>20</v>
      </c>
      <c r="I25" s="1" t="s">
        <v>445</v>
      </c>
      <c r="J25" s="1" t="s">
        <v>763</v>
      </c>
      <c r="K25" s="1" t="s">
        <v>763</v>
      </c>
      <c r="L25" s="1" t="s">
        <v>763</v>
      </c>
      <c r="M25" s="1" t="s">
        <v>763</v>
      </c>
      <c r="N25" s="1" t="s">
        <v>763</v>
      </c>
      <c r="O25" s="1" t="s">
        <v>763</v>
      </c>
      <c r="P25" s="1" t="s">
        <v>763</v>
      </c>
      <c r="Q25" s="1" t="s">
        <v>763</v>
      </c>
      <c r="R25" s="1" t="s">
        <v>73</v>
      </c>
      <c r="S25" s="1" t="s">
        <v>431</v>
      </c>
      <c r="T25" s="1" t="s">
        <v>73</v>
      </c>
      <c r="U25" s="1" t="s">
        <v>763</v>
      </c>
      <c r="V25" s="1" t="s">
        <v>417</v>
      </c>
      <c r="W25" s="1" t="s">
        <v>73</v>
      </c>
      <c r="X25" s="1" t="s">
        <v>763</v>
      </c>
      <c r="Y25" s="1" t="s">
        <v>417</v>
      </c>
      <c r="Z25" s="1" t="s">
        <v>763</v>
      </c>
      <c r="AA25" s="1" t="s">
        <v>73</v>
      </c>
      <c r="AB25" s="1" t="s">
        <v>413</v>
      </c>
      <c r="AC25" s="1" t="s">
        <v>73</v>
      </c>
      <c r="AD25" s="1" t="s">
        <v>763</v>
      </c>
      <c r="AE25" s="1" t="s">
        <v>406</v>
      </c>
      <c r="AF25" s="1" t="s">
        <v>73</v>
      </c>
      <c r="AG25" s="1" t="s">
        <v>763</v>
      </c>
      <c r="AH25" s="1" t="s">
        <v>399</v>
      </c>
      <c r="AI25" s="1" t="s">
        <v>763</v>
      </c>
      <c r="AJ25" s="1" t="s">
        <v>73</v>
      </c>
      <c r="AK25" s="1" t="s">
        <v>413</v>
      </c>
      <c r="AL25" s="1" t="s">
        <v>73</v>
      </c>
      <c r="AM25" s="1" t="s">
        <v>763</v>
      </c>
      <c r="AN25" s="1" t="s">
        <v>406</v>
      </c>
      <c r="AO25" s="1" t="s">
        <v>73</v>
      </c>
      <c r="AP25" s="1" t="s">
        <v>763</v>
      </c>
      <c r="AQ25" s="1" t="s">
        <v>406</v>
      </c>
      <c r="AR25" s="1" t="s">
        <v>763</v>
      </c>
      <c r="AS25" s="1" t="s">
        <v>73</v>
      </c>
      <c r="AT25" s="1" t="s">
        <v>42</v>
      </c>
      <c r="AU25" s="1" t="s">
        <v>73</v>
      </c>
      <c r="AV25" s="1" t="s">
        <v>763</v>
      </c>
      <c r="AW25" s="1" t="s">
        <v>42</v>
      </c>
      <c r="AX25" s="1" t="s">
        <v>73</v>
      </c>
      <c r="AY25" s="1" t="s">
        <v>763</v>
      </c>
      <c r="AZ25" s="1" t="s">
        <v>42</v>
      </c>
      <c r="BA25" s="1" t="s">
        <v>763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</row>
    <row r="26" spans="1:90" x14ac:dyDescent="0.3">
      <c r="A26" t="s">
        <v>28</v>
      </c>
      <c r="B26">
        <v>175</v>
      </c>
      <c r="C26" t="s">
        <v>437</v>
      </c>
      <c r="D26" t="s">
        <v>767</v>
      </c>
      <c r="E26" t="s">
        <v>463</v>
      </c>
      <c r="F26" t="s">
        <v>458</v>
      </c>
      <c r="G26" t="s">
        <v>24</v>
      </c>
      <c r="H26" s="1" t="s">
        <v>19</v>
      </c>
      <c r="I26" s="1" t="s">
        <v>445</v>
      </c>
      <c r="J26" s="1" t="s">
        <v>763</v>
      </c>
      <c r="K26" s="1" t="s">
        <v>763</v>
      </c>
      <c r="L26" s="1" t="s">
        <v>763</v>
      </c>
      <c r="M26" s="1" t="s">
        <v>763</v>
      </c>
      <c r="N26" s="1" t="s">
        <v>763</v>
      </c>
      <c r="O26" s="1" t="s">
        <v>763</v>
      </c>
      <c r="P26" s="1" t="s">
        <v>763</v>
      </c>
      <c r="Q26" s="1" t="s">
        <v>763</v>
      </c>
      <c r="R26" s="1" t="s">
        <v>73</v>
      </c>
      <c r="S26" s="1" t="s">
        <v>463</v>
      </c>
      <c r="T26" s="1" t="s">
        <v>73</v>
      </c>
      <c r="U26" s="1" t="s">
        <v>763</v>
      </c>
      <c r="V26" s="1" t="s">
        <v>431</v>
      </c>
      <c r="W26" s="1" t="s">
        <v>73</v>
      </c>
      <c r="X26" s="1" t="s">
        <v>763</v>
      </c>
      <c r="Y26" s="1" t="s">
        <v>431</v>
      </c>
      <c r="Z26" s="1" t="s">
        <v>763</v>
      </c>
      <c r="AA26" s="1" t="s">
        <v>73</v>
      </c>
      <c r="AB26" s="1" t="s">
        <v>449</v>
      </c>
      <c r="AC26" s="1" t="s">
        <v>73</v>
      </c>
      <c r="AD26" s="1" t="s">
        <v>763</v>
      </c>
      <c r="AE26" s="1" t="s">
        <v>413</v>
      </c>
      <c r="AF26" s="1" t="s">
        <v>73</v>
      </c>
      <c r="AG26" s="1" t="s">
        <v>763</v>
      </c>
      <c r="AH26" s="1" t="s">
        <v>42</v>
      </c>
      <c r="AI26" s="1" t="s">
        <v>763</v>
      </c>
      <c r="AJ26" s="1" t="s">
        <v>73</v>
      </c>
      <c r="AK26" s="1" t="s">
        <v>413</v>
      </c>
      <c r="AL26" s="1" t="s">
        <v>73</v>
      </c>
      <c r="AM26" s="1" t="s">
        <v>763</v>
      </c>
      <c r="AN26" s="1" t="s">
        <v>413</v>
      </c>
      <c r="AO26" s="1" t="s">
        <v>73</v>
      </c>
      <c r="AP26" s="1" t="s">
        <v>763</v>
      </c>
      <c r="AQ26" s="1" t="s">
        <v>406</v>
      </c>
      <c r="AR26" s="1" t="s">
        <v>763</v>
      </c>
      <c r="AS26" s="1" t="s">
        <v>73</v>
      </c>
      <c r="AT26" s="1" t="s">
        <v>20</v>
      </c>
      <c r="AU26" s="1" t="s">
        <v>73</v>
      </c>
      <c r="AV26" s="1" t="s">
        <v>763</v>
      </c>
      <c r="AW26" s="1" t="s">
        <v>20</v>
      </c>
      <c r="AX26" s="1" t="s">
        <v>73</v>
      </c>
      <c r="AY26" s="1" t="s">
        <v>763</v>
      </c>
      <c r="AZ26" s="1" t="s">
        <v>42</v>
      </c>
      <c r="BA26" s="1" t="s">
        <v>763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</row>
    <row r="27" spans="1:90" x14ac:dyDescent="0.3">
      <c r="A27" t="s">
        <v>29</v>
      </c>
      <c r="B27">
        <v>176</v>
      </c>
      <c r="C27" t="s">
        <v>437</v>
      </c>
      <c r="D27" t="s">
        <v>858</v>
      </c>
      <c r="E27" t="s">
        <v>459</v>
      </c>
      <c r="F27" t="s">
        <v>794</v>
      </c>
      <c r="G27" t="s">
        <v>823</v>
      </c>
      <c r="H27" s="1" t="s">
        <v>438</v>
      </c>
      <c r="I27" s="1" t="s">
        <v>419</v>
      </c>
      <c r="J27" s="1" t="s">
        <v>763</v>
      </c>
      <c r="K27" s="1" t="s">
        <v>763</v>
      </c>
      <c r="L27" s="1" t="s">
        <v>763</v>
      </c>
      <c r="M27" s="1" t="s">
        <v>763</v>
      </c>
      <c r="N27" s="1" t="s">
        <v>763</v>
      </c>
      <c r="O27" s="1" t="s">
        <v>763</v>
      </c>
      <c r="P27" s="1" t="s">
        <v>763</v>
      </c>
      <c r="Q27" s="1" t="s">
        <v>763</v>
      </c>
      <c r="R27" s="1" t="s">
        <v>73</v>
      </c>
      <c r="S27" s="1" t="s">
        <v>859</v>
      </c>
      <c r="T27" s="1" t="s">
        <v>73</v>
      </c>
      <c r="U27" s="1" t="s">
        <v>763</v>
      </c>
      <c r="V27" s="1" t="s">
        <v>860</v>
      </c>
      <c r="W27" s="1" t="s">
        <v>73</v>
      </c>
      <c r="X27" s="1" t="s">
        <v>763</v>
      </c>
      <c r="Y27" s="1" t="s">
        <v>861</v>
      </c>
      <c r="Z27" s="1" t="s">
        <v>763</v>
      </c>
      <c r="AA27" s="1" t="s">
        <v>73</v>
      </c>
      <c r="AB27" s="1" t="s">
        <v>862</v>
      </c>
      <c r="AC27" s="1" t="s">
        <v>73</v>
      </c>
      <c r="AD27" s="1" t="s">
        <v>763</v>
      </c>
      <c r="AE27" s="1" t="s">
        <v>863</v>
      </c>
      <c r="AF27" s="1" t="s">
        <v>73</v>
      </c>
      <c r="AG27" s="1" t="s">
        <v>763</v>
      </c>
      <c r="AH27" s="1" t="s">
        <v>766</v>
      </c>
      <c r="AI27" s="1" t="s">
        <v>763</v>
      </c>
      <c r="AJ27" s="1" t="s">
        <v>73</v>
      </c>
      <c r="AK27" s="1" t="s">
        <v>864</v>
      </c>
      <c r="AL27" s="1" t="s">
        <v>73</v>
      </c>
      <c r="AM27" s="1" t="s">
        <v>763</v>
      </c>
      <c r="AN27" s="1" t="s">
        <v>828</v>
      </c>
      <c r="AO27" s="1" t="s">
        <v>73</v>
      </c>
      <c r="AP27" s="1" t="s">
        <v>763</v>
      </c>
      <c r="AQ27" s="1" t="s">
        <v>788</v>
      </c>
      <c r="AR27" s="1" t="s">
        <v>763</v>
      </c>
      <c r="AS27" s="1" t="s">
        <v>73</v>
      </c>
      <c r="AT27" s="1" t="s">
        <v>425</v>
      </c>
      <c r="AU27" s="1" t="s">
        <v>73</v>
      </c>
      <c r="AV27" s="1" t="s">
        <v>763</v>
      </c>
      <c r="AW27" s="1" t="s">
        <v>452</v>
      </c>
      <c r="AX27" s="1" t="s">
        <v>73</v>
      </c>
      <c r="AY27" s="1" t="s">
        <v>763</v>
      </c>
      <c r="AZ27" s="1" t="s">
        <v>802</v>
      </c>
      <c r="BA27" s="1" t="s">
        <v>763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1.43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</row>
    <row r="28" spans="1:90" x14ac:dyDescent="0.3">
      <c r="A28" t="s">
        <v>33</v>
      </c>
      <c r="B28">
        <v>177</v>
      </c>
      <c r="C28" t="s">
        <v>437</v>
      </c>
      <c r="D28" t="s">
        <v>865</v>
      </c>
      <c r="E28" t="s">
        <v>32</v>
      </c>
      <c r="F28" t="s">
        <v>790</v>
      </c>
      <c r="G28" t="s">
        <v>866</v>
      </c>
      <c r="H28" s="1" t="s">
        <v>426</v>
      </c>
      <c r="I28" s="1" t="s">
        <v>446</v>
      </c>
      <c r="J28" s="1" t="s">
        <v>763</v>
      </c>
      <c r="K28" s="1" t="s">
        <v>763</v>
      </c>
      <c r="L28" s="1" t="s">
        <v>763</v>
      </c>
      <c r="M28" s="1" t="s">
        <v>763</v>
      </c>
      <c r="N28" s="1" t="s">
        <v>763</v>
      </c>
      <c r="O28" s="1" t="s">
        <v>763</v>
      </c>
      <c r="P28" t="s">
        <v>763</v>
      </c>
      <c r="Q28" s="1" t="s">
        <v>763</v>
      </c>
      <c r="R28" t="s">
        <v>73</v>
      </c>
      <c r="S28" s="1" t="s">
        <v>411</v>
      </c>
      <c r="T28" s="1" t="s">
        <v>73</v>
      </c>
      <c r="U28" s="1" t="s">
        <v>763</v>
      </c>
      <c r="V28" s="1" t="s">
        <v>859</v>
      </c>
      <c r="W28" s="1" t="s">
        <v>73</v>
      </c>
      <c r="X28" s="1" t="s">
        <v>763</v>
      </c>
      <c r="Y28" s="1" t="s">
        <v>805</v>
      </c>
      <c r="Z28" s="1" t="s">
        <v>763</v>
      </c>
      <c r="AA28" s="1" t="s">
        <v>73</v>
      </c>
      <c r="AB28" s="1" t="s">
        <v>857</v>
      </c>
      <c r="AC28" s="1" t="s">
        <v>73</v>
      </c>
      <c r="AD28" s="1" t="s">
        <v>763</v>
      </c>
      <c r="AE28" s="1" t="s">
        <v>867</v>
      </c>
      <c r="AF28" s="1" t="s">
        <v>73</v>
      </c>
      <c r="AG28" s="1" t="s">
        <v>763</v>
      </c>
      <c r="AH28" s="1" t="s">
        <v>802</v>
      </c>
      <c r="AI28" s="1" t="s">
        <v>763</v>
      </c>
      <c r="AJ28" s="1" t="s">
        <v>73</v>
      </c>
      <c r="AK28" s="1" t="s">
        <v>427</v>
      </c>
      <c r="AL28" s="1" t="s">
        <v>73</v>
      </c>
      <c r="AM28" s="1" t="s">
        <v>763</v>
      </c>
      <c r="AN28" s="1" t="s">
        <v>864</v>
      </c>
      <c r="AO28" s="1" t="s">
        <v>73</v>
      </c>
      <c r="AP28" s="1" t="s">
        <v>763</v>
      </c>
      <c r="AQ28" s="1" t="s">
        <v>457</v>
      </c>
      <c r="AR28" s="1" t="s">
        <v>763</v>
      </c>
      <c r="AS28" s="1" t="s">
        <v>73</v>
      </c>
      <c r="AT28" s="1" t="s">
        <v>438</v>
      </c>
      <c r="AU28" s="1" t="s">
        <v>73</v>
      </c>
      <c r="AV28" s="1" t="s">
        <v>763</v>
      </c>
      <c r="AW28" s="1" t="s">
        <v>438</v>
      </c>
      <c r="AX28" s="1" t="s">
        <v>73</v>
      </c>
      <c r="AY28" s="1" t="s">
        <v>763</v>
      </c>
      <c r="AZ28" s="1" t="s">
        <v>432</v>
      </c>
      <c r="BA28" s="1" t="s">
        <v>763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</row>
    <row r="29" spans="1:90" s="8" customFormat="1" x14ac:dyDescent="0.3">
      <c r="A29" s="8" t="s">
        <v>34</v>
      </c>
      <c r="C29" s="15"/>
      <c r="D29" s="15"/>
      <c r="E29" s="15"/>
      <c r="F29" s="15"/>
      <c r="G29" s="15"/>
      <c r="P29" s="15"/>
      <c r="Q29" s="15"/>
      <c r="R29" s="15"/>
      <c r="T29" s="15"/>
      <c r="U29" s="15"/>
      <c r="W29" s="15"/>
      <c r="Y29" s="15"/>
      <c r="Z29" s="15"/>
      <c r="AA29" s="15"/>
      <c r="AC29" s="15"/>
      <c r="AD29" s="15"/>
      <c r="AF29" s="15"/>
      <c r="AH29" s="15"/>
      <c r="AI29" s="15"/>
      <c r="AJ29" s="15"/>
      <c r="AL29" s="15"/>
      <c r="AM29" s="15"/>
      <c r="AO29" s="15"/>
      <c r="AQ29" s="15"/>
      <c r="AR29" s="15"/>
      <c r="AS29" s="15"/>
      <c r="AU29" s="15"/>
      <c r="AV29" s="15"/>
      <c r="AX29" s="15"/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</row>
    <row r="30" spans="1:90" x14ac:dyDescent="0.3">
      <c r="A30" t="s">
        <v>35</v>
      </c>
      <c r="B30">
        <v>282</v>
      </c>
      <c r="C30" s="3" t="s">
        <v>437</v>
      </c>
      <c r="D30" s="3" t="s">
        <v>868</v>
      </c>
      <c r="E30" s="3" t="s">
        <v>869</v>
      </c>
      <c r="F30" s="3" t="s">
        <v>870</v>
      </c>
      <c r="G30" s="3" t="s">
        <v>871</v>
      </c>
      <c r="H30" s="1" t="s">
        <v>872</v>
      </c>
      <c r="I30" s="1" t="s">
        <v>764</v>
      </c>
      <c r="J30" s="1" t="s">
        <v>763</v>
      </c>
      <c r="K30" s="1" t="s">
        <v>763</v>
      </c>
      <c r="L30" s="1" t="s">
        <v>763</v>
      </c>
      <c r="M30" s="1" t="s">
        <v>763</v>
      </c>
      <c r="N30" s="1" t="s">
        <v>763</v>
      </c>
      <c r="O30" s="1" t="s">
        <v>763</v>
      </c>
      <c r="P30" s="3" t="s">
        <v>763</v>
      </c>
      <c r="Q30" s="3" t="s">
        <v>763</v>
      </c>
      <c r="R30" s="3" t="s">
        <v>73</v>
      </c>
      <c r="S30" s="1" t="s">
        <v>869</v>
      </c>
      <c r="T30" s="1" t="s">
        <v>73</v>
      </c>
      <c r="U30" s="1" t="s">
        <v>763</v>
      </c>
      <c r="V30" s="1" t="s">
        <v>869</v>
      </c>
      <c r="W30" s="1" t="s">
        <v>73</v>
      </c>
      <c r="X30" s="1" t="s">
        <v>763</v>
      </c>
      <c r="Y30" s="1" t="s">
        <v>869</v>
      </c>
      <c r="Z30" s="1" t="s">
        <v>763</v>
      </c>
      <c r="AA30" s="1" t="s">
        <v>73</v>
      </c>
      <c r="AB30" s="1" t="s">
        <v>870</v>
      </c>
      <c r="AC30" s="1" t="s">
        <v>73</v>
      </c>
      <c r="AD30" s="1" t="s">
        <v>763</v>
      </c>
      <c r="AE30" s="1" t="s">
        <v>870</v>
      </c>
      <c r="AF30" s="1" t="s">
        <v>73</v>
      </c>
      <c r="AG30" s="1" t="s">
        <v>763</v>
      </c>
      <c r="AH30" s="1" t="s">
        <v>870</v>
      </c>
      <c r="AI30" s="1" t="s">
        <v>763</v>
      </c>
      <c r="AJ30" s="1" t="s">
        <v>73</v>
      </c>
      <c r="AK30" s="1" t="s">
        <v>871</v>
      </c>
      <c r="AL30" s="1" t="s">
        <v>73</v>
      </c>
      <c r="AM30" s="1" t="s">
        <v>763</v>
      </c>
      <c r="AN30" s="1" t="s">
        <v>871</v>
      </c>
      <c r="AO30" s="1" t="s">
        <v>73</v>
      </c>
      <c r="AP30" s="1" t="s">
        <v>763</v>
      </c>
      <c r="AQ30" s="1" t="s">
        <v>871</v>
      </c>
      <c r="AR30" s="1" t="s">
        <v>763</v>
      </c>
      <c r="AS30" s="1" t="s">
        <v>73</v>
      </c>
      <c r="AT30" s="1" t="s">
        <v>872</v>
      </c>
      <c r="AU30" s="1" t="s">
        <v>73</v>
      </c>
      <c r="AV30" s="1" t="s">
        <v>763</v>
      </c>
      <c r="AW30" s="1" t="s">
        <v>872</v>
      </c>
      <c r="AX30" s="1" t="s">
        <v>73</v>
      </c>
      <c r="AY30" s="1" t="s">
        <v>763</v>
      </c>
      <c r="AZ30" s="1" t="s">
        <v>872</v>
      </c>
      <c r="BA30" s="1" t="s">
        <v>763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</row>
    <row r="31" spans="1:90" x14ac:dyDescent="0.3">
      <c r="A31" t="s">
        <v>36</v>
      </c>
      <c r="B31">
        <v>283</v>
      </c>
      <c r="C31" s="3" t="s">
        <v>437</v>
      </c>
      <c r="D31" s="3" t="s">
        <v>873</v>
      </c>
      <c r="E31" s="3" t="s">
        <v>874</v>
      </c>
      <c r="F31" s="3" t="s">
        <v>815</v>
      </c>
      <c r="G31" s="3" t="s">
        <v>875</v>
      </c>
      <c r="H31" s="1" t="s">
        <v>876</v>
      </c>
      <c r="I31" s="1" t="s">
        <v>877</v>
      </c>
      <c r="J31" s="1" t="s">
        <v>763</v>
      </c>
      <c r="K31" s="1" t="s">
        <v>763</v>
      </c>
      <c r="L31" s="1" t="s">
        <v>763</v>
      </c>
      <c r="M31" s="1" t="s">
        <v>763</v>
      </c>
      <c r="N31" s="1" t="s">
        <v>763</v>
      </c>
      <c r="O31" s="1" t="s">
        <v>763</v>
      </c>
      <c r="P31" s="3" t="s">
        <v>763</v>
      </c>
      <c r="Q31" s="3" t="s">
        <v>763</v>
      </c>
      <c r="R31" s="3" t="s">
        <v>73</v>
      </c>
      <c r="S31" s="1" t="s">
        <v>874</v>
      </c>
      <c r="T31" s="1" t="s">
        <v>73</v>
      </c>
      <c r="U31" s="1" t="s">
        <v>763</v>
      </c>
      <c r="V31" s="1" t="s">
        <v>874</v>
      </c>
      <c r="W31" s="1" t="s">
        <v>73</v>
      </c>
      <c r="X31" s="1" t="s">
        <v>763</v>
      </c>
      <c r="Y31" s="1" t="s">
        <v>874</v>
      </c>
      <c r="Z31" s="1" t="s">
        <v>763</v>
      </c>
      <c r="AA31" s="1" t="s">
        <v>73</v>
      </c>
      <c r="AB31" s="1" t="s">
        <v>815</v>
      </c>
      <c r="AC31" s="1" t="s">
        <v>73</v>
      </c>
      <c r="AD31" s="1" t="s">
        <v>763</v>
      </c>
      <c r="AE31" s="1" t="s">
        <v>815</v>
      </c>
      <c r="AF31" s="1" t="s">
        <v>73</v>
      </c>
      <c r="AG31" s="1" t="s">
        <v>763</v>
      </c>
      <c r="AH31" s="1" t="s">
        <v>815</v>
      </c>
      <c r="AI31" s="1" t="s">
        <v>763</v>
      </c>
      <c r="AJ31" s="1" t="s">
        <v>73</v>
      </c>
      <c r="AK31" s="1" t="s">
        <v>875</v>
      </c>
      <c r="AL31" s="1" t="s">
        <v>73</v>
      </c>
      <c r="AM31" s="1" t="s">
        <v>763</v>
      </c>
      <c r="AN31" s="1" t="s">
        <v>875</v>
      </c>
      <c r="AO31" s="1" t="s">
        <v>73</v>
      </c>
      <c r="AP31" s="1" t="s">
        <v>763</v>
      </c>
      <c r="AQ31" s="1" t="s">
        <v>875</v>
      </c>
      <c r="AR31" s="1" t="s">
        <v>763</v>
      </c>
      <c r="AS31" s="1" t="s">
        <v>73</v>
      </c>
      <c r="AT31" s="1" t="s">
        <v>876</v>
      </c>
      <c r="AU31" s="1" t="s">
        <v>73</v>
      </c>
      <c r="AV31" s="1" t="s">
        <v>763</v>
      </c>
      <c r="AW31" s="1" t="s">
        <v>876</v>
      </c>
      <c r="AX31" s="1" t="s">
        <v>73</v>
      </c>
      <c r="AY31" s="1" t="s">
        <v>763</v>
      </c>
      <c r="AZ31" s="1" t="s">
        <v>876</v>
      </c>
      <c r="BA31" s="1" t="s">
        <v>763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</row>
    <row r="32" spans="1:90" x14ac:dyDescent="0.3">
      <c r="A32" t="s">
        <v>37</v>
      </c>
      <c r="B32">
        <v>284</v>
      </c>
      <c r="C32" s="3" t="s">
        <v>437</v>
      </c>
      <c r="D32" s="3" t="s">
        <v>878</v>
      </c>
      <c r="E32" s="3" t="s">
        <v>397</v>
      </c>
      <c r="F32" s="3" t="s">
        <v>19</v>
      </c>
      <c r="G32" s="3" t="s">
        <v>20</v>
      </c>
      <c r="H32" s="1" t="s">
        <v>398</v>
      </c>
      <c r="I32" s="1" t="s">
        <v>798</v>
      </c>
      <c r="J32" s="1" t="s">
        <v>763</v>
      </c>
      <c r="K32" s="1" t="s">
        <v>763</v>
      </c>
      <c r="L32" s="1" t="s">
        <v>763</v>
      </c>
      <c r="M32" s="1" t="s">
        <v>763</v>
      </c>
      <c r="N32" s="1" t="s">
        <v>763</v>
      </c>
      <c r="O32" s="1" t="s">
        <v>763</v>
      </c>
      <c r="P32" s="3" t="s">
        <v>763</v>
      </c>
      <c r="Q32" s="3" t="s">
        <v>763</v>
      </c>
      <c r="R32" s="3" t="s">
        <v>73</v>
      </c>
      <c r="S32" s="1" t="s">
        <v>397</v>
      </c>
      <c r="T32" s="1" t="s">
        <v>73</v>
      </c>
      <c r="U32" s="1" t="s">
        <v>763</v>
      </c>
      <c r="V32" s="1" t="s">
        <v>397</v>
      </c>
      <c r="W32" s="1" t="s">
        <v>73</v>
      </c>
      <c r="X32" s="1" t="s">
        <v>763</v>
      </c>
      <c r="Y32" s="1" t="s">
        <v>22</v>
      </c>
      <c r="Z32" s="1" t="s">
        <v>763</v>
      </c>
      <c r="AA32" s="1" t="s">
        <v>73</v>
      </c>
      <c r="AB32" s="1" t="s">
        <v>18</v>
      </c>
      <c r="AC32" s="1" t="s">
        <v>73</v>
      </c>
      <c r="AD32" s="1" t="s">
        <v>763</v>
      </c>
      <c r="AE32" s="1" t="s">
        <v>409</v>
      </c>
      <c r="AF32" s="1" t="s">
        <v>73</v>
      </c>
      <c r="AG32" s="1" t="s">
        <v>763</v>
      </c>
      <c r="AH32" s="1" t="s">
        <v>404</v>
      </c>
      <c r="AI32" s="1" t="s">
        <v>763</v>
      </c>
      <c r="AJ32" s="1" t="s">
        <v>73</v>
      </c>
      <c r="AK32" s="1" t="s">
        <v>19</v>
      </c>
      <c r="AL32" s="1" t="s">
        <v>73</v>
      </c>
      <c r="AM32" s="1" t="s">
        <v>763</v>
      </c>
      <c r="AN32" s="1" t="s">
        <v>18</v>
      </c>
      <c r="AO32" s="1" t="s">
        <v>73</v>
      </c>
      <c r="AP32" s="1" t="s">
        <v>763</v>
      </c>
      <c r="AQ32" s="1" t="s">
        <v>397</v>
      </c>
      <c r="AR32" s="1" t="s">
        <v>763</v>
      </c>
      <c r="AS32" s="1" t="s">
        <v>73</v>
      </c>
      <c r="AT32" s="1" t="s">
        <v>398</v>
      </c>
      <c r="AU32" s="1" t="s">
        <v>73</v>
      </c>
      <c r="AV32" s="1" t="s">
        <v>763</v>
      </c>
      <c r="AW32" s="1" t="s">
        <v>399</v>
      </c>
      <c r="AX32" s="1" t="s">
        <v>73</v>
      </c>
      <c r="AY32" s="1" t="s">
        <v>763</v>
      </c>
      <c r="AZ32" s="1" t="s">
        <v>42</v>
      </c>
      <c r="BA32" s="1" t="s">
        <v>763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</row>
    <row r="33" spans="1:90" x14ac:dyDescent="0.3">
      <c r="A33" t="s">
        <v>41</v>
      </c>
      <c r="B33">
        <v>285</v>
      </c>
      <c r="C33" s="3" t="s">
        <v>437</v>
      </c>
      <c r="D33" s="3" t="s">
        <v>862</v>
      </c>
      <c r="E33" s="3" t="s">
        <v>418</v>
      </c>
      <c r="F33" s="3" t="s">
        <v>448</v>
      </c>
      <c r="G33" s="3" t="s">
        <v>417</v>
      </c>
      <c r="H33" s="1" t="s">
        <v>406</v>
      </c>
      <c r="I33" s="1" t="s">
        <v>20</v>
      </c>
      <c r="J33" s="3" t="s">
        <v>763</v>
      </c>
      <c r="K33" s="1" t="s">
        <v>763</v>
      </c>
      <c r="L33" s="1" t="s">
        <v>763</v>
      </c>
      <c r="M33" s="1" t="s">
        <v>763</v>
      </c>
      <c r="N33" s="1" t="s">
        <v>763</v>
      </c>
      <c r="O33" s="1" t="s">
        <v>763</v>
      </c>
      <c r="P33" s="3" t="s">
        <v>763</v>
      </c>
      <c r="Q33" s="3" t="s">
        <v>763</v>
      </c>
      <c r="R33" s="3" t="s">
        <v>73</v>
      </c>
      <c r="S33" s="1" t="s">
        <v>769</v>
      </c>
      <c r="T33" s="1" t="s">
        <v>73</v>
      </c>
      <c r="U33" s="1" t="s">
        <v>763</v>
      </c>
      <c r="V33" s="1" t="s">
        <v>418</v>
      </c>
      <c r="W33" s="1" t="s">
        <v>73</v>
      </c>
      <c r="X33" s="1" t="s">
        <v>763</v>
      </c>
      <c r="Y33" s="1" t="s">
        <v>418</v>
      </c>
      <c r="Z33" s="1" t="s">
        <v>763</v>
      </c>
      <c r="AA33" s="1" t="s">
        <v>73</v>
      </c>
      <c r="AB33" s="1" t="s">
        <v>463</v>
      </c>
      <c r="AC33" s="1" t="s">
        <v>73</v>
      </c>
      <c r="AD33" s="1" t="s">
        <v>763</v>
      </c>
      <c r="AE33" s="1" t="s">
        <v>417</v>
      </c>
      <c r="AF33" s="1" t="s">
        <v>73</v>
      </c>
      <c r="AG33" s="1" t="s">
        <v>763</v>
      </c>
      <c r="AH33" s="1" t="s">
        <v>22</v>
      </c>
      <c r="AI33" s="1" t="s">
        <v>763</v>
      </c>
      <c r="AJ33" s="1" t="s">
        <v>73</v>
      </c>
      <c r="AK33" s="1" t="s">
        <v>412</v>
      </c>
      <c r="AL33" s="1" t="s">
        <v>73</v>
      </c>
      <c r="AM33" s="1" t="s">
        <v>763</v>
      </c>
      <c r="AN33" s="1" t="s">
        <v>458</v>
      </c>
      <c r="AO33" s="1" t="s">
        <v>73</v>
      </c>
      <c r="AP33" s="1" t="s">
        <v>763</v>
      </c>
      <c r="AQ33" s="1" t="s">
        <v>458</v>
      </c>
      <c r="AR33" s="1" t="s">
        <v>763</v>
      </c>
      <c r="AS33" s="1" t="s">
        <v>73</v>
      </c>
      <c r="AT33" s="1" t="s">
        <v>397</v>
      </c>
      <c r="AU33" s="1" t="s">
        <v>73</v>
      </c>
      <c r="AV33" s="1" t="s">
        <v>763</v>
      </c>
      <c r="AW33" s="1" t="s">
        <v>397</v>
      </c>
      <c r="AX33" s="1" t="s">
        <v>73</v>
      </c>
      <c r="AY33" s="1" t="s">
        <v>763</v>
      </c>
      <c r="AZ33" s="1" t="s">
        <v>397</v>
      </c>
      <c r="BA33" s="1" t="s">
        <v>763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</row>
    <row r="34" spans="1:90" x14ac:dyDescent="0.3">
      <c r="A34" t="s">
        <v>43</v>
      </c>
      <c r="B34">
        <v>286</v>
      </c>
      <c r="C34" t="s">
        <v>437</v>
      </c>
      <c r="D34" t="s">
        <v>879</v>
      </c>
      <c r="E34" t="s">
        <v>448</v>
      </c>
      <c r="F34" t="s">
        <v>412</v>
      </c>
      <c r="G34" t="s">
        <v>449</v>
      </c>
      <c r="H34" s="1" t="s">
        <v>18</v>
      </c>
      <c r="I34" s="1" t="s">
        <v>399</v>
      </c>
      <c r="J34" s="1" t="s">
        <v>763</v>
      </c>
      <c r="K34" s="1" t="s">
        <v>763</v>
      </c>
      <c r="L34" s="1" t="s">
        <v>763</v>
      </c>
      <c r="M34" s="1" t="s">
        <v>763</v>
      </c>
      <c r="N34" s="1" t="s">
        <v>763</v>
      </c>
      <c r="O34" s="1" t="s">
        <v>763</v>
      </c>
      <c r="P34" s="1" t="s">
        <v>763</v>
      </c>
      <c r="Q34" s="1" t="s">
        <v>763</v>
      </c>
      <c r="R34" s="1" t="s">
        <v>73</v>
      </c>
      <c r="S34" s="1" t="s">
        <v>448</v>
      </c>
      <c r="T34" s="1" t="s">
        <v>73</v>
      </c>
      <c r="U34" s="1" t="s">
        <v>763</v>
      </c>
      <c r="V34" s="1" t="s">
        <v>463</v>
      </c>
      <c r="W34" s="1" t="s">
        <v>73</v>
      </c>
      <c r="X34" s="1" t="s">
        <v>763</v>
      </c>
      <c r="Y34" s="1" t="s">
        <v>463</v>
      </c>
      <c r="Z34" s="1" t="s">
        <v>763</v>
      </c>
      <c r="AA34" s="1" t="s">
        <v>73</v>
      </c>
      <c r="AB34" s="1" t="s">
        <v>458</v>
      </c>
      <c r="AC34" s="1" t="s">
        <v>73</v>
      </c>
      <c r="AD34" s="1" t="s">
        <v>763</v>
      </c>
      <c r="AE34" s="1" t="s">
        <v>449</v>
      </c>
      <c r="AF34" s="1" t="s">
        <v>73</v>
      </c>
      <c r="AG34" s="1" t="s">
        <v>763</v>
      </c>
      <c r="AH34" s="1" t="s">
        <v>20</v>
      </c>
      <c r="AI34" s="1" t="s">
        <v>763</v>
      </c>
      <c r="AJ34" s="1" t="s">
        <v>73</v>
      </c>
      <c r="AK34" s="1" t="s">
        <v>24</v>
      </c>
      <c r="AL34" s="1" t="s">
        <v>73</v>
      </c>
      <c r="AM34" s="1" t="s">
        <v>763</v>
      </c>
      <c r="AN34" s="1" t="s">
        <v>24</v>
      </c>
      <c r="AO34" s="1" t="s">
        <v>73</v>
      </c>
      <c r="AP34" s="1" t="s">
        <v>763</v>
      </c>
      <c r="AQ34" s="1" t="s">
        <v>413</v>
      </c>
      <c r="AR34" s="1" t="s">
        <v>763</v>
      </c>
      <c r="AS34" s="1" t="s">
        <v>73</v>
      </c>
      <c r="AT34" s="1" t="s">
        <v>19</v>
      </c>
      <c r="AU34" s="1" t="s">
        <v>73</v>
      </c>
      <c r="AV34" s="1" t="s">
        <v>763</v>
      </c>
      <c r="AW34" s="1" t="s">
        <v>19</v>
      </c>
      <c r="AX34" s="1" t="s">
        <v>73</v>
      </c>
      <c r="AY34" s="1" t="s">
        <v>763</v>
      </c>
      <c r="AZ34" s="1" t="s">
        <v>19</v>
      </c>
      <c r="BA34" s="1" t="s">
        <v>763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</row>
    <row r="35" spans="1:90" x14ac:dyDescent="0.3">
      <c r="A35" t="s">
        <v>44</v>
      </c>
      <c r="B35">
        <v>287</v>
      </c>
      <c r="C35" t="s">
        <v>437</v>
      </c>
      <c r="D35" t="s">
        <v>880</v>
      </c>
      <c r="E35" t="s">
        <v>881</v>
      </c>
      <c r="F35" t="s">
        <v>860</v>
      </c>
      <c r="G35" t="s">
        <v>822</v>
      </c>
      <c r="H35" s="1" t="s">
        <v>793</v>
      </c>
      <c r="I35" s="1" t="s">
        <v>882</v>
      </c>
      <c r="J35" s="1" t="s">
        <v>763</v>
      </c>
      <c r="K35" s="1" t="s">
        <v>763</v>
      </c>
      <c r="L35" s="1" t="s">
        <v>763</v>
      </c>
      <c r="M35" s="1" t="s">
        <v>763</v>
      </c>
      <c r="N35" s="1" t="s">
        <v>763</v>
      </c>
      <c r="O35" s="1" t="s">
        <v>763</v>
      </c>
      <c r="P35" t="s">
        <v>763</v>
      </c>
      <c r="Q35" s="3" t="s">
        <v>763</v>
      </c>
      <c r="R35" t="s">
        <v>73</v>
      </c>
      <c r="S35" s="1" t="s">
        <v>801</v>
      </c>
      <c r="T35" s="1" t="s">
        <v>73</v>
      </c>
      <c r="U35" s="1" t="s">
        <v>763</v>
      </c>
      <c r="V35" s="1" t="s">
        <v>30</v>
      </c>
      <c r="W35" s="1" t="s">
        <v>73</v>
      </c>
      <c r="X35" s="1" t="s">
        <v>763</v>
      </c>
      <c r="Y35" s="1" t="s">
        <v>883</v>
      </c>
      <c r="Z35" s="1" t="s">
        <v>763</v>
      </c>
      <c r="AA35" s="1" t="s">
        <v>73</v>
      </c>
      <c r="AB35" s="1" t="s">
        <v>461</v>
      </c>
      <c r="AC35" s="1" t="s">
        <v>73</v>
      </c>
      <c r="AD35" s="1" t="s">
        <v>763</v>
      </c>
      <c r="AE35" s="1" t="s">
        <v>407</v>
      </c>
      <c r="AF35" s="1" t="s">
        <v>73</v>
      </c>
      <c r="AG35" s="1" t="s">
        <v>763</v>
      </c>
      <c r="AH35" s="1" t="s">
        <v>884</v>
      </c>
      <c r="AI35" s="1" t="s">
        <v>763</v>
      </c>
      <c r="AJ35" s="1" t="s">
        <v>73</v>
      </c>
      <c r="AK35" s="1" t="s">
        <v>866</v>
      </c>
      <c r="AL35" s="1" t="s">
        <v>73</v>
      </c>
      <c r="AM35" s="1" t="s">
        <v>763</v>
      </c>
      <c r="AN35" s="1" t="s">
        <v>823</v>
      </c>
      <c r="AO35" s="1" t="s">
        <v>73</v>
      </c>
      <c r="AP35" s="1" t="s">
        <v>763</v>
      </c>
      <c r="AQ35" s="1" t="s">
        <v>863</v>
      </c>
      <c r="AR35" s="1" t="s">
        <v>763</v>
      </c>
      <c r="AS35" s="1" t="s">
        <v>73</v>
      </c>
      <c r="AT35" s="1" t="s">
        <v>885</v>
      </c>
      <c r="AU35" s="1" t="s">
        <v>73</v>
      </c>
      <c r="AV35" s="1" t="s">
        <v>763</v>
      </c>
      <c r="AW35" s="1" t="s">
        <v>885</v>
      </c>
      <c r="AX35" s="1" t="s">
        <v>73</v>
      </c>
      <c r="AY35" s="1" t="s">
        <v>763</v>
      </c>
      <c r="AZ35" s="1" t="s">
        <v>456</v>
      </c>
      <c r="BA35" s="1" t="s">
        <v>763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</row>
    <row r="36" spans="1:90" s="8" customFormat="1" x14ac:dyDescent="0.3">
      <c r="A36" s="8" t="s">
        <v>45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</row>
    <row r="37" spans="1:90" x14ac:dyDescent="0.3">
      <c r="A37" t="s">
        <v>46</v>
      </c>
      <c r="B37">
        <v>178</v>
      </c>
      <c r="C37" t="s">
        <v>437</v>
      </c>
      <c r="D37" t="s">
        <v>828</v>
      </c>
      <c r="E37" t="s">
        <v>886</v>
      </c>
      <c r="F37" t="s">
        <v>887</v>
      </c>
      <c r="G37" t="s">
        <v>888</v>
      </c>
      <c r="H37" t="s">
        <v>889</v>
      </c>
      <c r="I37" t="s">
        <v>890</v>
      </c>
      <c r="J37" t="s">
        <v>73</v>
      </c>
      <c r="K37" t="s">
        <v>73</v>
      </c>
      <c r="L37" t="s">
        <v>73</v>
      </c>
      <c r="M37" s="1" t="s">
        <v>73</v>
      </c>
      <c r="N37" t="s">
        <v>73</v>
      </c>
      <c r="O37" t="s">
        <v>73</v>
      </c>
      <c r="P37" t="s">
        <v>891</v>
      </c>
      <c r="Q37" t="s">
        <v>73</v>
      </c>
      <c r="R37" t="s">
        <v>73</v>
      </c>
      <c r="S37" s="1" t="s">
        <v>31</v>
      </c>
      <c r="T37" s="1" t="s">
        <v>73</v>
      </c>
      <c r="U37" s="1" t="s">
        <v>73</v>
      </c>
      <c r="V37" s="1" t="s">
        <v>380</v>
      </c>
      <c r="W37" s="1" t="s">
        <v>73</v>
      </c>
      <c r="X37" s="1" t="s">
        <v>73</v>
      </c>
      <c r="Y37" s="1" t="s">
        <v>415</v>
      </c>
      <c r="Z37" s="1" t="s">
        <v>73</v>
      </c>
      <c r="AA37" s="1" t="s">
        <v>73</v>
      </c>
      <c r="AB37" s="1" t="s">
        <v>434</v>
      </c>
      <c r="AC37" s="1" t="s">
        <v>73</v>
      </c>
      <c r="AD37" s="1" t="s">
        <v>73</v>
      </c>
      <c r="AE37" s="1" t="s">
        <v>430</v>
      </c>
      <c r="AF37" s="1" t="s">
        <v>73</v>
      </c>
      <c r="AG37" s="1" t="s">
        <v>73</v>
      </c>
      <c r="AH37" s="1" t="s">
        <v>806</v>
      </c>
      <c r="AI37" s="1" t="s">
        <v>73</v>
      </c>
      <c r="AJ37" s="1" t="s">
        <v>73</v>
      </c>
      <c r="AK37" s="1" t="s">
        <v>892</v>
      </c>
      <c r="AL37" s="1" t="s">
        <v>73</v>
      </c>
      <c r="AM37" s="1" t="s">
        <v>73</v>
      </c>
      <c r="AN37" s="1" t="s">
        <v>893</v>
      </c>
      <c r="AO37" s="1" t="s">
        <v>73</v>
      </c>
      <c r="AP37" s="1" t="s">
        <v>73</v>
      </c>
      <c r="AQ37" s="1" t="s">
        <v>894</v>
      </c>
      <c r="AR37" s="1" t="s">
        <v>73</v>
      </c>
      <c r="AS37" s="1" t="s">
        <v>73</v>
      </c>
      <c r="AT37" s="1" t="s">
        <v>874</v>
      </c>
      <c r="AU37" s="1" t="s">
        <v>73</v>
      </c>
      <c r="AV37" s="1" t="s">
        <v>73</v>
      </c>
      <c r="AW37" s="1" t="s">
        <v>895</v>
      </c>
      <c r="AX37" s="1" t="s">
        <v>73</v>
      </c>
      <c r="AY37" s="1" t="s">
        <v>73</v>
      </c>
      <c r="AZ37" s="1" t="s">
        <v>896</v>
      </c>
      <c r="BA37" s="1" t="s">
        <v>73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</row>
    <row r="38" spans="1:90" x14ac:dyDescent="0.3">
      <c r="A38" t="s">
        <v>47</v>
      </c>
      <c r="B38">
        <v>179</v>
      </c>
      <c r="C38" t="s">
        <v>437</v>
      </c>
      <c r="D38" t="s">
        <v>457</v>
      </c>
      <c r="E38" t="s">
        <v>804</v>
      </c>
      <c r="F38" t="s">
        <v>773</v>
      </c>
      <c r="G38" t="s">
        <v>897</v>
      </c>
      <c r="H38" t="s">
        <v>898</v>
      </c>
      <c r="I38" t="s">
        <v>899</v>
      </c>
      <c r="J38" t="s">
        <v>73</v>
      </c>
      <c r="K38" t="s">
        <v>73</v>
      </c>
      <c r="L38" t="s">
        <v>73</v>
      </c>
      <c r="M38" s="1" t="s">
        <v>73</v>
      </c>
      <c r="N38" t="s">
        <v>73</v>
      </c>
      <c r="O38" t="s">
        <v>73</v>
      </c>
      <c r="P38" t="s">
        <v>900</v>
      </c>
      <c r="Q38" t="s">
        <v>73</v>
      </c>
      <c r="R38" t="s">
        <v>73</v>
      </c>
      <c r="S38" s="1" t="s">
        <v>831</v>
      </c>
      <c r="T38" s="1" t="s">
        <v>73</v>
      </c>
      <c r="U38" s="1" t="s">
        <v>73</v>
      </c>
      <c r="V38" s="1" t="s">
        <v>381</v>
      </c>
      <c r="W38" s="1" t="s">
        <v>73</v>
      </c>
      <c r="X38" s="1" t="s">
        <v>73</v>
      </c>
      <c r="Y38" s="1" t="s">
        <v>772</v>
      </c>
      <c r="Z38" s="1" t="s">
        <v>73</v>
      </c>
      <c r="AA38" s="1" t="s">
        <v>73</v>
      </c>
      <c r="AB38" s="1" t="s">
        <v>794</v>
      </c>
      <c r="AC38" s="1" t="s">
        <v>73</v>
      </c>
      <c r="AD38" s="1" t="s">
        <v>73</v>
      </c>
      <c r="AE38" s="1" t="s">
        <v>800</v>
      </c>
      <c r="AF38" s="1" t="s">
        <v>73</v>
      </c>
      <c r="AG38" s="1" t="s">
        <v>73</v>
      </c>
      <c r="AH38" s="1" t="s">
        <v>901</v>
      </c>
      <c r="AI38" s="1" t="s">
        <v>73</v>
      </c>
      <c r="AJ38" s="1" t="s">
        <v>73</v>
      </c>
      <c r="AK38" s="1" t="s">
        <v>902</v>
      </c>
      <c r="AL38" s="1" t="s">
        <v>73</v>
      </c>
      <c r="AM38" s="1" t="s">
        <v>73</v>
      </c>
      <c r="AN38" s="1" t="s">
        <v>827</v>
      </c>
      <c r="AO38" s="1" t="s">
        <v>73</v>
      </c>
      <c r="AP38" s="1" t="s">
        <v>73</v>
      </c>
      <c r="AQ38" s="1" t="s">
        <v>401</v>
      </c>
      <c r="AR38" s="1" t="s">
        <v>73</v>
      </c>
      <c r="AS38" s="1" t="s">
        <v>73</v>
      </c>
      <c r="AT38" s="1" t="s">
        <v>896</v>
      </c>
      <c r="AU38" s="1" t="s">
        <v>73</v>
      </c>
      <c r="AV38" s="1" t="s">
        <v>73</v>
      </c>
      <c r="AW38" s="1" t="s">
        <v>877</v>
      </c>
      <c r="AX38" s="1" t="s">
        <v>73</v>
      </c>
      <c r="AY38" s="1" t="s">
        <v>73</v>
      </c>
      <c r="AZ38" s="1" t="s">
        <v>854</v>
      </c>
      <c r="BA38" s="1" t="s">
        <v>73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</row>
    <row r="39" spans="1:90" x14ac:dyDescent="0.3">
      <c r="A39" t="s">
        <v>48</v>
      </c>
      <c r="B39">
        <v>180</v>
      </c>
      <c r="C39" t="s">
        <v>437</v>
      </c>
      <c r="D39" t="s">
        <v>903</v>
      </c>
      <c r="E39" t="s">
        <v>801</v>
      </c>
      <c r="F39" t="s">
        <v>904</v>
      </c>
      <c r="G39" t="s">
        <v>905</v>
      </c>
      <c r="H39" t="s">
        <v>906</v>
      </c>
      <c r="I39" t="s">
        <v>907</v>
      </c>
      <c r="J39" t="s">
        <v>763</v>
      </c>
      <c r="K39" t="s">
        <v>407</v>
      </c>
      <c r="L39" t="s">
        <v>763</v>
      </c>
      <c r="M39" s="1" t="s">
        <v>860</v>
      </c>
      <c r="N39" t="s">
        <v>763</v>
      </c>
      <c r="O39" t="s">
        <v>886</v>
      </c>
      <c r="P39" t="s">
        <v>763</v>
      </c>
      <c r="Q39" t="s">
        <v>763</v>
      </c>
      <c r="R39" t="s">
        <v>908</v>
      </c>
      <c r="S39" s="1" t="s">
        <v>475</v>
      </c>
      <c r="T39" s="1" t="s">
        <v>763</v>
      </c>
      <c r="U39" s="1" t="s">
        <v>378</v>
      </c>
      <c r="V39" s="1" t="s">
        <v>909</v>
      </c>
      <c r="W39" s="1" t="s">
        <v>763</v>
      </c>
      <c r="X39" s="1" t="s">
        <v>901</v>
      </c>
      <c r="Y39" s="1" t="s">
        <v>910</v>
      </c>
      <c r="Z39" s="1" t="s">
        <v>763</v>
      </c>
      <c r="AA39" s="1" t="s">
        <v>911</v>
      </c>
      <c r="AB39" s="1" t="s">
        <v>912</v>
      </c>
      <c r="AC39" s="1" t="s">
        <v>763</v>
      </c>
      <c r="AD39" s="1" t="s">
        <v>796</v>
      </c>
      <c r="AE39" s="1" t="s">
        <v>913</v>
      </c>
      <c r="AF39" s="1" t="s">
        <v>763</v>
      </c>
      <c r="AG39" s="1" t="s">
        <v>914</v>
      </c>
      <c r="AH39" s="1" t="s">
        <v>915</v>
      </c>
      <c r="AI39" s="1" t="s">
        <v>763</v>
      </c>
      <c r="AJ39" s="1" t="s">
        <v>902</v>
      </c>
      <c r="AK39" s="1" t="s">
        <v>832</v>
      </c>
      <c r="AL39" s="1" t="s">
        <v>916</v>
      </c>
      <c r="AM39" s="1" t="s">
        <v>889</v>
      </c>
      <c r="AN39" s="1" t="s">
        <v>917</v>
      </c>
      <c r="AO39" s="1" t="s">
        <v>918</v>
      </c>
      <c r="AP39" s="1" t="s">
        <v>919</v>
      </c>
      <c r="AQ39" s="1" t="s">
        <v>920</v>
      </c>
      <c r="AR39" s="1" t="s">
        <v>839</v>
      </c>
      <c r="AS39" s="1" t="s">
        <v>819</v>
      </c>
      <c r="AT39" s="1" t="s">
        <v>839</v>
      </c>
      <c r="AU39" s="1" t="s">
        <v>921</v>
      </c>
      <c r="AV39" s="1" t="s">
        <v>922</v>
      </c>
      <c r="AW39" s="1" t="s">
        <v>923</v>
      </c>
      <c r="AX39" s="1" t="s">
        <v>924</v>
      </c>
      <c r="AY39" s="1" t="s">
        <v>925</v>
      </c>
      <c r="AZ39" s="1" t="s">
        <v>870</v>
      </c>
      <c r="BA39" s="1" t="s">
        <v>926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</row>
    <row r="40" spans="1:90" x14ac:dyDescent="0.3">
      <c r="A40" t="s">
        <v>49</v>
      </c>
      <c r="B40">
        <v>181</v>
      </c>
      <c r="C40" t="s">
        <v>437</v>
      </c>
      <c r="D40" t="s">
        <v>410</v>
      </c>
      <c r="E40" t="s">
        <v>429</v>
      </c>
      <c r="F40" t="s">
        <v>927</v>
      </c>
      <c r="G40" t="s">
        <v>854</v>
      </c>
      <c r="H40" t="s">
        <v>396</v>
      </c>
      <c r="I40" t="s">
        <v>768</v>
      </c>
      <c r="J40" t="s">
        <v>763</v>
      </c>
      <c r="K40" t="s">
        <v>438</v>
      </c>
      <c r="L40" t="s">
        <v>763</v>
      </c>
      <c r="M40" s="1" t="s">
        <v>388</v>
      </c>
      <c r="N40" t="s">
        <v>763</v>
      </c>
      <c r="O40" t="s">
        <v>928</v>
      </c>
      <c r="P40" t="s">
        <v>763</v>
      </c>
      <c r="Q40" t="s">
        <v>763</v>
      </c>
      <c r="R40" t="s">
        <v>929</v>
      </c>
      <c r="S40" s="1" t="s">
        <v>930</v>
      </c>
      <c r="T40" s="1" t="s">
        <v>763</v>
      </c>
      <c r="U40" s="1" t="s">
        <v>428</v>
      </c>
      <c r="V40" s="1" t="s">
        <v>407</v>
      </c>
      <c r="W40" s="1" t="s">
        <v>763</v>
      </c>
      <c r="X40" s="1" t="s">
        <v>395</v>
      </c>
      <c r="Y40" s="1" t="s">
        <v>794</v>
      </c>
      <c r="Z40" s="1" t="s">
        <v>763</v>
      </c>
      <c r="AA40" s="1" t="s">
        <v>931</v>
      </c>
      <c r="AB40" s="1" t="s">
        <v>881</v>
      </c>
      <c r="AC40" s="1" t="s">
        <v>763</v>
      </c>
      <c r="AD40" s="1" t="s">
        <v>932</v>
      </c>
      <c r="AE40" s="1" t="s">
        <v>933</v>
      </c>
      <c r="AF40" s="1" t="s">
        <v>763</v>
      </c>
      <c r="AG40" s="1" t="s">
        <v>934</v>
      </c>
      <c r="AH40" s="1" t="s">
        <v>935</v>
      </c>
      <c r="AI40" s="1" t="s">
        <v>763</v>
      </c>
      <c r="AJ40" s="1" t="s">
        <v>936</v>
      </c>
      <c r="AK40" s="1" t="s">
        <v>871</v>
      </c>
      <c r="AL40" s="1" t="s">
        <v>73</v>
      </c>
      <c r="AM40" s="1" t="s">
        <v>768</v>
      </c>
      <c r="AN40" s="1" t="s">
        <v>843</v>
      </c>
      <c r="AO40" s="1" t="s">
        <v>73</v>
      </c>
      <c r="AP40" s="1" t="s">
        <v>73</v>
      </c>
      <c r="AQ40" s="1" t="s">
        <v>73</v>
      </c>
      <c r="AR40" s="1" t="s">
        <v>73</v>
      </c>
      <c r="AS40" s="1" t="s">
        <v>909</v>
      </c>
      <c r="AT40" s="1" t="s">
        <v>439</v>
      </c>
      <c r="AU40" s="1" t="s">
        <v>73</v>
      </c>
      <c r="AV40" s="1" t="s">
        <v>474</v>
      </c>
      <c r="AW40" s="1" t="s">
        <v>821</v>
      </c>
      <c r="AX40" s="1" t="s">
        <v>73</v>
      </c>
      <c r="AY40" s="1" t="s">
        <v>73</v>
      </c>
      <c r="AZ40" s="1" t="s">
        <v>73</v>
      </c>
      <c r="BA40" s="1" t="s">
        <v>73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</row>
    <row r="41" spans="1:90" x14ac:dyDescent="0.3">
      <c r="A41" t="s">
        <v>50</v>
      </c>
      <c r="B41">
        <v>182</v>
      </c>
      <c r="C41" t="s">
        <v>437</v>
      </c>
      <c r="D41" t="s">
        <v>803</v>
      </c>
      <c r="E41" t="s">
        <v>931</v>
      </c>
      <c r="F41" t="s">
        <v>937</v>
      </c>
      <c r="G41" t="s">
        <v>938</v>
      </c>
      <c r="H41" t="s">
        <v>918</v>
      </c>
      <c r="I41" t="s">
        <v>424</v>
      </c>
      <c r="J41" t="s">
        <v>763</v>
      </c>
      <c r="K41" t="s">
        <v>73</v>
      </c>
      <c r="L41" t="s">
        <v>763</v>
      </c>
      <c r="M41" s="1" t="s">
        <v>73</v>
      </c>
      <c r="N41" t="s">
        <v>763</v>
      </c>
      <c r="O41" t="s">
        <v>73</v>
      </c>
      <c r="P41" t="s">
        <v>763</v>
      </c>
      <c r="Q41" t="s">
        <v>763</v>
      </c>
      <c r="R41" t="s">
        <v>73</v>
      </c>
      <c r="S41" s="1" t="s">
        <v>883</v>
      </c>
      <c r="T41" s="1" t="s">
        <v>763</v>
      </c>
      <c r="U41" s="1" t="s">
        <v>73</v>
      </c>
      <c r="V41" s="1" t="s">
        <v>31</v>
      </c>
      <c r="W41" s="1" t="s">
        <v>763</v>
      </c>
      <c r="X41" s="1" t="s">
        <v>73</v>
      </c>
      <c r="Y41" s="1" t="s">
        <v>400</v>
      </c>
      <c r="Z41" s="1" t="s">
        <v>763</v>
      </c>
      <c r="AA41" s="1" t="s">
        <v>73</v>
      </c>
      <c r="AB41" s="1" t="s">
        <v>924</v>
      </c>
      <c r="AC41" s="1" t="s">
        <v>763</v>
      </c>
      <c r="AD41" s="1" t="s">
        <v>73</v>
      </c>
      <c r="AE41" s="1" t="s">
        <v>921</v>
      </c>
      <c r="AF41" s="1" t="s">
        <v>763</v>
      </c>
      <c r="AG41" s="1" t="s">
        <v>73</v>
      </c>
      <c r="AH41" s="1" t="s">
        <v>939</v>
      </c>
      <c r="AI41" s="1" t="s">
        <v>763</v>
      </c>
      <c r="AJ41" s="1" t="s">
        <v>73</v>
      </c>
      <c r="AK41" s="1" t="s">
        <v>940</v>
      </c>
      <c r="AL41" s="1" t="s">
        <v>73</v>
      </c>
      <c r="AM41" s="1" t="s">
        <v>73</v>
      </c>
      <c r="AN41" s="1" t="s">
        <v>941</v>
      </c>
      <c r="AO41" s="1" t="s">
        <v>73</v>
      </c>
      <c r="AP41" s="1" t="s">
        <v>73</v>
      </c>
      <c r="AQ41" s="1" t="s">
        <v>435</v>
      </c>
      <c r="AR41" s="1" t="s">
        <v>73</v>
      </c>
      <c r="AS41" s="1" t="s">
        <v>73</v>
      </c>
      <c r="AT41" s="1" t="s">
        <v>942</v>
      </c>
      <c r="AU41" s="1" t="s">
        <v>73</v>
      </c>
      <c r="AV41" s="1" t="s">
        <v>73</v>
      </c>
      <c r="AW41" s="1" t="s">
        <v>943</v>
      </c>
      <c r="AX41" s="1" t="s">
        <v>73</v>
      </c>
      <c r="AY41" s="1" t="s">
        <v>73</v>
      </c>
      <c r="AZ41" s="1" t="s">
        <v>944</v>
      </c>
      <c r="BA41" s="1" t="s">
        <v>73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</row>
    <row r="42" spans="1:90" x14ac:dyDescent="0.3">
      <c r="A42" t="s">
        <v>51</v>
      </c>
      <c r="B42">
        <v>183</v>
      </c>
      <c r="C42" t="s">
        <v>437</v>
      </c>
      <c r="D42" t="s">
        <v>748</v>
      </c>
      <c r="E42" t="s">
        <v>770</v>
      </c>
      <c r="F42" t="s">
        <v>402</v>
      </c>
      <c r="G42" t="s">
        <v>386</v>
      </c>
      <c r="H42" t="s">
        <v>38</v>
      </c>
      <c r="I42" t="s">
        <v>39</v>
      </c>
      <c r="J42" t="s">
        <v>763</v>
      </c>
      <c r="K42" t="s">
        <v>770</v>
      </c>
      <c r="L42" t="s">
        <v>763</v>
      </c>
      <c r="M42" s="1" t="s">
        <v>770</v>
      </c>
      <c r="N42" t="s">
        <v>763</v>
      </c>
      <c r="O42" t="s">
        <v>770</v>
      </c>
      <c r="P42" t="s">
        <v>763</v>
      </c>
      <c r="Q42" t="s">
        <v>763</v>
      </c>
      <c r="R42" t="s">
        <v>770</v>
      </c>
      <c r="S42" s="1" t="s">
        <v>770</v>
      </c>
      <c r="T42" s="1" t="s">
        <v>763</v>
      </c>
      <c r="U42" s="1" t="s">
        <v>770</v>
      </c>
      <c r="V42" s="1" t="s">
        <v>770</v>
      </c>
      <c r="W42" s="1" t="s">
        <v>763</v>
      </c>
      <c r="X42" s="1" t="s">
        <v>470</v>
      </c>
      <c r="Y42" s="1" t="s">
        <v>470</v>
      </c>
      <c r="Z42" s="1" t="s">
        <v>763</v>
      </c>
      <c r="AA42" s="1" t="s">
        <v>118</v>
      </c>
      <c r="AB42" s="1" t="s">
        <v>118</v>
      </c>
      <c r="AC42" s="1" t="s">
        <v>763</v>
      </c>
      <c r="AD42" s="1" t="s">
        <v>392</v>
      </c>
      <c r="AE42" s="1" t="s">
        <v>389</v>
      </c>
      <c r="AF42" s="1" t="s">
        <v>763</v>
      </c>
      <c r="AG42" s="1" t="s">
        <v>393</v>
      </c>
      <c r="AH42" s="1" t="s">
        <v>440</v>
      </c>
      <c r="AI42" s="1" t="s">
        <v>763</v>
      </c>
      <c r="AJ42" s="1" t="s">
        <v>390</v>
      </c>
      <c r="AK42" s="1" t="s">
        <v>388</v>
      </c>
      <c r="AL42" s="1" t="s">
        <v>96</v>
      </c>
      <c r="AM42" s="1" t="s">
        <v>388</v>
      </c>
      <c r="AN42" s="1" t="s">
        <v>38</v>
      </c>
      <c r="AO42" s="1" t="s">
        <v>382</v>
      </c>
      <c r="AP42" s="1" t="s">
        <v>38</v>
      </c>
      <c r="AQ42" s="1" t="s">
        <v>40</v>
      </c>
      <c r="AR42" s="1" t="s">
        <v>38</v>
      </c>
      <c r="AS42" s="1" t="s">
        <v>384</v>
      </c>
      <c r="AT42" s="1" t="s">
        <v>441</v>
      </c>
      <c r="AU42" s="1" t="s">
        <v>386</v>
      </c>
      <c r="AV42" s="1" t="s">
        <v>386</v>
      </c>
      <c r="AW42" s="1" t="s">
        <v>385</v>
      </c>
      <c r="AX42" s="1" t="s">
        <v>443</v>
      </c>
      <c r="AY42" s="1" t="s">
        <v>385</v>
      </c>
      <c r="AZ42" s="1" t="s">
        <v>385</v>
      </c>
      <c r="BA42" s="1" t="s">
        <v>398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</row>
    <row r="43" spans="1:90" x14ac:dyDescent="0.3">
      <c r="A43" t="s">
        <v>52</v>
      </c>
      <c r="B43">
        <v>184</v>
      </c>
      <c r="C43" t="s">
        <v>437</v>
      </c>
      <c r="D43" t="s">
        <v>436</v>
      </c>
      <c r="E43" t="s">
        <v>775</v>
      </c>
      <c r="F43" t="s">
        <v>389</v>
      </c>
      <c r="G43" t="s">
        <v>402</v>
      </c>
      <c r="H43" t="s">
        <v>389</v>
      </c>
      <c r="I43" t="s">
        <v>402</v>
      </c>
      <c r="J43" t="s">
        <v>763</v>
      </c>
      <c r="K43" t="s">
        <v>763</v>
      </c>
      <c r="L43" t="s">
        <v>763</v>
      </c>
      <c r="M43" s="1" t="s">
        <v>763</v>
      </c>
      <c r="N43" t="s">
        <v>763</v>
      </c>
      <c r="O43" t="s">
        <v>763</v>
      </c>
      <c r="P43" t="s">
        <v>763</v>
      </c>
      <c r="Q43" t="s">
        <v>763</v>
      </c>
      <c r="R43" t="s">
        <v>73</v>
      </c>
      <c r="S43" s="1" t="s">
        <v>770</v>
      </c>
      <c r="T43" s="1" t="s">
        <v>763</v>
      </c>
      <c r="U43" s="1" t="s">
        <v>763</v>
      </c>
      <c r="V43" s="1" t="s">
        <v>470</v>
      </c>
      <c r="W43" s="1" t="s">
        <v>763</v>
      </c>
      <c r="X43" s="1" t="s">
        <v>763</v>
      </c>
      <c r="Y43" s="1" t="s">
        <v>402</v>
      </c>
      <c r="Z43" s="1" t="s">
        <v>763</v>
      </c>
      <c r="AA43" s="1" t="s">
        <v>73</v>
      </c>
      <c r="AB43" s="1" t="s">
        <v>392</v>
      </c>
      <c r="AC43" s="1" t="s">
        <v>763</v>
      </c>
      <c r="AD43" s="1" t="s">
        <v>763</v>
      </c>
      <c r="AE43" s="1" t="s">
        <v>383</v>
      </c>
      <c r="AF43" s="1" t="s">
        <v>763</v>
      </c>
      <c r="AG43" s="1" t="s">
        <v>763</v>
      </c>
      <c r="AH43" s="1" t="s">
        <v>383</v>
      </c>
      <c r="AI43" s="1" t="s">
        <v>763</v>
      </c>
      <c r="AJ43" s="1" t="s">
        <v>73</v>
      </c>
      <c r="AK43" s="1" t="s">
        <v>118</v>
      </c>
      <c r="AL43" s="1" t="s">
        <v>73</v>
      </c>
      <c r="AM43" s="1" t="s">
        <v>763</v>
      </c>
      <c r="AN43" s="1" t="s">
        <v>118</v>
      </c>
      <c r="AO43" s="1" t="s">
        <v>73</v>
      </c>
      <c r="AP43" s="1" t="s">
        <v>763</v>
      </c>
      <c r="AQ43" s="1" t="s">
        <v>118</v>
      </c>
      <c r="AR43" s="1" t="s">
        <v>763</v>
      </c>
      <c r="AS43" s="1" t="s">
        <v>73</v>
      </c>
      <c r="AT43" s="1" t="s">
        <v>403</v>
      </c>
      <c r="AU43" s="1" t="s">
        <v>73</v>
      </c>
      <c r="AV43" s="1" t="s">
        <v>763</v>
      </c>
      <c r="AW43" s="1" t="s">
        <v>391</v>
      </c>
      <c r="AX43" s="1" t="s">
        <v>73</v>
      </c>
      <c r="AY43" s="1" t="s">
        <v>763</v>
      </c>
      <c r="AZ43" s="1" t="s">
        <v>118</v>
      </c>
      <c r="BA43" s="1" t="s">
        <v>763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</row>
    <row r="44" spans="1:90" x14ac:dyDescent="0.3">
      <c r="A44" t="s">
        <v>53</v>
      </c>
      <c r="B44">
        <v>185</v>
      </c>
      <c r="C44" t="s">
        <v>437</v>
      </c>
      <c r="D44" t="s">
        <v>436</v>
      </c>
      <c r="E44" t="s">
        <v>791</v>
      </c>
      <c r="F44" t="s">
        <v>403</v>
      </c>
      <c r="G44" t="s">
        <v>433</v>
      </c>
      <c r="H44" t="s">
        <v>403</v>
      </c>
      <c r="I44" t="s">
        <v>402</v>
      </c>
      <c r="J44" t="s">
        <v>763</v>
      </c>
      <c r="K44" t="s">
        <v>763</v>
      </c>
      <c r="L44" t="s">
        <v>763</v>
      </c>
      <c r="M44" s="1" t="s">
        <v>763</v>
      </c>
      <c r="N44" t="s">
        <v>763</v>
      </c>
      <c r="O44" t="s">
        <v>763</v>
      </c>
      <c r="P44" t="s">
        <v>763</v>
      </c>
      <c r="Q44" t="s">
        <v>763</v>
      </c>
      <c r="R44" t="s">
        <v>73</v>
      </c>
      <c r="S44" s="1" t="s">
        <v>770</v>
      </c>
      <c r="T44" s="1" t="s">
        <v>763</v>
      </c>
      <c r="U44" s="1" t="s">
        <v>763</v>
      </c>
      <c r="V44" s="1" t="s">
        <v>770</v>
      </c>
      <c r="W44" s="1" t="s">
        <v>763</v>
      </c>
      <c r="X44" s="1" t="s">
        <v>763</v>
      </c>
      <c r="Y44" s="1" t="s">
        <v>433</v>
      </c>
      <c r="Z44" s="1" t="s">
        <v>763</v>
      </c>
      <c r="AA44" s="1" t="s">
        <v>73</v>
      </c>
      <c r="AB44" s="1" t="s">
        <v>390</v>
      </c>
      <c r="AC44" s="1" t="s">
        <v>763</v>
      </c>
      <c r="AD44" s="1" t="s">
        <v>763</v>
      </c>
      <c r="AE44" s="1" t="s">
        <v>450</v>
      </c>
      <c r="AF44" s="1" t="s">
        <v>763</v>
      </c>
      <c r="AG44" s="1" t="s">
        <v>763</v>
      </c>
      <c r="AH44" s="1" t="s">
        <v>440</v>
      </c>
      <c r="AI44" s="1" t="s">
        <v>763</v>
      </c>
      <c r="AJ44" s="1" t="s">
        <v>73</v>
      </c>
      <c r="AK44" s="1" t="s">
        <v>402</v>
      </c>
      <c r="AL44" s="1" t="s">
        <v>73</v>
      </c>
      <c r="AM44" s="1" t="s">
        <v>763</v>
      </c>
      <c r="AN44" s="1" t="s">
        <v>402</v>
      </c>
      <c r="AO44" s="1" t="s">
        <v>73</v>
      </c>
      <c r="AP44" s="1" t="s">
        <v>763</v>
      </c>
      <c r="AQ44" s="1" t="s">
        <v>402</v>
      </c>
      <c r="AR44" s="1" t="s">
        <v>763</v>
      </c>
      <c r="AS44" s="1" t="s">
        <v>73</v>
      </c>
      <c r="AT44" s="1" t="s">
        <v>118</v>
      </c>
      <c r="AU44" s="1" t="s">
        <v>73</v>
      </c>
      <c r="AV44" s="1" t="s">
        <v>763</v>
      </c>
      <c r="AW44" s="1" t="s">
        <v>118</v>
      </c>
      <c r="AX44" s="1" t="s">
        <v>73</v>
      </c>
      <c r="AY44" s="1" t="s">
        <v>763</v>
      </c>
      <c r="AZ44" s="1" t="s">
        <v>402</v>
      </c>
      <c r="BA44" s="1" t="s">
        <v>763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</row>
    <row r="45" spans="1:90" x14ac:dyDescent="0.3">
      <c r="A45" t="s">
        <v>55</v>
      </c>
      <c r="B45">
        <v>186</v>
      </c>
      <c r="C45" t="s">
        <v>437</v>
      </c>
      <c r="D45" t="s">
        <v>436</v>
      </c>
      <c r="E45" t="s">
        <v>455</v>
      </c>
      <c r="F45" t="s">
        <v>391</v>
      </c>
      <c r="G45" t="s">
        <v>470</v>
      </c>
      <c r="H45" t="s">
        <v>118</v>
      </c>
      <c r="I45" t="s">
        <v>770</v>
      </c>
      <c r="J45" t="s">
        <v>763</v>
      </c>
      <c r="K45" t="s">
        <v>763</v>
      </c>
      <c r="L45" t="s">
        <v>763</v>
      </c>
      <c r="M45" s="1" t="s">
        <v>763</v>
      </c>
      <c r="N45" t="s">
        <v>763</v>
      </c>
      <c r="O45" t="s">
        <v>763</v>
      </c>
      <c r="P45" t="s">
        <v>763</v>
      </c>
      <c r="Q45" t="s">
        <v>763</v>
      </c>
      <c r="R45" t="s">
        <v>73</v>
      </c>
      <c r="S45" s="1" t="s">
        <v>775</v>
      </c>
      <c r="T45" s="1" t="s">
        <v>763</v>
      </c>
      <c r="U45" s="1" t="s">
        <v>763</v>
      </c>
      <c r="V45" s="1" t="s">
        <v>775</v>
      </c>
      <c r="W45" s="1" t="s">
        <v>763</v>
      </c>
      <c r="X45" s="1" t="s">
        <v>763</v>
      </c>
      <c r="Y45" s="1" t="s">
        <v>470</v>
      </c>
      <c r="Z45" s="1" t="s">
        <v>763</v>
      </c>
      <c r="AA45" s="1" t="s">
        <v>73</v>
      </c>
      <c r="AB45" s="1" t="s">
        <v>389</v>
      </c>
      <c r="AC45" s="1" t="s">
        <v>763</v>
      </c>
      <c r="AD45" s="1" t="s">
        <v>763</v>
      </c>
      <c r="AE45" s="1" t="s">
        <v>392</v>
      </c>
      <c r="AF45" s="1" t="s">
        <v>763</v>
      </c>
      <c r="AG45" s="1" t="s">
        <v>763</v>
      </c>
      <c r="AH45" s="1" t="s">
        <v>392</v>
      </c>
      <c r="AI45" s="1" t="s">
        <v>763</v>
      </c>
      <c r="AJ45" s="1" t="s">
        <v>73</v>
      </c>
      <c r="AK45" s="1" t="s">
        <v>470</v>
      </c>
      <c r="AL45" s="1" t="s">
        <v>73</v>
      </c>
      <c r="AM45" s="1" t="s">
        <v>763</v>
      </c>
      <c r="AN45" s="1" t="s">
        <v>470</v>
      </c>
      <c r="AO45" s="1" t="s">
        <v>73</v>
      </c>
      <c r="AP45" s="1" t="s">
        <v>763</v>
      </c>
      <c r="AQ45" s="1" t="s">
        <v>470</v>
      </c>
      <c r="AR45" s="1" t="s">
        <v>763</v>
      </c>
      <c r="AS45" s="1" t="s">
        <v>73</v>
      </c>
      <c r="AT45" s="1" t="s">
        <v>433</v>
      </c>
      <c r="AU45" s="1" t="s">
        <v>73</v>
      </c>
      <c r="AV45" s="1" t="s">
        <v>763</v>
      </c>
      <c r="AW45" s="1" t="s">
        <v>433</v>
      </c>
      <c r="AX45" s="1" t="s">
        <v>73</v>
      </c>
      <c r="AY45" s="1" t="s">
        <v>763</v>
      </c>
      <c r="AZ45" s="1" t="s">
        <v>470</v>
      </c>
      <c r="BA45" s="1" t="s">
        <v>763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</row>
    <row r="46" spans="1:90" x14ac:dyDescent="0.3">
      <c r="A46" t="s">
        <v>56</v>
      </c>
      <c r="B46">
        <v>187</v>
      </c>
      <c r="C46" t="s">
        <v>437</v>
      </c>
      <c r="D46" t="s">
        <v>436</v>
      </c>
      <c r="E46" t="s">
        <v>791</v>
      </c>
      <c r="F46" t="s">
        <v>403</v>
      </c>
      <c r="G46" t="s">
        <v>470</v>
      </c>
      <c r="H46" t="s">
        <v>391</v>
      </c>
      <c r="I46" t="s">
        <v>470</v>
      </c>
      <c r="J46" t="s">
        <v>763</v>
      </c>
      <c r="K46" t="s">
        <v>763</v>
      </c>
      <c r="L46" t="s">
        <v>763</v>
      </c>
      <c r="M46" s="1" t="s">
        <v>763</v>
      </c>
      <c r="N46" t="s">
        <v>763</v>
      </c>
      <c r="O46" t="s">
        <v>763</v>
      </c>
      <c r="P46" t="s">
        <v>763</v>
      </c>
      <c r="Q46" t="s">
        <v>763</v>
      </c>
      <c r="R46" t="s">
        <v>73</v>
      </c>
      <c r="S46" s="1" t="s">
        <v>775</v>
      </c>
      <c r="T46" s="1" t="s">
        <v>763</v>
      </c>
      <c r="U46" s="1" t="s">
        <v>763</v>
      </c>
      <c r="V46" s="1" t="s">
        <v>770</v>
      </c>
      <c r="W46" s="1" t="s">
        <v>763</v>
      </c>
      <c r="X46" s="1" t="s">
        <v>763</v>
      </c>
      <c r="Y46" s="1" t="s">
        <v>433</v>
      </c>
      <c r="Z46" s="1" t="s">
        <v>763</v>
      </c>
      <c r="AA46" s="1" t="s">
        <v>73</v>
      </c>
      <c r="AB46" s="1" t="s">
        <v>390</v>
      </c>
      <c r="AC46" s="1" t="s">
        <v>763</v>
      </c>
      <c r="AD46" s="1" t="s">
        <v>763</v>
      </c>
      <c r="AE46" s="1" t="s">
        <v>450</v>
      </c>
      <c r="AF46" s="1" t="s">
        <v>763</v>
      </c>
      <c r="AG46" s="1" t="s">
        <v>763</v>
      </c>
      <c r="AH46" s="1" t="s">
        <v>450</v>
      </c>
      <c r="AI46" s="1" t="s">
        <v>763</v>
      </c>
      <c r="AJ46" s="1" t="s">
        <v>73</v>
      </c>
      <c r="AK46" s="1" t="s">
        <v>433</v>
      </c>
      <c r="AL46" s="1" t="s">
        <v>73</v>
      </c>
      <c r="AM46" s="1" t="s">
        <v>763</v>
      </c>
      <c r="AN46" s="1" t="s">
        <v>433</v>
      </c>
      <c r="AO46" s="1" t="s">
        <v>73</v>
      </c>
      <c r="AP46" s="1" t="s">
        <v>763</v>
      </c>
      <c r="AQ46" s="1" t="s">
        <v>433</v>
      </c>
      <c r="AR46" s="1" t="s">
        <v>763</v>
      </c>
      <c r="AS46" s="1" t="s">
        <v>73</v>
      </c>
      <c r="AT46" s="1" t="s">
        <v>402</v>
      </c>
      <c r="AU46" s="1" t="s">
        <v>73</v>
      </c>
      <c r="AV46" s="1" t="s">
        <v>763</v>
      </c>
      <c r="AW46" s="1" t="s">
        <v>402</v>
      </c>
      <c r="AX46" s="1" t="s">
        <v>73</v>
      </c>
      <c r="AY46" s="1" t="s">
        <v>763</v>
      </c>
      <c r="AZ46" s="1" t="s">
        <v>470</v>
      </c>
      <c r="BA46" s="1" t="s">
        <v>763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</row>
    <row r="47" spans="1:90" x14ac:dyDescent="0.3">
      <c r="A47" t="s">
        <v>57</v>
      </c>
      <c r="B47">
        <v>188</v>
      </c>
      <c r="C47" t="s">
        <v>437</v>
      </c>
      <c r="D47" t="s">
        <v>436</v>
      </c>
      <c r="E47" t="s">
        <v>791</v>
      </c>
      <c r="F47" t="s">
        <v>403</v>
      </c>
      <c r="G47" t="s">
        <v>433</v>
      </c>
      <c r="H47" t="s">
        <v>403</v>
      </c>
      <c r="I47" t="s">
        <v>402</v>
      </c>
      <c r="J47" t="s">
        <v>763</v>
      </c>
      <c r="K47" t="s">
        <v>763</v>
      </c>
      <c r="L47" t="s">
        <v>763</v>
      </c>
      <c r="M47" s="1" t="s">
        <v>763</v>
      </c>
      <c r="N47" t="s">
        <v>763</v>
      </c>
      <c r="O47" t="s">
        <v>763</v>
      </c>
      <c r="P47" t="s">
        <v>763</v>
      </c>
      <c r="Q47" t="s">
        <v>763</v>
      </c>
      <c r="R47" t="s">
        <v>73</v>
      </c>
      <c r="S47" s="1" t="s">
        <v>775</v>
      </c>
      <c r="T47" s="1" t="s">
        <v>763</v>
      </c>
      <c r="U47" s="1" t="s">
        <v>763</v>
      </c>
      <c r="V47" s="1" t="s">
        <v>770</v>
      </c>
      <c r="W47" s="1" t="s">
        <v>763</v>
      </c>
      <c r="X47" s="1" t="s">
        <v>763</v>
      </c>
      <c r="Y47" s="1" t="s">
        <v>433</v>
      </c>
      <c r="Z47" s="1" t="s">
        <v>763</v>
      </c>
      <c r="AA47" s="1" t="s">
        <v>73</v>
      </c>
      <c r="AB47" s="1" t="s">
        <v>390</v>
      </c>
      <c r="AC47" s="1" t="s">
        <v>763</v>
      </c>
      <c r="AD47" s="1" t="s">
        <v>763</v>
      </c>
      <c r="AE47" s="1" t="s">
        <v>450</v>
      </c>
      <c r="AF47" s="1" t="s">
        <v>763</v>
      </c>
      <c r="AG47" s="1" t="s">
        <v>763</v>
      </c>
      <c r="AH47" s="1" t="s">
        <v>440</v>
      </c>
      <c r="AI47" s="1" t="s">
        <v>763</v>
      </c>
      <c r="AJ47" s="1" t="s">
        <v>73</v>
      </c>
      <c r="AK47" s="1" t="s">
        <v>402</v>
      </c>
      <c r="AL47" s="1" t="s">
        <v>73</v>
      </c>
      <c r="AM47" s="1" t="s">
        <v>763</v>
      </c>
      <c r="AN47" s="1" t="s">
        <v>402</v>
      </c>
      <c r="AO47" s="1" t="s">
        <v>73</v>
      </c>
      <c r="AP47" s="1" t="s">
        <v>763</v>
      </c>
      <c r="AQ47" s="1" t="s">
        <v>402</v>
      </c>
      <c r="AR47" s="1" t="s">
        <v>763</v>
      </c>
      <c r="AS47" s="1" t="s">
        <v>73</v>
      </c>
      <c r="AT47" s="1" t="s">
        <v>391</v>
      </c>
      <c r="AU47" s="1" t="s">
        <v>73</v>
      </c>
      <c r="AV47" s="1" t="s">
        <v>763</v>
      </c>
      <c r="AW47" s="1" t="s">
        <v>391</v>
      </c>
      <c r="AX47" s="1" t="s">
        <v>73</v>
      </c>
      <c r="AY47" s="1" t="s">
        <v>763</v>
      </c>
      <c r="AZ47" s="1" t="s">
        <v>118</v>
      </c>
      <c r="BA47" s="1" t="s">
        <v>763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</row>
    <row r="48" spans="1:90" x14ac:dyDescent="0.3">
      <c r="A48" t="s">
        <v>58</v>
      </c>
      <c r="B48">
        <v>189</v>
      </c>
      <c r="C48" t="s">
        <v>437</v>
      </c>
      <c r="D48" t="s">
        <v>471</v>
      </c>
      <c r="E48" t="s">
        <v>59</v>
      </c>
      <c r="F48" t="s">
        <v>403</v>
      </c>
      <c r="G48" t="s">
        <v>470</v>
      </c>
      <c r="H48" t="s">
        <v>470</v>
      </c>
      <c r="I48" t="s">
        <v>402</v>
      </c>
      <c r="J48" t="s">
        <v>763</v>
      </c>
      <c r="K48" t="s">
        <v>763</v>
      </c>
      <c r="L48" t="s">
        <v>763</v>
      </c>
      <c r="M48" s="1" t="s">
        <v>763</v>
      </c>
      <c r="N48" t="s">
        <v>763</v>
      </c>
      <c r="O48" t="s">
        <v>763</v>
      </c>
      <c r="P48" t="s">
        <v>763</v>
      </c>
      <c r="Q48" t="s">
        <v>763</v>
      </c>
      <c r="R48" t="s">
        <v>73</v>
      </c>
      <c r="S48" s="1" t="s">
        <v>791</v>
      </c>
      <c r="T48" s="1" t="s">
        <v>763</v>
      </c>
      <c r="U48" s="1" t="s">
        <v>763</v>
      </c>
      <c r="V48" s="1" t="s">
        <v>775</v>
      </c>
      <c r="W48" s="1" t="s">
        <v>763</v>
      </c>
      <c r="X48" s="1" t="s">
        <v>763</v>
      </c>
      <c r="Y48" s="1" t="s">
        <v>470</v>
      </c>
      <c r="Z48" s="1" t="s">
        <v>763</v>
      </c>
      <c r="AA48" s="1" t="s">
        <v>73</v>
      </c>
      <c r="AB48" s="1" t="s">
        <v>118</v>
      </c>
      <c r="AC48" s="1" t="s">
        <v>763</v>
      </c>
      <c r="AD48" s="1" t="s">
        <v>763</v>
      </c>
      <c r="AE48" s="1" t="s">
        <v>389</v>
      </c>
      <c r="AF48" s="1" t="s">
        <v>763</v>
      </c>
      <c r="AG48" s="1" t="s">
        <v>763</v>
      </c>
      <c r="AH48" s="1" t="s">
        <v>389</v>
      </c>
      <c r="AI48" s="1" t="s">
        <v>763</v>
      </c>
      <c r="AJ48" s="1" t="s">
        <v>73</v>
      </c>
      <c r="AK48" s="1" t="s">
        <v>470</v>
      </c>
      <c r="AL48" s="1" t="s">
        <v>73</v>
      </c>
      <c r="AM48" s="1" t="s">
        <v>763</v>
      </c>
      <c r="AN48" s="1" t="s">
        <v>470</v>
      </c>
      <c r="AO48" s="1" t="s">
        <v>73</v>
      </c>
      <c r="AP48" s="1" t="s">
        <v>763</v>
      </c>
      <c r="AQ48" s="1" t="s">
        <v>470</v>
      </c>
      <c r="AR48" s="1" t="s">
        <v>763</v>
      </c>
      <c r="AS48" s="1" t="s">
        <v>73</v>
      </c>
      <c r="AT48" s="1" t="s">
        <v>433</v>
      </c>
      <c r="AU48" s="1" t="s">
        <v>73</v>
      </c>
      <c r="AV48" s="1" t="s">
        <v>763</v>
      </c>
      <c r="AW48" s="1" t="s">
        <v>470</v>
      </c>
      <c r="AX48" s="1" t="s">
        <v>73</v>
      </c>
      <c r="AY48" s="1" t="s">
        <v>763</v>
      </c>
      <c r="AZ48" s="1" t="s">
        <v>770</v>
      </c>
      <c r="BA48" s="1" t="s">
        <v>763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</row>
    <row r="49" spans="1:90" x14ac:dyDescent="0.3">
      <c r="A49" t="s">
        <v>60</v>
      </c>
      <c r="B49">
        <v>190</v>
      </c>
      <c r="C49" t="s">
        <v>437</v>
      </c>
      <c r="D49" t="s">
        <v>788</v>
      </c>
      <c r="E49" t="s">
        <v>860</v>
      </c>
      <c r="F49" t="s">
        <v>945</v>
      </c>
      <c r="G49" t="s">
        <v>946</v>
      </c>
      <c r="H49" t="s">
        <v>947</v>
      </c>
      <c r="I49" t="s">
        <v>424</v>
      </c>
      <c r="J49" t="s">
        <v>73</v>
      </c>
      <c r="K49" t="s">
        <v>73</v>
      </c>
      <c r="L49" t="s">
        <v>73</v>
      </c>
      <c r="M49" s="1" t="s">
        <v>73</v>
      </c>
      <c r="N49" t="s">
        <v>73</v>
      </c>
      <c r="O49" t="s">
        <v>73</v>
      </c>
      <c r="P49" t="s">
        <v>772</v>
      </c>
      <c r="Q49" t="s">
        <v>73</v>
      </c>
      <c r="R49" t="s">
        <v>73</v>
      </c>
      <c r="S49" s="1" t="s">
        <v>32</v>
      </c>
      <c r="T49" s="1" t="s">
        <v>73</v>
      </c>
      <c r="U49" s="1" t="s">
        <v>73</v>
      </c>
      <c r="V49" s="1" t="s">
        <v>451</v>
      </c>
      <c r="W49" s="1" t="s">
        <v>73</v>
      </c>
      <c r="X49" s="1" t="s">
        <v>73</v>
      </c>
      <c r="Y49" s="1" t="s">
        <v>377</v>
      </c>
      <c r="Z49" s="1" t="s">
        <v>73</v>
      </c>
      <c r="AA49" s="1" t="s">
        <v>73</v>
      </c>
      <c r="AB49" s="1" t="s">
        <v>466</v>
      </c>
      <c r="AC49" s="1" t="s">
        <v>73</v>
      </c>
      <c r="AD49" s="1" t="s">
        <v>73</v>
      </c>
      <c r="AE49" s="1" t="s">
        <v>948</v>
      </c>
      <c r="AF49" s="1" t="s">
        <v>73</v>
      </c>
      <c r="AG49" s="1" t="s">
        <v>73</v>
      </c>
      <c r="AH49" s="1" t="s">
        <v>949</v>
      </c>
      <c r="AI49" s="1" t="s">
        <v>73</v>
      </c>
      <c r="AJ49" s="1" t="s">
        <v>73</v>
      </c>
      <c r="AK49" s="1" t="s">
        <v>950</v>
      </c>
      <c r="AL49" s="1" t="s">
        <v>73</v>
      </c>
      <c r="AM49" s="1" t="s">
        <v>73</v>
      </c>
      <c r="AN49" s="1" t="s">
        <v>815</v>
      </c>
      <c r="AO49" s="1" t="s">
        <v>73</v>
      </c>
      <c r="AP49" s="1" t="s">
        <v>73</v>
      </c>
      <c r="AQ49" s="1" t="s">
        <v>951</v>
      </c>
      <c r="AR49" s="1" t="s">
        <v>73</v>
      </c>
      <c r="AS49" s="1" t="s">
        <v>73</v>
      </c>
      <c r="AT49" s="1" t="s">
        <v>952</v>
      </c>
      <c r="AU49" s="1" t="s">
        <v>73</v>
      </c>
      <c r="AV49" s="1" t="s">
        <v>73</v>
      </c>
      <c r="AW49" s="1" t="s">
        <v>953</v>
      </c>
      <c r="AX49" s="1" t="s">
        <v>73</v>
      </c>
      <c r="AY49" s="1" t="s">
        <v>73</v>
      </c>
      <c r="AZ49" s="1" t="s">
        <v>921</v>
      </c>
      <c r="BA49" s="1" t="s">
        <v>73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</row>
    <row r="50" spans="1:90" x14ac:dyDescent="0.3">
      <c r="A50" t="s">
        <v>61</v>
      </c>
      <c r="B50">
        <v>191</v>
      </c>
      <c r="C50" t="s">
        <v>437</v>
      </c>
      <c r="M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</row>
    <row r="51" spans="1:90" s="8" customFormat="1" x14ac:dyDescent="0.3">
      <c r="A51" s="8" t="s">
        <v>62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</row>
    <row r="52" spans="1:90" x14ac:dyDescent="0.3">
      <c r="A52" t="s">
        <v>63</v>
      </c>
      <c r="B52">
        <v>242</v>
      </c>
      <c r="C52" t="s">
        <v>437</v>
      </c>
      <c r="D52" s="1" t="s">
        <v>763</v>
      </c>
      <c r="E52" s="1">
        <v>0.03</v>
      </c>
      <c r="F52" s="1">
        <v>5.8500000000000003E-2</v>
      </c>
      <c r="G52" s="1">
        <v>0.1552</v>
      </c>
      <c r="H52" s="1">
        <v>1.7100000000000001E-2</v>
      </c>
      <c r="I52" s="1">
        <v>-7.2599999999999998E-2</v>
      </c>
      <c r="J52" s="1" t="s">
        <v>763</v>
      </c>
      <c r="K52" s="1" t="s">
        <v>73</v>
      </c>
      <c r="L52" s="1" t="s">
        <v>73</v>
      </c>
      <c r="M52" s="1" t="s">
        <v>73</v>
      </c>
      <c r="N52" s="1" t="s">
        <v>73</v>
      </c>
      <c r="O52" s="1" t="s">
        <v>73</v>
      </c>
      <c r="P52" s="1" t="s">
        <v>763</v>
      </c>
      <c r="Q52" s="1">
        <v>3.4000000000000002E-2</v>
      </c>
      <c r="R52" s="1">
        <v>2.63E-2</v>
      </c>
      <c r="S52" s="1" t="s">
        <v>763</v>
      </c>
      <c r="T52" s="1">
        <v>-3.5000000000000003E-2</v>
      </c>
      <c r="U52" s="1">
        <v>-4.8999999999999998E-3</v>
      </c>
      <c r="V52" s="1" t="s">
        <v>763</v>
      </c>
      <c r="W52" s="1">
        <v>6.7299999999999999E-2</v>
      </c>
      <c r="X52" s="1">
        <v>1.9099999999999999E-2</v>
      </c>
      <c r="Y52" s="1">
        <v>2.2800000000000001E-2</v>
      </c>
      <c r="Z52" s="1">
        <v>0.17510000000000001</v>
      </c>
      <c r="AA52" s="1">
        <v>0.17549999999999999</v>
      </c>
      <c r="AB52" s="1">
        <v>9.5600000000000004E-2</v>
      </c>
      <c r="AC52" s="1">
        <v>0.25690000000000002</v>
      </c>
      <c r="AD52" s="1">
        <v>0.2157</v>
      </c>
      <c r="AE52" s="1">
        <v>0.16839999999999999</v>
      </c>
      <c r="AF52" s="1">
        <v>0.1429</v>
      </c>
      <c r="AG52" s="1">
        <v>0.1903</v>
      </c>
      <c r="AH52" s="1">
        <v>0.1865</v>
      </c>
      <c r="AI52" s="1">
        <v>6.5199999999999994E-2</v>
      </c>
      <c r="AJ52" s="1">
        <v>9.2299999999999993E-2</v>
      </c>
      <c r="AK52" s="1">
        <v>0.13370000000000001</v>
      </c>
      <c r="AL52" s="1">
        <v>2.7900000000000001E-2</v>
      </c>
      <c r="AM52" s="1">
        <v>5.9499999999999997E-2</v>
      </c>
      <c r="AN52" s="1">
        <v>7.9899999999999999E-2</v>
      </c>
      <c r="AO52" s="1">
        <v>1.21E-2</v>
      </c>
      <c r="AP52" s="1">
        <v>4.36E-2</v>
      </c>
      <c r="AQ52" s="1">
        <v>4.8899999999999999E-2</v>
      </c>
      <c r="AR52" s="1">
        <v>-5.8999999999999997E-2</v>
      </c>
      <c r="AS52" s="1">
        <v>-8.72E-2</v>
      </c>
      <c r="AT52" s="1">
        <v>-2.76E-2</v>
      </c>
      <c r="AU52" s="1">
        <v>-8.72E-2</v>
      </c>
      <c r="AV52" s="1">
        <v>-8.72E-2</v>
      </c>
      <c r="AW52" s="1">
        <v>-5.62E-2</v>
      </c>
      <c r="AX52" s="1">
        <v>-7.3400000000000007E-2</v>
      </c>
      <c r="AY52" s="1">
        <v>-8.2699999999999996E-2</v>
      </c>
      <c r="AZ52" s="1">
        <v>-7.6799999999999993E-2</v>
      </c>
      <c r="BA52" s="1">
        <v>-4.02E-2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</row>
    <row r="53" spans="1:90" x14ac:dyDescent="0.3">
      <c r="A53" t="s">
        <v>64</v>
      </c>
      <c r="B53">
        <v>192</v>
      </c>
      <c r="C53" t="s">
        <v>437</v>
      </c>
      <c r="D53" s="1" t="s">
        <v>763</v>
      </c>
      <c r="E53" s="1">
        <v>0.14949999999999999</v>
      </c>
      <c r="F53" s="1">
        <v>0.16</v>
      </c>
      <c r="G53" s="1">
        <v>0.2286</v>
      </c>
      <c r="H53" s="1">
        <v>0.13780000000000001</v>
      </c>
      <c r="I53" s="1">
        <v>-0.28710000000000002</v>
      </c>
      <c r="J53" s="1" t="s">
        <v>763</v>
      </c>
      <c r="K53" s="1" t="s">
        <v>73</v>
      </c>
      <c r="L53" s="1" t="s">
        <v>73</v>
      </c>
      <c r="M53" s="1" t="s">
        <v>73</v>
      </c>
      <c r="N53" s="1" t="s">
        <v>73</v>
      </c>
      <c r="O53" s="1" t="s">
        <v>73</v>
      </c>
      <c r="P53" s="1" t="s">
        <v>763</v>
      </c>
      <c r="Q53" s="1" t="s">
        <v>73</v>
      </c>
      <c r="R53" s="1" t="s">
        <v>73</v>
      </c>
      <c r="S53" s="1" t="s">
        <v>763</v>
      </c>
      <c r="T53" s="1" t="s">
        <v>73</v>
      </c>
      <c r="U53" s="1" t="s">
        <v>73</v>
      </c>
      <c r="V53" s="1" t="s">
        <v>763</v>
      </c>
      <c r="W53" s="1" t="s">
        <v>73</v>
      </c>
      <c r="X53" s="1" t="s">
        <v>73</v>
      </c>
      <c r="Y53" s="1">
        <v>0.14949999999999999</v>
      </c>
      <c r="Z53" s="1" t="s">
        <v>73</v>
      </c>
      <c r="AA53" s="1" t="s">
        <v>73</v>
      </c>
      <c r="AB53" s="1">
        <v>0.16</v>
      </c>
      <c r="AC53" s="1" t="s">
        <v>73</v>
      </c>
      <c r="AD53" s="1" t="s">
        <v>73</v>
      </c>
      <c r="AE53" s="1">
        <v>0.16</v>
      </c>
      <c r="AF53" s="1" t="s">
        <v>73</v>
      </c>
      <c r="AG53" s="1" t="s">
        <v>73</v>
      </c>
      <c r="AH53" s="1">
        <v>0.16</v>
      </c>
      <c r="AI53" s="1" t="s">
        <v>73</v>
      </c>
      <c r="AJ53" s="1" t="s">
        <v>73</v>
      </c>
      <c r="AK53" s="1">
        <v>0.2286</v>
      </c>
      <c r="AL53" s="1" t="s">
        <v>73</v>
      </c>
      <c r="AM53" s="1" t="s">
        <v>73</v>
      </c>
      <c r="AN53" s="1">
        <v>0.2286</v>
      </c>
      <c r="AO53" s="1" t="s">
        <v>73</v>
      </c>
      <c r="AP53" s="1" t="s">
        <v>73</v>
      </c>
      <c r="AQ53" s="1">
        <v>0.2286</v>
      </c>
      <c r="AR53" s="1" t="s">
        <v>73</v>
      </c>
      <c r="AS53" s="1" t="s">
        <v>73</v>
      </c>
      <c r="AT53" s="1">
        <v>0.13780000000000001</v>
      </c>
      <c r="AU53" s="1" t="s">
        <v>73</v>
      </c>
      <c r="AV53" s="1" t="s">
        <v>73</v>
      </c>
      <c r="AW53" s="1">
        <v>0.13780000000000001</v>
      </c>
      <c r="AX53" s="1" t="s">
        <v>73</v>
      </c>
      <c r="AY53" s="1" t="s">
        <v>73</v>
      </c>
      <c r="AZ53" s="1">
        <v>0.13780000000000001</v>
      </c>
      <c r="BA53" s="1" t="s">
        <v>73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</row>
    <row r="54" spans="1:90" x14ac:dyDescent="0.3">
      <c r="A54" t="s">
        <v>65</v>
      </c>
      <c r="B54">
        <v>193</v>
      </c>
      <c r="C54" t="s">
        <v>437</v>
      </c>
      <c r="D54" s="1" t="s">
        <v>763</v>
      </c>
      <c r="E54" s="1">
        <v>0.33450000000000002</v>
      </c>
      <c r="F54" s="1">
        <v>0.28089999999999998</v>
      </c>
      <c r="G54" s="1">
        <v>0.3755</v>
      </c>
      <c r="H54" s="1">
        <v>0.16250000000000001</v>
      </c>
      <c r="I54" s="1">
        <v>-0.38379999999999997</v>
      </c>
      <c r="J54" s="1" t="s">
        <v>763</v>
      </c>
      <c r="K54" s="1" t="s">
        <v>73</v>
      </c>
      <c r="L54" s="1" t="s">
        <v>73</v>
      </c>
      <c r="M54" s="1" t="s">
        <v>73</v>
      </c>
      <c r="N54" s="1" t="s">
        <v>73</v>
      </c>
      <c r="O54" s="1" t="s">
        <v>73</v>
      </c>
      <c r="P54" s="1" t="s">
        <v>763</v>
      </c>
      <c r="Q54" s="1">
        <v>0.52969999999999995</v>
      </c>
      <c r="R54" s="1">
        <v>0.1512</v>
      </c>
      <c r="S54" s="1" t="s">
        <v>763</v>
      </c>
      <c r="T54" s="1">
        <v>0.39879999999999999</v>
      </c>
      <c r="U54" s="1">
        <v>0.2661</v>
      </c>
      <c r="V54" s="1" t="s">
        <v>763</v>
      </c>
      <c r="W54" s="1">
        <v>0.2374</v>
      </c>
      <c r="X54" s="1">
        <v>0.25580000000000003</v>
      </c>
      <c r="Y54" s="1">
        <v>0.31030000000000002</v>
      </c>
      <c r="Z54" s="1">
        <v>0.34689999999999999</v>
      </c>
      <c r="AA54" s="1">
        <v>0.68120000000000003</v>
      </c>
      <c r="AB54" s="1">
        <v>0.42280000000000001</v>
      </c>
      <c r="AC54" s="1">
        <v>0.52880000000000005</v>
      </c>
      <c r="AD54" s="1">
        <v>0.60309999999999997</v>
      </c>
      <c r="AE54" s="1">
        <v>0.45590000000000003</v>
      </c>
      <c r="AF54" s="1">
        <v>0.33860000000000001</v>
      </c>
      <c r="AG54" s="1">
        <v>0.50980000000000003</v>
      </c>
      <c r="AH54" s="1">
        <v>0.47189999999999999</v>
      </c>
      <c r="AI54" s="1">
        <v>4.5900000000000003E-2</v>
      </c>
      <c r="AJ54" s="1">
        <v>0.15279999999999999</v>
      </c>
      <c r="AK54" s="1">
        <v>0.24329999999999999</v>
      </c>
      <c r="AL54" s="1">
        <v>0.16059999999999999</v>
      </c>
      <c r="AM54" s="1">
        <v>0.15659999999999999</v>
      </c>
      <c r="AN54" s="1">
        <v>0.1673</v>
      </c>
      <c r="AO54" s="1">
        <v>0.16270000000000001</v>
      </c>
      <c r="AP54" s="1">
        <v>0.1585</v>
      </c>
      <c r="AQ54" s="1">
        <v>0.1346</v>
      </c>
      <c r="AR54" s="1">
        <v>0.17660000000000001</v>
      </c>
      <c r="AS54" s="1">
        <v>-0.24690000000000001</v>
      </c>
      <c r="AT54" s="1">
        <v>4.1000000000000002E-2</v>
      </c>
      <c r="AU54" s="1">
        <v>-0.75739999999999996</v>
      </c>
      <c r="AV54" s="1">
        <v>-0.49730000000000002</v>
      </c>
      <c r="AW54" s="1">
        <v>-0.21190000000000001</v>
      </c>
      <c r="AX54" s="1">
        <v>-0.2379</v>
      </c>
      <c r="AY54" s="1">
        <v>-0.41589999999999999</v>
      </c>
      <c r="AZ54" s="1">
        <v>-0.29980000000000001</v>
      </c>
      <c r="BA54" s="1">
        <v>-0.27200000000000002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</row>
    <row r="55" spans="1:90" x14ac:dyDescent="0.3">
      <c r="A55" t="s">
        <v>66</v>
      </c>
      <c r="B55">
        <v>194</v>
      </c>
      <c r="C55" t="s">
        <v>437</v>
      </c>
      <c r="D55" s="1" t="s">
        <v>763</v>
      </c>
      <c r="E55" s="2">
        <v>1.4350000000000001</v>
      </c>
      <c r="F55" s="1">
        <v>2.0847000000000002</v>
      </c>
      <c r="G55" s="1">
        <v>3.9108000000000001</v>
      </c>
      <c r="H55" s="1">
        <v>0.19889999999999999</v>
      </c>
      <c r="I55" s="1">
        <v>-0.5323</v>
      </c>
      <c r="J55" s="1" t="s">
        <v>763</v>
      </c>
      <c r="K55" s="1" t="s">
        <v>73</v>
      </c>
      <c r="L55" s="1" t="s">
        <v>73</v>
      </c>
      <c r="M55" s="1" t="s">
        <v>73</v>
      </c>
      <c r="N55" s="1" t="s">
        <v>73</v>
      </c>
      <c r="O55" s="1" t="s">
        <v>73</v>
      </c>
      <c r="P55" s="1" t="s">
        <v>763</v>
      </c>
      <c r="Q55" s="1">
        <v>2.3246000000000002</v>
      </c>
      <c r="R55" s="1">
        <v>8.5806000000000004</v>
      </c>
      <c r="S55" s="1" t="s">
        <v>763</v>
      </c>
      <c r="T55" s="1">
        <v>2.2361</v>
      </c>
      <c r="U55" s="1">
        <v>2.9525999999999999</v>
      </c>
      <c r="V55" s="1" t="s">
        <v>763</v>
      </c>
      <c r="W55" s="1">
        <v>-2.9095</v>
      </c>
      <c r="X55" s="1">
        <v>2.9817</v>
      </c>
      <c r="Y55" s="1">
        <v>2.5749</v>
      </c>
      <c r="Z55" s="1">
        <v>-0.26910000000000001</v>
      </c>
      <c r="AA55" s="1">
        <v>2.4893999999999998</v>
      </c>
      <c r="AB55" s="1">
        <v>1.5669999999999999</v>
      </c>
      <c r="AC55" s="1">
        <v>1.6213</v>
      </c>
      <c r="AD55" s="1">
        <v>2.0019</v>
      </c>
      <c r="AE55" s="1">
        <v>0.65680000000000005</v>
      </c>
      <c r="AF55" s="1">
        <v>4.7156000000000002</v>
      </c>
      <c r="AG55" s="1">
        <v>6.3631000000000002</v>
      </c>
      <c r="AH55" s="1">
        <v>2.91</v>
      </c>
      <c r="AI55" s="1">
        <v>0.82169999999999999</v>
      </c>
      <c r="AJ55" s="1">
        <v>0.161</v>
      </c>
      <c r="AK55" s="1">
        <v>1.5642</v>
      </c>
      <c r="AL55" s="1">
        <v>0.18759999999999999</v>
      </c>
      <c r="AM55" s="1">
        <v>0.17399999999999999</v>
      </c>
      <c r="AN55" s="1">
        <v>0.89790000000000003</v>
      </c>
      <c r="AO55" s="1">
        <v>6.5100000000000005E-2</v>
      </c>
      <c r="AP55" s="1">
        <v>0.13830000000000001</v>
      </c>
      <c r="AQ55" s="1">
        <v>0.20480000000000001</v>
      </c>
      <c r="AR55" s="1">
        <v>0.50739999999999996</v>
      </c>
      <c r="AS55" s="1">
        <v>-0.3619</v>
      </c>
      <c r="AT55" s="1">
        <v>3.1099999999999999E-2</v>
      </c>
      <c r="AU55" s="1">
        <v>-1.0389999999999999</v>
      </c>
      <c r="AV55" s="1">
        <v>-0.69769999999999999</v>
      </c>
      <c r="AW55" s="1">
        <v>-0.32719999999999999</v>
      </c>
      <c r="AX55" s="1">
        <v>-0.35089999999999999</v>
      </c>
      <c r="AY55" s="1">
        <v>-0.59140000000000004</v>
      </c>
      <c r="AZ55" s="1">
        <v>-0.42970000000000003</v>
      </c>
      <c r="BA55" s="1">
        <v>-0.3049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</row>
    <row r="56" spans="1:90" x14ac:dyDescent="0.3">
      <c r="A56" t="s">
        <v>67</v>
      </c>
      <c r="B56">
        <v>195</v>
      </c>
      <c r="C56" t="s">
        <v>437</v>
      </c>
      <c r="D56" s="1" t="s">
        <v>763</v>
      </c>
      <c r="E56" s="1">
        <v>0.76559999999999995</v>
      </c>
      <c r="F56" s="1">
        <v>1.6266</v>
      </c>
      <c r="G56" s="1">
        <v>2.5600000000000001E-2</v>
      </c>
      <c r="H56" s="1">
        <v>-0.1154</v>
      </c>
      <c r="I56" s="1">
        <v>3.1300000000000001E-2</v>
      </c>
      <c r="J56" s="1" t="s">
        <v>763</v>
      </c>
      <c r="K56" s="1" t="s">
        <v>73</v>
      </c>
      <c r="L56" s="1" t="s">
        <v>763</v>
      </c>
      <c r="M56" s="1" t="s">
        <v>73</v>
      </c>
      <c r="N56" s="1" t="s">
        <v>763</v>
      </c>
      <c r="O56" s="1" t="s">
        <v>73</v>
      </c>
      <c r="P56" s="1" t="s">
        <v>763</v>
      </c>
      <c r="Q56" s="1" t="s">
        <v>763</v>
      </c>
      <c r="R56" s="1">
        <v>2.3746999999999998</v>
      </c>
      <c r="S56" s="1" t="s">
        <v>763</v>
      </c>
      <c r="T56" s="1" t="s">
        <v>763</v>
      </c>
      <c r="U56" s="1">
        <v>3.9537</v>
      </c>
      <c r="V56" s="1" t="s">
        <v>763</v>
      </c>
      <c r="W56" s="1" t="s">
        <v>763</v>
      </c>
      <c r="X56" s="1">
        <v>1.3363</v>
      </c>
      <c r="Y56" s="1" t="s">
        <v>763</v>
      </c>
      <c r="Z56" s="1" t="s">
        <v>763</v>
      </c>
      <c r="AA56" s="1">
        <v>-0.49859999999999999</v>
      </c>
      <c r="AB56" s="1">
        <v>0.51019999999999999</v>
      </c>
      <c r="AC56" s="1" t="s">
        <v>763</v>
      </c>
      <c r="AD56" s="1">
        <v>0.1414</v>
      </c>
      <c r="AE56" s="1">
        <v>0.55959999999999999</v>
      </c>
      <c r="AF56" s="1" t="s">
        <v>763</v>
      </c>
      <c r="AG56" s="1">
        <v>4.6199999999999998E-2</v>
      </c>
      <c r="AH56" s="1">
        <v>0.34860000000000002</v>
      </c>
      <c r="AI56" s="1" t="s">
        <v>763</v>
      </c>
      <c r="AJ56" s="1">
        <v>0.19939999999999999</v>
      </c>
      <c r="AK56" s="1">
        <v>0.21809999999999999</v>
      </c>
      <c r="AL56" s="1" t="s">
        <v>763</v>
      </c>
      <c r="AM56" s="1">
        <v>-2.8199999999999999E-2</v>
      </c>
      <c r="AN56" s="1">
        <v>-3.6400000000000002E-2</v>
      </c>
      <c r="AO56" s="1" t="s">
        <v>763</v>
      </c>
      <c r="AP56" s="1">
        <v>-2.24E-2</v>
      </c>
      <c r="AQ56" s="1">
        <v>-2.0400000000000001E-2</v>
      </c>
      <c r="AR56" s="1" t="s">
        <v>763</v>
      </c>
      <c r="AS56" s="1">
        <v>0.44219999999999998</v>
      </c>
      <c r="AT56" s="1">
        <v>-6.9500000000000006E-2</v>
      </c>
      <c r="AU56" s="1">
        <v>-0.26069999999999999</v>
      </c>
      <c r="AV56" s="1">
        <v>2.1100000000000001E-2</v>
      </c>
      <c r="AW56" s="1">
        <v>-9.6500000000000002E-2</v>
      </c>
      <c r="AX56" s="1">
        <v>-0.1069</v>
      </c>
      <c r="AY56" s="1">
        <v>-3.0700000000000002E-2</v>
      </c>
      <c r="AZ56" s="1">
        <v>-0.1225</v>
      </c>
      <c r="BA56" s="1">
        <v>0.22370000000000001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</row>
    <row r="57" spans="1:90" x14ac:dyDescent="0.3">
      <c r="A57" t="s">
        <v>68</v>
      </c>
      <c r="B57">
        <v>196</v>
      </c>
      <c r="C57" t="s">
        <v>437</v>
      </c>
      <c r="D57" s="1" t="s">
        <v>763</v>
      </c>
      <c r="E57" s="1">
        <v>0.36870000000000003</v>
      </c>
      <c r="F57" s="1">
        <v>0.1938</v>
      </c>
      <c r="G57" s="1">
        <v>0.80359999999999998</v>
      </c>
      <c r="H57" s="1">
        <v>0.20069999999999999</v>
      </c>
      <c r="I57" s="1">
        <v>9.7500000000000003E-2</v>
      </c>
      <c r="J57" s="1" t="s">
        <v>763</v>
      </c>
      <c r="K57" s="1" t="s">
        <v>73</v>
      </c>
      <c r="L57" s="1" t="s">
        <v>763</v>
      </c>
      <c r="M57" s="1" t="s">
        <v>73</v>
      </c>
      <c r="N57" s="1" t="s">
        <v>763</v>
      </c>
      <c r="O57" s="1" t="s">
        <v>73</v>
      </c>
      <c r="P57" s="1" t="s">
        <v>763</v>
      </c>
      <c r="Q57" s="1" t="s">
        <v>763</v>
      </c>
      <c r="R57" s="1">
        <v>1.61E-2</v>
      </c>
      <c r="S57" s="1" t="s">
        <v>763</v>
      </c>
      <c r="T57" s="1" t="s">
        <v>763</v>
      </c>
      <c r="U57" s="1">
        <v>-1.14E-2</v>
      </c>
      <c r="V57" s="1" t="s">
        <v>763</v>
      </c>
      <c r="W57" s="1" t="s">
        <v>763</v>
      </c>
      <c r="X57" s="1">
        <v>4.8099999999999997E-2</v>
      </c>
      <c r="Y57" s="1" t="s">
        <v>763</v>
      </c>
      <c r="Z57" s="1" t="s">
        <v>763</v>
      </c>
      <c r="AA57" s="1">
        <v>0.19839999999999999</v>
      </c>
      <c r="AB57" s="1">
        <v>0.23749999999999999</v>
      </c>
      <c r="AC57" s="1" t="s">
        <v>763</v>
      </c>
      <c r="AD57" s="1">
        <v>0.47510000000000002</v>
      </c>
      <c r="AE57" s="1">
        <v>0.4425</v>
      </c>
      <c r="AF57" s="1" t="s">
        <v>763</v>
      </c>
      <c r="AG57" s="1">
        <v>0.71740000000000004</v>
      </c>
      <c r="AH57" s="1">
        <v>0.70650000000000002</v>
      </c>
      <c r="AI57" s="1" t="s">
        <v>763</v>
      </c>
      <c r="AJ57" s="1">
        <v>0.62250000000000005</v>
      </c>
      <c r="AK57" s="1">
        <v>0.87990000000000002</v>
      </c>
      <c r="AL57" s="1" t="s">
        <v>763</v>
      </c>
      <c r="AM57" s="1">
        <v>0.57920000000000005</v>
      </c>
      <c r="AN57" s="1">
        <v>0.80269999999999997</v>
      </c>
      <c r="AO57" s="1" t="s">
        <v>763</v>
      </c>
      <c r="AP57" s="1">
        <v>0.4037</v>
      </c>
      <c r="AQ57" s="1">
        <v>0.53120000000000001</v>
      </c>
      <c r="AR57" s="1" t="s">
        <v>763</v>
      </c>
      <c r="AS57" s="1">
        <v>0.1429</v>
      </c>
      <c r="AT57" s="1">
        <v>0.1361</v>
      </c>
      <c r="AU57" s="1">
        <v>-0.17080000000000001</v>
      </c>
      <c r="AV57" s="1">
        <v>-4.4400000000000002E-2</v>
      </c>
      <c r="AW57" s="1">
        <v>-2.0199999999999999E-2</v>
      </c>
      <c r="AX57" s="1">
        <v>-3.3300000000000003E-2</v>
      </c>
      <c r="AY57" s="1">
        <v>-4.0099999999999997E-2</v>
      </c>
      <c r="AZ57" s="1">
        <v>-7.4399999999999994E-2</v>
      </c>
      <c r="BA57" s="1">
        <v>0.50600000000000001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</row>
    <row r="58" spans="1:90" x14ac:dyDescent="0.3">
      <c r="A58" t="s">
        <v>69</v>
      </c>
      <c r="B58">
        <v>197</v>
      </c>
      <c r="C58" t="s">
        <v>437</v>
      </c>
      <c r="D58" s="1" t="s">
        <v>763</v>
      </c>
      <c r="E58" s="1">
        <v>0.85750000000000004</v>
      </c>
      <c r="F58" s="1">
        <v>1.871</v>
      </c>
      <c r="G58" s="1">
        <v>-2.9600000000000001E-2</v>
      </c>
      <c r="H58" s="1">
        <v>-0.157</v>
      </c>
      <c r="I58" s="1">
        <v>1.89E-2</v>
      </c>
      <c r="J58" s="1" t="s">
        <v>763</v>
      </c>
      <c r="K58" s="1" t="s">
        <v>73</v>
      </c>
      <c r="L58" s="1" t="s">
        <v>763</v>
      </c>
      <c r="M58" s="1" t="s">
        <v>73</v>
      </c>
      <c r="N58" s="1" t="s">
        <v>763</v>
      </c>
      <c r="O58" s="1" t="s">
        <v>73</v>
      </c>
      <c r="P58" s="1" t="s">
        <v>763</v>
      </c>
      <c r="Q58" s="1" t="s">
        <v>763</v>
      </c>
      <c r="R58" s="1">
        <v>2.8418999999999999</v>
      </c>
      <c r="S58" s="1" t="s">
        <v>763</v>
      </c>
      <c r="T58" s="1" t="s">
        <v>763</v>
      </c>
      <c r="U58" s="1">
        <v>6.4051999999999998</v>
      </c>
      <c r="V58" s="1" t="s">
        <v>763</v>
      </c>
      <c r="W58" s="1" t="s">
        <v>763</v>
      </c>
      <c r="X58" s="1">
        <v>1.56</v>
      </c>
      <c r="Y58" s="1" t="s">
        <v>763</v>
      </c>
      <c r="Z58" s="1" t="s">
        <v>763</v>
      </c>
      <c r="AA58" s="1">
        <v>-0.53510000000000002</v>
      </c>
      <c r="AB58" s="1">
        <v>0.53969999999999996</v>
      </c>
      <c r="AC58" s="1" t="s">
        <v>763</v>
      </c>
      <c r="AD58" s="1">
        <v>0.1139</v>
      </c>
      <c r="AE58" s="1">
        <v>0.57010000000000005</v>
      </c>
      <c r="AF58" s="1" t="s">
        <v>763</v>
      </c>
      <c r="AG58" s="1">
        <v>-1.5E-3</v>
      </c>
      <c r="AH58" s="1">
        <v>0.31950000000000001</v>
      </c>
      <c r="AI58" s="1" t="s">
        <v>763</v>
      </c>
      <c r="AJ58" s="1">
        <v>0.14219999999999999</v>
      </c>
      <c r="AK58" s="1">
        <v>0.1608</v>
      </c>
      <c r="AL58" s="1" t="s">
        <v>763</v>
      </c>
      <c r="AM58" s="1">
        <v>-9.4500000000000001E-2</v>
      </c>
      <c r="AN58" s="1">
        <v>-0.1051</v>
      </c>
      <c r="AO58" s="1" t="s">
        <v>763</v>
      </c>
      <c r="AP58" s="1">
        <v>-7.4499999999999997E-2</v>
      </c>
      <c r="AQ58" s="1">
        <v>-7.85E-2</v>
      </c>
      <c r="AR58" s="1" t="s">
        <v>763</v>
      </c>
      <c r="AS58" s="1">
        <v>0.49959999999999999</v>
      </c>
      <c r="AT58" s="1">
        <v>-9.8299999999999998E-2</v>
      </c>
      <c r="AU58" s="1">
        <v>-0.2777</v>
      </c>
      <c r="AV58" s="1">
        <v>3.3599999999999998E-2</v>
      </c>
      <c r="AW58" s="1">
        <v>-0.1091</v>
      </c>
      <c r="AX58" s="1">
        <v>-0.11990000000000001</v>
      </c>
      <c r="AY58" s="1">
        <v>-2.9000000000000001E-2</v>
      </c>
      <c r="AZ58" s="1">
        <v>-0.13089999999999999</v>
      </c>
      <c r="BA58" s="1">
        <v>0.1686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</row>
    <row r="59" spans="1:90" x14ac:dyDescent="0.3">
      <c r="A59" t="s">
        <v>70</v>
      </c>
      <c r="B59">
        <v>198</v>
      </c>
      <c r="C59" t="s">
        <v>437</v>
      </c>
      <c r="D59" s="1" t="s">
        <v>763</v>
      </c>
      <c r="E59" s="1">
        <v>0.749</v>
      </c>
      <c r="F59" s="1">
        <v>0.60809999999999997</v>
      </c>
      <c r="G59" s="1">
        <v>0.40200000000000002</v>
      </c>
      <c r="H59" s="1">
        <v>0.11269999999999999</v>
      </c>
      <c r="I59" s="1">
        <v>-0.41739999999999999</v>
      </c>
      <c r="J59" s="1" t="s">
        <v>763</v>
      </c>
      <c r="K59" s="1" t="s">
        <v>73</v>
      </c>
      <c r="L59" s="1" t="s">
        <v>763</v>
      </c>
      <c r="M59" s="1" t="s">
        <v>73</v>
      </c>
      <c r="N59" s="1" t="s">
        <v>763</v>
      </c>
      <c r="O59" s="1" t="s">
        <v>73</v>
      </c>
      <c r="P59" s="1" t="s">
        <v>763</v>
      </c>
      <c r="Q59" s="1" t="s">
        <v>763</v>
      </c>
      <c r="R59" s="1" t="s">
        <v>73</v>
      </c>
      <c r="S59" s="1" t="s">
        <v>763</v>
      </c>
      <c r="T59" s="1" t="s">
        <v>763</v>
      </c>
      <c r="U59" s="1" t="s">
        <v>73</v>
      </c>
      <c r="V59" s="1" t="s">
        <v>763</v>
      </c>
      <c r="W59" s="1" t="s">
        <v>763</v>
      </c>
      <c r="X59" s="1" t="s">
        <v>73</v>
      </c>
      <c r="Y59" s="1" t="s">
        <v>763</v>
      </c>
      <c r="Z59" s="1" t="s">
        <v>763</v>
      </c>
      <c r="AA59" s="1" t="s">
        <v>73</v>
      </c>
      <c r="AB59" s="1">
        <v>0.57899999999999996</v>
      </c>
      <c r="AC59" s="1" t="s">
        <v>763</v>
      </c>
      <c r="AD59" s="1" t="s">
        <v>73</v>
      </c>
      <c r="AE59" s="1">
        <v>0.56740000000000002</v>
      </c>
      <c r="AF59" s="1" t="s">
        <v>763</v>
      </c>
      <c r="AG59" s="1" t="s">
        <v>73</v>
      </c>
      <c r="AH59" s="1">
        <v>0.46560000000000001</v>
      </c>
      <c r="AI59" s="1" t="s">
        <v>763</v>
      </c>
      <c r="AJ59" s="1" t="s">
        <v>73</v>
      </c>
      <c r="AK59" s="1">
        <v>0.29770000000000002</v>
      </c>
      <c r="AL59" s="1" t="s">
        <v>763</v>
      </c>
      <c r="AM59" s="1" t="s">
        <v>73</v>
      </c>
      <c r="AN59" s="1">
        <v>0.21410000000000001</v>
      </c>
      <c r="AO59" s="1" t="s">
        <v>763</v>
      </c>
      <c r="AP59" s="1" t="s">
        <v>73</v>
      </c>
      <c r="AQ59" s="1">
        <v>0.1988</v>
      </c>
      <c r="AR59" s="1" t="s">
        <v>763</v>
      </c>
      <c r="AS59" s="1" t="s">
        <v>73</v>
      </c>
      <c r="AT59" s="1">
        <v>0.12570000000000001</v>
      </c>
      <c r="AU59" s="1" t="s">
        <v>73</v>
      </c>
      <c r="AV59" s="1" t="s">
        <v>73</v>
      </c>
      <c r="AW59" s="1">
        <v>0.15240000000000001</v>
      </c>
      <c r="AX59" s="1" t="s">
        <v>73</v>
      </c>
      <c r="AY59" s="1" t="s">
        <v>73</v>
      </c>
      <c r="AZ59" s="1">
        <v>0.17230000000000001</v>
      </c>
      <c r="BA59" s="1" t="s">
        <v>73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</row>
    <row r="60" spans="1:90" s="9" customFormat="1" x14ac:dyDescent="0.3">
      <c r="A60" s="9" t="s">
        <v>71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0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</row>
    <row r="61" spans="1:90" x14ac:dyDescent="0.3">
      <c r="A61" t="s">
        <v>72</v>
      </c>
      <c r="B61">
        <v>199</v>
      </c>
      <c r="C61" t="s">
        <v>467</v>
      </c>
      <c r="D61" s="1" t="s">
        <v>73</v>
      </c>
      <c r="E61" s="1" t="s">
        <v>73</v>
      </c>
      <c r="F61" s="1" t="s">
        <v>73</v>
      </c>
      <c r="G61" s="1" t="s">
        <v>73</v>
      </c>
      <c r="H61" s="1" t="s">
        <v>73</v>
      </c>
      <c r="I61" s="1" t="s">
        <v>73</v>
      </c>
      <c r="J61" s="1" t="s">
        <v>73</v>
      </c>
      <c r="K61" s="1" t="s">
        <v>73</v>
      </c>
      <c r="L61" s="1" t="s">
        <v>73</v>
      </c>
      <c r="M61" s="1" t="s">
        <v>73</v>
      </c>
      <c r="N61" s="1" t="s">
        <v>73</v>
      </c>
      <c r="O61" s="1" t="s">
        <v>73</v>
      </c>
      <c r="P61" s="1" t="s">
        <v>73</v>
      </c>
      <c r="Q61" s="1" t="s">
        <v>73</v>
      </c>
      <c r="R61" s="1" t="s">
        <v>73</v>
      </c>
      <c r="S61" s="1" t="s">
        <v>73</v>
      </c>
      <c r="T61" s="1" t="s">
        <v>73</v>
      </c>
      <c r="U61" s="1" t="s">
        <v>73</v>
      </c>
      <c r="V61" s="1" t="s">
        <v>73</v>
      </c>
      <c r="W61" s="1" t="s">
        <v>73</v>
      </c>
      <c r="X61" s="1" t="s">
        <v>73</v>
      </c>
      <c r="Y61" s="1" t="s">
        <v>73</v>
      </c>
      <c r="Z61" s="1" t="s">
        <v>73</v>
      </c>
      <c r="AA61" s="1" t="s">
        <v>73</v>
      </c>
      <c r="AB61" s="1" t="s">
        <v>73</v>
      </c>
      <c r="AC61" s="1" t="s">
        <v>73</v>
      </c>
      <c r="AD61" s="1" t="s">
        <v>73</v>
      </c>
      <c r="AE61" s="1" t="s">
        <v>73</v>
      </c>
      <c r="AF61" s="1" t="s">
        <v>73</v>
      </c>
      <c r="AG61" s="1" t="s">
        <v>73</v>
      </c>
      <c r="AH61" s="1" t="s">
        <v>73</v>
      </c>
      <c r="AI61" s="1" t="s">
        <v>73</v>
      </c>
      <c r="AJ61" s="1" t="s">
        <v>73</v>
      </c>
      <c r="AK61" s="1" t="s">
        <v>73</v>
      </c>
      <c r="AL61" s="1" t="s">
        <v>73</v>
      </c>
      <c r="AM61" s="1" t="s">
        <v>73</v>
      </c>
      <c r="AN61" s="1" t="s">
        <v>73</v>
      </c>
      <c r="AO61" s="1" t="s">
        <v>73</v>
      </c>
      <c r="AP61" s="1" t="s">
        <v>73</v>
      </c>
      <c r="AQ61" s="1" t="s">
        <v>73</v>
      </c>
      <c r="AR61" s="1" t="s">
        <v>73</v>
      </c>
      <c r="AS61" s="1" t="s">
        <v>73</v>
      </c>
      <c r="AT61" s="1" t="s">
        <v>73</v>
      </c>
      <c r="AU61" s="1" t="s">
        <v>73</v>
      </c>
      <c r="AV61" s="1" t="s">
        <v>73</v>
      </c>
      <c r="AW61" s="1" t="s">
        <v>73</v>
      </c>
      <c r="AX61" s="1" t="s">
        <v>73</v>
      </c>
      <c r="AY61" s="1" t="s">
        <v>73</v>
      </c>
      <c r="AZ61" s="1" t="s">
        <v>73</v>
      </c>
      <c r="BA61" s="1" t="s">
        <v>73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</row>
    <row r="62" spans="1:90" x14ac:dyDescent="0.3">
      <c r="A62" t="s">
        <v>74</v>
      </c>
      <c r="B62">
        <v>200</v>
      </c>
      <c r="C62" s="1" t="s">
        <v>467</v>
      </c>
      <c r="D62" s="1">
        <v>0.16120000000000001</v>
      </c>
      <c r="E62" s="1">
        <v>0.17069999999999999</v>
      </c>
      <c r="F62" s="1">
        <v>0.17860000000000001</v>
      </c>
      <c r="G62" s="1">
        <v>0.19750000000000001</v>
      </c>
      <c r="H62" s="1">
        <v>0.20910000000000001</v>
      </c>
      <c r="I62" s="1">
        <v>0.18790000000000001</v>
      </c>
      <c r="J62" s="1">
        <v>0.15989999999999999</v>
      </c>
      <c r="K62" s="1">
        <v>0.1676</v>
      </c>
      <c r="L62" s="1">
        <v>0.1754</v>
      </c>
      <c r="M62" s="1">
        <v>0.1716</v>
      </c>
      <c r="N62" s="1">
        <v>0.1668</v>
      </c>
      <c r="O62" s="1">
        <v>0.17</v>
      </c>
      <c r="P62" s="1">
        <v>0.16750000000000001</v>
      </c>
      <c r="Q62" s="1">
        <v>0.17299999999999999</v>
      </c>
      <c r="R62" s="1">
        <v>0.17299999999999999</v>
      </c>
      <c r="S62" s="1">
        <v>0.1721</v>
      </c>
      <c r="T62" s="1">
        <v>0.18479999999999999</v>
      </c>
      <c r="U62" s="1">
        <v>0.17879999999999999</v>
      </c>
      <c r="V62" s="1">
        <v>0.17430000000000001</v>
      </c>
      <c r="W62" s="1">
        <v>0.1779</v>
      </c>
      <c r="X62" s="1">
        <v>0.17849999999999999</v>
      </c>
      <c r="Y62" s="1">
        <v>0.17710000000000001</v>
      </c>
      <c r="Z62" s="1">
        <v>0.17860000000000001</v>
      </c>
      <c r="AA62" s="1">
        <v>0.20330000000000001</v>
      </c>
      <c r="AB62" s="1">
        <v>0.1865</v>
      </c>
      <c r="AC62" s="1">
        <v>0.19719999999999999</v>
      </c>
      <c r="AD62" s="1">
        <v>0.20019999999999999</v>
      </c>
      <c r="AE62" s="1">
        <v>0.18970000000000001</v>
      </c>
      <c r="AF62" s="1">
        <v>0.1958</v>
      </c>
      <c r="AG62" s="1">
        <v>0.1988</v>
      </c>
      <c r="AH62" s="1">
        <v>0.1938</v>
      </c>
      <c r="AI62" s="1">
        <v>0.19389999999999999</v>
      </c>
      <c r="AJ62" s="1">
        <v>0.21690000000000001</v>
      </c>
      <c r="AK62" s="1">
        <v>0.2011</v>
      </c>
      <c r="AL62" s="1">
        <v>0.21149999999999999</v>
      </c>
      <c r="AM62" s="1">
        <v>0.21429999999999999</v>
      </c>
      <c r="AN62" s="1">
        <v>0.20469999999999999</v>
      </c>
      <c r="AO62" s="1">
        <v>0.20680000000000001</v>
      </c>
      <c r="AP62" s="1">
        <v>0.21179999999999999</v>
      </c>
      <c r="AQ62" s="1">
        <v>0.20730000000000001</v>
      </c>
      <c r="AR62" s="1">
        <v>0.20030000000000001</v>
      </c>
      <c r="AS62" s="1">
        <v>0.19450000000000001</v>
      </c>
      <c r="AT62" s="1">
        <v>0.20349999999999999</v>
      </c>
      <c r="AU62" s="1">
        <v>0.19670000000000001</v>
      </c>
      <c r="AV62" s="1">
        <v>0.1956</v>
      </c>
      <c r="AW62" s="1">
        <v>0.19969999999999999</v>
      </c>
      <c r="AX62" s="1">
        <v>0.1847</v>
      </c>
      <c r="AY62" s="1">
        <v>0.192</v>
      </c>
      <c r="AZ62" s="1">
        <v>0.19409999999999999</v>
      </c>
      <c r="BA62" s="1" t="s">
        <v>73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</row>
    <row r="63" spans="1:90" x14ac:dyDescent="0.3">
      <c r="A63" t="s">
        <v>75</v>
      </c>
      <c r="B63">
        <v>201</v>
      </c>
      <c r="C63" t="s">
        <v>467</v>
      </c>
      <c r="D63" s="1" t="s">
        <v>73</v>
      </c>
      <c r="E63" s="1" t="s">
        <v>73</v>
      </c>
      <c r="F63" s="1" t="s">
        <v>73</v>
      </c>
      <c r="G63" s="1" t="s">
        <v>73</v>
      </c>
      <c r="H63" s="1" t="s">
        <v>73</v>
      </c>
      <c r="I63" s="1" t="s">
        <v>73</v>
      </c>
      <c r="J63" s="1" t="s">
        <v>73</v>
      </c>
      <c r="K63" s="1" t="s">
        <v>73</v>
      </c>
      <c r="L63" s="1" t="s">
        <v>73</v>
      </c>
      <c r="M63" s="1" t="s">
        <v>73</v>
      </c>
      <c r="N63" s="1" t="s">
        <v>73</v>
      </c>
      <c r="O63" s="1" t="s">
        <v>73</v>
      </c>
      <c r="P63" s="1" t="s">
        <v>73</v>
      </c>
      <c r="Q63" s="1" t="s">
        <v>73</v>
      </c>
      <c r="R63" s="1" t="s">
        <v>73</v>
      </c>
      <c r="S63" s="1" t="s">
        <v>73</v>
      </c>
      <c r="T63" s="1" t="s">
        <v>73</v>
      </c>
      <c r="U63" s="1" t="s">
        <v>73</v>
      </c>
      <c r="V63" s="1" t="s">
        <v>73</v>
      </c>
      <c r="W63" s="1" t="s">
        <v>73</v>
      </c>
      <c r="X63" s="1" t="s">
        <v>73</v>
      </c>
      <c r="Y63" s="1" t="s">
        <v>73</v>
      </c>
      <c r="Z63" s="1" t="s">
        <v>73</v>
      </c>
      <c r="AA63" s="1" t="s">
        <v>73</v>
      </c>
      <c r="AB63" s="1" t="s">
        <v>73</v>
      </c>
      <c r="AC63" s="1" t="s">
        <v>73</v>
      </c>
      <c r="AD63" s="1" t="s">
        <v>73</v>
      </c>
      <c r="AE63" s="1" t="s">
        <v>73</v>
      </c>
      <c r="AF63" s="1" t="s">
        <v>73</v>
      </c>
      <c r="AG63" s="1" t="s">
        <v>73</v>
      </c>
      <c r="AH63" s="1" t="s">
        <v>73</v>
      </c>
      <c r="AI63" s="1" t="s">
        <v>73</v>
      </c>
      <c r="AJ63" s="1" t="s">
        <v>73</v>
      </c>
      <c r="AK63" s="1" t="s">
        <v>73</v>
      </c>
      <c r="AL63" s="1" t="s">
        <v>73</v>
      </c>
      <c r="AM63" s="1" t="s">
        <v>73</v>
      </c>
      <c r="AN63" s="1" t="s">
        <v>73</v>
      </c>
      <c r="AO63" s="1" t="s">
        <v>73</v>
      </c>
      <c r="AP63" s="1" t="s">
        <v>73</v>
      </c>
      <c r="AQ63" s="1" t="s">
        <v>73</v>
      </c>
      <c r="AR63" s="1" t="s">
        <v>73</v>
      </c>
      <c r="AS63" s="1" t="s">
        <v>73</v>
      </c>
      <c r="AT63" s="1" t="s">
        <v>73</v>
      </c>
      <c r="AU63" s="1" t="s">
        <v>73</v>
      </c>
      <c r="AV63" s="1" t="s">
        <v>73</v>
      </c>
      <c r="AW63" s="1" t="s">
        <v>73</v>
      </c>
      <c r="AX63" s="1" t="s">
        <v>73</v>
      </c>
      <c r="AY63" s="1" t="s">
        <v>73</v>
      </c>
      <c r="AZ63" s="1" t="s">
        <v>73</v>
      </c>
      <c r="BA63" s="1" t="s">
        <v>73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</row>
    <row r="64" spans="1:90" x14ac:dyDescent="0.3">
      <c r="A64" t="s">
        <v>76</v>
      </c>
      <c r="B64">
        <v>202</v>
      </c>
      <c r="C64" t="s">
        <v>467</v>
      </c>
      <c r="D64" s="1" t="s">
        <v>73</v>
      </c>
      <c r="E64" s="1" t="s">
        <v>73</v>
      </c>
      <c r="F64" s="1" t="s">
        <v>73</v>
      </c>
      <c r="G64" s="1" t="s">
        <v>73</v>
      </c>
      <c r="H64" s="1" t="s">
        <v>73</v>
      </c>
      <c r="I64" s="1" t="s">
        <v>73</v>
      </c>
      <c r="J64" s="1" t="s">
        <v>73</v>
      </c>
      <c r="K64" s="1" t="s">
        <v>73</v>
      </c>
      <c r="L64" s="1" t="s">
        <v>73</v>
      </c>
      <c r="M64" s="1" t="s">
        <v>73</v>
      </c>
      <c r="N64" s="1" t="s">
        <v>73</v>
      </c>
      <c r="O64" s="1" t="s">
        <v>73</v>
      </c>
      <c r="P64" s="1" t="s">
        <v>73</v>
      </c>
      <c r="Q64" s="1" t="s">
        <v>73</v>
      </c>
      <c r="R64" s="1" t="s">
        <v>73</v>
      </c>
      <c r="S64" s="1" t="s">
        <v>73</v>
      </c>
      <c r="T64" s="1" t="s">
        <v>73</v>
      </c>
      <c r="U64" s="1" t="s">
        <v>73</v>
      </c>
      <c r="V64" s="1" t="s">
        <v>73</v>
      </c>
      <c r="W64" s="1" t="s">
        <v>73</v>
      </c>
      <c r="X64" s="1" t="s">
        <v>73</v>
      </c>
      <c r="Y64" s="1" t="s">
        <v>73</v>
      </c>
      <c r="Z64" s="1" t="s">
        <v>73</v>
      </c>
      <c r="AA64" s="1" t="s">
        <v>73</v>
      </c>
      <c r="AB64" s="1" t="s">
        <v>73</v>
      </c>
      <c r="AC64" s="1" t="s">
        <v>73</v>
      </c>
      <c r="AD64" s="1" t="s">
        <v>73</v>
      </c>
      <c r="AE64" s="1" t="s">
        <v>73</v>
      </c>
      <c r="AF64" s="1" t="s">
        <v>73</v>
      </c>
      <c r="AG64" s="1" t="s">
        <v>73</v>
      </c>
      <c r="AH64" s="1" t="s">
        <v>73</v>
      </c>
      <c r="AI64" s="1" t="s">
        <v>73</v>
      </c>
      <c r="AJ64" s="1" t="s">
        <v>73</v>
      </c>
      <c r="AK64" s="1" t="s">
        <v>73</v>
      </c>
      <c r="AL64" s="1" t="s">
        <v>73</v>
      </c>
      <c r="AM64" s="1" t="s">
        <v>73</v>
      </c>
      <c r="AN64" s="1" t="s">
        <v>73</v>
      </c>
      <c r="AO64" s="1" t="s">
        <v>73</v>
      </c>
      <c r="AP64" s="1" t="s">
        <v>73</v>
      </c>
      <c r="AQ64" s="1" t="s">
        <v>73</v>
      </c>
      <c r="AR64" s="1" t="s">
        <v>73</v>
      </c>
      <c r="AS64" s="1" t="s">
        <v>73</v>
      </c>
      <c r="AT64" s="1" t="s">
        <v>73</v>
      </c>
      <c r="AU64" s="1" t="s">
        <v>73</v>
      </c>
      <c r="AV64" s="1" t="s">
        <v>73</v>
      </c>
      <c r="AW64" s="1" t="s">
        <v>73</v>
      </c>
      <c r="AX64" s="1" t="s">
        <v>73</v>
      </c>
      <c r="AY64" s="1" t="s">
        <v>73</v>
      </c>
      <c r="AZ64" s="1" t="s">
        <v>73</v>
      </c>
      <c r="BA64" s="1" t="s">
        <v>73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</row>
    <row r="65" spans="1:90" x14ac:dyDescent="0.3">
      <c r="A65" t="s">
        <v>77</v>
      </c>
      <c r="B65">
        <v>203</v>
      </c>
      <c r="C65" t="s">
        <v>467</v>
      </c>
      <c r="D65" s="1" t="s">
        <v>73</v>
      </c>
      <c r="E65" s="1" t="s">
        <v>73</v>
      </c>
      <c r="F65" s="1" t="s">
        <v>73</v>
      </c>
      <c r="G65" s="1" t="s">
        <v>73</v>
      </c>
      <c r="H65" s="1" t="s">
        <v>73</v>
      </c>
      <c r="I65" s="1" t="s">
        <v>73</v>
      </c>
      <c r="J65" s="1" t="s">
        <v>763</v>
      </c>
      <c r="K65" s="1" t="s">
        <v>73</v>
      </c>
      <c r="L65" s="1" t="s">
        <v>763</v>
      </c>
      <c r="M65" s="1" t="s">
        <v>73</v>
      </c>
      <c r="N65" s="1" t="s">
        <v>763</v>
      </c>
      <c r="O65" s="1" t="s">
        <v>73</v>
      </c>
      <c r="P65" s="1" t="s">
        <v>763</v>
      </c>
      <c r="Q65" s="1" t="s">
        <v>763</v>
      </c>
      <c r="R65" s="1" t="s">
        <v>73</v>
      </c>
      <c r="S65" s="1" t="s">
        <v>73</v>
      </c>
      <c r="T65" s="1" t="s">
        <v>763</v>
      </c>
      <c r="U65" s="1" t="s">
        <v>73</v>
      </c>
      <c r="V65" s="1" t="s">
        <v>73</v>
      </c>
      <c r="W65" s="1" t="s">
        <v>763</v>
      </c>
      <c r="X65" s="1" t="s">
        <v>73</v>
      </c>
      <c r="Y65" s="1" t="s">
        <v>73</v>
      </c>
      <c r="Z65" s="1" t="s">
        <v>763</v>
      </c>
      <c r="AA65" s="1" t="s">
        <v>73</v>
      </c>
      <c r="AB65" s="1" t="s">
        <v>73</v>
      </c>
      <c r="AC65" s="1" t="s">
        <v>763</v>
      </c>
      <c r="AD65" s="1" t="s">
        <v>73</v>
      </c>
      <c r="AE65" s="1" t="s">
        <v>73</v>
      </c>
      <c r="AF65" s="1" t="s">
        <v>763</v>
      </c>
      <c r="AG65" s="1" t="s">
        <v>73</v>
      </c>
      <c r="AH65" s="1" t="s">
        <v>73</v>
      </c>
      <c r="AI65" s="1" t="s">
        <v>763</v>
      </c>
      <c r="AJ65" s="1" t="s">
        <v>73</v>
      </c>
      <c r="AK65" s="1" t="s">
        <v>73</v>
      </c>
      <c r="AL65" s="1" t="s">
        <v>73</v>
      </c>
      <c r="AM65" s="1" t="s">
        <v>73</v>
      </c>
      <c r="AN65" s="1" t="s">
        <v>73</v>
      </c>
      <c r="AO65" s="1" t="s">
        <v>73</v>
      </c>
      <c r="AP65" s="1" t="s">
        <v>73</v>
      </c>
      <c r="AQ65" s="1" t="s">
        <v>73</v>
      </c>
      <c r="AR65" s="1" t="s">
        <v>73</v>
      </c>
      <c r="AS65" s="1" t="s">
        <v>73</v>
      </c>
      <c r="AT65" s="1" t="s">
        <v>73</v>
      </c>
      <c r="AU65" s="1" t="s">
        <v>73</v>
      </c>
      <c r="AV65" s="1" t="s">
        <v>73</v>
      </c>
      <c r="AW65" s="1" t="s">
        <v>73</v>
      </c>
      <c r="AX65" s="1" t="s">
        <v>73</v>
      </c>
      <c r="AY65" s="1" t="s">
        <v>73</v>
      </c>
      <c r="AZ65" s="1" t="s">
        <v>73</v>
      </c>
      <c r="BA65" s="1" t="s">
        <v>73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</row>
    <row r="66" spans="1:90" x14ac:dyDescent="0.3">
      <c r="A66" t="s">
        <v>78</v>
      </c>
      <c r="B66">
        <v>204</v>
      </c>
      <c r="C66" t="s">
        <v>467</v>
      </c>
      <c r="D66" s="1" t="s">
        <v>73</v>
      </c>
      <c r="E66" s="1" t="s">
        <v>73</v>
      </c>
      <c r="F66" s="1" t="s">
        <v>73</v>
      </c>
      <c r="G66" s="1" t="s">
        <v>73</v>
      </c>
      <c r="H66" s="1" t="s">
        <v>73</v>
      </c>
      <c r="I66" s="1" t="s">
        <v>73</v>
      </c>
      <c r="J66" s="1" t="s">
        <v>763</v>
      </c>
      <c r="K66" s="1" t="s">
        <v>73</v>
      </c>
      <c r="L66" s="1" t="s">
        <v>763</v>
      </c>
      <c r="M66" s="1" t="s">
        <v>73</v>
      </c>
      <c r="N66" s="1" t="s">
        <v>763</v>
      </c>
      <c r="O66" s="1" t="s">
        <v>73</v>
      </c>
      <c r="P66" s="1" t="s">
        <v>763</v>
      </c>
      <c r="Q66" s="1" t="s">
        <v>763</v>
      </c>
      <c r="R66" s="1" t="s">
        <v>73</v>
      </c>
      <c r="S66" s="1" t="s">
        <v>73</v>
      </c>
      <c r="T66" s="1" t="s">
        <v>763</v>
      </c>
      <c r="U66" s="1" t="s">
        <v>73</v>
      </c>
      <c r="V66" s="1" t="s">
        <v>73</v>
      </c>
      <c r="W66" s="1" t="s">
        <v>763</v>
      </c>
      <c r="X66" s="1" t="s">
        <v>73</v>
      </c>
      <c r="Y66" s="1" t="s">
        <v>73</v>
      </c>
      <c r="Z66" s="1" t="s">
        <v>763</v>
      </c>
      <c r="AA66" s="1" t="s">
        <v>73</v>
      </c>
      <c r="AB66" s="1" t="s">
        <v>73</v>
      </c>
      <c r="AC66" s="1" t="s">
        <v>763</v>
      </c>
      <c r="AD66" s="1" t="s">
        <v>73</v>
      </c>
      <c r="AE66" s="1" t="s">
        <v>73</v>
      </c>
      <c r="AF66" s="1" t="s">
        <v>763</v>
      </c>
      <c r="AG66" s="1" t="s">
        <v>73</v>
      </c>
      <c r="AH66" s="1" t="s">
        <v>73</v>
      </c>
      <c r="AI66" s="1" t="s">
        <v>763</v>
      </c>
      <c r="AJ66" s="1" t="s">
        <v>73</v>
      </c>
      <c r="AK66" s="1" t="s">
        <v>73</v>
      </c>
      <c r="AL66" s="1" t="s">
        <v>73</v>
      </c>
      <c r="AM66" s="1" t="s">
        <v>73</v>
      </c>
      <c r="AN66" s="1" t="s">
        <v>73</v>
      </c>
      <c r="AO66" s="1" t="s">
        <v>73</v>
      </c>
      <c r="AP66" s="1" t="s">
        <v>73</v>
      </c>
      <c r="AQ66" s="1" t="s">
        <v>73</v>
      </c>
      <c r="AR66" s="1" t="s">
        <v>73</v>
      </c>
      <c r="AS66" s="1" t="s">
        <v>73</v>
      </c>
      <c r="AT66" s="1" t="s">
        <v>73</v>
      </c>
      <c r="AU66" s="1" t="s">
        <v>73</v>
      </c>
      <c r="AV66" s="1" t="s">
        <v>73</v>
      </c>
      <c r="AW66" s="1" t="s">
        <v>73</v>
      </c>
      <c r="AX66" s="1" t="s">
        <v>73</v>
      </c>
      <c r="AY66" s="1" t="s">
        <v>73</v>
      </c>
      <c r="AZ66" s="1" t="s">
        <v>73</v>
      </c>
      <c r="BA66" s="1" t="s">
        <v>73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</row>
    <row r="67" spans="1:90" x14ac:dyDescent="0.3">
      <c r="A67" t="s">
        <v>79</v>
      </c>
      <c r="B67">
        <v>205</v>
      </c>
      <c r="C67" s="1" t="s">
        <v>467</v>
      </c>
      <c r="D67" s="1">
        <v>5.0900000000000001E-2</v>
      </c>
      <c r="E67" s="1">
        <v>9.3700000000000006E-2</v>
      </c>
      <c r="F67" s="1">
        <v>0.1419</v>
      </c>
      <c r="G67" s="1">
        <v>0.14419999999999999</v>
      </c>
      <c r="H67" s="1">
        <v>0.156</v>
      </c>
      <c r="I67" s="1">
        <v>0.1226</v>
      </c>
      <c r="J67" s="1" t="s">
        <v>763</v>
      </c>
      <c r="K67" s="1">
        <v>6.8000000000000005E-2</v>
      </c>
      <c r="L67" s="1" t="s">
        <v>763</v>
      </c>
      <c r="M67" s="1">
        <v>7.9799999999999996E-2</v>
      </c>
      <c r="N67" s="1" t="s">
        <v>763</v>
      </c>
      <c r="O67" s="1">
        <v>8.6599999999999996E-2</v>
      </c>
      <c r="P67" s="1" t="s">
        <v>763</v>
      </c>
      <c r="Q67" s="1" t="s">
        <v>763</v>
      </c>
      <c r="R67" s="1">
        <v>0.1171</v>
      </c>
      <c r="S67" s="1">
        <v>0.10580000000000001</v>
      </c>
      <c r="T67" s="1" t="s">
        <v>763</v>
      </c>
      <c r="U67" s="1">
        <v>0.11650000000000001</v>
      </c>
      <c r="V67" s="1">
        <v>0.112</v>
      </c>
      <c r="W67" s="1" t="s">
        <v>763</v>
      </c>
      <c r="X67" s="1">
        <v>0.13</v>
      </c>
      <c r="Y67" s="1">
        <v>0.12620000000000001</v>
      </c>
      <c r="Z67" s="1" t="s">
        <v>763</v>
      </c>
      <c r="AA67" s="1">
        <v>0.15609999999999999</v>
      </c>
      <c r="AB67" s="1">
        <v>0.15140000000000001</v>
      </c>
      <c r="AC67" s="1" t="s">
        <v>763</v>
      </c>
      <c r="AD67" s="1">
        <v>0.15310000000000001</v>
      </c>
      <c r="AE67" s="1">
        <v>0.15859999999999999</v>
      </c>
      <c r="AF67" s="1" t="s">
        <v>763</v>
      </c>
      <c r="AG67" s="1">
        <v>0.1507</v>
      </c>
      <c r="AH67" s="1">
        <v>0.15609999999999999</v>
      </c>
      <c r="AI67" s="1" t="s">
        <v>763</v>
      </c>
      <c r="AJ67" s="1">
        <v>0.1608</v>
      </c>
      <c r="AK67" s="1">
        <v>0.1457</v>
      </c>
      <c r="AL67" s="1">
        <v>0.1552</v>
      </c>
      <c r="AM67" s="1">
        <v>0.158</v>
      </c>
      <c r="AN67" s="1">
        <v>0.1469</v>
      </c>
      <c r="AO67" s="1">
        <v>0.15359999999999999</v>
      </c>
      <c r="AP67" s="1">
        <v>0.15659999999999999</v>
      </c>
      <c r="AQ67" s="1">
        <v>0.14879999999999999</v>
      </c>
      <c r="AR67" s="1">
        <v>0.15409999999999999</v>
      </c>
      <c r="AS67" s="1">
        <v>0.12859999999999999</v>
      </c>
      <c r="AT67" s="1">
        <v>0.14810000000000001</v>
      </c>
      <c r="AU67" s="1">
        <v>0.14940000000000001</v>
      </c>
      <c r="AV67" s="1">
        <v>0.1389</v>
      </c>
      <c r="AW67" s="1">
        <v>0.14649999999999999</v>
      </c>
      <c r="AX67" s="1">
        <v>0.1211</v>
      </c>
      <c r="AY67" s="1">
        <v>0.1331</v>
      </c>
      <c r="AZ67" s="1">
        <v>0.1384</v>
      </c>
      <c r="BA67" s="1">
        <v>9.0700000000000003E-2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</row>
    <row r="68" spans="1:90" x14ac:dyDescent="0.3">
      <c r="A68" t="s">
        <v>80</v>
      </c>
      <c r="B68">
        <v>206</v>
      </c>
      <c r="C68" s="1" t="s">
        <v>467</v>
      </c>
      <c r="D68" s="1">
        <v>2.7799999999999998E-2</v>
      </c>
      <c r="E68" s="1">
        <v>5.0099999999999999E-2</v>
      </c>
      <c r="F68" s="1">
        <v>0.1358</v>
      </c>
      <c r="G68" s="1">
        <v>0.11409999999999999</v>
      </c>
      <c r="H68" s="1">
        <v>9.4500000000000001E-2</v>
      </c>
      <c r="I68" s="1">
        <v>0.10390000000000001</v>
      </c>
      <c r="J68" s="1" t="s">
        <v>763</v>
      </c>
      <c r="K68" s="1">
        <v>4.2299999999999997E-2</v>
      </c>
      <c r="L68" s="1" t="s">
        <v>763</v>
      </c>
      <c r="M68" s="1">
        <v>1.4200000000000001E-2</v>
      </c>
      <c r="N68" s="1" t="s">
        <v>763</v>
      </c>
      <c r="O68" s="1">
        <v>5.04E-2</v>
      </c>
      <c r="P68" s="1" t="s">
        <v>763</v>
      </c>
      <c r="Q68" s="1" t="s">
        <v>763</v>
      </c>
      <c r="R68" s="1">
        <v>0.1583</v>
      </c>
      <c r="S68" s="1">
        <v>7.9000000000000001E-2</v>
      </c>
      <c r="T68" s="1" t="s">
        <v>763</v>
      </c>
      <c r="U68" s="1">
        <v>0.1055</v>
      </c>
      <c r="V68" s="1">
        <v>9.5600000000000004E-2</v>
      </c>
      <c r="W68" s="1" t="s">
        <v>763</v>
      </c>
      <c r="X68" s="1">
        <v>0.1265</v>
      </c>
      <c r="Y68" s="1">
        <v>0.10730000000000001</v>
      </c>
      <c r="Z68" s="1" t="s">
        <v>763</v>
      </c>
      <c r="AA68" s="1">
        <v>6.2600000000000003E-2</v>
      </c>
      <c r="AB68" s="1">
        <v>0.111</v>
      </c>
      <c r="AC68" s="1" t="s">
        <v>763</v>
      </c>
      <c r="AD68" s="1">
        <v>9.6600000000000005E-2</v>
      </c>
      <c r="AE68" s="1">
        <v>0.12839999999999999</v>
      </c>
      <c r="AF68" s="1" t="s">
        <v>763</v>
      </c>
      <c r="AG68" s="1">
        <v>0.1061</v>
      </c>
      <c r="AH68" s="1">
        <v>0.1193</v>
      </c>
      <c r="AI68" s="1" t="s">
        <v>763</v>
      </c>
      <c r="AJ68" s="1">
        <v>6.5500000000000003E-2</v>
      </c>
      <c r="AK68" s="1">
        <v>0.1137</v>
      </c>
      <c r="AL68" s="1">
        <v>0.10009999999999999</v>
      </c>
      <c r="AM68" s="1">
        <v>8.2600000000000007E-2</v>
      </c>
      <c r="AN68" s="1">
        <v>0.10639999999999999</v>
      </c>
      <c r="AO68" s="1">
        <v>0.1181</v>
      </c>
      <c r="AP68" s="1">
        <v>9.4100000000000003E-2</v>
      </c>
      <c r="AQ68" s="1">
        <v>0.1048</v>
      </c>
      <c r="AR68" s="1">
        <v>9.5799999999999996E-2</v>
      </c>
      <c r="AS68" s="1">
        <v>0.1076</v>
      </c>
      <c r="AT68" s="1">
        <v>0.10539999999999999</v>
      </c>
      <c r="AU68" s="1">
        <v>7.9200000000000007E-2</v>
      </c>
      <c r="AV68" s="1">
        <v>9.35E-2</v>
      </c>
      <c r="AW68" s="1">
        <v>0.10050000000000001</v>
      </c>
      <c r="AX68" s="1">
        <v>0.11219999999999999</v>
      </c>
      <c r="AY68" s="1">
        <v>9.9599999999999994E-2</v>
      </c>
      <c r="AZ68" s="1">
        <v>9.8699999999999996E-2</v>
      </c>
      <c r="BA68" s="1">
        <v>0.1167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</row>
    <row r="69" spans="1:90" x14ac:dyDescent="0.3">
      <c r="A69" t="s">
        <v>81</v>
      </c>
      <c r="B69">
        <v>207</v>
      </c>
      <c r="C69" s="1" t="s">
        <v>467</v>
      </c>
      <c r="D69" s="1">
        <v>4.4499999999999998E-2</v>
      </c>
      <c r="E69" s="1">
        <v>8.5199999999999998E-2</v>
      </c>
      <c r="F69" s="1">
        <v>0.1323</v>
      </c>
      <c r="G69" s="1">
        <v>0.12920000000000001</v>
      </c>
      <c r="H69" s="1">
        <v>0.13819999999999999</v>
      </c>
      <c r="I69" s="1">
        <v>0.1016</v>
      </c>
      <c r="J69" s="1" t="s">
        <v>763</v>
      </c>
      <c r="K69" s="1">
        <v>5.9700000000000003E-2</v>
      </c>
      <c r="L69" s="1" t="s">
        <v>763</v>
      </c>
      <c r="M69" s="2">
        <v>7.0999999999999994E-2</v>
      </c>
      <c r="N69" s="1" t="s">
        <v>763</v>
      </c>
      <c r="O69" s="1">
        <v>7.7899999999999997E-2</v>
      </c>
      <c r="P69" s="1" t="s">
        <v>763</v>
      </c>
      <c r="Q69" s="1" t="s">
        <v>763</v>
      </c>
      <c r="R69" s="1">
        <v>0.10879999999999999</v>
      </c>
      <c r="S69" s="1">
        <v>9.7299999999999998E-2</v>
      </c>
      <c r="T69" s="1" t="s">
        <v>763</v>
      </c>
      <c r="U69" s="1">
        <v>0.1077</v>
      </c>
      <c r="V69" s="1">
        <v>0.10349999999999999</v>
      </c>
      <c r="W69" s="1" t="s">
        <v>763</v>
      </c>
      <c r="X69" s="1">
        <v>0.121</v>
      </c>
      <c r="Y69" s="1">
        <v>0.11749999999999999</v>
      </c>
      <c r="Z69" s="1" t="s">
        <v>763</v>
      </c>
      <c r="AA69" s="1">
        <v>0.1477</v>
      </c>
      <c r="AB69" s="1">
        <v>0.14180000000000001</v>
      </c>
      <c r="AC69" s="1" t="s">
        <v>763</v>
      </c>
      <c r="AD69" s="1">
        <v>0.1426</v>
      </c>
      <c r="AE69" s="1">
        <v>0.14810000000000001</v>
      </c>
      <c r="AF69" s="1" t="s">
        <v>763</v>
      </c>
      <c r="AG69" s="1">
        <v>0.13769999999999999</v>
      </c>
      <c r="AH69" s="1">
        <v>0.14360000000000001</v>
      </c>
      <c r="AI69" s="1" t="s">
        <v>763</v>
      </c>
      <c r="AJ69" s="1">
        <v>0.1482</v>
      </c>
      <c r="AK69" s="1">
        <v>0.12970000000000001</v>
      </c>
      <c r="AL69" s="1">
        <v>0.13619999999999999</v>
      </c>
      <c r="AM69" s="1">
        <v>0.14230000000000001</v>
      </c>
      <c r="AN69" s="1">
        <v>0.12939999999999999</v>
      </c>
      <c r="AO69" s="1">
        <v>0.1326</v>
      </c>
      <c r="AP69" s="1">
        <v>0.1391</v>
      </c>
      <c r="AQ69" s="1">
        <v>0.1305</v>
      </c>
      <c r="AR69" s="1">
        <v>0.13539999999999999</v>
      </c>
      <c r="AS69" s="1">
        <v>0.1128</v>
      </c>
      <c r="AT69" s="1">
        <v>0.12939999999999999</v>
      </c>
      <c r="AU69" s="1">
        <v>0.13220000000000001</v>
      </c>
      <c r="AV69" s="1">
        <v>0.12239999999999999</v>
      </c>
      <c r="AW69" s="1">
        <v>0.1283</v>
      </c>
      <c r="AX69" s="1">
        <v>9.9199999999999997E-2</v>
      </c>
      <c r="AY69" s="1">
        <v>0.1148</v>
      </c>
      <c r="AZ69" s="1">
        <v>0.1201</v>
      </c>
      <c r="BA69" s="1">
        <v>6.13E-2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</row>
    <row r="70" spans="1:90" x14ac:dyDescent="0.3">
      <c r="A70" t="s">
        <v>82</v>
      </c>
      <c r="B70">
        <v>208</v>
      </c>
      <c r="C70" s="1" t="s">
        <v>467</v>
      </c>
      <c r="D70" s="1">
        <v>2.8500000000000001E-2</v>
      </c>
      <c r="E70" s="1">
        <v>1.54E-2</v>
      </c>
      <c r="F70" s="1">
        <v>4.36E-2</v>
      </c>
      <c r="G70" s="1">
        <v>0.13639999999999999</v>
      </c>
      <c r="H70" s="1">
        <v>0.1414</v>
      </c>
      <c r="I70" s="1">
        <v>6.1100000000000002E-2</v>
      </c>
      <c r="J70" s="1" t="s">
        <v>763</v>
      </c>
      <c r="K70" s="1" t="s">
        <v>763</v>
      </c>
      <c r="L70" s="1" t="s">
        <v>763</v>
      </c>
      <c r="M70" s="1" t="s">
        <v>763</v>
      </c>
      <c r="N70" s="1" t="s">
        <v>763</v>
      </c>
      <c r="O70" s="2" t="s">
        <v>763</v>
      </c>
      <c r="P70" s="1" t="s">
        <v>763</v>
      </c>
      <c r="Q70" s="2" t="s">
        <v>763</v>
      </c>
      <c r="R70" s="1">
        <v>1.9300000000000001E-2</v>
      </c>
      <c r="S70" s="1">
        <v>3.73E-2</v>
      </c>
      <c r="T70" s="1">
        <v>2.3699999999999999E-2</v>
      </c>
      <c r="U70" s="1" t="s">
        <v>763</v>
      </c>
      <c r="V70" s="1">
        <v>7.8700000000000006E-2</v>
      </c>
      <c r="W70" s="1">
        <v>-1.6500000000000001E-2</v>
      </c>
      <c r="X70" s="1" t="s">
        <v>763</v>
      </c>
      <c r="Y70" s="1">
        <v>5.3100000000000001E-2</v>
      </c>
      <c r="Z70" s="1" t="s">
        <v>763</v>
      </c>
      <c r="AA70" s="1">
        <v>5.8400000000000001E-2</v>
      </c>
      <c r="AB70" s="1">
        <v>8.3199999999999996E-2</v>
      </c>
      <c r="AC70" s="1">
        <v>5.28E-2</v>
      </c>
      <c r="AD70" s="1" t="s">
        <v>763</v>
      </c>
      <c r="AE70" s="1">
        <v>0.1109</v>
      </c>
      <c r="AF70" s="1">
        <v>3.8199999999999998E-2</v>
      </c>
      <c r="AG70" s="1" t="s">
        <v>763</v>
      </c>
      <c r="AH70" s="1">
        <v>0.12920000000000001</v>
      </c>
      <c r="AI70" s="1" t="s">
        <v>763</v>
      </c>
      <c r="AJ70" s="1">
        <v>4.3700000000000003E-2</v>
      </c>
      <c r="AK70" s="1">
        <v>0.13739999999999999</v>
      </c>
      <c r="AL70" s="1">
        <v>4.19E-2</v>
      </c>
      <c r="AM70" s="1" t="s">
        <v>763</v>
      </c>
      <c r="AN70" s="1">
        <v>0.1406</v>
      </c>
      <c r="AO70" s="1">
        <v>3.6400000000000002E-2</v>
      </c>
      <c r="AP70" s="1" t="s">
        <v>763</v>
      </c>
      <c r="AQ70" s="1">
        <v>0.1391</v>
      </c>
      <c r="AR70" s="1" t="s">
        <v>763</v>
      </c>
      <c r="AS70" s="1">
        <v>2.4299999999999999E-2</v>
      </c>
      <c r="AT70" s="1">
        <v>0.1237</v>
      </c>
      <c r="AU70" s="1">
        <v>-1.5E-3</v>
      </c>
      <c r="AV70" s="1" t="s">
        <v>763</v>
      </c>
      <c r="AW70" s="1">
        <v>8.4400000000000003E-2</v>
      </c>
      <c r="AX70" s="1">
        <v>2.1299999999999999E-2</v>
      </c>
      <c r="AY70" s="1" t="s">
        <v>763</v>
      </c>
      <c r="AZ70" s="1">
        <v>7.1400000000000005E-2</v>
      </c>
      <c r="BA70" s="1" t="s">
        <v>763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</row>
    <row r="71" spans="1:90" x14ac:dyDescent="0.3">
      <c r="A71" t="s">
        <v>83</v>
      </c>
      <c r="B71">
        <v>209</v>
      </c>
      <c r="C71" s="1" t="s">
        <v>467</v>
      </c>
      <c r="D71" s="1" t="s">
        <v>73</v>
      </c>
      <c r="E71" s="1" t="s">
        <v>73</v>
      </c>
      <c r="F71" s="1" t="s">
        <v>73</v>
      </c>
      <c r="G71" s="1" t="s">
        <v>73</v>
      </c>
      <c r="H71" s="1" t="s">
        <v>73</v>
      </c>
      <c r="I71" s="1" t="s">
        <v>73</v>
      </c>
      <c r="J71" s="1" t="s">
        <v>763</v>
      </c>
      <c r="K71" s="1" t="s">
        <v>763</v>
      </c>
      <c r="L71" s="1" t="s">
        <v>763</v>
      </c>
      <c r="M71" s="1" t="s">
        <v>763</v>
      </c>
      <c r="N71" s="1" t="s">
        <v>763</v>
      </c>
      <c r="O71" s="1" t="s">
        <v>763</v>
      </c>
      <c r="P71" s="1" t="s">
        <v>763</v>
      </c>
      <c r="Q71" s="1" t="s">
        <v>763</v>
      </c>
      <c r="R71" s="1" t="s">
        <v>73</v>
      </c>
      <c r="S71" s="1" t="s">
        <v>73</v>
      </c>
      <c r="T71" s="1" t="s">
        <v>763</v>
      </c>
      <c r="U71" s="1" t="s">
        <v>763</v>
      </c>
      <c r="V71" s="1" t="s">
        <v>73</v>
      </c>
      <c r="W71" s="1" t="s">
        <v>763</v>
      </c>
      <c r="X71" s="1" t="s">
        <v>763</v>
      </c>
      <c r="Y71" s="1" t="s">
        <v>73</v>
      </c>
      <c r="Z71" s="1" t="s">
        <v>763</v>
      </c>
      <c r="AA71" s="1" t="s">
        <v>73</v>
      </c>
      <c r="AB71" s="1" t="s">
        <v>73</v>
      </c>
      <c r="AC71" s="1" t="s">
        <v>763</v>
      </c>
      <c r="AD71" s="1" t="s">
        <v>763</v>
      </c>
      <c r="AE71" s="1" t="s">
        <v>73</v>
      </c>
      <c r="AF71" s="1" t="s">
        <v>763</v>
      </c>
      <c r="AG71" s="1" t="s">
        <v>763</v>
      </c>
      <c r="AH71" s="1" t="s">
        <v>73</v>
      </c>
      <c r="AI71" s="1" t="s">
        <v>763</v>
      </c>
      <c r="AJ71" s="1" t="s">
        <v>73</v>
      </c>
      <c r="AK71" s="1" t="s">
        <v>73</v>
      </c>
      <c r="AL71" s="1" t="s">
        <v>73</v>
      </c>
      <c r="AM71" s="1" t="s">
        <v>763</v>
      </c>
      <c r="AN71" s="1" t="s">
        <v>73</v>
      </c>
      <c r="AO71" s="1" t="s">
        <v>73</v>
      </c>
      <c r="AP71" s="1" t="s">
        <v>763</v>
      </c>
      <c r="AQ71" s="1" t="s">
        <v>73</v>
      </c>
      <c r="AR71" s="1" t="s">
        <v>763</v>
      </c>
      <c r="AS71" s="1" t="s">
        <v>73</v>
      </c>
      <c r="AT71" s="1" t="s">
        <v>73</v>
      </c>
      <c r="AU71" s="1" t="s">
        <v>73</v>
      </c>
      <c r="AV71" s="1" t="s">
        <v>763</v>
      </c>
      <c r="AW71" s="1" t="s">
        <v>73</v>
      </c>
      <c r="AX71" s="1" t="s">
        <v>73</v>
      </c>
      <c r="AY71" s="1" t="s">
        <v>763</v>
      </c>
      <c r="AZ71" s="1" t="s">
        <v>73</v>
      </c>
      <c r="BA71" s="1" t="s">
        <v>763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</row>
    <row r="72" spans="1:90" x14ac:dyDescent="0.3">
      <c r="A72" t="s">
        <v>84</v>
      </c>
      <c r="B72">
        <v>288</v>
      </c>
      <c r="C72" s="1" t="s">
        <v>467</v>
      </c>
      <c r="D72" s="1" t="s">
        <v>73</v>
      </c>
      <c r="E72" s="1" t="s">
        <v>73</v>
      </c>
      <c r="F72" s="1" t="s">
        <v>73</v>
      </c>
      <c r="G72" s="1" t="s">
        <v>73</v>
      </c>
      <c r="H72" s="1" t="s">
        <v>73</v>
      </c>
      <c r="I72" s="1" t="s">
        <v>73</v>
      </c>
      <c r="J72" s="1" t="s">
        <v>73</v>
      </c>
      <c r="K72" s="1" t="s">
        <v>73</v>
      </c>
      <c r="L72" s="1" t="s">
        <v>73</v>
      </c>
      <c r="M72" s="1" t="s">
        <v>73</v>
      </c>
      <c r="N72" s="1" t="s">
        <v>73</v>
      </c>
      <c r="O72" s="1" t="s">
        <v>73</v>
      </c>
      <c r="P72" s="1" t="s">
        <v>73</v>
      </c>
      <c r="Q72" s="1" t="s">
        <v>73</v>
      </c>
      <c r="R72" s="1" t="s">
        <v>73</v>
      </c>
      <c r="S72" s="1" t="s">
        <v>73</v>
      </c>
      <c r="T72" s="1" t="s">
        <v>73</v>
      </c>
      <c r="U72" s="1" t="s">
        <v>73</v>
      </c>
      <c r="V72" s="1" t="s">
        <v>73</v>
      </c>
      <c r="W72" s="1" t="s">
        <v>73</v>
      </c>
      <c r="X72" s="1" t="s">
        <v>73</v>
      </c>
      <c r="Y72" s="1" t="s">
        <v>73</v>
      </c>
      <c r="Z72" s="1" t="s">
        <v>73</v>
      </c>
      <c r="AA72" s="1" t="s">
        <v>73</v>
      </c>
      <c r="AB72" s="1" t="s">
        <v>73</v>
      </c>
      <c r="AC72" s="1" t="s">
        <v>73</v>
      </c>
      <c r="AD72" s="1" t="s">
        <v>73</v>
      </c>
      <c r="AE72" s="1" t="s">
        <v>73</v>
      </c>
      <c r="AF72" s="1" t="s">
        <v>73</v>
      </c>
      <c r="AG72" s="1" t="s">
        <v>73</v>
      </c>
      <c r="AH72" s="1" t="s">
        <v>73</v>
      </c>
      <c r="AI72" s="1" t="s">
        <v>73</v>
      </c>
      <c r="AJ72" s="1" t="s">
        <v>73</v>
      </c>
      <c r="AK72" s="1" t="s">
        <v>73</v>
      </c>
      <c r="AL72" s="1" t="s">
        <v>73</v>
      </c>
      <c r="AM72" s="1" t="s">
        <v>73</v>
      </c>
      <c r="AN72" s="1" t="s">
        <v>73</v>
      </c>
      <c r="AO72" s="1" t="s">
        <v>73</v>
      </c>
      <c r="AP72" s="1" t="s">
        <v>73</v>
      </c>
      <c r="AQ72" s="1" t="s">
        <v>73</v>
      </c>
      <c r="AR72" s="1" t="s">
        <v>73</v>
      </c>
      <c r="AS72" s="1" t="s">
        <v>73</v>
      </c>
      <c r="AT72" s="1" t="s">
        <v>73</v>
      </c>
      <c r="AU72" s="1" t="s">
        <v>73</v>
      </c>
      <c r="AV72" s="1" t="s">
        <v>73</v>
      </c>
      <c r="AW72" s="1" t="s">
        <v>73</v>
      </c>
      <c r="AX72" s="1" t="s">
        <v>73</v>
      </c>
      <c r="AY72" s="1" t="s">
        <v>73</v>
      </c>
      <c r="AZ72" s="1" t="s">
        <v>73</v>
      </c>
      <c r="BA72" s="1" t="s">
        <v>73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</row>
    <row r="73" spans="1:90" x14ac:dyDescent="0.3">
      <c r="A73" t="s">
        <v>85</v>
      </c>
      <c r="B73">
        <v>289</v>
      </c>
      <c r="C73" s="1" t="s">
        <v>467</v>
      </c>
      <c r="D73" s="1">
        <v>6.54E-2</v>
      </c>
      <c r="E73" s="1">
        <v>8.9300000000000004E-2</v>
      </c>
      <c r="F73" s="1">
        <v>0.1208</v>
      </c>
      <c r="G73" s="1">
        <v>0.153</v>
      </c>
      <c r="H73" s="1">
        <v>0.15590000000000001</v>
      </c>
      <c r="I73" s="1">
        <v>0.126</v>
      </c>
      <c r="J73" s="1" t="s">
        <v>763</v>
      </c>
      <c r="K73" s="1">
        <v>7.2300000000000003E-2</v>
      </c>
      <c r="L73" s="1" t="s">
        <v>763</v>
      </c>
      <c r="M73" s="1">
        <v>8.1900000000000001E-2</v>
      </c>
      <c r="N73" s="1" t="s">
        <v>763</v>
      </c>
      <c r="O73" s="1">
        <v>8.5500000000000007E-2</v>
      </c>
      <c r="P73" s="1" t="s">
        <v>763</v>
      </c>
      <c r="Q73" s="1" t="s">
        <v>763</v>
      </c>
      <c r="R73" s="1">
        <v>0.10249999999999999</v>
      </c>
      <c r="S73" s="1">
        <v>9.6799999999999997E-2</v>
      </c>
      <c r="T73" s="1" t="s">
        <v>763</v>
      </c>
      <c r="U73" s="1">
        <v>0.1079</v>
      </c>
      <c r="V73" s="1">
        <v>0.1023</v>
      </c>
      <c r="W73" s="1" t="s">
        <v>763</v>
      </c>
      <c r="X73" s="1">
        <v>0.1148</v>
      </c>
      <c r="Y73" s="1">
        <v>0.1113</v>
      </c>
      <c r="Z73" s="1" t="s">
        <v>763</v>
      </c>
      <c r="AA73" s="1">
        <v>0.1661</v>
      </c>
      <c r="AB73" s="1">
        <v>0.1371</v>
      </c>
      <c r="AC73" s="1" t="s">
        <v>763</v>
      </c>
      <c r="AD73" s="1">
        <v>0.1615</v>
      </c>
      <c r="AE73" s="1">
        <v>0.1474</v>
      </c>
      <c r="AF73" s="1" t="s">
        <v>763</v>
      </c>
      <c r="AG73" s="1">
        <v>0.15720000000000001</v>
      </c>
      <c r="AH73" s="1">
        <v>0.152</v>
      </c>
      <c r="AI73" s="1" t="s">
        <v>763</v>
      </c>
      <c r="AJ73" s="1">
        <v>0.1711</v>
      </c>
      <c r="AK73" s="1">
        <v>0.15459999999999999</v>
      </c>
      <c r="AL73" s="1">
        <v>0.15909999999999999</v>
      </c>
      <c r="AM73" s="1">
        <v>0.16520000000000001</v>
      </c>
      <c r="AN73" s="1">
        <v>0.15509999999999999</v>
      </c>
      <c r="AO73" s="1">
        <v>0.14960000000000001</v>
      </c>
      <c r="AP73" s="1">
        <v>0.16009999999999999</v>
      </c>
      <c r="AQ73" s="1">
        <v>0.15529999999999999</v>
      </c>
      <c r="AR73" s="1">
        <v>0.14269999999999999</v>
      </c>
      <c r="AS73" s="1">
        <v>0.13730000000000001</v>
      </c>
      <c r="AT73" s="1">
        <v>0.1474</v>
      </c>
      <c r="AU73" s="1">
        <v>0.13730000000000001</v>
      </c>
      <c r="AV73" s="1">
        <v>0.13730000000000001</v>
      </c>
      <c r="AW73" s="1">
        <v>0.14180000000000001</v>
      </c>
      <c r="AX73" s="1">
        <v>0.1207</v>
      </c>
      <c r="AY73" s="1">
        <v>0.13189999999999999</v>
      </c>
      <c r="AZ73" s="1">
        <v>0.1346</v>
      </c>
      <c r="BA73" s="1" t="s">
        <v>73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</row>
    <row r="74" spans="1:90" x14ac:dyDescent="0.3">
      <c r="A74" t="s">
        <v>86</v>
      </c>
      <c r="B74">
        <v>290</v>
      </c>
      <c r="C74" s="1" t="s">
        <v>467</v>
      </c>
      <c r="D74" s="1">
        <v>6.4899999999999999E-2</v>
      </c>
      <c r="E74" s="1">
        <v>7.7499999999999999E-2</v>
      </c>
      <c r="F74" s="1">
        <v>6.8099999999999994E-2</v>
      </c>
      <c r="G74" s="1">
        <v>0.15279999999999999</v>
      </c>
      <c r="H74" s="1">
        <v>0.1542</v>
      </c>
      <c r="I74" s="1">
        <v>0.1258</v>
      </c>
      <c r="J74" s="1" t="s">
        <v>763</v>
      </c>
      <c r="K74" s="1">
        <v>6.88E-2</v>
      </c>
      <c r="L74" s="1" t="s">
        <v>763</v>
      </c>
      <c r="M74" s="1">
        <v>6.2100000000000002E-2</v>
      </c>
      <c r="N74" s="1" t="s">
        <v>763</v>
      </c>
      <c r="O74" s="1">
        <v>7.0599999999999996E-2</v>
      </c>
      <c r="P74" s="1" t="s">
        <v>763</v>
      </c>
      <c r="Q74" s="1" t="s">
        <v>763</v>
      </c>
      <c r="R74" s="1">
        <v>0.10299999999999999</v>
      </c>
      <c r="S74" s="1">
        <v>8.5999999999999993E-2</v>
      </c>
      <c r="T74" s="1" t="s">
        <v>763</v>
      </c>
      <c r="U74" s="1">
        <v>0.1096</v>
      </c>
      <c r="V74" s="1">
        <v>0.1012</v>
      </c>
      <c r="W74" s="1" t="s">
        <v>763</v>
      </c>
      <c r="X74" s="1">
        <v>6.8199999999999997E-2</v>
      </c>
      <c r="Y74" s="1">
        <v>7.5600000000000001E-2</v>
      </c>
      <c r="Z74" s="1" t="s">
        <v>763</v>
      </c>
      <c r="AA74" s="1">
        <v>0.1641</v>
      </c>
      <c r="AB74" s="1">
        <v>8.5900000000000004E-2</v>
      </c>
      <c r="AC74" s="1" t="s">
        <v>763</v>
      </c>
      <c r="AD74" s="1">
        <v>0.16370000000000001</v>
      </c>
      <c r="AE74" s="1">
        <v>0.1</v>
      </c>
      <c r="AF74" s="1" t="s">
        <v>763</v>
      </c>
      <c r="AG74" s="1">
        <v>0.1593</v>
      </c>
      <c r="AH74" s="1">
        <v>0.1368</v>
      </c>
      <c r="AI74" s="1" t="s">
        <v>763</v>
      </c>
      <c r="AJ74" s="1">
        <v>0.1709</v>
      </c>
      <c r="AK74" s="1">
        <v>0.15479999999999999</v>
      </c>
      <c r="AL74" s="1">
        <v>0.15620000000000001</v>
      </c>
      <c r="AM74" s="1">
        <v>0.16370000000000001</v>
      </c>
      <c r="AN74" s="1">
        <v>0.153</v>
      </c>
      <c r="AO74" s="1">
        <v>0.14949999999999999</v>
      </c>
      <c r="AP74" s="1">
        <v>0.15909999999999999</v>
      </c>
      <c r="AQ74" s="1">
        <v>0.15279999999999999</v>
      </c>
      <c r="AR74" s="1">
        <v>0.1386</v>
      </c>
      <c r="AS74" s="1">
        <v>0.13639999999999999</v>
      </c>
      <c r="AT74" s="1">
        <v>0.1454</v>
      </c>
      <c r="AU74" s="1">
        <v>0.1376</v>
      </c>
      <c r="AV74" s="1">
        <v>0.13700000000000001</v>
      </c>
      <c r="AW74" s="1">
        <v>0.1406</v>
      </c>
      <c r="AX74" s="1">
        <v>0.12</v>
      </c>
      <c r="AY74" s="1">
        <v>0.13139999999999999</v>
      </c>
      <c r="AZ74" s="1">
        <v>0.13320000000000001</v>
      </c>
      <c r="BA74" s="1" t="s">
        <v>73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</row>
    <row r="75" spans="1:90" x14ac:dyDescent="0.3">
      <c r="A75" t="s">
        <v>87</v>
      </c>
      <c r="B75">
        <v>291</v>
      </c>
      <c r="C75" s="1" t="s">
        <v>467</v>
      </c>
      <c r="D75" s="1">
        <v>3.8699999999999998E-2</v>
      </c>
      <c r="E75" s="1">
        <v>5.5199999999999999E-2</v>
      </c>
      <c r="F75" s="1">
        <v>7.8E-2</v>
      </c>
      <c r="G75" s="1">
        <v>8.1299999999999997E-2</v>
      </c>
      <c r="H75" s="1">
        <v>8.6999999999999994E-2</v>
      </c>
      <c r="I75" s="1">
        <v>6.7699999999999996E-2</v>
      </c>
      <c r="J75" s="1" t="s">
        <v>763</v>
      </c>
      <c r="K75" s="1" t="s">
        <v>763</v>
      </c>
      <c r="L75" s="1" t="s">
        <v>763</v>
      </c>
      <c r="M75" s="1" t="s">
        <v>763</v>
      </c>
      <c r="N75" s="1" t="s">
        <v>763</v>
      </c>
      <c r="O75" s="1" t="s">
        <v>763</v>
      </c>
      <c r="P75" s="1" t="s">
        <v>763</v>
      </c>
      <c r="Q75" s="1" t="s">
        <v>763</v>
      </c>
      <c r="R75" s="1">
        <v>1.5900000000000001E-2</v>
      </c>
      <c r="S75" s="1">
        <v>6.0100000000000001E-2</v>
      </c>
      <c r="T75" s="1" t="s">
        <v>763</v>
      </c>
      <c r="U75" s="1" t="s">
        <v>763</v>
      </c>
      <c r="V75" s="1">
        <v>6.25E-2</v>
      </c>
      <c r="W75" s="1" t="s">
        <v>763</v>
      </c>
      <c r="X75" s="1" t="s">
        <v>763</v>
      </c>
      <c r="Y75" s="1">
        <v>6.8599999999999994E-2</v>
      </c>
      <c r="Z75" s="1" t="s">
        <v>763</v>
      </c>
      <c r="AA75" s="1">
        <v>3.04E-2</v>
      </c>
      <c r="AB75" s="1">
        <v>9.3799999999999994E-2</v>
      </c>
      <c r="AC75" s="1" t="s">
        <v>763</v>
      </c>
      <c r="AD75" s="1" t="s">
        <v>763</v>
      </c>
      <c r="AE75" s="1">
        <v>9.2200000000000004E-2</v>
      </c>
      <c r="AF75" s="1" t="s">
        <v>763</v>
      </c>
      <c r="AG75" s="1" t="s">
        <v>763</v>
      </c>
      <c r="AH75" s="1">
        <v>9.06E-2</v>
      </c>
      <c r="AI75" s="1" t="s">
        <v>763</v>
      </c>
      <c r="AJ75" s="1">
        <v>2.41E-2</v>
      </c>
      <c r="AK75" s="1">
        <v>8.4400000000000003E-2</v>
      </c>
      <c r="AL75" s="1">
        <v>2.2599999999999999E-2</v>
      </c>
      <c r="AM75" s="1" t="s">
        <v>763</v>
      </c>
      <c r="AN75" s="1">
        <v>8.7800000000000003E-2</v>
      </c>
      <c r="AO75" s="1">
        <v>2.12E-2</v>
      </c>
      <c r="AP75" s="1" t="s">
        <v>763</v>
      </c>
      <c r="AQ75" s="1">
        <v>9.0300000000000005E-2</v>
      </c>
      <c r="AR75" s="1" t="s">
        <v>763</v>
      </c>
      <c r="AS75" s="1">
        <v>1.83E-2</v>
      </c>
      <c r="AT75" s="1">
        <v>8.0799999999999997E-2</v>
      </c>
      <c r="AU75" s="1">
        <v>1.83E-2</v>
      </c>
      <c r="AV75" s="1" t="s">
        <v>763</v>
      </c>
      <c r="AW75" s="1">
        <v>7.7899999999999997E-2</v>
      </c>
      <c r="AX75" s="1">
        <v>1.6199999999999999E-2</v>
      </c>
      <c r="AY75" s="1" t="s">
        <v>763</v>
      </c>
      <c r="AZ75" s="1">
        <v>7.4099999999999999E-2</v>
      </c>
      <c r="BA75" s="1" t="s">
        <v>763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</row>
    <row r="76" spans="1:90" s="9" customFormat="1" x14ac:dyDescent="0.3">
      <c r="A76" s="9" t="s">
        <v>88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</row>
    <row r="77" spans="1:90" x14ac:dyDescent="0.3">
      <c r="A77" t="s">
        <v>89</v>
      </c>
      <c r="B77">
        <v>210</v>
      </c>
      <c r="C77" s="1" t="s">
        <v>467</v>
      </c>
      <c r="D77" s="1" t="s">
        <v>73</v>
      </c>
      <c r="E77" s="1" t="s">
        <v>73</v>
      </c>
      <c r="F77" s="1" t="s">
        <v>73</v>
      </c>
      <c r="G77" s="1" t="s">
        <v>73</v>
      </c>
      <c r="H77" s="1" t="s">
        <v>73</v>
      </c>
      <c r="I77" s="1" t="s">
        <v>73</v>
      </c>
      <c r="J77" s="1" t="s">
        <v>763</v>
      </c>
      <c r="K77" s="1" t="s">
        <v>763</v>
      </c>
      <c r="L77" s="1" t="s">
        <v>763</v>
      </c>
      <c r="M77" s="1" t="s">
        <v>763</v>
      </c>
      <c r="N77" s="1" t="s">
        <v>763</v>
      </c>
      <c r="O77" s="1" t="s">
        <v>763</v>
      </c>
      <c r="P77" s="1" t="s">
        <v>763</v>
      </c>
      <c r="Q77" s="1" t="s">
        <v>763</v>
      </c>
      <c r="R77" s="1" t="s">
        <v>73</v>
      </c>
      <c r="S77" s="1" t="s">
        <v>73</v>
      </c>
      <c r="T77" s="1" t="s">
        <v>73</v>
      </c>
      <c r="U77" s="1" t="s">
        <v>763</v>
      </c>
      <c r="V77" s="1" t="s">
        <v>73</v>
      </c>
      <c r="W77" s="1" t="s">
        <v>73</v>
      </c>
      <c r="X77" s="1" t="s">
        <v>763</v>
      </c>
      <c r="Y77" s="1" t="s">
        <v>73</v>
      </c>
      <c r="Z77" s="1" t="s">
        <v>763</v>
      </c>
      <c r="AA77" s="1" t="s">
        <v>73</v>
      </c>
      <c r="AB77" s="1" t="s">
        <v>73</v>
      </c>
      <c r="AC77" s="1" t="s">
        <v>73</v>
      </c>
      <c r="AD77" s="1" t="s">
        <v>763</v>
      </c>
      <c r="AE77" s="1" t="s">
        <v>73</v>
      </c>
      <c r="AF77" s="1" t="s">
        <v>73</v>
      </c>
      <c r="AG77" s="1" t="s">
        <v>763</v>
      </c>
      <c r="AH77" s="1" t="s">
        <v>73</v>
      </c>
      <c r="AI77" s="1" t="s">
        <v>763</v>
      </c>
      <c r="AJ77" s="1" t="s">
        <v>73</v>
      </c>
      <c r="AK77" s="1" t="s">
        <v>73</v>
      </c>
      <c r="AL77" s="1" t="s">
        <v>73</v>
      </c>
      <c r="AM77" s="1" t="s">
        <v>763</v>
      </c>
      <c r="AN77" s="1" t="s">
        <v>73</v>
      </c>
      <c r="AO77" s="1" t="s">
        <v>73</v>
      </c>
      <c r="AP77" s="1" t="s">
        <v>763</v>
      </c>
      <c r="AQ77" s="1" t="s">
        <v>73</v>
      </c>
      <c r="AR77" s="1" t="s">
        <v>763</v>
      </c>
      <c r="AS77" s="1" t="s">
        <v>73</v>
      </c>
      <c r="AT77" s="1" t="s">
        <v>73</v>
      </c>
      <c r="AU77" s="1" t="s">
        <v>73</v>
      </c>
      <c r="AV77" s="1" t="s">
        <v>763</v>
      </c>
      <c r="AW77" s="1" t="s">
        <v>73</v>
      </c>
      <c r="AX77" s="1" t="s">
        <v>73</v>
      </c>
      <c r="AY77" s="1" t="s">
        <v>763</v>
      </c>
      <c r="AZ77" s="1" t="s">
        <v>73</v>
      </c>
      <c r="BA77" s="1" t="s">
        <v>763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</row>
    <row r="78" spans="1:90" x14ac:dyDescent="0.3">
      <c r="A78" t="s">
        <v>90</v>
      </c>
      <c r="B78">
        <v>211</v>
      </c>
      <c r="C78" s="1" t="s">
        <v>467</v>
      </c>
      <c r="D78" s="1" t="s">
        <v>73</v>
      </c>
      <c r="E78" s="1" t="s">
        <v>73</v>
      </c>
      <c r="F78" s="1" t="s">
        <v>73</v>
      </c>
      <c r="G78" s="1" t="s">
        <v>73</v>
      </c>
      <c r="H78" s="1" t="s">
        <v>73</v>
      </c>
      <c r="I78" s="1" t="s">
        <v>73</v>
      </c>
      <c r="J78" s="1" t="s">
        <v>763</v>
      </c>
      <c r="K78" s="1" t="s">
        <v>763</v>
      </c>
      <c r="L78" s="1" t="s">
        <v>763</v>
      </c>
      <c r="M78" s="1" t="s">
        <v>763</v>
      </c>
      <c r="N78" s="1" t="s">
        <v>763</v>
      </c>
      <c r="O78" s="1" t="s">
        <v>763</v>
      </c>
      <c r="P78" s="1" t="s">
        <v>763</v>
      </c>
      <c r="Q78" s="1" t="s">
        <v>763</v>
      </c>
      <c r="R78" s="1" t="s">
        <v>73</v>
      </c>
      <c r="S78" s="1" t="s">
        <v>73</v>
      </c>
      <c r="T78" s="1" t="s">
        <v>73</v>
      </c>
      <c r="U78" s="1" t="s">
        <v>763</v>
      </c>
      <c r="V78" s="1" t="s">
        <v>73</v>
      </c>
      <c r="W78" s="1" t="s">
        <v>73</v>
      </c>
      <c r="X78" s="1" t="s">
        <v>763</v>
      </c>
      <c r="Y78" s="1" t="s">
        <v>73</v>
      </c>
      <c r="Z78" s="1" t="s">
        <v>763</v>
      </c>
      <c r="AA78" s="1" t="s">
        <v>73</v>
      </c>
      <c r="AB78" s="1" t="s">
        <v>73</v>
      </c>
      <c r="AC78" s="1" t="s">
        <v>73</v>
      </c>
      <c r="AD78" s="1" t="s">
        <v>763</v>
      </c>
      <c r="AE78" s="1" t="s">
        <v>73</v>
      </c>
      <c r="AF78" s="1" t="s">
        <v>73</v>
      </c>
      <c r="AG78" s="1" t="s">
        <v>763</v>
      </c>
      <c r="AH78" s="1" t="s">
        <v>73</v>
      </c>
      <c r="AI78" s="1" t="s">
        <v>763</v>
      </c>
      <c r="AJ78" s="1" t="s">
        <v>73</v>
      </c>
      <c r="AK78" s="1" t="s">
        <v>73</v>
      </c>
      <c r="AL78" s="1" t="s">
        <v>73</v>
      </c>
      <c r="AM78" s="1" t="s">
        <v>763</v>
      </c>
      <c r="AN78" s="1" t="s">
        <v>73</v>
      </c>
      <c r="AO78" s="1" t="s">
        <v>73</v>
      </c>
      <c r="AP78" s="1" t="s">
        <v>763</v>
      </c>
      <c r="AQ78" s="1" t="s">
        <v>73</v>
      </c>
      <c r="AR78" s="1" t="s">
        <v>763</v>
      </c>
      <c r="AS78" s="1" t="s">
        <v>73</v>
      </c>
      <c r="AT78" s="1" t="s">
        <v>73</v>
      </c>
      <c r="AU78" s="1" t="s">
        <v>73</v>
      </c>
      <c r="AV78" s="1" t="s">
        <v>763</v>
      </c>
      <c r="AW78" s="1" t="s">
        <v>73</v>
      </c>
      <c r="AX78" s="1" t="s">
        <v>73</v>
      </c>
      <c r="AY78" s="1" t="s">
        <v>763</v>
      </c>
      <c r="AZ78" s="1" t="s">
        <v>73</v>
      </c>
      <c r="BA78" s="1" t="s">
        <v>763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</row>
    <row r="79" spans="1:90" x14ac:dyDescent="0.3">
      <c r="A79" t="s">
        <v>91</v>
      </c>
      <c r="B79">
        <v>212</v>
      </c>
      <c r="C79" s="1" t="s">
        <v>467</v>
      </c>
      <c r="D79" s="1" t="s">
        <v>73</v>
      </c>
      <c r="E79" s="1" t="s">
        <v>73</v>
      </c>
      <c r="F79" s="1" t="s">
        <v>73</v>
      </c>
      <c r="G79" s="1" t="s">
        <v>73</v>
      </c>
      <c r="H79" s="1" t="s">
        <v>73</v>
      </c>
      <c r="I79" s="1" t="s">
        <v>73</v>
      </c>
      <c r="J79" s="1" t="s">
        <v>763</v>
      </c>
      <c r="K79" s="1" t="s">
        <v>763</v>
      </c>
      <c r="L79" s="1" t="s">
        <v>763</v>
      </c>
      <c r="M79" s="1" t="s">
        <v>763</v>
      </c>
      <c r="N79" s="1" t="s">
        <v>763</v>
      </c>
      <c r="O79" s="1" t="s">
        <v>763</v>
      </c>
      <c r="P79" s="1" t="s">
        <v>763</v>
      </c>
      <c r="Q79" s="1" t="s">
        <v>763</v>
      </c>
      <c r="R79" s="1" t="s">
        <v>73</v>
      </c>
      <c r="S79" s="1" t="s">
        <v>73</v>
      </c>
      <c r="T79" s="1" t="s">
        <v>73</v>
      </c>
      <c r="U79" s="1" t="s">
        <v>763</v>
      </c>
      <c r="V79" s="1" t="s">
        <v>73</v>
      </c>
      <c r="W79" s="1" t="s">
        <v>73</v>
      </c>
      <c r="X79" s="1" t="s">
        <v>763</v>
      </c>
      <c r="Y79" s="1" t="s">
        <v>73</v>
      </c>
      <c r="Z79" s="1" t="s">
        <v>763</v>
      </c>
      <c r="AA79" s="1" t="s">
        <v>73</v>
      </c>
      <c r="AB79" s="1" t="s">
        <v>73</v>
      </c>
      <c r="AC79" s="1" t="s">
        <v>73</v>
      </c>
      <c r="AD79" s="1" t="s">
        <v>763</v>
      </c>
      <c r="AE79" s="1" t="s">
        <v>73</v>
      </c>
      <c r="AF79" s="1" t="s">
        <v>73</v>
      </c>
      <c r="AG79" s="1" t="s">
        <v>763</v>
      </c>
      <c r="AH79" s="1" t="s">
        <v>73</v>
      </c>
      <c r="AI79" s="1" t="s">
        <v>763</v>
      </c>
      <c r="AJ79" s="1" t="s">
        <v>73</v>
      </c>
      <c r="AK79" s="1" t="s">
        <v>73</v>
      </c>
      <c r="AL79" s="1" t="s">
        <v>73</v>
      </c>
      <c r="AM79" s="1" t="s">
        <v>763</v>
      </c>
      <c r="AN79" s="1" t="s">
        <v>73</v>
      </c>
      <c r="AO79" s="1" t="s">
        <v>73</v>
      </c>
      <c r="AP79" s="1" t="s">
        <v>763</v>
      </c>
      <c r="AQ79" s="1" t="s">
        <v>73</v>
      </c>
      <c r="AR79" s="1" t="s">
        <v>763</v>
      </c>
      <c r="AS79" s="1" t="s">
        <v>73</v>
      </c>
      <c r="AT79" s="1" t="s">
        <v>73</v>
      </c>
      <c r="AU79" s="1" t="s">
        <v>73</v>
      </c>
      <c r="AV79" s="1" t="s">
        <v>763</v>
      </c>
      <c r="AW79" s="1" t="s">
        <v>73</v>
      </c>
      <c r="AX79" s="1" t="s">
        <v>73</v>
      </c>
      <c r="AY79" s="1" t="s">
        <v>763</v>
      </c>
      <c r="AZ79" s="1" t="s">
        <v>73</v>
      </c>
      <c r="BA79" s="1" t="s">
        <v>763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</row>
    <row r="80" spans="1:90" x14ac:dyDescent="0.3">
      <c r="A80" t="s">
        <v>92</v>
      </c>
      <c r="B80">
        <v>213</v>
      </c>
      <c r="C80" t="s">
        <v>467</v>
      </c>
      <c r="D80" t="s">
        <v>73</v>
      </c>
      <c r="E80" t="s">
        <v>73</v>
      </c>
      <c r="F80" t="s">
        <v>73</v>
      </c>
      <c r="G80" t="s">
        <v>73</v>
      </c>
      <c r="H80" s="1" t="s">
        <v>73</v>
      </c>
      <c r="I80" s="1" t="s">
        <v>73</v>
      </c>
      <c r="J80" s="1" t="s">
        <v>763</v>
      </c>
      <c r="K80" s="1" t="s">
        <v>763</v>
      </c>
      <c r="L80" s="1" t="s">
        <v>763</v>
      </c>
      <c r="M80" s="1" t="s">
        <v>763</v>
      </c>
      <c r="N80" t="s">
        <v>763</v>
      </c>
      <c r="O80" t="s">
        <v>763</v>
      </c>
      <c r="P80" t="s">
        <v>763</v>
      </c>
      <c r="Q80" s="1" t="s">
        <v>763</v>
      </c>
      <c r="R80" t="s">
        <v>73</v>
      </c>
      <c r="S80" s="1" t="s">
        <v>73</v>
      </c>
      <c r="T80" s="1" t="s">
        <v>73</v>
      </c>
      <c r="U80" s="1" t="s">
        <v>763</v>
      </c>
      <c r="V80" s="1" t="s">
        <v>73</v>
      </c>
      <c r="W80" s="1" t="s">
        <v>73</v>
      </c>
      <c r="X80" s="1" t="s">
        <v>763</v>
      </c>
      <c r="Y80" s="1" t="s">
        <v>73</v>
      </c>
      <c r="Z80" s="1" t="s">
        <v>763</v>
      </c>
      <c r="AA80" s="1" t="s">
        <v>73</v>
      </c>
      <c r="AB80" s="1" t="s">
        <v>73</v>
      </c>
      <c r="AC80" s="1" t="s">
        <v>73</v>
      </c>
      <c r="AD80" s="1" t="s">
        <v>763</v>
      </c>
      <c r="AE80" s="1" t="s">
        <v>73</v>
      </c>
      <c r="AF80" s="1" t="s">
        <v>73</v>
      </c>
      <c r="AG80" s="1" t="s">
        <v>763</v>
      </c>
      <c r="AH80" s="1" t="s">
        <v>73</v>
      </c>
      <c r="AI80" s="1" t="s">
        <v>763</v>
      </c>
      <c r="AJ80" s="1" t="s">
        <v>73</v>
      </c>
      <c r="AK80" s="1" t="s">
        <v>73</v>
      </c>
      <c r="AL80" s="1" t="s">
        <v>73</v>
      </c>
      <c r="AM80" s="1" t="s">
        <v>763</v>
      </c>
      <c r="AN80" s="1" t="s">
        <v>73</v>
      </c>
      <c r="AO80" s="1" t="s">
        <v>73</v>
      </c>
      <c r="AP80" s="1" t="s">
        <v>763</v>
      </c>
      <c r="AQ80" s="1" t="s">
        <v>73</v>
      </c>
      <c r="AR80" s="1" t="s">
        <v>763</v>
      </c>
      <c r="AS80" s="1" t="s">
        <v>73</v>
      </c>
      <c r="AT80" s="1" t="s">
        <v>73</v>
      </c>
      <c r="AU80" s="1" t="s">
        <v>73</v>
      </c>
      <c r="AV80" s="1" t="s">
        <v>763</v>
      </c>
      <c r="AW80" s="1" t="s">
        <v>73</v>
      </c>
      <c r="AX80" s="1" t="s">
        <v>73</v>
      </c>
      <c r="AY80" s="1" t="s">
        <v>763</v>
      </c>
      <c r="AZ80" s="1" t="s">
        <v>73</v>
      </c>
      <c r="BA80" s="1" t="s">
        <v>763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</row>
    <row r="81" spans="1:90" x14ac:dyDescent="0.3">
      <c r="A81" t="s">
        <v>93</v>
      </c>
      <c r="B81">
        <v>214</v>
      </c>
      <c r="C81" s="1" t="s">
        <v>467</v>
      </c>
      <c r="D81" s="1" t="s">
        <v>73</v>
      </c>
      <c r="E81" s="1" t="s">
        <v>73</v>
      </c>
      <c r="F81" s="1" t="s">
        <v>73</v>
      </c>
      <c r="G81" s="1" t="s">
        <v>73</v>
      </c>
      <c r="H81" s="1" t="s">
        <v>73</v>
      </c>
      <c r="I81" s="1" t="s">
        <v>73</v>
      </c>
      <c r="J81" s="1" t="s">
        <v>763</v>
      </c>
      <c r="K81" s="1" t="s">
        <v>763</v>
      </c>
      <c r="L81" s="1" t="s">
        <v>763</v>
      </c>
      <c r="M81" s="1" t="s">
        <v>763</v>
      </c>
      <c r="N81" s="1" t="s">
        <v>763</v>
      </c>
      <c r="O81" s="1" t="s">
        <v>763</v>
      </c>
      <c r="P81" s="1" t="s">
        <v>763</v>
      </c>
      <c r="Q81" s="1" t="s">
        <v>763</v>
      </c>
      <c r="R81" s="1" t="s">
        <v>73</v>
      </c>
      <c r="S81" s="1" t="s">
        <v>73</v>
      </c>
      <c r="T81" s="1" t="s">
        <v>73</v>
      </c>
      <c r="U81" s="1" t="s">
        <v>763</v>
      </c>
      <c r="V81" s="1" t="s">
        <v>73</v>
      </c>
      <c r="W81" s="1" t="s">
        <v>73</v>
      </c>
      <c r="X81" s="1" t="s">
        <v>763</v>
      </c>
      <c r="Y81" s="1" t="s">
        <v>73</v>
      </c>
      <c r="Z81" s="1" t="s">
        <v>763</v>
      </c>
      <c r="AA81" s="1" t="s">
        <v>73</v>
      </c>
      <c r="AB81" s="1" t="s">
        <v>73</v>
      </c>
      <c r="AC81" s="1" t="s">
        <v>73</v>
      </c>
      <c r="AD81" s="1" t="s">
        <v>763</v>
      </c>
      <c r="AE81" s="1" t="s">
        <v>73</v>
      </c>
      <c r="AF81" s="1" t="s">
        <v>73</v>
      </c>
      <c r="AG81" s="1" t="s">
        <v>763</v>
      </c>
      <c r="AH81" s="1" t="s">
        <v>73</v>
      </c>
      <c r="AI81" s="1" t="s">
        <v>763</v>
      </c>
      <c r="AJ81" s="1" t="s">
        <v>73</v>
      </c>
      <c r="AK81" s="1" t="s">
        <v>73</v>
      </c>
      <c r="AL81" s="1" t="s">
        <v>73</v>
      </c>
      <c r="AM81" s="1" t="s">
        <v>763</v>
      </c>
      <c r="AN81" s="1" t="s">
        <v>73</v>
      </c>
      <c r="AO81" s="1" t="s">
        <v>73</v>
      </c>
      <c r="AP81" s="1" t="s">
        <v>763</v>
      </c>
      <c r="AQ81" s="1" t="s">
        <v>73</v>
      </c>
      <c r="AR81" s="1" t="s">
        <v>763</v>
      </c>
      <c r="AS81" s="1" t="s">
        <v>73</v>
      </c>
      <c r="AT81" s="1" t="s">
        <v>73</v>
      </c>
      <c r="AU81" s="1" t="s">
        <v>73</v>
      </c>
      <c r="AV81" s="1" t="s">
        <v>763</v>
      </c>
      <c r="AW81" s="1" t="s">
        <v>73</v>
      </c>
      <c r="AX81" s="1" t="s">
        <v>73</v>
      </c>
      <c r="AY81" s="1" t="s">
        <v>763</v>
      </c>
      <c r="AZ81" s="1" t="s">
        <v>73</v>
      </c>
      <c r="BA81" s="1" t="s">
        <v>763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</row>
    <row r="82" spans="1:90" x14ac:dyDescent="0.3">
      <c r="A82" t="s">
        <v>94</v>
      </c>
      <c r="B82">
        <v>215</v>
      </c>
      <c r="C82" s="1" t="s">
        <v>467</v>
      </c>
      <c r="D82" s="1" t="s">
        <v>73</v>
      </c>
      <c r="E82" s="1" t="s">
        <v>73</v>
      </c>
      <c r="F82" s="1" t="s">
        <v>73</v>
      </c>
      <c r="G82" s="1" t="s">
        <v>73</v>
      </c>
      <c r="H82" s="1" t="s">
        <v>73</v>
      </c>
      <c r="I82" s="1" t="s">
        <v>73</v>
      </c>
      <c r="J82" s="1" t="s">
        <v>763</v>
      </c>
      <c r="K82" s="1" t="s">
        <v>763</v>
      </c>
      <c r="L82" s="1" t="s">
        <v>763</v>
      </c>
      <c r="M82" s="1" t="s">
        <v>763</v>
      </c>
      <c r="N82" s="1" t="s">
        <v>763</v>
      </c>
      <c r="O82" s="1" t="s">
        <v>763</v>
      </c>
      <c r="P82" s="1" t="s">
        <v>763</v>
      </c>
      <c r="Q82" s="1" t="s">
        <v>763</v>
      </c>
      <c r="R82" s="1" t="s">
        <v>73</v>
      </c>
      <c r="S82" s="1" t="s">
        <v>73</v>
      </c>
      <c r="T82" s="1" t="s">
        <v>73</v>
      </c>
      <c r="U82" s="1" t="s">
        <v>763</v>
      </c>
      <c r="V82" s="1" t="s">
        <v>73</v>
      </c>
      <c r="W82" s="1" t="s">
        <v>73</v>
      </c>
      <c r="X82" s="1" t="s">
        <v>763</v>
      </c>
      <c r="Y82" s="1" t="s">
        <v>73</v>
      </c>
      <c r="Z82" s="1" t="s">
        <v>763</v>
      </c>
      <c r="AA82" s="1" t="s">
        <v>73</v>
      </c>
      <c r="AB82" s="1" t="s">
        <v>73</v>
      </c>
      <c r="AC82" s="1" t="s">
        <v>73</v>
      </c>
      <c r="AD82" s="1" t="s">
        <v>763</v>
      </c>
      <c r="AE82" s="1" t="s">
        <v>73</v>
      </c>
      <c r="AF82" s="1" t="s">
        <v>73</v>
      </c>
      <c r="AG82" s="1" t="s">
        <v>763</v>
      </c>
      <c r="AH82" s="1" t="s">
        <v>73</v>
      </c>
      <c r="AI82" s="1" t="s">
        <v>763</v>
      </c>
      <c r="AJ82" s="1" t="s">
        <v>73</v>
      </c>
      <c r="AK82" s="1" t="s">
        <v>73</v>
      </c>
      <c r="AL82" s="1" t="s">
        <v>73</v>
      </c>
      <c r="AM82" s="1" t="s">
        <v>763</v>
      </c>
      <c r="AN82" s="1" t="s">
        <v>73</v>
      </c>
      <c r="AO82" s="1" t="s">
        <v>73</v>
      </c>
      <c r="AP82" s="1" t="s">
        <v>763</v>
      </c>
      <c r="AQ82" s="1" t="s">
        <v>73</v>
      </c>
      <c r="AR82" s="1" t="s">
        <v>763</v>
      </c>
      <c r="AS82" s="1" t="s">
        <v>73</v>
      </c>
      <c r="AT82" s="1" t="s">
        <v>73</v>
      </c>
      <c r="AU82" s="1" t="s">
        <v>73</v>
      </c>
      <c r="AV82" s="1" t="s">
        <v>763</v>
      </c>
      <c r="AW82" s="1" t="s">
        <v>73</v>
      </c>
      <c r="AX82" s="1" t="s">
        <v>73</v>
      </c>
      <c r="AY82" s="1" t="s">
        <v>763</v>
      </c>
      <c r="AZ82" s="1" t="s">
        <v>73</v>
      </c>
      <c r="BA82" s="1" t="s">
        <v>763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</row>
    <row r="83" spans="1:90" x14ac:dyDescent="0.3">
      <c r="A83" t="s">
        <v>95</v>
      </c>
      <c r="B83">
        <v>216</v>
      </c>
      <c r="C83" s="1" t="s">
        <v>467</v>
      </c>
      <c r="D83" t="s">
        <v>769</v>
      </c>
      <c r="E83" t="s">
        <v>42</v>
      </c>
      <c r="F83" t="s">
        <v>445</v>
      </c>
      <c r="G83" t="s">
        <v>399</v>
      </c>
      <c r="H83" s="1" t="s">
        <v>409</v>
      </c>
      <c r="I83" s="1" t="s">
        <v>405</v>
      </c>
      <c r="J83" s="1" t="s">
        <v>763</v>
      </c>
      <c r="K83" s="1" t="s">
        <v>763</v>
      </c>
      <c r="L83" s="1" t="s">
        <v>763</v>
      </c>
      <c r="M83" s="1" t="s">
        <v>763</v>
      </c>
      <c r="N83" s="1" t="s">
        <v>763</v>
      </c>
      <c r="O83" s="1" t="s">
        <v>763</v>
      </c>
      <c r="P83" t="s">
        <v>763</v>
      </c>
      <c r="Q83" s="1" t="s">
        <v>763</v>
      </c>
      <c r="R83" t="s">
        <v>42</v>
      </c>
      <c r="S83" s="1" t="s">
        <v>42</v>
      </c>
      <c r="T83" s="1" t="s">
        <v>399</v>
      </c>
      <c r="U83" s="1" t="s">
        <v>763</v>
      </c>
      <c r="V83" s="1" t="s">
        <v>399</v>
      </c>
      <c r="W83" s="1" t="s">
        <v>399</v>
      </c>
      <c r="X83" s="1" t="s">
        <v>763</v>
      </c>
      <c r="Y83" s="1" t="s">
        <v>399</v>
      </c>
      <c r="Z83" s="1" t="s">
        <v>763</v>
      </c>
      <c r="AA83" s="1" t="s">
        <v>408</v>
      </c>
      <c r="AB83" s="1" t="s">
        <v>408</v>
      </c>
      <c r="AC83" s="1" t="s">
        <v>398</v>
      </c>
      <c r="AD83" s="1" t="s">
        <v>763</v>
      </c>
      <c r="AE83" s="1" t="s">
        <v>398</v>
      </c>
      <c r="AF83" s="1" t="s">
        <v>798</v>
      </c>
      <c r="AG83" s="1" t="s">
        <v>763</v>
      </c>
      <c r="AH83" s="1" t="s">
        <v>798</v>
      </c>
      <c r="AI83" s="1" t="s">
        <v>763</v>
      </c>
      <c r="AJ83" s="1" t="s">
        <v>398</v>
      </c>
      <c r="AK83" s="1" t="s">
        <v>398</v>
      </c>
      <c r="AL83" s="1" t="s">
        <v>445</v>
      </c>
      <c r="AM83" s="1" t="s">
        <v>763</v>
      </c>
      <c r="AN83" s="1" t="s">
        <v>445</v>
      </c>
      <c r="AO83" s="1" t="s">
        <v>409</v>
      </c>
      <c r="AP83" s="1" t="s">
        <v>763</v>
      </c>
      <c r="AQ83" s="1" t="s">
        <v>409</v>
      </c>
      <c r="AR83" s="1" t="s">
        <v>763</v>
      </c>
      <c r="AS83" s="1" t="s">
        <v>27</v>
      </c>
      <c r="AT83" s="1" t="s">
        <v>27</v>
      </c>
      <c r="AU83" s="1" t="s">
        <v>27</v>
      </c>
      <c r="AV83" s="1" t="s">
        <v>763</v>
      </c>
      <c r="AW83" s="1" t="s">
        <v>27</v>
      </c>
      <c r="AX83" s="1" t="s">
        <v>404</v>
      </c>
      <c r="AY83" s="1" t="s">
        <v>763</v>
      </c>
      <c r="AZ83" s="1" t="s">
        <v>404</v>
      </c>
      <c r="BA83" s="1" t="s">
        <v>763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</row>
    <row r="84" spans="1:90" x14ac:dyDescent="0.3">
      <c r="A84" t="s">
        <v>97</v>
      </c>
      <c r="B84">
        <v>217</v>
      </c>
      <c r="C84" s="1" t="s">
        <v>467</v>
      </c>
      <c r="D84" t="s">
        <v>857</v>
      </c>
      <c r="E84" t="s">
        <v>444</v>
      </c>
      <c r="F84" t="s">
        <v>431</v>
      </c>
      <c r="G84" t="s">
        <v>412</v>
      </c>
      <c r="H84" s="1" t="s">
        <v>22</v>
      </c>
      <c r="I84" s="1" t="s">
        <v>399</v>
      </c>
      <c r="J84" s="1" t="s">
        <v>763</v>
      </c>
      <c r="K84" s="1" t="s">
        <v>763</v>
      </c>
      <c r="L84" s="1" t="s">
        <v>763</v>
      </c>
      <c r="M84" s="1" t="s">
        <v>763</v>
      </c>
      <c r="N84" s="1" t="s">
        <v>763</v>
      </c>
      <c r="O84" s="1" t="s">
        <v>763</v>
      </c>
      <c r="P84" t="s">
        <v>763</v>
      </c>
      <c r="Q84" s="1" t="s">
        <v>763</v>
      </c>
      <c r="R84" t="s">
        <v>448</v>
      </c>
      <c r="S84" s="1" t="s">
        <v>448</v>
      </c>
      <c r="T84" s="1" t="s">
        <v>448</v>
      </c>
      <c r="U84" s="1" t="s">
        <v>763</v>
      </c>
      <c r="V84" s="1" t="s">
        <v>448</v>
      </c>
      <c r="W84" s="1" t="s">
        <v>448</v>
      </c>
      <c r="X84" s="1" t="s">
        <v>763</v>
      </c>
      <c r="Y84" s="1" t="s">
        <v>448</v>
      </c>
      <c r="Z84" s="1" t="s">
        <v>763</v>
      </c>
      <c r="AA84" s="1" t="s">
        <v>458</v>
      </c>
      <c r="AB84" s="1" t="s">
        <v>458</v>
      </c>
      <c r="AC84" s="1" t="s">
        <v>431</v>
      </c>
      <c r="AD84" s="1" t="s">
        <v>763</v>
      </c>
      <c r="AE84" s="1" t="s">
        <v>431</v>
      </c>
      <c r="AF84" s="1" t="s">
        <v>406</v>
      </c>
      <c r="AG84" s="1" t="s">
        <v>763</v>
      </c>
      <c r="AH84" s="1" t="s">
        <v>406</v>
      </c>
      <c r="AI84" s="1" t="s">
        <v>763</v>
      </c>
      <c r="AJ84" s="1" t="s">
        <v>449</v>
      </c>
      <c r="AK84" s="1" t="s">
        <v>449</v>
      </c>
      <c r="AL84" s="1" t="s">
        <v>413</v>
      </c>
      <c r="AM84" s="1" t="s">
        <v>763</v>
      </c>
      <c r="AN84" s="1" t="s">
        <v>413</v>
      </c>
      <c r="AO84" s="1" t="s">
        <v>397</v>
      </c>
      <c r="AP84" s="1" t="s">
        <v>763</v>
      </c>
      <c r="AQ84" s="1" t="s">
        <v>397</v>
      </c>
      <c r="AR84" s="1" t="s">
        <v>763</v>
      </c>
      <c r="AS84" s="1" t="s">
        <v>18</v>
      </c>
      <c r="AT84" s="1" t="s">
        <v>18</v>
      </c>
      <c r="AU84" s="1" t="s">
        <v>19</v>
      </c>
      <c r="AV84" s="1" t="s">
        <v>763</v>
      </c>
      <c r="AW84" s="1" t="s">
        <v>19</v>
      </c>
      <c r="AX84" s="1" t="s">
        <v>42</v>
      </c>
      <c r="AY84" s="1" t="s">
        <v>763</v>
      </c>
      <c r="AZ84" s="1" t="s">
        <v>42</v>
      </c>
      <c r="BA84" s="1" t="s">
        <v>763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</row>
    <row r="85" spans="1:90" x14ac:dyDescent="0.3">
      <c r="A85" t="s">
        <v>98</v>
      </c>
      <c r="B85">
        <v>218</v>
      </c>
      <c r="C85" s="1" t="s">
        <v>467</v>
      </c>
      <c r="D85" t="s">
        <v>414</v>
      </c>
      <c r="E85" t="s">
        <v>431</v>
      </c>
      <c r="F85" t="s">
        <v>449</v>
      </c>
      <c r="G85" t="s">
        <v>24</v>
      </c>
      <c r="H85" s="1" t="s">
        <v>20</v>
      </c>
      <c r="I85" s="1" t="s">
        <v>445</v>
      </c>
      <c r="J85" s="1" t="s">
        <v>763</v>
      </c>
      <c r="K85" s="1" t="s">
        <v>763</v>
      </c>
      <c r="L85" s="1" t="s">
        <v>763</v>
      </c>
      <c r="M85" s="1" t="s">
        <v>763</v>
      </c>
      <c r="N85" s="1" t="s">
        <v>763</v>
      </c>
      <c r="O85" s="1" t="s">
        <v>763</v>
      </c>
      <c r="P85" t="s">
        <v>763</v>
      </c>
      <c r="Q85" s="1" t="s">
        <v>763</v>
      </c>
      <c r="R85" t="s">
        <v>412</v>
      </c>
      <c r="S85" s="1" t="s">
        <v>412</v>
      </c>
      <c r="T85" s="1" t="s">
        <v>449</v>
      </c>
      <c r="U85" s="1" t="s">
        <v>763</v>
      </c>
      <c r="V85" s="1" t="s">
        <v>449</v>
      </c>
      <c r="W85" s="1" t="s">
        <v>458</v>
      </c>
      <c r="X85" s="1" t="s">
        <v>763</v>
      </c>
      <c r="Y85" s="1" t="s">
        <v>458</v>
      </c>
      <c r="Z85" s="1" t="s">
        <v>763</v>
      </c>
      <c r="AA85" s="1" t="s">
        <v>24</v>
      </c>
      <c r="AB85" s="1" t="s">
        <v>24</v>
      </c>
      <c r="AC85" s="1" t="s">
        <v>412</v>
      </c>
      <c r="AD85" s="1" t="s">
        <v>763</v>
      </c>
      <c r="AE85" s="1" t="s">
        <v>412</v>
      </c>
      <c r="AF85" s="1" t="s">
        <v>405</v>
      </c>
      <c r="AG85" s="1" t="s">
        <v>763</v>
      </c>
      <c r="AH85" s="1" t="s">
        <v>405</v>
      </c>
      <c r="AI85" s="1" t="s">
        <v>763</v>
      </c>
      <c r="AJ85" s="1" t="s">
        <v>413</v>
      </c>
      <c r="AK85" s="1" t="s">
        <v>413</v>
      </c>
      <c r="AL85" s="1" t="s">
        <v>397</v>
      </c>
      <c r="AM85" s="1" t="s">
        <v>763</v>
      </c>
      <c r="AN85" s="1" t="s">
        <v>397</v>
      </c>
      <c r="AO85" s="1" t="s">
        <v>18</v>
      </c>
      <c r="AP85" s="1" t="s">
        <v>763</v>
      </c>
      <c r="AQ85" s="1" t="s">
        <v>18</v>
      </c>
      <c r="AR85" s="1" t="s">
        <v>763</v>
      </c>
      <c r="AS85" s="1" t="s">
        <v>42</v>
      </c>
      <c r="AT85" s="1" t="s">
        <v>42</v>
      </c>
      <c r="AU85" s="1" t="s">
        <v>42</v>
      </c>
      <c r="AV85" s="1" t="s">
        <v>763</v>
      </c>
      <c r="AW85" s="1" t="s">
        <v>42</v>
      </c>
      <c r="AX85" s="1" t="s">
        <v>398</v>
      </c>
      <c r="AY85" s="1" t="s">
        <v>763</v>
      </c>
      <c r="AZ85" s="1" t="s">
        <v>398</v>
      </c>
      <c r="BA85" s="1" t="s">
        <v>763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</row>
    <row r="86" spans="1:90" x14ac:dyDescent="0.3">
      <c r="A86" t="s">
        <v>99</v>
      </c>
      <c r="B86">
        <v>219</v>
      </c>
      <c r="C86" s="1" t="s">
        <v>467</v>
      </c>
      <c r="D86" t="s">
        <v>858</v>
      </c>
      <c r="E86" t="s">
        <v>447</v>
      </c>
      <c r="F86" t="s">
        <v>469</v>
      </c>
      <c r="G86" t="s">
        <v>879</v>
      </c>
      <c r="H86" s="1" t="s">
        <v>954</v>
      </c>
      <c r="I86" s="1" t="s">
        <v>955</v>
      </c>
      <c r="J86" s="1" t="s">
        <v>763</v>
      </c>
      <c r="K86" s="1" t="s">
        <v>763</v>
      </c>
      <c r="L86" s="1" t="s">
        <v>763</v>
      </c>
      <c r="M86" s="1" t="s">
        <v>763</v>
      </c>
      <c r="N86" s="1" t="s">
        <v>763</v>
      </c>
      <c r="O86" s="1" t="s">
        <v>763</v>
      </c>
      <c r="P86" t="s">
        <v>763</v>
      </c>
      <c r="Q86" s="1" t="s">
        <v>763</v>
      </c>
      <c r="R86" t="s">
        <v>859</v>
      </c>
      <c r="S86" s="1" t="s">
        <v>859</v>
      </c>
      <c r="T86" s="1" t="s">
        <v>831</v>
      </c>
      <c r="U86" s="1" t="s">
        <v>763</v>
      </c>
      <c r="V86" s="1" t="s">
        <v>831</v>
      </c>
      <c r="W86" s="1" t="s">
        <v>860</v>
      </c>
      <c r="X86" s="1" t="s">
        <v>763</v>
      </c>
      <c r="Y86" s="1" t="s">
        <v>860</v>
      </c>
      <c r="Z86" s="1" t="s">
        <v>763</v>
      </c>
      <c r="AA86" s="1" t="s">
        <v>772</v>
      </c>
      <c r="AB86" s="1" t="s">
        <v>772</v>
      </c>
      <c r="AC86" s="1" t="s">
        <v>956</v>
      </c>
      <c r="AD86" s="1" t="s">
        <v>763</v>
      </c>
      <c r="AE86" s="1" t="s">
        <v>956</v>
      </c>
      <c r="AF86" s="1" t="s">
        <v>420</v>
      </c>
      <c r="AG86" s="1" t="s">
        <v>763</v>
      </c>
      <c r="AH86" s="1" t="s">
        <v>420</v>
      </c>
      <c r="AI86" s="1" t="s">
        <v>763</v>
      </c>
      <c r="AJ86" s="1" t="s">
        <v>903</v>
      </c>
      <c r="AK86" s="1" t="s">
        <v>903</v>
      </c>
      <c r="AL86" s="1" t="s">
        <v>957</v>
      </c>
      <c r="AM86" s="1" t="s">
        <v>763</v>
      </c>
      <c r="AN86" s="1" t="s">
        <v>957</v>
      </c>
      <c r="AO86" s="1" t="s">
        <v>789</v>
      </c>
      <c r="AP86" s="1" t="s">
        <v>763</v>
      </c>
      <c r="AQ86" s="1" t="s">
        <v>789</v>
      </c>
      <c r="AR86" s="1" t="s">
        <v>763</v>
      </c>
      <c r="AS86" s="1" t="s">
        <v>811</v>
      </c>
      <c r="AT86" s="1" t="s">
        <v>811</v>
      </c>
      <c r="AU86" s="1" t="s">
        <v>766</v>
      </c>
      <c r="AV86" s="1" t="s">
        <v>763</v>
      </c>
      <c r="AW86" s="1" t="s">
        <v>766</v>
      </c>
      <c r="AX86" s="1" t="s">
        <v>747</v>
      </c>
      <c r="AY86" s="1" t="s">
        <v>763</v>
      </c>
      <c r="AZ86" s="1" t="s">
        <v>747</v>
      </c>
      <c r="BA86" s="1" t="s">
        <v>763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</row>
    <row r="87" spans="1:90" x14ac:dyDescent="0.3">
      <c r="A87" t="s">
        <v>100</v>
      </c>
      <c r="B87">
        <v>292</v>
      </c>
      <c r="C87" s="1" t="s">
        <v>467</v>
      </c>
      <c r="D87" t="s">
        <v>958</v>
      </c>
      <c r="E87" t="s">
        <v>959</v>
      </c>
      <c r="F87" t="s">
        <v>960</v>
      </c>
      <c r="G87" t="s">
        <v>953</v>
      </c>
      <c r="H87" s="1" t="s">
        <v>961</v>
      </c>
      <c r="I87" s="1" t="s">
        <v>962</v>
      </c>
      <c r="J87" s="1" t="s">
        <v>763</v>
      </c>
      <c r="K87" s="1" t="s">
        <v>763</v>
      </c>
      <c r="L87" s="1" t="s">
        <v>763</v>
      </c>
      <c r="M87" s="1" t="s">
        <v>763</v>
      </c>
      <c r="N87" s="1" t="s">
        <v>763</v>
      </c>
      <c r="O87" s="1" t="s">
        <v>763</v>
      </c>
      <c r="P87" t="s">
        <v>763</v>
      </c>
      <c r="Q87" s="1" t="s">
        <v>763</v>
      </c>
      <c r="R87" t="s">
        <v>963</v>
      </c>
      <c r="S87" s="1" t="s">
        <v>964</v>
      </c>
      <c r="T87" s="1" t="s">
        <v>965</v>
      </c>
      <c r="U87" s="1" t="s">
        <v>763</v>
      </c>
      <c r="V87" s="1" t="s">
        <v>966</v>
      </c>
      <c r="W87" s="1" t="s">
        <v>967</v>
      </c>
      <c r="X87" s="1" t="s">
        <v>763</v>
      </c>
      <c r="Y87" s="1" t="s">
        <v>922</v>
      </c>
      <c r="Z87" s="1" t="s">
        <v>763</v>
      </c>
      <c r="AA87" s="1" t="s">
        <v>968</v>
      </c>
      <c r="AB87" s="1" t="s">
        <v>439</v>
      </c>
      <c r="AC87" s="1" t="s">
        <v>820</v>
      </c>
      <c r="AD87" s="1" t="s">
        <v>763</v>
      </c>
      <c r="AE87" s="1" t="s">
        <v>422</v>
      </c>
      <c r="AF87" s="1" t="s">
        <v>969</v>
      </c>
      <c r="AG87" s="1" t="s">
        <v>763</v>
      </c>
      <c r="AH87" s="1" t="s">
        <v>454</v>
      </c>
      <c r="AI87" s="1" t="s">
        <v>763</v>
      </c>
      <c r="AJ87" s="1" t="s">
        <v>970</v>
      </c>
      <c r="AK87" s="1" t="s">
        <v>922</v>
      </c>
      <c r="AL87" s="1" t="s">
        <v>971</v>
      </c>
      <c r="AM87" s="1" t="s">
        <v>763</v>
      </c>
      <c r="AN87" s="1" t="s">
        <v>855</v>
      </c>
      <c r="AO87" s="1" t="s">
        <v>972</v>
      </c>
      <c r="AP87" s="1" t="s">
        <v>763</v>
      </c>
      <c r="AQ87" s="1" t="s">
        <v>973</v>
      </c>
      <c r="AR87" s="1" t="s">
        <v>763</v>
      </c>
      <c r="AS87" s="1" t="s">
        <v>974</v>
      </c>
      <c r="AT87" s="1" t="s">
        <v>975</v>
      </c>
      <c r="AU87" s="1" t="s">
        <v>976</v>
      </c>
      <c r="AV87" s="1" t="s">
        <v>763</v>
      </c>
      <c r="AW87" s="1" t="s">
        <v>977</v>
      </c>
      <c r="AX87" s="1" t="s">
        <v>978</v>
      </c>
      <c r="AY87" s="1" t="s">
        <v>763</v>
      </c>
      <c r="AZ87" s="1" t="s">
        <v>977</v>
      </c>
      <c r="BA87" s="1" t="s">
        <v>763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</row>
    <row r="88" spans="1:90" x14ac:dyDescent="0.3">
      <c r="A88" t="s">
        <v>101</v>
      </c>
      <c r="B88">
        <v>293</v>
      </c>
      <c r="C88" s="1" t="s">
        <v>467</v>
      </c>
      <c r="D88" t="s">
        <v>73</v>
      </c>
      <c r="E88" t="s">
        <v>73</v>
      </c>
      <c r="F88" t="s">
        <v>73</v>
      </c>
      <c r="G88" t="s">
        <v>73</v>
      </c>
      <c r="H88" s="1" t="s">
        <v>73</v>
      </c>
      <c r="I88" s="1" t="s">
        <v>73</v>
      </c>
      <c r="J88" s="1" t="s">
        <v>763</v>
      </c>
      <c r="K88" s="1" t="s">
        <v>763</v>
      </c>
      <c r="L88" s="1" t="s">
        <v>763</v>
      </c>
      <c r="M88" s="1" t="s">
        <v>763</v>
      </c>
      <c r="N88" s="1" t="s">
        <v>763</v>
      </c>
      <c r="O88" s="1" t="s">
        <v>763</v>
      </c>
      <c r="P88" s="1" t="s">
        <v>763</v>
      </c>
      <c r="Q88" s="1" t="s">
        <v>763</v>
      </c>
      <c r="R88" s="1" t="s">
        <v>73</v>
      </c>
      <c r="S88" s="1" t="s">
        <v>73</v>
      </c>
      <c r="T88" s="1" t="s">
        <v>73</v>
      </c>
      <c r="U88" s="1" t="s">
        <v>763</v>
      </c>
      <c r="V88" s="1" t="s">
        <v>73</v>
      </c>
      <c r="W88" s="1" t="s">
        <v>73</v>
      </c>
      <c r="X88" s="1" t="s">
        <v>763</v>
      </c>
      <c r="Y88" s="1" t="s">
        <v>73</v>
      </c>
      <c r="Z88" s="1" t="s">
        <v>763</v>
      </c>
      <c r="AA88" s="1" t="s">
        <v>73</v>
      </c>
      <c r="AB88" s="1" t="s">
        <v>73</v>
      </c>
      <c r="AC88" s="1" t="s">
        <v>73</v>
      </c>
      <c r="AD88" s="1" t="s">
        <v>763</v>
      </c>
      <c r="AE88" s="1" t="s">
        <v>73</v>
      </c>
      <c r="AF88" s="1" t="s">
        <v>73</v>
      </c>
      <c r="AG88" s="1" t="s">
        <v>763</v>
      </c>
      <c r="AH88" s="1" t="s">
        <v>73</v>
      </c>
      <c r="AI88" s="1" t="s">
        <v>763</v>
      </c>
      <c r="AJ88" s="1" t="s">
        <v>73</v>
      </c>
      <c r="AK88" s="1" t="s">
        <v>73</v>
      </c>
      <c r="AL88" s="1" t="s">
        <v>73</v>
      </c>
      <c r="AM88" s="1" t="s">
        <v>763</v>
      </c>
      <c r="AN88" s="1" t="s">
        <v>73</v>
      </c>
      <c r="AO88" s="1" t="s">
        <v>73</v>
      </c>
      <c r="AP88" s="1" t="s">
        <v>763</v>
      </c>
      <c r="AQ88" s="1" t="s">
        <v>73</v>
      </c>
      <c r="AR88" s="1" t="s">
        <v>763</v>
      </c>
      <c r="AS88" s="1" t="s">
        <v>73</v>
      </c>
      <c r="AT88" s="1" t="s">
        <v>73</v>
      </c>
      <c r="AU88" s="1" t="s">
        <v>73</v>
      </c>
      <c r="AV88" s="1" t="s">
        <v>763</v>
      </c>
      <c r="AW88" s="1" t="s">
        <v>73</v>
      </c>
      <c r="AX88" s="1" t="s">
        <v>73</v>
      </c>
      <c r="AY88" s="1" t="s">
        <v>763</v>
      </c>
      <c r="AZ88" s="1" t="s">
        <v>73</v>
      </c>
      <c r="BA88" s="1" t="s">
        <v>763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</row>
    <row r="89" spans="1:90" x14ac:dyDescent="0.3">
      <c r="A89" t="s">
        <v>102</v>
      </c>
      <c r="B89">
        <v>294</v>
      </c>
      <c r="C89" s="1" t="s">
        <v>467</v>
      </c>
      <c r="D89" t="s">
        <v>979</v>
      </c>
      <c r="E89" t="s">
        <v>839</v>
      </c>
      <c r="F89" t="s">
        <v>935</v>
      </c>
      <c r="G89" t="s">
        <v>944</v>
      </c>
      <c r="H89" s="1" t="s">
        <v>907</v>
      </c>
      <c r="I89" s="1" t="s">
        <v>934</v>
      </c>
      <c r="J89" s="1" t="s">
        <v>763</v>
      </c>
      <c r="K89" s="1" t="s">
        <v>763</v>
      </c>
      <c r="L89" s="1" t="s">
        <v>763</v>
      </c>
      <c r="M89" s="1" t="s">
        <v>763</v>
      </c>
      <c r="N89" s="1" t="s">
        <v>763</v>
      </c>
      <c r="O89" s="1" t="s">
        <v>763</v>
      </c>
      <c r="P89" t="s">
        <v>763</v>
      </c>
      <c r="Q89" s="1" t="s">
        <v>763</v>
      </c>
      <c r="R89" t="s">
        <v>980</v>
      </c>
      <c r="S89" s="1" t="s">
        <v>950</v>
      </c>
      <c r="T89" s="1" t="s">
        <v>981</v>
      </c>
      <c r="U89" s="1" t="s">
        <v>763</v>
      </c>
      <c r="V89" s="1" t="s">
        <v>950</v>
      </c>
      <c r="W89" s="1" t="s">
        <v>982</v>
      </c>
      <c r="X89" s="1" t="s">
        <v>763</v>
      </c>
      <c r="Y89" s="1" t="s">
        <v>435</v>
      </c>
      <c r="Z89" s="1" t="s">
        <v>763</v>
      </c>
      <c r="AA89" s="1" t="s">
        <v>983</v>
      </c>
      <c r="AB89" s="1" t="s">
        <v>984</v>
      </c>
      <c r="AC89" s="1" t="s">
        <v>985</v>
      </c>
      <c r="AD89" s="1" t="s">
        <v>763</v>
      </c>
      <c r="AE89" s="1" t="s">
        <v>934</v>
      </c>
      <c r="AF89" s="1" t="s">
        <v>986</v>
      </c>
      <c r="AG89" s="1" t="s">
        <v>763</v>
      </c>
      <c r="AH89" s="1" t="s">
        <v>987</v>
      </c>
      <c r="AI89" s="1" t="s">
        <v>763</v>
      </c>
      <c r="AJ89" s="1" t="s">
        <v>988</v>
      </c>
      <c r="AK89" s="1" t="s">
        <v>989</v>
      </c>
      <c r="AL89" s="1" t="s">
        <v>830</v>
      </c>
      <c r="AM89" s="1" t="s">
        <v>763</v>
      </c>
      <c r="AN89" s="1" t="s">
        <v>990</v>
      </c>
      <c r="AO89" s="1" t="s">
        <v>991</v>
      </c>
      <c r="AP89" s="1" t="s">
        <v>763</v>
      </c>
      <c r="AQ89" s="1" t="s">
        <v>992</v>
      </c>
      <c r="AR89" s="1" t="s">
        <v>763</v>
      </c>
      <c r="AS89" s="1" t="s">
        <v>993</v>
      </c>
      <c r="AT89" s="1" t="s">
        <v>994</v>
      </c>
      <c r="AU89" s="1" t="s">
        <v>995</v>
      </c>
      <c r="AV89" s="1" t="s">
        <v>763</v>
      </c>
      <c r="AW89" s="1" t="s">
        <v>819</v>
      </c>
      <c r="AX89" s="1" t="s">
        <v>996</v>
      </c>
      <c r="AY89" s="1" t="s">
        <v>763</v>
      </c>
      <c r="AZ89" s="1" t="s">
        <v>434</v>
      </c>
      <c r="BA89" s="1" t="s">
        <v>763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</row>
    <row r="90" spans="1:90" x14ac:dyDescent="0.3">
      <c r="A90" t="s">
        <v>103</v>
      </c>
      <c r="B90">
        <v>295</v>
      </c>
      <c r="C90" s="1" t="s">
        <v>467</v>
      </c>
      <c r="D90" t="s">
        <v>73</v>
      </c>
      <c r="E90" t="s">
        <v>73</v>
      </c>
      <c r="F90" t="s">
        <v>73</v>
      </c>
      <c r="G90" t="s">
        <v>73</v>
      </c>
      <c r="H90" s="1" t="s">
        <v>73</v>
      </c>
      <c r="I90" s="1" t="s">
        <v>73</v>
      </c>
      <c r="J90" s="1" t="s">
        <v>763</v>
      </c>
      <c r="K90" s="1" t="s">
        <v>763</v>
      </c>
      <c r="L90" s="1" t="s">
        <v>763</v>
      </c>
      <c r="M90" s="1" t="s">
        <v>763</v>
      </c>
      <c r="N90" s="1" t="s">
        <v>763</v>
      </c>
      <c r="O90" s="1" t="s">
        <v>763</v>
      </c>
      <c r="P90" s="1" t="s">
        <v>763</v>
      </c>
      <c r="Q90" s="1" t="s">
        <v>763</v>
      </c>
      <c r="R90" s="1" t="s">
        <v>73</v>
      </c>
      <c r="S90" s="1" t="s">
        <v>73</v>
      </c>
      <c r="T90" s="1" t="s">
        <v>73</v>
      </c>
      <c r="U90" s="1" t="s">
        <v>763</v>
      </c>
      <c r="V90" s="1" t="s">
        <v>73</v>
      </c>
      <c r="W90" s="1" t="s">
        <v>73</v>
      </c>
      <c r="X90" s="1" t="s">
        <v>763</v>
      </c>
      <c r="Y90" s="1" t="s">
        <v>73</v>
      </c>
      <c r="Z90" s="1" t="s">
        <v>763</v>
      </c>
      <c r="AA90" s="1" t="s">
        <v>73</v>
      </c>
      <c r="AB90" s="1" t="s">
        <v>73</v>
      </c>
      <c r="AC90" s="1" t="s">
        <v>73</v>
      </c>
      <c r="AD90" s="1" t="s">
        <v>763</v>
      </c>
      <c r="AE90" s="1" t="s">
        <v>73</v>
      </c>
      <c r="AF90" s="1" t="s">
        <v>73</v>
      </c>
      <c r="AG90" s="1" t="s">
        <v>763</v>
      </c>
      <c r="AH90" s="1" t="s">
        <v>73</v>
      </c>
      <c r="AI90" s="1" t="s">
        <v>763</v>
      </c>
      <c r="AJ90" s="1" t="s">
        <v>73</v>
      </c>
      <c r="AK90" s="1" t="s">
        <v>73</v>
      </c>
      <c r="AL90" s="1" t="s">
        <v>73</v>
      </c>
      <c r="AM90" s="1" t="s">
        <v>763</v>
      </c>
      <c r="AN90" s="1" t="s">
        <v>73</v>
      </c>
      <c r="AO90" s="1" t="s">
        <v>73</v>
      </c>
      <c r="AP90" s="1" t="s">
        <v>763</v>
      </c>
      <c r="AQ90" s="1" t="s">
        <v>73</v>
      </c>
      <c r="AR90" s="1" t="s">
        <v>763</v>
      </c>
      <c r="AS90" s="1" t="s">
        <v>73</v>
      </c>
      <c r="AT90" s="1" t="s">
        <v>73</v>
      </c>
      <c r="AU90" s="1" t="s">
        <v>73</v>
      </c>
      <c r="AV90" s="1" t="s">
        <v>763</v>
      </c>
      <c r="AW90" s="1" t="s">
        <v>73</v>
      </c>
      <c r="AX90" s="1" t="s">
        <v>73</v>
      </c>
      <c r="AY90" s="1" t="s">
        <v>763</v>
      </c>
      <c r="AZ90" s="1" t="s">
        <v>73</v>
      </c>
      <c r="BA90" s="1" t="s">
        <v>763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</row>
    <row r="91" spans="1:90" x14ac:dyDescent="0.3">
      <c r="A91" t="s">
        <v>104</v>
      </c>
      <c r="B91">
        <v>296</v>
      </c>
      <c r="C91" s="1" t="s">
        <v>467</v>
      </c>
      <c r="D91" t="s">
        <v>73</v>
      </c>
      <c r="E91" t="s">
        <v>73</v>
      </c>
      <c r="F91" t="s">
        <v>73</v>
      </c>
      <c r="G91" t="s">
        <v>73</v>
      </c>
      <c r="H91" s="1" t="s">
        <v>73</v>
      </c>
      <c r="I91" s="1" t="s">
        <v>73</v>
      </c>
      <c r="J91" s="1" t="s">
        <v>763</v>
      </c>
      <c r="K91" s="1" t="s">
        <v>763</v>
      </c>
      <c r="L91" s="1" t="s">
        <v>763</v>
      </c>
      <c r="M91" s="1" t="s">
        <v>763</v>
      </c>
      <c r="N91" s="1" t="s">
        <v>763</v>
      </c>
      <c r="O91" s="1" t="s">
        <v>763</v>
      </c>
      <c r="P91" s="1" t="s">
        <v>763</v>
      </c>
      <c r="Q91" s="1" t="s">
        <v>763</v>
      </c>
      <c r="R91" s="1" t="s">
        <v>73</v>
      </c>
      <c r="S91" s="1" t="s">
        <v>73</v>
      </c>
      <c r="T91" s="1" t="s">
        <v>73</v>
      </c>
      <c r="U91" s="1" t="s">
        <v>763</v>
      </c>
      <c r="V91" s="1" t="s">
        <v>73</v>
      </c>
      <c r="W91" s="1" t="s">
        <v>73</v>
      </c>
      <c r="X91" s="1" t="s">
        <v>763</v>
      </c>
      <c r="Y91" s="1" t="s">
        <v>73</v>
      </c>
      <c r="Z91" s="1" t="s">
        <v>763</v>
      </c>
      <c r="AA91" s="1" t="s">
        <v>73</v>
      </c>
      <c r="AB91" s="1" t="s">
        <v>73</v>
      </c>
      <c r="AC91" s="1" t="s">
        <v>73</v>
      </c>
      <c r="AD91" s="1" t="s">
        <v>763</v>
      </c>
      <c r="AE91" s="1" t="s">
        <v>73</v>
      </c>
      <c r="AF91" s="1" t="s">
        <v>73</v>
      </c>
      <c r="AG91" s="1" t="s">
        <v>763</v>
      </c>
      <c r="AH91" s="1" t="s">
        <v>73</v>
      </c>
      <c r="AI91" s="1" t="s">
        <v>763</v>
      </c>
      <c r="AJ91" s="1" t="s">
        <v>73</v>
      </c>
      <c r="AK91" s="1" t="s">
        <v>73</v>
      </c>
      <c r="AL91" s="1" t="s">
        <v>73</v>
      </c>
      <c r="AM91" s="1" t="s">
        <v>763</v>
      </c>
      <c r="AN91" s="1" t="s">
        <v>73</v>
      </c>
      <c r="AO91" s="1" t="s">
        <v>73</v>
      </c>
      <c r="AP91" s="1" t="s">
        <v>763</v>
      </c>
      <c r="AQ91" s="1" t="s">
        <v>73</v>
      </c>
      <c r="AR91" s="1" t="s">
        <v>763</v>
      </c>
      <c r="AS91" s="1" t="s">
        <v>73</v>
      </c>
      <c r="AT91" s="1" t="s">
        <v>73</v>
      </c>
      <c r="AU91" s="1" t="s">
        <v>73</v>
      </c>
      <c r="AV91" s="1" t="s">
        <v>763</v>
      </c>
      <c r="AW91" s="1" t="s">
        <v>73</v>
      </c>
      <c r="AX91" s="1" t="s">
        <v>73</v>
      </c>
      <c r="AY91" s="1" t="s">
        <v>763</v>
      </c>
      <c r="AZ91" s="1" t="s">
        <v>73</v>
      </c>
      <c r="BA91" s="1" t="s">
        <v>763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</row>
    <row r="92" spans="1:90" x14ac:dyDescent="0.3">
      <c r="A92" t="s">
        <v>105</v>
      </c>
      <c r="B92">
        <v>297</v>
      </c>
      <c r="C92" s="1" t="s">
        <v>467</v>
      </c>
      <c r="D92" t="s">
        <v>73</v>
      </c>
      <c r="E92" t="s">
        <v>73</v>
      </c>
      <c r="F92" t="s">
        <v>73</v>
      </c>
      <c r="G92" t="s">
        <v>73</v>
      </c>
      <c r="H92" s="1" t="s">
        <v>73</v>
      </c>
      <c r="I92" s="1" t="s">
        <v>73</v>
      </c>
      <c r="J92" s="1" t="s">
        <v>763</v>
      </c>
      <c r="K92" s="1" t="s">
        <v>763</v>
      </c>
      <c r="L92" s="1" t="s">
        <v>763</v>
      </c>
      <c r="M92" s="1" t="s">
        <v>763</v>
      </c>
      <c r="N92" s="1" t="s">
        <v>763</v>
      </c>
      <c r="O92" s="1" t="s">
        <v>763</v>
      </c>
      <c r="P92" s="1" t="s">
        <v>763</v>
      </c>
      <c r="Q92" s="1" t="s">
        <v>763</v>
      </c>
      <c r="R92" s="1" t="s">
        <v>73</v>
      </c>
      <c r="S92" s="1" t="s">
        <v>73</v>
      </c>
      <c r="T92" s="1" t="s">
        <v>73</v>
      </c>
      <c r="U92" s="1" t="s">
        <v>763</v>
      </c>
      <c r="V92" s="1" t="s">
        <v>73</v>
      </c>
      <c r="W92" s="1" t="s">
        <v>73</v>
      </c>
      <c r="X92" s="1" t="s">
        <v>763</v>
      </c>
      <c r="Y92" s="1" t="s">
        <v>73</v>
      </c>
      <c r="Z92" s="1" t="s">
        <v>763</v>
      </c>
      <c r="AA92" s="1" t="s">
        <v>73</v>
      </c>
      <c r="AB92" s="1" t="s">
        <v>73</v>
      </c>
      <c r="AC92" s="1" t="s">
        <v>73</v>
      </c>
      <c r="AD92" s="1" t="s">
        <v>763</v>
      </c>
      <c r="AE92" s="1" t="s">
        <v>73</v>
      </c>
      <c r="AF92" s="1" t="s">
        <v>73</v>
      </c>
      <c r="AG92" s="1" t="s">
        <v>763</v>
      </c>
      <c r="AH92" s="1" t="s">
        <v>73</v>
      </c>
      <c r="AI92" s="1" t="s">
        <v>763</v>
      </c>
      <c r="AJ92" s="1" t="s">
        <v>73</v>
      </c>
      <c r="AK92" s="1" t="s">
        <v>73</v>
      </c>
      <c r="AL92" s="1" t="s">
        <v>73</v>
      </c>
      <c r="AM92" s="1" t="s">
        <v>763</v>
      </c>
      <c r="AN92" s="1" t="s">
        <v>73</v>
      </c>
      <c r="AO92" s="1" t="s">
        <v>73</v>
      </c>
      <c r="AP92" s="1" t="s">
        <v>763</v>
      </c>
      <c r="AQ92" s="1" t="s">
        <v>73</v>
      </c>
      <c r="AR92" s="1" t="s">
        <v>763</v>
      </c>
      <c r="AS92" s="1" t="s">
        <v>73</v>
      </c>
      <c r="AT92" s="1" t="s">
        <v>73</v>
      </c>
      <c r="AU92" s="1" t="s">
        <v>73</v>
      </c>
      <c r="AV92" s="1" t="s">
        <v>763</v>
      </c>
      <c r="AW92" s="1" t="s">
        <v>73</v>
      </c>
      <c r="AX92" s="1" t="s">
        <v>73</v>
      </c>
      <c r="AY92" s="1" t="s">
        <v>763</v>
      </c>
      <c r="AZ92" s="1" t="s">
        <v>73</v>
      </c>
      <c r="BA92" s="1" t="s">
        <v>763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</row>
    <row r="93" spans="1:90" x14ac:dyDescent="0.3">
      <c r="A93" t="s">
        <v>106</v>
      </c>
      <c r="B93">
        <v>298</v>
      </c>
      <c r="C93" s="1" t="s">
        <v>467</v>
      </c>
      <c r="D93" t="s">
        <v>73</v>
      </c>
      <c r="E93" t="s">
        <v>73</v>
      </c>
      <c r="F93" t="s">
        <v>73</v>
      </c>
      <c r="G93" t="s">
        <v>73</v>
      </c>
      <c r="H93" s="1" t="s">
        <v>73</v>
      </c>
      <c r="I93" s="1" t="s">
        <v>73</v>
      </c>
      <c r="J93" s="1" t="s">
        <v>763</v>
      </c>
      <c r="K93" s="1" t="s">
        <v>763</v>
      </c>
      <c r="L93" s="1" t="s">
        <v>763</v>
      </c>
      <c r="M93" s="1" t="s">
        <v>763</v>
      </c>
      <c r="N93" s="1" t="s">
        <v>763</v>
      </c>
      <c r="O93" s="1" t="s">
        <v>763</v>
      </c>
      <c r="P93" s="1" t="s">
        <v>763</v>
      </c>
      <c r="Q93" s="1" t="s">
        <v>763</v>
      </c>
      <c r="R93" s="1" t="s">
        <v>73</v>
      </c>
      <c r="S93" s="1" t="s">
        <v>73</v>
      </c>
      <c r="T93" s="1" t="s">
        <v>73</v>
      </c>
      <c r="U93" s="1" t="s">
        <v>763</v>
      </c>
      <c r="V93" s="1" t="s">
        <v>73</v>
      </c>
      <c r="W93" s="1" t="s">
        <v>73</v>
      </c>
      <c r="X93" s="1" t="s">
        <v>763</v>
      </c>
      <c r="Y93" s="1" t="s">
        <v>73</v>
      </c>
      <c r="Z93" s="1" t="s">
        <v>763</v>
      </c>
      <c r="AA93" s="1" t="s">
        <v>73</v>
      </c>
      <c r="AB93" s="1" t="s">
        <v>73</v>
      </c>
      <c r="AC93" s="1" t="s">
        <v>73</v>
      </c>
      <c r="AD93" s="1" t="s">
        <v>763</v>
      </c>
      <c r="AE93" s="1" t="s">
        <v>73</v>
      </c>
      <c r="AF93" s="1" t="s">
        <v>73</v>
      </c>
      <c r="AG93" s="1" t="s">
        <v>763</v>
      </c>
      <c r="AH93" s="1" t="s">
        <v>73</v>
      </c>
      <c r="AI93" s="1" t="s">
        <v>763</v>
      </c>
      <c r="AJ93" s="1" t="s">
        <v>73</v>
      </c>
      <c r="AK93" s="1" t="s">
        <v>73</v>
      </c>
      <c r="AL93" s="1" t="s">
        <v>73</v>
      </c>
      <c r="AM93" s="1" t="s">
        <v>763</v>
      </c>
      <c r="AN93" s="1" t="s">
        <v>73</v>
      </c>
      <c r="AO93" s="1" t="s">
        <v>73</v>
      </c>
      <c r="AP93" s="1" t="s">
        <v>763</v>
      </c>
      <c r="AQ93" s="1" t="s">
        <v>73</v>
      </c>
      <c r="AR93" s="1" t="s">
        <v>763</v>
      </c>
      <c r="AS93" s="1" t="s">
        <v>73</v>
      </c>
      <c r="AT93" s="1" t="s">
        <v>73</v>
      </c>
      <c r="AU93" s="1" t="s">
        <v>73</v>
      </c>
      <c r="AV93" s="1" t="s">
        <v>763</v>
      </c>
      <c r="AW93" s="1" t="s">
        <v>73</v>
      </c>
      <c r="AX93" s="1" t="s">
        <v>73</v>
      </c>
      <c r="AY93" s="1" t="s">
        <v>763</v>
      </c>
      <c r="AZ93" s="1" t="s">
        <v>73</v>
      </c>
      <c r="BA93" s="1" t="s">
        <v>763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</row>
    <row r="94" spans="1:90" x14ac:dyDescent="0.3">
      <c r="A94" t="s">
        <v>107</v>
      </c>
      <c r="B94">
        <v>299</v>
      </c>
      <c r="C94" s="1" t="s">
        <v>467</v>
      </c>
      <c r="D94" t="s">
        <v>73</v>
      </c>
      <c r="E94" t="s">
        <v>73</v>
      </c>
      <c r="F94" t="s">
        <v>73</v>
      </c>
      <c r="G94" t="s">
        <v>73</v>
      </c>
      <c r="H94" s="1" t="s">
        <v>73</v>
      </c>
      <c r="I94" s="1" t="s">
        <v>73</v>
      </c>
      <c r="J94" s="1" t="s">
        <v>763</v>
      </c>
      <c r="K94" s="1" t="s">
        <v>763</v>
      </c>
      <c r="L94" s="1" t="s">
        <v>763</v>
      </c>
      <c r="M94" s="1" t="s">
        <v>763</v>
      </c>
      <c r="N94" s="1" t="s">
        <v>763</v>
      </c>
      <c r="O94" s="1" t="s">
        <v>763</v>
      </c>
      <c r="P94" s="1" t="s">
        <v>763</v>
      </c>
      <c r="Q94" s="1" t="s">
        <v>763</v>
      </c>
      <c r="R94" s="1" t="s">
        <v>73</v>
      </c>
      <c r="S94" s="1" t="s">
        <v>73</v>
      </c>
      <c r="T94" s="1" t="s">
        <v>73</v>
      </c>
      <c r="U94" s="1" t="s">
        <v>763</v>
      </c>
      <c r="V94" s="1" t="s">
        <v>73</v>
      </c>
      <c r="W94" s="1" t="s">
        <v>73</v>
      </c>
      <c r="X94" s="1" t="s">
        <v>763</v>
      </c>
      <c r="Y94" s="1" t="s">
        <v>73</v>
      </c>
      <c r="Z94" s="1" t="s">
        <v>763</v>
      </c>
      <c r="AA94" s="1" t="s">
        <v>73</v>
      </c>
      <c r="AB94" s="1" t="s">
        <v>73</v>
      </c>
      <c r="AC94" s="1" t="s">
        <v>73</v>
      </c>
      <c r="AD94" s="1" t="s">
        <v>763</v>
      </c>
      <c r="AE94" s="1" t="s">
        <v>73</v>
      </c>
      <c r="AF94" s="1" t="s">
        <v>73</v>
      </c>
      <c r="AG94" s="1" t="s">
        <v>763</v>
      </c>
      <c r="AH94" s="1" t="s">
        <v>73</v>
      </c>
      <c r="AI94" s="1" t="s">
        <v>763</v>
      </c>
      <c r="AJ94" s="1" t="s">
        <v>73</v>
      </c>
      <c r="AK94" s="1" t="s">
        <v>73</v>
      </c>
      <c r="AL94" s="1" t="s">
        <v>73</v>
      </c>
      <c r="AM94" s="1" t="s">
        <v>763</v>
      </c>
      <c r="AN94" s="1" t="s">
        <v>73</v>
      </c>
      <c r="AO94" s="1" t="s">
        <v>73</v>
      </c>
      <c r="AP94" s="1" t="s">
        <v>763</v>
      </c>
      <c r="AQ94" s="1" t="s">
        <v>73</v>
      </c>
      <c r="AR94" s="1" t="s">
        <v>763</v>
      </c>
      <c r="AS94" s="1" t="s">
        <v>73</v>
      </c>
      <c r="AT94" s="1" t="s">
        <v>73</v>
      </c>
      <c r="AU94" s="1" t="s">
        <v>73</v>
      </c>
      <c r="AV94" s="1" t="s">
        <v>763</v>
      </c>
      <c r="AW94" s="1" t="s">
        <v>73</v>
      </c>
      <c r="AX94" s="1" t="s">
        <v>73</v>
      </c>
      <c r="AY94" s="1" t="s">
        <v>763</v>
      </c>
      <c r="AZ94" s="1" t="s">
        <v>73</v>
      </c>
      <c r="BA94" s="1" t="s">
        <v>763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</row>
    <row r="95" spans="1:90" x14ac:dyDescent="0.3">
      <c r="A95" t="s">
        <v>108</v>
      </c>
      <c r="B95">
        <v>300</v>
      </c>
      <c r="C95" s="1" t="s">
        <v>467</v>
      </c>
      <c r="D95" t="s">
        <v>73</v>
      </c>
      <c r="E95" t="s">
        <v>73</v>
      </c>
      <c r="F95" t="s">
        <v>73</v>
      </c>
      <c r="G95" t="s">
        <v>73</v>
      </c>
      <c r="H95" s="1" t="s">
        <v>73</v>
      </c>
      <c r="I95" s="1" t="s">
        <v>73</v>
      </c>
      <c r="J95" s="1" t="s">
        <v>763</v>
      </c>
      <c r="K95" s="1" t="s">
        <v>763</v>
      </c>
      <c r="L95" s="1" t="s">
        <v>763</v>
      </c>
      <c r="M95" s="1" t="s">
        <v>763</v>
      </c>
      <c r="N95" s="1" t="s">
        <v>763</v>
      </c>
      <c r="O95" s="1" t="s">
        <v>763</v>
      </c>
      <c r="P95" s="1" t="s">
        <v>763</v>
      </c>
      <c r="Q95" s="1" t="s">
        <v>763</v>
      </c>
      <c r="R95" s="1" t="s">
        <v>73</v>
      </c>
      <c r="S95" s="1" t="s">
        <v>73</v>
      </c>
      <c r="T95" s="1" t="s">
        <v>73</v>
      </c>
      <c r="U95" s="1" t="s">
        <v>763</v>
      </c>
      <c r="V95" s="1" t="s">
        <v>73</v>
      </c>
      <c r="W95" s="1" t="s">
        <v>73</v>
      </c>
      <c r="X95" s="1" t="s">
        <v>763</v>
      </c>
      <c r="Y95" s="1" t="s">
        <v>73</v>
      </c>
      <c r="Z95" s="1" t="s">
        <v>763</v>
      </c>
      <c r="AA95" s="1" t="s">
        <v>73</v>
      </c>
      <c r="AB95" s="1" t="s">
        <v>73</v>
      </c>
      <c r="AC95" s="1" t="s">
        <v>73</v>
      </c>
      <c r="AD95" s="1" t="s">
        <v>763</v>
      </c>
      <c r="AE95" s="1" t="s">
        <v>73</v>
      </c>
      <c r="AF95" s="1" t="s">
        <v>73</v>
      </c>
      <c r="AG95" s="1" t="s">
        <v>763</v>
      </c>
      <c r="AH95" s="1" t="s">
        <v>73</v>
      </c>
      <c r="AI95" s="1" t="s">
        <v>763</v>
      </c>
      <c r="AJ95" s="1" t="s">
        <v>73</v>
      </c>
      <c r="AK95" s="1" t="s">
        <v>73</v>
      </c>
      <c r="AL95" s="1" t="s">
        <v>73</v>
      </c>
      <c r="AM95" s="1" t="s">
        <v>763</v>
      </c>
      <c r="AN95" s="1" t="s">
        <v>73</v>
      </c>
      <c r="AO95" s="1" t="s">
        <v>73</v>
      </c>
      <c r="AP95" s="1" t="s">
        <v>763</v>
      </c>
      <c r="AQ95" s="1" t="s">
        <v>73</v>
      </c>
      <c r="AR95" s="1" t="s">
        <v>763</v>
      </c>
      <c r="AS95" s="1" t="s">
        <v>73</v>
      </c>
      <c r="AT95" s="1" t="s">
        <v>73</v>
      </c>
      <c r="AU95" s="1" t="s">
        <v>73</v>
      </c>
      <c r="AV95" s="1" t="s">
        <v>763</v>
      </c>
      <c r="AW95" s="1" t="s">
        <v>73</v>
      </c>
      <c r="AX95" s="1" t="s">
        <v>73</v>
      </c>
      <c r="AY95" s="1" t="s">
        <v>763</v>
      </c>
      <c r="AZ95" s="1" t="s">
        <v>73</v>
      </c>
      <c r="BA95" s="1" t="s">
        <v>763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</row>
    <row r="96" spans="1:90" x14ac:dyDescent="0.3">
      <c r="A96" t="s">
        <v>109</v>
      </c>
      <c r="B96">
        <v>301</v>
      </c>
      <c r="C96" s="1" t="s">
        <v>467</v>
      </c>
      <c r="D96" t="s">
        <v>73</v>
      </c>
      <c r="E96" t="s">
        <v>73</v>
      </c>
      <c r="F96" t="s">
        <v>73</v>
      </c>
      <c r="G96" t="s">
        <v>73</v>
      </c>
      <c r="H96" s="1" t="s">
        <v>73</v>
      </c>
      <c r="I96" s="1" t="s">
        <v>73</v>
      </c>
      <c r="J96" s="1" t="s">
        <v>763</v>
      </c>
      <c r="K96" s="1" t="s">
        <v>763</v>
      </c>
      <c r="L96" s="1" t="s">
        <v>763</v>
      </c>
      <c r="M96" s="1" t="s">
        <v>763</v>
      </c>
      <c r="N96" s="1" t="s">
        <v>763</v>
      </c>
      <c r="O96" s="1" t="s">
        <v>763</v>
      </c>
      <c r="P96" s="1" t="s">
        <v>763</v>
      </c>
      <c r="Q96" s="1" t="s">
        <v>763</v>
      </c>
      <c r="R96" s="1" t="s">
        <v>73</v>
      </c>
      <c r="S96" s="1" t="s">
        <v>73</v>
      </c>
      <c r="T96" s="1" t="s">
        <v>73</v>
      </c>
      <c r="U96" s="1" t="s">
        <v>763</v>
      </c>
      <c r="V96" s="1" t="s">
        <v>73</v>
      </c>
      <c r="W96" s="1" t="s">
        <v>73</v>
      </c>
      <c r="X96" s="1" t="s">
        <v>763</v>
      </c>
      <c r="Y96" s="1" t="s">
        <v>73</v>
      </c>
      <c r="Z96" s="1" t="s">
        <v>763</v>
      </c>
      <c r="AA96" s="1" t="s">
        <v>73</v>
      </c>
      <c r="AB96" s="1" t="s">
        <v>73</v>
      </c>
      <c r="AC96" s="1" t="s">
        <v>73</v>
      </c>
      <c r="AD96" s="1" t="s">
        <v>763</v>
      </c>
      <c r="AE96" s="1" t="s">
        <v>73</v>
      </c>
      <c r="AF96" s="1" t="s">
        <v>73</v>
      </c>
      <c r="AG96" s="1" t="s">
        <v>763</v>
      </c>
      <c r="AH96" s="1" t="s">
        <v>73</v>
      </c>
      <c r="AI96" s="1" t="s">
        <v>763</v>
      </c>
      <c r="AJ96" s="1" t="s">
        <v>73</v>
      </c>
      <c r="AK96" s="1" t="s">
        <v>73</v>
      </c>
      <c r="AL96" s="1" t="s">
        <v>73</v>
      </c>
      <c r="AM96" s="1" t="s">
        <v>763</v>
      </c>
      <c r="AN96" s="1" t="s">
        <v>73</v>
      </c>
      <c r="AO96" s="1" t="s">
        <v>73</v>
      </c>
      <c r="AP96" s="1" t="s">
        <v>763</v>
      </c>
      <c r="AQ96" s="1" t="s">
        <v>73</v>
      </c>
      <c r="AR96" s="1" t="s">
        <v>763</v>
      </c>
      <c r="AS96" s="1" t="s">
        <v>73</v>
      </c>
      <c r="AT96" s="1" t="s">
        <v>73</v>
      </c>
      <c r="AU96" s="1" t="s">
        <v>73</v>
      </c>
      <c r="AV96" s="1" t="s">
        <v>763</v>
      </c>
      <c r="AW96" s="1" t="s">
        <v>73</v>
      </c>
      <c r="AX96" s="1" t="s">
        <v>73</v>
      </c>
      <c r="AY96" s="1" t="s">
        <v>763</v>
      </c>
      <c r="AZ96" s="1" t="s">
        <v>73</v>
      </c>
      <c r="BA96" s="1" t="s">
        <v>763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</row>
    <row r="97" spans="1:90" x14ac:dyDescent="0.3">
      <c r="A97" t="s">
        <v>110</v>
      </c>
      <c r="B97">
        <v>302</v>
      </c>
      <c r="C97" t="s">
        <v>467</v>
      </c>
      <c r="D97" t="s">
        <v>73</v>
      </c>
      <c r="E97" t="s">
        <v>73</v>
      </c>
      <c r="F97" t="s">
        <v>73</v>
      </c>
      <c r="G97" t="s">
        <v>73</v>
      </c>
      <c r="H97" s="1" t="s">
        <v>73</v>
      </c>
      <c r="I97" s="1" t="s">
        <v>73</v>
      </c>
      <c r="J97" s="1" t="s">
        <v>763</v>
      </c>
      <c r="K97" s="1" t="s">
        <v>763</v>
      </c>
      <c r="L97" s="1" t="s">
        <v>763</v>
      </c>
      <c r="M97" s="1" t="s">
        <v>763</v>
      </c>
      <c r="N97" t="s">
        <v>763</v>
      </c>
      <c r="O97" t="s">
        <v>763</v>
      </c>
      <c r="P97" t="s">
        <v>763</v>
      </c>
      <c r="Q97" s="1" t="s">
        <v>763</v>
      </c>
      <c r="R97" t="s">
        <v>73</v>
      </c>
      <c r="S97" s="1" t="s">
        <v>73</v>
      </c>
      <c r="T97" s="1" t="s">
        <v>73</v>
      </c>
      <c r="U97" s="1" t="s">
        <v>763</v>
      </c>
      <c r="V97" s="1" t="s">
        <v>73</v>
      </c>
      <c r="W97" s="1" t="s">
        <v>73</v>
      </c>
      <c r="X97" s="1" t="s">
        <v>763</v>
      </c>
      <c r="Y97" s="1" t="s">
        <v>73</v>
      </c>
      <c r="Z97" s="1" t="s">
        <v>763</v>
      </c>
      <c r="AA97" s="1" t="s">
        <v>73</v>
      </c>
      <c r="AB97" s="1" t="s">
        <v>73</v>
      </c>
      <c r="AC97" s="1" t="s">
        <v>73</v>
      </c>
      <c r="AD97" s="1" t="s">
        <v>763</v>
      </c>
      <c r="AE97" s="1" t="s">
        <v>73</v>
      </c>
      <c r="AF97" s="1" t="s">
        <v>73</v>
      </c>
      <c r="AG97" s="1" t="s">
        <v>763</v>
      </c>
      <c r="AH97" s="1" t="s">
        <v>73</v>
      </c>
      <c r="AI97" s="1" t="s">
        <v>763</v>
      </c>
      <c r="AJ97" s="1" t="s">
        <v>73</v>
      </c>
      <c r="AK97" s="1" t="s">
        <v>73</v>
      </c>
      <c r="AL97" s="1" t="s">
        <v>73</v>
      </c>
      <c r="AM97" s="1" t="s">
        <v>763</v>
      </c>
      <c r="AN97" s="1" t="s">
        <v>73</v>
      </c>
      <c r="AO97" s="1" t="s">
        <v>73</v>
      </c>
      <c r="AP97" s="1" t="s">
        <v>763</v>
      </c>
      <c r="AQ97" s="1" t="s">
        <v>73</v>
      </c>
      <c r="AR97" s="1" t="s">
        <v>763</v>
      </c>
      <c r="AS97" s="1" t="s">
        <v>73</v>
      </c>
      <c r="AT97" s="1" t="s">
        <v>73</v>
      </c>
      <c r="AU97" s="1" t="s">
        <v>73</v>
      </c>
      <c r="AV97" s="1" t="s">
        <v>763</v>
      </c>
      <c r="AW97" s="1" t="s">
        <v>73</v>
      </c>
      <c r="AX97" s="1" t="s">
        <v>73</v>
      </c>
      <c r="AY97" s="1" t="s">
        <v>763</v>
      </c>
      <c r="AZ97" s="1" t="s">
        <v>73</v>
      </c>
      <c r="BA97" s="1" t="s">
        <v>763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</row>
    <row r="98" spans="1:90" x14ac:dyDescent="0.3">
      <c r="A98" t="s">
        <v>111</v>
      </c>
      <c r="B98">
        <v>303</v>
      </c>
      <c r="C98" t="s">
        <v>467</v>
      </c>
      <c r="D98" t="s">
        <v>73</v>
      </c>
      <c r="E98" t="s">
        <v>73</v>
      </c>
      <c r="F98" t="s">
        <v>73</v>
      </c>
      <c r="G98" t="s">
        <v>73</v>
      </c>
      <c r="H98" s="1" t="s">
        <v>73</v>
      </c>
      <c r="I98" s="1" t="s">
        <v>73</v>
      </c>
      <c r="J98" s="1" t="s">
        <v>763</v>
      </c>
      <c r="K98" s="1" t="s">
        <v>763</v>
      </c>
      <c r="L98" s="1" t="s">
        <v>763</v>
      </c>
      <c r="M98" s="1" t="s">
        <v>763</v>
      </c>
      <c r="N98" t="s">
        <v>763</v>
      </c>
      <c r="O98" t="s">
        <v>763</v>
      </c>
      <c r="P98" t="s">
        <v>763</v>
      </c>
      <c r="Q98" s="1" t="s">
        <v>763</v>
      </c>
      <c r="R98" t="s">
        <v>73</v>
      </c>
      <c r="S98" s="1" t="s">
        <v>73</v>
      </c>
      <c r="T98" s="1" t="s">
        <v>73</v>
      </c>
      <c r="U98" s="1" t="s">
        <v>763</v>
      </c>
      <c r="V98" s="1" t="s">
        <v>73</v>
      </c>
      <c r="W98" s="1" t="s">
        <v>73</v>
      </c>
      <c r="X98" s="1" t="s">
        <v>763</v>
      </c>
      <c r="Y98" s="1" t="s">
        <v>73</v>
      </c>
      <c r="Z98" s="1" t="s">
        <v>763</v>
      </c>
      <c r="AA98" s="1" t="s">
        <v>73</v>
      </c>
      <c r="AB98" s="1" t="s">
        <v>73</v>
      </c>
      <c r="AC98" s="1" t="s">
        <v>73</v>
      </c>
      <c r="AD98" s="1" t="s">
        <v>763</v>
      </c>
      <c r="AE98" s="1" t="s">
        <v>73</v>
      </c>
      <c r="AF98" s="1" t="s">
        <v>73</v>
      </c>
      <c r="AG98" s="1" t="s">
        <v>763</v>
      </c>
      <c r="AH98" s="1" t="s">
        <v>73</v>
      </c>
      <c r="AI98" s="1" t="s">
        <v>763</v>
      </c>
      <c r="AJ98" s="1" t="s">
        <v>73</v>
      </c>
      <c r="AK98" s="1" t="s">
        <v>73</v>
      </c>
      <c r="AL98" s="1" t="s">
        <v>73</v>
      </c>
      <c r="AM98" s="1" t="s">
        <v>763</v>
      </c>
      <c r="AN98" s="1" t="s">
        <v>73</v>
      </c>
      <c r="AO98" s="1" t="s">
        <v>73</v>
      </c>
      <c r="AP98" s="1" t="s">
        <v>763</v>
      </c>
      <c r="AQ98" s="1" t="s">
        <v>73</v>
      </c>
      <c r="AR98" s="1" t="s">
        <v>763</v>
      </c>
      <c r="AS98" s="1" t="s">
        <v>73</v>
      </c>
      <c r="AT98" s="1" t="s">
        <v>73</v>
      </c>
      <c r="AU98" s="1" t="s">
        <v>73</v>
      </c>
      <c r="AV98" s="1" t="s">
        <v>763</v>
      </c>
      <c r="AW98" s="1" t="s">
        <v>73</v>
      </c>
      <c r="AX98" s="1" t="s">
        <v>73</v>
      </c>
      <c r="AY98" s="1" t="s">
        <v>763</v>
      </c>
      <c r="AZ98" s="1" t="s">
        <v>73</v>
      </c>
      <c r="BA98" s="1" t="s">
        <v>763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</row>
    <row r="99" spans="1:90" x14ac:dyDescent="0.3">
      <c r="A99" t="s">
        <v>112</v>
      </c>
      <c r="B99">
        <v>304</v>
      </c>
      <c r="C99" s="1" t="s">
        <v>467</v>
      </c>
      <c r="D99" t="s">
        <v>73</v>
      </c>
      <c r="E99" t="s">
        <v>73</v>
      </c>
      <c r="F99" t="s">
        <v>73</v>
      </c>
      <c r="G99" t="s">
        <v>73</v>
      </c>
      <c r="H99" s="1" t="s">
        <v>73</v>
      </c>
      <c r="I99" s="1" t="s">
        <v>73</v>
      </c>
      <c r="J99" s="1" t="s">
        <v>763</v>
      </c>
      <c r="K99" s="1" t="s">
        <v>763</v>
      </c>
      <c r="L99" s="1" t="s">
        <v>763</v>
      </c>
      <c r="M99" s="1" t="s">
        <v>763</v>
      </c>
      <c r="N99" s="1" t="s">
        <v>763</v>
      </c>
      <c r="O99" s="1" t="s">
        <v>763</v>
      </c>
      <c r="P99" s="1" t="s">
        <v>763</v>
      </c>
      <c r="Q99" s="1" t="s">
        <v>763</v>
      </c>
      <c r="R99" s="1" t="s">
        <v>73</v>
      </c>
      <c r="S99" s="1" t="s">
        <v>73</v>
      </c>
      <c r="T99" s="1" t="s">
        <v>73</v>
      </c>
      <c r="U99" s="1" t="s">
        <v>763</v>
      </c>
      <c r="V99" s="1" t="s">
        <v>73</v>
      </c>
      <c r="W99" s="1" t="s">
        <v>73</v>
      </c>
      <c r="X99" s="1" t="s">
        <v>763</v>
      </c>
      <c r="Y99" s="1" t="s">
        <v>73</v>
      </c>
      <c r="Z99" s="1" t="s">
        <v>763</v>
      </c>
      <c r="AA99" s="1" t="s">
        <v>73</v>
      </c>
      <c r="AB99" s="1" t="s">
        <v>73</v>
      </c>
      <c r="AC99" s="1" t="s">
        <v>73</v>
      </c>
      <c r="AD99" s="1" t="s">
        <v>763</v>
      </c>
      <c r="AE99" s="1" t="s">
        <v>73</v>
      </c>
      <c r="AF99" s="1" t="s">
        <v>73</v>
      </c>
      <c r="AG99" s="1" t="s">
        <v>763</v>
      </c>
      <c r="AH99" s="1" t="s">
        <v>73</v>
      </c>
      <c r="AI99" s="1" t="s">
        <v>763</v>
      </c>
      <c r="AJ99" s="1" t="s">
        <v>73</v>
      </c>
      <c r="AK99" s="1" t="s">
        <v>73</v>
      </c>
      <c r="AL99" s="1" t="s">
        <v>73</v>
      </c>
      <c r="AM99" s="1" t="s">
        <v>763</v>
      </c>
      <c r="AN99" s="1" t="s">
        <v>73</v>
      </c>
      <c r="AO99" s="1" t="s">
        <v>73</v>
      </c>
      <c r="AP99" s="1" t="s">
        <v>763</v>
      </c>
      <c r="AQ99" s="1" t="s">
        <v>73</v>
      </c>
      <c r="AR99" s="1" t="s">
        <v>763</v>
      </c>
      <c r="AS99" s="1" t="s">
        <v>73</v>
      </c>
      <c r="AT99" s="1" t="s">
        <v>73</v>
      </c>
      <c r="AU99" s="1" t="s">
        <v>73</v>
      </c>
      <c r="AV99" s="1" t="s">
        <v>763</v>
      </c>
      <c r="AW99" s="1" t="s">
        <v>73</v>
      </c>
      <c r="AX99" s="1" t="s">
        <v>73</v>
      </c>
      <c r="AY99" s="1" t="s">
        <v>763</v>
      </c>
      <c r="AZ99" s="1" t="s">
        <v>73</v>
      </c>
      <c r="BA99" s="1" t="s">
        <v>763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</row>
    <row r="100" spans="1:90" x14ac:dyDescent="0.3">
      <c r="A100" t="s">
        <v>113</v>
      </c>
      <c r="B100">
        <v>305</v>
      </c>
      <c r="C100" t="s">
        <v>467</v>
      </c>
      <c r="D100" t="s">
        <v>73</v>
      </c>
      <c r="E100" t="s">
        <v>73</v>
      </c>
      <c r="F100" t="s">
        <v>73</v>
      </c>
      <c r="G100" t="s">
        <v>73</v>
      </c>
      <c r="H100" s="1" t="s">
        <v>73</v>
      </c>
      <c r="I100" s="1" t="s">
        <v>73</v>
      </c>
      <c r="J100" s="1" t="s">
        <v>763</v>
      </c>
      <c r="K100" s="1" t="s">
        <v>763</v>
      </c>
      <c r="L100" s="1" t="s">
        <v>763</v>
      </c>
      <c r="M100" s="1" t="s">
        <v>763</v>
      </c>
      <c r="N100" t="s">
        <v>763</v>
      </c>
      <c r="O100" t="s">
        <v>763</v>
      </c>
      <c r="P100" t="s">
        <v>763</v>
      </c>
      <c r="Q100" s="1" t="s">
        <v>763</v>
      </c>
      <c r="R100" t="s">
        <v>73</v>
      </c>
      <c r="S100" s="1" t="s">
        <v>73</v>
      </c>
      <c r="T100" s="1" t="s">
        <v>73</v>
      </c>
      <c r="U100" s="1" t="s">
        <v>763</v>
      </c>
      <c r="V100" s="1" t="s">
        <v>73</v>
      </c>
      <c r="W100" s="1" t="s">
        <v>73</v>
      </c>
      <c r="X100" s="1" t="s">
        <v>763</v>
      </c>
      <c r="Y100" s="1" t="s">
        <v>73</v>
      </c>
      <c r="Z100" s="1" t="s">
        <v>763</v>
      </c>
      <c r="AA100" s="1" t="s">
        <v>73</v>
      </c>
      <c r="AB100" s="1" t="s">
        <v>73</v>
      </c>
      <c r="AC100" s="1" t="s">
        <v>73</v>
      </c>
      <c r="AD100" s="1" t="s">
        <v>763</v>
      </c>
      <c r="AE100" s="1" t="s">
        <v>73</v>
      </c>
      <c r="AF100" s="1" t="s">
        <v>73</v>
      </c>
      <c r="AG100" s="1" t="s">
        <v>763</v>
      </c>
      <c r="AH100" s="1" t="s">
        <v>73</v>
      </c>
      <c r="AI100" s="1" t="s">
        <v>763</v>
      </c>
      <c r="AJ100" s="1" t="s">
        <v>73</v>
      </c>
      <c r="AK100" s="1" t="s">
        <v>73</v>
      </c>
      <c r="AL100" s="1" t="s">
        <v>73</v>
      </c>
      <c r="AM100" s="1" t="s">
        <v>763</v>
      </c>
      <c r="AN100" s="1" t="s">
        <v>73</v>
      </c>
      <c r="AO100" s="1" t="s">
        <v>73</v>
      </c>
      <c r="AP100" s="1" t="s">
        <v>763</v>
      </c>
      <c r="AQ100" s="1" t="s">
        <v>73</v>
      </c>
      <c r="AR100" s="1" t="s">
        <v>763</v>
      </c>
      <c r="AS100" s="1" t="s">
        <v>73</v>
      </c>
      <c r="AT100" s="1" t="s">
        <v>73</v>
      </c>
      <c r="AU100" s="1" t="s">
        <v>73</v>
      </c>
      <c r="AV100" s="1" t="s">
        <v>763</v>
      </c>
      <c r="AW100" s="1" t="s">
        <v>73</v>
      </c>
      <c r="AX100" s="1" t="s">
        <v>73</v>
      </c>
      <c r="AY100" s="1" t="s">
        <v>763</v>
      </c>
      <c r="AZ100" s="1" t="s">
        <v>73</v>
      </c>
      <c r="BA100" s="1" t="s">
        <v>763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</row>
    <row r="101" spans="1:90" s="9" customFormat="1" x14ac:dyDescent="0.3">
      <c r="A101" s="9" t="s">
        <v>114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0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</row>
    <row r="102" spans="1:90" x14ac:dyDescent="0.3">
      <c r="A102" t="s">
        <v>115</v>
      </c>
      <c r="B102">
        <v>220</v>
      </c>
      <c r="C102" t="s">
        <v>467</v>
      </c>
      <c r="D102" t="s">
        <v>73</v>
      </c>
      <c r="E102" t="s">
        <v>73</v>
      </c>
      <c r="F102" t="s">
        <v>73</v>
      </c>
      <c r="G102" t="s">
        <v>73</v>
      </c>
      <c r="H102" s="1" t="s">
        <v>73</v>
      </c>
      <c r="I102" s="1" t="s">
        <v>73</v>
      </c>
      <c r="J102" s="1" t="s">
        <v>73</v>
      </c>
      <c r="K102" s="1" t="s">
        <v>73</v>
      </c>
      <c r="L102" s="1" t="s">
        <v>73</v>
      </c>
      <c r="M102" s="1" t="s">
        <v>73</v>
      </c>
      <c r="N102" s="1" t="s">
        <v>73</v>
      </c>
      <c r="O102" s="1" t="s">
        <v>73</v>
      </c>
      <c r="P102" s="1" t="s">
        <v>73</v>
      </c>
      <c r="Q102" s="1" t="s">
        <v>73</v>
      </c>
      <c r="R102" s="1" t="s">
        <v>73</v>
      </c>
      <c r="S102" s="1" t="s">
        <v>73</v>
      </c>
      <c r="T102" s="1" t="s">
        <v>73</v>
      </c>
      <c r="U102" s="1" t="s">
        <v>73</v>
      </c>
      <c r="V102" s="1" t="s">
        <v>73</v>
      </c>
      <c r="W102" s="1" t="s">
        <v>73</v>
      </c>
      <c r="X102" s="1" t="s">
        <v>73</v>
      </c>
      <c r="Y102" s="1" t="s">
        <v>73</v>
      </c>
      <c r="Z102" s="1" t="s">
        <v>73</v>
      </c>
      <c r="AA102" s="1" t="s">
        <v>73</v>
      </c>
      <c r="AB102" s="1" t="s">
        <v>73</v>
      </c>
      <c r="AC102" s="1" t="s">
        <v>73</v>
      </c>
      <c r="AD102" s="1" t="s">
        <v>73</v>
      </c>
      <c r="AE102" s="1" t="s">
        <v>73</v>
      </c>
      <c r="AF102" s="1" t="s">
        <v>73</v>
      </c>
      <c r="AG102" s="1" t="s">
        <v>73</v>
      </c>
      <c r="AH102" s="1" t="s">
        <v>73</v>
      </c>
      <c r="AI102" s="1" t="s">
        <v>73</v>
      </c>
      <c r="AJ102" s="1" t="s">
        <v>73</v>
      </c>
      <c r="AK102" s="1" t="s">
        <v>73</v>
      </c>
      <c r="AL102" s="1" t="s">
        <v>73</v>
      </c>
      <c r="AM102" s="1" t="s">
        <v>73</v>
      </c>
      <c r="AN102" s="1" t="s">
        <v>73</v>
      </c>
      <c r="AO102" s="1" t="s">
        <v>73</v>
      </c>
      <c r="AP102" s="1" t="s">
        <v>73</v>
      </c>
      <c r="AQ102" s="1" t="s">
        <v>73</v>
      </c>
      <c r="AR102" s="1" t="s">
        <v>73</v>
      </c>
      <c r="AS102" s="1" t="s">
        <v>73</v>
      </c>
      <c r="AT102" s="1" t="s">
        <v>73</v>
      </c>
      <c r="AU102" s="1" t="s">
        <v>73</v>
      </c>
      <c r="AV102" s="1" t="s">
        <v>73</v>
      </c>
      <c r="AW102" s="1" t="s">
        <v>73</v>
      </c>
      <c r="AX102" s="1" t="s">
        <v>73</v>
      </c>
      <c r="AY102" s="1" t="s">
        <v>73</v>
      </c>
      <c r="AZ102" s="1" t="s">
        <v>73</v>
      </c>
      <c r="BA102" s="1" t="s">
        <v>73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</row>
    <row r="103" spans="1:90" x14ac:dyDescent="0.3">
      <c r="A103" t="s">
        <v>116</v>
      </c>
      <c r="B103">
        <v>221</v>
      </c>
      <c r="C103" t="s">
        <v>467</v>
      </c>
      <c r="D103" t="s">
        <v>73</v>
      </c>
      <c r="E103" t="s">
        <v>73</v>
      </c>
      <c r="F103" t="s">
        <v>73</v>
      </c>
      <c r="G103" t="s">
        <v>73</v>
      </c>
      <c r="H103" s="1" t="s">
        <v>73</v>
      </c>
      <c r="I103" s="1" t="s">
        <v>73</v>
      </c>
      <c r="J103" s="1" t="s">
        <v>73</v>
      </c>
      <c r="K103" s="1" t="s">
        <v>73</v>
      </c>
      <c r="L103" s="1" t="s">
        <v>73</v>
      </c>
      <c r="M103" s="1" t="s">
        <v>73</v>
      </c>
      <c r="N103" s="1" t="s">
        <v>73</v>
      </c>
      <c r="O103" s="1" t="s">
        <v>73</v>
      </c>
      <c r="P103" s="1" t="s">
        <v>73</v>
      </c>
      <c r="Q103" s="1" t="s">
        <v>73</v>
      </c>
      <c r="R103" s="1" t="s">
        <v>73</v>
      </c>
      <c r="S103" s="1" t="s">
        <v>73</v>
      </c>
      <c r="T103" s="1" t="s">
        <v>73</v>
      </c>
      <c r="U103" s="1" t="s">
        <v>73</v>
      </c>
      <c r="V103" s="1" t="s">
        <v>73</v>
      </c>
      <c r="W103" s="1" t="s">
        <v>73</v>
      </c>
      <c r="X103" s="1" t="s">
        <v>73</v>
      </c>
      <c r="Y103" s="1" t="s">
        <v>73</v>
      </c>
      <c r="Z103" s="1" t="s">
        <v>73</v>
      </c>
      <c r="AA103" s="1" t="s">
        <v>73</v>
      </c>
      <c r="AB103" s="1" t="s">
        <v>73</v>
      </c>
      <c r="AC103" s="1" t="s">
        <v>73</v>
      </c>
      <c r="AD103" s="1" t="s">
        <v>73</v>
      </c>
      <c r="AE103" s="1" t="s">
        <v>73</v>
      </c>
      <c r="AF103" s="1" t="s">
        <v>73</v>
      </c>
      <c r="AG103" s="1" t="s">
        <v>73</v>
      </c>
      <c r="AH103" s="1" t="s">
        <v>73</v>
      </c>
      <c r="AI103" s="1" t="s">
        <v>73</v>
      </c>
      <c r="AJ103" s="1" t="s">
        <v>73</v>
      </c>
      <c r="AK103" s="1" t="s">
        <v>73</v>
      </c>
      <c r="AL103" s="1" t="s">
        <v>73</v>
      </c>
      <c r="AM103" s="1" t="s">
        <v>73</v>
      </c>
      <c r="AN103" s="1" t="s">
        <v>73</v>
      </c>
      <c r="AO103" s="1" t="s">
        <v>73</v>
      </c>
      <c r="AP103" s="1" t="s">
        <v>73</v>
      </c>
      <c r="AQ103" s="1" t="s">
        <v>73</v>
      </c>
      <c r="AR103" s="1" t="s">
        <v>73</v>
      </c>
      <c r="AS103" s="1" t="s">
        <v>73</v>
      </c>
      <c r="AT103" s="1" t="s">
        <v>73</v>
      </c>
      <c r="AU103" s="1" t="s">
        <v>73</v>
      </c>
      <c r="AV103" s="1" t="s">
        <v>73</v>
      </c>
      <c r="AW103" s="1" t="s">
        <v>73</v>
      </c>
      <c r="AX103" s="1" t="s">
        <v>73</v>
      </c>
      <c r="AY103" s="1" t="s">
        <v>73</v>
      </c>
      <c r="AZ103" s="1" t="s">
        <v>73</v>
      </c>
      <c r="BA103" s="1" t="s">
        <v>73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</row>
    <row r="104" spans="1:90" x14ac:dyDescent="0.3">
      <c r="A104" t="s">
        <v>117</v>
      </c>
      <c r="B104">
        <v>222</v>
      </c>
      <c r="C104" t="s">
        <v>467</v>
      </c>
      <c r="D104" t="s">
        <v>903</v>
      </c>
      <c r="E104" t="s">
        <v>801</v>
      </c>
      <c r="F104" t="s">
        <v>904</v>
      </c>
      <c r="G104" t="s">
        <v>905</v>
      </c>
      <c r="H104" t="s">
        <v>906</v>
      </c>
      <c r="I104" s="1" t="s">
        <v>907</v>
      </c>
      <c r="J104" t="s">
        <v>763</v>
      </c>
      <c r="K104" s="1" t="s">
        <v>407</v>
      </c>
      <c r="L104" t="s">
        <v>763</v>
      </c>
      <c r="M104" s="1" t="s">
        <v>860</v>
      </c>
      <c r="N104" t="s">
        <v>763</v>
      </c>
      <c r="O104" t="s">
        <v>886</v>
      </c>
      <c r="P104" s="1" t="s">
        <v>763</v>
      </c>
      <c r="Q104" t="s">
        <v>763</v>
      </c>
      <c r="R104" t="s">
        <v>908</v>
      </c>
      <c r="S104" s="1" t="s">
        <v>475</v>
      </c>
      <c r="T104" s="1" t="s">
        <v>763</v>
      </c>
      <c r="U104" s="1" t="s">
        <v>378</v>
      </c>
      <c r="V104" s="1" t="s">
        <v>909</v>
      </c>
      <c r="W104" s="1" t="s">
        <v>763</v>
      </c>
      <c r="X104" s="1" t="s">
        <v>901</v>
      </c>
      <c r="Y104" s="1" t="s">
        <v>910</v>
      </c>
      <c r="Z104" s="1" t="s">
        <v>763</v>
      </c>
      <c r="AA104" s="1" t="s">
        <v>911</v>
      </c>
      <c r="AB104" s="1" t="s">
        <v>912</v>
      </c>
      <c r="AC104" s="1" t="s">
        <v>763</v>
      </c>
      <c r="AD104" s="1" t="s">
        <v>796</v>
      </c>
      <c r="AE104" s="1" t="s">
        <v>913</v>
      </c>
      <c r="AF104" s="1" t="s">
        <v>763</v>
      </c>
      <c r="AG104" s="1" t="s">
        <v>914</v>
      </c>
      <c r="AH104" s="1" t="s">
        <v>915</v>
      </c>
      <c r="AI104" s="1" t="s">
        <v>763</v>
      </c>
      <c r="AJ104" s="1" t="s">
        <v>902</v>
      </c>
      <c r="AK104" s="1" t="s">
        <v>832</v>
      </c>
      <c r="AL104" s="1" t="s">
        <v>916</v>
      </c>
      <c r="AM104" s="1" t="s">
        <v>889</v>
      </c>
      <c r="AN104" s="1" t="s">
        <v>917</v>
      </c>
      <c r="AO104" s="1" t="s">
        <v>918</v>
      </c>
      <c r="AP104" s="1" t="s">
        <v>919</v>
      </c>
      <c r="AQ104" s="1" t="s">
        <v>920</v>
      </c>
      <c r="AR104" s="1" t="s">
        <v>839</v>
      </c>
      <c r="AS104" s="1" t="s">
        <v>819</v>
      </c>
      <c r="AT104" s="1" t="s">
        <v>839</v>
      </c>
      <c r="AU104" s="1" t="s">
        <v>921</v>
      </c>
      <c r="AV104" s="1" t="s">
        <v>922</v>
      </c>
      <c r="AW104" s="1" t="s">
        <v>923</v>
      </c>
      <c r="AX104" s="1" t="s">
        <v>924</v>
      </c>
      <c r="AY104" s="1" t="s">
        <v>925</v>
      </c>
      <c r="AZ104" s="1" t="s">
        <v>870</v>
      </c>
      <c r="BA104" s="1" t="s">
        <v>926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</row>
    <row r="105" spans="1:90" x14ac:dyDescent="0.3">
      <c r="A105" t="s">
        <v>119</v>
      </c>
      <c r="B105">
        <v>223</v>
      </c>
      <c r="C105" t="s">
        <v>467</v>
      </c>
      <c r="D105" t="s">
        <v>410</v>
      </c>
      <c r="E105" t="s">
        <v>429</v>
      </c>
      <c r="F105" t="s">
        <v>927</v>
      </c>
      <c r="G105" t="s">
        <v>854</v>
      </c>
      <c r="H105" s="1" t="s">
        <v>396</v>
      </c>
      <c r="I105" s="1" t="s">
        <v>768</v>
      </c>
      <c r="J105" s="1" t="s">
        <v>763</v>
      </c>
      <c r="K105" s="1" t="s">
        <v>438</v>
      </c>
      <c r="L105" s="1" t="s">
        <v>763</v>
      </c>
      <c r="M105" s="1" t="s">
        <v>388</v>
      </c>
      <c r="N105" s="1" t="s">
        <v>763</v>
      </c>
      <c r="O105" s="1" t="s">
        <v>928</v>
      </c>
      <c r="P105" s="1" t="s">
        <v>763</v>
      </c>
      <c r="Q105" s="1" t="s">
        <v>763</v>
      </c>
      <c r="R105" s="1" t="s">
        <v>929</v>
      </c>
      <c r="S105" s="1" t="s">
        <v>930</v>
      </c>
      <c r="T105" s="1" t="s">
        <v>763</v>
      </c>
      <c r="U105" s="1" t="s">
        <v>428</v>
      </c>
      <c r="V105" s="1" t="s">
        <v>407</v>
      </c>
      <c r="W105" s="1" t="s">
        <v>763</v>
      </c>
      <c r="X105" s="1" t="s">
        <v>395</v>
      </c>
      <c r="Y105" s="1" t="s">
        <v>794</v>
      </c>
      <c r="Z105" s="1" t="s">
        <v>763</v>
      </c>
      <c r="AA105" s="1" t="s">
        <v>931</v>
      </c>
      <c r="AB105" s="1" t="s">
        <v>881</v>
      </c>
      <c r="AC105" s="1" t="s">
        <v>763</v>
      </c>
      <c r="AD105" s="1" t="s">
        <v>932</v>
      </c>
      <c r="AE105" s="1" t="s">
        <v>933</v>
      </c>
      <c r="AF105" s="1" t="s">
        <v>763</v>
      </c>
      <c r="AG105" s="1" t="s">
        <v>934</v>
      </c>
      <c r="AH105" s="1" t="s">
        <v>935</v>
      </c>
      <c r="AI105" s="1" t="s">
        <v>763</v>
      </c>
      <c r="AJ105" s="1" t="s">
        <v>936</v>
      </c>
      <c r="AK105" s="1" t="s">
        <v>871</v>
      </c>
      <c r="AL105" s="1" t="s">
        <v>73</v>
      </c>
      <c r="AM105" s="1" t="s">
        <v>768</v>
      </c>
      <c r="AN105" s="1" t="s">
        <v>843</v>
      </c>
      <c r="AO105" s="1" t="s">
        <v>73</v>
      </c>
      <c r="AP105" s="1" t="s">
        <v>73</v>
      </c>
      <c r="AQ105" s="1" t="s">
        <v>73</v>
      </c>
      <c r="AR105" s="1" t="s">
        <v>73</v>
      </c>
      <c r="AS105" s="1" t="s">
        <v>909</v>
      </c>
      <c r="AT105" s="1" t="s">
        <v>439</v>
      </c>
      <c r="AU105" s="1" t="s">
        <v>73</v>
      </c>
      <c r="AV105" s="1" t="s">
        <v>474</v>
      </c>
      <c r="AW105" s="1" t="s">
        <v>821</v>
      </c>
      <c r="AX105" s="1" t="s">
        <v>73</v>
      </c>
      <c r="AY105" s="1" t="s">
        <v>73</v>
      </c>
      <c r="AZ105" s="1" t="s">
        <v>73</v>
      </c>
      <c r="BA105" s="1" t="s">
        <v>73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</row>
    <row r="106" spans="1:90" x14ac:dyDescent="0.3">
      <c r="A106" t="s">
        <v>120</v>
      </c>
      <c r="B106">
        <v>224</v>
      </c>
      <c r="C106" t="s">
        <v>467</v>
      </c>
      <c r="D106" t="s">
        <v>73</v>
      </c>
      <c r="E106" t="s">
        <v>73</v>
      </c>
      <c r="F106" t="s">
        <v>73</v>
      </c>
      <c r="G106" t="s">
        <v>73</v>
      </c>
      <c r="H106" s="1" t="s">
        <v>73</v>
      </c>
      <c r="I106" s="1" t="s">
        <v>73</v>
      </c>
      <c r="J106" s="1" t="s">
        <v>763</v>
      </c>
      <c r="K106" s="1" t="s">
        <v>73</v>
      </c>
      <c r="L106" s="1" t="s">
        <v>763</v>
      </c>
      <c r="M106" s="1" t="s">
        <v>73</v>
      </c>
      <c r="N106" s="1" t="s">
        <v>763</v>
      </c>
      <c r="O106" s="1" t="s">
        <v>73</v>
      </c>
      <c r="P106" s="1" t="s">
        <v>763</v>
      </c>
      <c r="Q106" s="1" t="s">
        <v>763</v>
      </c>
      <c r="R106" s="1" t="s">
        <v>73</v>
      </c>
      <c r="S106" s="1" t="s">
        <v>73</v>
      </c>
      <c r="T106" s="1" t="s">
        <v>763</v>
      </c>
      <c r="U106" s="1" t="s">
        <v>73</v>
      </c>
      <c r="V106" s="1" t="s">
        <v>73</v>
      </c>
      <c r="W106" s="1" t="s">
        <v>763</v>
      </c>
      <c r="X106" s="1" t="s">
        <v>73</v>
      </c>
      <c r="Y106" s="1" t="s">
        <v>73</v>
      </c>
      <c r="Z106" s="1" t="s">
        <v>763</v>
      </c>
      <c r="AA106" s="1" t="s">
        <v>73</v>
      </c>
      <c r="AB106" s="1" t="s">
        <v>73</v>
      </c>
      <c r="AC106" s="1" t="s">
        <v>763</v>
      </c>
      <c r="AD106" s="1" t="s">
        <v>73</v>
      </c>
      <c r="AE106" s="1" t="s">
        <v>73</v>
      </c>
      <c r="AF106" s="1" t="s">
        <v>763</v>
      </c>
      <c r="AG106" s="1" t="s">
        <v>73</v>
      </c>
      <c r="AH106" s="1" t="s">
        <v>73</v>
      </c>
      <c r="AI106" s="1" t="s">
        <v>763</v>
      </c>
      <c r="AJ106" s="1" t="s">
        <v>73</v>
      </c>
      <c r="AK106" s="1" t="s">
        <v>73</v>
      </c>
      <c r="AL106" s="1" t="s">
        <v>73</v>
      </c>
      <c r="AM106" s="1" t="s">
        <v>73</v>
      </c>
      <c r="AN106" s="1" t="s">
        <v>73</v>
      </c>
      <c r="AO106" s="1" t="s">
        <v>73</v>
      </c>
      <c r="AP106" s="1" t="s">
        <v>73</v>
      </c>
      <c r="AQ106" s="1" t="s">
        <v>73</v>
      </c>
      <c r="AR106" s="1" t="s">
        <v>73</v>
      </c>
      <c r="AS106" s="1" t="s">
        <v>73</v>
      </c>
      <c r="AT106" s="1" t="s">
        <v>73</v>
      </c>
      <c r="AU106" s="1" t="s">
        <v>73</v>
      </c>
      <c r="AV106" s="1" t="s">
        <v>73</v>
      </c>
      <c r="AW106" s="1" t="s">
        <v>73</v>
      </c>
      <c r="AX106" s="1" t="s">
        <v>73</v>
      </c>
      <c r="AY106" s="1" t="s">
        <v>73</v>
      </c>
      <c r="AZ106" s="1" t="s">
        <v>73</v>
      </c>
      <c r="BA106" s="1" t="s">
        <v>73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</row>
    <row r="107" spans="1:90" x14ac:dyDescent="0.3">
      <c r="A107" t="s">
        <v>121</v>
      </c>
      <c r="B107">
        <v>225</v>
      </c>
      <c r="C107" t="s">
        <v>467</v>
      </c>
      <c r="D107" t="s">
        <v>748</v>
      </c>
      <c r="E107" t="s">
        <v>770</v>
      </c>
      <c r="F107" t="s">
        <v>402</v>
      </c>
      <c r="G107" t="s">
        <v>386</v>
      </c>
      <c r="H107" s="1" t="s">
        <v>38</v>
      </c>
      <c r="I107" s="1" t="s">
        <v>39</v>
      </c>
      <c r="J107" s="1" t="s">
        <v>763</v>
      </c>
      <c r="K107" s="1" t="s">
        <v>770</v>
      </c>
      <c r="L107" s="1" t="s">
        <v>763</v>
      </c>
      <c r="M107" s="1" t="s">
        <v>770</v>
      </c>
      <c r="N107" s="1" t="s">
        <v>763</v>
      </c>
      <c r="O107" s="1" t="s">
        <v>770</v>
      </c>
      <c r="P107" s="1" t="s">
        <v>763</v>
      </c>
      <c r="Q107" s="1" t="s">
        <v>763</v>
      </c>
      <c r="R107" s="1" t="s">
        <v>770</v>
      </c>
      <c r="S107" s="1" t="s">
        <v>770</v>
      </c>
      <c r="T107" s="1" t="s">
        <v>763</v>
      </c>
      <c r="U107" s="1" t="s">
        <v>770</v>
      </c>
      <c r="V107" s="1" t="s">
        <v>770</v>
      </c>
      <c r="W107" s="1" t="s">
        <v>763</v>
      </c>
      <c r="X107" s="1" t="s">
        <v>470</v>
      </c>
      <c r="Y107" s="1" t="s">
        <v>470</v>
      </c>
      <c r="Z107" s="1" t="s">
        <v>763</v>
      </c>
      <c r="AA107" s="1" t="s">
        <v>118</v>
      </c>
      <c r="AB107" s="1" t="s">
        <v>118</v>
      </c>
      <c r="AC107" s="1" t="s">
        <v>763</v>
      </c>
      <c r="AD107" s="1" t="s">
        <v>392</v>
      </c>
      <c r="AE107" s="1" t="s">
        <v>389</v>
      </c>
      <c r="AF107" s="1" t="s">
        <v>763</v>
      </c>
      <c r="AG107" s="1" t="s">
        <v>393</v>
      </c>
      <c r="AH107" s="1" t="s">
        <v>440</v>
      </c>
      <c r="AI107" s="1" t="s">
        <v>763</v>
      </c>
      <c r="AJ107" s="1" t="s">
        <v>390</v>
      </c>
      <c r="AK107" s="1" t="s">
        <v>388</v>
      </c>
      <c r="AL107" s="1" t="s">
        <v>96</v>
      </c>
      <c r="AM107" s="1" t="s">
        <v>388</v>
      </c>
      <c r="AN107" s="1" t="s">
        <v>38</v>
      </c>
      <c r="AO107" s="1" t="s">
        <v>382</v>
      </c>
      <c r="AP107" s="1" t="s">
        <v>38</v>
      </c>
      <c r="AQ107" s="1" t="s">
        <v>40</v>
      </c>
      <c r="AR107" s="1" t="s">
        <v>38</v>
      </c>
      <c r="AS107" s="1" t="s">
        <v>384</v>
      </c>
      <c r="AT107" s="1" t="s">
        <v>441</v>
      </c>
      <c r="AU107" s="1" t="s">
        <v>386</v>
      </c>
      <c r="AV107" s="1" t="s">
        <v>386</v>
      </c>
      <c r="AW107" s="1" t="s">
        <v>385</v>
      </c>
      <c r="AX107" s="1" t="s">
        <v>443</v>
      </c>
      <c r="AY107" s="1" t="s">
        <v>385</v>
      </c>
      <c r="AZ107" s="1" t="s">
        <v>385</v>
      </c>
      <c r="BA107" s="1" t="s">
        <v>398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</row>
    <row r="108" spans="1:90" x14ac:dyDescent="0.3">
      <c r="A108" t="s">
        <v>122</v>
      </c>
      <c r="B108">
        <v>226</v>
      </c>
      <c r="C108" t="s">
        <v>467</v>
      </c>
      <c r="D108" t="s">
        <v>436</v>
      </c>
      <c r="E108" t="s">
        <v>791</v>
      </c>
      <c r="F108" t="s">
        <v>389</v>
      </c>
      <c r="G108" t="s">
        <v>402</v>
      </c>
      <c r="H108" s="1" t="s">
        <v>389</v>
      </c>
      <c r="I108" s="1" t="s">
        <v>402</v>
      </c>
      <c r="J108" s="1" t="s">
        <v>763</v>
      </c>
      <c r="K108" s="1" t="s">
        <v>763</v>
      </c>
      <c r="L108" s="1" t="s">
        <v>763</v>
      </c>
      <c r="M108" s="1" t="s">
        <v>763</v>
      </c>
      <c r="N108" s="1" t="s">
        <v>763</v>
      </c>
      <c r="O108" s="1" t="s">
        <v>763</v>
      </c>
      <c r="P108" s="1" t="s">
        <v>763</v>
      </c>
      <c r="Q108" s="1" t="s">
        <v>763</v>
      </c>
      <c r="R108" t="s">
        <v>436</v>
      </c>
      <c r="S108" s="1" t="s">
        <v>470</v>
      </c>
      <c r="T108" s="1" t="s">
        <v>763</v>
      </c>
      <c r="U108" s="1" t="s">
        <v>763</v>
      </c>
      <c r="V108" s="1" t="s">
        <v>470</v>
      </c>
      <c r="W108" s="1" t="s">
        <v>763</v>
      </c>
      <c r="X108" s="1" t="s">
        <v>763</v>
      </c>
      <c r="Y108" s="1" t="s">
        <v>402</v>
      </c>
      <c r="Z108" s="1" t="s">
        <v>763</v>
      </c>
      <c r="AA108" s="1" t="s">
        <v>54</v>
      </c>
      <c r="AB108" s="1" t="s">
        <v>450</v>
      </c>
      <c r="AC108" s="1" t="s">
        <v>763</v>
      </c>
      <c r="AD108" s="1" t="s">
        <v>763</v>
      </c>
      <c r="AE108" s="1" t="s">
        <v>390</v>
      </c>
      <c r="AF108" s="1" t="s">
        <v>763</v>
      </c>
      <c r="AG108" s="1" t="s">
        <v>763</v>
      </c>
      <c r="AH108" s="1" t="s">
        <v>387</v>
      </c>
      <c r="AI108" s="1" t="s">
        <v>763</v>
      </c>
      <c r="AJ108" s="1" t="s">
        <v>123</v>
      </c>
      <c r="AK108" s="1" t="s">
        <v>118</v>
      </c>
      <c r="AL108" s="1" t="s">
        <v>123</v>
      </c>
      <c r="AM108" s="1" t="s">
        <v>763</v>
      </c>
      <c r="AN108" s="1" t="s">
        <v>391</v>
      </c>
      <c r="AO108" s="1" t="s">
        <v>123</v>
      </c>
      <c r="AP108" s="1" t="s">
        <v>763</v>
      </c>
      <c r="AQ108" s="1" t="s">
        <v>403</v>
      </c>
      <c r="AR108" s="1" t="s">
        <v>763</v>
      </c>
      <c r="AS108" s="1" t="s">
        <v>436</v>
      </c>
      <c r="AT108" s="1" t="s">
        <v>403</v>
      </c>
      <c r="AU108" s="1" t="s">
        <v>123</v>
      </c>
      <c r="AV108" s="1" t="s">
        <v>763</v>
      </c>
      <c r="AW108" s="1" t="s">
        <v>403</v>
      </c>
      <c r="AX108" s="1" t="s">
        <v>436</v>
      </c>
      <c r="AY108" s="1" t="s">
        <v>763</v>
      </c>
      <c r="AZ108" s="1" t="s">
        <v>391</v>
      </c>
      <c r="BA108" s="1" t="s">
        <v>763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</row>
    <row r="109" spans="1:90" x14ac:dyDescent="0.3">
      <c r="A109" t="s">
        <v>124</v>
      </c>
      <c r="B109">
        <v>227</v>
      </c>
      <c r="C109" t="s">
        <v>467</v>
      </c>
      <c r="D109" t="s">
        <v>436</v>
      </c>
      <c r="E109" t="s">
        <v>791</v>
      </c>
      <c r="F109" t="s">
        <v>403</v>
      </c>
      <c r="G109" t="s">
        <v>433</v>
      </c>
      <c r="H109" s="1" t="s">
        <v>403</v>
      </c>
      <c r="I109" s="1" t="s">
        <v>433</v>
      </c>
      <c r="J109" s="1" t="s">
        <v>763</v>
      </c>
      <c r="K109" s="1" t="s">
        <v>763</v>
      </c>
      <c r="L109" s="1" t="s">
        <v>763</v>
      </c>
      <c r="M109" s="1" t="s">
        <v>763</v>
      </c>
      <c r="N109" s="1" t="s">
        <v>763</v>
      </c>
      <c r="O109" s="1" t="s">
        <v>763</v>
      </c>
      <c r="P109" s="1" t="s">
        <v>763</v>
      </c>
      <c r="Q109" s="1" t="s">
        <v>763</v>
      </c>
      <c r="R109" t="s">
        <v>436</v>
      </c>
      <c r="S109" s="1" t="s">
        <v>770</v>
      </c>
      <c r="T109" s="1" t="s">
        <v>763</v>
      </c>
      <c r="U109" s="1" t="s">
        <v>763</v>
      </c>
      <c r="V109" s="1" t="s">
        <v>770</v>
      </c>
      <c r="W109" s="1" t="s">
        <v>763</v>
      </c>
      <c r="X109" s="1" t="s">
        <v>763</v>
      </c>
      <c r="Y109" s="1" t="s">
        <v>433</v>
      </c>
      <c r="Z109" s="1" t="s">
        <v>763</v>
      </c>
      <c r="AA109" s="1" t="s">
        <v>54</v>
      </c>
      <c r="AB109" s="1" t="s">
        <v>392</v>
      </c>
      <c r="AC109" s="1" t="s">
        <v>763</v>
      </c>
      <c r="AD109" s="1" t="s">
        <v>763</v>
      </c>
      <c r="AE109" s="1" t="s">
        <v>389</v>
      </c>
      <c r="AF109" s="1" t="s">
        <v>763</v>
      </c>
      <c r="AG109" s="1" t="s">
        <v>763</v>
      </c>
      <c r="AH109" s="1" t="s">
        <v>389</v>
      </c>
      <c r="AI109" s="1" t="s">
        <v>763</v>
      </c>
      <c r="AJ109" s="1" t="s">
        <v>123</v>
      </c>
      <c r="AK109" s="1" t="s">
        <v>402</v>
      </c>
      <c r="AL109" s="1" t="s">
        <v>123</v>
      </c>
      <c r="AM109" s="1" t="s">
        <v>763</v>
      </c>
      <c r="AN109" s="1" t="s">
        <v>118</v>
      </c>
      <c r="AO109" s="1" t="s">
        <v>123</v>
      </c>
      <c r="AP109" s="1" t="s">
        <v>763</v>
      </c>
      <c r="AQ109" s="1" t="s">
        <v>391</v>
      </c>
      <c r="AR109" s="1" t="s">
        <v>763</v>
      </c>
      <c r="AS109" s="1" t="s">
        <v>436</v>
      </c>
      <c r="AT109" s="1" t="s">
        <v>391</v>
      </c>
      <c r="AU109" s="1" t="s">
        <v>436</v>
      </c>
      <c r="AV109" s="1" t="s">
        <v>763</v>
      </c>
      <c r="AW109" s="1" t="s">
        <v>391</v>
      </c>
      <c r="AX109" s="1" t="s">
        <v>436</v>
      </c>
      <c r="AY109" s="1" t="s">
        <v>763</v>
      </c>
      <c r="AZ109" s="1" t="s">
        <v>118</v>
      </c>
      <c r="BA109" s="1" t="s">
        <v>763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</row>
    <row r="110" spans="1:90" x14ac:dyDescent="0.3">
      <c r="A110" t="s">
        <v>125</v>
      </c>
      <c r="B110">
        <v>228</v>
      </c>
      <c r="C110" t="s">
        <v>467</v>
      </c>
      <c r="D110" t="s">
        <v>436</v>
      </c>
      <c r="E110" t="s">
        <v>455</v>
      </c>
      <c r="F110" t="s">
        <v>118</v>
      </c>
      <c r="G110" t="s">
        <v>470</v>
      </c>
      <c r="H110" s="1" t="s">
        <v>118</v>
      </c>
      <c r="I110" s="1" t="s">
        <v>770</v>
      </c>
      <c r="J110" s="1" t="s">
        <v>763</v>
      </c>
      <c r="K110" s="1" t="s">
        <v>763</v>
      </c>
      <c r="L110" s="1" t="s">
        <v>763</v>
      </c>
      <c r="M110" s="1" t="s">
        <v>763</v>
      </c>
      <c r="N110" s="1" t="s">
        <v>763</v>
      </c>
      <c r="O110" s="1" t="s">
        <v>763</v>
      </c>
      <c r="P110" s="1" t="s">
        <v>763</v>
      </c>
      <c r="Q110" s="1" t="s">
        <v>763</v>
      </c>
      <c r="R110" t="s">
        <v>471</v>
      </c>
      <c r="S110" s="1" t="s">
        <v>775</v>
      </c>
      <c r="T110" s="1" t="s">
        <v>763</v>
      </c>
      <c r="U110" s="1" t="s">
        <v>763</v>
      </c>
      <c r="V110" s="1" t="s">
        <v>775</v>
      </c>
      <c r="W110" s="1" t="s">
        <v>763</v>
      </c>
      <c r="X110" s="1" t="s">
        <v>763</v>
      </c>
      <c r="Y110" s="1" t="s">
        <v>470</v>
      </c>
      <c r="Z110" s="1" t="s">
        <v>763</v>
      </c>
      <c r="AA110" s="1" t="s">
        <v>54</v>
      </c>
      <c r="AB110" s="1" t="s">
        <v>389</v>
      </c>
      <c r="AC110" s="1" t="s">
        <v>763</v>
      </c>
      <c r="AD110" s="1" t="s">
        <v>763</v>
      </c>
      <c r="AE110" s="1" t="s">
        <v>391</v>
      </c>
      <c r="AF110" s="1" t="s">
        <v>763</v>
      </c>
      <c r="AG110" s="1" t="s">
        <v>763</v>
      </c>
      <c r="AH110" s="1" t="s">
        <v>403</v>
      </c>
      <c r="AI110" s="1" t="s">
        <v>763</v>
      </c>
      <c r="AJ110" s="1" t="s">
        <v>436</v>
      </c>
      <c r="AK110" s="1" t="s">
        <v>470</v>
      </c>
      <c r="AL110" s="1" t="s">
        <v>436</v>
      </c>
      <c r="AM110" s="1" t="s">
        <v>763</v>
      </c>
      <c r="AN110" s="1" t="s">
        <v>433</v>
      </c>
      <c r="AO110" s="1" t="s">
        <v>436</v>
      </c>
      <c r="AP110" s="1" t="s">
        <v>763</v>
      </c>
      <c r="AQ110" s="1" t="s">
        <v>402</v>
      </c>
      <c r="AR110" s="1" t="s">
        <v>763</v>
      </c>
      <c r="AS110" s="1" t="s">
        <v>471</v>
      </c>
      <c r="AT110" s="1" t="s">
        <v>402</v>
      </c>
      <c r="AU110" s="1" t="s">
        <v>436</v>
      </c>
      <c r="AV110" s="1" t="s">
        <v>763</v>
      </c>
      <c r="AW110" s="1" t="s">
        <v>402</v>
      </c>
      <c r="AX110" s="1" t="s">
        <v>471</v>
      </c>
      <c r="AY110" s="1" t="s">
        <v>763</v>
      </c>
      <c r="AZ110" s="1" t="s">
        <v>433</v>
      </c>
      <c r="BA110" s="1" t="s">
        <v>763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</row>
    <row r="111" spans="1:90" x14ac:dyDescent="0.3">
      <c r="A111" t="s">
        <v>126</v>
      </c>
      <c r="B111">
        <v>229</v>
      </c>
      <c r="C111" t="s">
        <v>467</v>
      </c>
      <c r="D111" t="s">
        <v>436</v>
      </c>
      <c r="E111" t="s">
        <v>791</v>
      </c>
      <c r="F111" t="s">
        <v>391</v>
      </c>
      <c r="G111" t="s">
        <v>433</v>
      </c>
      <c r="H111" s="1" t="s">
        <v>403</v>
      </c>
      <c r="I111" s="1" t="s">
        <v>402</v>
      </c>
      <c r="J111" s="1" t="s">
        <v>763</v>
      </c>
      <c r="K111" s="1" t="s">
        <v>763</v>
      </c>
      <c r="L111" s="1" t="s">
        <v>763</v>
      </c>
      <c r="M111" s="1" t="s">
        <v>763</v>
      </c>
      <c r="N111" s="1" t="s">
        <v>763</v>
      </c>
      <c r="O111" s="1" t="s">
        <v>763</v>
      </c>
      <c r="P111" s="1" t="s">
        <v>763</v>
      </c>
      <c r="Q111" s="1" t="s">
        <v>763</v>
      </c>
      <c r="R111" t="s">
        <v>471</v>
      </c>
      <c r="S111" s="1" t="s">
        <v>770</v>
      </c>
      <c r="T111" s="1" t="s">
        <v>763</v>
      </c>
      <c r="U111" s="1" t="s">
        <v>763</v>
      </c>
      <c r="V111" s="1" t="s">
        <v>770</v>
      </c>
      <c r="W111" s="1" t="s">
        <v>763</v>
      </c>
      <c r="X111" s="1" t="s">
        <v>763</v>
      </c>
      <c r="Y111" s="1" t="s">
        <v>433</v>
      </c>
      <c r="Z111" s="1" t="s">
        <v>763</v>
      </c>
      <c r="AA111" s="1" t="s">
        <v>54</v>
      </c>
      <c r="AB111" s="1" t="s">
        <v>390</v>
      </c>
      <c r="AC111" s="1" t="s">
        <v>763</v>
      </c>
      <c r="AD111" s="1" t="s">
        <v>763</v>
      </c>
      <c r="AE111" s="1" t="s">
        <v>403</v>
      </c>
      <c r="AF111" s="1" t="s">
        <v>763</v>
      </c>
      <c r="AG111" s="1" t="s">
        <v>763</v>
      </c>
      <c r="AH111" s="1" t="s">
        <v>393</v>
      </c>
      <c r="AI111" s="1" t="s">
        <v>763</v>
      </c>
      <c r="AJ111" s="1" t="s">
        <v>123</v>
      </c>
      <c r="AK111" s="1" t="s">
        <v>402</v>
      </c>
      <c r="AL111" s="1" t="s">
        <v>436</v>
      </c>
      <c r="AM111" s="1" t="s">
        <v>763</v>
      </c>
      <c r="AN111" s="1" t="s">
        <v>118</v>
      </c>
      <c r="AO111" s="1" t="s">
        <v>123</v>
      </c>
      <c r="AP111" s="1" t="s">
        <v>763</v>
      </c>
      <c r="AQ111" s="1" t="s">
        <v>391</v>
      </c>
      <c r="AR111" s="1" t="s">
        <v>763</v>
      </c>
      <c r="AS111" s="1" t="s">
        <v>436</v>
      </c>
      <c r="AT111" s="1" t="s">
        <v>403</v>
      </c>
      <c r="AU111" s="1" t="s">
        <v>123</v>
      </c>
      <c r="AV111" s="1" t="s">
        <v>763</v>
      </c>
      <c r="AW111" s="1" t="s">
        <v>403</v>
      </c>
      <c r="AX111" s="1" t="s">
        <v>436</v>
      </c>
      <c r="AY111" s="1" t="s">
        <v>763</v>
      </c>
      <c r="AZ111" s="1" t="s">
        <v>391</v>
      </c>
      <c r="BA111" s="1" t="s">
        <v>763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</row>
    <row r="112" spans="1:90" x14ac:dyDescent="0.3">
      <c r="A112" t="s">
        <v>127</v>
      </c>
      <c r="B112">
        <v>230</v>
      </c>
      <c r="C112" t="s">
        <v>467</v>
      </c>
      <c r="D112" t="s">
        <v>436</v>
      </c>
      <c r="E112" t="s">
        <v>455</v>
      </c>
      <c r="F112" t="s">
        <v>391</v>
      </c>
      <c r="G112" t="s">
        <v>470</v>
      </c>
      <c r="H112" s="1" t="s">
        <v>391</v>
      </c>
      <c r="I112" s="1" t="s">
        <v>770</v>
      </c>
      <c r="J112" s="1" t="s">
        <v>763</v>
      </c>
      <c r="K112" s="1" t="s">
        <v>763</v>
      </c>
      <c r="L112" s="1" t="s">
        <v>763</v>
      </c>
      <c r="M112" s="1" t="s">
        <v>763</v>
      </c>
      <c r="N112" s="1" t="s">
        <v>763</v>
      </c>
      <c r="O112" s="1" t="s">
        <v>763</v>
      </c>
      <c r="P112" s="1" t="s">
        <v>763</v>
      </c>
      <c r="Q112" s="1" t="s">
        <v>763</v>
      </c>
      <c r="R112" t="s">
        <v>436</v>
      </c>
      <c r="S112" s="1" t="s">
        <v>770</v>
      </c>
      <c r="T112" s="1" t="s">
        <v>763</v>
      </c>
      <c r="U112" s="1" t="s">
        <v>763</v>
      </c>
      <c r="V112" s="1" t="s">
        <v>770</v>
      </c>
      <c r="W112" s="1" t="s">
        <v>763</v>
      </c>
      <c r="X112" s="1" t="s">
        <v>763</v>
      </c>
      <c r="Y112" s="1" t="s">
        <v>433</v>
      </c>
      <c r="Z112" s="1" t="s">
        <v>763</v>
      </c>
      <c r="AA112" s="1" t="s">
        <v>54</v>
      </c>
      <c r="AB112" s="1" t="s">
        <v>390</v>
      </c>
      <c r="AC112" s="1" t="s">
        <v>763</v>
      </c>
      <c r="AD112" s="1" t="s">
        <v>763</v>
      </c>
      <c r="AE112" s="1" t="s">
        <v>403</v>
      </c>
      <c r="AF112" s="1" t="s">
        <v>763</v>
      </c>
      <c r="AG112" s="1" t="s">
        <v>763</v>
      </c>
      <c r="AH112" s="1" t="s">
        <v>383</v>
      </c>
      <c r="AI112" s="1" t="s">
        <v>763</v>
      </c>
      <c r="AJ112" s="1" t="s">
        <v>436</v>
      </c>
      <c r="AK112" s="1" t="s">
        <v>433</v>
      </c>
      <c r="AL112" s="1" t="s">
        <v>436</v>
      </c>
      <c r="AM112" s="1" t="s">
        <v>763</v>
      </c>
      <c r="AN112" s="1" t="s">
        <v>402</v>
      </c>
      <c r="AO112" s="1" t="s">
        <v>436</v>
      </c>
      <c r="AP112" s="1" t="s">
        <v>763</v>
      </c>
      <c r="AQ112" s="1" t="s">
        <v>118</v>
      </c>
      <c r="AR112" s="1" t="s">
        <v>763</v>
      </c>
      <c r="AS112" s="1" t="s">
        <v>471</v>
      </c>
      <c r="AT112" s="1" t="s">
        <v>402</v>
      </c>
      <c r="AU112" s="1" t="s">
        <v>436</v>
      </c>
      <c r="AV112" s="1" t="s">
        <v>763</v>
      </c>
      <c r="AW112" s="1" t="s">
        <v>402</v>
      </c>
      <c r="AX112" s="1" t="s">
        <v>471</v>
      </c>
      <c r="AY112" s="1" t="s">
        <v>763</v>
      </c>
      <c r="AZ112" s="1" t="s">
        <v>402</v>
      </c>
      <c r="BA112" s="1" t="s">
        <v>763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</row>
    <row r="113" spans="1:90" x14ac:dyDescent="0.3">
      <c r="A113" t="s">
        <v>128</v>
      </c>
      <c r="B113">
        <v>231</v>
      </c>
      <c r="C113" t="s">
        <v>467</v>
      </c>
      <c r="D113" t="s">
        <v>471</v>
      </c>
      <c r="E113" t="s">
        <v>59</v>
      </c>
      <c r="F113" t="s">
        <v>403</v>
      </c>
      <c r="G113" t="s">
        <v>470</v>
      </c>
      <c r="H113" s="1" t="s">
        <v>770</v>
      </c>
      <c r="I113" s="1" t="s">
        <v>402</v>
      </c>
      <c r="J113" s="1" t="s">
        <v>763</v>
      </c>
      <c r="K113" s="1" t="s">
        <v>763</v>
      </c>
      <c r="L113" s="1" t="s">
        <v>763</v>
      </c>
      <c r="M113" s="1" t="s">
        <v>763</v>
      </c>
      <c r="N113" s="1" t="s">
        <v>763</v>
      </c>
      <c r="O113" s="1" t="s">
        <v>763</v>
      </c>
      <c r="P113" s="1" t="s">
        <v>763</v>
      </c>
      <c r="Q113" s="1" t="s">
        <v>763</v>
      </c>
      <c r="R113" t="s">
        <v>123</v>
      </c>
      <c r="S113" s="1" t="s">
        <v>791</v>
      </c>
      <c r="T113" s="1" t="s">
        <v>763</v>
      </c>
      <c r="U113" s="1" t="s">
        <v>763</v>
      </c>
      <c r="V113" s="1" t="s">
        <v>775</v>
      </c>
      <c r="W113" s="1" t="s">
        <v>763</v>
      </c>
      <c r="X113" s="1" t="s">
        <v>763</v>
      </c>
      <c r="Y113" s="1" t="s">
        <v>470</v>
      </c>
      <c r="Z113" s="1" t="s">
        <v>763</v>
      </c>
      <c r="AA113" s="1" t="s">
        <v>471</v>
      </c>
      <c r="AB113" s="1" t="s">
        <v>118</v>
      </c>
      <c r="AC113" s="1" t="s">
        <v>763</v>
      </c>
      <c r="AD113" s="1" t="s">
        <v>763</v>
      </c>
      <c r="AE113" s="1" t="s">
        <v>118</v>
      </c>
      <c r="AF113" s="1" t="s">
        <v>763</v>
      </c>
      <c r="AG113" s="1" t="s">
        <v>763</v>
      </c>
      <c r="AH113" s="1" t="s">
        <v>118</v>
      </c>
      <c r="AI113" s="1" t="s">
        <v>763</v>
      </c>
      <c r="AJ113" s="1" t="s">
        <v>464</v>
      </c>
      <c r="AK113" s="1" t="s">
        <v>470</v>
      </c>
      <c r="AL113" s="1" t="s">
        <v>471</v>
      </c>
      <c r="AM113" s="1" t="s">
        <v>763</v>
      </c>
      <c r="AN113" s="1" t="s">
        <v>470</v>
      </c>
      <c r="AO113" s="1" t="s">
        <v>436</v>
      </c>
      <c r="AP113" s="1" t="s">
        <v>763</v>
      </c>
      <c r="AQ113" s="1" t="s">
        <v>433</v>
      </c>
      <c r="AR113" s="1" t="s">
        <v>763</v>
      </c>
      <c r="AS113" s="1" t="s">
        <v>436</v>
      </c>
      <c r="AT113" s="1" t="s">
        <v>433</v>
      </c>
      <c r="AU113" s="1" t="s">
        <v>471</v>
      </c>
      <c r="AV113" s="1" t="s">
        <v>763</v>
      </c>
      <c r="AW113" s="1" t="s">
        <v>470</v>
      </c>
      <c r="AX113" s="1" t="s">
        <v>436</v>
      </c>
      <c r="AY113" s="1" t="s">
        <v>763</v>
      </c>
      <c r="AZ113" s="1" t="s">
        <v>433</v>
      </c>
      <c r="BA113" s="1" t="s">
        <v>763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</row>
    <row r="114" spans="1:90" x14ac:dyDescent="0.3">
      <c r="A114" t="s">
        <v>129</v>
      </c>
      <c r="B114">
        <v>232</v>
      </c>
      <c r="C114" t="s">
        <v>467</v>
      </c>
      <c r="D114" t="s">
        <v>73</v>
      </c>
      <c r="E114" t="s">
        <v>73</v>
      </c>
      <c r="F114" t="s">
        <v>73</v>
      </c>
      <c r="G114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</row>
    <row r="115" spans="1:90" x14ac:dyDescent="0.3">
      <c r="A115" t="s">
        <v>130</v>
      </c>
      <c r="B115">
        <v>233</v>
      </c>
      <c r="C115" t="s">
        <v>467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</row>
    <row r="116" spans="1:90" x14ac:dyDescent="0.3">
      <c r="A116" t="s">
        <v>131</v>
      </c>
      <c r="B116">
        <v>306</v>
      </c>
      <c r="C116" t="s">
        <v>467</v>
      </c>
      <c r="D116" t="s">
        <v>794</v>
      </c>
      <c r="E116" t="s">
        <v>997</v>
      </c>
      <c r="F116" t="s">
        <v>998</v>
      </c>
      <c r="G116" t="s">
        <v>999</v>
      </c>
      <c r="H116" t="s">
        <v>1000</v>
      </c>
      <c r="I116" t="s">
        <v>1001</v>
      </c>
      <c r="J116" t="s">
        <v>414</v>
      </c>
      <c r="K116" t="s">
        <v>799</v>
      </c>
      <c r="L116" t="s">
        <v>997</v>
      </c>
      <c r="M116" s="1" t="s">
        <v>1002</v>
      </c>
      <c r="N116" t="s">
        <v>1003</v>
      </c>
      <c r="O116" t="s">
        <v>451</v>
      </c>
      <c r="P116" t="s">
        <v>423</v>
      </c>
      <c r="Q116" t="s">
        <v>415</v>
      </c>
      <c r="R116" t="s">
        <v>394</v>
      </c>
      <c r="S116" s="1" t="s">
        <v>475</v>
      </c>
      <c r="T116" s="1" t="s">
        <v>1004</v>
      </c>
      <c r="U116" s="1" t="s">
        <v>378</v>
      </c>
      <c r="V116" s="1" t="s">
        <v>460</v>
      </c>
      <c r="W116" s="1" t="s">
        <v>1005</v>
      </c>
      <c r="X116" s="1" t="s">
        <v>768</v>
      </c>
      <c r="Y116" s="1" t="s">
        <v>1006</v>
      </c>
      <c r="Z116" s="1" t="s">
        <v>1007</v>
      </c>
      <c r="AA116" s="1" t="s">
        <v>1008</v>
      </c>
      <c r="AB116" s="1" t="s">
        <v>850</v>
      </c>
      <c r="AC116" s="1" t="s">
        <v>1009</v>
      </c>
      <c r="AD116" s="1" t="s">
        <v>829</v>
      </c>
      <c r="AE116" s="1" t="s">
        <v>765</v>
      </c>
      <c r="AF116" s="1" t="s">
        <v>1010</v>
      </c>
      <c r="AG116" s="1" t="s">
        <v>1011</v>
      </c>
      <c r="AH116" s="1" t="s">
        <v>1012</v>
      </c>
      <c r="AI116" s="1" t="s">
        <v>1013</v>
      </c>
      <c r="AJ116" s="1" t="s">
        <v>1014</v>
      </c>
      <c r="AK116" s="1" t="s">
        <v>1015</v>
      </c>
      <c r="AL116" s="1" t="s">
        <v>1016</v>
      </c>
      <c r="AM116" s="1" t="s">
        <v>421</v>
      </c>
      <c r="AN116" s="1" t="s">
        <v>1017</v>
      </c>
      <c r="AO116" s="1" t="s">
        <v>1018</v>
      </c>
      <c r="AP116" s="1" t="s">
        <v>1019</v>
      </c>
      <c r="AQ116" s="1" t="s">
        <v>1020</v>
      </c>
      <c r="AR116" s="1" t="s">
        <v>1021</v>
      </c>
      <c r="AS116" s="1" t="s">
        <v>923</v>
      </c>
      <c r="AT116" s="1" t="s">
        <v>1022</v>
      </c>
      <c r="AU116" s="1" t="s">
        <v>435</v>
      </c>
      <c r="AV116" s="1" t="s">
        <v>850</v>
      </c>
      <c r="AW116" s="1" t="s">
        <v>848</v>
      </c>
      <c r="AX116" s="1" t="s">
        <v>1023</v>
      </c>
      <c r="AY116" s="1" t="s">
        <v>817</v>
      </c>
      <c r="AZ116" s="1" t="s">
        <v>1024</v>
      </c>
      <c r="BA116" s="1" t="s">
        <v>73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</row>
    <row r="117" spans="1:90" x14ac:dyDescent="0.3">
      <c r="A117" t="s">
        <v>132</v>
      </c>
      <c r="B117">
        <v>307</v>
      </c>
      <c r="C117" t="s">
        <v>467</v>
      </c>
      <c r="D117" t="s">
        <v>857</v>
      </c>
      <c r="E117" t="s">
        <v>931</v>
      </c>
      <c r="F117" t="s">
        <v>822</v>
      </c>
      <c r="G117" t="s">
        <v>1025</v>
      </c>
      <c r="H117" t="s">
        <v>1026</v>
      </c>
      <c r="I117" t="s">
        <v>1027</v>
      </c>
      <c r="J117" t="s">
        <v>863</v>
      </c>
      <c r="K117" t="s">
        <v>774</v>
      </c>
      <c r="L117" t="s">
        <v>476</v>
      </c>
      <c r="M117" s="1" t="s">
        <v>866</v>
      </c>
      <c r="N117" t="s">
        <v>824</v>
      </c>
      <c r="O117" t="s">
        <v>790</v>
      </c>
      <c r="P117" t="s">
        <v>795</v>
      </c>
      <c r="Q117" t="s">
        <v>453</v>
      </c>
      <c r="R117" t="s">
        <v>1028</v>
      </c>
      <c r="S117" s="1" t="s">
        <v>792</v>
      </c>
      <c r="T117" s="1" t="s">
        <v>945</v>
      </c>
      <c r="U117" s="1" t="s">
        <v>454</v>
      </c>
      <c r="V117" s="1" t="s">
        <v>1029</v>
      </c>
      <c r="W117" s="1" t="s">
        <v>1030</v>
      </c>
      <c r="X117" s="1" t="s">
        <v>1031</v>
      </c>
      <c r="Y117" s="1" t="s">
        <v>462</v>
      </c>
      <c r="Z117" s="1" t="s">
        <v>794</v>
      </c>
      <c r="AA117" s="1" t="s">
        <v>1032</v>
      </c>
      <c r="AB117" s="1" t="s">
        <v>459</v>
      </c>
      <c r="AC117" s="1" t="s">
        <v>1033</v>
      </c>
      <c r="AD117" s="1" t="s">
        <v>1034</v>
      </c>
      <c r="AE117" s="1" t="s">
        <v>1035</v>
      </c>
      <c r="AF117" s="1" t="s">
        <v>1036</v>
      </c>
      <c r="AG117" s="1" t="s">
        <v>1037</v>
      </c>
      <c r="AH117" s="1" t="s">
        <v>853</v>
      </c>
      <c r="AI117" s="1" t="s">
        <v>1038</v>
      </c>
      <c r="AJ117" s="1" t="s">
        <v>1039</v>
      </c>
      <c r="AK117" s="1" t="s">
        <v>797</v>
      </c>
      <c r="AL117" s="1" t="s">
        <v>826</v>
      </c>
      <c r="AM117" s="1" t="s">
        <v>1040</v>
      </c>
      <c r="AN117" s="1" t="s">
        <v>913</v>
      </c>
      <c r="AO117" s="1" t="s">
        <v>771</v>
      </c>
      <c r="AP117" s="1" t="s">
        <v>913</v>
      </c>
      <c r="AQ117" s="1" t="s">
        <v>1007</v>
      </c>
      <c r="AR117" s="1" t="s">
        <v>816</v>
      </c>
      <c r="AS117" s="1" t="s">
        <v>817</v>
      </c>
      <c r="AT117" s="1" t="s">
        <v>1041</v>
      </c>
      <c r="AU117" s="1" t="s">
        <v>923</v>
      </c>
      <c r="AV117" s="1" t="s">
        <v>1042</v>
      </c>
      <c r="AW117" s="1" t="s">
        <v>1043</v>
      </c>
      <c r="AX117" s="1" t="s">
        <v>1044</v>
      </c>
      <c r="AY117" s="1" t="s">
        <v>1045</v>
      </c>
      <c r="AZ117" s="1" t="s">
        <v>1046</v>
      </c>
      <c r="BA117" s="1" t="s">
        <v>73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</row>
    <row r="118" spans="1:90" x14ac:dyDescent="0.3">
      <c r="A118" t="s">
        <v>133</v>
      </c>
      <c r="B118">
        <v>308</v>
      </c>
      <c r="C118" t="s">
        <v>467</v>
      </c>
      <c r="D118" t="s">
        <v>767</v>
      </c>
      <c r="E118" t="s">
        <v>936</v>
      </c>
      <c r="F118" t="s">
        <v>468</v>
      </c>
      <c r="G118" t="s">
        <v>1047</v>
      </c>
      <c r="H118" t="s">
        <v>906</v>
      </c>
      <c r="I118" s="1" t="s">
        <v>845</v>
      </c>
      <c r="J118" t="s">
        <v>763</v>
      </c>
      <c r="K118" s="1" t="s">
        <v>469</v>
      </c>
      <c r="L118" t="s">
        <v>763</v>
      </c>
      <c r="M118" s="1" t="s">
        <v>1048</v>
      </c>
      <c r="N118" t="s">
        <v>763</v>
      </c>
      <c r="O118" t="s">
        <v>32</v>
      </c>
      <c r="P118" s="1" t="s">
        <v>763</v>
      </c>
      <c r="Q118" t="s">
        <v>763</v>
      </c>
      <c r="R118" t="s">
        <v>465</v>
      </c>
      <c r="S118" s="1" t="s">
        <v>379</v>
      </c>
      <c r="T118" s="1" t="s">
        <v>763</v>
      </c>
      <c r="U118" s="1" t="s">
        <v>1049</v>
      </c>
      <c r="V118" s="1" t="s">
        <v>1050</v>
      </c>
      <c r="W118" s="1" t="s">
        <v>763</v>
      </c>
      <c r="X118" s="1" t="s">
        <v>1006</v>
      </c>
      <c r="Y118" s="1" t="s">
        <v>454</v>
      </c>
      <c r="Z118" s="1" t="s">
        <v>763</v>
      </c>
      <c r="AA118" s="1" t="s">
        <v>1051</v>
      </c>
      <c r="AB118" s="1" t="s">
        <v>1052</v>
      </c>
      <c r="AC118" s="1" t="s">
        <v>763</v>
      </c>
      <c r="AD118" s="1" t="s">
        <v>1053</v>
      </c>
      <c r="AE118" s="1" t="s">
        <v>916</v>
      </c>
      <c r="AF118" s="1" t="s">
        <v>763</v>
      </c>
      <c r="AG118" s="1" t="s">
        <v>1054</v>
      </c>
      <c r="AH118" s="1" t="s">
        <v>1047</v>
      </c>
      <c r="AI118" s="1" t="s">
        <v>763</v>
      </c>
      <c r="AJ118" s="1" t="s">
        <v>1040</v>
      </c>
      <c r="AK118" s="1" t="s">
        <v>1055</v>
      </c>
      <c r="AL118" s="1" t="s">
        <v>1056</v>
      </c>
      <c r="AM118" s="1" t="s">
        <v>1057</v>
      </c>
      <c r="AN118" s="1" t="s">
        <v>902</v>
      </c>
      <c r="AO118" s="1" t="s">
        <v>473</v>
      </c>
      <c r="AP118" s="1" t="s">
        <v>1058</v>
      </c>
      <c r="AQ118" s="1" t="s">
        <v>1059</v>
      </c>
      <c r="AR118" s="1" t="s">
        <v>435</v>
      </c>
      <c r="AS118" s="1" t="s">
        <v>932</v>
      </c>
      <c r="AT118" s="1" t="s">
        <v>1060</v>
      </c>
      <c r="AU118" s="1" t="s">
        <v>1061</v>
      </c>
      <c r="AV118" s="1" t="s">
        <v>935</v>
      </c>
      <c r="AW118" s="1" t="s">
        <v>1027</v>
      </c>
      <c r="AX118" s="1" t="s">
        <v>1062</v>
      </c>
      <c r="AY118" s="1" t="s">
        <v>1063</v>
      </c>
      <c r="AZ118" s="1" t="s">
        <v>818</v>
      </c>
      <c r="BA118" s="1" t="s">
        <v>73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</row>
    <row r="119" spans="1:90" x14ac:dyDescent="0.3">
      <c r="A119" t="s">
        <v>134</v>
      </c>
      <c r="B119">
        <v>309</v>
      </c>
      <c r="C119" t="s">
        <v>467</v>
      </c>
      <c r="D119" t="s">
        <v>73</v>
      </c>
      <c r="E119" t="s">
        <v>73</v>
      </c>
      <c r="F119" t="s">
        <v>73</v>
      </c>
      <c r="G119" t="s">
        <v>73</v>
      </c>
      <c r="H119" t="s">
        <v>73</v>
      </c>
      <c r="I119" s="1" t="s">
        <v>73</v>
      </c>
      <c r="J119" t="s">
        <v>763</v>
      </c>
      <c r="K119" s="1" t="s">
        <v>763</v>
      </c>
      <c r="L119" t="s">
        <v>763</v>
      </c>
      <c r="M119" s="1" t="s">
        <v>763</v>
      </c>
      <c r="N119" t="s">
        <v>763</v>
      </c>
      <c r="O119" s="1" t="s">
        <v>763</v>
      </c>
      <c r="P119" s="1" t="s">
        <v>763</v>
      </c>
      <c r="Q119" s="1" t="s">
        <v>763</v>
      </c>
      <c r="R119" s="1" t="s">
        <v>73</v>
      </c>
      <c r="S119" s="1" t="s">
        <v>73</v>
      </c>
      <c r="T119" s="1" t="s">
        <v>763</v>
      </c>
      <c r="U119" s="1" t="s">
        <v>763</v>
      </c>
      <c r="V119" s="1" t="s">
        <v>73</v>
      </c>
      <c r="W119" s="1" t="s">
        <v>763</v>
      </c>
      <c r="X119" s="1" t="s">
        <v>763</v>
      </c>
      <c r="Y119" s="1" t="s">
        <v>73</v>
      </c>
      <c r="Z119" s="1" t="s">
        <v>763</v>
      </c>
      <c r="AA119" s="1" t="s">
        <v>73</v>
      </c>
      <c r="AB119" s="1" t="s">
        <v>73</v>
      </c>
      <c r="AC119" s="1" t="s">
        <v>763</v>
      </c>
      <c r="AD119" s="1" t="s">
        <v>763</v>
      </c>
      <c r="AE119" s="1" t="s">
        <v>73</v>
      </c>
      <c r="AF119" s="1" t="s">
        <v>763</v>
      </c>
      <c r="AG119" s="1" t="s">
        <v>763</v>
      </c>
      <c r="AH119" s="1" t="s">
        <v>73</v>
      </c>
      <c r="AI119" s="1" t="s">
        <v>763</v>
      </c>
      <c r="AJ119" s="1" t="s">
        <v>73</v>
      </c>
      <c r="AK119" s="1" t="s">
        <v>73</v>
      </c>
      <c r="AL119" s="1" t="s">
        <v>73</v>
      </c>
      <c r="AM119" s="1" t="s">
        <v>763</v>
      </c>
      <c r="AN119" s="1" t="s">
        <v>73</v>
      </c>
      <c r="AO119" s="1" t="s">
        <v>73</v>
      </c>
      <c r="AP119" s="1" t="s">
        <v>763</v>
      </c>
      <c r="AQ119" s="1" t="s">
        <v>73</v>
      </c>
      <c r="AR119" s="1" t="s">
        <v>763</v>
      </c>
      <c r="AS119" s="1" t="s">
        <v>73</v>
      </c>
      <c r="AT119" s="1" t="s">
        <v>73</v>
      </c>
      <c r="AU119" s="1" t="s">
        <v>73</v>
      </c>
      <c r="AV119" s="1" t="s">
        <v>763</v>
      </c>
      <c r="AW119" s="1" t="s">
        <v>73</v>
      </c>
      <c r="AX119" s="1" t="s">
        <v>73</v>
      </c>
      <c r="AY119" s="1" t="s">
        <v>763</v>
      </c>
      <c r="AZ119" s="1" t="s">
        <v>73</v>
      </c>
      <c r="BA119" s="1" t="s">
        <v>763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</row>
    <row r="120" spans="1:90" x14ac:dyDescent="0.3">
      <c r="A120" t="s">
        <v>135</v>
      </c>
      <c r="B120">
        <v>310</v>
      </c>
      <c r="C120" t="s">
        <v>467</v>
      </c>
      <c r="D120" t="s">
        <v>73</v>
      </c>
      <c r="E120" t="s">
        <v>73</v>
      </c>
      <c r="F120" t="s">
        <v>73</v>
      </c>
      <c r="G120" t="s">
        <v>73</v>
      </c>
      <c r="H120" t="s">
        <v>73</v>
      </c>
      <c r="I120" s="1" t="s">
        <v>73</v>
      </c>
      <c r="J120" t="s">
        <v>763</v>
      </c>
      <c r="K120" s="1" t="s">
        <v>763</v>
      </c>
      <c r="L120" t="s">
        <v>763</v>
      </c>
      <c r="M120" s="1" t="s">
        <v>763</v>
      </c>
      <c r="N120" t="s">
        <v>763</v>
      </c>
      <c r="O120" t="s">
        <v>763</v>
      </c>
      <c r="P120" s="1" t="s">
        <v>763</v>
      </c>
      <c r="Q120" t="s">
        <v>763</v>
      </c>
      <c r="R120" t="s">
        <v>73</v>
      </c>
      <c r="S120" s="1" t="s">
        <v>73</v>
      </c>
      <c r="T120" s="1" t="s">
        <v>763</v>
      </c>
      <c r="U120" s="1" t="s">
        <v>763</v>
      </c>
      <c r="V120" s="1" t="s">
        <v>73</v>
      </c>
      <c r="W120" s="1" t="s">
        <v>763</v>
      </c>
      <c r="X120" s="1" t="s">
        <v>763</v>
      </c>
      <c r="Y120" s="1" t="s">
        <v>73</v>
      </c>
      <c r="Z120" s="1" t="s">
        <v>763</v>
      </c>
      <c r="AA120" s="1" t="s">
        <v>73</v>
      </c>
      <c r="AB120" s="1" t="s">
        <v>73</v>
      </c>
      <c r="AC120" s="1" t="s">
        <v>763</v>
      </c>
      <c r="AD120" s="1" t="s">
        <v>763</v>
      </c>
      <c r="AE120" s="1" t="s">
        <v>73</v>
      </c>
      <c r="AF120" s="1" t="s">
        <v>763</v>
      </c>
      <c r="AG120" s="1" t="s">
        <v>763</v>
      </c>
      <c r="AH120" s="1" t="s">
        <v>73</v>
      </c>
      <c r="AI120" s="1" t="s">
        <v>763</v>
      </c>
      <c r="AJ120" s="1" t="s">
        <v>73</v>
      </c>
      <c r="AK120" s="1" t="s">
        <v>73</v>
      </c>
      <c r="AL120" s="1" t="s">
        <v>73</v>
      </c>
      <c r="AM120" s="1" t="s">
        <v>763</v>
      </c>
      <c r="AN120" s="1" t="s">
        <v>73</v>
      </c>
      <c r="AO120" s="1" t="s">
        <v>73</v>
      </c>
      <c r="AP120" s="1" t="s">
        <v>763</v>
      </c>
      <c r="AQ120" s="1" t="s">
        <v>73</v>
      </c>
      <c r="AR120" s="1" t="s">
        <v>763</v>
      </c>
      <c r="AS120" s="1" t="s">
        <v>73</v>
      </c>
      <c r="AT120" s="1" t="s">
        <v>73</v>
      </c>
      <c r="AU120" s="1" t="s">
        <v>73</v>
      </c>
      <c r="AV120" s="1" t="s">
        <v>763</v>
      </c>
      <c r="AW120" s="1" t="s">
        <v>73</v>
      </c>
      <c r="AX120" s="1" t="s">
        <v>73</v>
      </c>
      <c r="AY120" s="1" t="s">
        <v>763</v>
      </c>
      <c r="AZ120" s="1" t="s">
        <v>73</v>
      </c>
      <c r="BA120" s="1" t="s">
        <v>763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</row>
    <row r="121" spans="1:90" x14ac:dyDescent="0.3">
      <c r="A121" t="s">
        <v>136</v>
      </c>
      <c r="B121">
        <v>311</v>
      </c>
      <c r="C121" t="s">
        <v>467</v>
      </c>
      <c r="D121" t="s">
        <v>73</v>
      </c>
      <c r="E121" t="s">
        <v>73</v>
      </c>
      <c r="F121" t="s">
        <v>73</v>
      </c>
      <c r="G121" t="s">
        <v>73</v>
      </c>
      <c r="H121" t="s">
        <v>73</v>
      </c>
      <c r="I121" s="1" t="s">
        <v>73</v>
      </c>
      <c r="J121" t="s">
        <v>763</v>
      </c>
      <c r="K121" s="1" t="s">
        <v>763</v>
      </c>
      <c r="L121" t="s">
        <v>763</v>
      </c>
      <c r="M121" s="1" t="s">
        <v>763</v>
      </c>
      <c r="N121" t="s">
        <v>763</v>
      </c>
      <c r="O121" t="s">
        <v>763</v>
      </c>
      <c r="P121" s="1" t="s">
        <v>763</v>
      </c>
      <c r="Q121" t="s">
        <v>763</v>
      </c>
      <c r="R121" t="s">
        <v>73</v>
      </c>
      <c r="S121" s="1" t="s">
        <v>73</v>
      </c>
      <c r="T121" s="1" t="s">
        <v>763</v>
      </c>
      <c r="U121" s="1" t="s">
        <v>763</v>
      </c>
      <c r="V121" s="1" t="s">
        <v>73</v>
      </c>
      <c r="W121" s="1" t="s">
        <v>763</v>
      </c>
      <c r="X121" s="1" t="s">
        <v>763</v>
      </c>
      <c r="Y121" s="1" t="s">
        <v>73</v>
      </c>
      <c r="Z121" s="1" t="s">
        <v>763</v>
      </c>
      <c r="AA121" s="1" t="s">
        <v>73</v>
      </c>
      <c r="AB121" s="1" t="s">
        <v>73</v>
      </c>
      <c r="AC121" s="1" t="s">
        <v>763</v>
      </c>
      <c r="AD121" s="1" t="s">
        <v>763</v>
      </c>
      <c r="AE121" s="1" t="s">
        <v>73</v>
      </c>
      <c r="AF121" s="1" t="s">
        <v>763</v>
      </c>
      <c r="AG121" s="1" t="s">
        <v>763</v>
      </c>
      <c r="AH121" s="1" t="s">
        <v>73</v>
      </c>
      <c r="AI121" s="1" t="s">
        <v>763</v>
      </c>
      <c r="AJ121" s="1" t="s">
        <v>73</v>
      </c>
      <c r="AK121" s="1" t="s">
        <v>73</v>
      </c>
      <c r="AL121" s="1" t="s">
        <v>73</v>
      </c>
      <c r="AM121" s="1" t="s">
        <v>763</v>
      </c>
      <c r="AN121" s="1" t="s">
        <v>73</v>
      </c>
      <c r="AO121" s="1" t="s">
        <v>73</v>
      </c>
      <c r="AP121" s="1" t="s">
        <v>763</v>
      </c>
      <c r="AQ121" s="1" t="s">
        <v>73</v>
      </c>
      <c r="AR121" s="1" t="s">
        <v>763</v>
      </c>
      <c r="AS121" s="1" t="s">
        <v>73</v>
      </c>
      <c r="AT121" s="1" t="s">
        <v>73</v>
      </c>
      <c r="AU121" s="1" t="s">
        <v>73</v>
      </c>
      <c r="AV121" s="1" t="s">
        <v>763</v>
      </c>
      <c r="AW121" s="1" t="s">
        <v>73</v>
      </c>
      <c r="AX121" s="1" t="s">
        <v>73</v>
      </c>
      <c r="AY121" s="1" t="s">
        <v>763</v>
      </c>
      <c r="AZ121" s="1" t="s">
        <v>73</v>
      </c>
      <c r="BA121" s="1" t="s">
        <v>763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</row>
    <row r="122" spans="1:90" x14ac:dyDescent="0.3">
      <c r="A122" t="s">
        <v>137</v>
      </c>
      <c r="B122">
        <v>312</v>
      </c>
      <c r="C122" t="s">
        <v>467</v>
      </c>
      <c r="D122" t="s">
        <v>73</v>
      </c>
      <c r="E122" t="s">
        <v>73</v>
      </c>
      <c r="F122" t="s">
        <v>73</v>
      </c>
      <c r="G122" t="s">
        <v>73</v>
      </c>
      <c r="H122" t="s">
        <v>73</v>
      </c>
      <c r="I122" s="1" t="s">
        <v>73</v>
      </c>
      <c r="J122" t="s">
        <v>763</v>
      </c>
      <c r="K122" s="1" t="s">
        <v>763</v>
      </c>
      <c r="L122" t="s">
        <v>763</v>
      </c>
      <c r="M122" s="1" t="s">
        <v>763</v>
      </c>
      <c r="N122" t="s">
        <v>763</v>
      </c>
      <c r="O122" s="1" t="s">
        <v>763</v>
      </c>
      <c r="P122" s="1" t="s">
        <v>763</v>
      </c>
      <c r="Q122" s="1" t="s">
        <v>763</v>
      </c>
      <c r="R122" s="1" t="s">
        <v>73</v>
      </c>
      <c r="S122" s="1" t="s">
        <v>73</v>
      </c>
      <c r="T122" s="1" t="s">
        <v>763</v>
      </c>
      <c r="U122" s="1" t="s">
        <v>763</v>
      </c>
      <c r="V122" s="1" t="s">
        <v>73</v>
      </c>
      <c r="W122" s="1" t="s">
        <v>763</v>
      </c>
      <c r="X122" s="1" t="s">
        <v>763</v>
      </c>
      <c r="Y122" s="1" t="s">
        <v>73</v>
      </c>
      <c r="Z122" s="1" t="s">
        <v>763</v>
      </c>
      <c r="AA122" s="1" t="s">
        <v>73</v>
      </c>
      <c r="AB122" s="1" t="s">
        <v>73</v>
      </c>
      <c r="AC122" s="1" t="s">
        <v>763</v>
      </c>
      <c r="AD122" s="1" t="s">
        <v>763</v>
      </c>
      <c r="AE122" s="1" t="s">
        <v>73</v>
      </c>
      <c r="AF122" s="1" t="s">
        <v>763</v>
      </c>
      <c r="AG122" s="1" t="s">
        <v>763</v>
      </c>
      <c r="AH122" s="1" t="s">
        <v>73</v>
      </c>
      <c r="AI122" s="1" t="s">
        <v>763</v>
      </c>
      <c r="AJ122" s="1" t="s">
        <v>73</v>
      </c>
      <c r="AK122" s="1" t="s">
        <v>73</v>
      </c>
      <c r="AL122" s="1" t="s">
        <v>73</v>
      </c>
      <c r="AM122" s="1" t="s">
        <v>763</v>
      </c>
      <c r="AN122" s="1" t="s">
        <v>73</v>
      </c>
      <c r="AO122" s="1" t="s">
        <v>73</v>
      </c>
      <c r="AP122" s="1" t="s">
        <v>763</v>
      </c>
      <c r="AQ122" s="1" t="s">
        <v>73</v>
      </c>
      <c r="AR122" s="1" t="s">
        <v>763</v>
      </c>
      <c r="AS122" s="1" t="s">
        <v>73</v>
      </c>
      <c r="AT122" s="1" t="s">
        <v>73</v>
      </c>
      <c r="AU122" s="1" t="s">
        <v>73</v>
      </c>
      <c r="AV122" s="1" t="s">
        <v>763</v>
      </c>
      <c r="AW122" s="1" t="s">
        <v>73</v>
      </c>
      <c r="AX122" s="1" t="s">
        <v>73</v>
      </c>
      <c r="AY122" s="1" t="s">
        <v>763</v>
      </c>
      <c r="AZ122" s="1" t="s">
        <v>73</v>
      </c>
      <c r="BA122" s="1" t="s">
        <v>763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</row>
    <row r="123" spans="1:90" x14ac:dyDescent="0.3">
      <c r="A123" t="s">
        <v>138</v>
      </c>
      <c r="B123">
        <v>313</v>
      </c>
      <c r="C123" t="s">
        <v>467</v>
      </c>
      <c r="D123" t="s">
        <v>73</v>
      </c>
      <c r="E123" t="s">
        <v>73</v>
      </c>
      <c r="F123" t="s">
        <v>73</v>
      </c>
      <c r="G123" t="s">
        <v>73</v>
      </c>
      <c r="H123" t="s">
        <v>73</v>
      </c>
      <c r="I123" s="1" t="s">
        <v>73</v>
      </c>
      <c r="J123" t="s">
        <v>763</v>
      </c>
      <c r="K123" s="1" t="s">
        <v>763</v>
      </c>
      <c r="L123" t="s">
        <v>763</v>
      </c>
      <c r="M123" s="1" t="s">
        <v>763</v>
      </c>
      <c r="N123" t="s">
        <v>763</v>
      </c>
      <c r="O123" s="1" t="s">
        <v>763</v>
      </c>
      <c r="P123" s="1" t="s">
        <v>763</v>
      </c>
      <c r="Q123" s="1" t="s">
        <v>763</v>
      </c>
      <c r="R123" s="1" t="s">
        <v>73</v>
      </c>
      <c r="S123" s="1" t="s">
        <v>73</v>
      </c>
      <c r="T123" s="1" t="s">
        <v>763</v>
      </c>
      <c r="U123" s="1" t="s">
        <v>763</v>
      </c>
      <c r="V123" s="1" t="s">
        <v>73</v>
      </c>
      <c r="W123" s="1" t="s">
        <v>763</v>
      </c>
      <c r="X123" s="1" t="s">
        <v>763</v>
      </c>
      <c r="Y123" s="1" t="s">
        <v>73</v>
      </c>
      <c r="Z123" s="1" t="s">
        <v>763</v>
      </c>
      <c r="AA123" s="1" t="s">
        <v>73</v>
      </c>
      <c r="AB123" s="1" t="s">
        <v>73</v>
      </c>
      <c r="AC123" s="1" t="s">
        <v>763</v>
      </c>
      <c r="AD123" s="1" t="s">
        <v>763</v>
      </c>
      <c r="AE123" s="1" t="s">
        <v>73</v>
      </c>
      <c r="AF123" s="1" t="s">
        <v>763</v>
      </c>
      <c r="AG123" s="1" t="s">
        <v>763</v>
      </c>
      <c r="AH123" s="1" t="s">
        <v>73</v>
      </c>
      <c r="AI123" s="1" t="s">
        <v>763</v>
      </c>
      <c r="AJ123" s="1" t="s">
        <v>73</v>
      </c>
      <c r="AK123" s="1" t="s">
        <v>73</v>
      </c>
      <c r="AL123" s="1" t="s">
        <v>73</v>
      </c>
      <c r="AM123" s="1" t="s">
        <v>763</v>
      </c>
      <c r="AN123" s="1" t="s">
        <v>73</v>
      </c>
      <c r="AO123" s="1" t="s">
        <v>73</v>
      </c>
      <c r="AP123" s="1" t="s">
        <v>763</v>
      </c>
      <c r="AQ123" s="1" t="s">
        <v>73</v>
      </c>
      <c r="AR123" s="1" t="s">
        <v>763</v>
      </c>
      <c r="AS123" s="1" t="s">
        <v>73</v>
      </c>
      <c r="AT123" s="1" t="s">
        <v>73</v>
      </c>
      <c r="AU123" s="1" t="s">
        <v>73</v>
      </c>
      <c r="AV123" s="1" t="s">
        <v>763</v>
      </c>
      <c r="AW123" s="1" t="s">
        <v>73</v>
      </c>
      <c r="AX123" s="1" t="s">
        <v>73</v>
      </c>
      <c r="AY123" s="1" t="s">
        <v>763</v>
      </c>
      <c r="AZ123" s="1" t="s">
        <v>73</v>
      </c>
      <c r="BA123" s="1" t="s">
        <v>763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</row>
    <row r="124" spans="1:90" x14ac:dyDescent="0.3">
      <c r="A124" t="s">
        <v>139</v>
      </c>
      <c r="B124">
        <v>314</v>
      </c>
      <c r="C124" t="s">
        <v>467</v>
      </c>
      <c r="D124" t="s">
        <v>73</v>
      </c>
      <c r="E124" t="s">
        <v>73</v>
      </c>
      <c r="F124" t="s">
        <v>73</v>
      </c>
      <c r="G124" t="s">
        <v>73</v>
      </c>
      <c r="H124" t="s">
        <v>73</v>
      </c>
      <c r="I124" s="1" t="s">
        <v>73</v>
      </c>
      <c r="J124" t="s">
        <v>763</v>
      </c>
      <c r="K124" s="1" t="s">
        <v>763</v>
      </c>
      <c r="L124" t="s">
        <v>763</v>
      </c>
      <c r="M124" s="1" t="s">
        <v>763</v>
      </c>
      <c r="N124" t="s">
        <v>763</v>
      </c>
      <c r="O124" t="s">
        <v>763</v>
      </c>
      <c r="P124" s="1" t="s">
        <v>763</v>
      </c>
      <c r="Q124" s="1" t="s">
        <v>763</v>
      </c>
      <c r="R124" t="s">
        <v>73</v>
      </c>
      <c r="S124" s="1" t="s">
        <v>73</v>
      </c>
      <c r="T124" s="1" t="s">
        <v>763</v>
      </c>
      <c r="U124" s="1" t="s">
        <v>763</v>
      </c>
      <c r="V124" s="1" t="s">
        <v>73</v>
      </c>
      <c r="W124" s="1" t="s">
        <v>763</v>
      </c>
      <c r="X124" s="1" t="s">
        <v>763</v>
      </c>
      <c r="Y124" s="1" t="s">
        <v>73</v>
      </c>
      <c r="Z124" s="1" t="s">
        <v>763</v>
      </c>
      <c r="AA124" s="1" t="s">
        <v>73</v>
      </c>
      <c r="AB124" s="1" t="s">
        <v>73</v>
      </c>
      <c r="AC124" s="1" t="s">
        <v>763</v>
      </c>
      <c r="AD124" s="1" t="s">
        <v>763</v>
      </c>
      <c r="AE124" s="1" t="s">
        <v>73</v>
      </c>
      <c r="AF124" s="1" t="s">
        <v>763</v>
      </c>
      <c r="AG124" s="1" t="s">
        <v>763</v>
      </c>
      <c r="AH124" s="1" t="s">
        <v>73</v>
      </c>
      <c r="AI124" s="1" t="s">
        <v>763</v>
      </c>
      <c r="AJ124" s="1" t="s">
        <v>73</v>
      </c>
      <c r="AK124" s="1" t="s">
        <v>73</v>
      </c>
      <c r="AL124" s="1" t="s">
        <v>73</v>
      </c>
      <c r="AM124" s="1" t="s">
        <v>763</v>
      </c>
      <c r="AN124" s="1" t="s">
        <v>73</v>
      </c>
      <c r="AO124" s="1" t="s">
        <v>73</v>
      </c>
      <c r="AP124" s="1" t="s">
        <v>763</v>
      </c>
      <c r="AQ124" s="1" t="s">
        <v>73</v>
      </c>
      <c r="AR124" s="1" t="s">
        <v>763</v>
      </c>
      <c r="AS124" s="1" t="s">
        <v>73</v>
      </c>
      <c r="AT124" s="1" t="s">
        <v>73</v>
      </c>
      <c r="AU124" s="1" t="s">
        <v>73</v>
      </c>
      <c r="AV124" s="1" t="s">
        <v>763</v>
      </c>
      <c r="AW124" s="1" t="s">
        <v>73</v>
      </c>
      <c r="AX124" s="1" t="s">
        <v>73</v>
      </c>
      <c r="AY124" s="1" t="s">
        <v>763</v>
      </c>
      <c r="AZ124" s="1" t="s">
        <v>73</v>
      </c>
      <c r="BA124" s="1" t="s">
        <v>763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</row>
    <row r="125" spans="1:90" x14ac:dyDescent="0.3">
      <c r="A125" t="s">
        <v>140</v>
      </c>
      <c r="B125">
        <v>315</v>
      </c>
      <c r="C125" t="s">
        <v>467</v>
      </c>
      <c r="D125" t="s">
        <v>73</v>
      </c>
      <c r="E125" t="s">
        <v>73</v>
      </c>
      <c r="F125" t="s">
        <v>73</v>
      </c>
      <c r="G125" t="s">
        <v>73</v>
      </c>
      <c r="H125" t="s">
        <v>73</v>
      </c>
      <c r="I125" s="1" t="s">
        <v>73</v>
      </c>
      <c r="J125" t="s">
        <v>73</v>
      </c>
      <c r="K125" s="1" t="s">
        <v>73</v>
      </c>
      <c r="L125" t="s">
        <v>73</v>
      </c>
      <c r="M125" s="1" t="s">
        <v>73</v>
      </c>
      <c r="N125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</row>
    <row r="126" spans="1:90" x14ac:dyDescent="0.3">
      <c r="A126" t="s">
        <v>141</v>
      </c>
      <c r="B126">
        <v>316</v>
      </c>
      <c r="C126" t="s">
        <v>467</v>
      </c>
      <c r="I126" s="1"/>
      <c r="K126" s="1"/>
      <c r="M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</row>
    <row r="127" spans="1:90" s="9" customFormat="1" x14ac:dyDescent="0.3">
      <c r="A127" s="9" t="s">
        <v>142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9">
        <v>0</v>
      </c>
      <c r="BS127" s="9">
        <v>0</v>
      </c>
      <c r="BT127" s="9">
        <v>0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0</v>
      </c>
      <c r="CA127" s="9">
        <v>0</v>
      </c>
      <c r="CB127" s="9">
        <v>0</v>
      </c>
      <c r="CC127" s="9">
        <v>0</v>
      </c>
      <c r="CD127" s="9">
        <v>0</v>
      </c>
      <c r="CE127" s="9">
        <v>0</v>
      </c>
      <c r="CF127" s="9">
        <v>0</v>
      </c>
      <c r="CG127" s="9">
        <v>0</v>
      </c>
      <c r="CH127" s="9">
        <v>0</v>
      </c>
      <c r="CI127" s="9">
        <v>0</v>
      </c>
      <c r="CJ127" s="9">
        <v>0</v>
      </c>
      <c r="CK127" s="9">
        <v>0</v>
      </c>
      <c r="CL127" s="9">
        <v>0</v>
      </c>
    </row>
    <row r="128" spans="1:90" x14ac:dyDescent="0.3">
      <c r="A128" t="s">
        <v>143</v>
      </c>
      <c r="B128">
        <v>234</v>
      </c>
      <c r="C128" t="s">
        <v>467</v>
      </c>
      <c r="D128" s="1" t="s">
        <v>763</v>
      </c>
      <c r="E128" s="1">
        <v>0.03</v>
      </c>
      <c r="F128" s="1">
        <v>5.8500000000000003E-2</v>
      </c>
      <c r="G128" s="1">
        <v>0.1552</v>
      </c>
      <c r="H128" s="1">
        <v>1.7100000000000001E-2</v>
      </c>
      <c r="I128" s="1">
        <v>-7.2599999999999998E-2</v>
      </c>
      <c r="J128" s="1" t="s">
        <v>763</v>
      </c>
      <c r="K128" s="1" t="s">
        <v>73</v>
      </c>
      <c r="L128" s="1" t="s">
        <v>73</v>
      </c>
      <c r="M128" s="1" t="s">
        <v>73</v>
      </c>
      <c r="N128" s="1" t="s">
        <v>73</v>
      </c>
      <c r="O128" s="1" t="s">
        <v>73</v>
      </c>
      <c r="P128" s="1" t="s">
        <v>763</v>
      </c>
      <c r="Q128" s="1">
        <v>3.4000000000000002E-2</v>
      </c>
      <c r="R128" s="1">
        <v>2.63E-2</v>
      </c>
      <c r="S128" s="1" t="s">
        <v>763</v>
      </c>
      <c r="T128" s="1">
        <v>-3.5000000000000003E-2</v>
      </c>
      <c r="U128" s="1">
        <v>-4.8999999999999998E-3</v>
      </c>
      <c r="V128" s="1" t="s">
        <v>763</v>
      </c>
      <c r="W128" s="1">
        <v>6.7299999999999999E-2</v>
      </c>
      <c r="X128" s="1">
        <v>1.9099999999999999E-2</v>
      </c>
      <c r="Y128" s="1">
        <v>2.2800000000000001E-2</v>
      </c>
      <c r="Z128" s="1">
        <v>0.17510000000000001</v>
      </c>
      <c r="AA128" s="1">
        <v>0.17549999999999999</v>
      </c>
      <c r="AB128" s="1">
        <v>9.5600000000000004E-2</v>
      </c>
      <c r="AC128" s="1">
        <v>0.25690000000000002</v>
      </c>
      <c r="AD128" s="1">
        <v>0.2157</v>
      </c>
      <c r="AE128" s="1">
        <v>0.16839999999999999</v>
      </c>
      <c r="AF128" s="1">
        <v>0.1429</v>
      </c>
      <c r="AG128" s="1">
        <v>0.1903</v>
      </c>
      <c r="AH128" s="1">
        <v>0.1865</v>
      </c>
      <c r="AI128" s="1">
        <v>6.5199999999999994E-2</v>
      </c>
      <c r="AJ128" s="1">
        <v>9.2299999999999993E-2</v>
      </c>
      <c r="AK128" s="1">
        <v>0.13370000000000001</v>
      </c>
      <c r="AL128" s="1">
        <v>2.7900000000000001E-2</v>
      </c>
      <c r="AM128" s="1">
        <v>5.9499999999999997E-2</v>
      </c>
      <c r="AN128" s="1">
        <v>7.9899999999999999E-2</v>
      </c>
      <c r="AO128" s="1">
        <v>1.21E-2</v>
      </c>
      <c r="AP128" s="1">
        <v>4.36E-2</v>
      </c>
      <c r="AQ128" s="1">
        <v>4.8899999999999999E-2</v>
      </c>
      <c r="AR128" s="1">
        <v>-5.8999999999999997E-2</v>
      </c>
      <c r="AS128" s="1">
        <v>-8.72E-2</v>
      </c>
      <c r="AT128" s="1">
        <v>-2.76E-2</v>
      </c>
      <c r="AU128" s="1">
        <v>-8.72E-2</v>
      </c>
      <c r="AV128" s="1">
        <v>-8.72E-2</v>
      </c>
      <c r="AW128" s="1">
        <v>-5.62E-2</v>
      </c>
      <c r="AX128" s="1">
        <v>-7.3400000000000007E-2</v>
      </c>
      <c r="AY128" s="1">
        <v>-8.2699999999999996E-2</v>
      </c>
      <c r="AZ128" s="1">
        <v>-7.6799999999999993E-2</v>
      </c>
      <c r="BA128" s="1">
        <v>-4.02E-2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</row>
    <row r="129" spans="1:90" x14ac:dyDescent="0.3">
      <c r="A129" t="s">
        <v>144</v>
      </c>
      <c r="B129">
        <v>235</v>
      </c>
      <c r="C129" t="s">
        <v>467</v>
      </c>
      <c r="D129" t="s">
        <v>763</v>
      </c>
      <c r="E129" s="1" t="s">
        <v>73</v>
      </c>
      <c r="F129" s="1" t="s">
        <v>73</v>
      </c>
      <c r="G129" s="1" t="s">
        <v>73</v>
      </c>
      <c r="H129" s="1" t="s">
        <v>73</v>
      </c>
      <c r="I129" s="1" t="s">
        <v>73</v>
      </c>
      <c r="J129" t="s">
        <v>763</v>
      </c>
      <c r="K129" s="1" t="s">
        <v>763</v>
      </c>
      <c r="L129" t="s">
        <v>73</v>
      </c>
      <c r="M129" s="1" t="s">
        <v>763</v>
      </c>
      <c r="N129" t="s">
        <v>73</v>
      </c>
      <c r="O129" s="1" t="s">
        <v>763</v>
      </c>
      <c r="P129" s="1" t="s">
        <v>763</v>
      </c>
      <c r="Q129" s="1" t="s">
        <v>73</v>
      </c>
      <c r="R129" s="1" t="s">
        <v>73</v>
      </c>
      <c r="S129" s="1" t="s">
        <v>763</v>
      </c>
      <c r="T129" s="1" t="s">
        <v>73</v>
      </c>
      <c r="U129" s="1" t="s">
        <v>73</v>
      </c>
      <c r="V129" s="1" t="s">
        <v>763</v>
      </c>
      <c r="W129" s="1" t="s">
        <v>73</v>
      </c>
      <c r="X129" s="1" t="s">
        <v>73</v>
      </c>
      <c r="Y129" s="1" t="s">
        <v>73</v>
      </c>
      <c r="Z129" s="1" t="s">
        <v>73</v>
      </c>
      <c r="AA129" s="1" t="s">
        <v>73</v>
      </c>
      <c r="AB129" s="1" t="s">
        <v>73</v>
      </c>
      <c r="AC129" s="1" t="s">
        <v>73</v>
      </c>
      <c r="AD129" s="1" t="s">
        <v>73</v>
      </c>
      <c r="AE129" s="1" t="s">
        <v>73</v>
      </c>
      <c r="AF129" s="1" t="s">
        <v>73</v>
      </c>
      <c r="AG129" s="1" t="s">
        <v>73</v>
      </c>
      <c r="AH129" s="1" t="s">
        <v>73</v>
      </c>
      <c r="AI129" s="1" t="s">
        <v>73</v>
      </c>
      <c r="AJ129" s="1" t="s">
        <v>73</v>
      </c>
      <c r="AK129" s="1" t="s">
        <v>73</v>
      </c>
      <c r="AL129" s="1" t="s">
        <v>73</v>
      </c>
      <c r="AM129" s="1" t="s">
        <v>73</v>
      </c>
      <c r="AN129" s="1" t="s">
        <v>73</v>
      </c>
      <c r="AO129" s="1" t="s">
        <v>73</v>
      </c>
      <c r="AP129" s="1" t="s">
        <v>73</v>
      </c>
      <c r="AQ129" s="1" t="s">
        <v>73</v>
      </c>
      <c r="AR129" s="1" t="s">
        <v>73</v>
      </c>
      <c r="AS129" s="1" t="s">
        <v>73</v>
      </c>
      <c r="AT129" s="1" t="s">
        <v>73</v>
      </c>
      <c r="AU129" s="1" t="s">
        <v>73</v>
      </c>
      <c r="AV129" s="1" t="s">
        <v>73</v>
      </c>
      <c r="AW129" s="1" t="s">
        <v>73</v>
      </c>
      <c r="AX129" s="1" t="s">
        <v>73</v>
      </c>
      <c r="AY129" s="1" t="s">
        <v>73</v>
      </c>
      <c r="AZ129" s="1" t="s">
        <v>73</v>
      </c>
      <c r="BA129" s="1" t="s">
        <v>73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</row>
    <row r="130" spans="1:90" x14ac:dyDescent="0.3">
      <c r="A130" t="s">
        <v>145</v>
      </c>
      <c r="B130">
        <v>236</v>
      </c>
      <c r="C130" t="s">
        <v>467</v>
      </c>
      <c r="D130" t="s">
        <v>763</v>
      </c>
      <c r="E130" t="s">
        <v>73</v>
      </c>
      <c r="F130" t="s">
        <v>73</v>
      </c>
      <c r="G130" t="s">
        <v>73</v>
      </c>
      <c r="H130" t="s">
        <v>73</v>
      </c>
      <c r="I130" s="1" t="s">
        <v>73</v>
      </c>
      <c r="J130" t="s">
        <v>763</v>
      </c>
      <c r="K130" s="1" t="s">
        <v>763</v>
      </c>
      <c r="L130" t="s">
        <v>73</v>
      </c>
      <c r="M130" s="1" t="s">
        <v>763</v>
      </c>
      <c r="N130" t="s">
        <v>73</v>
      </c>
      <c r="O130" s="1" t="s">
        <v>763</v>
      </c>
      <c r="P130" s="1" t="s">
        <v>763</v>
      </c>
      <c r="Q130" s="1" t="s">
        <v>73</v>
      </c>
      <c r="R130" s="1" t="s">
        <v>73</v>
      </c>
      <c r="S130" s="1" t="s">
        <v>763</v>
      </c>
      <c r="T130" s="1" t="s">
        <v>73</v>
      </c>
      <c r="U130" s="1" t="s">
        <v>73</v>
      </c>
      <c r="V130" s="1" t="s">
        <v>763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</row>
    <row r="131" spans="1:90" x14ac:dyDescent="0.3">
      <c r="A131" t="s">
        <v>146</v>
      </c>
      <c r="B131">
        <v>237</v>
      </c>
      <c r="C131" t="s">
        <v>467</v>
      </c>
      <c r="D131" s="1" t="s">
        <v>763</v>
      </c>
      <c r="E131" s="1">
        <v>1.4350000000000001</v>
      </c>
      <c r="F131" s="1">
        <v>2.0847000000000002</v>
      </c>
      <c r="G131" s="1">
        <v>3.9108000000000001</v>
      </c>
      <c r="H131" s="1">
        <v>0.19889999999999999</v>
      </c>
      <c r="I131" s="1">
        <v>-0.5323</v>
      </c>
      <c r="J131" s="1" t="s">
        <v>763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763</v>
      </c>
      <c r="Q131" s="1">
        <v>2.3246000000000002</v>
      </c>
      <c r="R131" s="1">
        <v>8.5806000000000004</v>
      </c>
      <c r="S131" s="1" t="s">
        <v>763</v>
      </c>
      <c r="T131" s="1">
        <v>2.2361</v>
      </c>
      <c r="U131" s="1">
        <v>2.9525999999999999</v>
      </c>
      <c r="V131" s="1" t="s">
        <v>763</v>
      </c>
      <c r="W131" s="1">
        <v>-2.9095</v>
      </c>
      <c r="X131" s="1">
        <v>2.9817</v>
      </c>
      <c r="Y131" s="1">
        <v>2.5749</v>
      </c>
      <c r="Z131" s="1">
        <v>-0.26910000000000001</v>
      </c>
      <c r="AA131" s="1">
        <v>2.4893999999999998</v>
      </c>
      <c r="AB131" s="1">
        <v>1.5669999999999999</v>
      </c>
      <c r="AC131" s="1">
        <v>1.6213</v>
      </c>
      <c r="AD131" s="1">
        <v>2.0019</v>
      </c>
      <c r="AE131" s="1">
        <v>0.65680000000000005</v>
      </c>
      <c r="AF131" s="1">
        <v>4.7156000000000002</v>
      </c>
      <c r="AG131" s="1">
        <v>6.3631000000000002</v>
      </c>
      <c r="AH131" s="1">
        <v>2.91</v>
      </c>
      <c r="AI131" s="1">
        <v>0.82169999999999999</v>
      </c>
      <c r="AJ131" s="1">
        <v>0.161</v>
      </c>
      <c r="AK131" s="1">
        <v>1.5642</v>
      </c>
      <c r="AL131" s="1">
        <v>0.18759999999999999</v>
      </c>
      <c r="AM131" s="1">
        <v>0.17399999999999999</v>
      </c>
      <c r="AN131" s="1">
        <v>0.89790000000000003</v>
      </c>
      <c r="AO131" s="1">
        <v>6.5100000000000005E-2</v>
      </c>
      <c r="AP131" s="1">
        <v>0.13830000000000001</v>
      </c>
      <c r="AQ131" s="1">
        <v>0.20480000000000001</v>
      </c>
      <c r="AR131" s="1">
        <v>0.50739999999999996</v>
      </c>
      <c r="AS131" s="1">
        <v>-0.3619</v>
      </c>
      <c r="AT131" s="1">
        <v>3.1099999999999999E-2</v>
      </c>
      <c r="AU131" s="1">
        <v>-1.0389999999999999</v>
      </c>
      <c r="AV131" s="1">
        <v>-0.69769999999999999</v>
      </c>
      <c r="AW131" s="1">
        <v>-0.32719999999999999</v>
      </c>
      <c r="AX131" s="1">
        <v>-0.35089999999999999</v>
      </c>
      <c r="AY131" s="1">
        <v>-0.59140000000000004</v>
      </c>
      <c r="AZ131" s="1">
        <v>-0.42970000000000003</v>
      </c>
      <c r="BA131" s="1">
        <v>-0.3049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</row>
    <row r="132" spans="1:90" x14ac:dyDescent="0.3">
      <c r="A132" t="s">
        <v>147</v>
      </c>
      <c r="B132">
        <v>238</v>
      </c>
      <c r="C132" t="s">
        <v>467</v>
      </c>
      <c r="D132" s="1" t="s">
        <v>763</v>
      </c>
      <c r="E132" s="1">
        <v>0.76559999999999995</v>
      </c>
      <c r="F132" s="1">
        <v>1.6266</v>
      </c>
      <c r="G132" s="1">
        <v>2.5600000000000001E-2</v>
      </c>
      <c r="H132" s="1">
        <v>-0.1154</v>
      </c>
      <c r="I132" s="1">
        <v>3.1300000000000001E-2</v>
      </c>
      <c r="J132" s="1" t="s">
        <v>763</v>
      </c>
      <c r="K132" s="1" t="s">
        <v>73</v>
      </c>
      <c r="L132" s="1" t="s">
        <v>763</v>
      </c>
      <c r="M132" s="1" t="s">
        <v>73</v>
      </c>
      <c r="N132" s="1" t="s">
        <v>763</v>
      </c>
      <c r="O132" s="1" t="s">
        <v>73</v>
      </c>
      <c r="P132" s="1" t="s">
        <v>763</v>
      </c>
      <c r="Q132" s="1" t="s">
        <v>763</v>
      </c>
      <c r="R132" s="1">
        <v>2.3746999999999998</v>
      </c>
      <c r="S132" s="1" t="s">
        <v>763</v>
      </c>
      <c r="T132" s="1" t="s">
        <v>763</v>
      </c>
      <c r="U132" s="1">
        <v>3.9537</v>
      </c>
      <c r="V132" s="1" t="s">
        <v>763</v>
      </c>
      <c r="W132" s="1" t="s">
        <v>763</v>
      </c>
      <c r="X132" s="1">
        <v>1.3363</v>
      </c>
      <c r="Y132" s="1" t="s">
        <v>763</v>
      </c>
      <c r="Z132" s="1" t="s">
        <v>763</v>
      </c>
      <c r="AA132" s="1">
        <v>-0.49859999999999999</v>
      </c>
      <c r="AB132" s="1">
        <v>0.51019999999999999</v>
      </c>
      <c r="AC132" s="1" t="s">
        <v>763</v>
      </c>
      <c r="AD132" s="1">
        <v>0.1414</v>
      </c>
      <c r="AE132" s="1">
        <v>0.55959999999999999</v>
      </c>
      <c r="AF132" s="1" t="s">
        <v>763</v>
      </c>
      <c r="AG132" s="1">
        <v>4.6199999999999998E-2</v>
      </c>
      <c r="AH132" s="1">
        <v>0.34860000000000002</v>
      </c>
      <c r="AI132" s="1" t="s">
        <v>763</v>
      </c>
      <c r="AJ132" s="1">
        <v>0.19939999999999999</v>
      </c>
      <c r="AK132" s="1">
        <v>0.21809999999999999</v>
      </c>
      <c r="AL132" s="1" t="s">
        <v>763</v>
      </c>
      <c r="AM132" s="1">
        <v>-2.8199999999999999E-2</v>
      </c>
      <c r="AN132" s="1">
        <v>-3.6400000000000002E-2</v>
      </c>
      <c r="AO132" s="1" t="s">
        <v>763</v>
      </c>
      <c r="AP132" s="1">
        <v>-2.24E-2</v>
      </c>
      <c r="AQ132" s="1">
        <v>-2.0400000000000001E-2</v>
      </c>
      <c r="AR132" s="1" t="s">
        <v>763</v>
      </c>
      <c r="AS132" s="1">
        <v>0.44219999999999998</v>
      </c>
      <c r="AT132" s="1">
        <v>-6.9500000000000006E-2</v>
      </c>
      <c r="AU132" s="1">
        <v>-0.26069999999999999</v>
      </c>
      <c r="AV132" s="1">
        <v>2.1100000000000001E-2</v>
      </c>
      <c r="AW132" s="1">
        <v>-9.6500000000000002E-2</v>
      </c>
      <c r="AX132" s="1">
        <v>-0.1069</v>
      </c>
      <c r="AY132" s="1">
        <v>-3.0700000000000002E-2</v>
      </c>
      <c r="AZ132" s="1">
        <v>-0.1225</v>
      </c>
      <c r="BA132" s="1">
        <v>0.22370000000000001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</row>
    <row r="133" spans="1:90" x14ac:dyDescent="0.3">
      <c r="A133" t="s">
        <v>148</v>
      </c>
      <c r="B133">
        <v>239</v>
      </c>
      <c r="C133" t="s">
        <v>467</v>
      </c>
      <c r="D133" s="1" t="s">
        <v>763</v>
      </c>
      <c r="E133" s="1">
        <v>0.36870000000000003</v>
      </c>
      <c r="F133" s="1">
        <v>0.1938</v>
      </c>
      <c r="G133" s="1">
        <v>0.80359999999999998</v>
      </c>
      <c r="H133" s="1">
        <v>0.20069999999999999</v>
      </c>
      <c r="I133" s="1">
        <v>9.7500000000000003E-2</v>
      </c>
      <c r="J133" s="1" t="s">
        <v>763</v>
      </c>
      <c r="K133" s="1" t="s">
        <v>73</v>
      </c>
      <c r="L133" s="1" t="s">
        <v>763</v>
      </c>
      <c r="M133" s="1" t="s">
        <v>73</v>
      </c>
      <c r="N133" s="1" t="s">
        <v>763</v>
      </c>
      <c r="O133" s="1" t="s">
        <v>73</v>
      </c>
      <c r="P133" s="1" t="s">
        <v>763</v>
      </c>
      <c r="Q133" s="1" t="s">
        <v>763</v>
      </c>
      <c r="R133" s="1">
        <v>1.61E-2</v>
      </c>
      <c r="S133" s="1" t="s">
        <v>763</v>
      </c>
      <c r="T133" s="1" t="s">
        <v>763</v>
      </c>
      <c r="U133" s="1">
        <v>-1.14E-2</v>
      </c>
      <c r="V133" s="1" t="s">
        <v>763</v>
      </c>
      <c r="W133" s="1" t="s">
        <v>763</v>
      </c>
      <c r="X133" s="1">
        <v>4.8099999999999997E-2</v>
      </c>
      <c r="Y133" s="1" t="s">
        <v>763</v>
      </c>
      <c r="Z133" s="1" t="s">
        <v>763</v>
      </c>
      <c r="AA133" s="1">
        <v>0.19839999999999999</v>
      </c>
      <c r="AB133" s="1">
        <v>0.23749999999999999</v>
      </c>
      <c r="AC133" s="1" t="s">
        <v>763</v>
      </c>
      <c r="AD133" s="1">
        <v>0.47510000000000002</v>
      </c>
      <c r="AE133" s="1">
        <v>0.4425</v>
      </c>
      <c r="AF133" s="1" t="s">
        <v>763</v>
      </c>
      <c r="AG133" s="1">
        <v>0.71740000000000004</v>
      </c>
      <c r="AH133" s="1">
        <v>0.70650000000000002</v>
      </c>
      <c r="AI133" s="1" t="s">
        <v>763</v>
      </c>
      <c r="AJ133" s="1">
        <v>0.62250000000000005</v>
      </c>
      <c r="AK133" s="1">
        <v>0.87990000000000002</v>
      </c>
      <c r="AL133" s="1" t="s">
        <v>763</v>
      </c>
      <c r="AM133" s="1">
        <v>0.57920000000000005</v>
      </c>
      <c r="AN133" s="1">
        <v>0.80269999999999997</v>
      </c>
      <c r="AO133" s="1" t="s">
        <v>763</v>
      </c>
      <c r="AP133" s="1">
        <v>0.4037</v>
      </c>
      <c r="AQ133" s="1">
        <v>0.53120000000000001</v>
      </c>
      <c r="AR133" s="1" t="s">
        <v>763</v>
      </c>
      <c r="AS133" s="1">
        <v>0.1429</v>
      </c>
      <c r="AT133" s="1">
        <v>0.1361</v>
      </c>
      <c r="AU133" s="1">
        <v>-0.17080000000000001</v>
      </c>
      <c r="AV133" s="1">
        <v>-4.4400000000000002E-2</v>
      </c>
      <c r="AW133" s="1">
        <v>-2.0199999999999999E-2</v>
      </c>
      <c r="AX133" s="1">
        <v>-3.3300000000000003E-2</v>
      </c>
      <c r="AY133" s="1">
        <v>-4.0099999999999997E-2</v>
      </c>
      <c r="AZ133" s="1">
        <v>-7.4399999999999994E-2</v>
      </c>
      <c r="BA133" s="1">
        <v>0.50600000000000001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</row>
    <row r="134" spans="1:90" x14ac:dyDescent="0.3">
      <c r="A134" t="s">
        <v>149</v>
      </c>
      <c r="B134">
        <v>240</v>
      </c>
      <c r="C134" t="s">
        <v>467</v>
      </c>
      <c r="D134" s="1" t="s">
        <v>763</v>
      </c>
      <c r="E134" s="1">
        <v>0.85750000000000004</v>
      </c>
      <c r="F134" s="1">
        <v>1.871</v>
      </c>
      <c r="G134" s="1">
        <v>-2.9600000000000001E-2</v>
      </c>
      <c r="H134" s="1">
        <v>-0.157</v>
      </c>
      <c r="I134" s="1">
        <v>1.89E-2</v>
      </c>
      <c r="J134" s="1" t="s">
        <v>763</v>
      </c>
      <c r="K134" s="1" t="s">
        <v>73</v>
      </c>
      <c r="L134" s="1" t="s">
        <v>763</v>
      </c>
      <c r="M134" s="1" t="s">
        <v>73</v>
      </c>
      <c r="N134" s="1" t="s">
        <v>763</v>
      </c>
      <c r="O134" s="1" t="s">
        <v>73</v>
      </c>
      <c r="P134" s="1" t="s">
        <v>763</v>
      </c>
      <c r="Q134" s="1" t="s">
        <v>763</v>
      </c>
      <c r="R134" s="1">
        <v>2.8418999999999999</v>
      </c>
      <c r="S134" s="1" t="s">
        <v>763</v>
      </c>
      <c r="T134" s="1" t="s">
        <v>763</v>
      </c>
      <c r="U134" s="1">
        <v>6.4051999999999998</v>
      </c>
      <c r="V134" s="1" t="s">
        <v>763</v>
      </c>
      <c r="W134" s="1" t="s">
        <v>763</v>
      </c>
      <c r="X134" s="1">
        <v>1.56</v>
      </c>
      <c r="Y134" s="1" t="s">
        <v>763</v>
      </c>
      <c r="Z134" s="1" t="s">
        <v>763</v>
      </c>
      <c r="AA134" s="1">
        <v>-0.53510000000000002</v>
      </c>
      <c r="AB134" s="1">
        <v>0.53969999999999996</v>
      </c>
      <c r="AC134" s="1" t="s">
        <v>763</v>
      </c>
      <c r="AD134" s="1">
        <v>0.1139</v>
      </c>
      <c r="AE134" s="1">
        <v>0.57010000000000005</v>
      </c>
      <c r="AF134" s="1" t="s">
        <v>763</v>
      </c>
      <c r="AG134" s="1">
        <v>-1.5E-3</v>
      </c>
      <c r="AH134" s="1">
        <v>0.31950000000000001</v>
      </c>
      <c r="AI134" s="1" t="s">
        <v>763</v>
      </c>
      <c r="AJ134" s="1">
        <v>0.14219999999999999</v>
      </c>
      <c r="AK134" s="1">
        <v>0.1608</v>
      </c>
      <c r="AL134" s="1" t="s">
        <v>763</v>
      </c>
      <c r="AM134" s="1">
        <v>-9.4500000000000001E-2</v>
      </c>
      <c r="AN134" s="1">
        <v>-0.1051</v>
      </c>
      <c r="AO134" s="1" t="s">
        <v>763</v>
      </c>
      <c r="AP134" s="1">
        <v>-7.4499999999999997E-2</v>
      </c>
      <c r="AQ134" s="1">
        <v>-7.85E-2</v>
      </c>
      <c r="AR134" s="1" t="s">
        <v>763</v>
      </c>
      <c r="AS134" s="1">
        <v>0.49959999999999999</v>
      </c>
      <c r="AT134" s="1">
        <v>-9.8299999999999998E-2</v>
      </c>
      <c r="AU134" s="1">
        <v>-0.2777</v>
      </c>
      <c r="AV134" s="1">
        <v>3.3599999999999998E-2</v>
      </c>
      <c r="AW134" s="1">
        <v>-0.1091</v>
      </c>
      <c r="AX134" s="1">
        <v>-0.11990000000000001</v>
      </c>
      <c r="AY134" s="1">
        <v>-2.9000000000000001E-2</v>
      </c>
      <c r="AZ134" s="1">
        <v>-0.13089999999999999</v>
      </c>
      <c r="BA134" s="1">
        <v>0.1686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</row>
    <row r="135" spans="1:90" x14ac:dyDescent="0.3">
      <c r="A135" t="s">
        <v>150</v>
      </c>
      <c r="B135">
        <v>241</v>
      </c>
      <c r="C135" t="s">
        <v>467</v>
      </c>
      <c r="D135" s="1" t="s">
        <v>763</v>
      </c>
      <c r="E135" s="1" t="s">
        <v>73</v>
      </c>
      <c r="F135" s="1" t="s">
        <v>73</v>
      </c>
      <c r="G135" s="1" t="s">
        <v>73</v>
      </c>
      <c r="H135" s="1" t="s">
        <v>73</v>
      </c>
      <c r="I135" s="1" t="s">
        <v>73</v>
      </c>
      <c r="J135" s="1" t="s">
        <v>763</v>
      </c>
      <c r="K135" s="1" t="s">
        <v>763</v>
      </c>
      <c r="L135" s="1" t="s">
        <v>763</v>
      </c>
      <c r="M135" s="1" t="s">
        <v>763</v>
      </c>
      <c r="N135" s="1" t="s">
        <v>763</v>
      </c>
      <c r="O135" s="1" t="s">
        <v>763</v>
      </c>
      <c r="P135" s="1" t="s">
        <v>763</v>
      </c>
      <c r="Q135" s="1" t="s">
        <v>763</v>
      </c>
      <c r="R135" s="1" t="s">
        <v>73</v>
      </c>
      <c r="S135" s="1" t="s">
        <v>763</v>
      </c>
      <c r="T135" s="1" t="s">
        <v>763</v>
      </c>
      <c r="U135" s="1" t="s">
        <v>73</v>
      </c>
      <c r="V135" s="1" t="s">
        <v>763</v>
      </c>
      <c r="W135" s="1" t="s">
        <v>763</v>
      </c>
      <c r="X135" s="1" t="s">
        <v>73</v>
      </c>
      <c r="Y135" s="1" t="s">
        <v>763</v>
      </c>
      <c r="Z135" s="1" t="s">
        <v>763</v>
      </c>
      <c r="AA135" s="1" t="s">
        <v>73</v>
      </c>
      <c r="AB135" s="1" t="s">
        <v>73</v>
      </c>
      <c r="AC135" s="1" t="s">
        <v>763</v>
      </c>
      <c r="AD135" s="1" t="s">
        <v>73</v>
      </c>
      <c r="AE135" s="1" t="s">
        <v>73</v>
      </c>
      <c r="AF135" s="1" t="s">
        <v>763</v>
      </c>
      <c r="AG135" s="1" t="s">
        <v>73</v>
      </c>
      <c r="AH135" s="1" t="s">
        <v>73</v>
      </c>
      <c r="AI135" s="1" t="s">
        <v>763</v>
      </c>
      <c r="AJ135" s="1" t="s">
        <v>73</v>
      </c>
      <c r="AK135" s="1" t="s">
        <v>73</v>
      </c>
      <c r="AL135" s="1" t="s">
        <v>763</v>
      </c>
      <c r="AM135" s="1" t="s">
        <v>73</v>
      </c>
      <c r="AN135" s="1" t="s">
        <v>73</v>
      </c>
      <c r="AO135" s="1" t="s">
        <v>763</v>
      </c>
      <c r="AP135" s="1" t="s">
        <v>73</v>
      </c>
      <c r="AQ135" s="1" t="s">
        <v>73</v>
      </c>
      <c r="AR135" s="1" t="s">
        <v>763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</row>
    <row r="136" spans="1:90" x14ac:dyDescent="0.3">
      <c r="A136" t="s">
        <v>151</v>
      </c>
      <c r="B136">
        <v>317</v>
      </c>
      <c r="C136" t="s">
        <v>467</v>
      </c>
      <c r="D136" s="1" t="s">
        <v>763</v>
      </c>
      <c r="E136" s="1">
        <v>9.0899999999999995E-2</v>
      </c>
      <c r="F136" s="1">
        <v>0.1071</v>
      </c>
      <c r="G136" s="1">
        <v>0.2777</v>
      </c>
      <c r="H136" s="1">
        <v>7.6899999999999996E-2</v>
      </c>
      <c r="I136" s="1">
        <v>-0.16650000000000001</v>
      </c>
      <c r="J136" s="1" t="s">
        <v>763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763</v>
      </c>
      <c r="Q136" s="1">
        <v>0.11840000000000001</v>
      </c>
      <c r="R136" s="1">
        <v>5.9700000000000003E-2</v>
      </c>
      <c r="S136" s="1" t="s">
        <v>763</v>
      </c>
      <c r="T136" s="1">
        <v>1.67E-2</v>
      </c>
      <c r="U136" s="1">
        <v>3.73E-2</v>
      </c>
      <c r="V136" s="1" t="s">
        <v>763</v>
      </c>
      <c r="W136" s="1">
        <v>0.13880000000000001</v>
      </c>
      <c r="X136" s="1">
        <v>7.0499999999999993E-2</v>
      </c>
      <c r="Y136" s="1">
        <v>8.1699999999999995E-2</v>
      </c>
      <c r="Z136" s="1">
        <v>0.21360000000000001</v>
      </c>
      <c r="AA136" s="1">
        <v>0.38169999999999998</v>
      </c>
      <c r="AB136" s="1">
        <v>0.18729999999999999</v>
      </c>
      <c r="AC136" s="1">
        <v>0.34139999999999998</v>
      </c>
      <c r="AD136" s="1">
        <v>0.36109999999999998</v>
      </c>
      <c r="AE136" s="1">
        <v>0.27100000000000002</v>
      </c>
      <c r="AF136" s="1">
        <v>0.25769999999999998</v>
      </c>
      <c r="AG136" s="1">
        <v>0.32519999999999999</v>
      </c>
      <c r="AH136" s="1">
        <v>0.29809999999999998</v>
      </c>
      <c r="AI136" s="1">
        <v>0.156</v>
      </c>
      <c r="AJ136" s="1">
        <v>0.16520000000000001</v>
      </c>
      <c r="AK136" s="1">
        <v>0.2228</v>
      </c>
      <c r="AL136" s="1">
        <v>0.1023</v>
      </c>
      <c r="AM136" s="1">
        <v>0.1336</v>
      </c>
      <c r="AN136" s="1">
        <v>0.16539999999999999</v>
      </c>
      <c r="AO136" s="1">
        <v>6.9000000000000006E-2</v>
      </c>
      <c r="AP136" s="1">
        <v>0.1123</v>
      </c>
      <c r="AQ136" s="1">
        <v>0.1222</v>
      </c>
      <c r="AR136" s="1">
        <v>-2.7900000000000001E-2</v>
      </c>
      <c r="AS136" s="1">
        <v>-0.18179999999999999</v>
      </c>
      <c r="AT136" s="1">
        <v>-1.6299999999999999E-2</v>
      </c>
      <c r="AU136" s="1">
        <v>-0.1512</v>
      </c>
      <c r="AV136" s="1">
        <v>-0.1668</v>
      </c>
      <c r="AW136" s="1">
        <v>-7.9299999999999995E-2</v>
      </c>
      <c r="AX136" s="1">
        <v>-0.1724</v>
      </c>
      <c r="AY136" s="1">
        <v>-0.1686</v>
      </c>
      <c r="AZ136" s="1">
        <v>-0.1356</v>
      </c>
      <c r="BA136" s="1" t="s">
        <v>73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</row>
    <row r="137" spans="1:90" x14ac:dyDescent="0.3">
      <c r="A137" t="s">
        <v>152</v>
      </c>
      <c r="B137">
        <v>318</v>
      </c>
      <c r="C137" t="s">
        <v>467</v>
      </c>
      <c r="D137" s="1" t="s">
        <v>763</v>
      </c>
      <c r="E137" s="1">
        <v>0.40589999999999998</v>
      </c>
      <c r="F137" s="1">
        <v>0.43140000000000001</v>
      </c>
      <c r="G137" s="1">
        <v>0.46310000000000001</v>
      </c>
      <c r="H137" s="1">
        <v>3.6600000000000001E-2</v>
      </c>
      <c r="I137" s="1">
        <v>-0.25059999999999999</v>
      </c>
      <c r="J137" s="1" t="s">
        <v>763</v>
      </c>
      <c r="K137" s="1" t="s">
        <v>73</v>
      </c>
      <c r="L137" s="1" t="s">
        <v>763</v>
      </c>
      <c r="M137" s="1" t="s">
        <v>73</v>
      </c>
      <c r="N137" s="1" t="s">
        <v>763</v>
      </c>
      <c r="O137" s="1" t="s">
        <v>73</v>
      </c>
      <c r="P137" s="1" t="s">
        <v>763</v>
      </c>
      <c r="Q137" s="1" t="s">
        <v>763</v>
      </c>
      <c r="R137" s="1">
        <v>0.4551</v>
      </c>
      <c r="S137" s="1" t="s">
        <v>763</v>
      </c>
      <c r="T137" s="1" t="s">
        <v>763</v>
      </c>
      <c r="U137" s="1">
        <v>0.31090000000000001</v>
      </c>
      <c r="V137" s="1" t="s">
        <v>763</v>
      </c>
      <c r="W137" s="1" t="s">
        <v>763</v>
      </c>
      <c r="X137" s="1">
        <v>0.36880000000000002</v>
      </c>
      <c r="Y137" s="1" t="s">
        <v>763</v>
      </c>
      <c r="Z137" s="1" t="s">
        <v>763</v>
      </c>
      <c r="AA137" s="1">
        <v>0.90429999999999999</v>
      </c>
      <c r="AB137" s="1">
        <v>0.55230000000000001</v>
      </c>
      <c r="AC137" s="1" t="s">
        <v>763</v>
      </c>
      <c r="AD137" s="1">
        <v>0.82030000000000003</v>
      </c>
      <c r="AE137" s="1">
        <v>0.68379999999999996</v>
      </c>
      <c r="AF137" s="1" t="s">
        <v>763</v>
      </c>
      <c r="AG137" s="1">
        <v>0.62949999999999995</v>
      </c>
      <c r="AH137" s="1">
        <v>0.62039999999999995</v>
      </c>
      <c r="AI137" s="1" t="s">
        <v>763</v>
      </c>
      <c r="AJ137" s="1">
        <v>0.1258</v>
      </c>
      <c r="AK137" s="1">
        <v>0.27839999999999998</v>
      </c>
      <c r="AL137" s="1" t="s">
        <v>763</v>
      </c>
      <c r="AM137" s="1">
        <v>8.3199999999999996E-2</v>
      </c>
      <c r="AN137" s="1">
        <v>0.1363</v>
      </c>
      <c r="AO137" s="1" t="s">
        <v>763</v>
      </c>
      <c r="AP137" s="1">
        <v>6.2899999999999998E-2</v>
      </c>
      <c r="AQ137" s="1">
        <v>7.17E-2</v>
      </c>
      <c r="AR137" s="1" t="s">
        <v>763</v>
      </c>
      <c r="AS137" s="1">
        <v>-0.26750000000000002</v>
      </c>
      <c r="AT137" s="1">
        <v>-7.2999999999999995E-2</v>
      </c>
      <c r="AU137" s="1">
        <v>-0.21190000000000001</v>
      </c>
      <c r="AV137" s="1">
        <v>-0.24099999999999999</v>
      </c>
      <c r="AW137" s="1">
        <v>-0.1368</v>
      </c>
      <c r="AX137" s="1">
        <v>-0.25209999999999999</v>
      </c>
      <c r="AY137" s="1">
        <v>-0.24440000000000001</v>
      </c>
      <c r="AZ137" s="1">
        <v>-0.19969999999999999</v>
      </c>
      <c r="BA137" s="1" t="s">
        <v>73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</row>
    <row r="138" spans="1:90" s="8" customFormat="1" x14ac:dyDescent="0.3">
      <c r="A138" s="8" t="s">
        <v>153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</row>
    <row r="139" spans="1:90" x14ac:dyDescent="0.3">
      <c r="A139" t="s">
        <v>154</v>
      </c>
      <c r="B139">
        <v>4</v>
      </c>
      <c r="C139" s="3" t="s">
        <v>437</v>
      </c>
      <c r="D139" s="3">
        <v>184.7</v>
      </c>
      <c r="E139" s="3">
        <v>186.7</v>
      </c>
      <c r="F139" s="3">
        <v>286.60000000000002</v>
      </c>
      <c r="G139" s="3">
        <v>301.7</v>
      </c>
      <c r="H139" s="3">
        <v>372.9</v>
      </c>
      <c r="I139" s="3">
        <v>262.89999999999998</v>
      </c>
      <c r="J139" s="3" t="s">
        <v>763</v>
      </c>
      <c r="K139" s="3" t="s">
        <v>763</v>
      </c>
      <c r="L139" s="3" t="s">
        <v>763</v>
      </c>
      <c r="M139" s="3" t="s">
        <v>763</v>
      </c>
      <c r="N139" s="3" t="s">
        <v>763</v>
      </c>
      <c r="O139" s="3" t="s">
        <v>763</v>
      </c>
      <c r="P139" s="3" t="s">
        <v>763</v>
      </c>
      <c r="Q139" s="3" t="s">
        <v>763</v>
      </c>
      <c r="R139" s="3">
        <v>346.3</v>
      </c>
      <c r="S139" s="1">
        <v>346.3</v>
      </c>
      <c r="T139" s="1">
        <v>415.3</v>
      </c>
      <c r="U139" s="1" t="s">
        <v>763</v>
      </c>
      <c r="V139" s="1">
        <v>415.3</v>
      </c>
      <c r="W139" s="1">
        <v>370.5</v>
      </c>
      <c r="X139" s="1" t="s">
        <v>763</v>
      </c>
      <c r="Y139" s="1">
        <v>370.5</v>
      </c>
      <c r="Z139" s="1" t="s">
        <v>763</v>
      </c>
      <c r="AA139" s="1">
        <v>172.5</v>
      </c>
      <c r="AB139" s="1">
        <v>172.5</v>
      </c>
      <c r="AC139" s="1">
        <v>223</v>
      </c>
      <c r="AD139" s="1" t="s">
        <v>763</v>
      </c>
      <c r="AE139" s="1">
        <v>223</v>
      </c>
      <c r="AF139" s="1">
        <v>1426.1</v>
      </c>
      <c r="AG139" s="1" t="s">
        <v>763</v>
      </c>
      <c r="AH139" s="1">
        <v>1426.1</v>
      </c>
      <c r="AI139" s="1" t="s">
        <v>763</v>
      </c>
      <c r="AJ139" s="1">
        <v>283.60000000000002</v>
      </c>
      <c r="AK139" s="1">
        <v>283.60000000000002</v>
      </c>
      <c r="AL139" s="1">
        <v>237.5</v>
      </c>
      <c r="AM139" s="1" t="s">
        <v>763</v>
      </c>
      <c r="AN139" s="1">
        <v>237.5</v>
      </c>
      <c r="AO139" s="1">
        <v>265.60000000000002</v>
      </c>
      <c r="AP139" s="1" t="s">
        <v>763</v>
      </c>
      <c r="AQ139" s="1">
        <v>265.60000000000002</v>
      </c>
      <c r="AR139" s="1" t="s">
        <v>763</v>
      </c>
      <c r="AS139" s="1">
        <v>294.60000000000002</v>
      </c>
      <c r="AT139" s="1">
        <v>294.60000000000002</v>
      </c>
      <c r="AU139" s="1">
        <v>236.4</v>
      </c>
      <c r="AV139" s="1" t="s">
        <v>763</v>
      </c>
      <c r="AW139" s="1">
        <v>236.4</v>
      </c>
      <c r="AX139" s="1">
        <v>236.9</v>
      </c>
      <c r="AY139" s="1" t="s">
        <v>763</v>
      </c>
      <c r="AZ139" s="1">
        <v>236.9</v>
      </c>
      <c r="BA139" s="1" t="s">
        <v>763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</row>
    <row r="140" spans="1:90" x14ac:dyDescent="0.3">
      <c r="A140" t="s">
        <v>155</v>
      </c>
      <c r="B140">
        <v>10</v>
      </c>
      <c r="C140" s="3" t="s">
        <v>437</v>
      </c>
      <c r="D140" s="3" t="s">
        <v>73</v>
      </c>
      <c r="E140" s="3">
        <v>503.4</v>
      </c>
      <c r="F140" s="3">
        <v>487.6</v>
      </c>
      <c r="G140" s="3">
        <v>645.6</v>
      </c>
      <c r="H140" s="3">
        <v>671.7</v>
      </c>
      <c r="I140" s="3">
        <v>685.2</v>
      </c>
      <c r="J140" s="3" t="s">
        <v>763</v>
      </c>
      <c r="K140" s="3" t="s">
        <v>763</v>
      </c>
      <c r="L140" s="3" t="s">
        <v>763</v>
      </c>
      <c r="M140" s="3" t="s">
        <v>763</v>
      </c>
      <c r="N140" s="3" t="s">
        <v>763</v>
      </c>
      <c r="O140" s="3" t="s">
        <v>763</v>
      </c>
      <c r="P140" s="17" t="s">
        <v>763</v>
      </c>
      <c r="Q140" s="1" t="s">
        <v>763</v>
      </c>
      <c r="R140" s="17" t="s">
        <v>73</v>
      </c>
      <c r="S140" s="1">
        <v>503.4</v>
      </c>
      <c r="T140" s="1" t="s">
        <v>73</v>
      </c>
      <c r="U140" s="1" t="s">
        <v>763</v>
      </c>
      <c r="V140" s="1">
        <v>503.4</v>
      </c>
      <c r="W140" s="1" t="s">
        <v>73</v>
      </c>
      <c r="X140" s="1" t="s">
        <v>763</v>
      </c>
      <c r="Y140" s="1">
        <v>503.4</v>
      </c>
      <c r="Z140" s="1" t="s">
        <v>763</v>
      </c>
      <c r="AA140" s="1" t="s">
        <v>73</v>
      </c>
      <c r="AB140" s="1">
        <v>487.6</v>
      </c>
      <c r="AC140" s="1" t="s">
        <v>73</v>
      </c>
      <c r="AD140" s="1" t="s">
        <v>763</v>
      </c>
      <c r="AE140" s="1">
        <v>487.6</v>
      </c>
      <c r="AF140" s="1" t="s">
        <v>73</v>
      </c>
      <c r="AG140" s="1" t="s">
        <v>763</v>
      </c>
      <c r="AH140" s="1">
        <v>487.6</v>
      </c>
      <c r="AI140" s="1" t="s">
        <v>763</v>
      </c>
      <c r="AJ140" s="1" t="s">
        <v>73</v>
      </c>
      <c r="AK140" s="1">
        <v>645.6</v>
      </c>
      <c r="AL140" s="1" t="s">
        <v>73</v>
      </c>
      <c r="AM140" s="1" t="s">
        <v>763</v>
      </c>
      <c r="AN140" s="1">
        <v>645.6</v>
      </c>
      <c r="AO140" s="1" t="s">
        <v>73</v>
      </c>
      <c r="AP140" s="1" t="s">
        <v>763</v>
      </c>
      <c r="AQ140" s="1">
        <v>645.6</v>
      </c>
      <c r="AR140" s="1" t="s">
        <v>763</v>
      </c>
      <c r="AS140" s="1" t="s">
        <v>73</v>
      </c>
      <c r="AT140" s="1">
        <v>671.7</v>
      </c>
      <c r="AU140" s="1" t="s">
        <v>73</v>
      </c>
      <c r="AV140" s="1" t="s">
        <v>763</v>
      </c>
      <c r="AW140" s="1">
        <v>671.7</v>
      </c>
      <c r="AX140" s="1" t="s">
        <v>73</v>
      </c>
      <c r="AY140" s="1" t="s">
        <v>763</v>
      </c>
      <c r="AZ140" s="1">
        <v>671.7</v>
      </c>
      <c r="BA140" s="1" t="s">
        <v>763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</row>
    <row r="141" spans="1:90" x14ac:dyDescent="0.3">
      <c r="A141" t="s">
        <v>156</v>
      </c>
      <c r="B141">
        <v>17</v>
      </c>
      <c r="C141" s="3" t="s">
        <v>437</v>
      </c>
      <c r="D141" s="3">
        <v>142.4</v>
      </c>
      <c r="E141" s="3">
        <v>90.7</v>
      </c>
      <c r="F141" s="3">
        <v>22.8</v>
      </c>
      <c r="G141" s="3">
        <v>41</v>
      </c>
      <c r="H141" s="3">
        <v>359.9</v>
      </c>
      <c r="I141" s="3">
        <v>254.4</v>
      </c>
      <c r="J141" s="3" t="s">
        <v>763</v>
      </c>
      <c r="K141" s="3" t="s">
        <v>763</v>
      </c>
      <c r="L141" s="3" t="s">
        <v>763</v>
      </c>
      <c r="M141" s="3" t="s">
        <v>763</v>
      </c>
      <c r="N141" s="3" t="s">
        <v>763</v>
      </c>
      <c r="O141" s="3" t="s">
        <v>763</v>
      </c>
      <c r="P141" s="3" t="s">
        <v>763</v>
      </c>
      <c r="Q141" s="3" t="s">
        <v>763</v>
      </c>
      <c r="R141" s="3" t="s">
        <v>73</v>
      </c>
      <c r="S141" s="1">
        <v>90.7</v>
      </c>
      <c r="T141" s="1" t="s">
        <v>73</v>
      </c>
      <c r="U141" s="1" t="s">
        <v>763</v>
      </c>
      <c r="V141" s="1">
        <v>90.7</v>
      </c>
      <c r="W141" s="1" t="s">
        <v>73</v>
      </c>
      <c r="X141" s="1" t="s">
        <v>763</v>
      </c>
      <c r="Y141" s="1">
        <v>90.7</v>
      </c>
      <c r="Z141" s="1" t="s">
        <v>763</v>
      </c>
      <c r="AA141" s="1" t="s">
        <v>73</v>
      </c>
      <c r="AB141" s="1">
        <v>22.8</v>
      </c>
      <c r="AC141" s="1" t="s">
        <v>73</v>
      </c>
      <c r="AD141" s="1" t="s">
        <v>763</v>
      </c>
      <c r="AE141" s="1">
        <v>22.8</v>
      </c>
      <c r="AF141" s="1" t="s">
        <v>73</v>
      </c>
      <c r="AG141" s="1" t="s">
        <v>763</v>
      </c>
      <c r="AH141" s="1">
        <v>22.8</v>
      </c>
      <c r="AI141" s="1" t="s">
        <v>763</v>
      </c>
      <c r="AJ141" s="1" t="s">
        <v>73</v>
      </c>
      <c r="AK141" s="1">
        <v>41</v>
      </c>
      <c r="AL141" s="1" t="s">
        <v>73</v>
      </c>
      <c r="AM141" s="1" t="s">
        <v>763</v>
      </c>
      <c r="AN141" s="1">
        <v>41</v>
      </c>
      <c r="AO141" s="1" t="s">
        <v>73</v>
      </c>
      <c r="AP141" s="1" t="s">
        <v>763</v>
      </c>
      <c r="AQ141" s="1">
        <v>41</v>
      </c>
      <c r="AR141" s="1" t="s">
        <v>763</v>
      </c>
      <c r="AS141" s="1" t="s">
        <v>73</v>
      </c>
      <c r="AT141" s="1">
        <v>359.9</v>
      </c>
      <c r="AU141" s="1" t="s">
        <v>73</v>
      </c>
      <c r="AV141" s="1" t="s">
        <v>763</v>
      </c>
      <c r="AW141" s="1">
        <v>359.9</v>
      </c>
      <c r="AX141" s="1" t="s">
        <v>73</v>
      </c>
      <c r="AY141" s="1" t="s">
        <v>763</v>
      </c>
      <c r="AZ141" s="1">
        <v>359.9</v>
      </c>
      <c r="BA141" s="1" t="s">
        <v>763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</row>
    <row r="142" spans="1:90" x14ac:dyDescent="0.3">
      <c r="A142" t="s">
        <v>157</v>
      </c>
      <c r="B142">
        <v>18</v>
      </c>
      <c r="C142" s="3" t="s">
        <v>437</v>
      </c>
      <c r="D142" s="3"/>
      <c r="E142" s="3">
        <v>126.6</v>
      </c>
      <c r="F142" s="3">
        <v>60.9</v>
      </c>
      <c r="G142" s="3">
        <v>79.3</v>
      </c>
      <c r="H142" s="3">
        <v>399.8</v>
      </c>
      <c r="I142" s="3">
        <v>296.10000000000002</v>
      </c>
      <c r="J142" s="3" t="s">
        <v>763</v>
      </c>
      <c r="K142" s="3" t="s">
        <v>763</v>
      </c>
      <c r="L142" s="3" t="s">
        <v>763</v>
      </c>
      <c r="M142" s="3" t="s">
        <v>763</v>
      </c>
      <c r="N142" s="3" t="s">
        <v>763</v>
      </c>
      <c r="O142" s="3" t="s">
        <v>763</v>
      </c>
      <c r="P142" s="3" t="s">
        <v>763</v>
      </c>
      <c r="Q142" s="3" t="s">
        <v>763</v>
      </c>
      <c r="R142" s="3" t="s">
        <v>73</v>
      </c>
      <c r="S142" s="1">
        <v>126.6</v>
      </c>
      <c r="T142" s="1" t="s">
        <v>73</v>
      </c>
      <c r="U142" s="1" t="s">
        <v>763</v>
      </c>
      <c r="V142" s="1">
        <v>126.6</v>
      </c>
      <c r="W142" s="1" t="s">
        <v>73</v>
      </c>
      <c r="X142" s="1" t="s">
        <v>763</v>
      </c>
      <c r="Y142" s="1">
        <v>126.6</v>
      </c>
      <c r="Z142" s="1" t="s">
        <v>763</v>
      </c>
      <c r="AA142" s="1" t="s">
        <v>73</v>
      </c>
      <c r="AB142" s="1">
        <v>60.9</v>
      </c>
      <c r="AC142" s="1" t="s">
        <v>73</v>
      </c>
      <c r="AD142" s="1" t="s">
        <v>763</v>
      </c>
      <c r="AE142" s="1">
        <v>60.9</v>
      </c>
      <c r="AF142" s="1" t="s">
        <v>73</v>
      </c>
      <c r="AG142" s="1" t="s">
        <v>763</v>
      </c>
      <c r="AH142" s="1">
        <v>60.9</v>
      </c>
      <c r="AI142" s="1" t="s">
        <v>763</v>
      </c>
      <c r="AJ142" s="1" t="s">
        <v>73</v>
      </c>
      <c r="AK142" s="1">
        <v>79.3</v>
      </c>
      <c r="AL142" s="1" t="s">
        <v>73</v>
      </c>
      <c r="AM142" s="1" t="s">
        <v>763</v>
      </c>
      <c r="AN142" s="1">
        <v>79.3</v>
      </c>
      <c r="AO142" s="1" t="s">
        <v>73</v>
      </c>
      <c r="AP142" s="1" t="s">
        <v>763</v>
      </c>
      <c r="AQ142" s="1">
        <v>79.3</v>
      </c>
      <c r="AR142" s="1" t="s">
        <v>763</v>
      </c>
      <c r="AS142" s="1" t="s">
        <v>73</v>
      </c>
      <c r="AT142" s="1">
        <v>399.8</v>
      </c>
      <c r="AU142" s="1" t="s">
        <v>73</v>
      </c>
      <c r="AV142" s="1" t="s">
        <v>763</v>
      </c>
      <c r="AW142" s="1">
        <v>399.8</v>
      </c>
      <c r="AX142" s="1" t="s">
        <v>73</v>
      </c>
      <c r="AY142" s="1" t="s">
        <v>763</v>
      </c>
      <c r="AZ142" s="1">
        <v>399.8</v>
      </c>
      <c r="BA142" s="1" t="s">
        <v>763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</row>
    <row r="143" spans="1:90" x14ac:dyDescent="0.3">
      <c r="A143" t="s">
        <v>158</v>
      </c>
      <c r="B143">
        <v>24</v>
      </c>
      <c r="C143" s="3" t="s">
        <v>437</v>
      </c>
      <c r="D143" s="3">
        <v>6782.3</v>
      </c>
      <c r="E143" s="3">
        <v>4966.6000000000004</v>
      </c>
      <c r="F143" s="3">
        <v>4799.6000000000004</v>
      </c>
      <c r="G143" s="3">
        <v>6911</v>
      </c>
      <c r="H143" s="3">
        <v>5858.6</v>
      </c>
      <c r="I143" s="3">
        <v>5213.8999999999996</v>
      </c>
      <c r="J143" s="3" t="s">
        <v>763</v>
      </c>
      <c r="K143" s="3" t="s">
        <v>763</v>
      </c>
      <c r="L143" s="3" t="s">
        <v>763</v>
      </c>
      <c r="M143" s="3" t="s">
        <v>763</v>
      </c>
      <c r="N143" s="3" t="s">
        <v>763</v>
      </c>
      <c r="O143" s="3" t="s">
        <v>763</v>
      </c>
      <c r="P143" s="3" t="s">
        <v>763</v>
      </c>
      <c r="Q143" s="3" t="s">
        <v>763</v>
      </c>
      <c r="R143" s="3" t="s">
        <v>73</v>
      </c>
      <c r="S143" s="1">
        <v>4966.6000000000004</v>
      </c>
      <c r="T143" s="1" t="s">
        <v>73</v>
      </c>
      <c r="U143" s="1" t="s">
        <v>763</v>
      </c>
      <c r="V143" s="1">
        <v>4966.6000000000004</v>
      </c>
      <c r="W143" s="1" t="s">
        <v>73</v>
      </c>
      <c r="X143" s="1" t="s">
        <v>763</v>
      </c>
      <c r="Y143" s="1">
        <v>4966.6000000000004</v>
      </c>
      <c r="Z143" s="1" t="s">
        <v>763</v>
      </c>
      <c r="AA143" s="1" t="s">
        <v>73</v>
      </c>
      <c r="AB143" s="1">
        <v>4799.6000000000004</v>
      </c>
      <c r="AC143" s="1" t="s">
        <v>73</v>
      </c>
      <c r="AD143" s="1" t="s">
        <v>763</v>
      </c>
      <c r="AE143" s="1">
        <v>4799.6000000000004</v>
      </c>
      <c r="AF143" s="1" t="s">
        <v>73</v>
      </c>
      <c r="AG143" s="1" t="s">
        <v>763</v>
      </c>
      <c r="AH143" s="1">
        <v>4799.6000000000004</v>
      </c>
      <c r="AI143" s="1" t="s">
        <v>763</v>
      </c>
      <c r="AJ143" s="1" t="s">
        <v>73</v>
      </c>
      <c r="AK143" s="1">
        <v>6911</v>
      </c>
      <c r="AL143" s="1" t="s">
        <v>73</v>
      </c>
      <c r="AM143" s="1" t="s">
        <v>763</v>
      </c>
      <c r="AN143" s="1">
        <v>6911</v>
      </c>
      <c r="AO143" s="1" t="s">
        <v>73</v>
      </c>
      <c r="AP143" s="1" t="s">
        <v>763</v>
      </c>
      <c r="AQ143" s="1">
        <v>6911</v>
      </c>
      <c r="AR143" s="1" t="s">
        <v>763</v>
      </c>
      <c r="AS143" s="1" t="s">
        <v>73</v>
      </c>
      <c r="AT143" s="1">
        <v>5858.6</v>
      </c>
      <c r="AU143" s="1" t="s">
        <v>73</v>
      </c>
      <c r="AV143" s="1" t="s">
        <v>763</v>
      </c>
      <c r="AW143" s="1">
        <v>5858.6</v>
      </c>
      <c r="AX143" s="1" t="s">
        <v>73</v>
      </c>
      <c r="AY143" s="1" t="s">
        <v>763</v>
      </c>
      <c r="AZ143" s="1">
        <v>5858.6</v>
      </c>
      <c r="BA143" s="1" t="s">
        <v>763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</row>
    <row r="144" spans="1:90" x14ac:dyDescent="0.3">
      <c r="A144" t="s">
        <v>159</v>
      </c>
      <c r="B144">
        <v>25</v>
      </c>
      <c r="C144" s="3" t="s">
        <v>437</v>
      </c>
      <c r="D144" s="3"/>
      <c r="E144" s="3">
        <v>5129.6000000000004</v>
      </c>
      <c r="F144" s="3">
        <v>4965.7</v>
      </c>
      <c r="G144" s="3">
        <v>7056.6</v>
      </c>
      <c r="H144" s="3">
        <v>6009.9</v>
      </c>
      <c r="I144" s="3">
        <v>5365.2</v>
      </c>
      <c r="J144" s="3" t="s">
        <v>763</v>
      </c>
      <c r="K144" s="3" t="s">
        <v>763</v>
      </c>
      <c r="L144" s="3" t="s">
        <v>763</v>
      </c>
      <c r="M144" s="3" t="s">
        <v>763</v>
      </c>
      <c r="N144" s="3" t="s">
        <v>763</v>
      </c>
      <c r="O144" s="3" t="s">
        <v>763</v>
      </c>
      <c r="P144" s="3" t="s">
        <v>763</v>
      </c>
      <c r="Q144" s="3" t="s">
        <v>763</v>
      </c>
      <c r="R144" s="3" t="s">
        <v>73</v>
      </c>
      <c r="S144" s="1">
        <v>5129.6000000000004</v>
      </c>
      <c r="T144" s="1" t="s">
        <v>73</v>
      </c>
      <c r="U144" s="1" t="s">
        <v>763</v>
      </c>
      <c r="V144" s="1">
        <v>5129.6000000000004</v>
      </c>
      <c r="W144" s="1" t="s">
        <v>73</v>
      </c>
      <c r="X144" s="1" t="s">
        <v>763</v>
      </c>
      <c r="Y144" s="1">
        <v>5129.6000000000004</v>
      </c>
      <c r="Z144" s="1" t="s">
        <v>763</v>
      </c>
      <c r="AA144" s="1" t="s">
        <v>73</v>
      </c>
      <c r="AB144" s="1">
        <v>4965.7</v>
      </c>
      <c r="AC144" s="1" t="s">
        <v>73</v>
      </c>
      <c r="AD144" s="1" t="s">
        <v>763</v>
      </c>
      <c r="AE144" s="1">
        <v>4965.7</v>
      </c>
      <c r="AF144" s="1" t="s">
        <v>73</v>
      </c>
      <c r="AG144" s="1" t="s">
        <v>763</v>
      </c>
      <c r="AH144" s="1">
        <v>4965.7</v>
      </c>
      <c r="AI144" s="1" t="s">
        <v>763</v>
      </c>
      <c r="AJ144" s="1" t="s">
        <v>73</v>
      </c>
      <c r="AK144" s="1">
        <v>7056.6</v>
      </c>
      <c r="AL144" s="1" t="s">
        <v>73</v>
      </c>
      <c r="AM144" s="1" t="s">
        <v>763</v>
      </c>
      <c r="AN144" s="1">
        <v>7056.6</v>
      </c>
      <c r="AO144" s="1" t="s">
        <v>73</v>
      </c>
      <c r="AP144" s="1" t="s">
        <v>763</v>
      </c>
      <c r="AQ144" s="1">
        <v>7056.6</v>
      </c>
      <c r="AR144" s="1" t="s">
        <v>763</v>
      </c>
      <c r="AS144" s="1" t="s">
        <v>73</v>
      </c>
      <c r="AT144" s="1">
        <v>6009.9</v>
      </c>
      <c r="AU144" s="1" t="s">
        <v>73</v>
      </c>
      <c r="AV144" s="1" t="s">
        <v>763</v>
      </c>
      <c r="AW144" s="1">
        <v>6009.9</v>
      </c>
      <c r="AX144" s="1" t="s">
        <v>73</v>
      </c>
      <c r="AY144" s="1" t="s">
        <v>763</v>
      </c>
      <c r="AZ144" s="1">
        <v>6009.9</v>
      </c>
      <c r="BA144" s="1" t="s">
        <v>763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</row>
    <row r="145" spans="1:90" x14ac:dyDescent="0.3">
      <c r="A145" t="s">
        <v>160</v>
      </c>
      <c r="B145">
        <v>28</v>
      </c>
      <c r="C145" s="3" t="s">
        <v>437</v>
      </c>
      <c r="D145" s="3">
        <v>6924.7</v>
      </c>
      <c r="E145" s="3">
        <v>5057.3</v>
      </c>
      <c r="F145" s="3">
        <v>4822.3999999999996</v>
      </c>
      <c r="G145" s="3">
        <v>6952</v>
      </c>
      <c r="H145" s="3">
        <v>6218.5</v>
      </c>
      <c r="I145" s="3">
        <v>5468.3</v>
      </c>
      <c r="J145" s="3" t="s">
        <v>763</v>
      </c>
      <c r="K145" s="3" t="s">
        <v>763</v>
      </c>
      <c r="L145" s="3" t="s">
        <v>763</v>
      </c>
      <c r="M145" s="3" t="s">
        <v>763</v>
      </c>
      <c r="N145" s="3" t="s">
        <v>763</v>
      </c>
      <c r="O145" s="3" t="s">
        <v>763</v>
      </c>
      <c r="P145" s="3" t="s">
        <v>763</v>
      </c>
      <c r="Q145" s="3" t="s">
        <v>763</v>
      </c>
      <c r="R145" s="3" t="s">
        <v>73</v>
      </c>
      <c r="S145" s="1">
        <v>5057.3</v>
      </c>
      <c r="T145" s="1" t="s">
        <v>73</v>
      </c>
      <c r="U145" s="1" t="s">
        <v>763</v>
      </c>
      <c r="V145" s="1">
        <v>5057.3</v>
      </c>
      <c r="W145" s="1" t="s">
        <v>73</v>
      </c>
      <c r="X145" s="1" t="s">
        <v>763</v>
      </c>
      <c r="Y145" s="1">
        <v>5057.3</v>
      </c>
      <c r="Z145" s="1" t="s">
        <v>763</v>
      </c>
      <c r="AA145" s="1" t="s">
        <v>73</v>
      </c>
      <c r="AB145" s="1">
        <v>4822.3999999999996</v>
      </c>
      <c r="AC145" s="1" t="s">
        <v>73</v>
      </c>
      <c r="AD145" s="1" t="s">
        <v>763</v>
      </c>
      <c r="AE145" s="1">
        <v>4822.3999999999996</v>
      </c>
      <c r="AF145" s="1" t="s">
        <v>73</v>
      </c>
      <c r="AG145" s="1" t="s">
        <v>763</v>
      </c>
      <c r="AH145" s="1">
        <v>4822.3999999999996</v>
      </c>
      <c r="AI145" s="1" t="s">
        <v>763</v>
      </c>
      <c r="AJ145" s="1" t="s">
        <v>73</v>
      </c>
      <c r="AK145" s="1">
        <v>6952</v>
      </c>
      <c r="AL145" s="1" t="s">
        <v>73</v>
      </c>
      <c r="AM145" s="1" t="s">
        <v>763</v>
      </c>
      <c r="AN145" s="1">
        <v>6952</v>
      </c>
      <c r="AO145" s="1" t="s">
        <v>73</v>
      </c>
      <c r="AP145" s="1" t="s">
        <v>763</v>
      </c>
      <c r="AQ145" s="1">
        <v>6952</v>
      </c>
      <c r="AR145" s="1" t="s">
        <v>763</v>
      </c>
      <c r="AS145" s="1" t="s">
        <v>73</v>
      </c>
      <c r="AT145" s="1">
        <v>6218.5</v>
      </c>
      <c r="AU145" s="1" t="s">
        <v>73</v>
      </c>
      <c r="AV145" s="1" t="s">
        <v>763</v>
      </c>
      <c r="AW145" s="1">
        <v>6218.5</v>
      </c>
      <c r="AX145" s="1" t="s">
        <v>73</v>
      </c>
      <c r="AY145" s="1" t="s">
        <v>763</v>
      </c>
      <c r="AZ145" s="1">
        <v>6218.5</v>
      </c>
      <c r="BA145" s="1" t="s">
        <v>763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</row>
    <row r="146" spans="1:90" x14ac:dyDescent="0.3">
      <c r="A146" t="s">
        <v>161</v>
      </c>
      <c r="B146">
        <v>29</v>
      </c>
      <c r="C146" s="3" t="s">
        <v>437</v>
      </c>
      <c r="D146" s="3">
        <v>6991</v>
      </c>
      <c r="E146" s="3">
        <v>5256.2</v>
      </c>
      <c r="F146" s="3">
        <v>5026.6000000000004</v>
      </c>
      <c r="G146" s="3">
        <v>7135.9</v>
      </c>
      <c r="H146" s="3">
        <v>6409.7</v>
      </c>
      <c r="I146" s="3">
        <v>5661.3</v>
      </c>
      <c r="J146" s="3" t="s">
        <v>763</v>
      </c>
      <c r="K146" s="3" t="s">
        <v>763</v>
      </c>
      <c r="L146" s="3" t="s">
        <v>763</v>
      </c>
      <c r="M146" s="3" t="s">
        <v>763</v>
      </c>
      <c r="N146" s="3" t="s">
        <v>763</v>
      </c>
      <c r="O146" s="3" t="s">
        <v>763</v>
      </c>
      <c r="P146" s="3" t="s">
        <v>763</v>
      </c>
      <c r="Q146" s="3" t="s">
        <v>763</v>
      </c>
      <c r="R146" s="3" t="s">
        <v>73</v>
      </c>
      <c r="S146" s="1">
        <v>5256.2</v>
      </c>
      <c r="T146" s="1" t="s">
        <v>73</v>
      </c>
      <c r="U146" s="1" t="s">
        <v>763</v>
      </c>
      <c r="V146" s="1">
        <v>5256.2</v>
      </c>
      <c r="W146" s="1" t="s">
        <v>73</v>
      </c>
      <c r="X146" s="1" t="s">
        <v>763</v>
      </c>
      <c r="Y146" s="1">
        <v>5256.2</v>
      </c>
      <c r="Z146" s="1" t="s">
        <v>763</v>
      </c>
      <c r="AA146" s="1" t="s">
        <v>73</v>
      </c>
      <c r="AB146" s="1">
        <v>5026.6000000000004</v>
      </c>
      <c r="AC146" s="1" t="s">
        <v>73</v>
      </c>
      <c r="AD146" s="1" t="s">
        <v>763</v>
      </c>
      <c r="AE146" s="1">
        <v>5026.6000000000004</v>
      </c>
      <c r="AF146" s="1" t="s">
        <v>73</v>
      </c>
      <c r="AG146" s="1" t="s">
        <v>763</v>
      </c>
      <c r="AH146" s="1">
        <v>5026.6000000000004</v>
      </c>
      <c r="AI146" s="1" t="s">
        <v>763</v>
      </c>
      <c r="AJ146" s="1" t="s">
        <v>73</v>
      </c>
      <c r="AK146" s="1">
        <v>7135.9</v>
      </c>
      <c r="AL146" s="1" t="s">
        <v>73</v>
      </c>
      <c r="AM146" s="1" t="s">
        <v>763</v>
      </c>
      <c r="AN146" s="1">
        <v>7135.9</v>
      </c>
      <c r="AO146" s="1" t="s">
        <v>73</v>
      </c>
      <c r="AP146" s="1" t="s">
        <v>763</v>
      </c>
      <c r="AQ146" s="1">
        <v>7135.9</v>
      </c>
      <c r="AR146" s="1" t="s">
        <v>763</v>
      </c>
      <c r="AS146" s="1" t="s">
        <v>73</v>
      </c>
      <c r="AT146" s="1">
        <v>6409.7</v>
      </c>
      <c r="AU146" s="1" t="s">
        <v>73</v>
      </c>
      <c r="AV146" s="1" t="s">
        <v>763</v>
      </c>
      <c r="AW146" s="1">
        <v>6409.7</v>
      </c>
      <c r="AX146" s="1" t="s">
        <v>73</v>
      </c>
      <c r="AY146" s="1" t="s">
        <v>763</v>
      </c>
      <c r="AZ146" s="1">
        <v>6409.7</v>
      </c>
      <c r="BA146" s="1" t="s">
        <v>763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</row>
    <row r="147" spans="1:90" x14ac:dyDescent="0.3">
      <c r="A147" t="s">
        <v>162</v>
      </c>
      <c r="B147">
        <v>39</v>
      </c>
      <c r="C147" s="3" t="s">
        <v>437</v>
      </c>
      <c r="D147" s="3">
        <v>6740</v>
      </c>
      <c r="E147" s="3">
        <v>4870.6000000000004</v>
      </c>
      <c r="F147" s="3">
        <v>4535.8</v>
      </c>
      <c r="G147" s="3">
        <v>6650.3</v>
      </c>
      <c r="H147" s="3">
        <v>5845.6</v>
      </c>
      <c r="I147" s="3">
        <v>5205.3999999999996</v>
      </c>
      <c r="J147" s="3" t="s">
        <v>763</v>
      </c>
      <c r="K147" s="3" t="s">
        <v>763</v>
      </c>
      <c r="L147" s="3" t="s">
        <v>763</v>
      </c>
      <c r="M147" s="3" t="s">
        <v>763</v>
      </c>
      <c r="N147" s="3" t="s">
        <v>763</v>
      </c>
      <c r="O147" s="3" t="s">
        <v>763</v>
      </c>
      <c r="P147" s="3" t="s">
        <v>763</v>
      </c>
      <c r="Q147" s="3" t="s">
        <v>763</v>
      </c>
      <c r="R147" s="3" t="s">
        <v>73</v>
      </c>
      <c r="S147" s="1">
        <v>4870.6000000000004</v>
      </c>
      <c r="T147" s="1" t="s">
        <v>73</v>
      </c>
      <c r="U147" s="1" t="s">
        <v>763</v>
      </c>
      <c r="V147" s="1">
        <v>4870.6000000000004</v>
      </c>
      <c r="W147" s="1" t="s">
        <v>73</v>
      </c>
      <c r="X147" s="1" t="s">
        <v>763</v>
      </c>
      <c r="Y147" s="1">
        <v>4870.6000000000004</v>
      </c>
      <c r="Z147" s="1" t="s">
        <v>763</v>
      </c>
      <c r="AA147" s="1" t="s">
        <v>73</v>
      </c>
      <c r="AB147" s="1">
        <v>4535.8</v>
      </c>
      <c r="AC147" s="1" t="s">
        <v>73</v>
      </c>
      <c r="AD147" s="1" t="s">
        <v>763</v>
      </c>
      <c r="AE147" s="1">
        <v>4535.8</v>
      </c>
      <c r="AF147" s="1" t="s">
        <v>73</v>
      </c>
      <c r="AG147" s="1" t="s">
        <v>763</v>
      </c>
      <c r="AH147" s="1">
        <v>4535.8</v>
      </c>
      <c r="AI147" s="1" t="s">
        <v>763</v>
      </c>
      <c r="AJ147" s="1" t="s">
        <v>73</v>
      </c>
      <c r="AK147" s="1">
        <v>6650.3</v>
      </c>
      <c r="AL147" s="1" t="s">
        <v>73</v>
      </c>
      <c r="AM147" s="1" t="s">
        <v>763</v>
      </c>
      <c r="AN147" s="1">
        <v>6650.3</v>
      </c>
      <c r="AO147" s="1" t="s">
        <v>73</v>
      </c>
      <c r="AP147" s="1" t="s">
        <v>763</v>
      </c>
      <c r="AQ147" s="1">
        <v>6650.3</v>
      </c>
      <c r="AR147" s="1" t="s">
        <v>763</v>
      </c>
      <c r="AS147" s="1" t="s">
        <v>73</v>
      </c>
      <c r="AT147" s="1">
        <v>5845.6</v>
      </c>
      <c r="AU147" s="1" t="s">
        <v>73</v>
      </c>
      <c r="AV147" s="1" t="s">
        <v>763</v>
      </c>
      <c r="AW147" s="1">
        <v>5845.6</v>
      </c>
      <c r="AX147" s="1" t="s">
        <v>73</v>
      </c>
      <c r="AY147" s="1" t="s">
        <v>763</v>
      </c>
      <c r="AZ147" s="1">
        <v>5845.6</v>
      </c>
      <c r="BA147" s="1" t="s">
        <v>763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</row>
    <row r="148" spans="1:90" x14ac:dyDescent="0.3">
      <c r="A148" t="s">
        <v>163</v>
      </c>
      <c r="B148">
        <v>40</v>
      </c>
      <c r="C148" s="3" t="s">
        <v>437</v>
      </c>
      <c r="D148" s="3">
        <v>6806.3</v>
      </c>
      <c r="E148" s="3">
        <v>5069.5</v>
      </c>
      <c r="F148" s="3">
        <v>4740</v>
      </c>
      <c r="G148" s="3">
        <v>6834.2</v>
      </c>
      <c r="H148" s="3">
        <v>6036.8</v>
      </c>
      <c r="I148" s="3">
        <v>5398.4</v>
      </c>
      <c r="J148" s="3" t="s">
        <v>763</v>
      </c>
      <c r="K148" s="3" t="s">
        <v>763</v>
      </c>
      <c r="L148" s="3" t="s">
        <v>763</v>
      </c>
      <c r="M148" s="3" t="s">
        <v>763</v>
      </c>
      <c r="N148" s="3" t="s">
        <v>763</v>
      </c>
      <c r="O148" s="3" t="s">
        <v>763</v>
      </c>
      <c r="P148" s="3" t="s">
        <v>763</v>
      </c>
      <c r="Q148" s="3" t="s">
        <v>763</v>
      </c>
      <c r="R148" s="3" t="s">
        <v>73</v>
      </c>
      <c r="S148" s="1">
        <v>5069.5</v>
      </c>
      <c r="T148" s="1" t="s">
        <v>73</v>
      </c>
      <c r="U148" s="1" t="s">
        <v>763</v>
      </c>
      <c r="V148" s="1">
        <v>5069.5</v>
      </c>
      <c r="W148" s="1" t="s">
        <v>73</v>
      </c>
      <c r="X148" s="1" t="s">
        <v>763</v>
      </c>
      <c r="Y148" s="1">
        <v>5069.5</v>
      </c>
      <c r="Z148" s="1" t="s">
        <v>763</v>
      </c>
      <c r="AA148" s="1" t="s">
        <v>73</v>
      </c>
      <c r="AB148" s="1">
        <v>4740</v>
      </c>
      <c r="AC148" s="1" t="s">
        <v>73</v>
      </c>
      <c r="AD148" s="1" t="s">
        <v>763</v>
      </c>
      <c r="AE148" s="1">
        <v>4740</v>
      </c>
      <c r="AF148" s="1" t="s">
        <v>73</v>
      </c>
      <c r="AG148" s="1" t="s">
        <v>763</v>
      </c>
      <c r="AH148" s="1">
        <v>4740</v>
      </c>
      <c r="AI148" s="1" t="s">
        <v>763</v>
      </c>
      <c r="AJ148" s="1" t="s">
        <v>73</v>
      </c>
      <c r="AK148" s="1">
        <v>6834.2</v>
      </c>
      <c r="AL148" s="1" t="s">
        <v>73</v>
      </c>
      <c r="AM148" s="1" t="s">
        <v>763</v>
      </c>
      <c r="AN148" s="1">
        <v>6834.2</v>
      </c>
      <c r="AO148" s="1" t="s">
        <v>73</v>
      </c>
      <c r="AP148" s="1" t="s">
        <v>763</v>
      </c>
      <c r="AQ148" s="1">
        <v>6834.2</v>
      </c>
      <c r="AR148" s="1" t="s">
        <v>763</v>
      </c>
      <c r="AS148" s="1" t="s">
        <v>73</v>
      </c>
      <c r="AT148" s="1">
        <v>6036.8</v>
      </c>
      <c r="AU148" s="1" t="s">
        <v>73</v>
      </c>
      <c r="AV148" s="1" t="s">
        <v>763</v>
      </c>
      <c r="AW148" s="1">
        <v>6036.8</v>
      </c>
      <c r="AX148" s="1" t="s">
        <v>73</v>
      </c>
      <c r="AY148" s="1" t="s">
        <v>763</v>
      </c>
      <c r="AZ148" s="1">
        <v>6036.8</v>
      </c>
      <c r="BA148" s="1" t="s">
        <v>763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</row>
    <row r="149" spans="1:90" x14ac:dyDescent="0.3">
      <c r="A149" t="s">
        <v>164</v>
      </c>
      <c r="B149">
        <v>49</v>
      </c>
      <c r="C149" s="3" t="s">
        <v>437</v>
      </c>
      <c r="D149" s="3"/>
      <c r="E149" s="3"/>
      <c r="F149" s="3"/>
      <c r="G149" s="3" t="s">
        <v>73</v>
      </c>
      <c r="H149" s="3">
        <v>887.9</v>
      </c>
      <c r="I149" s="3">
        <v>1237.9000000000001</v>
      </c>
      <c r="J149" s="3" t="s">
        <v>763</v>
      </c>
      <c r="K149" s="3" t="s">
        <v>763</v>
      </c>
      <c r="L149" s="3" t="s">
        <v>763</v>
      </c>
      <c r="M149" s="3" t="s">
        <v>763</v>
      </c>
      <c r="N149" s="3" t="s">
        <v>763</v>
      </c>
      <c r="O149" s="3" t="s">
        <v>763</v>
      </c>
      <c r="P149" s="3" t="s">
        <v>763</v>
      </c>
      <c r="Q149" s="3" t="s">
        <v>763</v>
      </c>
      <c r="R149" s="3"/>
      <c r="S149" s="1"/>
      <c r="T149" s="1"/>
      <c r="U149" s="1" t="s">
        <v>763</v>
      </c>
      <c r="V149" s="1"/>
      <c r="W149" s="1"/>
      <c r="X149" s="1" t="s">
        <v>763</v>
      </c>
      <c r="Y149" s="1"/>
      <c r="Z149" s="1" t="s">
        <v>763</v>
      </c>
      <c r="AA149" s="1"/>
      <c r="AB149" s="1"/>
      <c r="AC149" s="1"/>
      <c r="AD149" s="1" t="s">
        <v>763</v>
      </c>
      <c r="AE149" s="1"/>
      <c r="AF149" s="1"/>
      <c r="AG149" s="1" t="s">
        <v>763</v>
      </c>
      <c r="AH149" s="1"/>
      <c r="AI149" s="1" t="s">
        <v>763</v>
      </c>
      <c r="AJ149" s="1"/>
      <c r="AK149" s="1"/>
      <c r="AL149" s="1"/>
      <c r="AM149" s="1" t="s">
        <v>763</v>
      </c>
      <c r="AN149" s="1"/>
      <c r="AO149" s="1">
        <v>780.6</v>
      </c>
      <c r="AP149" s="1" t="s">
        <v>763</v>
      </c>
      <c r="AQ149" s="1">
        <v>780.6</v>
      </c>
      <c r="AR149" s="1" t="s">
        <v>763</v>
      </c>
      <c r="AS149" s="1">
        <v>809.6</v>
      </c>
      <c r="AT149" s="1">
        <v>809.6</v>
      </c>
      <c r="AU149" s="1">
        <v>1211.4000000000001</v>
      </c>
      <c r="AV149" s="1" t="s">
        <v>763</v>
      </c>
      <c r="AW149" s="1">
        <v>1211.4000000000001</v>
      </c>
      <c r="AX149" s="1">
        <v>1211.9000000000001</v>
      </c>
      <c r="AY149" s="1" t="s">
        <v>763</v>
      </c>
      <c r="AZ149" s="1">
        <v>1211.9000000000001</v>
      </c>
      <c r="BA149" s="1" t="s">
        <v>763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</row>
    <row r="150" spans="1:90" x14ac:dyDescent="0.3">
      <c r="A150" t="s">
        <v>165</v>
      </c>
      <c r="B150">
        <v>279</v>
      </c>
      <c r="C150" s="3" t="s">
        <v>437</v>
      </c>
      <c r="D150" s="3">
        <v>-387.2</v>
      </c>
      <c r="E150" s="3">
        <v>-523.20000000000005</v>
      </c>
      <c r="F150" s="3">
        <v>-506.4</v>
      </c>
      <c r="G150" s="3">
        <v>-474.4</v>
      </c>
      <c r="H150" s="3">
        <v>-473.6</v>
      </c>
      <c r="I150" s="3">
        <v>-512.79999999999995</v>
      </c>
      <c r="J150" s="3" t="s">
        <v>763</v>
      </c>
      <c r="K150" s="3" t="s">
        <v>763</v>
      </c>
      <c r="L150" s="3" t="s">
        <v>763</v>
      </c>
      <c r="M150" s="3" t="s">
        <v>763</v>
      </c>
      <c r="N150" s="3" t="s">
        <v>763</v>
      </c>
      <c r="O150" s="3" t="s">
        <v>763</v>
      </c>
      <c r="P150" s="3" t="s">
        <v>763</v>
      </c>
      <c r="Q150" s="3" t="s">
        <v>763</v>
      </c>
      <c r="R150" s="3" t="s">
        <v>73</v>
      </c>
      <c r="S150" s="1">
        <v>-523.20000000000005</v>
      </c>
      <c r="T150" s="1" t="s">
        <v>73</v>
      </c>
      <c r="U150" s="1" t="s">
        <v>763</v>
      </c>
      <c r="V150" s="1">
        <v>-523.20000000000005</v>
      </c>
      <c r="W150" s="1" t="s">
        <v>73</v>
      </c>
      <c r="X150" s="1" t="s">
        <v>763</v>
      </c>
      <c r="Y150" s="1">
        <v>-523.20000000000005</v>
      </c>
      <c r="Z150" s="1" t="s">
        <v>763</v>
      </c>
      <c r="AA150" s="1" t="s">
        <v>73</v>
      </c>
      <c r="AB150" s="1">
        <v>-506.4</v>
      </c>
      <c r="AC150" s="1" t="s">
        <v>73</v>
      </c>
      <c r="AD150" s="1" t="s">
        <v>763</v>
      </c>
      <c r="AE150" s="1">
        <v>-506.4</v>
      </c>
      <c r="AF150" s="1" t="s">
        <v>73</v>
      </c>
      <c r="AG150" s="1" t="s">
        <v>763</v>
      </c>
      <c r="AH150" s="1">
        <v>-506.4</v>
      </c>
      <c r="AI150" s="1" t="s">
        <v>763</v>
      </c>
      <c r="AJ150" s="1" t="s">
        <v>73</v>
      </c>
      <c r="AK150" s="1">
        <v>-474.4</v>
      </c>
      <c r="AL150" s="1" t="s">
        <v>73</v>
      </c>
      <c r="AM150" s="1" t="s">
        <v>763</v>
      </c>
      <c r="AN150" s="1">
        <v>-474.4</v>
      </c>
      <c r="AO150" s="1" t="s">
        <v>73</v>
      </c>
      <c r="AP150" s="1" t="s">
        <v>763</v>
      </c>
      <c r="AQ150" s="1">
        <v>-474.4</v>
      </c>
      <c r="AR150" s="1" t="s">
        <v>763</v>
      </c>
      <c r="AS150" s="1" t="s">
        <v>73</v>
      </c>
      <c r="AT150" s="1">
        <v>-473.6</v>
      </c>
      <c r="AU150" s="1" t="s">
        <v>73</v>
      </c>
      <c r="AV150" s="1" t="s">
        <v>763</v>
      </c>
      <c r="AW150" s="1">
        <v>-473.6</v>
      </c>
      <c r="AX150" s="1" t="s">
        <v>73</v>
      </c>
      <c r="AY150" s="1" t="s">
        <v>763</v>
      </c>
      <c r="AZ150" s="1">
        <v>-473.6</v>
      </c>
      <c r="BA150" s="1" t="s">
        <v>763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</row>
    <row r="151" spans="1:90" x14ac:dyDescent="0.3">
      <c r="A151" t="s">
        <v>166</v>
      </c>
      <c r="B151">
        <v>280</v>
      </c>
      <c r="C151" s="3" t="s">
        <v>437</v>
      </c>
      <c r="D151" s="3">
        <v>7311.9</v>
      </c>
      <c r="E151" s="3">
        <v>5580.5</v>
      </c>
      <c r="F151" s="3">
        <v>5328.8</v>
      </c>
      <c r="G151" s="3">
        <v>7426.4</v>
      </c>
      <c r="H151" s="3">
        <v>6692.1</v>
      </c>
      <c r="I151" s="3">
        <v>5981.1</v>
      </c>
      <c r="J151" s="3" t="s">
        <v>763</v>
      </c>
      <c r="K151" s="3" t="s">
        <v>763</v>
      </c>
      <c r="L151" s="3" t="s">
        <v>763</v>
      </c>
      <c r="M151" s="3" t="s">
        <v>763</v>
      </c>
      <c r="N151" s="3" t="s">
        <v>763</v>
      </c>
      <c r="O151" s="3" t="s">
        <v>763</v>
      </c>
      <c r="P151" s="3" t="s">
        <v>763</v>
      </c>
      <c r="Q151" s="3" t="s">
        <v>763</v>
      </c>
      <c r="R151" s="3" t="s">
        <v>73</v>
      </c>
      <c r="S151" s="1">
        <v>5580.5</v>
      </c>
      <c r="T151" s="1" t="s">
        <v>73</v>
      </c>
      <c r="U151" s="1" t="s">
        <v>763</v>
      </c>
      <c r="V151" s="1">
        <v>5580.5</v>
      </c>
      <c r="W151" s="1" t="s">
        <v>73</v>
      </c>
      <c r="X151" s="1" t="s">
        <v>763</v>
      </c>
      <c r="Y151" s="1">
        <v>5580.5</v>
      </c>
      <c r="Z151" s="1" t="s">
        <v>763</v>
      </c>
      <c r="AA151" s="1" t="s">
        <v>73</v>
      </c>
      <c r="AB151" s="1">
        <v>5328.8</v>
      </c>
      <c r="AC151" s="1" t="s">
        <v>73</v>
      </c>
      <c r="AD151" s="1" t="s">
        <v>763</v>
      </c>
      <c r="AE151" s="1">
        <v>5328.8</v>
      </c>
      <c r="AF151" s="1" t="s">
        <v>73</v>
      </c>
      <c r="AG151" s="1" t="s">
        <v>763</v>
      </c>
      <c r="AH151" s="1">
        <v>5328.8</v>
      </c>
      <c r="AI151" s="1" t="s">
        <v>763</v>
      </c>
      <c r="AJ151" s="1" t="s">
        <v>73</v>
      </c>
      <c r="AK151" s="1">
        <v>7426.4</v>
      </c>
      <c r="AL151" s="1" t="s">
        <v>73</v>
      </c>
      <c r="AM151" s="1" t="s">
        <v>763</v>
      </c>
      <c r="AN151" s="1">
        <v>7426.4</v>
      </c>
      <c r="AO151" s="1" t="s">
        <v>73</v>
      </c>
      <c r="AP151" s="1" t="s">
        <v>763</v>
      </c>
      <c r="AQ151" s="1">
        <v>7426.4</v>
      </c>
      <c r="AR151" s="1" t="s">
        <v>763</v>
      </c>
      <c r="AS151" s="1" t="s">
        <v>73</v>
      </c>
      <c r="AT151" s="1">
        <v>6692.1</v>
      </c>
      <c r="AU151" s="1" t="s">
        <v>73</v>
      </c>
      <c r="AV151" s="1" t="s">
        <v>763</v>
      </c>
      <c r="AW151" s="1">
        <v>6692.1</v>
      </c>
      <c r="AX151" s="1" t="s">
        <v>73</v>
      </c>
      <c r="AY151" s="1" t="s">
        <v>763</v>
      </c>
      <c r="AZ151" s="1">
        <v>6692.1</v>
      </c>
      <c r="BA151" s="1" t="s">
        <v>763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</row>
    <row r="152" spans="1:90" x14ac:dyDescent="0.3">
      <c r="A152" t="s">
        <v>167</v>
      </c>
      <c r="B152">
        <v>281</v>
      </c>
      <c r="C152" s="3" t="s">
        <v>437</v>
      </c>
      <c r="D152" s="3">
        <v>7127.2</v>
      </c>
      <c r="E152" s="3">
        <v>5393.8</v>
      </c>
      <c r="F152" s="3">
        <v>5042.2</v>
      </c>
      <c r="G152" s="3">
        <v>7124.7</v>
      </c>
      <c r="H152" s="3">
        <v>6319.2</v>
      </c>
      <c r="I152" s="3">
        <v>5718.2</v>
      </c>
      <c r="J152" s="3" t="s">
        <v>763</v>
      </c>
      <c r="K152" s="3" t="s">
        <v>763</v>
      </c>
      <c r="L152" s="3" t="s">
        <v>763</v>
      </c>
      <c r="M152" s="3" t="s">
        <v>763</v>
      </c>
      <c r="N152" s="3" t="s">
        <v>763</v>
      </c>
      <c r="O152" s="3" t="s">
        <v>763</v>
      </c>
      <c r="P152" s="3" t="s">
        <v>763</v>
      </c>
      <c r="Q152" s="3" t="s">
        <v>763</v>
      </c>
      <c r="R152" s="3" t="s">
        <v>73</v>
      </c>
      <c r="S152" s="1">
        <v>5393.8</v>
      </c>
      <c r="T152" s="1" t="s">
        <v>73</v>
      </c>
      <c r="U152" s="1" t="s">
        <v>763</v>
      </c>
      <c r="V152" s="1">
        <v>5393.8</v>
      </c>
      <c r="W152" s="1" t="s">
        <v>73</v>
      </c>
      <c r="X152" s="1" t="s">
        <v>763</v>
      </c>
      <c r="Y152" s="1">
        <v>5393.8</v>
      </c>
      <c r="Z152" s="1" t="s">
        <v>763</v>
      </c>
      <c r="AA152" s="1" t="s">
        <v>73</v>
      </c>
      <c r="AB152" s="1">
        <v>5042.2</v>
      </c>
      <c r="AC152" s="1" t="s">
        <v>73</v>
      </c>
      <c r="AD152" s="1" t="s">
        <v>763</v>
      </c>
      <c r="AE152" s="1">
        <v>5042.2</v>
      </c>
      <c r="AF152" s="1" t="s">
        <v>73</v>
      </c>
      <c r="AG152" s="1" t="s">
        <v>763</v>
      </c>
      <c r="AH152" s="1">
        <v>5042.2</v>
      </c>
      <c r="AI152" s="1" t="s">
        <v>763</v>
      </c>
      <c r="AJ152" s="1" t="s">
        <v>73</v>
      </c>
      <c r="AK152" s="1">
        <v>7124.7</v>
      </c>
      <c r="AL152" s="1" t="s">
        <v>73</v>
      </c>
      <c r="AM152" s="1" t="s">
        <v>763</v>
      </c>
      <c r="AN152" s="1">
        <v>7124.7</v>
      </c>
      <c r="AO152" s="1" t="s">
        <v>73</v>
      </c>
      <c r="AP152" s="1" t="s">
        <v>763</v>
      </c>
      <c r="AQ152" s="1">
        <v>7124.7</v>
      </c>
      <c r="AR152" s="1" t="s">
        <v>763</v>
      </c>
      <c r="AS152" s="1" t="s">
        <v>73</v>
      </c>
      <c r="AT152" s="1">
        <v>6319.2</v>
      </c>
      <c r="AU152" s="1" t="s">
        <v>73</v>
      </c>
      <c r="AV152" s="1" t="s">
        <v>763</v>
      </c>
      <c r="AW152" s="1">
        <v>6319.2</v>
      </c>
      <c r="AX152" s="1" t="s">
        <v>73</v>
      </c>
      <c r="AY152" s="1" t="s">
        <v>763</v>
      </c>
      <c r="AZ152" s="1">
        <v>6319.2</v>
      </c>
      <c r="BA152" s="1" t="s">
        <v>763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</row>
    <row r="153" spans="1:90" s="9" customFormat="1" x14ac:dyDescent="0.3">
      <c r="A153" s="9" t="s">
        <v>168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9">
        <v>0</v>
      </c>
      <c r="BS153" s="9">
        <v>0</v>
      </c>
      <c r="BT153" s="9">
        <v>0</v>
      </c>
      <c r="BU153" s="9">
        <v>0</v>
      </c>
      <c r="BV153" s="9">
        <v>0</v>
      </c>
      <c r="BW153" s="9">
        <v>0</v>
      </c>
      <c r="BX153" s="9">
        <v>0</v>
      </c>
      <c r="BY153" s="9">
        <v>0</v>
      </c>
      <c r="BZ153" s="9">
        <v>0</v>
      </c>
      <c r="CA153" s="9">
        <v>0</v>
      </c>
      <c r="CB153" s="9">
        <v>0</v>
      </c>
      <c r="CC153" s="9">
        <v>0</v>
      </c>
      <c r="CD153" s="9">
        <v>0</v>
      </c>
      <c r="CE153" s="9">
        <v>0</v>
      </c>
      <c r="CF153" s="9">
        <v>0</v>
      </c>
      <c r="CG153" s="9">
        <v>0</v>
      </c>
      <c r="CH153" s="9">
        <v>0</v>
      </c>
      <c r="CI153" s="9">
        <v>0</v>
      </c>
      <c r="CJ153" s="9">
        <v>0</v>
      </c>
      <c r="CK153" s="9">
        <v>0</v>
      </c>
      <c r="CL153" s="9">
        <v>0</v>
      </c>
    </row>
    <row r="154" spans="1:90" x14ac:dyDescent="0.3">
      <c r="A154" t="s">
        <v>169</v>
      </c>
      <c r="B154">
        <v>1</v>
      </c>
      <c r="C154" s="3" t="s">
        <v>467</v>
      </c>
      <c r="D154" s="3">
        <v>184.7</v>
      </c>
      <c r="E154" s="3">
        <v>186.7</v>
      </c>
      <c r="F154" s="3">
        <v>286.60000000000002</v>
      </c>
      <c r="G154" s="3">
        <v>301.7</v>
      </c>
      <c r="H154" s="3">
        <v>372.9</v>
      </c>
      <c r="I154" s="3">
        <v>262.89999999999998</v>
      </c>
      <c r="J154" s="3" t="s">
        <v>763</v>
      </c>
      <c r="K154" s="3" t="s">
        <v>763</v>
      </c>
      <c r="L154" s="3" t="s">
        <v>763</v>
      </c>
      <c r="M154" s="3" t="s">
        <v>763</v>
      </c>
      <c r="N154" s="3" t="s">
        <v>763</v>
      </c>
      <c r="O154" s="3" t="s">
        <v>763</v>
      </c>
      <c r="P154" s="3" t="s">
        <v>763</v>
      </c>
      <c r="Q154" s="3" t="s">
        <v>763</v>
      </c>
      <c r="R154" s="3">
        <v>346.3</v>
      </c>
      <c r="S154" s="1">
        <v>346.3</v>
      </c>
      <c r="T154" s="1">
        <v>415.3</v>
      </c>
      <c r="U154" s="1" t="s">
        <v>763</v>
      </c>
      <c r="V154" s="1">
        <v>415.3</v>
      </c>
      <c r="W154" s="1">
        <v>370.5</v>
      </c>
      <c r="X154" s="1" t="s">
        <v>763</v>
      </c>
      <c r="Y154" s="1">
        <v>370.5</v>
      </c>
      <c r="Z154" s="1" t="s">
        <v>763</v>
      </c>
      <c r="AA154" s="1">
        <v>172.5</v>
      </c>
      <c r="AB154" s="1">
        <v>172.5</v>
      </c>
      <c r="AC154" s="1">
        <v>223</v>
      </c>
      <c r="AD154" s="1" t="s">
        <v>763</v>
      </c>
      <c r="AE154" s="1">
        <v>223</v>
      </c>
      <c r="AF154" s="1">
        <v>1426.1</v>
      </c>
      <c r="AG154" s="1" t="s">
        <v>763</v>
      </c>
      <c r="AH154" s="1">
        <v>1426.1</v>
      </c>
      <c r="AI154" s="1" t="s">
        <v>763</v>
      </c>
      <c r="AJ154" s="1">
        <v>283.60000000000002</v>
      </c>
      <c r="AK154" s="1">
        <v>283.60000000000002</v>
      </c>
      <c r="AL154" s="1">
        <v>237.5</v>
      </c>
      <c r="AM154" s="1" t="s">
        <v>763</v>
      </c>
      <c r="AN154" s="1">
        <v>237.5</v>
      </c>
      <c r="AO154" s="1">
        <v>265.60000000000002</v>
      </c>
      <c r="AP154" s="1" t="s">
        <v>763</v>
      </c>
      <c r="AQ154" s="1">
        <v>265.60000000000002</v>
      </c>
      <c r="AR154" s="1" t="s">
        <v>763</v>
      </c>
      <c r="AS154" s="1">
        <v>294.60000000000002</v>
      </c>
      <c r="AT154" s="1">
        <v>294.60000000000002</v>
      </c>
      <c r="AU154" s="1">
        <v>236.4</v>
      </c>
      <c r="AV154" s="1" t="s">
        <v>763</v>
      </c>
      <c r="AW154" s="1">
        <v>236.4</v>
      </c>
      <c r="AX154" s="1">
        <v>236.9</v>
      </c>
      <c r="AY154" s="1" t="s">
        <v>763</v>
      </c>
      <c r="AZ154" s="1">
        <v>236.9</v>
      </c>
      <c r="BA154" s="1" t="s">
        <v>763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</row>
    <row r="155" spans="1:90" x14ac:dyDescent="0.3">
      <c r="A155" t="s">
        <v>170</v>
      </c>
      <c r="B155">
        <v>2</v>
      </c>
      <c r="C155" s="3" t="s">
        <v>467</v>
      </c>
      <c r="D155" s="3"/>
      <c r="E155" s="3"/>
      <c r="F155" s="3"/>
      <c r="G155" s="3"/>
      <c r="H155" s="3"/>
      <c r="I155" s="3"/>
      <c r="J155" s="3" t="s">
        <v>763</v>
      </c>
      <c r="K155" s="3" t="s">
        <v>763</v>
      </c>
      <c r="L155" s="3" t="s">
        <v>763</v>
      </c>
      <c r="M155" s="3" t="s">
        <v>763</v>
      </c>
      <c r="N155" s="3" t="s">
        <v>763</v>
      </c>
      <c r="O155" s="3" t="s">
        <v>763</v>
      </c>
      <c r="P155" s="3" t="s">
        <v>763</v>
      </c>
      <c r="Q155" s="3" t="s">
        <v>763</v>
      </c>
      <c r="R155" s="3"/>
      <c r="S155" s="1"/>
      <c r="T155" s="1"/>
      <c r="U155" s="1" t="s">
        <v>763</v>
      </c>
      <c r="V155" s="1"/>
      <c r="W155" s="1"/>
      <c r="X155" s="1" t="s">
        <v>763</v>
      </c>
      <c r="Y155" s="1"/>
      <c r="Z155" s="1" t="s">
        <v>763</v>
      </c>
      <c r="AA155" s="1"/>
      <c r="AB155" s="1"/>
      <c r="AC155" s="1"/>
      <c r="AD155" s="1" t="s">
        <v>763</v>
      </c>
      <c r="AE155" s="1"/>
      <c r="AF155" s="1"/>
      <c r="AG155" s="1" t="s">
        <v>763</v>
      </c>
      <c r="AH155" s="1"/>
      <c r="AI155" s="1" t="s">
        <v>763</v>
      </c>
      <c r="AJ155" s="1"/>
      <c r="AK155" s="1"/>
      <c r="AL155" s="1"/>
      <c r="AM155" s="1" t="s">
        <v>763</v>
      </c>
      <c r="AN155" s="1"/>
      <c r="AO155" s="1"/>
      <c r="AP155" s="1" t="s">
        <v>763</v>
      </c>
      <c r="AQ155" s="1"/>
      <c r="AR155" s="1" t="s">
        <v>763</v>
      </c>
      <c r="AS155" s="1"/>
      <c r="AT155" s="1"/>
      <c r="AU155" s="1"/>
      <c r="AV155" s="1" t="s">
        <v>763</v>
      </c>
      <c r="AW155" s="1"/>
      <c r="AX155" s="1"/>
      <c r="AY155" s="1" t="s">
        <v>763</v>
      </c>
      <c r="AZ155" s="1"/>
      <c r="BA155" s="1" t="s">
        <v>763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</row>
    <row r="156" spans="1:90" x14ac:dyDescent="0.3">
      <c r="A156" t="s">
        <v>171</v>
      </c>
      <c r="B156">
        <v>3</v>
      </c>
      <c r="C156" s="3" t="s">
        <v>467</v>
      </c>
      <c r="D156" s="3"/>
      <c r="E156" s="3"/>
      <c r="F156" s="3"/>
      <c r="G156" s="3"/>
      <c r="H156" s="3"/>
      <c r="I156" s="3"/>
      <c r="J156" s="3" t="s">
        <v>763</v>
      </c>
      <c r="K156" s="3" t="s">
        <v>763</v>
      </c>
      <c r="L156" s="3" t="s">
        <v>763</v>
      </c>
      <c r="M156" s="3" t="s">
        <v>763</v>
      </c>
      <c r="N156" s="3" t="s">
        <v>763</v>
      </c>
      <c r="O156" s="3" t="s">
        <v>763</v>
      </c>
      <c r="P156" s="3" t="s">
        <v>763</v>
      </c>
      <c r="Q156" s="3" t="s">
        <v>763</v>
      </c>
      <c r="R156" s="3"/>
      <c r="S156" s="1"/>
      <c r="T156" s="1"/>
      <c r="U156" s="1" t="s">
        <v>763</v>
      </c>
      <c r="V156" s="1"/>
      <c r="W156" s="1"/>
      <c r="X156" s="1" t="s">
        <v>763</v>
      </c>
      <c r="Y156" s="1"/>
      <c r="Z156" s="1" t="s">
        <v>763</v>
      </c>
      <c r="AA156" s="1"/>
      <c r="AB156" s="1"/>
      <c r="AC156" s="1"/>
      <c r="AD156" s="1" t="s">
        <v>763</v>
      </c>
      <c r="AE156" s="1"/>
      <c r="AF156" s="1"/>
      <c r="AG156" s="1" t="s">
        <v>763</v>
      </c>
      <c r="AH156" s="1"/>
      <c r="AI156" s="1" t="s">
        <v>763</v>
      </c>
      <c r="AJ156" s="1"/>
      <c r="AK156" s="1"/>
      <c r="AL156" s="1"/>
      <c r="AM156" s="1" t="s">
        <v>763</v>
      </c>
      <c r="AN156" s="1"/>
      <c r="AO156" s="1"/>
      <c r="AP156" s="1" t="s">
        <v>763</v>
      </c>
      <c r="AQ156" s="1"/>
      <c r="AR156" s="1" t="s">
        <v>763</v>
      </c>
      <c r="AS156" s="1"/>
      <c r="AT156" s="1"/>
      <c r="AU156" s="1"/>
      <c r="AV156" s="1" t="s">
        <v>763</v>
      </c>
      <c r="AW156" s="1"/>
      <c r="AX156" s="1"/>
      <c r="AY156" s="1" t="s">
        <v>763</v>
      </c>
      <c r="AZ156" s="1"/>
      <c r="BA156" s="1" t="s">
        <v>763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</row>
    <row r="157" spans="1:90" x14ac:dyDescent="0.3">
      <c r="A157" t="s">
        <v>172</v>
      </c>
      <c r="B157">
        <v>144</v>
      </c>
      <c r="C157" s="3" t="s">
        <v>467</v>
      </c>
      <c r="D157" s="3"/>
      <c r="E157" s="3"/>
      <c r="F157" s="3"/>
      <c r="G157" s="3"/>
      <c r="H157" s="3"/>
      <c r="I157" s="3"/>
      <c r="J157" s="3" t="s">
        <v>763</v>
      </c>
      <c r="K157" s="3" t="s">
        <v>763</v>
      </c>
      <c r="L157" s="3" t="s">
        <v>763</v>
      </c>
      <c r="M157" s="3" t="s">
        <v>763</v>
      </c>
      <c r="N157" s="3" t="s">
        <v>763</v>
      </c>
      <c r="O157" s="3" t="s">
        <v>763</v>
      </c>
      <c r="P157" s="3" t="s">
        <v>763</v>
      </c>
      <c r="Q157" s="3" t="s">
        <v>763</v>
      </c>
      <c r="R157" s="3"/>
      <c r="S157" s="1"/>
      <c r="T157" s="1"/>
      <c r="U157" s="1" t="s">
        <v>763</v>
      </c>
      <c r="V157" s="1"/>
      <c r="W157" s="1"/>
      <c r="X157" s="1" t="s">
        <v>763</v>
      </c>
      <c r="Y157" s="1"/>
      <c r="Z157" s="1" t="s">
        <v>763</v>
      </c>
      <c r="AA157" s="1"/>
      <c r="AB157" s="1"/>
      <c r="AC157" s="1"/>
      <c r="AD157" s="1" t="s">
        <v>763</v>
      </c>
      <c r="AE157" s="1"/>
      <c r="AF157" s="1"/>
      <c r="AG157" s="1" t="s">
        <v>763</v>
      </c>
      <c r="AH157" s="1"/>
      <c r="AI157" s="1" t="s">
        <v>763</v>
      </c>
      <c r="AJ157" s="1"/>
      <c r="AK157" s="1"/>
      <c r="AL157" s="1"/>
      <c r="AM157" s="1" t="s">
        <v>763</v>
      </c>
      <c r="AN157" s="1"/>
      <c r="AO157" s="1"/>
      <c r="AP157" s="1" t="s">
        <v>763</v>
      </c>
      <c r="AQ157" s="1"/>
      <c r="AR157" s="1" t="s">
        <v>763</v>
      </c>
      <c r="AS157" s="1"/>
      <c r="AT157" s="1"/>
      <c r="AU157" s="1"/>
      <c r="AV157" s="1" t="s">
        <v>763</v>
      </c>
      <c r="AW157" s="1"/>
      <c r="AX157" s="1"/>
      <c r="AY157" s="1" t="s">
        <v>763</v>
      </c>
      <c r="AZ157" s="1"/>
      <c r="BA157" s="1" t="s">
        <v>763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</row>
    <row r="158" spans="1:90" x14ac:dyDescent="0.3">
      <c r="A158" t="s">
        <v>173</v>
      </c>
      <c r="B158">
        <v>5</v>
      </c>
      <c r="C158" s="3" t="s">
        <v>467</v>
      </c>
      <c r="D158" s="3">
        <v>1899.6</v>
      </c>
      <c r="E158" s="3">
        <v>2021.5</v>
      </c>
      <c r="F158" s="3">
        <v>2230.9</v>
      </c>
      <c r="G158" s="3">
        <v>2477.1999999999998</v>
      </c>
      <c r="H158" s="3">
        <v>2657.9</v>
      </c>
      <c r="I158" s="3">
        <v>2384.9</v>
      </c>
      <c r="J158" s="3" t="s">
        <v>763</v>
      </c>
      <c r="K158" s="3" t="s">
        <v>763</v>
      </c>
      <c r="L158" s="3" t="s">
        <v>763</v>
      </c>
      <c r="M158" s="3" t="s">
        <v>763</v>
      </c>
      <c r="N158" s="3" t="s">
        <v>763</v>
      </c>
      <c r="O158" s="3" t="s">
        <v>763</v>
      </c>
      <c r="P158" s="3" t="s">
        <v>763</v>
      </c>
      <c r="Q158" s="3" t="s">
        <v>763</v>
      </c>
      <c r="R158" s="3">
        <v>2196.6</v>
      </c>
      <c r="S158" s="1">
        <v>2196.6</v>
      </c>
      <c r="T158" s="1">
        <v>2292.3000000000002</v>
      </c>
      <c r="U158" s="1" t="s">
        <v>763</v>
      </c>
      <c r="V158" s="1">
        <v>2292.3000000000002</v>
      </c>
      <c r="W158" s="1">
        <v>2296.8000000000002</v>
      </c>
      <c r="X158" s="1" t="s">
        <v>763</v>
      </c>
      <c r="Y158" s="1">
        <v>2296.8000000000002</v>
      </c>
      <c r="Z158" s="1" t="s">
        <v>763</v>
      </c>
      <c r="AA158" s="1">
        <v>2232</v>
      </c>
      <c r="AB158" s="1">
        <v>2232</v>
      </c>
      <c r="AC158" s="1">
        <v>2422.6999999999998</v>
      </c>
      <c r="AD158" s="1" t="s">
        <v>763</v>
      </c>
      <c r="AE158" s="1">
        <v>2422.6999999999998</v>
      </c>
      <c r="AF158" s="1">
        <v>3564.6</v>
      </c>
      <c r="AG158" s="1" t="s">
        <v>763</v>
      </c>
      <c r="AH158" s="1">
        <v>3564.6</v>
      </c>
      <c r="AI158" s="1" t="s">
        <v>763</v>
      </c>
      <c r="AJ158" s="1">
        <v>2606.3000000000002</v>
      </c>
      <c r="AK158" s="1">
        <v>2606.3000000000002</v>
      </c>
      <c r="AL158" s="1">
        <v>2571.5</v>
      </c>
      <c r="AM158" s="1" t="s">
        <v>763</v>
      </c>
      <c r="AN158" s="1">
        <v>2571.5</v>
      </c>
      <c r="AO158" s="1">
        <v>2560.1</v>
      </c>
      <c r="AP158" s="1" t="s">
        <v>763</v>
      </c>
      <c r="AQ158" s="1">
        <v>2560.1</v>
      </c>
      <c r="AR158" s="1" t="s">
        <v>763</v>
      </c>
      <c r="AS158" s="1">
        <v>2627.3</v>
      </c>
      <c r="AT158" s="1">
        <v>2627.3</v>
      </c>
      <c r="AU158" s="1">
        <v>2499.1</v>
      </c>
      <c r="AV158" s="1" t="s">
        <v>763</v>
      </c>
      <c r="AW158" s="1">
        <v>2499.1</v>
      </c>
      <c r="AX158" s="1">
        <v>2384.8000000000002</v>
      </c>
      <c r="AY158" s="1" t="s">
        <v>763</v>
      </c>
      <c r="AZ158" s="1">
        <v>2384.8000000000002</v>
      </c>
      <c r="BA158" s="1" t="s">
        <v>763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</row>
    <row r="159" spans="1:90" x14ac:dyDescent="0.3">
      <c r="A159" t="s">
        <v>174</v>
      </c>
      <c r="B159">
        <v>6</v>
      </c>
      <c r="C159" s="3" t="s">
        <v>467</v>
      </c>
      <c r="D159" s="3">
        <v>8012</v>
      </c>
      <c r="E159" s="3">
        <v>7751.8</v>
      </c>
      <c r="F159" s="3">
        <v>7675.6</v>
      </c>
      <c r="G159" s="3">
        <v>11420</v>
      </c>
      <c r="H159" s="3">
        <v>10806.4</v>
      </c>
      <c r="I159" s="3">
        <v>10587.8</v>
      </c>
      <c r="J159" s="3" t="s">
        <v>763</v>
      </c>
      <c r="K159" s="3" t="s">
        <v>763</v>
      </c>
      <c r="L159" s="3" t="s">
        <v>763</v>
      </c>
      <c r="M159" s="3" t="s">
        <v>763</v>
      </c>
      <c r="N159" s="3" t="s">
        <v>763</v>
      </c>
      <c r="O159" s="3" t="s">
        <v>763</v>
      </c>
      <c r="P159" s="3" t="s">
        <v>763</v>
      </c>
      <c r="Q159" s="3" t="s">
        <v>763</v>
      </c>
      <c r="R159" s="3">
        <v>7589.6</v>
      </c>
      <c r="S159" s="1">
        <v>7589.6</v>
      </c>
      <c r="T159" s="1">
        <v>7574.7</v>
      </c>
      <c r="U159" s="1" t="s">
        <v>763</v>
      </c>
      <c r="V159" s="1">
        <v>7574.7</v>
      </c>
      <c r="W159" s="1">
        <v>7641.6</v>
      </c>
      <c r="X159" s="1" t="s">
        <v>763</v>
      </c>
      <c r="Y159" s="1">
        <v>7641.6</v>
      </c>
      <c r="Z159" s="1" t="s">
        <v>763</v>
      </c>
      <c r="AA159" s="1">
        <v>7506.8</v>
      </c>
      <c r="AB159" s="1">
        <v>7506.8</v>
      </c>
      <c r="AC159" s="1">
        <v>8827</v>
      </c>
      <c r="AD159" s="1" t="s">
        <v>763</v>
      </c>
      <c r="AE159" s="1">
        <v>8827</v>
      </c>
      <c r="AF159" s="1">
        <v>8634.6</v>
      </c>
      <c r="AG159" s="1" t="s">
        <v>763</v>
      </c>
      <c r="AH159" s="1">
        <v>8634.6</v>
      </c>
      <c r="AI159" s="1" t="s">
        <v>763</v>
      </c>
      <c r="AJ159" s="1">
        <v>11230.1</v>
      </c>
      <c r="AK159" s="1">
        <v>11230.1</v>
      </c>
      <c r="AL159" s="1">
        <v>10859.4</v>
      </c>
      <c r="AM159" s="1" t="s">
        <v>763</v>
      </c>
      <c r="AN159" s="1">
        <v>10859.4</v>
      </c>
      <c r="AO159" s="1">
        <v>10553.2</v>
      </c>
      <c r="AP159" s="1" t="s">
        <v>763</v>
      </c>
      <c r="AQ159" s="1">
        <v>10553.2</v>
      </c>
      <c r="AR159" s="1" t="s">
        <v>763</v>
      </c>
      <c r="AS159" s="1">
        <v>10768.6</v>
      </c>
      <c r="AT159" s="1">
        <v>10768.6</v>
      </c>
      <c r="AU159" s="1">
        <v>10564.2</v>
      </c>
      <c r="AV159" s="1" t="s">
        <v>763</v>
      </c>
      <c r="AW159" s="1">
        <v>10564.2</v>
      </c>
      <c r="AX159" s="1">
        <v>10413.299999999999</v>
      </c>
      <c r="AY159" s="1" t="s">
        <v>763</v>
      </c>
      <c r="AZ159" s="1">
        <v>10413.299999999999</v>
      </c>
      <c r="BA159" s="1" t="s">
        <v>763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</row>
    <row r="160" spans="1:90" x14ac:dyDescent="0.3">
      <c r="A160" t="s">
        <v>175</v>
      </c>
      <c r="B160">
        <v>7</v>
      </c>
      <c r="C160" t="s">
        <v>467</v>
      </c>
      <c r="E160" s="17">
        <v>185.9</v>
      </c>
      <c r="F160" s="17">
        <v>313.10000000000002</v>
      </c>
      <c r="G160" s="17">
        <v>275.5</v>
      </c>
      <c r="H160" s="3">
        <v>174</v>
      </c>
      <c r="I160" s="3">
        <v>173</v>
      </c>
      <c r="J160" s="3" t="s">
        <v>763</v>
      </c>
      <c r="K160" s="3" t="s">
        <v>763</v>
      </c>
      <c r="L160" s="3" t="s">
        <v>763</v>
      </c>
      <c r="M160" s="3" t="s">
        <v>763</v>
      </c>
      <c r="N160" s="3" t="s">
        <v>763</v>
      </c>
      <c r="O160" s="3" t="s">
        <v>763</v>
      </c>
      <c r="P160" s="17" t="s">
        <v>763</v>
      </c>
      <c r="Q160" s="3" t="s">
        <v>763</v>
      </c>
      <c r="R160" s="3" t="s">
        <v>73</v>
      </c>
      <c r="S160" s="1">
        <v>185.9</v>
      </c>
      <c r="T160" s="1" t="s">
        <v>73</v>
      </c>
      <c r="U160" s="1" t="s">
        <v>763</v>
      </c>
      <c r="V160" s="1">
        <v>185.9</v>
      </c>
      <c r="W160" s="1" t="s">
        <v>73</v>
      </c>
      <c r="X160" s="1" t="s">
        <v>763</v>
      </c>
      <c r="Y160" s="1">
        <v>185.9</v>
      </c>
      <c r="Z160" s="1" t="s">
        <v>763</v>
      </c>
      <c r="AA160" s="1" t="s">
        <v>73</v>
      </c>
      <c r="AB160" s="1">
        <v>313.10000000000002</v>
      </c>
      <c r="AC160" s="1" t="s">
        <v>73</v>
      </c>
      <c r="AD160" s="1" t="s">
        <v>763</v>
      </c>
      <c r="AE160" s="1">
        <v>313.10000000000002</v>
      </c>
      <c r="AF160" s="1" t="s">
        <v>73</v>
      </c>
      <c r="AG160" s="1" t="s">
        <v>763</v>
      </c>
      <c r="AH160" s="1">
        <v>313.10000000000002</v>
      </c>
      <c r="AI160" s="1" t="s">
        <v>763</v>
      </c>
      <c r="AJ160" s="1" t="s">
        <v>73</v>
      </c>
      <c r="AK160" s="1">
        <v>275.5</v>
      </c>
      <c r="AL160" s="1" t="s">
        <v>73</v>
      </c>
      <c r="AM160" s="1" t="s">
        <v>763</v>
      </c>
      <c r="AN160" s="1">
        <v>275.5</v>
      </c>
      <c r="AO160" s="1" t="s">
        <v>73</v>
      </c>
      <c r="AP160" s="1" t="s">
        <v>763</v>
      </c>
      <c r="AQ160" s="1">
        <v>275.5</v>
      </c>
      <c r="AR160" s="1" t="s">
        <v>763</v>
      </c>
      <c r="AS160" s="1" t="s">
        <v>73</v>
      </c>
      <c r="AT160" s="1">
        <v>174</v>
      </c>
      <c r="AU160" s="1" t="s">
        <v>73</v>
      </c>
      <c r="AV160" s="1" t="s">
        <v>763</v>
      </c>
      <c r="AW160" s="1">
        <v>174</v>
      </c>
      <c r="AX160" s="1" t="s">
        <v>73</v>
      </c>
      <c r="AY160" s="1" t="s">
        <v>763</v>
      </c>
      <c r="AZ160" s="1">
        <v>174</v>
      </c>
      <c r="BA160" s="1" t="s">
        <v>763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</row>
    <row r="161" spans="1:90" x14ac:dyDescent="0.3">
      <c r="A161" t="s">
        <v>176</v>
      </c>
      <c r="B161">
        <v>8</v>
      </c>
      <c r="C161" s="3" t="s">
        <v>467</v>
      </c>
      <c r="D161" s="3">
        <v>598.6</v>
      </c>
      <c r="E161" s="3">
        <v>557</v>
      </c>
      <c r="F161" s="3">
        <v>549.9</v>
      </c>
      <c r="G161" s="3">
        <v>705.5</v>
      </c>
      <c r="H161" s="3">
        <v>727</v>
      </c>
      <c r="I161" s="3">
        <v>737.5</v>
      </c>
      <c r="J161" s="3" t="s">
        <v>763</v>
      </c>
      <c r="K161" s="3" t="s">
        <v>763</v>
      </c>
      <c r="L161" s="3" t="s">
        <v>763</v>
      </c>
      <c r="M161" s="3" t="s">
        <v>763</v>
      </c>
      <c r="N161" s="3" t="s">
        <v>763</v>
      </c>
      <c r="O161" s="3" t="s">
        <v>763</v>
      </c>
      <c r="P161" s="3" t="s">
        <v>763</v>
      </c>
      <c r="Q161" s="3" t="s">
        <v>763</v>
      </c>
      <c r="R161" s="3">
        <v>556</v>
      </c>
      <c r="S161" s="1">
        <v>556</v>
      </c>
      <c r="T161" s="1">
        <v>551.79999999999995</v>
      </c>
      <c r="U161" s="1" t="s">
        <v>763</v>
      </c>
      <c r="V161" s="1">
        <v>551.79999999999995</v>
      </c>
      <c r="W161" s="1">
        <v>552.5</v>
      </c>
      <c r="X161" s="1" t="s">
        <v>763</v>
      </c>
      <c r="Y161" s="1">
        <v>552.5</v>
      </c>
      <c r="Z161" s="1" t="s">
        <v>763</v>
      </c>
      <c r="AA161" s="1">
        <v>537.4</v>
      </c>
      <c r="AB161" s="1">
        <v>537.4</v>
      </c>
      <c r="AC161" s="1">
        <v>652.6</v>
      </c>
      <c r="AD161" s="1" t="s">
        <v>763</v>
      </c>
      <c r="AE161" s="1">
        <v>652.6</v>
      </c>
      <c r="AF161" s="1">
        <v>682.7</v>
      </c>
      <c r="AG161" s="1" t="s">
        <v>763</v>
      </c>
      <c r="AH161" s="1">
        <v>682.7</v>
      </c>
      <c r="AI161" s="1" t="s">
        <v>763</v>
      </c>
      <c r="AJ161" s="1">
        <v>699.9</v>
      </c>
      <c r="AK161" s="1">
        <v>699.9</v>
      </c>
      <c r="AL161" s="1">
        <v>698.1</v>
      </c>
      <c r="AM161" s="1" t="s">
        <v>763</v>
      </c>
      <c r="AN161" s="1">
        <v>698.1</v>
      </c>
      <c r="AO161" s="1">
        <v>698.2</v>
      </c>
      <c r="AP161" s="1" t="s">
        <v>763</v>
      </c>
      <c r="AQ161" s="1">
        <v>698.2</v>
      </c>
      <c r="AR161" s="1" t="s">
        <v>763</v>
      </c>
      <c r="AS161" s="1">
        <v>736.5</v>
      </c>
      <c r="AT161" s="1">
        <v>736.5</v>
      </c>
      <c r="AU161" s="1">
        <v>698.2</v>
      </c>
      <c r="AV161" s="1" t="s">
        <v>763</v>
      </c>
      <c r="AW161" s="1">
        <v>698.2</v>
      </c>
      <c r="AX161" s="1">
        <v>698.3</v>
      </c>
      <c r="AY161" s="1" t="s">
        <v>763</v>
      </c>
      <c r="AZ161" s="1">
        <v>698.3</v>
      </c>
      <c r="BA161" s="1" t="s">
        <v>763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</row>
    <row r="162" spans="1:90" x14ac:dyDescent="0.3">
      <c r="A162" t="s">
        <v>177</v>
      </c>
      <c r="B162">
        <v>9</v>
      </c>
      <c r="C162" s="3" t="s">
        <v>467</v>
      </c>
      <c r="D162" s="3" t="s">
        <v>73</v>
      </c>
      <c r="E162" s="3">
        <v>53.6</v>
      </c>
      <c r="F162" s="3">
        <v>62.3</v>
      </c>
      <c r="G162" s="3">
        <v>59.9</v>
      </c>
      <c r="H162" s="3">
        <v>55.3</v>
      </c>
      <c r="I162" s="3">
        <v>52.3</v>
      </c>
      <c r="J162" s="3" t="s">
        <v>763</v>
      </c>
      <c r="K162" s="3" t="s">
        <v>763</v>
      </c>
      <c r="L162" s="3" t="s">
        <v>763</v>
      </c>
      <c r="M162" s="3" t="s">
        <v>763</v>
      </c>
      <c r="N162" s="3" t="s">
        <v>763</v>
      </c>
      <c r="O162" s="3" t="s">
        <v>763</v>
      </c>
      <c r="P162" s="3" t="s">
        <v>763</v>
      </c>
      <c r="Q162" s="3" t="s">
        <v>763</v>
      </c>
      <c r="R162" s="3" t="s">
        <v>73</v>
      </c>
      <c r="S162" s="1">
        <v>53.6</v>
      </c>
      <c r="T162" s="1" t="s">
        <v>73</v>
      </c>
      <c r="U162" s="1" t="s">
        <v>763</v>
      </c>
      <c r="V162" s="1">
        <v>53.6</v>
      </c>
      <c r="W162" s="1" t="s">
        <v>73</v>
      </c>
      <c r="X162" s="1" t="s">
        <v>763</v>
      </c>
      <c r="Y162" s="1">
        <v>53.6</v>
      </c>
      <c r="Z162" s="1" t="s">
        <v>763</v>
      </c>
      <c r="AA162" s="1" t="s">
        <v>73</v>
      </c>
      <c r="AB162" s="1">
        <v>62.3</v>
      </c>
      <c r="AC162" s="1" t="s">
        <v>73</v>
      </c>
      <c r="AD162" s="1" t="s">
        <v>763</v>
      </c>
      <c r="AE162" s="1">
        <v>62.3</v>
      </c>
      <c r="AF162" s="1" t="s">
        <v>73</v>
      </c>
      <c r="AG162" s="1" t="s">
        <v>763</v>
      </c>
      <c r="AH162" s="1">
        <v>62.3</v>
      </c>
      <c r="AI162" s="1" t="s">
        <v>763</v>
      </c>
      <c r="AJ162" s="1" t="s">
        <v>73</v>
      </c>
      <c r="AK162" s="1">
        <v>59.9</v>
      </c>
      <c r="AL162" s="1" t="s">
        <v>73</v>
      </c>
      <c r="AM162" s="1" t="s">
        <v>763</v>
      </c>
      <c r="AN162" s="1">
        <v>59.9</v>
      </c>
      <c r="AO162" s="1" t="s">
        <v>73</v>
      </c>
      <c r="AP162" s="1" t="s">
        <v>763</v>
      </c>
      <c r="AQ162" s="1">
        <v>59.9</v>
      </c>
      <c r="AR162" s="1" t="s">
        <v>763</v>
      </c>
      <c r="AS162" s="1" t="s">
        <v>73</v>
      </c>
      <c r="AT162" s="1">
        <v>55.3</v>
      </c>
      <c r="AU162" s="1" t="s">
        <v>73</v>
      </c>
      <c r="AV162" s="1" t="s">
        <v>763</v>
      </c>
      <c r="AW162" s="1">
        <v>55.3</v>
      </c>
      <c r="AX162" s="1" t="s">
        <v>73</v>
      </c>
      <c r="AY162" s="1" t="s">
        <v>763</v>
      </c>
      <c r="AZ162" s="1">
        <v>55.3</v>
      </c>
      <c r="BA162" s="1" t="s">
        <v>763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</row>
    <row r="163" spans="1:90" x14ac:dyDescent="0.3">
      <c r="A163" t="s">
        <v>178</v>
      </c>
      <c r="B163">
        <v>11</v>
      </c>
      <c r="C163" s="3" t="s">
        <v>467</v>
      </c>
      <c r="D163" s="3">
        <v>9911.6</v>
      </c>
      <c r="E163" s="3">
        <v>9773.2999999999993</v>
      </c>
      <c r="F163" s="3">
        <v>9906.5</v>
      </c>
      <c r="G163" s="3">
        <v>13897.2</v>
      </c>
      <c r="H163" s="3">
        <v>13464.3</v>
      </c>
      <c r="I163" s="3">
        <v>12972.7</v>
      </c>
      <c r="J163" s="3" t="s">
        <v>763</v>
      </c>
      <c r="K163" s="3" t="s">
        <v>763</v>
      </c>
      <c r="L163" s="3" t="s">
        <v>763</v>
      </c>
      <c r="M163" s="3" t="s">
        <v>763</v>
      </c>
      <c r="N163" s="3" t="s">
        <v>763</v>
      </c>
      <c r="O163" s="3" t="s">
        <v>763</v>
      </c>
      <c r="P163" s="3" t="s">
        <v>763</v>
      </c>
      <c r="Q163" s="3" t="s">
        <v>763</v>
      </c>
      <c r="R163" s="3">
        <v>9786.2000000000007</v>
      </c>
      <c r="S163" s="1">
        <v>9786.2000000000007</v>
      </c>
      <c r="T163" s="1">
        <v>9867</v>
      </c>
      <c r="U163" s="1" t="s">
        <v>763</v>
      </c>
      <c r="V163" s="1">
        <v>9867</v>
      </c>
      <c r="W163" s="1">
        <v>9938.4</v>
      </c>
      <c r="X163" s="1" t="s">
        <v>763</v>
      </c>
      <c r="Y163" s="1">
        <v>9938.4</v>
      </c>
      <c r="Z163" s="1" t="s">
        <v>763</v>
      </c>
      <c r="AA163" s="1">
        <v>9738.7999999999993</v>
      </c>
      <c r="AB163" s="1">
        <v>9738.7999999999993</v>
      </c>
      <c r="AC163" s="1">
        <v>11249.7</v>
      </c>
      <c r="AD163" s="1" t="s">
        <v>763</v>
      </c>
      <c r="AE163" s="1">
        <v>11249.7</v>
      </c>
      <c r="AF163" s="1">
        <v>12199.2</v>
      </c>
      <c r="AG163" s="1" t="s">
        <v>763</v>
      </c>
      <c r="AH163" s="1">
        <v>12199.2</v>
      </c>
      <c r="AI163" s="1" t="s">
        <v>763</v>
      </c>
      <c r="AJ163" s="1">
        <v>13836.4</v>
      </c>
      <c r="AK163" s="1">
        <v>13836.4</v>
      </c>
      <c r="AL163" s="1">
        <v>13430.9</v>
      </c>
      <c r="AM163" s="1" t="s">
        <v>763</v>
      </c>
      <c r="AN163" s="1">
        <v>13430.9</v>
      </c>
      <c r="AO163" s="1">
        <v>13113.3</v>
      </c>
      <c r="AP163" s="1" t="s">
        <v>763</v>
      </c>
      <c r="AQ163" s="1">
        <v>13113.3</v>
      </c>
      <c r="AR163" s="1" t="s">
        <v>763</v>
      </c>
      <c r="AS163" s="1">
        <v>13395.9</v>
      </c>
      <c r="AT163" s="1">
        <v>13395.9</v>
      </c>
      <c r="AU163" s="1">
        <v>13063.3</v>
      </c>
      <c r="AV163" s="1" t="s">
        <v>763</v>
      </c>
      <c r="AW163" s="1">
        <v>13063.3</v>
      </c>
      <c r="AX163" s="1">
        <v>12798.1</v>
      </c>
      <c r="AY163" s="1" t="s">
        <v>763</v>
      </c>
      <c r="AZ163" s="1">
        <v>12798.1</v>
      </c>
      <c r="BA163" s="1" t="s">
        <v>763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</row>
    <row r="164" spans="1:90" x14ac:dyDescent="0.3">
      <c r="A164" t="s">
        <v>179</v>
      </c>
      <c r="B164">
        <v>12</v>
      </c>
      <c r="C164" s="3" t="s">
        <v>467</v>
      </c>
      <c r="D164" s="3">
        <v>1096.2</v>
      </c>
      <c r="E164" s="3">
        <v>1074.5</v>
      </c>
      <c r="F164" s="3">
        <v>1242.7</v>
      </c>
      <c r="G164" s="3">
        <v>1450.8</v>
      </c>
      <c r="H164" s="3">
        <v>1658.8</v>
      </c>
      <c r="I164" s="3">
        <v>1480.3</v>
      </c>
      <c r="J164" s="3" t="s">
        <v>763</v>
      </c>
      <c r="K164" s="3" t="s">
        <v>763</v>
      </c>
      <c r="L164" s="3" t="s">
        <v>763</v>
      </c>
      <c r="M164" s="3" t="s">
        <v>763</v>
      </c>
      <c r="N164" s="3" t="s">
        <v>763</v>
      </c>
      <c r="O164" s="3" t="s">
        <v>763</v>
      </c>
      <c r="P164" s="3" t="s">
        <v>763</v>
      </c>
      <c r="Q164" s="3" t="s">
        <v>763</v>
      </c>
      <c r="R164" s="3">
        <v>1126.5999999999999</v>
      </c>
      <c r="S164" s="1">
        <v>1126.5999999999999</v>
      </c>
      <c r="T164" s="1">
        <v>1053.7</v>
      </c>
      <c r="U164" s="1" t="s">
        <v>763</v>
      </c>
      <c r="V164" s="1">
        <v>1053.7</v>
      </c>
      <c r="W164" s="1">
        <v>1136</v>
      </c>
      <c r="X164" s="1" t="s">
        <v>763</v>
      </c>
      <c r="Y164" s="1">
        <v>1136</v>
      </c>
      <c r="Z164" s="1" t="s">
        <v>763</v>
      </c>
      <c r="AA164" s="1">
        <v>1240.7</v>
      </c>
      <c r="AB164" s="1">
        <v>1240.7</v>
      </c>
      <c r="AC164" s="1">
        <v>1377.7</v>
      </c>
      <c r="AD164" s="1" t="s">
        <v>763</v>
      </c>
      <c r="AE164" s="1">
        <v>1377.7</v>
      </c>
      <c r="AF164" s="1">
        <v>1320.1</v>
      </c>
      <c r="AG164" s="1" t="s">
        <v>763</v>
      </c>
      <c r="AH164" s="1">
        <v>1320.1</v>
      </c>
      <c r="AI164" s="1" t="s">
        <v>763</v>
      </c>
      <c r="AJ164" s="1">
        <v>1447.1</v>
      </c>
      <c r="AK164" s="1">
        <v>1447.1</v>
      </c>
      <c r="AL164" s="1">
        <v>1571.3</v>
      </c>
      <c r="AM164" s="1" t="s">
        <v>763</v>
      </c>
      <c r="AN164" s="1">
        <v>1571.3</v>
      </c>
      <c r="AO164" s="1">
        <v>1551.9</v>
      </c>
      <c r="AP164" s="1" t="s">
        <v>763</v>
      </c>
      <c r="AQ164" s="1">
        <v>1551.9</v>
      </c>
      <c r="AR164" s="1" t="s">
        <v>763</v>
      </c>
      <c r="AS164" s="1">
        <v>1669.5</v>
      </c>
      <c r="AT164" s="1">
        <v>1669.5</v>
      </c>
      <c r="AU164" s="1">
        <v>1550.1</v>
      </c>
      <c r="AV164" s="1" t="s">
        <v>763</v>
      </c>
      <c r="AW164" s="1">
        <v>1550.1</v>
      </c>
      <c r="AX164" s="1">
        <v>1488.1</v>
      </c>
      <c r="AY164" s="1" t="s">
        <v>763</v>
      </c>
      <c r="AZ164" s="1">
        <v>1488.1</v>
      </c>
      <c r="BA164" s="1" t="s">
        <v>763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</row>
    <row r="165" spans="1:90" x14ac:dyDescent="0.3">
      <c r="A165" t="s">
        <v>180</v>
      </c>
      <c r="B165">
        <v>13</v>
      </c>
      <c r="C165" s="3" t="s">
        <v>467</v>
      </c>
      <c r="D165" s="3">
        <v>142.4</v>
      </c>
      <c r="E165" s="3">
        <v>93.5</v>
      </c>
      <c r="F165" s="3">
        <v>26.4</v>
      </c>
      <c r="G165" s="3">
        <v>45.2</v>
      </c>
      <c r="H165" s="3">
        <v>364.2</v>
      </c>
      <c r="I165" s="3">
        <v>259.89999999999998</v>
      </c>
      <c r="J165" s="3" t="s">
        <v>763</v>
      </c>
      <c r="K165" s="3" t="s">
        <v>763</v>
      </c>
      <c r="L165" s="3" t="s">
        <v>763</v>
      </c>
      <c r="M165" s="3" t="s">
        <v>763</v>
      </c>
      <c r="N165" s="3" t="s">
        <v>763</v>
      </c>
      <c r="O165" s="3" t="s">
        <v>763</v>
      </c>
      <c r="P165" s="3" t="s">
        <v>763</v>
      </c>
      <c r="Q165" s="3" t="s">
        <v>763</v>
      </c>
      <c r="R165" s="3">
        <v>14.3</v>
      </c>
      <c r="S165" s="1">
        <v>14.3</v>
      </c>
      <c r="T165" s="1">
        <v>14.3</v>
      </c>
      <c r="U165" s="1" t="s">
        <v>763</v>
      </c>
      <c r="V165" s="1">
        <v>14.3</v>
      </c>
      <c r="W165" s="1">
        <v>14.4</v>
      </c>
      <c r="X165" s="1" t="s">
        <v>763</v>
      </c>
      <c r="Y165" s="1">
        <v>14.4</v>
      </c>
      <c r="Z165" s="1" t="s">
        <v>763</v>
      </c>
      <c r="AA165" s="1">
        <v>26.5</v>
      </c>
      <c r="AB165" s="1">
        <v>26.5</v>
      </c>
      <c r="AC165" s="1">
        <v>39.5</v>
      </c>
      <c r="AD165" s="1" t="s">
        <v>763</v>
      </c>
      <c r="AE165" s="1">
        <v>39.5</v>
      </c>
      <c r="AF165" s="1">
        <v>37</v>
      </c>
      <c r="AG165" s="1" t="s">
        <v>763</v>
      </c>
      <c r="AH165" s="1">
        <v>37</v>
      </c>
      <c r="AI165" s="1" t="s">
        <v>763</v>
      </c>
      <c r="AJ165" s="1">
        <v>44.7</v>
      </c>
      <c r="AK165" s="1">
        <v>44.7</v>
      </c>
      <c r="AL165" s="1">
        <v>246.4</v>
      </c>
      <c r="AM165" s="1" t="s">
        <v>763</v>
      </c>
      <c r="AN165" s="1">
        <v>246.4</v>
      </c>
      <c r="AO165" s="1">
        <v>280.60000000000002</v>
      </c>
      <c r="AP165" s="1" t="s">
        <v>763</v>
      </c>
      <c r="AQ165" s="1">
        <v>280.60000000000002</v>
      </c>
      <c r="AR165" s="1" t="s">
        <v>763</v>
      </c>
      <c r="AS165" s="1">
        <v>325.2</v>
      </c>
      <c r="AT165" s="1">
        <v>325.2</v>
      </c>
      <c r="AU165" s="1">
        <v>314</v>
      </c>
      <c r="AV165" s="1" t="s">
        <v>763</v>
      </c>
      <c r="AW165" s="1">
        <v>314</v>
      </c>
      <c r="AX165" s="1">
        <v>335.6</v>
      </c>
      <c r="AY165" s="1" t="s">
        <v>763</v>
      </c>
      <c r="AZ165" s="1">
        <v>335.6</v>
      </c>
      <c r="BA165" s="1" t="s">
        <v>763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</row>
    <row r="166" spans="1:90" x14ac:dyDescent="0.3">
      <c r="A166" t="s">
        <v>181</v>
      </c>
      <c r="B166">
        <v>14</v>
      </c>
      <c r="C166" s="3" t="s">
        <v>467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</row>
    <row r="167" spans="1:90" x14ac:dyDescent="0.3">
      <c r="A167" t="s">
        <v>477</v>
      </c>
      <c r="B167">
        <v>15</v>
      </c>
      <c r="C167" s="3" t="s">
        <v>467</v>
      </c>
      <c r="D167" s="3"/>
      <c r="E167" s="3"/>
      <c r="F167" s="3"/>
      <c r="G167" s="3"/>
      <c r="H167" s="3"/>
      <c r="I167" s="3"/>
      <c r="J167" s="3" t="s">
        <v>763</v>
      </c>
      <c r="K167" s="3" t="s">
        <v>763</v>
      </c>
      <c r="L167" s="3" t="s">
        <v>763</v>
      </c>
      <c r="M167" s="3" t="s">
        <v>763</v>
      </c>
      <c r="N167" s="3" t="s">
        <v>763</v>
      </c>
      <c r="O167" s="3" t="s">
        <v>763</v>
      </c>
      <c r="P167" s="3" t="s">
        <v>763</v>
      </c>
      <c r="Q167" s="3" t="s">
        <v>763</v>
      </c>
      <c r="R167" s="3"/>
      <c r="S167" s="1"/>
      <c r="T167" s="1"/>
      <c r="U167" s="1" t="s">
        <v>763</v>
      </c>
      <c r="V167" s="1"/>
      <c r="W167" s="1"/>
      <c r="X167" s="1" t="s">
        <v>763</v>
      </c>
      <c r="Y167" s="1"/>
      <c r="Z167" s="1" t="s">
        <v>763</v>
      </c>
      <c r="AA167" s="1"/>
      <c r="AB167" s="1"/>
      <c r="AC167" s="1"/>
      <c r="AD167" s="1" t="s">
        <v>763</v>
      </c>
      <c r="AE167" s="1"/>
      <c r="AF167" s="1"/>
      <c r="AG167" s="1" t="s">
        <v>763</v>
      </c>
      <c r="AH167" s="1"/>
      <c r="AI167" s="1" t="s">
        <v>763</v>
      </c>
      <c r="AJ167" s="1"/>
      <c r="AK167" s="1"/>
      <c r="AL167" s="1"/>
      <c r="AM167" s="1" t="s">
        <v>763</v>
      </c>
      <c r="AN167" s="1"/>
      <c r="AO167" s="1"/>
      <c r="AP167" s="1" t="s">
        <v>763</v>
      </c>
      <c r="AQ167" s="1"/>
      <c r="AR167" s="1" t="s">
        <v>763</v>
      </c>
      <c r="AS167" s="1"/>
      <c r="AT167" s="1"/>
      <c r="AU167" s="1"/>
      <c r="AV167" s="1" t="s">
        <v>763</v>
      </c>
      <c r="AW167" s="1"/>
      <c r="AX167" s="1"/>
      <c r="AY167" s="1" t="s">
        <v>763</v>
      </c>
      <c r="AZ167" s="1"/>
      <c r="BA167" s="1" t="s">
        <v>763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</row>
    <row r="168" spans="1:90" x14ac:dyDescent="0.3">
      <c r="A168" t="s">
        <v>478</v>
      </c>
      <c r="B168">
        <v>16</v>
      </c>
      <c r="C168" s="3" t="s">
        <v>467</v>
      </c>
      <c r="D168" s="3"/>
      <c r="E168" s="3">
        <v>2.8</v>
      </c>
      <c r="F168" s="3">
        <v>3.6</v>
      </c>
      <c r="G168" s="3">
        <v>4.2</v>
      </c>
      <c r="H168" s="3">
        <v>4.3</v>
      </c>
      <c r="I168" s="3">
        <v>5.5</v>
      </c>
      <c r="J168" s="3" t="s">
        <v>763</v>
      </c>
      <c r="K168" s="3" t="s">
        <v>763</v>
      </c>
      <c r="L168" s="3" t="s">
        <v>763</v>
      </c>
      <c r="M168" s="3" t="s">
        <v>763</v>
      </c>
      <c r="N168" s="3" t="s">
        <v>763</v>
      </c>
      <c r="O168" s="3" t="s">
        <v>763</v>
      </c>
      <c r="P168" s="3" t="s">
        <v>763</v>
      </c>
      <c r="Q168" s="3" t="s">
        <v>763</v>
      </c>
      <c r="R168" s="3" t="s">
        <v>73</v>
      </c>
      <c r="S168" s="1">
        <v>2.8</v>
      </c>
      <c r="T168" s="1" t="s">
        <v>73</v>
      </c>
      <c r="U168" s="1" t="s">
        <v>763</v>
      </c>
      <c r="V168" s="1">
        <v>2.8</v>
      </c>
      <c r="W168" s="1" t="s">
        <v>73</v>
      </c>
      <c r="X168" s="1" t="s">
        <v>763</v>
      </c>
      <c r="Y168" s="1">
        <v>2.8</v>
      </c>
      <c r="Z168" s="1" t="s">
        <v>763</v>
      </c>
      <c r="AA168" s="1" t="s">
        <v>73</v>
      </c>
      <c r="AB168" s="1">
        <v>3.6</v>
      </c>
      <c r="AC168" s="1" t="s">
        <v>73</v>
      </c>
      <c r="AD168" s="1" t="s">
        <v>763</v>
      </c>
      <c r="AE168" s="1">
        <v>3.6</v>
      </c>
      <c r="AF168" s="1" t="s">
        <v>73</v>
      </c>
      <c r="AG168" s="1" t="s">
        <v>763</v>
      </c>
      <c r="AH168" s="1">
        <v>3.6</v>
      </c>
      <c r="AI168" s="1" t="s">
        <v>763</v>
      </c>
      <c r="AJ168" s="1" t="s">
        <v>73</v>
      </c>
      <c r="AK168" s="1">
        <v>4.2</v>
      </c>
      <c r="AL168" s="1" t="s">
        <v>73</v>
      </c>
      <c r="AM168" s="1" t="s">
        <v>763</v>
      </c>
      <c r="AN168" s="1">
        <v>4.2</v>
      </c>
      <c r="AO168" s="1" t="s">
        <v>73</v>
      </c>
      <c r="AP168" s="1" t="s">
        <v>763</v>
      </c>
      <c r="AQ168" s="1">
        <v>4.2</v>
      </c>
      <c r="AR168" s="1" t="s">
        <v>763</v>
      </c>
      <c r="AS168" s="1" t="s">
        <v>73</v>
      </c>
      <c r="AT168" s="1">
        <v>4.3</v>
      </c>
      <c r="AU168" s="1" t="s">
        <v>73</v>
      </c>
      <c r="AV168" s="1" t="s">
        <v>763</v>
      </c>
      <c r="AW168" s="1">
        <v>4.3</v>
      </c>
      <c r="AX168" s="1" t="s">
        <v>73</v>
      </c>
      <c r="AY168" s="1" t="s">
        <v>763</v>
      </c>
      <c r="AZ168" s="1">
        <v>4.3</v>
      </c>
      <c r="BA168" s="1" t="s">
        <v>763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</row>
    <row r="169" spans="1:90" x14ac:dyDescent="0.3">
      <c r="A169" t="s">
        <v>479</v>
      </c>
      <c r="B169">
        <v>152</v>
      </c>
      <c r="C169" s="3" t="s">
        <v>467</v>
      </c>
      <c r="D169" s="3"/>
      <c r="E169" s="3">
        <v>2.8</v>
      </c>
      <c r="F169" s="3">
        <v>3.6</v>
      </c>
      <c r="G169" s="3">
        <v>4.2</v>
      </c>
      <c r="H169" s="3">
        <v>4.3</v>
      </c>
      <c r="I169" s="3">
        <v>5.5</v>
      </c>
      <c r="J169" s="3" t="s">
        <v>763</v>
      </c>
      <c r="K169" s="3" t="s">
        <v>763</v>
      </c>
      <c r="L169" s="3" t="s">
        <v>763</v>
      </c>
      <c r="M169" s="3" t="s">
        <v>763</v>
      </c>
      <c r="N169" s="3" t="s">
        <v>763</v>
      </c>
      <c r="O169" s="3" t="s">
        <v>763</v>
      </c>
      <c r="P169" s="3" t="s">
        <v>763</v>
      </c>
      <c r="Q169" s="3" t="s">
        <v>763</v>
      </c>
      <c r="R169" s="3" t="s">
        <v>73</v>
      </c>
      <c r="S169" s="1">
        <v>2.8</v>
      </c>
      <c r="T169" s="1" t="s">
        <v>73</v>
      </c>
      <c r="U169" s="1" t="s">
        <v>763</v>
      </c>
      <c r="V169" s="1">
        <v>2.8</v>
      </c>
      <c r="W169" s="1" t="s">
        <v>73</v>
      </c>
      <c r="X169" s="1" t="s">
        <v>763</v>
      </c>
      <c r="Y169" s="1">
        <v>2.8</v>
      </c>
      <c r="Z169" s="1" t="s">
        <v>763</v>
      </c>
      <c r="AA169" s="1" t="s">
        <v>73</v>
      </c>
      <c r="AB169" s="1">
        <v>3.6</v>
      </c>
      <c r="AC169" s="1" t="s">
        <v>73</v>
      </c>
      <c r="AD169" s="1" t="s">
        <v>763</v>
      </c>
      <c r="AE169" s="1">
        <v>3.6</v>
      </c>
      <c r="AF169" s="1" t="s">
        <v>73</v>
      </c>
      <c r="AG169" s="1" t="s">
        <v>763</v>
      </c>
      <c r="AH169" s="1">
        <v>3.6</v>
      </c>
      <c r="AI169" s="1" t="s">
        <v>763</v>
      </c>
      <c r="AJ169" s="1" t="s">
        <v>73</v>
      </c>
      <c r="AK169" s="1">
        <v>4.2</v>
      </c>
      <c r="AL169" s="1" t="s">
        <v>73</v>
      </c>
      <c r="AM169" s="1" t="s">
        <v>763</v>
      </c>
      <c r="AN169" s="1">
        <v>4.2</v>
      </c>
      <c r="AO169" s="1" t="s">
        <v>73</v>
      </c>
      <c r="AP169" s="1" t="s">
        <v>763</v>
      </c>
      <c r="AQ169" s="1">
        <v>4.2</v>
      </c>
      <c r="AR169" s="1" t="s">
        <v>763</v>
      </c>
      <c r="AS169" s="1" t="s">
        <v>73</v>
      </c>
      <c r="AT169" s="1">
        <v>4.3</v>
      </c>
      <c r="AU169" s="1" t="s">
        <v>73</v>
      </c>
      <c r="AV169" s="1" t="s">
        <v>763</v>
      </c>
      <c r="AW169" s="1">
        <v>4.3</v>
      </c>
      <c r="AX169" s="1" t="s">
        <v>73</v>
      </c>
      <c r="AY169" s="1" t="s">
        <v>763</v>
      </c>
      <c r="AZ169" s="1">
        <v>4.3</v>
      </c>
      <c r="BA169" s="1" t="s">
        <v>763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</row>
    <row r="170" spans="1:90" x14ac:dyDescent="0.3">
      <c r="A170" t="s">
        <v>182</v>
      </c>
      <c r="B170">
        <v>19</v>
      </c>
      <c r="C170" s="3" t="s">
        <v>467</v>
      </c>
      <c r="D170" s="3">
        <v>8007.8</v>
      </c>
      <c r="E170" s="3">
        <v>6236.6</v>
      </c>
      <c r="F170" s="3">
        <v>5989.5</v>
      </c>
      <c r="G170" s="3">
        <v>8249.4</v>
      </c>
      <c r="H170" s="3">
        <v>6950.1</v>
      </c>
      <c r="I170" s="3">
        <v>6239.8</v>
      </c>
      <c r="J170" s="3" t="s">
        <v>763</v>
      </c>
      <c r="K170" s="3" t="s">
        <v>763</v>
      </c>
      <c r="L170" s="3" t="s">
        <v>763</v>
      </c>
      <c r="M170" s="3" t="s">
        <v>763</v>
      </c>
      <c r="N170" s="3" t="s">
        <v>763</v>
      </c>
      <c r="O170" s="3" t="s">
        <v>763</v>
      </c>
      <c r="P170" s="3" t="s">
        <v>763</v>
      </c>
      <c r="Q170" s="3" t="s">
        <v>763</v>
      </c>
      <c r="R170" s="3">
        <v>6219.5</v>
      </c>
      <c r="S170" s="1">
        <v>6219.5</v>
      </c>
      <c r="T170" s="1">
        <v>6272.5</v>
      </c>
      <c r="U170" s="1" t="s">
        <v>763</v>
      </c>
      <c r="V170" s="1">
        <v>6272.5</v>
      </c>
      <c r="W170" s="1">
        <v>6250.1</v>
      </c>
      <c r="X170" s="1" t="s">
        <v>763</v>
      </c>
      <c r="Y170" s="1">
        <v>6250.1</v>
      </c>
      <c r="Z170" s="1" t="s">
        <v>763</v>
      </c>
      <c r="AA170" s="1">
        <v>5692</v>
      </c>
      <c r="AB170" s="1">
        <v>5692</v>
      </c>
      <c r="AC170" s="1">
        <v>6886.1</v>
      </c>
      <c r="AD170" s="1" t="s">
        <v>763</v>
      </c>
      <c r="AE170" s="1">
        <v>6886.1</v>
      </c>
      <c r="AF170" s="1">
        <v>6774.3</v>
      </c>
      <c r="AG170" s="1" t="s">
        <v>763</v>
      </c>
      <c r="AH170" s="1">
        <v>6774.3</v>
      </c>
      <c r="AI170" s="1" t="s">
        <v>763</v>
      </c>
      <c r="AJ170" s="1">
        <v>8031.3</v>
      </c>
      <c r="AK170" s="1">
        <v>8031.3</v>
      </c>
      <c r="AL170" s="1">
        <v>7390.1</v>
      </c>
      <c r="AM170" s="1" t="s">
        <v>763</v>
      </c>
      <c r="AN170" s="1">
        <v>7390.1</v>
      </c>
      <c r="AO170" s="1">
        <v>6970</v>
      </c>
      <c r="AP170" s="1" t="s">
        <v>763</v>
      </c>
      <c r="AQ170" s="1">
        <v>6970</v>
      </c>
      <c r="AR170" s="1" t="s">
        <v>763</v>
      </c>
      <c r="AS170" s="1">
        <v>6731.8</v>
      </c>
      <c r="AT170" s="1">
        <v>6731.8</v>
      </c>
      <c r="AU170" s="1">
        <v>6501.9</v>
      </c>
      <c r="AV170" s="1" t="s">
        <v>763</v>
      </c>
      <c r="AW170" s="1">
        <v>6501.9</v>
      </c>
      <c r="AX170" s="1">
        <v>6210.6</v>
      </c>
      <c r="AY170" s="1" t="s">
        <v>763</v>
      </c>
      <c r="AZ170" s="1">
        <v>6210.6</v>
      </c>
      <c r="BA170" s="1" t="s">
        <v>763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</row>
    <row r="171" spans="1:90" x14ac:dyDescent="0.3">
      <c r="A171" t="s">
        <v>183</v>
      </c>
      <c r="B171">
        <v>20</v>
      </c>
      <c r="C171" s="3" t="s">
        <v>467</v>
      </c>
      <c r="D171" s="3">
        <v>6782.3</v>
      </c>
      <c r="E171" s="3">
        <v>5023</v>
      </c>
      <c r="F171" s="3">
        <v>4867.5</v>
      </c>
      <c r="G171" s="3">
        <v>6978</v>
      </c>
      <c r="H171" s="3">
        <v>5923.3</v>
      </c>
      <c r="I171" s="3">
        <v>5276.7</v>
      </c>
      <c r="J171" s="3" t="s">
        <v>763</v>
      </c>
      <c r="K171" s="3" t="s">
        <v>763</v>
      </c>
      <c r="L171" s="3" t="s">
        <v>763</v>
      </c>
      <c r="M171" s="3" t="s">
        <v>763</v>
      </c>
      <c r="N171" s="3" t="s">
        <v>763</v>
      </c>
      <c r="O171" s="3" t="s">
        <v>763</v>
      </c>
      <c r="P171" s="3" t="s">
        <v>763</v>
      </c>
      <c r="Q171" s="3" t="s">
        <v>763</v>
      </c>
      <c r="R171" s="3">
        <v>5040.3999999999996</v>
      </c>
      <c r="S171" s="1">
        <v>5040.3999999999996</v>
      </c>
      <c r="T171" s="1">
        <v>5063.8</v>
      </c>
      <c r="U171" s="1" t="s">
        <v>763</v>
      </c>
      <c r="V171" s="1">
        <v>5063.8</v>
      </c>
      <c r="W171" s="1">
        <v>5056.5</v>
      </c>
      <c r="X171" s="1" t="s">
        <v>763</v>
      </c>
      <c r="Y171" s="1">
        <v>5056.5</v>
      </c>
      <c r="Z171" s="1" t="s">
        <v>763</v>
      </c>
      <c r="AA171" s="1">
        <v>4606.3</v>
      </c>
      <c r="AB171" s="1">
        <v>4606.3</v>
      </c>
      <c r="AC171" s="1">
        <v>5611.5</v>
      </c>
      <c r="AD171" s="1" t="s">
        <v>763</v>
      </c>
      <c r="AE171" s="1">
        <v>5611.5</v>
      </c>
      <c r="AF171" s="1">
        <v>5549.8</v>
      </c>
      <c r="AG171" s="1" t="s">
        <v>763</v>
      </c>
      <c r="AH171" s="1">
        <v>5549.8</v>
      </c>
      <c r="AI171" s="1" t="s">
        <v>763</v>
      </c>
      <c r="AJ171" s="1">
        <v>6815.8</v>
      </c>
      <c r="AK171" s="1">
        <v>6815.8</v>
      </c>
      <c r="AL171" s="1">
        <v>6292.7</v>
      </c>
      <c r="AM171" s="1" t="s">
        <v>763</v>
      </c>
      <c r="AN171" s="1">
        <v>6292.7</v>
      </c>
      <c r="AO171" s="1">
        <v>5907.5</v>
      </c>
      <c r="AP171" s="1" t="s">
        <v>763</v>
      </c>
      <c r="AQ171" s="1">
        <v>5907.5</v>
      </c>
      <c r="AR171" s="1" t="s">
        <v>763</v>
      </c>
      <c r="AS171" s="1">
        <v>5736</v>
      </c>
      <c r="AT171" s="1">
        <v>5736</v>
      </c>
      <c r="AU171" s="1">
        <v>5570.3</v>
      </c>
      <c r="AV171" s="1" t="s">
        <v>763</v>
      </c>
      <c r="AW171" s="1">
        <v>5570.3</v>
      </c>
      <c r="AX171" s="1">
        <v>5290.5</v>
      </c>
      <c r="AY171" s="1" t="s">
        <v>763</v>
      </c>
      <c r="AZ171" s="1">
        <v>5290.5</v>
      </c>
      <c r="BA171" s="1" t="s">
        <v>763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</row>
    <row r="172" spans="1:90" x14ac:dyDescent="0.3">
      <c r="A172" t="s">
        <v>184</v>
      </c>
      <c r="B172">
        <v>21</v>
      </c>
      <c r="C172" s="3" t="s">
        <v>467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</row>
    <row r="173" spans="1:90" x14ac:dyDescent="0.3">
      <c r="A173" t="s">
        <v>480</v>
      </c>
      <c r="B173">
        <v>22</v>
      </c>
      <c r="C173" s="3" t="s">
        <v>467</v>
      </c>
      <c r="D173" s="3"/>
      <c r="E173" s="3"/>
      <c r="F173" s="3"/>
      <c r="G173" s="3"/>
      <c r="H173" s="3"/>
      <c r="I173" s="3"/>
      <c r="J173" s="3" t="s">
        <v>763</v>
      </c>
      <c r="K173" s="3" t="s">
        <v>763</v>
      </c>
      <c r="L173" s="3" t="s">
        <v>763</v>
      </c>
      <c r="M173" s="3" t="s">
        <v>763</v>
      </c>
      <c r="N173" s="3" t="s">
        <v>763</v>
      </c>
      <c r="O173" s="3" t="s">
        <v>763</v>
      </c>
      <c r="P173" s="3" t="s">
        <v>763</v>
      </c>
      <c r="Q173" s="3" t="s">
        <v>763</v>
      </c>
      <c r="R173" s="3"/>
      <c r="S173" s="1"/>
      <c r="T173" s="1"/>
      <c r="U173" s="1" t="s">
        <v>763</v>
      </c>
      <c r="V173" s="1"/>
      <c r="W173" s="1"/>
      <c r="X173" s="1" t="s">
        <v>763</v>
      </c>
      <c r="Y173" s="1"/>
      <c r="Z173" s="1" t="s">
        <v>763</v>
      </c>
      <c r="AA173" s="1"/>
      <c r="AB173" s="1"/>
      <c r="AC173" s="1"/>
      <c r="AD173" s="1" t="s">
        <v>763</v>
      </c>
      <c r="AE173" s="1"/>
      <c r="AF173" s="1"/>
      <c r="AG173" s="1" t="s">
        <v>763</v>
      </c>
      <c r="AH173" s="1"/>
      <c r="AI173" s="1" t="s">
        <v>763</v>
      </c>
      <c r="AJ173" s="1"/>
      <c r="AK173" s="1"/>
      <c r="AL173" s="1"/>
      <c r="AM173" s="1" t="s">
        <v>763</v>
      </c>
      <c r="AN173" s="1"/>
      <c r="AO173" s="1"/>
      <c r="AP173" s="1" t="s">
        <v>763</v>
      </c>
      <c r="AQ173" s="1"/>
      <c r="AR173" s="1" t="s">
        <v>763</v>
      </c>
      <c r="AS173" s="1"/>
      <c r="AT173" s="1"/>
      <c r="AU173" s="1"/>
      <c r="AV173" s="1" t="s">
        <v>763</v>
      </c>
      <c r="AW173" s="1"/>
      <c r="AX173" s="1"/>
      <c r="AY173" s="1" t="s">
        <v>763</v>
      </c>
      <c r="AZ173" s="1"/>
      <c r="BA173" s="1" t="s">
        <v>763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</row>
    <row r="174" spans="1:90" x14ac:dyDescent="0.3">
      <c r="A174" t="s">
        <v>481</v>
      </c>
      <c r="B174">
        <v>23</v>
      </c>
      <c r="C174" s="3" t="s">
        <v>467</v>
      </c>
      <c r="D174" s="3"/>
      <c r="E174" s="3">
        <v>56.4</v>
      </c>
      <c r="F174" s="3">
        <v>67.900000000000006</v>
      </c>
      <c r="G174" s="3">
        <v>67</v>
      </c>
      <c r="H174" s="3">
        <v>64.7</v>
      </c>
      <c r="I174" s="3">
        <v>62.8</v>
      </c>
      <c r="J174" s="3" t="s">
        <v>763</v>
      </c>
      <c r="K174" s="3" t="s">
        <v>763</v>
      </c>
      <c r="L174" s="3" t="s">
        <v>763</v>
      </c>
      <c r="M174" s="3" t="s">
        <v>763</v>
      </c>
      <c r="N174" s="3" t="s">
        <v>763</v>
      </c>
      <c r="O174" s="3" t="s">
        <v>763</v>
      </c>
      <c r="P174" s="3" t="s">
        <v>763</v>
      </c>
      <c r="Q174" s="3" t="s">
        <v>763</v>
      </c>
      <c r="R174" s="3" t="s">
        <v>73</v>
      </c>
      <c r="S174" s="1">
        <v>56.4</v>
      </c>
      <c r="T174" s="1" t="s">
        <v>73</v>
      </c>
      <c r="U174" s="1" t="s">
        <v>763</v>
      </c>
      <c r="V174" s="1">
        <v>56.4</v>
      </c>
      <c r="W174" s="1" t="s">
        <v>73</v>
      </c>
      <c r="X174" s="1" t="s">
        <v>763</v>
      </c>
      <c r="Y174" s="1">
        <v>56.4</v>
      </c>
      <c r="Z174" s="1" t="s">
        <v>763</v>
      </c>
      <c r="AA174" s="1" t="s">
        <v>73</v>
      </c>
      <c r="AB174" s="1">
        <v>67.900000000000006</v>
      </c>
      <c r="AC174" s="1" t="s">
        <v>73</v>
      </c>
      <c r="AD174" s="1" t="s">
        <v>763</v>
      </c>
      <c r="AE174" s="1">
        <v>67.900000000000006</v>
      </c>
      <c r="AF174" s="1" t="s">
        <v>73</v>
      </c>
      <c r="AG174" s="1" t="s">
        <v>763</v>
      </c>
      <c r="AH174" s="1">
        <v>67.900000000000006</v>
      </c>
      <c r="AI174" s="1" t="s">
        <v>763</v>
      </c>
      <c r="AJ174" s="1" t="s">
        <v>73</v>
      </c>
      <c r="AK174" s="1">
        <v>67</v>
      </c>
      <c r="AL174" s="1" t="s">
        <v>73</v>
      </c>
      <c r="AM174" s="1" t="s">
        <v>763</v>
      </c>
      <c r="AN174" s="1">
        <v>67</v>
      </c>
      <c r="AO174" s="1" t="s">
        <v>73</v>
      </c>
      <c r="AP174" s="1" t="s">
        <v>763</v>
      </c>
      <c r="AQ174" s="1">
        <v>67</v>
      </c>
      <c r="AR174" s="1" t="s">
        <v>763</v>
      </c>
      <c r="AS174" s="1" t="s">
        <v>73</v>
      </c>
      <c r="AT174" s="1">
        <v>64.7</v>
      </c>
      <c r="AU174" s="1" t="s">
        <v>73</v>
      </c>
      <c r="AV174" s="1" t="s">
        <v>763</v>
      </c>
      <c r="AW174" s="1">
        <v>64.7</v>
      </c>
      <c r="AX174" s="1" t="s">
        <v>73</v>
      </c>
      <c r="AY174" s="1" t="s">
        <v>763</v>
      </c>
      <c r="AZ174" s="1">
        <v>64.7</v>
      </c>
      <c r="BA174" s="1" t="s">
        <v>763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</row>
    <row r="175" spans="1:90" x14ac:dyDescent="0.3">
      <c r="A175" t="s">
        <v>482</v>
      </c>
      <c r="B175">
        <v>153</v>
      </c>
      <c r="C175" s="3" t="s">
        <v>467</v>
      </c>
      <c r="D175" s="3"/>
      <c r="E175" s="3">
        <v>56.4</v>
      </c>
      <c r="F175" s="3">
        <v>67.900000000000006</v>
      </c>
      <c r="G175" s="3">
        <v>67</v>
      </c>
      <c r="H175" s="3">
        <v>64.7</v>
      </c>
      <c r="I175" s="3">
        <v>62.8</v>
      </c>
      <c r="J175" s="3" t="s">
        <v>763</v>
      </c>
      <c r="K175" s="3" t="s">
        <v>763</v>
      </c>
      <c r="L175" s="3" t="s">
        <v>763</v>
      </c>
      <c r="M175" s="3" t="s">
        <v>763</v>
      </c>
      <c r="N175" s="3" t="s">
        <v>763</v>
      </c>
      <c r="O175" s="3" t="s">
        <v>763</v>
      </c>
      <c r="P175" s="3" t="s">
        <v>763</v>
      </c>
      <c r="Q175" s="3" t="s">
        <v>763</v>
      </c>
      <c r="R175" s="3" t="s">
        <v>73</v>
      </c>
      <c r="S175" s="1">
        <v>56.4</v>
      </c>
      <c r="T175" s="1" t="s">
        <v>73</v>
      </c>
      <c r="U175" s="1" t="s">
        <v>763</v>
      </c>
      <c r="V175" s="1">
        <v>56.4</v>
      </c>
      <c r="W175" s="1" t="s">
        <v>73</v>
      </c>
      <c r="X175" s="1" t="s">
        <v>763</v>
      </c>
      <c r="Y175" s="1">
        <v>56.4</v>
      </c>
      <c r="Z175" s="1" t="s">
        <v>763</v>
      </c>
      <c r="AA175" s="1" t="s">
        <v>73</v>
      </c>
      <c r="AB175" s="1">
        <v>67.900000000000006</v>
      </c>
      <c r="AC175" s="1" t="s">
        <v>73</v>
      </c>
      <c r="AD175" s="1" t="s">
        <v>763</v>
      </c>
      <c r="AE175" s="1">
        <v>67.900000000000006</v>
      </c>
      <c r="AF175" s="1" t="s">
        <v>73</v>
      </c>
      <c r="AG175" s="1" t="s">
        <v>763</v>
      </c>
      <c r="AH175" s="1">
        <v>67.900000000000006</v>
      </c>
      <c r="AI175" s="1" t="s">
        <v>763</v>
      </c>
      <c r="AJ175" s="1" t="s">
        <v>73</v>
      </c>
      <c r="AK175" s="1">
        <v>67</v>
      </c>
      <c r="AL175" s="1" t="s">
        <v>73</v>
      </c>
      <c r="AM175" s="1" t="s">
        <v>763</v>
      </c>
      <c r="AN175" s="1">
        <v>67</v>
      </c>
      <c r="AO175" s="1" t="s">
        <v>73</v>
      </c>
      <c r="AP175" s="1" t="s">
        <v>763</v>
      </c>
      <c r="AQ175" s="1">
        <v>67</v>
      </c>
      <c r="AR175" s="1" t="s">
        <v>763</v>
      </c>
      <c r="AS175" s="1" t="s">
        <v>73</v>
      </c>
      <c r="AT175" s="1">
        <v>64.7</v>
      </c>
      <c r="AU175" s="1" t="s">
        <v>73</v>
      </c>
      <c r="AV175" s="1" t="s">
        <v>763</v>
      </c>
      <c r="AW175" s="1">
        <v>64.7</v>
      </c>
      <c r="AX175" s="1" t="s">
        <v>73</v>
      </c>
      <c r="AY175" s="1" t="s">
        <v>763</v>
      </c>
      <c r="AZ175" s="1">
        <v>64.7</v>
      </c>
      <c r="BA175" s="1" t="s">
        <v>763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</row>
    <row r="176" spans="1:90" x14ac:dyDescent="0.3">
      <c r="A176" t="s">
        <v>185</v>
      </c>
      <c r="B176">
        <v>26</v>
      </c>
      <c r="C176" s="3" t="s">
        <v>467</v>
      </c>
      <c r="D176" s="3">
        <v>6924.7</v>
      </c>
      <c r="E176" s="3">
        <v>5116.5</v>
      </c>
      <c r="F176" s="3">
        <v>4893.8999999999996</v>
      </c>
      <c r="G176" s="3">
        <v>7023.2</v>
      </c>
      <c r="H176" s="3">
        <v>6287.5</v>
      </c>
      <c r="I176" s="3">
        <v>5536.6</v>
      </c>
      <c r="J176" s="3" t="s">
        <v>763</v>
      </c>
      <c r="K176" s="3" t="s">
        <v>763</v>
      </c>
      <c r="L176" s="3" t="s">
        <v>763</v>
      </c>
      <c r="M176" s="3" t="s">
        <v>763</v>
      </c>
      <c r="N176" s="3" t="s">
        <v>763</v>
      </c>
      <c r="O176" s="3" t="s">
        <v>763</v>
      </c>
      <c r="P176" s="3" t="s">
        <v>763</v>
      </c>
      <c r="Q176" s="3" t="s">
        <v>763</v>
      </c>
      <c r="R176" s="3">
        <v>5054.7</v>
      </c>
      <c r="S176" s="1">
        <v>5054.7</v>
      </c>
      <c r="T176" s="1">
        <v>5078.1000000000004</v>
      </c>
      <c r="U176" s="1" t="s">
        <v>763</v>
      </c>
      <c r="V176" s="1">
        <v>5078.1000000000004</v>
      </c>
      <c r="W176" s="1">
        <v>5070.8999999999996</v>
      </c>
      <c r="X176" s="1" t="s">
        <v>763</v>
      </c>
      <c r="Y176" s="1">
        <v>5070.8999999999996</v>
      </c>
      <c r="Z176" s="1" t="s">
        <v>763</v>
      </c>
      <c r="AA176" s="1">
        <v>4632.8</v>
      </c>
      <c r="AB176" s="1">
        <v>4632.8</v>
      </c>
      <c r="AC176" s="1">
        <v>5651</v>
      </c>
      <c r="AD176" s="1" t="s">
        <v>763</v>
      </c>
      <c r="AE176" s="1">
        <v>5651</v>
      </c>
      <c r="AF176" s="1">
        <v>5586.8</v>
      </c>
      <c r="AG176" s="1" t="s">
        <v>763</v>
      </c>
      <c r="AH176" s="1">
        <v>5586.8</v>
      </c>
      <c r="AI176" s="1" t="s">
        <v>763</v>
      </c>
      <c r="AJ176" s="1">
        <v>6860.5</v>
      </c>
      <c r="AK176" s="1">
        <v>6860.5</v>
      </c>
      <c r="AL176" s="1">
        <v>6539.1</v>
      </c>
      <c r="AM176" s="1" t="s">
        <v>763</v>
      </c>
      <c r="AN176" s="1">
        <v>6539.1</v>
      </c>
      <c r="AO176" s="1">
        <v>6188.1</v>
      </c>
      <c r="AP176" s="1" t="s">
        <v>763</v>
      </c>
      <c r="AQ176" s="1">
        <v>6188.1</v>
      </c>
      <c r="AR176" s="1" t="s">
        <v>763</v>
      </c>
      <c r="AS176" s="1">
        <v>6061.2</v>
      </c>
      <c r="AT176" s="1">
        <v>6061.2</v>
      </c>
      <c r="AU176" s="1">
        <v>5884.3</v>
      </c>
      <c r="AV176" s="1" t="s">
        <v>763</v>
      </c>
      <c r="AW176" s="1">
        <v>5884.3</v>
      </c>
      <c r="AX176" s="1">
        <v>5626.1</v>
      </c>
      <c r="AY176" s="1" t="s">
        <v>763</v>
      </c>
      <c r="AZ176" s="1">
        <v>5626.1</v>
      </c>
      <c r="BA176" s="1" t="s">
        <v>763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</row>
    <row r="177" spans="1:90" x14ac:dyDescent="0.3">
      <c r="A177" t="s">
        <v>186</v>
      </c>
      <c r="B177">
        <v>27</v>
      </c>
      <c r="C177" s="3" t="s">
        <v>467</v>
      </c>
      <c r="D177" s="3">
        <v>6924.7</v>
      </c>
      <c r="E177" s="3">
        <v>5116.5</v>
      </c>
      <c r="F177" s="3">
        <v>4893.8999999999996</v>
      </c>
      <c r="G177" s="3">
        <v>7023.2</v>
      </c>
      <c r="H177" s="3">
        <v>6287.5</v>
      </c>
      <c r="I177" s="3">
        <v>5536.6</v>
      </c>
      <c r="J177" s="3" t="s">
        <v>763</v>
      </c>
      <c r="K177" s="3" t="s">
        <v>763</v>
      </c>
      <c r="L177" s="3" t="s">
        <v>763</v>
      </c>
      <c r="M177" s="3" t="s">
        <v>763</v>
      </c>
      <c r="N177" s="3" t="s">
        <v>763</v>
      </c>
      <c r="O177" s="3" t="s">
        <v>763</v>
      </c>
      <c r="P177" s="3" t="s">
        <v>763</v>
      </c>
      <c r="Q177" s="3" t="s">
        <v>763</v>
      </c>
      <c r="R177" s="3">
        <v>5054.7</v>
      </c>
      <c r="S177" s="1">
        <v>5054.7</v>
      </c>
      <c r="T177" s="1">
        <v>5078.1000000000004</v>
      </c>
      <c r="U177" s="1" t="s">
        <v>763</v>
      </c>
      <c r="V177" s="1">
        <v>5078.1000000000004</v>
      </c>
      <c r="W177" s="1">
        <v>5070.8999999999996</v>
      </c>
      <c r="X177" s="1" t="s">
        <v>763</v>
      </c>
      <c r="Y177" s="1">
        <v>5070.8999999999996</v>
      </c>
      <c r="Z177" s="1" t="s">
        <v>763</v>
      </c>
      <c r="AA177" s="1">
        <v>4632.8</v>
      </c>
      <c r="AB177" s="1">
        <v>4632.8</v>
      </c>
      <c r="AC177" s="1">
        <v>5651</v>
      </c>
      <c r="AD177" s="1" t="s">
        <v>763</v>
      </c>
      <c r="AE177" s="1">
        <v>5651</v>
      </c>
      <c r="AF177" s="1">
        <v>5586.8</v>
      </c>
      <c r="AG177" s="1" t="s">
        <v>763</v>
      </c>
      <c r="AH177" s="1">
        <v>5586.8</v>
      </c>
      <c r="AI177" s="1" t="s">
        <v>763</v>
      </c>
      <c r="AJ177" s="1">
        <v>6860.5</v>
      </c>
      <c r="AK177" s="1">
        <v>6860.5</v>
      </c>
      <c r="AL177" s="1">
        <v>6539.1</v>
      </c>
      <c r="AM177" s="1" t="s">
        <v>763</v>
      </c>
      <c r="AN177" s="1">
        <v>6539.1</v>
      </c>
      <c r="AO177" s="1">
        <v>6188.1</v>
      </c>
      <c r="AP177" s="1" t="s">
        <v>763</v>
      </c>
      <c r="AQ177" s="1">
        <v>6188.1</v>
      </c>
      <c r="AR177" s="1" t="s">
        <v>763</v>
      </c>
      <c r="AS177" s="1">
        <v>6061.2</v>
      </c>
      <c r="AT177" s="1">
        <v>6061.2</v>
      </c>
      <c r="AU177" s="1">
        <v>5884.3</v>
      </c>
      <c r="AV177" s="1" t="s">
        <v>763</v>
      </c>
      <c r="AW177" s="1">
        <v>5884.3</v>
      </c>
      <c r="AX177" s="1">
        <v>5626.1</v>
      </c>
      <c r="AY177" s="1" t="s">
        <v>763</v>
      </c>
      <c r="AZ177" s="1">
        <v>5626.1</v>
      </c>
      <c r="BA177" s="1" t="s">
        <v>763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</row>
    <row r="178" spans="1:90" x14ac:dyDescent="0.3">
      <c r="A178" t="s">
        <v>483</v>
      </c>
      <c r="B178">
        <v>252</v>
      </c>
      <c r="C178" s="3" t="s">
        <v>467</v>
      </c>
      <c r="D178" s="3"/>
      <c r="E178" s="3">
        <v>59.2</v>
      </c>
      <c r="F178" s="3">
        <v>71.5</v>
      </c>
      <c r="G178" s="3">
        <v>71.2</v>
      </c>
      <c r="H178" s="3">
        <v>69</v>
      </c>
      <c r="I178" s="3">
        <v>68.3</v>
      </c>
      <c r="J178" s="3" t="s">
        <v>763</v>
      </c>
      <c r="K178" s="3" t="s">
        <v>763</v>
      </c>
      <c r="L178" s="3" t="s">
        <v>763</v>
      </c>
      <c r="M178" s="3" t="s">
        <v>763</v>
      </c>
      <c r="N178" s="3" t="s">
        <v>763</v>
      </c>
      <c r="O178" s="3" t="s">
        <v>763</v>
      </c>
      <c r="P178" s="3" t="s">
        <v>763</v>
      </c>
      <c r="Q178" s="3" t="s">
        <v>763</v>
      </c>
      <c r="R178" s="3" t="s">
        <v>73</v>
      </c>
      <c r="S178" s="1">
        <v>59.2</v>
      </c>
      <c r="T178" s="1" t="s">
        <v>73</v>
      </c>
      <c r="U178" s="1" t="s">
        <v>763</v>
      </c>
      <c r="V178" s="1">
        <v>59.2</v>
      </c>
      <c r="W178" s="1" t="s">
        <v>73</v>
      </c>
      <c r="X178" s="1" t="s">
        <v>763</v>
      </c>
      <c r="Y178" s="1">
        <v>59.2</v>
      </c>
      <c r="Z178" s="1" t="s">
        <v>763</v>
      </c>
      <c r="AA178" s="1" t="s">
        <v>73</v>
      </c>
      <c r="AB178" s="1">
        <v>71.5</v>
      </c>
      <c r="AC178" s="1" t="s">
        <v>73</v>
      </c>
      <c r="AD178" s="1" t="s">
        <v>763</v>
      </c>
      <c r="AE178" s="1">
        <v>71.5</v>
      </c>
      <c r="AF178" s="1" t="s">
        <v>73</v>
      </c>
      <c r="AG178" s="1" t="s">
        <v>763</v>
      </c>
      <c r="AH178" s="1">
        <v>71.5</v>
      </c>
      <c r="AI178" s="1" t="s">
        <v>763</v>
      </c>
      <c r="AJ178" s="1" t="s">
        <v>73</v>
      </c>
      <c r="AK178" s="1">
        <v>71.2</v>
      </c>
      <c r="AL178" s="1" t="s">
        <v>73</v>
      </c>
      <c r="AM178" s="1" t="s">
        <v>763</v>
      </c>
      <c r="AN178" s="1">
        <v>71.2</v>
      </c>
      <c r="AO178" s="1" t="s">
        <v>73</v>
      </c>
      <c r="AP178" s="1" t="s">
        <v>763</v>
      </c>
      <c r="AQ178" s="1">
        <v>71.2</v>
      </c>
      <c r="AR178" s="1" t="s">
        <v>763</v>
      </c>
      <c r="AS178" s="1" t="s">
        <v>73</v>
      </c>
      <c r="AT178" s="1">
        <v>69</v>
      </c>
      <c r="AU178" s="1" t="s">
        <v>73</v>
      </c>
      <c r="AV178" s="1" t="s">
        <v>763</v>
      </c>
      <c r="AW178" s="1">
        <v>69</v>
      </c>
      <c r="AX178" s="1" t="s">
        <v>73</v>
      </c>
      <c r="AY178" s="1" t="s">
        <v>763</v>
      </c>
      <c r="AZ178" s="1">
        <v>69</v>
      </c>
      <c r="BA178" s="1" t="s">
        <v>763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</row>
    <row r="179" spans="1:90" x14ac:dyDescent="0.3">
      <c r="A179" t="s">
        <v>484</v>
      </c>
      <c r="B179">
        <v>253</v>
      </c>
      <c r="C179" s="3" t="s">
        <v>467</v>
      </c>
      <c r="D179" s="3"/>
      <c r="E179" s="3">
        <v>139.69999999999999</v>
      </c>
      <c r="F179" s="3">
        <v>132.69999999999999</v>
      </c>
      <c r="G179" s="3">
        <v>112.7</v>
      </c>
      <c r="H179" s="3">
        <v>122.2</v>
      </c>
      <c r="I179" s="3">
        <v>124.7</v>
      </c>
      <c r="J179" s="3" t="s">
        <v>763</v>
      </c>
      <c r="K179" s="3" t="s">
        <v>763</v>
      </c>
      <c r="L179" s="3" t="s">
        <v>763</v>
      </c>
      <c r="M179" s="3" t="s">
        <v>763</v>
      </c>
      <c r="N179" s="3" t="s">
        <v>763</v>
      </c>
      <c r="O179" s="3" t="s">
        <v>763</v>
      </c>
      <c r="P179" s="3" t="s">
        <v>763</v>
      </c>
      <c r="Q179" s="3" t="s">
        <v>763</v>
      </c>
      <c r="R179" s="3" t="s">
        <v>73</v>
      </c>
      <c r="S179" s="1">
        <v>139.69999999999999</v>
      </c>
      <c r="T179" s="1" t="s">
        <v>73</v>
      </c>
      <c r="U179" s="1" t="s">
        <v>763</v>
      </c>
      <c r="V179" s="1">
        <v>139.69999999999999</v>
      </c>
      <c r="W179" s="1" t="s">
        <v>73</v>
      </c>
      <c r="X179" s="1" t="s">
        <v>763</v>
      </c>
      <c r="Y179" s="1">
        <v>139.69999999999999</v>
      </c>
      <c r="Z179" s="1" t="s">
        <v>763</v>
      </c>
      <c r="AA179" s="1" t="s">
        <v>73</v>
      </c>
      <c r="AB179" s="1">
        <v>132.69999999999999</v>
      </c>
      <c r="AC179" s="1" t="s">
        <v>73</v>
      </c>
      <c r="AD179" s="1" t="s">
        <v>763</v>
      </c>
      <c r="AE179" s="1">
        <v>132.69999999999999</v>
      </c>
      <c r="AF179" s="1" t="s">
        <v>73</v>
      </c>
      <c r="AG179" s="1" t="s">
        <v>763</v>
      </c>
      <c r="AH179" s="1">
        <v>132.69999999999999</v>
      </c>
      <c r="AI179" s="1" t="s">
        <v>763</v>
      </c>
      <c r="AJ179" s="1" t="s">
        <v>73</v>
      </c>
      <c r="AK179" s="1">
        <v>112.7</v>
      </c>
      <c r="AL179" s="1" t="s">
        <v>73</v>
      </c>
      <c r="AM179" s="1" t="s">
        <v>763</v>
      </c>
      <c r="AN179" s="1">
        <v>112.7</v>
      </c>
      <c r="AO179" s="1" t="s">
        <v>73</v>
      </c>
      <c r="AP179" s="1" t="s">
        <v>763</v>
      </c>
      <c r="AQ179" s="1">
        <v>112.7</v>
      </c>
      <c r="AR179" s="1" t="s">
        <v>763</v>
      </c>
      <c r="AS179" s="1" t="s">
        <v>73</v>
      </c>
      <c r="AT179" s="1">
        <v>122.2</v>
      </c>
      <c r="AU179" s="1" t="s">
        <v>73</v>
      </c>
      <c r="AV179" s="1" t="s">
        <v>763</v>
      </c>
      <c r="AW179" s="1">
        <v>122.2</v>
      </c>
      <c r="AX179" s="1" t="s">
        <v>73</v>
      </c>
      <c r="AY179" s="1" t="s">
        <v>763</v>
      </c>
      <c r="AZ179" s="1">
        <v>122.2</v>
      </c>
      <c r="BA179" s="1" t="s">
        <v>763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</row>
    <row r="180" spans="1:90" x14ac:dyDescent="0.3">
      <c r="A180" t="s">
        <v>485</v>
      </c>
      <c r="B180">
        <v>254</v>
      </c>
      <c r="C180" s="3" t="s">
        <v>467</v>
      </c>
      <c r="D180" s="3"/>
      <c r="E180" s="3">
        <v>139.69999999999999</v>
      </c>
      <c r="F180" s="3">
        <v>132.69999999999999</v>
      </c>
      <c r="G180" s="3">
        <v>112.7</v>
      </c>
      <c r="H180" s="3">
        <v>122.2</v>
      </c>
      <c r="I180" s="3">
        <v>124.7</v>
      </c>
      <c r="J180" s="3" t="s">
        <v>763</v>
      </c>
      <c r="K180" s="3" t="s">
        <v>763</v>
      </c>
      <c r="L180" s="3" t="s">
        <v>763</v>
      </c>
      <c r="M180" s="3" t="s">
        <v>763</v>
      </c>
      <c r="N180" s="3" t="s">
        <v>763</v>
      </c>
      <c r="O180" s="3" t="s">
        <v>763</v>
      </c>
      <c r="P180" s="3" t="s">
        <v>763</v>
      </c>
      <c r="Q180" s="3" t="s">
        <v>763</v>
      </c>
      <c r="R180" s="3" t="s">
        <v>73</v>
      </c>
      <c r="S180" s="1">
        <v>139.69999999999999</v>
      </c>
      <c r="T180" s="1" t="s">
        <v>73</v>
      </c>
      <c r="U180" s="1" t="s">
        <v>763</v>
      </c>
      <c r="V180" s="1">
        <v>139.69999999999999</v>
      </c>
      <c r="W180" s="1" t="s">
        <v>73</v>
      </c>
      <c r="X180" s="1" t="s">
        <v>763</v>
      </c>
      <c r="Y180" s="1">
        <v>139.69999999999999</v>
      </c>
      <c r="Z180" s="1" t="s">
        <v>763</v>
      </c>
      <c r="AA180" s="1" t="s">
        <v>73</v>
      </c>
      <c r="AB180" s="1">
        <v>132.69999999999999</v>
      </c>
      <c r="AC180" s="1" t="s">
        <v>73</v>
      </c>
      <c r="AD180" s="1" t="s">
        <v>763</v>
      </c>
      <c r="AE180" s="1">
        <v>132.69999999999999</v>
      </c>
      <c r="AF180" s="1" t="s">
        <v>73</v>
      </c>
      <c r="AG180" s="1" t="s">
        <v>763</v>
      </c>
      <c r="AH180" s="1">
        <v>132.69999999999999</v>
      </c>
      <c r="AI180" s="1" t="s">
        <v>763</v>
      </c>
      <c r="AJ180" s="1" t="s">
        <v>73</v>
      </c>
      <c r="AK180" s="1">
        <v>112.7</v>
      </c>
      <c r="AL180" s="1" t="s">
        <v>73</v>
      </c>
      <c r="AM180" s="1" t="s">
        <v>763</v>
      </c>
      <c r="AN180" s="1">
        <v>112.7</v>
      </c>
      <c r="AO180" s="1" t="s">
        <v>73</v>
      </c>
      <c r="AP180" s="1" t="s">
        <v>763</v>
      </c>
      <c r="AQ180" s="1">
        <v>112.7</v>
      </c>
      <c r="AR180" s="1" t="s">
        <v>763</v>
      </c>
      <c r="AS180" s="1" t="s">
        <v>73</v>
      </c>
      <c r="AT180" s="1">
        <v>122.2</v>
      </c>
      <c r="AU180" s="1" t="s">
        <v>73</v>
      </c>
      <c r="AV180" s="1" t="s">
        <v>763</v>
      </c>
      <c r="AW180" s="1">
        <v>122.2</v>
      </c>
      <c r="AX180" s="1" t="s">
        <v>73</v>
      </c>
      <c r="AY180" s="1" t="s">
        <v>763</v>
      </c>
      <c r="AZ180" s="1">
        <v>122.2</v>
      </c>
      <c r="BA180" s="1" t="s">
        <v>763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</row>
    <row r="181" spans="1:90" x14ac:dyDescent="0.3">
      <c r="A181" t="s">
        <v>486</v>
      </c>
      <c r="B181">
        <v>255</v>
      </c>
      <c r="C181" s="3" t="s">
        <v>467</v>
      </c>
      <c r="D181" s="3">
        <v>66.3</v>
      </c>
      <c r="E181" s="3">
        <v>59.2</v>
      </c>
      <c r="F181" s="3">
        <v>71.5</v>
      </c>
      <c r="G181" s="3">
        <v>71.2</v>
      </c>
      <c r="H181" s="3">
        <v>69</v>
      </c>
      <c r="I181" s="3">
        <v>68.3</v>
      </c>
      <c r="J181" s="3" t="s">
        <v>763</v>
      </c>
      <c r="K181" s="3" t="s">
        <v>763</v>
      </c>
      <c r="L181" s="3" t="s">
        <v>763</v>
      </c>
      <c r="M181" s="3" t="s">
        <v>763</v>
      </c>
      <c r="N181" s="3" t="s">
        <v>763</v>
      </c>
      <c r="O181" s="3" t="s">
        <v>763</v>
      </c>
      <c r="P181" s="3" t="s">
        <v>763</v>
      </c>
      <c r="Q181" s="3" t="s">
        <v>763</v>
      </c>
      <c r="R181" s="3">
        <v>71.900000000000006</v>
      </c>
      <c r="S181" s="1">
        <v>71.900000000000006</v>
      </c>
      <c r="T181" s="1">
        <v>71.400000000000006</v>
      </c>
      <c r="U181" s="1" t="s">
        <v>763</v>
      </c>
      <c r="V181" s="1">
        <v>71.400000000000006</v>
      </c>
      <c r="W181" s="1">
        <v>71</v>
      </c>
      <c r="X181" s="1" t="s">
        <v>763</v>
      </c>
      <c r="Y181" s="1">
        <v>71</v>
      </c>
      <c r="Z181" s="1" t="s">
        <v>763</v>
      </c>
      <c r="AA181" s="1">
        <v>71.7</v>
      </c>
      <c r="AB181" s="1">
        <v>71.7</v>
      </c>
      <c r="AC181" s="1">
        <v>72.400000000000006</v>
      </c>
      <c r="AD181" s="1" t="s">
        <v>763</v>
      </c>
      <c r="AE181" s="1">
        <v>72.400000000000006</v>
      </c>
      <c r="AF181" s="1">
        <v>72</v>
      </c>
      <c r="AG181" s="1" t="s">
        <v>763</v>
      </c>
      <c r="AH181" s="1">
        <v>72</v>
      </c>
      <c r="AI181" s="1" t="s">
        <v>763</v>
      </c>
      <c r="AJ181" s="1">
        <v>70.2</v>
      </c>
      <c r="AK181" s="1">
        <v>70.2</v>
      </c>
      <c r="AL181" s="1">
        <v>69.099999999999994</v>
      </c>
      <c r="AM181" s="1" t="s">
        <v>763</v>
      </c>
      <c r="AN181" s="1">
        <v>69.099999999999994</v>
      </c>
      <c r="AO181" s="1">
        <v>68.2</v>
      </c>
      <c r="AP181" s="1" t="s">
        <v>763</v>
      </c>
      <c r="AQ181" s="1">
        <v>68.2</v>
      </c>
      <c r="AR181" s="1" t="s">
        <v>763</v>
      </c>
      <c r="AS181" s="1">
        <v>69</v>
      </c>
      <c r="AT181" s="1">
        <v>69</v>
      </c>
      <c r="AU181" s="1">
        <v>68.400000000000006</v>
      </c>
      <c r="AV181" s="1" t="s">
        <v>763</v>
      </c>
      <c r="AW181" s="1">
        <v>68.400000000000006</v>
      </c>
      <c r="AX181" s="1">
        <v>67.900000000000006</v>
      </c>
      <c r="AY181" s="1" t="s">
        <v>763</v>
      </c>
      <c r="AZ181" s="1">
        <v>67.900000000000006</v>
      </c>
      <c r="BA181" s="1" t="s">
        <v>763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</row>
    <row r="182" spans="1:90" x14ac:dyDescent="0.3">
      <c r="A182" t="s">
        <v>487</v>
      </c>
      <c r="B182">
        <v>256</v>
      </c>
      <c r="C182" s="3" t="s">
        <v>467</v>
      </c>
      <c r="D182" s="3">
        <v>66.3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 t="s">
        <v>763</v>
      </c>
      <c r="K182" s="3" t="s">
        <v>763</v>
      </c>
      <c r="L182" s="3" t="s">
        <v>763</v>
      </c>
      <c r="M182" s="3" t="s">
        <v>763</v>
      </c>
      <c r="N182" s="3" t="s">
        <v>763</v>
      </c>
      <c r="O182" s="3" t="s">
        <v>763</v>
      </c>
      <c r="P182" s="3" t="s">
        <v>763</v>
      </c>
      <c r="Q182" s="3" t="s">
        <v>763</v>
      </c>
      <c r="R182" s="3">
        <v>71.900000000000006</v>
      </c>
      <c r="S182" s="1">
        <v>71.900000000000006</v>
      </c>
      <c r="T182" s="1">
        <v>71.400000000000006</v>
      </c>
      <c r="U182" s="1" t="s">
        <v>763</v>
      </c>
      <c r="V182" s="1">
        <v>71.400000000000006</v>
      </c>
      <c r="W182" s="1">
        <v>71</v>
      </c>
      <c r="X182" s="1" t="s">
        <v>763</v>
      </c>
      <c r="Y182" s="1">
        <v>71</v>
      </c>
      <c r="Z182" s="1" t="s">
        <v>763</v>
      </c>
      <c r="AA182" s="1">
        <v>71.7</v>
      </c>
      <c r="AB182" s="1">
        <v>71.7</v>
      </c>
      <c r="AC182" s="1">
        <v>72.400000000000006</v>
      </c>
      <c r="AD182" s="1" t="s">
        <v>763</v>
      </c>
      <c r="AE182" s="1">
        <v>72.400000000000006</v>
      </c>
      <c r="AF182" s="1">
        <v>72</v>
      </c>
      <c r="AG182" s="1" t="s">
        <v>763</v>
      </c>
      <c r="AH182" s="1">
        <v>72</v>
      </c>
      <c r="AI182" s="1" t="s">
        <v>763</v>
      </c>
      <c r="AJ182" s="1">
        <v>70.2</v>
      </c>
      <c r="AK182" s="1">
        <v>70.2</v>
      </c>
      <c r="AL182" s="1">
        <v>69.099999999999994</v>
      </c>
      <c r="AM182" s="1" t="s">
        <v>763</v>
      </c>
      <c r="AN182" s="1">
        <v>69.099999999999994</v>
      </c>
      <c r="AO182" s="1">
        <v>68.2</v>
      </c>
      <c r="AP182" s="1" t="s">
        <v>763</v>
      </c>
      <c r="AQ182" s="1">
        <v>68.2</v>
      </c>
      <c r="AR182" s="1" t="s">
        <v>763</v>
      </c>
      <c r="AS182" s="1">
        <v>69</v>
      </c>
      <c r="AT182" s="1">
        <v>69</v>
      </c>
      <c r="AU182" s="1">
        <v>68.400000000000006</v>
      </c>
      <c r="AV182" s="1" t="s">
        <v>763</v>
      </c>
      <c r="AW182" s="1">
        <v>68.400000000000006</v>
      </c>
      <c r="AX182" s="1">
        <v>67.900000000000006</v>
      </c>
      <c r="AY182" s="1" t="s">
        <v>763</v>
      </c>
      <c r="AZ182" s="1">
        <v>67.900000000000006</v>
      </c>
      <c r="BA182" s="1" t="s">
        <v>763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</row>
    <row r="183" spans="1:90" x14ac:dyDescent="0.3">
      <c r="A183" t="s">
        <v>488</v>
      </c>
      <c r="B183">
        <v>257</v>
      </c>
      <c r="C183" t="s">
        <v>467</v>
      </c>
      <c r="D183" s="3">
        <v>66.3</v>
      </c>
      <c r="E183" s="3">
        <v>139.69999999999999</v>
      </c>
      <c r="F183" s="17">
        <v>132.69999999999999</v>
      </c>
      <c r="G183" s="17">
        <v>112.7</v>
      </c>
      <c r="H183" s="3">
        <v>122.2</v>
      </c>
      <c r="I183" s="3">
        <v>124.7</v>
      </c>
      <c r="J183" s="3" t="s">
        <v>763</v>
      </c>
      <c r="K183" s="3" t="s">
        <v>763</v>
      </c>
      <c r="L183" s="3" t="s">
        <v>763</v>
      </c>
      <c r="M183" s="3" t="s">
        <v>763</v>
      </c>
      <c r="N183" s="3" t="s">
        <v>763</v>
      </c>
      <c r="O183" s="3" t="s">
        <v>763</v>
      </c>
      <c r="P183" s="3" t="s">
        <v>763</v>
      </c>
      <c r="Q183" s="3" t="s">
        <v>763</v>
      </c>
      <c r="R183" s="3" t="s">
        <v>73</v>
      </c>
      <c r="S183" s="1">
        <v>139.69999999999999</v>
      </c>
      <c r="T183" s="1" t="s">
        <v>73</v>
      </c>
      <c r="U183" s="1" t="s">
        <v>763</v>
      </c>
      <c r="V183" s="1">
        <v>139.69999999999999</v>
      </c>
      <c r="W183" s="1" t="s">
        <v>73</v>
      </c>
      <c r="X183" s="1" t="s">
        <v>763</v>
      </c>
      <c r="Y183" s="1">
        <v>139.69999999999999</v>
      </c>
      <c r="Z183" s="1" t="s">
        <v>763</v>
      </c>
      <c r="AA183" s="1" t="s">
        <v>73</v>
      </c>
      <c r="AB183" s="1">
        <v>132.69999999999999</v>
      </c>
      <c r="AC183" s="1" t="s">
        <v>73</v>
      </c>
      <c r="AD183" s="1" t="s">
        <v>763</v>
      </c>
      <c r="AE183" s="1">
        <v>132.69999999999999</v>
      </c>
      <c r="AF183" s="1" t="s">
        <v>73</v>
      </c>
      <c r="AG183" s="1" t="s">
        <v>763</v>
      </c>
      <c r="AH183" s="1">
        <v>132.69999999999999</v>
      </c>
      <c r="AI183" s="1" t="s">
        <v>763</v>
      </c>
      <c r="AJ183" s="1" t="s">
        <v>73</v>
      </c>
      <c r="AK183" s="1">
        <v>112.7</v>
      </c>
      <c r="AL183" s="1" t="s">
        <v>73</v>
      </c>
      <c r="AM183" s="1" t="s">
        <v>763</v>
      </c>
      <c r="AN183" s="1">
        <v>112.7</v>
      </c>
      <c r="AO183" s="1" t="s">
        <v>73</v>
      </c>
      <c r="AP183" s="1" t="s">
        <v>763</v>
      </c>
      <c r="AQ183" s="1">
        <v>112.7</v>
      </c>
      <c r="AR183" s="1" t="s">
        <v>763</v>
      </c>
      <c r="AS183" s="1" t="s">
        <v>73</v>
      </c>
      <c r="AT183" s="1">
        <v>122.2</v>
      </c>
      <c r="AU183" s="1" t="s">
        <v>73</v>
      </c>
      <c r="AV183" s="1" t="s">
        <v>763</v>
      </c>
      <c r="AW183" s="1">
        <v>122.2</v>
      </c>
      <c r="AX183" s="1" t="s">
        <v>73</v>
      </c>
      <c r="AY183" s="1" t="s">
        <v>763</v>
      </c>
      <c r="AZ183" s="1">
        <v>122.2</v>
      </c>
      <c r="BA183" s="1" t="s">
        <v>763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</row>
    <row r="184" spans="1:90" x14ac:dyDescent="0.3">
      <c r="A184" t="s">
        <v>489</v>
      </c>
      <c r="B184">
        <v>258</v>
      </c>
      <c r="C184" t="s">
        <v>467</v>
      </c>
      <c r="D184" s="3">
        <v>66.3</v>
      </c>
      <c r="E184" s="17">
        <v>198.9</v>
      </c>
      <c r="F184" s="17">
        <v>204.2</v>
      </c>
      <c r="G184" s="17">
        <v>183.9</v>
      </c>
      <c r="H184" s="3">
        <v>191.2</v>
      </c>
      <c r="I184" s="3">
        <v>193</v>
      </c>
      <c r="J184" s="3" t="s">
        <v>763</v>
      </c>
      <c r="K184" s="3" t="s">
        <v>763</v>
      </c>
      <c r="L184" s="3" t="s">
        <v>763</v>
      </c>
      <c r="M184" s="3" t="s">
        <v>763</v>
      </c>
      <c r="N184" s="3" t="s">
        <v>763</v>
      </c>
      <c r="O184" s="3" t="s">
        <v>763</v>
      </c>
      <c r="P184" s="17" t="s">
        <v>763</v>
      </c>
      <c r="Q184" s="3" t="s">
        <v>763</v>
      </c>
      <c r="R184" s="3">
        <v>71.900000000000006</v>
      </c>
      <c r="S184" s="1">
        <v>71.900000000000006</v>
      </c>
      <c r="T184" s="1">
        <v>71.400000000000006</v>
      </c>
      <c r="U184" s="1" t="s">
        <v>763</v>
      </c>
      <c r="V184" s="1">
        <v>71.400000000000006</v>
      </c>
      <c r="W184" s="1">
        <v>71</v>
      </c>
      <c r="X184" s="1" t="s">
        <v>763</v>
      </c>
      <c r="Y184" s="1">
        <v>71</v>
      </c>
      <c r="Z184" s="1" t="s">
        <v>763</v>
      </c>
      <c r="AA184" s="1">
        <v>71.7</v>
      </c>
      <c r="AB184" s="1">
        <v>71.7</v>
      </c>
      <c r="AC184" s="1">
        <v>72.400000000000006</v>
      </c>
      <c r="AD184" s="1" t="s">
        <v>763</v>
      </c>
      <c r="AE184" s="1">
        <v>72.400000000000006</v>
      </c>
      <c r="AF184" s="1">
        <v>72</v>
      </c>
      <c r="AG184" s="1" t="s">
        <v>763</v>
      </c>
      <c r="AH184" s="1">
        <v>72</v>
      </c>
      <c r="AI184" s="1" t="s">
        <v>763</v>
      </c>
      <c r="AJ184" s="1">
        <v>70.2</v>
      </c>
      <c r="AK184" s="1">
        <v>70.2</v>
      </c>
      <c r="AL184" s="1">
        <v>69.099999999999994</v>
      </c>
      <c r="AM184" s="1" t="s">
        <v>763</v>
      </c>
      <c r="AN184" s="1">
        <v>69.099999999999994</v>
      </c>
      <c r="AO184" s="1">
        <v>68.2</v>
      </c>
      <c r="AP184" s="1" t="s">
        <v>763</v>
      </c>
      <c r="AQ184" s="1">
        <v>68.2</v>
      </c>
      <c r="AR184" s="1" t="s">
        <v>763</v>
      </c>
      <c r="AS184" s="1">
        <v>69</v>
      </c>
      <c r="AT184" s="1">
        <v>69</v>
      </c>
      <c r="AU184" s="1">
        <v>68.400000000000006</v>
      </c>
      <c r="AV184" s="1" t="s">
        <v>763</v>
      </c>
      <c r="AW184" s="1">
        <v>68.400000000000006</v>
      </c>
      <c r="AX184" s="1">
        <v>67.900000000000006</v>
      </c>
      <c r="AY184" s="1" t="s">
        <v>763</v>
      </c>
      <c r="AZ184" s="1">
        <v>67.900000000000006</v>
      </c>
      <c r="BA184" s="1" t="s">
        <v>763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</row>
    <row r="185" spans="1:90" x14ac:dyDescent="0.3">
      <c r="A185" t="s">
        <v>187</v>
      </c>
      <c r="B185">
        <v>37</v>
      </c>
      <c r="C185" s="3" t="s">
        <v>467</v>
      </c>
      <c r="D185" s="3">
        <v>6740</v>
      </c>
      <c r="E185" s="3">
        <v>4929.8</v>
      </c>
      <c r="F185" s="3">
        <v>4607.3</v>
      </c>
      <c r="G185" s="3">
        <v>6721.5</v>
      </c>
      <c r="H185" s="3">
        <v>5914.6</v>
      </c>
      <c r="I185" s="3">
        <v>5273.7</v>
      </c>
      <c r="J185" s="3" t="s">
        <v>763</v>
      </c>
      <c r="K185" s="3" t="s">
        <v>763</v>
      </c>
      <c r="L185" s="3" t="s">
        <v>763</v>
      </c>
      <c r="M185" s="3" t="s">
        <v>763</v>
      </c>
      <c r="N185" s="3" t="s">
        <v>763</v>
      </c>
      <c r="O185" s="3" t="s">
        <v>763</v>
      </c>
      <c r="P185" s="3" t="s">
        <v>763</v>
      </c>
      <c r="Q185" s="3" t="s">
        <v>763</v>
      </c>
      <c r="R185" s="3">
        <v>4708.3999999999996</v>
      </c>
      <c r="S185" s="1">
        <v>4708.3999999999996</v>
      </c>
      <c r="T185" s="1">
        <v>4662.8</v>
      </c>
      <c r="U185" s="1" t="s">
        <v>763</v>
      </c>
      <c r="V185" s="1">
        <v>4662.8</v>
      </c>
      <c r="W185" s="1">
        <v>4700.3999999999996</v>
      </c>
      <c r="X185" s="1" t="s">
        <v>763</v>
      </c>
      <c r="Y185" s="1">
        <v>4700.3999999999996</v>
      </c>
      <c r="Z185" s="1" t="s">
        <v>763</v>
      </c>
      <c r="AA185" s="1">
        <v>4460.3</v>
      </c>
      <c r="AB185" s="1">
        <v>4460.3</v>
      </c>
      <c r="AC185" s="1">
        <v>5428</v>
      </c>
      <c r="AD185" s="1" t="s">
        <v>763</v>
      </c>
      <c r="AE185" s="1">
        <v>5428</v>
      </c>
      <c r="AF185" s="1">
        <v>4160.7</v>
      </c>
      <c r="AG185" s="1" t="s">
        <v>763</v>
      </c>
      <c r="AH185" s="1">
        <v>4160.7</v>
      </c>
      <c r="AI185" s="1" t="s">
        <v>763</v>
      </c>
      <c r="AJ185" s="1">
        <v>6576.9</v>
      </c>
      <c r="AK185" s="1">
        <v>6576.9</v>
      </c>
      <c r="AL185" s="1">
        <v>6301.6</v>
      </c>
      <c r="AM185" s="1" t="s">
        <v>763</v>
      </c>
      <c r="AN185" s="1">
        <v>6301.6</v>
      </c>
      <c r="AO185" s="1">
        <v>5922.5</v>
      </c>
      <c r="AP185" s="1" t="s">
        <v>763</v>
      </c>
      <c r="AQ185" s="1">
        <v>5922.5</v>
      </c>
      <c r="AR185" s="1" t="s">
        <v>763</v>
      </c>
      <c r="AS185" s="1">
        <v>5766.6</v>
      </c>
      <c r="AT185" s="1">
        <v>5766.6</v>
      </c>
      <c r="AU185" s="1">
        <v>5647.9</v>
      </c>
      <c r="AV185" s="1" t="s">
        <v>763</v>
      </c>
      <c r="AW185" s="1">
        <v>5647.9</v>
      </c>
      <c r="AX185" s="1">
        <v>5389.2</v>
      </c>
      <c r="AY185" s="1" t="s">
        <v>763</v>
      </c>
      <c r="AZ185" s="1">
        <v>5389.2</v>
      </c>
      <c r="BA185" s="1" t="s">
        <v>763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</row>
    <row r="186" spans="1:90" x14ac:dyDescent="0.3">
      <c r="A186" t="s">
        <v>188</v>
      </c>
      <c r="B186">
        <v>38</v>
      </c>
      <c r="C186" s="3" t="s">
        <v>467</v>
      </c>
      <c r="D186" s="3">
        <v>6740</v>
      </c>
      <c r="E186" s="3">
        <v>4929.8</v>
      </c>
      <c r="F186" s="3">
        <v>4607.3</v>
      </c>
      <c r="G186" s="3">
        <v>6721.5</v>
      </c>
      <c r="H186" s="3">
        <v>5914.6</v>
      </c>
      <c r="I186" s="3">
        <v>5273.7</v>
      </c>
      <c r="J186" s="3" t="s">
        <v>763</v>
      </c>
      <c r="K186" s="3" t="s">
        <v>763</v>
      </c>
      <c r="L186" s="3" t="s">
        <v>763</v>
      </c>
      <c r="M186" s="3" t="s">
        <v>763</v>
      </c>
      <c r="N186" s="3" t="s">
        <v>763</v>
      </c>
      <c r="O186" s="3" t="s">
        <v>763</v>
      </c>
      <c r="P186" s="3" t="s">
        <v>763</v>
      </c>
      <c r="Q186" s="3" t="s">
        <v>763</v>
      </c>
      <c r="R186" s="3">
        <v>4708.3999999999996</v>
      </c>
      <c r="S186" s="1">
        <v>4708.3999999999996</v>
      </c>
      <c r="T186" s="1">
        <v>4662.8</v>
      </c>
      <c r="U186" s="1" t="s">
        <v>763</v>
      </c>
      <c r="V186" s="1">
        <v>4662.8</v>
      </c>
      <c r="W186" s="1">
        <v>4700.3999999999996</v>
      </c>
      <c r="X186" s="1" t="s">
        <v>763</v>
      </c>
      <c r="Y186" s="1">
        <v>4700.3999999999996</v>
      </c>
      <c r="Z186" s="1" t="s">
        <v>763</v>
      </c>
      <c r="AA186" s="1">
        <v>4460.3</v>
      </c>
      <c r="AB186" s="1">
        <v>4460.3</v>
      </c>
      <c r="AC186" s="1">
        <v>5428</v>
      </c>
      <c r="AD186" s="1" t="s">
        <v>763</v>
      </c>
      <c r="AE186" s="1">
        <v>5428</v>
      </c>
      <c r="AF186" s="1">
        <v>4160.7</v>
      </c>
      <c r="AG186" s="1" t="s">
        <v>763</v>
      </c>
      <c r="AH186" s="1">
        <v>4160.7</v>
      </c>
      <c r="AI186" s="1" t="s">
        <v>763</v>
      </c>
      <c r="AJ186" s="1">
        <v>6576.9</v>
      </c>
      <c r="AK186" s="1">
        <v>6576.9</v>
      </c>
      <c r="AL186" s="1">
        <v>6301.6</v>
      </c>
      <c r="AM186" s="1" t="s">
        <v>763</v>
      </c>
      <c r="AN186" s="1">
        <v>6301.6</v>
      </c>
      <c r="AO186" s="1">
        <v>5922.5</v>
      </c>
      <c r="AP186" s="1" t="s">
        <v>763</v>
      </c>
      <c r="AQ186" s="1">
        <v>5922.5</v>
      </c>
      <c r="AR186" s="1" t="s">
        <v>763</v>
      </c>
      <c r="AS186" s="1">
        <v>5766.6</v>
      </c>
      <c r="AT186" s="1">
        <v>5766.6</v>
      </c>
      <c r="AU186" s="1">
        <v>5647.9</v>
      </c>
      <c r="AV186" s="1" t="s">
        <v>763</v>
      </c>
      <c r="AW186" s="1">
        <v>5647.9</v>
      </c>
      <c r="AX186" s="1">
        <v>5389.2</v>
      </c>
      <c r="AY186" s="1" t="s">
        <v>763</v>
      </c>
      <c r="AZ186" s="1">
        <v>5389.2</v>
      </c>
      <c r="BA186" s="1" t="s">
        <v>763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</row>
    <row r="187" spans="1:90" x14ac:dyDescent="0.3">
      <c r="A187" t="s">
        <v>189</v>
      </c>
      <c r="B187">
        <v>41</v>
      </c>
      <c r="C187" s="3" t="s">
        <v>467</v>
      </c>
      <c r="D187" s="3">
        <v>9104</v>
      </c>
      <c r="E187" s="3">
        <v>7311.1</v>
      </c>
      <c r="F187" s="3">
        <v>7232.2</v>
      </c>
      <c r="G187" s="3">
        <v>9700.2000000000007</v>
      </c>
      <c r="H187" s="3">
        <v>8608.9</v>
      </c>
      <c r="I187" s="3">
        <v>7720.1</v>
      </c>
      <c r="J187" s="3" t="s">
        <v>763</v>
      </c>
      <c r="K187" s="3" t="s">
        <v>763</v>
      </c>
      <c r="L187" s="3" t="s">
        <v>763</v>
      </c>
      <c r="M187" s="3" t="s">
        <v>763</v>
      </c>
      <c r="N187" s="3" t="s">
        <v>763</v>
      </c>
      <c r="O187" s="3" t="s">
        <v>763</v>
      </c>
      <c r="P187" s="3" t="s">
        <v>763</v>
      </c>
      <c r="Q187" s="3" t="s">
        <v>763</v>
      </c>
      <c r="R187" s="3">
        <v>7346.1</v>
      </c>
      <c r="S187" s="1">
        <v>7346.1</v>
      </c>
      <c r="T187" s="1">
        <v>7326.2</v>
      </c>
      <c r="U187" s="1" t="s">
        <v>763</v>
      </c>
      <c r="V187" s="1">
        <v>7326.2</v>
      </c>
      <c r="W187" s="1">
        <v>7386.1</v>
      </c>
      <c r="X187" s="1" t="s">
        <v>763</v>
      </c>
      <c r="Y187" s="1">
        <v>7386.1</v>
      </c>
      <c r="Z187" s="1" t="s">
        <v>763</v>
      </c>
      <c r="AA187" s="1">
        <v>6932.7</v>
      </c>
      <c r="AB187" s="1">
        <v>6932.7</v>
      </c>
      <c r="AC187" s="1">
        <v>8263.7999999999993</v>
      </c>
      <c r="AD187" s="1" t="s">
        <v>763</v>
      </c>
      <c r="AE187" s="1">
        <v>8263.7999999999993</v>
      </c>
      <c r="AF187" s="1">
        <v>8094.4</v>
      </c>
      <c r="AG187" s="1" t="s">
        <v>763</v>
      </c>
      <c r="AH187" s="1">
        <v>8094.4</v>
      </c>
      <c r="AI187" s="1" t="s">
        <v>763</v>
      </c>
      <c r="AJ187" s="1">
        <v>9478.4</v>
      </c>
      <c r="AK187" s="1">
        <v>9478.4</v>
      </c>
      <c r="AL187" s="1">
        <v>8961.4</v>
      </c>
      <c r="AM187" s="1" t="s">
        <v>763</v>
      </c>
      <c r="AN187" s="1">
        <v>8961.4</v>
      </c>
      <c r="AO187" s="1">
        <v>8521.9</v>
      </c>
      <c r="AP187" s="1" t="s">
        <v>763</v>
      </c>
      <c r="AQ187" s="1">
        <v>8521.9</v>
      </c>
      <c r="AR187" s="1" t="s">
        <v>763</v>
      </c>
      <c r="AS187" s="1">
        <v>8401.2999999999993</v>
      </c>
      <c r="AT187" s="1">
        <v>8401.2999999999993</v>
      </c>
      <c r="AU187" s="1">
        <v>8052</v>
      </c>
      <c r="AV187" s="1" t="s">
        <v>763</v>
      </c>
      <c r="AW187" s="1">
        <v>8052</v>
      </c>
      <c r="AX187" s="1">
        <v>7698.7</v>
      </c>
      <c r="AY187" s="1" t="s">
        <v>763</v>
      </c>
      <c r="AZ187" s="1">
        <v>7698.7</v>
      </c>
      <c r="BA187" s="1" t="s">
        <v>763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</row>
    <row r="188" spans="1:90" x14ac:dyDescent="0.3">
      <c r="A188" t="s">
        <v>190</v>
      </c>
      <c r="B188">
        <v>42</v>
      </c>
      <c r="C188" s="3" t="s">
        <v>467</v>
      </c>
      <c r="D188" s="3">
        <v>-3051.7</v>
      </c>
      <c r="E188" s="3">
        <v>2462.1999999999998</v>
      </c>
      <c r="F188" s="3">
        <v>2674.3</v>
      </c>
      <c r="G188" s="3">
        <v>4197</v>
      </c>
      <c r="H188" s="3">
        <v>4855.3999999999996</v>
      </c>
      <c r="I188" s="3">
        <v>5252.6</v>
      </c>
      <c r="J188" s="3" t="s">
        <v>763</v>
      </c>
      <c r="K188" s="3" t="s">
        <v>763</v>
      </c>
      <c r="L188" s="3" t="s">
        <v>763</v>
      </c>
      <c r="M188" s="3" t="s">
        <v>763</v>
      </c>
      <c r="N188" s="3" t="s">
        <v>763</v>
      </c>
      <c r="O188" s="3" t="s">
        <v>763</v>
      </c>
      <c r="P188" s="3" t="s">
        <v>763</v>
      </c>
      <c r="Q188" s="3" t="s">
        <v>763</v>
      </c>
      <c r="R188" s="3">
        <v>2440.1</v>
      </c>
      <c r="S188" s="1">
        <v>2440.1</v>
      </c>
      <c r="T188" s="1">
        <v>2540.8000000000002</v>
      </c>
      <c r="U188" s="1" t="s">
        <v>763</v>
      </c>
      <c r="V188" s="1">
        <v>2540.8000000000002</v>
      </c>
      <c r="W188" s="1">
        <v>2552.3000000000002</v>
      </c>
      <c r="X188" s="1" t="s">
        <v>763</v>
      </c>
      <c r="Y188" s="1">
        <v>2552.3000000000002</v>
      </c>
      <c r="Z188" s="1" t="s">
        <v>763</v>
      </c>
      <c r="AA188" s="1">
        <v>2806.1</v>
      </c>
      <c r="AB188" s="1">
        <v>2806.1</v>
      </c>
      <c r="AC188" s="1">
        <v>2985.9</v>
      </c>
      <c r="AD188" s="1" t="s">
        <v>763</v>
      </c>
      <c r="AE188" s="1">
        <v>2985.9</v>
      </c>
      <c r="AF188" s="1">
        <v>4104.8</v>
      </c>
      <c r="AG188" s="1" t="s">
        <v>763</v>
      </c>
      <c r="AH188" s="1">
        <v>4104.8</v>
      </c>
      <c r="AI188" s="1" t="s">
        <v>763</v>
      </c>
      <c r="AJ188" s="1">
        <v>4358</v>
      </c>
      <c r="AK188" s="1">
        <v>4358</v>
      </c>
      <c r="AL188" s="1">
        <v>4469.5</v>
      </c>
      <c r="AM188" s="1" t="s">
        <v>763</v>
      </c>
      <c r="AN188" s="1">
        <v>4469.5</v>
      </c>
      <c r="AO188" s="1">
        <v>4591.3999999999996</v>
      </c>
      <c r="AP188" s="1" t="s">
        <v>763</v>
      </c>
      <c r="AQ188" s="1">
        <v>4591.3999999999996</v>
      </c>
      <c r="AR188" s="1" t="s">
        <v>763</v>
      </c>
      <c r="AS188" s="1">
        <v>4994.6000000000004</v>
      </c>
      <c r="AT188" s="1">
        <v>4994.6000000000004</v>
      </c>
      <c r="AU188" s="1">
        <v>5011.3</v>
      </c>
      <c r="AV188" s="1" t="s">
        <v>763</v>
      </c>
      <c r="AW188" s="1">
        <v>5011.3</v>
      </c>
      <c r="AX188" s="1">
        <v>5099.3999999999996</v>
      </c>
      <c r="AY188" s="1" t="s">
        <v>763</v>
      </c>
      <c r="AZ188" s="1">
        <v>5099.3999999999996</v>
      </c>
      <c r="BA188" s="1" t="s">
        <v>763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</row>
    <row r="189" spans="1:90" x14ac:dyDescent="0.3">
      <c r="A189" t="s">
        <v>191</v>
      </c>
      <c r="B189">
        <v>43</v>
      </c>
      <c r="C189" s="3" t="s">
        <v>467</v>
      </c>
      <c r="D189" s="3">
        <v>6052.3</v>
      </c>
      <c r="E189" s="3">
        <v>9773.2999999999993</v>
      </c>
      <c r="F189" s="3">
        <v>9906.5</v>
      </c>
      <c r="G189" s="3">
        <v>13897.2</v>
      </c>
      <c r="H189" s="3">
        <v>13464.3</v>
      </c>
      <c r="I189" s="3">
        <v>12972.7</v>
      </c>
      <c r="J189" s="3" t="s">
        <v>763</v>
      </c>
      <c r="K189" s="3" t="s">
        <v>763</v>
      </c>
      <c r="L189" s="3" t="s">
        <v>763</v>
      </c>
      <c r="M189" s="3" t="s">
        <v>763</v>
      </c>
      <c r="N189" s="3" t="s">
        <v>763</v>
      </c>
      <c r="O189" s="3" t="s">
        <v>763</v>
      </c>
      <c r="P189" s="3" t="s">
        <v>763</v>
      </c>
      <c r="Q189" s="3" t="s">
        <v>763</v>
      </c>
      <c r="R189" s="3">
        <v>9786.2000000000007</v>
      </c>
      <c r="S189" s="1">
        <v>9786.2000000000007</v>
      </c>
      <c r="T189" s="1">
        <v>9867</v>
      </c>
      <c r="U189" s="1" t="s">
        <v>763</v>
      </c>
      <c r="V189" s="1">
        <v>9867</v>
      </c>
      <c r="W189" s="1">
        <v>9938.4</v>
      </c>
      <c r="X189" s="1" t="s">
        <v>763</v>
      </c>
      <c r="Y189" s="1">
        <v>9938.4</v>
      </c>
      <c r="Z189" s="1" t="s">
        <v>763</v>
      </c>
      <c r="AA189" s="1">
        <v>9738.7999999999993</v>
      </c>
      <c r="AB189" s="1">
        <v>9738.7999999999993</v>
      </c>
      <c r="AC189" s="1">
        <v>11249.7</v>
      </c>
      <c r="AD189" s="1" t="s">
        <v>763</v>
      </c>
      <c r="AE189" s="1">
        <v>11249.7</v>
      </c>
      <c r="AF189" s="1">
        <v>12199.2</v>
      </c>
      <c r="AG189" s="1" t="s">
        <v>763</v>
      </c>
      <c r="AH189" s="1">
        <v>12199.2</v>
      </c>
      <c r="AI189" s="1" t="s">
        <v>763</v>
      </c>
      <c r="AJ189" s="1">
        <v>13836.4</v>
      </c>
      <c r="AK189" s="1">
        <v>13836.4</v>
      </c>
      <c r="AL189" s="1">
        <v>13430.9</v>
      </c>
      <c r="AM189" s="1" t="s">
        <v>763</v>
      </c>
      <c r="AN189" s="1">
        <v>13430.9</v>
      </c>
      <c r="AO189" s="1">
        <v>13113.3</v>
      </c>
      <c r="AP189" s="1" t="s">
        <v>763</v>
      </c>
      <c r="AQ189" s="1">
        <v>13113.3</v>
      </c>
      <c r="AR189" s="1" t="s">
        <v>763</v>
      </c>
      <c r="AS189" s="1">
        <v>13395.9</v>
      </c>
      <c r="AT189" s="1">
        <v>13395.9</v>
      </c>
      <c r="AU189" s="1">
        <v>13063.3</v>
      </c>
      <c r="AV189" s="1" t="s">
        <v>763</v>
      </c>
      <c r="AW189" s="1">
        <v>13063.3</v>
      </c>
      <c r="AX189" s="1">
        <v>12798.1</v>
      </c>
      <c r="AY189" s="1" t="s">
        <v>763</v>
      </c>
      <c r="AZ189" s="1">
        <v>12798.1</v>
      </c>
      <c r="BA189" s="1" t="s">
        <v>763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</row>
    <row r="190" spans="1:90" x14ac:dyDescent="0.3">
      <c r="A190" t="s">
        <v>192</v>
      </c>
      <c r="B190">
        <v>44</v>
      </c>
      <c r="C190" s="3" t="s">
        <v>467</v>
      </c>
      <c r="D190" s="3">
        <v>-3051.7</v>
      </c>
      <c r="E190" s="3">
        <v>2462.1999999999998</v>
      </c>
      <c r="F190" s="3">
        <v>2674.3</v>
      </c>
      <c r="G190" s="3">
        <v>4197</v>
      </c>
      <c r="H190" s="3">
        <v>4855.3999999999996</v>
      </c>
      <c r="I190" s="3">
        <v>5252.6</v>
      </c>
      <c r="J190" s="3" t="s">
        <v>763</v>
      </c>
      <c r="K190" s="3" t="s">
        <v>763</v>
      </c>
      <c r="L190" s="3" t="s">
        <v>763</v>
      </c>
      <c r="M190" s="3" t="s">
        <v>763</v>
      </c>
      <c r="N190" s="3" t="s">
        <v>763</v>
      </c>
      <c r="O190" s="3" t="s">
        <v>763</v>
      </c>
      <c r="P190" s="3" t="s">
        <v>763</v>
      </c>
      <c r="Q190" s="3" t="s">
        <v>763</v>
      </c>
      <c r="R190" s="3">
        <v>2440.1</v>
      </c>
      <c r="S190" s="1">
        <v>2440.1</v>
      </c>
      <c r="T190" s="1">
        <v>2540.8000000000002</v>
      </c>
      <c r="U190" s="1" t="s">
        <v>763</v>
      </c>
      <c r="V190" s="1">
        <v>2540.8000000000002</v>
      </c>
      <c r="W190" s="1">
        <v>2552.3000000000002</v>
      </c>
      <c r="X190" s="1" t="s">
        <v>763</v>
      </c>
      <c r="Y190" s="1">
        <v>2552.3000000000002</v>
      </c>
      <c r="Z190" s="1" t="s">
        <v>763</v>
      </c>
      <c r="AA190" s="1">
        <v>2806.1</v>
      </c>
      <c r="AB190" s="1">
        <v>2806.1</v>
      </c>
      <c r="AC190" s="1">
        <v>2985.9</v>
      </c>
      <c r="AD190" s="1" t="s">
        <v>763</v>
      </c>
      <c r="AE190" s="1">
        <v>2985.9</v>
      </c>
      <c r="AF190" s="1">
        <v>4104.8</v>
      </c>
      <c r="AG190" s="1" t="s">
        <v>763</v>
      </c>
      <c r="AH190" s="1">
        <v>4104.8</v>
      </c>
      <c r="AI190" s="1" t="s">
        <v>763</v>
      </c>
      <c r="AJ190" s="1">
        <v>4358</v>
      </c>
      <c r="AK190" s="1">
        <v>4358</v>
      </c>
      <c r="AL190" s="1">
        <v>4469.5</v>
      </c>
      <c r="AM190" s="1" t="s">
        <v>763</v>
      </c>
      <c r="AN190" s="1">
        <v>4469.5</v>
      </c>
      <c r="AO190" s="1">
        <v>4591.3999999999996</v>
      </c>
      <c r="AP190" s="1" t="s">
        <v>763</v>
      </c>
      <c r="AQ190" s="1">
        <v>4591.3999999999996</v>
      </c>
      <c r="AR190" s="1" t="s">
        <v>763</v>
      </c>
      <c r="AS190" s="1">
        <v>4994.6000000000004</v>
      </c>
      <c r="AT190" s="1">
        <v>4994.6000000000004</v>
      </c>
      <c r="AU190" s="1">
        <v>5011.3</v>
      </c>
      <c r="AV190" s="1" t="s">
        <v>763</v>
      </c>
      <c r="AW190" s="1">
        <v>5011.3</v>
      </c>
      <c r="AX190" s="1">
        <v>5099.3999999999996</v>
      </c>
      <c r="AY190" s="1" t="s">
        <v>763</v>
      </c>
      <c r="AZ190" s="1">
        <v>5099.3999999999996</v>
      </c>
      <c r="BA190" s="1" t="s">
        <v>763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</row>
    <row r="191" spans="1:90" x14ac:dyDescent="0.3">
      <c r="A191" t="s">
        <v>193</v>
      </c>
      <c r="B191">
        <v>45</v>
      </c>
      <c r="C191" s="3" t="s">
        <v>467</v>
      </c>
      <c r="D191" s="3">
        <v>9911.6</v>
      </c>
      <c r="E191" s="3">
        <v>9773.2999999999993</v>
      </c>
      <c r="F191" s="3">
        <v>9906.5</v>
      </c>
      <c r="G191" s="3">
        <v>13897.2</v>
      </c>
      <c r="H191" s="3">
        <v>13464.3</v>
      </c>
      <c r="I191" s="3">
        <v>12972.7</v>
      </c>
      <c r="J191" s="3" t="s">
        <v>763</v>
      </c>
      <c r="K191" s="3" t="s">
        <v>763</v>
      </c>
      <c r="L191" s="3" t="s">
        <v>763</v>
      </c>
      <c r="M191" s="3" t="s">
        <v>763</v>
      </c>
      <c r="N191" s="3" t="s">
        <v>763</v>
      </c>
      <c r="O191" s="3" t="s">
        <v>763</v>
      </c>
      <c r="P191" s="3" t="s">
        <v>763</v>
      </c>
      <c r="Q191" s="3" t="s">
        <v>763</v>
      </c>
      <c r="R191" s="3">
        <v>9786.2000000000007</v>
      </c>
      <c r="S191" s="1">
        <v>9786.2000000000007</v>
      </c>
      <c r="T191" s="1">
        <v>9867</v>
      </c>
      <c r="U191" s="1" t="s">
        <v>763</v>
      </c>
      <c r="V191" s="1">
        <v>9867</v>
      </c>
      <c r="W191" s="1">
        <v>9938.4</v>
      </c>
      <c r="X191" s="1" t="s">
        <v>763</v>
      </c>
      <c r="Y191" s="1">
        <v>9938.4</v>
      </c>
      <c r="Z191" s="1" t="s">
        <v>763</v>
      </c>
      <c r="AA191" s="1">
        <v>9738.7999999999993</v>
      </c>
      <c r="AB191" s="1">
        <v>9738.7999999999993</v>
      </c>
      <c r="AC191" s="1">
        <v>11249.7</v>
      </c>
      <c r="AD191" s="1" t="s">
        <v>763</v>
      </c>
      <c r="AE191" s="1">
        <v>11249.7</v>
      </c>
      <c r="AF191" s="1">
        <v>12199.2</v>
      </c>
      <c r="AG191" s="1" t="s">
        <v>763</v>
      </c>
      <c r="AH191" s="1">
        <v>12199.2</v>
      </c>
      <c r="AI191" s="1" t="s">
        <v>763</v>
      </c>
      <c r="AJ191" s="1">
        <v>13836.4</v>
      </c>
      <c r="AK191" s="1">
        <v>13836.4</v>
      </c>
      <c r="AL191" s="1">
        <v>13430.9</v>
      </c>
      <c r="AM191" s="1" t="s">
        <v>763</v>
      </c>
      <c r="AN191" s="1">
        <v>13430.9</v>
      </c>
      <c r="AO191" s="1">
        <v>13113.3</v>
      </c>
      <c r="AP191" s="1" t="s">
        <v>763</v>
      </c>
      <c r="AQ191" s="1">
        <v>13113.3</v>
      </c>
      <c r="AR191" s="1" t="s">
        <v>763</v>
      </c>
      <c r="AS191" s="1">
        <v>13395.9</v>
      </c>
      <c r="AT191" s="1">
        <v>13395.9</v>
      </c>
      <c r="AU191" s="1">
        <v>13063.3</v>
      </c>
      <c r="AV191" s="1" t="s">
        <v>763</v>
      </c>
      <c r="AW191" s="1">
        <v>13063.3</v>
      </c>
      <c r="AX191" s="1">
        <v>12798.1</v>
      </c>
      <c r="AY191" s="1" t="s">
        <v>763</v>
      </c>
      <c r="AZ191" s="1">
        <v>12798.1</v>
      </c>
      <c r="BA191" s="1" t="s">
        <v>763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</row>
    <row r="192" spans="1:90" x14ac:dyDescent="0.3">
      <c r="A192" t="s">
        <v>194</v>
      </c>
      <c r="B192">
        <v>46</v>
      </c>
      <c r="C192" s="3" t="s">
        <v>467</v>
      </c>
      <c r="D192" s="3" t="s">
        <v>73</v>
      </c>
      <c r="E192" s="3" t="s">
        <v>73</v>
      </c>
      <c r="F192" s="3" t="s">
        <v>73</v>
      </c>
      <c r="G192" s="3" t="s">
        <v>73</v>
      </c>
      <c r="H192" s="3" t="s">
        <v>73</v>
      </c>
      <c r="I192" s="3" t="s">
        <v>73</v>
      </c>
      <c r="J192" s="3" t="s">
        <v>763</v>
      </c>
      <c r="K192" s="3" t="s">
        <v>763</v>
      </c>
      <c r="L192" s="3" t="s">
        <v>763</v>
      </c>
      <c r="M192" s="3" t="s">
        <v>763</v>
      </c>
      <c r="N192" s="3" t="s">
        <v>763</v>
      </c>
      <c r="O192" s="3" t="s">
        <v>763</v>
      </c>
      <c r="P192" s="3" t="s">
        <v>763</v>
      </c>
      <c r="Q192" s="3" t="s">
        <v>763</v>
      </c>
      <c r="R192" s="3" t="s">
        <v>73</v>
      </c>
      <c r="S192" s="1" t="s">
        <v>73</v>
      </c>
      <c r="T192" s="1" t="s">
        <v>73</v>
      </c>
      <c r="U192" s="1" t="s">
        <v>763</v>
      </c>
      <c r="V192" s="1" t="s">
        <v>73</v>
      </c>
      <c r="W192" s="1" t="s">
        <v>73</v>
      </c>
      <c r="X192" s="1" t="s">
        <v>763</v>
      </c>
      <c r="Y192" s="1" t="s">
        <v>73</v>
      </c>
      <c r="Z192" s="1" t="s">
        <v>763</v>
      </c>
      <c r="AA192" s="1" t="s">
        <v>73</v>
      </c>
      <c r="AB192" s="1" t="s">
        <v>73</v>
      </c>
      <c r="AC192" s="1" t="s">
        <v>73</v>
      </c>
      <c r="AD192" s="1" t="s">
        <v>763</v>
      </c>
      <c r="AE192" s="1" t="s">
        <v>73</v>
      </c>
      <c r="AF192" s="1" t="s">
        <v>73</v>
      </c>
      <c r="AG192" s="1" t="s">
        <v>763</v>
      </c>
      <c r="AH192" s="1" t="s">
        <v>73</v>
      </c>
      <c r="AI192" s="1" t="s">
        <v>763</v>
      </c>
      <c r="AJ192" s="1" t="s">
        <v>73</v>
      </c>
      <c r="AK192" s="1" t="s">
        <v>73</v>
      </c>
      <c r="AL192" s="1" t="s">
        <v>73</v>
      </c>
      <c r="AM192" s="1" t="s">
        <v>763</v>
      </c>
      <c r="AN192" s="1" t="s">
        <v>73</v>
      </c>
      <c r="AO192" s="1" t="s">
        <v>73</v>
      </c>
      <c r="AP192" s="1" t="s">
        <v>763</v>
      </c>
      <c r="AQ192" s="1" t="s">
        <v>73</v>
      </c>
      <c r="AR192" s="1" t="s">
        <v>763</v>
      </c>
      <c r="AS192" s="1" t="s">
        <v>73</v>
      </c>
      <c r="AT192" s="1" t="s">
        <v>73</v>
      </c>
      <c r="AU192" s="1" t="s">
        <v>73</v>
      </c>
      <c r="AV192" s="1" t="s">
        <v>763</v>
      </c>
      <c r="AW192" s="1" t="s">
        <v>73</v>
      </c>
      <c r="AX192" s="1" t="s">
        <v>73</v>
      </c>
      <c r="AY192" s="1" t="s">
        <v>763</v>
      </c>
      <c r="AZ192" s="1" t="s">
        <v>73</v>
      </c>
      <c r="BA192" s="1" t="s">
        <v>763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</row>
    <row r="193" spans="1:90" x14ac:dyDescent="0.3">
      <c r="A193" t="s">
        <v>195</v>
      </c>
      <c r="B193">
        <v>47</v>
      </c>
      <c r="C193" s="3" t="s">
        <v>467</v>
      </c>
      <c r="D193" s="3"/>
      <c r="E193" s="3"/>
      <c r="F193" s="3"/>
      <c r="G193" s="3"/>
      <c r="H193" s="3"/>
      <c r="I193" s="3"/>
      <c r="J193" s="3" t="s">
        <v>763</v>
      </c>
      <c r="K193" s="3" t="s">
        <v>763</v>
      </c>
      <c r="L193" s="3" t="s">
        <v>763</v>
      </c>
      <c r="M193" s="3" t="s">
        <v>763</v>
      </c>
      <c r="N193" s="3" t="s">
        <v>763</v>
      </c>
      <c r="O193" s="3" t="s">
        <v>763</v>
      </c>
      <c r="P193" s="3" t="s">
        <v>763</v>
      </c>
      <c r="Q193" s="3" t="s">
        <v>763</v>
      </c>
      <c r="R193" s="3"/>
      <c r="S193" s="1"/>
      <c r="T193" s="1"/>
      <c r="U193" s="1" t="s">
        <v>763</v>
      </c>
      <c r="V193" s="1"/>
      <c r="W193" s="1"/>
      <c r="X193" s="1" t="s">
        <v>763</v>
      </c>
      <c r="Y193" s="1"/>
      <c r="Z193" s="1" t="s">
        <v>763</v>
      </c>
      <c r="AA193" s="1"/>
      <c r="AB193" s="1"/>
      <c r="AC193" s="1"/>
      <c r="AD193" s="1" t="s">
        <v>763</v>
      </c>
      <c r="AE193" s="1"/>
      <c r="AF193" s="1"/>
      <c r="AG193" s="1" t="s">
        <v>763</v>
      </c>
      <c r="AH193" s="1"/>
      <c r="AI193" s="1" t="s">
        <v>763</v>
      </c>
      <c r="AJ193" s="1"/>
      <c r="AK193" s="1"/>
      <c r="AL193" s="1"/>
      <c r="AM193" s="1" t="s">
        <v>763</v>
      </c>
      <c r="AN193" s="1"/>
      <c r="AO193" s="1"/>
      <c r="AP193" s="1" t="s">
        <v>763</v>
      </c>
      <c r="AQ193" s="1"/>
      <c r="AR193" s="1" t="s">
        <v>763</v>
      </c>
      <c r="AS193" s="1"/>
      <c r="AT193" s="1"/>
      <c r="AU193" s="1"/>
      <c r="AV193" s="1" t="s">
        <v>763</v>
      </c>
      <c r="AW193" s="1"/>
      <c r="AX193" s="1"/>
      <c r="AY193" s="1" t="s">
        <v>763</v>
      </c>
      <c r="AZ193" s="1"/>
      <c r="BA193" s="1" t="s">
        <v>763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</row>
    <row r="194" spans="1:90" x14ac:dyDescent="0.3">
      <c r="A194" t="s">
        <v>196</v>
      </c>
      <c r="B194">
        <v>154</v>
      </c>
      <c r="C194" s="3" t="s">
        <v>467</v>
      </c>
      <c r="D194" s="3"/>
      <c r="E194" s="3"/>
      <c r="F194" s="3"/>
      <c r="G194" s="3"/>
      <c r="H194" s="3"/>
      <c r="I194" s="3"/>
      <c r="J194" s="3" t="s">
        <v>763</v>
      </c>
      <c r="K194" s="3" t="s">
        <v>763</v>
      </c>
      <c r="L194" s="3" t="s">
        <v>763</v>
      </c>
      <c r="M194" s="3" t="s">
        <v>763</v>
      </c>
      <c r="N194" s="3" t="s">
        <v>763</v>
      </c>
      <c r="O194" s="3" t="s">
        <v>763</v>
      </c>
      <c r="P194" s="3" t="s">
        <v>763</v>
      </c>
      <c r="Q194" s="3" t="s">
        <v>763</v>
      </c>
      <c r="R194" s="3"/>
      <c r="S194" s="1"/>
      <c r="T194" s="1"/>
      <c r="U194" s="1" t="s">
        <v>763</v>
      </c>
      <c r="V194" s="1"/>
      <c r="W194" s="1"/>
      <c r="X194" s="1" t="s">
        <v>763</v>
      </c>
      <c r="Y194" s="1"/>
      <c r="Z194" s="1" t="s">
        <v>763</v>
      </c>
      <c r="AA194" s="1"/>
      <c r="AB194" s="1"/>
      <c r="AC194" s="1"/>
      <c r="AD194" s="1" t="s">
        <v>763</v>
      </c>
      <c r="AE194" s="1"/>
      <c r="AF194" s="1"/>
      <c r="AG194" s="1" t="s">
        <v>763</v>
      </c>
      <c r="AH194" s="1"/>
      <c r="AI194" s="1" t="s">
        <v>763</v>
      </c>
      <c r="AJ194" s="1"/>
      <c r="AK194" s="1"/>
      <c r="AL194" s="1"/>
      <c r="AM194" s="1" t="s">
        <v>763</v>
      </c>
      <c r="AN194" s="1"/>
      <c r="AO194" s="1"/>
      <c r="AP194" s="1" t="s">
        <v>763</v>
      </c>
      <c r="AQ194" s="1"/>
      <c r="AR194" s="1" t="s">
        <v>763</v>
      </c>
      <c r="AS194" s="1"/>
      <c r="AT194" s="1"/>
      <c r="AU194" s="1"/>
      <c r="AV194" s="1" t="s">
        <v>763</v>
      </c>
      <c r="AW194" s="1"/>
      <c r="AX194" s="1"/>
      <c r="AY194" s="1" t="s">
        <v>763</v>
      </c>
      <c r="AZ194" s="1"/>
      <c r="BA194" s="1" t="s">
        <v>763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</row>
    <row r="195" spans="1:90" x14ac:dyDescent="0.3">
      <c r="A195" t="s">
        <v>197</v>
      </c>
      <c r="B195">
        <v>48</v>
      </c>
      <c r="C195" s="3" t="s">
        <v>467</v>
      </c>
      <c r="D195" s="3"/>
      <c r="E195" s="3"/>
      <c r="F195" s="3"/>
      <c r="G195" s="3" t="s">
        <v>73</v>
      </c>
      <c r="H195" s="3">
        <v>515</v>
      </c>
      <c r="I195" s="3">
        <v>975</v>
      </c>
      <c r="J195" s="3" t="s">
        <v>763</v>
      </c>
      <c r="K195" s="3" t="s">
        <v>763</v>
      </c>
      <c r="L195" s="3" t="s">
        <v>763</v>
      </c>
      <c r="M195" s="3" t="s">
        <v>763</v>
      </c>
      <c r="N195" s="3" t="s">
        <v>763</v>
      </c>
      <c r="O195" s="3" t="s">
        <v>763</v>
      </c>
      <c r="P195" s="3" t="s">
        <v>763</v>
      </c>
      <c r="Q195" s="3" t="s">
        <v>763</v>
      </c>
      <c r="R195" s="3"/>
      <c r="S195" s="1"/>
      <c r="T195" s="1"/>
      <c r="U195" s="1" t="s">
        <v>763</v>
      </c>
      <c r="V195" s="1"/>
      <c r="W195" s="1"/>
      <c r="X195" s="1" t="s">
        <v>763</v>
      </c>
      <c r="Y195" s="1"/>
      <c r="Z195" s="1" t="s">
        <v>763</v>
      </c>
      <c r="AA195" s="1"/>
      <c r="AB195" s="1"/>
      <c r="AC195" s="1"/>
      <c r="AD195" s="1" t="s">
        <v>763</v>
      </c>
      <c r="AE195" s="1"/>
      <c r="AF195" s="1"/>
      <c r="AG195" s="1" t="s">
        <v>763</v>
      </c>
      <c r="AH195" s="1"/>
      <c r="AI195" s="1" t="s">
        <v>763</v>
      </c>
      <c r="AJ195" s="1"/>
      <c r="AK195" s="1"/>
      <c r="AL195" s="1"/>
      <c r="AM195" s="1" t="s">
        <v>763</v>
      </c>
      <c r="AN195" s="1"/>
      <c r="AO195" s="1">
        <v>515</v>
      </c>
      <c r="AP195" s="1" t="s">
        <v>763</v>
      </c>
      <c r="AQ195" s="1">
        <v>515</v>
      </c>
      <c r="AR195" s="1" t="s">
        <v>763</v>
      </c>
      <c r="AS195" s="1">
        <v>515</v>
      </c>
      <c r="AT195" s="1">
        <v>515</v>
      </c>
      <c r="AU195" s="1">
        <v>975</v>
      </c>
      <c r="AV195" s="1" t="s">
        <v>763</v>
      </c>
      <c r="AW195" s="1">
        <v>975</v>
      </c>
      <c r="AX195" s="1">
        <v>975</v>
      </c>
      <c r="AY195" s="1" t="s">
        <v>763</v>
      </c>
      <c r="AZ195" s="1">
        <v>975</v>
      </c>
      <c r="BA195" s="1" t="s">
        <v>763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</row>
    <row r="196" spans="1:90" x14ac:dyDescent="0.3">
      <c r="A196" t="s">
        <v>198</v>
      </c>
      <c r="B196">
        <v>145</v>
      </c>
      <c r="C196" s="3" t="s">
        <v>467</v>
      </c>
      <c r="D196" s="3"/>
      <c r="E196" s="3"/>
      <c r="F196" s="3"/>
      <c r="G196" s="3" t="s">
        <v>73</v>
      </c>
      <c r="H196" s="3">
        <v>887.9</v>
      </c>
      <c r="I196" s="3">
        <v>1237.9000000000001</v>
      </c>
      <c r="J196" s="3" t="s">
        <v>763</v>
      </c>
      <c r="K196" s="3" t="s">
        <v>763</v>
      </c>
      <c r="L196" s="3" t="s">
        <v>763</v>
      </c>
      <c r="M196" s="3" t="s">
        <v>763</v>
      </c>
      <c r="N196" s="3" t="s">
        <v>763</v>
      </c>
      <c r="O196" s="3" t="s">
        <v>763</v>
      </c>
      <c r="P196" s="3" t="s">
        <v>763</v>
      </c>
      <c r="Q196" s="3" t="s">
        <v>763</v>
      </c>
      <c r="R196" s="3"/>
      <c r="S196" s="1"/>
      <c r="T196" s="1"/>
      <c r="U196" s="1" t="s">
        <v>763</v>
      </c>
      <c r="V196" s="1"/>
      <c r="W196" s="1"/>
      <c r="X196" s="1" t="s">
        <v>763</v>
      </c>
      <c r="Y196" s="1"/>
      <c r="Z196" s="1" t="s">
        <v>763</v>
      </c>
      <c r="AA196" s="1"/>
      <c r="AB196" s="1"/>
      <c r="AC196" s="1"/>
      <c r="AD196" s="1" t="s">
        <v>763</v>
      </c>
      <c r="AE196" s="1"/>
      <c r="AF196" s="1"/>
      <c r="AG196" s="1" t="s">
        <v>763</v>
      </c>
      <c r="AH196" s="1"/>
      <c r="AI196" s="1" t="s">
        <v>763</v>
      </c>
      <c r="AJ196" s="1"/>
      <c r="AK196" s="1"/>
      <c r="AL196" s="1"/>
      <c r="AM196" s="1" t="s">
        <v>763</v>
      </c>
      <c r="AN196" s="1"/>
      <c r="AO196" s="1">
        <v>780.6</v>
      </c>
      <c r="AP196" s="1" t="s">
        <v>763</v>
      </c>
      <c r="AQ196" s="1">
        <v>780.6</v>
      </c>
      <c r="AR196" s="1" t="s">
        <v>763</v>
      </c>
      <c r="AS196" s="1">
        <v>809.6</v>
      </c>
      <c r="AT196" s="1">
        <v>809.6</v>
      </c>
      <c r="AU196" s="1">
        <v>1211.4000000000001</v>
      </c>
      <c r="AV196" s="1" t="s">
        <v>763</v>
      </c>
      <c r="AW196" s="1">
        <v>1211.4000000000001</v>
      </c>
      <c r="AX196" s="1">
        <v>1211.9000000000001</v>
      </c>
      <c r="AY196" s="1" t="s">
        <v>763</v>
      </c>
      <c r="AZ196" s="1">
        <v>1211.9000000000001</v>
      </c>
      <c r="BA196" s="1" t="s">
        <v>763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</row>
    <row r="197" spans="1:90" x14ac:dyDescent="0.3">
      <c r="A197" t="s">
        <v>199</v>
      </c>
      <c r="B197">
        <v>50</v>
      </c>
      <c r="C197" s="3" t="s">
        <v>467</v>
      </c>
      <c r="D197" s="17" t="s">
        <v>73</v>
      </c>
      <c r="E197" s="17" t="s">
        <v>73</v>
      </c>
      <c r="F197" s="17" t="s">
        <v>73</v>
      </c>
      <c r="G197" s="17" t="s">
        <v>73</v>
      </c>
      <c r="H197" s="3" t="s">
        <v>73</v>
      </c>
      <c r="I197" s="3" t="s">
        <v>73</v>
      </c>
      <c r="J197" s="3" t="s">
        <v>763</v>
      </c>
      <c r="K197" s="3" t="s">
        <v>763</v>
      </c>
      <c r="L197" s="3" t="s">
        <v>763</v>
      </c>
      <c r="M197" s="3" t="s">
        <v>763</v>
      </c>
      <c r="N197" s="3" t="s">
        <v>763</v>
      </c>
      <c r="O197" s="3" t="s">
        <v>763</v>
      </c>
      <c r="P197" s="17" t="s">
        <v>763</v>
      </c>
      <c r="Q197" s="3" t="s">
        <v>763</v>
      </c>
      <c r="R197" s="17" t="s">
        <v>73</v>
      </c>
      <c r="S197" s="1" t="s">
        <v>73</v>
      </c>
      <c r="T197" s="1" t="s">
        <v>73</v>
      </c>
      <c r="U197" s="1" t="s">
        <v>763</v>
      </c>
      <c r="V197" s="1" t="s">
        <v>73</v>
      </c>
      <c r="W197" s="1" t="s">
        <v>73</v>
      </c>
      <c r="X197" s="1" t="s">
        <v>763</v>
      </c>
      <c r="Y197" s="1" t="s">
        <v>73</v>
      </c>
      <c r="Z197" s="1" t="s">
        <v>763</v>
      </c>
      <c r="AA197" s="1" t="s">
        <v>73</v>
      </c>
      <c r="AB197" s="1" t="s">
        <v>73</v>
      </c>
      <c r="AC197" s="1" t="s">
        <v>73</v>
      </c>
      <c r="AD197" s="1" t="s">
        <v>763</v>
      </c>
      <c r="AE197" s="1" t="s">
        <v>73</v>
      </c>
      <c r="AF197" s="1" t="s">
        <v>73</v>
      </c>
      <c r="AG197" s="1" t="s">
        <v>763</v>
      </c>
      <c r="AH197" s="1" t="s">
        <v>73</v>
      </c>
      <c r="AI197" s="1" t="s">
        <v>763</v>
      </c>
      <c r="AJ197" s="1" t="s">
        <v>73</v>
      </c>
      <c r="AK197" s="1" t="s">
        <v>73</v>
      </c>
      <c r="AL197" s="1" t="s">
        <v>73</v>
      </c>
      <c r="AM197" s="1" t="s">
        <v>763</v>
      </c>
      <c r="AN197" s="1" t="s">
        <v>73</v>
      </c>
      <c r="AO197" s="1" t="s">
        <v>73</v>
      </c>
      <c r="AP197" s="1" t="s">
        <v>763</v>
      </c>
      <c r="AQ197" s="1" t="s">
        <v>73</v>
      </c>
      <c r="AR197" s="1" t="s">
        <v>763</v>
      </c>
      <c r="AS197" s="1" t="s">
        <v>73</v>
      </c>
      <c r="AT197" s="1" t="s">
        <v>73</v>
      </c>
      <c r="AU197" s="1" t="s">
        <v>73</v>
      </c>
      <c r="AV197" s="1" t="s">
        <v>763</v>
      </c>
      <c r="AW197" s="1" t="s">
        <v>73</v>
      </c>
      <c r="AX197" s="1" t="s">
        <v>73</v>
      </c>
      <c r="AY197" s="1" t="s">
        <v>763</v>
      </c>
      <c r="AZ197" s="1" t="s">
        <v>73</v>
      </c>
      <c r="BA197" s="1" t="s">
        <v>763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</row>
    <row r="198" spans="1:90" x14ac:dyDescent="0.3">
      <c r="A198" t="s">
        <v>200</v>
      </c>
      <c r="B198">
        <v>51</v>
      </c>
      <c r="C198" s="3" t="s">
        <v>467</v>
      </c>
      <c r="D198" s="3" t="s">
        <v>73</v>
      </c>
      <c r="E198" s="3" t="s">
        <v>73</v>
      </c>
      <c r="F198" s="3" t="s">
        <v>73</v>
      </c>
      <c r="G198" s="3" t="s">
        <v>73</v>
      </c>
      <c r="H198" s="3" t="s">
        <v>73</v>
      </c>
      <c r="I198" s="3" t="s">
        <v>73</v>
      </c>
      <c r="J198" s="3" t="s">
        <v>763</v>
      </c>
      <c r="K198" s="3" t="s">
        <v>763</v>
      </c>
      <c r="L198" s="3" t="s">
        <v>763</v>
      </c>
      <c r="M198" s="3" t="s">
        <v>763</v>
      </c>
      <c r="N198" s="3" t="s">
        <v>763</v>
      </c>
      <c r="O198" s="3" t="s">
        <v>763</v>
      </c>
      <c r="P198" s="3" t="s">
        <v>763</v>
      </c>
      <c r="Q198" s="3" t="s">
        <v>763</v>
      </c>
      <c r="R198" s="3" t="s">
        <v>73</v>
      </c>
      <c r="S198" s="1" t="s">
        <v>73</v>
      </c>
      <c r="T198" s="1" t="s">
        <v>73</v>
      </c>
      <c r="U198" s="1" t="s">
        <v>763</v>
      </c>
      <c r="V198" s="1" t="s">
        <v>73</v>
      </c>
      <c r="W198" s="1" t="s">
        <v>73</v>
      </c>
      <c r="X198" s="1" t="s">
        <v>763</v>
      </c>
      <c r="Y198" s="1" t="s">
        <v>73</v>
      </c>
      <c r="Z198" s="1" t="s">
        <v>763</v>
      </c>
      <c r="AA198" s="1" t="s">
        <v>73</v>
      </c>
      <c r="AB198" s="1" t="s">
        <v>73</v>
      </c>
      <c r="AC198" s="1" t="s">
        <v>73</v>
      </c>
      <c r="AD198" s="1" t="s">
        <v>763</v>
      </c>
      <c r="AE198" s="1" t="s">
        <v>73</v>
      </c>
      <c r="AF198" s="1" t="s">
        <v>73</v>
      </c>
      <c r="AG198" s="1" t="s">
        <v>763</v>
      </c>
      <c r="AH198" s="1" t="s">
        <v>73</v>
      </c>
      <c r="AI198" s="1" t="s">
        <v>763</v>
      </c>
      <c r="AJ198" s="1" t="s">
        <v>73</v>
      </c>
      <c r="AK198" s="1" t="s">
        <v>73</v>
      </c>
      <c r="AL198" s="1" t="s">
        <v>73</v>
      </c>
      <c r="AM198" s="1" t="s">
        <v>763</v>
      </c>
      <c r="AN198" s="1" t="s">
        <v>73</v>
      </c>
      <c r="AO198" s="1" t="s">
        <v>73</v>
      </c>
      <c r="AP198" s="1" t="s">
        <v>763</v>
      </c>
      <c r="AQ198" s="1" t="s">
        <v>73</v>
      </c>
      <c r="AR198" s="1" t="s">
        <v>763</v>
      </c>
      <c r="AS198" s="1" t="s">
        <v>73</v>
      </c>
      <c r="AT198" s="1" t="s">
        <v>73</v>
      </c>
      <c r="AU198" s="1" t="s">
        <v>73</v>
      </c>
      <c r="AV198" s="1" t="s">
        <v>763</v>
      </c>
      <c r="AW198" s="1" t="s">
        <v>73</v>
      </c>
      <c r="AX198" s="1" t="s">
        <v>73</v>
      </c>
      <c r="AY198" s="1" t="s">
        <v>763</v>
      </c>
      <c r="AZ198" s="1" t="s">
        <v>73</v>
      </c>
      <c r="BA198" s="1" t="s">
        <v>763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</row>
    <row r="199" spans="1:90" x14ac:dyDescent="0.3">
      <c r="A199" t="s">
        <v>201</v>
      </c>
      <c r="B199">
        <v>52</v>
      </c>
      <c r="C199" s="3" t="s">
        <v>467</v>
      </c>
      <c r="D199" s="3"/>
      <c r="E199" s="3"/>
      <c r="F199" s="3"/>
      <c r="G199" s="3"/>
      <c r="H199" s="3"/>
      <c r="I199" s="3"/>
      <c r="J199" s="3" t="s">
        <v>763</v>
      </c>
      <c r="K199" s="3" t="s">
        <v>763</v>
      </c>
      <c r="L199" s="3" t="s">
        <v>763</v>
      </c>
      <c r="M199" s="3" t="s">
        <v>763</v>
      </c>
      <c r="N199" s="3" t="s">
        <v>763</v>
      </c>
      <c r="O199" s="3" t="s">
        <v>763</v>
      </c>
      <c r="P199" s="3" t="s">
        <v>763</v>
      </c>
      <c r="Q199" s="3" t="s">
        <v>763</v>
      </c>
      <c r="R199" s="3"/>
      <c r="S199" s="1"/>
      <c r="T199" s="1"/>
      <c r="U199" s="1" t="s">
        <v>763</v>
      </c>
      <c r="V199" s="1"/>
      <c r="W199" s="1"/>
      <c r="X199" s="1" t="s">
        <v>763</v>
      </c>
      <c r="Y199" s="1"/>
      <c r="Z199" s="1" t="s">
        <v>763</v>
      </c>
      <c r="AA199" s="1"/>
      <c r="AB199" s="1"/>
      <c r="AC199" s="1"/>
      <c r="AD199" s="1" t="s">
        <v>763</v>
      </c>
      <c r="AE199" s="1"/>
      <c r="AF199" s="1"/>
      <c r="AG199" s="1" t="s">
        <v>763</v>
      </c>
      <c r="AH199" s="1"/>
      <c r="AI199" s="1" t="s">
        <v>763</v>
      </c>
      <c r="AJ199" s="1"/>
      <c r="AK199" s="1"/>
      <c r="AL199" s="1"/>
      <c r="AM199" s="1" t="s">
        <v>763</v>
      </c>
      <c r="AN199" s="1"/>
      <c r="AO199" s="1"/>
      <c r="AP199" s="1" t="s">
        <v>763</v>
      </c>
      <c r="AQ199" s="1"/>
      <c r="AR199" s="1" t="s">
        <v>763</v>
      </c>
      <c r="AS199" s="1"/>
      <c r="AT199" s="1"/>
      <c r="AU199" s="1"/>
      <c r="AV199" s="1" t="s">
        <v>763</v>
      </c>
      <c r="AW199" s="1"/>
      <c r="AX199" s="1"/>
      <c r="AY199" s="1" t="s">
        <v>763</v>
      </c>
      <c r="AZ199" s="1"/>
      <c r="BA199" s="1" t="s">
        <v>763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</row>
    <row r="200" spans="1:90" s="8" customFormat="1" x14ac:dyDescent="0.3">
      <c r="A200" s="8" t="s">
        <v>202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</row>
    <row r="201" spans="1:90" x14ac:dyDescent="0.3">
      <c r="A201" t="s">
        <v>203</v>
      </c>
      <c r="B201">
        <v>57</v>
      </c>
      <c r="C201" s="3" t="s">
        <v>437</v>
      </c>
      <c r="D201" s="3">
        <v>-404.6</v>
      </c>
      <c r="E201" s="3">
        <v>-398.9</v>
      </c>
      <c r="F201" s="3">
        <v>-395.4</v>
      </c>
      <c r="G201" s="3">
        <v>-379.2</v>
      </c>
      <c r="H201" s="3">
        <v>-405.5</v>
      </c>
      <c r="I201" s="3">
        <v>-402.3</v>
      </c>
      <c r="J201" s="3" t="s">
        <v>73</v>
      </c>
      <c r="K201" s="3">
        <v>-98.3</v>
      </c>
      <c r="L201" s="3">
        <v>-103</v>
      </c>
      <c r="M201" s="3">
        <v>-201.3</v>
      </c>
      <c r="N201" s="3">
        <v>-100.3</v>
      </c>
      <c r="O201" s="3">
        <v>-301.60000000000002</v>
      </c>
      <c r="P201" s="3">
        <v>-404.6</v>
      </c>
      <c r="Q201" s="3" t="s">
        <v>73</v>
      </c>
      <c r="R201" s="3">
        <v>-96.5</v>
      </c>
      <c r="S201" s="1">
        <v>-397.1</v>
      </c>
      <c r="T201" s="1">
        <v>-97.8</v>
      </c>
      <c r="U201" s="1">
        <v>-194.3</v>
      </c>
      <c r="V201" s="1">
        <v>-391.9</v>
      </c>
      <c r="W201" s="1">
        <v>-99.1</v>
      </c>
      <c r="X201" s="1">
        <v>-293.39999999999998</v>
      </c>
      <c r="Y201" s="1">
        <v>-390.7</v>
      </c>
      <c r="Z201" s="1" t="s">
        <v>73</v>
      </c>
      <c r="AA201" s="1">
        <v>-89</v>
      </c>
      <c r="AB201" s="1">
        <v>-387.9</v>
      </c>
      <c r="AC201" s="1">
        <v>-86.1</v>
      </c>
      <c r="AD201" s="1">
        <v>-175.1</v>
      </c>
      <c r="AE201" s="1">
        <v>-376.2</v>
      </c>
      <c r="AF201" s="1">
        <v>-100</v>
      </c>
      <c r="AG201" s="1">
        <v>-275.10000000000002</v>
      </c>
      <c r="AH201" s="1">
        <v>-377.1</v>
      </c>
      <c r="AI201" s="1" t="s">
        <v>73</v>
      </c>
      <c r="AJ201" s="1">
        <v>-114.5</v>
      </c>
      <c r="AK201" s="1">
        <v>-404.7</v>
      </c>
      <c r="AL201" s="1">
        <v>-89.7</v>
      </c>
      <c r="AM201" s="1">
        <v>-204.2</v>
      </c>
      <c r="AN201" s="1">
        <v>-408.3</v>
      </c>
      <c r="AO201" s="1">
        <v>-100.6</v>
      </c>
      <c r="AP201" s="1">
        <v>-304.8</v>
      </c>
      <c r="AQ201" s="1">
        <v>-408.9</v>
      </c>
      <c r="AR201" s="1" t="s">
        <v>73</v>
      </c>
      <c r="AS201" s="1">
        <v>-101.1</v>
      </c>
      <c r="AT201" s="1">
        <v>-392.1</v>
      </c>
      <c r="AU201" s="1">
        <v>-102.6</v>
      </c>
      <c r="AV201" s="1">
        <v>-203.7</v>
      </c>
      <c r="AW201" s="1">
        <v>-405</v>
      </c>
      <c r="AX201" s="1">
        <v>-98</v>
      </c>
      <c r="AY201" s="1">
        <v>-301.7</v>
      </c>
      <c r="AZ201" s="1">
        <v>-402.4</v>
      </c>
      <c r="BA201" s="1" t="s">
        <v>73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</row>
    <row r="202" spans="1:90" x14ac:dyDescent="0.3">
      <c r="A202" t="s">
        <v>204</v>
      </c>
      <c r="B202">
        <v>146</v>
      </c>
      <c r="C202" s="3" t="s">
        <v>437</v>
      </c>
      <c r="D202" s="3">
        <v>-404.6</v>
      </c>
      <c r="E202" s="3">
        <v>-398.9</v>
      </c>
      <c r="F202" s="3">
        <v>-395.4</v>
      </c>
      <c r="G202" s="3">
        <v>-379.2</v>
      </c>
      <c r="H202" s="3">
        <v>-405.5</v>
      </c>
      <c r="I202" s="3">
        <v>-402.3</v>
      </c>
      <c r="J202" s="3" t="s">
        <v>73</v>
      </c>
      <c r="K202" s="3">
        <v>-98.3</v>
      </c>
      <c r="L202" s="3" t="s">
        <v>73</v>
      </c>
      <c r="M202" s="3">
        <v>-201.3</v>
      </c>
      <c r="N202" s="3" t="s">
        <v>73</v>
      </c>
      <c r="O202" s="3">
        <v>-301.60000000000002</v>
      </c>
      <c r="P202" s="3">
        <v>-404.6</v>
      </c>
      <c r="Q202" s="3" t="s">
        <v>73</v>
      </c>
      <c r="R202" s="3">
        <v>-96.5</v>
      </c>
      <c r="S202" s="1">
        <v>-397.1</v>
      </c>
      <c r="T202" s="1" t="s">
        <v>73</v>
      </c>
      <c r="U202" s="1">
        <v>-194.3</v>
      </c>
      <c r="V202" s="1">
        <v>-391.9</v>
      </c>
      <c r="W202" s="1" t="s">
        <v>73</v>
      </c>
      <c r="X202" s="1">
        <v>-293.39999999999998</v>
      </c>
      <c r="Y202" s="1">
        <v>-390.7</v>
      </c>
      <c r="Z202" s="1" t="s">
        <v>73</v>
      </c>
      <c r="AA202" s="1">
        <v>-89</v>
      </c>
      <c r="AB202" s="1">
        <v>-387.9</v>
      </c>
      <c r="AC202" s="1" t="s">
        <v>73</v>
      </c>
      <c r="AD202" s="1">
        <v>-175.1</v>
      </c>
      <c r="AE202" s="1">
        <v>-376.2</v>
      </c>
      <c r="AF202" s="1" t="s">
        <v>73</v>
      </c>
      <c r="AG202" s="1">
        <v>-275.10000000000002</v>
      </c>
      <c r="AH202" s="1">
        <v>-377.1</v>
      </c>
      <c r="AI202" s="1" t="s">
        <v>73</v>
      </c>
      <c r="AJ202" s="1">
        <v>-114.5</v>
      </c>
      <c r="AK202" s="1">
        <v>-404.7</v>
      </c>
      <c r="AL202" s="1">
        <v>-89.7</v>
      </c>
      <c r="AM202" s="1">
        <v>-204.2</v>
      </c>
      <c r="AN202" s="1">
        <v>-408.3</v>
      </c>
      <c r="AO202" s="1">
        <v>-100.6</v>
      </c>
      <c r="AP202" s="1">
        <v>-304.8</v>
      </c>
      <c r="AQ202" s="1">
        <v>-408.9</v>
      </c>
      <c r="AR202" s="1">
        <v>-100.7</v>
      </c>
      <c r="AS202" s="1">
        <v>-101.1</v>
      </c>
      <c r="AT202" s="1">
        <v>-392.1</v>
      </c>
      <c r="AU202" s="1">
        <v>-102.6</v>
      </c>
      <c r="AV202" s="1">
        <v>-203.7</v>
      </c>
      <c r="AW202" s="1">
        <v>-405</v>
      </c>
      <c r="AX202" s="1">
        <v>-98</v>
      </c>
      <c r="AY202" s="1">
        <v>-301.7</v>
      </c>
      <c r="AZ202" s="1">
        <v>-402.4</v>
      </c>
      <c r="BA202" s="1">
        <v>-100.6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</row>
    <row r="203" spans="1:90" x14ac:dyDescent="0.3">
      <c r="A203" t="s">
        <v>205</v>
      </c>
      <c r="B203">
        <v>143</v>
      </c>
      <c r="C203" s="3" t="s">
        <v>437</v>
      </c>
      <c r="D203" s="3">
        <v>-404.6</v>
      </c>
      <c r="E203" s="3">
        <v>-398.9</v>
      </c>
      <c r="F203" s="3">
        <v>-395.4</v>
      </c>
      <c r="G203" s="3">
        <v>-379.2</v>
      </c>
      <c r="H203" s="3">
        <v>-405.5</v>
      </c>
      <c r="I203" s="3">
        <v>-402.3</v>
      </c>
      <c r="J203" s="3" t="s">
        <v>73</v>
      </c>
      <c r="K203" s="3">
        <v>-98.3</v>
      </c>
      <c r="L203" s="3">
        <v>-103</v>
      </c>
      <c r="M203" s="3">
        <v>-201.3</v>
      </c>
      <c r="N203" s="3">
        <v>-100.3</v>
      </c>
      <c r="O203" s="3">
        <v>-301.60000000000002</v>
      </c>
      <c r="P203" s="3" t="s">
        <v>73</v>
      </c>
      <c r="Q203" s="3" t="s">
        <v>73</v>
      </c>
      <c r="R203" s="3">
        <v>-96.5</v>
      </c>
      <c r="S203" s="1">
        <v>-397.1</v>
      </c>
      <c r="T203" s="1">
        <v>-97.8</v>
      </c>
      <c r="U203" s="1">
        <v>-194.3</v>
      </c>
      <c r="V203" s="1">
        <v>-391.9</v>
      </c>
      <c r="W203" s="1">
        <v>-99.1</v>
      </c>
      <c r="X203" s="1">
        <v>-293.39999999999998</v>
      </c>
      <c r="Y203" s="1">
        <v>-390.7</v>
      </c>
      <c r="Z203" s="1" t="s">
        <v>73</v>
      </c>
      <c r="AA203" s="1">
        <v>-89</v>
      </c>
      <c r="AB203" s="1">
        <v>-387.9</v>
      </c>
      <c r="AC203" s="1">
        <v>-86.1</v>
      </c>
      <c r="AD203" s="1">
        <v>-175.1</v>
      </c>
      <c r="AE203" s="1">
        <v>-376.2</v>
      </c>
      <c r="AF203" s="1">
        <v>-100</v>
      </c>
      <c r="AG203" s="1">
        <v>-275.10000000000002</v>
      </c>
      <c r="AH203" s="1">
        <v>-377.1</v>
      </c>
      <c r="AI203" s="1" t="s">
        <v>73</v>
      </c>
      <c r="AJ203" s="1">
        <v>-114.5</v>
      </c>
      <c r="AK203" s="1">
        <v>-404.7</v>
      </c>
      <c r="AL203" s="1">
        <v>-89.7</v>
      </c>
      <c r="AM203" s="1">
        <v>-204.2</v>
      </c>
      <c r="AN203" s="1">
        <v>-408.3</v>
      </c>
      <c r="AO203" s="1">
        <v>-100.6</v>
      </c>
      <c r="AP203" s="1">
        <v>-304.8</v>
      </c>
      <c r="AQ203" s="1">
        <v>-408.9</v>
      </c>
      <c r="AR203" s="1">
        <v>-100.7</v>
      </c>
      <c r="AS203" s="1">
        <v>-101.1</v>
      </c>
      <c r="AT203" s="1">
        <v>-392.1</v>
      </c>
      <c r="AU203" s="1">
        <v>-102.6</v>
      </c>
      <c r="AV203" s="1">
        <v>-203.7</v>
      </c>
      <c r="AW203" s="1">
        <v>-405</v>
      </c>
      <c r="AX203" s="1">
        <v>-98</v>
      </c>
      <c r="AY203" s="1">
        <v>-301.7</v>
      </c>
      <c r="AZ203" s="1">
        <v>-402.4</v>
      </c>
      <c r="BA203" s="1">
        <v>-100.6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</row>
    <row r="204" spans="1:90" x14ac:dyDescent="0.3">
      <c r="A204" t="s">
        <v>206</v>
      </c>
      <c r="B204">
        <v>64</v>
      </c>
      <c r="C204" s="3" t="s">
        <v>437</v>
      </c>
      <c r="D204" s="3">
        <v>-5045.2</v>
      </c>
      <c r="E204" s="3">
        <v>-5099.8999999999996</v>
      </c>
      <c r="F204" s="3">
        <v>-5302.7</v>
      </c>
      <c r="G204" s="3">
        <v>-6045.8</v>
      </c>
      <c r="H204" s="3">
        <v>-5987.4</v>
      </c>
      <c r="I204" s="3">
        <v>-5880.1</v>
      </c>
      <c r="J204" s="3">
        <v>-1374.4</v>
      </c>
      <c r="K204" s="3" t="s">
        <v>73</v>
      </c>
      <c r="L204" s="3" t="s">
        <v>73</v>
      </c>
      <c r="M204" s="3" t="s">
        <v>73</v>
      </c>
      <c r="N204" s="3" t="s">
        <v>73</v>
      </c>
      <c r="O204" s="3" t="s">
        <v>73</v>
      </c>
      <c r="P204" s="3">
        <v>-5045.2</v>
      </c>
      <c r="Q204" s="3" t="s">
        <v>73</v>
      </c>
      <c r="R204" s="3" t="s">
        <v>73</v>
      </c>
      <c r="S204" s="1">
        <v>-5099.8999999999996</v>
      </c>
      <c r="T204" s="1" t="s">
        <v>73</v>
      </c>
      <c r="U204" s="1" t="s">
        <v>73</v>
      </c>
      <c r="V204" s="1">
        <v>-5099.8999999999996</v>
      </c>
      <c r="W204" s="1" t="s">
        <v>73</v>
      </c>
      <c r="X204" s="1" t="s">
        <v>73</v>
      </c>
      <c r="Y204" s="1">
        <v>-5099.8999999999996</v>
      </c>
      <c r="Z204" s="1" t="s">
        <v>73</v>
      </c>
      <c r="AA204" s="1" t="s">
        <v>73</v>
      </c>
      <c r="AB204" s="1">
        <v>-5302.7</v>
      </c>
      <c r="AC204" s="1" t="s">
        <v>73</v>
      </c>
      <c r="AD204" s="1" t="s">
        <v>73</v>
      </c>
      <c r="AE204" s="1">
        <v>-5302.7</v>
      </c>
      <c r="AF204" s="1" t="s">
        <v>73</v>
      </c>
      <c r="AG204" s="1" t="s">
        <v>73</v>
      </c>
      <c r="AH204" s="1">
        <v>-5302.7</v>
      </c>
      <c r="AI204" s="1" t="s">
        <v>73</v>
      </c>
      <c r="AJ204" s="1" t="s">
        <v>73</v>
      </c>
      <c r="AK204" s="1">
        <v>-6045.8</v>
      </c>
      <c r="AL204" s="1" t="s">
        <v>73</v>
      </c>
      <c r="AM204" s="1" t="s">
        <v>73</v>
      </c>
      <c r="AN204" s="1">
        <v>-6045.8</v>
      </c>
      <c r="AO204" s="1" t="s">
        <v>73</v>
      </c>
      <c r="AP204" s="1" t="s">
        <v>73</v>
      </c>
      <c r="AQ204" s="1">
        <v>-6045.8</v>
      </c>
      <c r="AR204" s="1" t="s">
        <v>73</v>
      </c>
      <c r="AS204" s="1" t="s">
        <v>73</v>
      </c>
      <c r="AT204" s="1">
        <v>-5987.4</v>
      </c>
      <c r="AU204" s="1" t="s">
        <v>73</v>
      </c>
      <c r="AV204" s="1" t="s">
        <v>73</v>
      </c>
      <c r="AW204" s="1">
        <v>-5987.4</v>
      </c>
      <c r="AX204" s="1" t="s">
        <v>73</v>
      </c>
      <c r="AY204" s="1" t="s">
        <v>73</v>
      </c>
      <c r="AZ204" s="1">
        <v>-5987.4</v>
      </c>
      <c r="BA204" s="1" t="s">
        <v>73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</row>
    <row r="205" spans="1:90" x14ac:dyDescent="0.3">
      <c r="A205" t="s">
        <v>207</v>
      </c>
      <c r="B205">
        <v>68</v>
      </c>
      <c r="C205" s="3" t="s">
        <v>437</v>
      </c>
      <c r="D205" s="3">
        <v>413.5</v>
      </c>
      <c r="E205" s="3">
        <v>551.79999999999995</v>
      </c>
      <c r="F205" s="17">
        <v>706.8</v>
      </c>
      <c r="G205" s="3">
        <v>972.2</v>
      </c>
      <c r="H205" s="3">
        <v>1130.2</v>
      </c>
      <c r="I205" s="3">
        <v>696.4</v>
      </c>
      <c r="J205" s="3">
        <v>99.3</v>
      </c>
      <c r="K205" s="3">
        <v>137.6</v>
      </c>
      <c r="L205" s="3">
        <v>119.1</v>
      </c>
      <c r="M205" s="3">
        <v>256.7</v>
      </c>
      <c r="N205" s="3">
        <v>143.19999999999999</v>
      </c>
      <c r="O205" s="17">
        <v>399.9</v>
      </c>
      <c r="P205" s="3">
        <v>499.2</v>
      </c>
      <c r="Q205" s="3">
        <v>151.9</v>
      </c>
      <c r="R205" s="3">
        <v>158.4</v>
      </c>
      <c r="S205" s="1">
        <v>572.6</v>
      </c>
      <c r="T205" s="1">
        <v>166.6</v>
      </c>
      <c r="U205" s="1">
        <v>325</v>
      </c>
      <c r="V205" s="1">
        <v>620.1</v>
      </c>
      <c r="W205" s="1">
        <v>177.2</v>
      </c>
      <c r="X205" s="1">
        <v>502.2</v>
      </c>
      <c r="Y205" s="1">
        <v>654.1</v>
      </c>
      <c r="Z205" s="1">
        <v>204.6</v>
      </c>
      <c r="AA205" s="1">
        <v>266.3</v>
      </c>
      <c r="AB205" s="1">
        <v>814.7</v>
      </c>
      <c r="AC205" s="1">
        <v>254.7</v>
      </c>
      <c r="AD205" s="1">
        <v>521</v>
      </c>
      <c r="AE205" s="1">
        <v>902.8</v>
      </c>
      <c r="AF205" s="1">
        <v>237.2</v>
      </c>
      <c r="AG205" s="1">
        <v>758.2</v>
      </c>
      <c r="AH205" s="1">
        <v>962.8</v>
      </c>
      <c r="AI205" s="1">
        <v>214</v>
      </c>
      <c r="AJ205" s="1">
        <v>307</v>
      </c>
      <c r="AK205" s="1">
        <v>1012.9</v>
      </c>
      <c r="AL205" s="1">
        <v>295.60000000000002</v>
      </c>
      <c r="AM205" s="1">
        <v>602.6</v>
      </c>
      <c r="AN205" s="1">
        <v>1053.8</v>
      </c>
      <c r="AO205" s="1">
        <v>275.8</v>
      </c>
      <c r="AP205" s="1">
        <v>878.4</v>
      </c>
      <c r="AQ205" s="1">
        <v>1092.4000000000001</v>
      </c>
      <c r="AR205" s="1">
        <v>251.8</v>
      </c>
      <c r="AS205" s="1">
        <v>231.2</v>
      </c>
      <c r="AT205" s="1">
        <v>1054.4000000000001</v>
      </c>
      <c r="AU205" s="1">
        <v>71.7</v>
      </c>
      <c r="AV205" s="1">
        <v>302.89999999999998</v>
      </c>
      <c r="AW205" s="1">
        <v>830.5</v>
      </c>
      <c r="AX205" s="1">
        <v>210.2</v>
      </c>
      <c r="AY205" s="1">
        <v>513.1</v>
      </c>
      <c r="AZ205" s="1">
        <v>764.9</v>
      </c>
      <c r="BA205" s="1">
        <v>183.3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</row>
    <row r="206" spans="1:90" x14ac:dyDescent="0.3">
      <c r="A206" t="s">
        <v>208</v>
      </c>
      <c r="B206">
        <v>71</v>
      </c>
      <c r="C206" t="s">
        <v>437</v>
      </c>
      <c r="D206" s="17">
        <v>-523.79999999999995</v>
      </c>
      <c r="E206" s="17">
        <v>-440</v>
      </c>
      <c r="F206" s="17">
        <v>-307.60000000000002</v>
      </c>
      <c r="G206" s="3">
        <v>-217.4</v>
      </c>
      <c r="H206" s="3">
        <v>-265.8</v>
      </c>
      <c r="I206" s="3">
        <v>-284.8</v>
      </c>
      <c r="J206" s="3">
        <v>-135.1</v>
      </c>
      <c r="K206" s="3">
        <v>-128.6</v>
      </c>
      <c r="L206" s="3">
        <v>-115.1</v>
      </c>
      <c r="M206" s="3">
        <v>-243.7</v>
      </c>
      <c r="N206" s="17">
        <v>-98.3</v>
      </c>
      <c r="O206" s="3">
        <v>-342</v>
      </c>
      <c r="P206" s="17">
        <v>-477.1</v>
      </c>
      <c r="Q206" s="3">
        <v>-98</v>
      </c>
      <c r="R206" s="3">
        <v>-94.5</v>
      </c>
      <c r="S206" s="1">
        <v>-405.9</v>
      </c>
      <c r="T206" s="1">
        <v>-92.1</v>
      </c>
      <c r="U206" s="1">
        <v>-186.6</v>
      </c>
      <c r="V206" s="1">
        <v>-382.9</v>
      </c>
      <c r="W206" s="1">
        <v>-65.2</v>
      </c>
      <c r="X206" s="1">
        <v>-251.8</v>
      </c>
      <c r="Y206" s="1">
        <v>-349.8</v>
      </c>
      <c r="Z206" s="1">
        <v>-55.8</v>
      </c>
      <c r="AA206" s="1">
        <v>-51.5</v>
      </c>
      <c r="AB206" s="1">
        <v>-264.60000000000002</v>
      </c>
      <c r="AC206" s="1">
        <v>-51</v>
      </c>
      <c r="AD206" s="1">
        <v>-102.5</v>
      </c>
      <c r="AE206" s="1">
        <v>-223.5</v>
      </c>
      <c r="AF206" s="1">
        <v>-54.1</v>
      </c>
      <c r="AG206" s="1">
        <v>-156.6</v>
      </c>
      <c r="AH206" s="1">
        <v>-212.4</v>
      </c>
      <c r="AI206" s="1">
        <v>-60.8</v>
      </c>
      <c r="AJ206" s="1">
        <v>-64.8</v>
      </c>
      <c r="AK206" s="1">
        <v>-230.7</v>
      </c>
      <c r="AL206" s="1">
        <v>-63.9</v>
      </c>
      <c r="AM206" s="1">
        <v>-128.69999999999999</v>
      </c>
      <c r="AN206" s="1">
        <v>-243.6</v>
      </c>
      <c r="AO206" s="1">
        <v>-67.3</v>
      </c>
      <c r="AP206" s="1">
        <v>-196</v>
      </c>
      <c r="AQ206" s="1">
        <v>-256.8</v>
      </c>
      <c r="AR206" s="1">
        <v>-69.8</v>
      </c>
      <c r="AS206" s="1">
        <v>-73.7</v>
      </c>
      <c r="AT206" s="1">
        <v>-274.7</v>
      </c>
      <c r="AU206" s="1">
        <v>-73.400000000000006</v>
      </c>
      <c r="AV206" s="1">
        <v>-147.1</v>
      </c>
      <c r="AW206" s="1">
        <v>-284.2</v>
      </c>
      <c r="AX206" s="1">
        <v>-72.400000000000006</v>
      </c>
      <c r="AY206" s="1">
        <v>-219.5</v>
      </c>
      <c r="AZ206" s="1">
        <v>-289.3</v>
      </c>
      <c r="BA206" s="1">
        <v>-65.3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</row>
    <row r="207" spans="1:90" x14ac:dyDescent="0.3">
      <c r="A207" t="s">
        <v>209</v>
      </c>
      <c r="B207">
        <v>141</v>
      </c>
      <c r="C207" t="s">
        <v>437</v>
      </c>
      <c r="D207" s="17">
        <v>-523.79999999999995</v>
      </c>
      <c r="E207" s="17">
        <v>-440</v>
      </c>
      <c r="F207" s="17">
        <v>-307.60000000000002</v>
      </c>
      <c r="G207" s="3">
        <v>-217.4</v>
      </c>
      <c r="H207" s="3">
        <v>-265.8</v>
      </c>
      <c r="I207" s="3">
        <v>-284.8</v>
      </c>
      <c r="J207" s="3">
        <v>-135.1</v>
      </c>
      <c r="K207" s="3">
        <v>-128.6</v>
      </c>
      <c r="L207" s="3">
        <v>-115.1</v>
      </c>
      <c r="M207" s="3">
        <v>-243.7</v>
      </c>
      <c r="N207" s="17">
        <v>-98.3</v>
      </c>
      <c r="O207" s="3">
        <v>-342</v>
      </c>
      <c r="P207" s="17">
        <v>-477.1</v>
      </c>
      <c r="Q207" s="3">
        <v>-98</v>
      </c>
      <c r="R207" s="3">
        <v>-94.5</v>
      </c>
      <c r="S207" s="1">
        <v>-405.9</v>
      </c>
      <c r="T207" s="1">
        <v>-92.1</v>
      </c>
      <c r="U207" s="1">
        <v>-186.6</v>
      </c>
      <c r="V207" s="1">
        <v>-382.9</v>
      </c>
      <c r="W207" s="1">
        <v>-65.2</v>
      </c>
      <c r="X207" s="1">
        <v>-251.8</v>
      </c>
      <c r="Y207" s="1">
        <v>-349.8</v>
      </c>
      <c r="Z207" s="1">
        <v>-55.8</v>
      </c>
      <c r="AA207" s="1">
        <v>-51.5</v>
      </c>
      <c r="AB207" s="1">
        <v>-264.60000000000002</v>
      </c>
      <c r="AC207" s="1">
        <v>-51</v>
      </c>
      <c r="AD207" s="1">
        <v>-102.5</v>
      </c>
      <c r="AE207" s="1">
        <v>-223.5</v>
      </c>
      <c r="AF207" s="1">
        <v>-54.1</v>
      </c>
      <c r="AG207" s="1">
        <v>-156.6</v>
      </c>
      <c r="AH207" s="1">
        <v>-212.4</v>
      </c>
      <c r="AI207" s="1">
        <v>-60.8</v>
      </c>
      <c r="AJ207" s="1">
        <v>-64.8</v>
      </c>
      <c r="AK207" s="1">
        <v>-230.7</v>
      </c>
      <c r="AL207" s="1">
        <v>-63.9</v>
      </c>
      <c r="AM207" s="1">
        <v>-128.69999999999999</v>
      </c>
      <c r="AN207" s="1">
        <v>-243.6</v>
      </c>
      <c r="AO207" s="1">
        <v>-67.3</v>
      </c>
      <c r="AP207" s="1">
        <v>-196</v>
      </c>
      <c r="AQ207" s="1">
        <v>-256.8</v>
      </c>
      <c r="AR207" s="1">
        <v>-69.8</v>
      </c>
      <c r="AS207" s="1">
        <v>-73.7</v>
      </c>
      <c r="AT207" s="1">
        <v>-274.7</v>
      </c>
      <c r="AU207" s="1">
        <v>-73.400000000000006</v>
      </c>
      <c r="AV207" s="1">
        <v>-147.1</v>
      </c>
      <c r="AW207" s="1">
        <v>-284.2</v>
      </c>
      <c r="AX207" s="1">
        <v>-72.400000000000006</v>
      </c>
      <c r="AY207" s="1">
        <v>-219.5</v>
      </c>
      <c r="AZ207" s="1">
        <v>-289.3</v>
      </c>
      <c r="BA207" s="1">
        <v>-65.3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</row>
    <row r="208" spans="1:90" x14ac:dyDescent="0.3">
      <c r="A208" t="s">
        <v>210</v>
      </c>
      <c r="B208">
        <v>79</v>
      </c>
      <c r="C208" t="s">
        <v>437</v>
      </c>
      <c r="D208" s="3">
        <v>-527.29999999999995</v>
      </c>
      <c r="E208" s="17">
        <v>-511.2</v>
      </c>
      <c r="F208" s="3">
        <v>-644.5</v>
      </c>
      <c r="G208" s="17">
        <v>-219.2</v>
      </c>
      <c r="H208" s="17">
        <v>-279.10000000000002</v>
      </c>
      <c r="I208" s="17">
        <v>-285.89999999999998</v>
      </c>
      <c r="J208" s="3">
        <v>-145.6</v>
      </c>
      <c r="K208" s="3">
        <v>-133.69999999999999</v>
      </c>
      <c r="L208" s="3">
        <v>-169.7</v>
      </c>
      <c r="M208" s="3">
        <v>-303.39999999999998</v>
      </c>
      <c r="N208" s="3">
        <v>-105.9</v>
      </c>
      <c r="O208" s="3">
        <v>-409.3</v>
      </c>
      <c r="P208" s="3">
        <v>-554.9</v>
      </c>
      <c r="Q208" s="17">
        <v>-101.9</v>
      </c>
      <c r="R208" s="3">
        <v>-93.7</v>
      </c>
      <c r="S208" s="1">
        <v>-471.2</v>
      </c>
      <c r="T208" s="1">
        <v>-87.9</v>
      </c>
      <c r="U208" s="1">
        <v>-181.6</v>
      </c>
      <c r="V208" s="1">
        <v>-389.4</v>
      </c>
      <c r="W208" s="1">
        <v>-285</v>
      </c>
      <c r="X208" s="1">
        <v>-466.6</v>
      </c>
      <c r="Y208" s="1">
        <v>-568.5</v>
      </c>
      <c r="Z208" s="1">
        <v>-177.9</v>
      </c>
      <c r="AA208" s="1">
        <v>-54.9</v>
      </c>
      <c r="AB208" s="1">
        <v>-605.70000000000005</v>
      </c>
      <c r="AC208" s="1">
        <v>-39.6</v>
      </c>
      <c r="AD208" s="1">
        <v>-94.5</v>
      </c>
      <c r="AE208" s="1">
        <v>-557.4</v>
      </c>
      <c r="AF208" s="1">
        <v>-50.7</v>
      </c>
      <c r="AG208" s="1">
        <v>-145.19999999999999</v>
      </c>
      <c r="AH208" s="1">
        <v>-323.10000000000002</v>
      </c>
      <c r="AI208" s="1">
        <v>-74</v>
      </c>
      <c r="AJ208" s="1">
        <v>-65.2</v>
      </c>
      <c r="AK208" s="1">
        <v>-229.5</v>
      </c>
      <c r="AL208" s="1">
        <v>-69.3</v>
      </c>
      <c r="AM208" s="1">
        <v>-134.5</v>
      </c>
      <c r="AN208" s="1">
        <v>-259.2</v>
      </c>
      <c r="AO208" s="1">
        <v>-67.5</v>
      </c>
      <c r="AP208" s="1">
        <v>-202</v>
      </c>
      <c r="AQ208" s="1">
        <v>-276</v>
      </c>
      <c r="AR208" s="1">
        <v>-77.099999999999994</v>
      </c>
      <c r="AS208" s="1">
        <v>-75.400000000000006</v>
      </c>
      <c r="AT208" s="1">
        <v>-289.3</v>
      </c>
      <c r="AU208" s="1">
        <v>-73</v>
      </c>
      <c r="AV208" s="1">
        <v>-148.4</v>
      </c>
      <c r="AW208" s="1">
        <v>-293</v>
      </c>
      <c r="AX208" s="1">
        <v>-73.7</v>
      </c>
      <c r="AY208" s="1">
        <v>-222.1</v>
      </c>
      <c r="AZ208" s="1">
        <v>-299.2</v>
      </c>
      <c r="BA208" s="1">
        <v>-63.8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</row>
    <row r="209" spans="1:90" x14ac:dyDescent="0.3">
      <c r="A209" t="s">
        <v>211</v>
      </c>
      <c r="B209">
        <v>86</v>
      </c>
      <c r="C209" s="3" t="s">
        <v>437</v>
      </c>
      <c r="D209" s="3">
        <v>-85.9</v>
      </c>
      <c r="E209" s="3">
        <v>37.799999999999997</v>
      </c>
      <c r="F209" s="17">
        <v>116.6</v>
      </c>
      <c r="G209" s="17">
        <v>572.6</v>
      </c>
      <c r="H209" s="3">
        <v>686.5</v>
      </c>
      <c r="I209" s="3">
        <v>321.10000000000002</v>
      </c>
      <c r="J209" s="3">
        <v>-53.3</v>
      </c>
      <c r="K209" s="3">
        <v>-6.2</v>
      </c>
      <c r="L209" s="3">
        <v>-48.7</v>
      </c>
      <c r="M209" s="3">
        <v>-54.9</v>
      </c>
      <c r="N209" s="17">
        <v>22.1</v>
      </c>
      <c r="O209" s="3">
        <v>-32.799999999999997</v>
      </c>
      <c r="P209" s="3">
        <v>-86.1</v>
      </c>
      <c r="Q209" s="3">
        <v>70.599999999999994</v>
      </c>
      <c r="R209" s="3">
        <v>47</v>
      </c>
      <c r="S209" s="1">
        <v>91</v>
      </c>
      <c r="T209" s="1">
        <v>60.2</v>
      </c>
      <c r="U209" s="1">
        <v>107.2</v>
      </c>
      <c r="V209" s="1">
        <v>199.9</v>
      </c>
      <c r="W209" s="1">
        <v>-42.2</v>
      </c>
      <c r="X209" s="1">
        <v>65</v>
      </c>
      <c r="Y209" s="1">
        <v>135.6</v>
      </c>
      <c r="Z209" s="1">
        <v>51.6</v>
      </c>
      <c r="AA209" s="1">
        <v>164</v>
      </c>
      <c r="AB209" s="1">
        <v>233.6</v>
      </c>
      <c r="AC209" s="1">
        <v>157.80000000000001</v>
      </c>
      <c r="AD209" s="1">
        <v>321.8</v>
      </c>
      <c r="AE209" s="1">
        <v>331.2</v>
      </c>
      <c r="AF209" s="1">
        <v>156.80000000000001</v>
      </c>
      <c r="AG209" s="1">
        <v>478.6</v>
      </c>
      <c r="AH209" s="1">
        <v>530.20000000000005</v>
      </c>
      <c r="AI209" s="1">
        <v>94</v>
      </c>
      <c r="AJ209" s="1">
        <v>190.4</v>
      </c>
      <c r="AK209" s="1">
        <v>599</v>
      </c>
      <c r="AL209" s="1">
        <v>187.4</v>
      </c>
      <c r="AM209" s="1">
        <v>377.8</v>
      </c>
      <c r="AN209" s="1">
        <v>628.6</v>
      </c>
      <c r="AO209" s="1">
        <v>167</v>
      </c>
      <c r="AP209" s="1">
        <v>544.79999999999995</v>
      </c>
      <c r="AQ209" s="1">
        <v>638.79999999999995</v>
      </c>
      <c r="AR209" s="1">
        <v>141.69999999999999</v>
      </c>
      <c r="AS209" s="1">
        <v>121.5</v>
      </c>
      <c r="AT209" s="1">
        <v>617.6</v>
      </c>
      <c r="AU209" s="1">
        <v>-7.3</v>
      </c>
      <c r="AV209" s="1">
        <v>114.2</v>
      </c>
      <c r="AW209" s="1">
        <v>422.9</v>
      </c>
      <c r="AX209" s="1">
        <v>108.4</v>
      </c>
      <c r="AY209" s="1">
        <v>222.6</v>
      </c>
      <c r="AZ209" s="1">
        <v>364.3</v>
      </c>
      <c r="BA209" s="1">
        <v>98.5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</row>
    <row r="210" spans="1:90" x14ac:dyDescent="0.3">
      <c r="A210" t="s">
        <v>212</v>
      </c>
      <c r="B210">
        <v>88</v>
      </c>
      <c r="C210" s="3" t="s">
        <v>437</v>
      </c>
      <c r="D210" s="3">
        <v>413.5</v>
      </c>
      <c r="E210" s="3">
        <v>551.79999999999995</v>
      </c>
      <c r="F210" s="3">
        <v>706.8</v>
      </c>
      <c r="G210" s="3">
        <v>972.2</v>
      </c>
      <c r="H210" s="3">
        <v>1130.2</v>
      </c>
      <c r="I210" s="3">
        <v>696.4</v>
      </c>
      <c r="J210" s="3">
        <v>99.3</v>
      </c>
      <c r="K210" s="3">
        <v>137.6</v>
      </c>
      <c r="L210" s="3">
        <v>119.1</v>
      </c>
      <c r="M210" s="3">
        <v>256.7</v>
      </c>
      <c r="N210" s="3">
        <v>143.19999999999999</v>
      </c>
      <c r="O210" s="3">
        <v>399.9</v>
      </c>
      <c r="P210" s="3">
        <v>499.2</v>
      </c>
      <c r="Q210" s="3">
        <v>151.9</v>
      </c>
      <c r="R210" s="3">
        <v>158.4</v>
      </c>
      <c r="S210" s="1">
        <v>572.6</v>
      </c>
      <c r="T210" s="1">
        <v>166.6</v>
      </c>
      <c r="U210" s="1">
        <v>325</v>
      </c>
      <c r="V210" s="1">
        <v>620.1</v>
      </c>
      <c r="W210" s="1">
        <v>177.2</v>
      </c>
      <c r="X210" s="1">
        <v>502.2</v>
      </c>
      <c r="Y210" s="1">
        <v>654.1</v>
      </c>
      <c r="Z210" s="1">
        <v>204.6</v>
      </c>
      <c r="AA210" s="1">
        <v>266.3</v>
      </c>
      <c r="AB210" s="1">
        <v>814.7</v>
      </c>
      <c r="AC210" s="1">
        <v>254.7</v>
      </c>
      <c r="AD210" s="1">
        <v>521</v>
      </c>
      <c r="AE210" s="1">
        <v>902.8</v>
      </c>
      <c r="AF210" s="1">
        <v>237.2</v>
      </c>
      <c r="AG210" s="1">
        <v>758.2</v>
      </c>
      <c r="AH210" s="1">
        <v>962.8</v>
      </c>
      <c r="AI210" s="1">
        <v>214</v>
      </c>
      <c r="AJ210" s="1">
        <v>307</v>
      </c>
      <c r="AK210" s="1">
        <v>1012.9</v>
      </c>
      <c r="AL210" s="1">
        <v>295.60000000000002</v>
      </c>
      <c r="AM210" s="1">
        <v>602.6</v>
      </c>
      <c r="AN210" s="1">
        <v>1053.8</v>
      </c>
      <c r="AO210" s="1">
        <v>275.8</v>
      </c>
      <c r="AP210" s="1">
        <v>878.4</v>
      </c>
      <c r="AQ210" s="1">
        <v>1092.4000000000001</v>
      </c>
      <c r="AR210" s="1">
        <v>251.8</v>
      </c>
      <c r="AS210" s="1">
        <v>231.2</v>
      </c>
      <c r="AT210" s="1">
        <v>1054.4000000000001</v>
      </c>
      <c r="AU210" s="1">
        <v>71.7</v>
      </c>
      <c r="AV210" s="1">
        <v>302.89999999999998</v>
      </c>
      <c r="AW210" s="1">
        <v>830.5</v>
      </c>
      <c r="AX210" s="1">
        <v>210.2</v>
      </c>
      <c r="AY210" s="1">
        <v>513.1</v>
      </c>
      <c r="AZ210" s="1">
        <v>764.9</v>
      </c>
      <c r="BA210" s="1">
        <v>183.3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</row>
    <row r="211" spans="1:90" x14ac:dyDescent="0.3">
      <c r="A211" t="s">
        <v>213</v>
      </c>
      <c r="B211">
        <v>91</v>
      </c>
      <c r="C211" s="3" t="s">
        <v>437</v>
      </c>
      <c r="D211" s="3">
        <v>818.1</v>
      </c>
      <c r="E211" s="3">
        <v>940.4</v>
      </c>
      <c r="F211" s="3">
        <v>1090.9000000000001</v>
      </c>
      <c r="G211" s="3">
        <v>1340.3</v>
      </c>
      <c r="H211" s="3">
        <v>1525</v>
      </c>
      <c r="I211" s="3">
        <v>1087.0999999999999</v>
      </c>
      <c r="J211" s="3" t="s">
        <v>73</v>
      </c>
      <c r="K211" s="3" t="s">
        <v>73</v>
      </c>
      <c r="L211" s="3" t="s">
        <v>73</v>
      </c>
      <c r="M211" s="3" t="s">
        <v>73</v>
      </c>
      <c r="N211" s="3" t="s">
        <v>73</v>
      </c>
      <c r="O211" s="3" t="s">
        <v>73</v>
      </c>
      <c r="P211" s="3">
        <v>818.1</v>
      </c>
      <c r="Q211" s="3" t="s">
        <v>73</v>
      </c>
      <c r="R211" s="3" t="s">
        <v>73</v>
      </c>
      <c r="S211" s="1">
        <v>940.4</v>
      </c>
      <c r="T211" s="1" t="s">
        <v>73</v>
      </c>
      <c r="U211" s="1" t="s">
        <v>73</v>
      </c>
      <c r="V211" s="1">
        <v>940.4</v>
      </c>
      <c r="W211" s="1" t="s">
        <v>73</v>
      </c>
      <c r="X211" s="1" t="s">
        <v>73</v>
      </c>
      <c r="Y211" s="1">
        <v>940.4</v>
      </c>
      <c r="Z211" s="1" t="s">
        <v>73</v>
      </c>
      <c r="AA211" s="1" t="s">
        <v>73</v>
      </c>
      <c r="AB211" s="1">
        <v>1090.9000000000001</v>
      </c>
      <c r="AC211" s="1" t="s">
        <v>73</v>
      </c>
      <c r="AD211" s="1" t="s">
        <v>73</v>
      </c>
      <c r="AE211" s="1">
        <v>1090.9000000000001</v>
      </c>
      <c r="AF211" s="1" t="s">
        <v>73</v>
      </c>
      <c r="AG211" s="1" t="s">
        <v>73</v>
      </c>
      <c r="AH211" s="1">
        <v>1090.9000000000001</v>
      </c>
      <c r="AI211" s="1" t="s">
        <v>73</v>
      </c>
      <c r="AJ211" s="1" t="s">
        <v>73</v>
      </c>
      <c r="AK211" s="1">
        <v>1340.3</v>
      </c>
      <c r="AL211" s="1" t="s">
        <v>73</v>
      </c>
      <c r="AM211" s="1" t="s">
        <v>73</v>
      </c>
      <c r="AN211" s="1">
        <v>1340.3</v>
      </c>
      <c r="AO211" s="1" t="s">
        <v>73</v>
      </c>
      <c r="AP211" s="1" t="s">
        <v>73</v>
      </c>
      <c r="AQ211" s="1">
        <v>1340.3</v>
      </c>
      <c r="AR211" s="1" t="s">
        <v>73</v>
      </c>
      <c r="AS211" s="1" t="s">
        <v>73</v>
      </c>
      <c r="AT211" s="1">
        <v>1525</v>
      </c>
      <c r="AU211" s="1" t="s">
        <v>73</v>
      </c>
      <c r="AV211" s="1" t="s">
        <v>73</v>
      </c>
      <c r="AW211" s="1">
        <v>1525</v>
      </c>
      <c r="AX211" s="1" t="s">
        <v>73</v>
      </c>
      <c r="AY211" s="1" t="s">
        <v>73</v>
      </c>
      <c r="AZ211" s="1">
        <v>1525</v>
      </c>
      <c r="BA211" s="1" t="s">
        <v>73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</row>
    <row r="212" spans="1:90" x14ac:dyDescent="0.3">
      <c r="A212" t="s">
        <v>214</v>
      </c>
      <c r="B212">
        <v>93</v>
      </c>
      <c r="C212" s="3" t="s">
        <v>437</v>
      </c>
      <c r="D212" s="3">
        <v>866.5</v>
      </c>
      <c r="E212" s="3">
        <v>1005.8</v>
      </c>
      <c r="F212" s="3">
        <v>1154.2</v>
      </c>
      <c r="G212" s="3">
        <v>1399.6</v>
      </c>
      <c r="H212" s="3">
        <v>1584.2</v>
      </c>
      <c r="I212" s="3">
        <v>1151.2</v>
      </c>
      <c r="J212" s="3" t="s">
        <v>73</v>
      </c>
      <c r="K212" s="17" t="s">
        <v>73</v>
      </c>
      <c r="L212" s="3" t="s">
        <v>73</v>
      </c>
      <c r="M212" s="3" t="s">
        <v>73</v>
      </c>
      <c r="N212" s="3" t="s">
        <v>73</v>
      </c>
      <c r="O212" s="3" t="s">
        <v>73</v>
      </c>
      <c r="P212" s="3">
        <v>866.5</v>
      </c>
      <c r="Q212" s="3" t="s">
        <v>73</v>
      </c>
      <c r="R212" s="3" t="s">
        <v>73</v>
      </c>
      <c r="S212" s="1">
        <v>1005.8</v>
      </c>
      <c r="T212" s="1" t="s">
        <v>73</v>
      </c>
      <c r="U212" s="1" t="s">
        <v>73</v>
      </c>
      <c r="V212" s="1">
        <v>1005.8</v>
      </c>
      <c r="W212" s="1" t="s">
        <v>73</v>
      </c>
      <c r="X212" s="1" t="s">
        <v>73</v>
      </c>
      <c r="Y212" s="1">
        <v>1005.8</v>
      </c>
      <c r="Z212" s="1" t="s">
        <v>73</v>
      </c>
      <c r="AA212" s="1" t="s">
        <v>73</v>
      </c>
      <c r="AB212" s="1">
        <v>1154.2</v>
      </c>
      <c r="AC212" s="1" t="s">
        <v>73</v>
      </c>
      <c r="AD212" s="1" t="s">
        <v>73</v>
      </c>
      <c r="AE212" s="1">
        <v>1154.2</v>
      </c>
      <c r="AF212" s="1" t="s">
        <v>73</v>
      </c>
      <c r="AG212" s="1" t="s">
        <v>73</v>
      </c>
      <c r="AH212" s="1">
        <v>1154.2</v>
      </c>
      <c r="AI212" s="1" t="s">
        <v>73</v>
      </c>
      <c r="AJ212" s="1" t="s">
        <v>73</v>
      </c>
      <c r="AK212" s="1">
        <v>1399.6</v>
      </c>
      <c r="AL212" s="1" t="s">
        <v>73</v>
      </c>
      <c r="AM212" s="1" t="s">
        <v>73</v>
      </c>
      <c r="AN212" s="1">
        <v>1399.6</v>
      </c>
      <c r="AO212" s="1" t="s">
        <v>73</v>
      </c>
      <c r="AP212" s="1" t="s">
        <v>73</v>
      </c>
      <c r="AQ212" s="1">
        <v>1399.6</v>
      </c>
      <c r="AR212" s="1" t="s">
        <v>73</v>
      </c>
      <c r="AS212" s="1" t="s">
        <v>73</v>
      </c>
      <c r="AT212" s="1">
        <v>1584.2</v>
      </c>
      <c r="AU212" s="1" t="s">
        <v>73</v>
      </c>
      <c r="AV212" s="1" t="s">
        <v>73</v>
      </c>
      <c r="AW212" s="1">
        <v>1584.2</v>
      </c>
      <c r="AX212" s="1" t="s">
        <v>73</v>
      </c>
      <c r="AY212" s="1" t="s">
        <v>73</v>
      </c>
      <c r="AZ212" s="1">
        <v>1584.2</v>
      </c>
      <c r="BA212" s="1" t="s">
        <v>73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</row>
    <row r="213" spans="1:90" x14ac:dyDescent="0.3">
      <c r="A213" t="s">
        <v>215</v>
      </c>
      <c r="B213">
        <v>322</v>
      </c>
      <c r="C213" s="3" t="s">
        <v>437</v>
      </c>
      <c r="D213" s="3">
        <v>818.1</v>
      </c>
      <c r="E213" s="3">
        <v>940.4</v>
      </c>
      <c r="F213" s="3">
        <v>1090.9000000000001</v>
      </c>
      <c r="G213" s="3">
        <v>1340.3</v>
      </c>
      <c r="H213" s="3">
        <v>1525</v>
      </c>
      <c r="I213" s="3">
        <v>1247.9000000000001</v>
      </c>
      <c r="J213" s="3" t="s">
        <v>73</v>
      </c>
      <c r="K213" s="17" t="s">
        <v>73</v>
      </c>
      <c r="L213" s="3" t="s">
        <v>73</v>
      </c>
      <c r="M213" s="3" t="s">
        <v>73</v>
      </c>
      <c r="N213" s="3" t="s">
        <v>73</v>
      </c>
      <c r="O213" s="3" t="s">
        <v>73</v>
      </c>
      <c r="P213" s="3" t="s">
        <v>73</v>
      </c>
      <c r="Q213" s="3" t="s">
        <v>73</v>
      </c>
      <c r="R213" s="3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</row>
    <row r="214" spans="1:90" s="9" customFormat="1" x14ac:dyDescent="0.3">
      <c r="A214" s="9" t="s">
        <v>216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9">
        <v>0</v>
      </c>
      <c r="BS214" s="9">
        <v>0</v>
      </c>
      <c r="BT214" s="9">
        <v>0</v>
      </c>
      <c r="BU214" s="9">
        <v>0</v>
      </c>
      <c r="BV214" s="9">
        <v>0</v>
      </c>
      <c r="BW214" s="9">
        <v>0</v>
      </c>
      <c r="BX214" s="9">
        <v>0</v>
      </c>
      <c r="BY214" s="9">
        <v>0</v>
      </c>
      <c r="BZ214" s="9">
        <v>0</v>
      </c>
      <c r="CA214" s="9">
        <v>0</v>
      </c>
      <c r="CB214" s="9">
        <v>0</v>
      </c>
      <c r="CC214" s="9">
        <v>0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</v>
      </c>
      <c r="CK214" s="9">
        <v>0</v>
      </c>
      <c r="CL214" s="9">
        <v>0</v>
      </c>
    </row>
    <row r="215" spans="1:90" x14ac:dyDescent="0.3">
      <c r="A215" t="s">
        <v>217</v>
      </c>
      <c r="B215">
        <v>53</v>
      </c>
      <c r="C215" s="3" t="s">
        <v>467</v>
      </c>
      <c r="D215" s="3">
        <v>5864.3</v>
      </c>
      <c r="E215" s="3">
        <v>6040.3</v>
      </c>
      <c r="F215" s="3">
        <v>6393.6</v>
      </c>
      <c r="G215" s="3">
        <v>7386.1</v>
      </c>
      <c r="H215" s="3">
        <v>7512.4</v>
      </c>
      <c r="I215" s="3">
        <v>6967.2</v>
      </c>
      <c r="J215" s="3">
        <v>1473.9</v>
      </c>
      <c r="K215" s="3">
        <v>1480.1</v>
      </c>
      <c r="L215" s="3">
        <v>1532.4</v>
      </c>
      <c r="M215" s="3">
        <v>3012.5</v>
      </c>
      <c r="N215" s="3">
        <v>1503.8</v>
      </c>
      <c r="O215" s="3">
        <v>4516.3</v>
      </c>
      <c r="P215" s="3">
        <v>5990.2</v>
      </c>
      <c r="Q215" s="3">
        <v>1524</v>
      </c>
      <c r="R215" s="3">
        <v>1519</v>
      </c>
      <c r="S215" s="1">
        <v>6079.2</v>
      </c>
      <c r="T215" s="1">
        <v>1478.7</v>
      </c>
      <c r="U215" s="1">
        <v>2997.7</v>
      </c>
      <c r="V215" s="1">
        <v>6025.5</v>
      </c>
      <c r="W215" s="1">
        <v>1605</v>
      </c>
      <c r="X215" s="1">
        <v>4602.7</v>
      </c>
      <c r="Y215" s="1">
        <v>6126.7</v>
      </c>
      <c r="Z215" s="1">
        <v>1790.9</v>
      </c>
      <c r="AA215" s="1">
        <v>1785.6</v>
      </c>
      <c r="AB215" s="1">
        <v>6660.2</v>
      </c>
      <c r="AC215" s="1">
        <v>1858.6</v>
      </c>
      <c r="AD215" s="1">
        <v>3644.2</v>
      </c>
      <c r="AE215" s="1">
        <v>7040.1</v>
      </c>
      <c r="AF215" s="1">
        <v>1834.3</v>
      </c>
      <c r="AG215" s="1">
        <v>5478.5</v>
      </c>
      <c r="AH215" s="1">
        <v>7269.4</v>
      </c>
      <c r="AI215" s="1">
        <v>1907.6</v>
      </c>
      <c r="AJ215" s="1">
        <v>1950.4</v>
      </c>
      <c r="AK215" s="1">
        <v>7550.9</v>
      </c>
      <c r="AL215" s="1">
        <v>1910.5</v>
      </c>
      <c r="AM215" s="1">
        <v>3860.9</v>
      </c>
      <c r="AN215" s="1">
        <v>7602.8</v>
      </c>
      <c r="AO215" s="1">
        <v>1856.5</v>
      </c>
      <c r="AP215" s="1">
        <v>5717.4</v>
      </c>
      <c r="AQ215" s="1">
        <v>7625</v>
      </c>
      <c r="AR215" s="1">
        <v>1795</v>
      </c>
      <c r="AS215" s="1">
        <v>1780.3</v>
      </c>
      <c r="AT215" s="1">
        <v>7342.3</v>
      </c>
      <c r="AU215" s="1">
        <v>1743.9</v>
      </c>
      <c r="AV215" s="1">
        <v>3524.2</v>
      </c>
      <c r="AW215" s="1">
        <v>7175.7</v>
      </c>
      <c r="AX215" s="1">
        <v>1720.2</v>
      </c>
      <c r="AY215" s="1">
        <v>5244.4</v>
      </c>
      <c r="AZ215" s="1">
        <v>7039.4</v>
      </c>
      <c r="BA215" s="1">
        <v>1722.8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</row>
    <row r="216" spans="1:90" x14ac:dyDescent="0.3">
      <c r="A216" t="s">
        <v>218</v>
      </c>
      <c r="B216">
        <v>54</v>
      </c>
      <c r="C216" s="3" t="s">
        <v>467</v>
      </c>
      <c r="D216" s="3">
        <v>1819.8</v>
      </c>
      <c r="E216" s="3">
        <v>1920.7</v>
      </c>
      <c r="F216" s="3">
        <v>2080.5</v>
      </c>
      <c r="G216" s="3">
        <v>2502.6999999999998</v>
      </c>
      <c r="H216" s="3">
        <v>2602.8000000000002</v>
      </c>
      <c r="I216" s="3">
        <v>2363.8000000000002</v>
      </c>
      <c r="J216" s="3">
        <v>432.8</v>
      </c>
      <c r="K216" s="3">
        <v>475.2</v>
      </c>
      <c r="L216" s="3">
        <v>491.1</v>
      </c>
      <c r="M216" s="3">
        <v>966.3</v>
      </c>
      <c r="N216" s="3">
        <v>474</v>
      </c>
      <c r="O216" s="3">
        <v>1440.3</v>
      </c>
      <c r="P216" s="3">
        <v>1873.1</v>
      </c>
      <c r="Q216" s="3">
        <v>480.4</v>
      </c>
      <c r="R216" s="3">
        <v>501.9</v>
      </c>
      <c r="S216" s="1">
        <v>1947.4</v>
      </c>
      <c r="T216" s="1">
        <v>490.6</v>
      </c>
      <c r="U216" s="1">
        <v>992.5</v>
      </c>
      <c r="V216" s="1">
        <v>1946.9</v>
      </c>
      <c r="W216" s="1">
        <v>506.4</v>
      </c>
      <c r="X216" s="1">
        <v>1498.9</v>
      </c>
      <c r="Y216" s="1">
        <v>1979.3</v>
      </c>
      <c r="Z216" s="1">
        <v>581.6</v>
      </c>
      <c r="AA216" s="1">
        <v>612.79999999999995</v>
      </c>
      <c r="AB216" s="1">
        <v>2191.4</v>
      </c>
      <c r="AC216" s="1">
        <v>626.5</v>
      </c>
      <c r="AD216" s="1">
        <v>1239.3</v>
      </c>
      <c r="AE216" s="1">
        <v>2327.3000000000002</v>
      </c>
      <c r="AF216" s="1">
        <v>615.9</v>
      </c>
      <c r="AG216" s="1">
        <v>1855.2</v>
      </c>
      <c r="AH216" s="1">
        <v>2436.8000000000002</v>
      </c>
      <c r="AI216" s="1">
        <v>647.5</v>
      </c>
      <c r="AJ216" s="1">
        <v>689.9</v>
      </c>
      <c r="AK216" s="1">
        <v>2579.8000000000002</v>
      </c>
      <c r="AL216" s="1">
        <v>647.70000000000005</v>
      </c>
      <c r="AM216" s="1">
        <v>1337.6</v>
      </c>
      <c r="AN216" s="1">
        <v>2601</v>
      </c>
      <c r="AO216" s="1">
        <v>650.70000000000005</v>
      </c>
      <c r="AP216" s="1">
        <v>1988.3</v>
      </c>
      <c r="AQ216" s="1">
        <v>2635.8</v>
      </c>
      <c r="AR216" s="1">
        <v>614.5</v>
      </c>
      <c r="AS216" s="1">
        <v>624.79999999999995</v>
      </c>
      <c r="AT216" s="1">
        <v>2537.6999999999998</v>
      </c>
      <c r="AU216" s="1">
        <v>590</v>
      </c>
      <c r="AV216" s="1">
        <v>1214.8</v>
      </c>
      <c r="AW216" s="1">
        <v>2480</v>
      </c>
      <c r="AX216" s="1">
        <v>578.6</v>
      </c>
      <c r="AY216" s="1">
        <v>1793.4</v>
      </c>
      <c r="AZ216" s="1">
        <v>2407.9</v>
      </c>
      <c r="BA216" s="1">
        <v>570.4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</row>
    <row r="217" spans="1:90" x14ac:dyDescent="0.3">
      <c r="A217" t="s">
        <v>219</v>
      </c>
      <c r="B217">
        <v>55</v>
      </c>
      <c r="C217" s="3" t="s">
        <v>467</v>
      </c>
      <c r="D217" s="3">
        <v>404.6</v>
      </c>
      <c r="E217" s="3">
        <v>-398.9</v>
      </c>
      <c r="F217" s="3">
        <v>-395.4</v>
      </c>
      <c r="G217" s="3">
        <v>-379.2</v>
      </c>
      <c r="H217" s="3">
        <v>-405.5</v>
      </c>
      <c r="I217" s="3">
        <v>-402.3</v>
      </c>
      <c r="J217" s="3" t="s">
        <v>73</v>
      </c>
      <c r="K217" s="3">
        <v>-98.3</v>
      </c>
      <c r="L217" s="3">
        <v>-103</v>
      </c>
      <c r="M217" s="3">
        <v>-201.3</v>
      </c>
      <c r="N217" s="3">
        <v>-100.3</v>
      </c>
      <c r="O217" s="3">
        <v>-301.60000000000002</v>
      </c>
      <c r="P217" s="3" t="s">
        <v>73</v>
      </c>
      <c r="Q217" s="3" t="s">
        <v>73</v>
      </c>
      <c r="R217" s="3">
        <v>-96.5</v>
      </c>
      <c r="S217" s="1">
        <v>-397.1</v>
      </c>
      <c r="T217" s="1">
        <v>-97.8</v>
      </c>
      <c r="U217" s="1">
        <v>-194.3</v>
      </c>
      <c r="V217" s="1">
        <v>-391.9</v>
      </c>
      <c r="W217" s="1">
        <v>-99.1</v>
      </c>
      <c r="X217" s="1">
        <v>-293.39999999999998</v>
      </c>
      <c r="Y217" s="1">
        <v>-390.7</v>
      </c>
      <c r="Z217" s="1" t="s">
        <v>73</v>
      </c>
      <c r="AA217" s="1">
        <v>-89</v>
      </c>
      <c r="AB217" s="1">
        <v>-387.9</v>
      </c>
      <c r="AC217" s="1">
        <v>-86.1</v>
      </c>
      <c r="AD217" s="1">
        <v>-175.1</v>
      </c>
      <c r="AE217" s="1">
        <v>-376.2</v>
      </c>
      <c r="AF217" s="1">
        <v>-100</v>
      </c>
      <c r="AG217" s="1">
        <v>-275.10000000000002</v>
      </c>
      <c r="AH217" s="1">
        <v>-377.1</v>
      </c>
      <c r="AI217" s="1" t="s">
        <v>73</v>
      </c>
      <c r="AJ217" s="1">
        <v>-114.5</v>
      </c>
      <c r="AK217" s="1">
        <v>-404.7</v>
      </c>
      <c r="AL217" s="1">
        <v>-89.7</v>
      </c>
      <c r="AM217" s="1">
        <v>-204.2</v>
      </c>
      <c r="AN217" s="1">
        <v>-408.3</v>
      </c>
      <c r="AO217" s="1">
        <v>-100.6</v>
      </c>
      <c r="AP217" s="1">
        <v>-304.8</v>
      </c>
      <c r="AQ217" s="1">
        <v>-408.9</v>
      </c>
      <c r="AR217" s="1" t="s">
        <v>73</v>
      </c>
      <c r="AS217" s="1">
        <v>-101.1</v>
      </c>
      <c r="AT217" s="1">
        <v>-392.1</v>
      </c>
      <c r="AU217" s="1">
        <v>-102.6</v>
      </c>
      <c r="AV217" s="1">
        <v>-203.7</v>
      </c>
      <c r="AW217" s="1">
        <v>-405</v>
      </c>
      <c r="AX217" s="1">
        <v>-98</v>
      </c>
      <c r="AY217" s="1">
        <v>-301.7</v>
      </c>
      <c r="AZ217" s="1">
        <v>-402.4</v>
      </c>
      <c r="BA217" s="1" t="s">
        <v>73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</row>
    <row r="218" spans="1:90" x14ac:dyDescent="0.3">
      <c r="A218" t="s">
        <v>220</v>
      </c>
      <c r="B218">
        <v>142</v>
      </c>
      <c r="C218" s="3" t="s">
        <v>467</v>
      </c>
      <c r="D218" s="3">
        <v>-404.6</v>
      </c>
      <c r="E218" s="3">
        <v>-398.9</v>
      </c>
      <c r="F218" s="3">
        <v>-395.4</v>
      </c>
      <c r="G218" s="3">
        <v>-379.2</v>
      </c>
      <c r="H218" s="3">
        <v>-405.5</v>
      </c>
      <c r="I218" s="3">
        <v>-402.3</v>
      </c>
      <c r="J218" s="3" t="s">
        <v>73</v>
      </c>
      <c r="K218" s="3">
        <v>-98.3</v>
      </c>
      <c r="L218" s="3" t="s">
        <v>73</v>
      </c>
      <c r="M218" s="3">
        <v>-201.3</v>
      </c>
      <c r="N218" s="3" t="s">
        <v>73</v>
      </c>
      <c r="O218" s="3">
        <v>-301.60000000000002</v>
      </c>
      <c r="P218" s="3" t="s">
        <v>73</v>
      </c>
      <c r="Q218" s="3" t="s">
        <v>73</v>
      </c>
      <c r="R218" s="3">
        <v>-96.5</v>
      </c>
      <c r="S218" s="1">
        <v>-397.1</v>
      </c>
      <c r="T218" s="1" t="s">
        <v>73</v>
      </c>
      <c r="U218" s="1">
        <v>-194.3</v>
      </c>
      <c r="V218" s="1">
        <v>-391.9</v>
      </c>
      <c r="W218" s="1" t="s">
        <v>73</v>
      </c>
      <c r="X218" s="1">
        <v>-293.39999999999998</v>
      </c>
      <c r="Y218" s="1">
        <v>-390.7</v>
      </c>
      <c r="Z218" s="1" t="s">
        <v>73</v>
      </c>
      <c r="AA218" s="1">
        <v>-89</v>
      </c>
      <c r="AB218" s="1">
        <v>-387.9</v>
      </c>
      <c r="AC218" s="1" t="s">
        <v>73</v>
      </c>
      <c r="AD218" s="1">
        <v>-175.1</v>
      </c>
      <c r="AE218" s="1">
        <v>-376.2</v>
      </c>
      <c r="AF218" s="1" t="s">
        <v>73</v>
      </c>
      <c r="AG218" s="1">
        <v>-275.10000000000002</v>
      </c>
      <c r="AH218" s="1">
        <v>-377.1</v>
      </c>
      <c r="AI218" s="1" t="s">
        <v>73</v>
      </c>
      <c r="AJ218" s="1">
        <v>-114.5</v>
      </c>
      <c r="AK218" s="1">
        <v>-404.7</v>
      </c>
      <c r="AL218" s="1">
        <v>-89.7</v>
      </c>
      <c r="AM218" s="1">
        <v>-204.2</v>
      </c>
      <c r="AN218" s="1">
        <v>-408.3</v>
      </c>
      <c r="AO218" s="1">
        <v>-100.6</v>
      </c>
      <c r="AP218" s="1">
        <v>-304.8</v>
      </c>
      <c r="AQ218" s="1">
        <v>-408.9</v>
      </c>
      <c r="AR218" s="1">
        <v>-100.7</v>
      </c>
      <c r="AS218" s="1">
        <v>-101.1</v>
      </c>
      <c r="AT218" s="1">
        <v>-392.1</v>
      </c>
      <c r="AU218" s="1">
        <v>-102.6</v>
      </c>
      <c r="AV218" s="1">
        <v>-203.7</v>
      </c>
      <c r="AW218" s="1">
        <v>-405</v>
      </c>
      <c r="AX218" s="1">
        <v>-98</v>
      </c>
      <c r="AY218" s="1">
        <v>-301.7</v>
      </c>
      <c r="AZ218" s="1">
        <v>-402.4</v>
      </c>
      <c r="BA218" s="1">
        <v>-100.6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</row>
    <row r="219" spans="1:90" x14ac:dyDescent="0.3">
      <c r="A219" t="s">
        <v>490</v>
      </c>
      <c r="B219">
        <v>56</v>
      </c>
      <c r="C219" s="3" t="s">
        <v>467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</row>
    <row r="220" spans="1:90" x14ac:dyDescent="0.3">
      <c r="A220" t="s">
        <v>491</v>
      </c>
      <c r="B220">
        <v>259</v>
      </c>
      <c r="C220" s="3" t="s">
        <v>467</v>
      </c>
      <c r="D220" s="3">
        <v>-48.4</v>
      </c>
      <c r="E220" s="3">
        <v>-55.1</v>
      </c>
      <c r="F220" s="3">
        <v>-52</v>
      </c>
      <c r="G220" s="3">
        <v>-48.2</v>
      </c>
      <c r="H220" s="3">
        <v>-48.5</v>
      </c>
      <c r="I220" s="3">
        <v>-52.5</v>
      </c>
      <c r="J220" s="3" t="s">
        <v>73</v>
      </c>
      <c r="K220" s="3" t="s">
        <v>73</v>
      </c>
      <c r="L220" s="3" t="s">
        <v>73</v>
      </c>
      <c r="M220" s="3" t="s">
        <v>73</v>
      </c>
      <c r="N220" s="3" t="s">
        <v>73</v>
      </c>
      <c r="O220" s="3" t="s">
        <v>73</v>
      </c>
      <c r="P220" s="3">
        <v>-48.4</v>
      </c>
      <c r="Q220" s="3" t="s">
        <v>73</v>
      </c>
      <c r="R220" s="3" t="s">
        <v>73</v>
      </c>
      <c r="S220" s="1">
        <v>-55.1</v>
      </c>
      <c r="T220" s="1" t="s">
        <v>73</v>
      </c>
      <c r="U220" s="1" t="s">
        <v>73</v>
      </c>
      <c r="V220" s="1">
        <v>-55.1</v>
      </c>
      <c r="W220" s="1" t="s">
        <v>73</v>
      </c>
      <c r="X220" s="1" t="s">
        <v>73</v>
      </c>
      <c r="Y220" s="1">
        <v>-55.1</v>
      </c>
      <c r="Z220" s="1" t="s">
        <v>73</v>
      </c>
      <c r="AA220" s="1" t="s">
        <v>73</v>
      </c>
      <c r="AB220" s="1">
        <v>-52</v>
      </c>
      <c r="AC220" s="3" t="s">
        <v>73</v>
      </c>
      <c r="AD220" s="3" t="s">
        <v>73</v>
      </c>
      <c r="AE220" s="1">
        <v>-52</v>
      </c>
      <c r="AF220" t="s">
        <v>73</v>
      </c>
      <c r="AG220" s="3" t="s">
        <v>73</v>
      </c>
      <c r="AH220" s="3">
        <v>-52</v>
      </c>
      <c r="AI220" s="3" t="s">
        <v>73</v>
      </c>
      <c r="AJ220" s="3" t="s">
        <v>73</v>
      </c>
      <c r="AK220" s="3">
        <v>-48.2</v>
      </c>
      <c r="AL220" s="3" t="s">
        <v>73</v>
      </c>
      <c r="AM220" s="3" t="s">
        <v>73</v>
      </c>
      <c r="AN220" s="3">
        <v>-48.2</v>
      </c>
      <c r="AO220" t="s">
        <v>73</v>
      </c>
      <c r="AP220" s="3" t="s">
        <v>73</v>
      </c>
      <c r="AQ220" s="3">
        <v>-48.2</v>
      </c>
      <c r="AR220" s="3" t="s">
        <v>73</v>
      </c>
      <c r="AS220" s="3" t="s">
        <v>73</v>
      </c>
      <c r="AT220" s="3">
        <v>-48.5</v>
      </c>
      <c r="AU220" s="3" t="s">
        <v>73</v>
      </c>
      <c r="AV220" s="3" t="s">
        <v>73</v>
      </c>
      <c r="AW220" s="3">
        <v>-48.5</v>
      </c>
      <c r="AX220" t="s">
        <v>73</v>
      </c>
      <c r="AY220" s="1" t="s">
        <v>73</v>
      </c>
      <c r="AZ220" s="1">
        <v>-48.5</v>
      </c>
      <c r="BA220" s="1" t="s">
        <v>73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</row>
    <row r="221" spans="1:90" x14ac:dyDescent="0.3">
      <c r="A221" t="s">
        <v>492</v>
      </c>
      <c r="B221">
        <v>260</v>
      </c>
      <c r="C221" s="3" t="s">
        <v>467</v>
      </c>
      <c r="D221" s="3"/>
      <c r="E221" s="3">
        <v>-10.3</v>
      </c>
      <c r="F221" s="3">
        <v>-11.3</v>
      </c>
      <c r="G221" s="3">
        <v>-11.1</v>
      </c>
      <c r="H221" s="3">
        <v>-10.7</v>
      </c>
      <c r="I221" s="3">
        <v>-11.6</v>
      </c>
      <c r="J221" s="3"/>
      <c r="K221" s="3" t="s">
        <v>73</v>
      </c>
      <c r="L221" s="3" t="s">
        <v>73</v>
      </c>
      <c r="M221" s="3" t="s">
        <v>73</v>
      </c>
      <c r="N221" s="3" t="s">
        <v>73</v>
      </c>
      <c r="O221" s="3" t="s">
        <v>73</v>
      </c>
      <c r="P221" s="3" t="s">
        <v>73</v>
      </c>
      <c r="Q221" s="3" t="s">
        <v>73</v>
      </c>
      <c r="R221" s="3" t="s">
        <v>73</v>
      </c>
      <c r="S221" s="1">
        <v>-10.3</v>
      </c>
      <c r="T221" s="1" t="s">
        <v>73</v>
      </c>
      <c r="U221" s="1" t="s">
        <v>73</v>
      </c>
      <c r="V221" s="1">
        <v>-10.3</v>
      </c>
      <c r="W221" s="1" t="s">
        <v>73</v>
      </c>
      <c r="X221" s="1" t="s">
        <v>73</v>
      </c>
      <c r="Y221" s="1">
        <v>-10.3</v>
      </c>
      <c r="Z221" s="1" t="s">
        <v>73</v>
      </c>
      <c r="AA221" t="s">
        <v>73</v>
      </c>
      <c r="AB221">
        <v>-11.3</v>
      </c>
      <c r="AC221" t="s">
        <v>73</v>
      </c>
      <c r="AD221" t="s">
        <v>73</v>
      </c>
      <c r="AE221">
        <v>-11.3</v>
      </c>
      <c r="AF221" t="s">
        <v>73</v>
      </c>
      <c r="AG221" t="s">
        <v>73</v>
      </c>
      <c r="AH221">
        <v>-11.3</v>
      </c>
      <c r="AI221" t="s">
        <v>73</v>
      </c>
      <c r="AJ221" t="s">
        <v>73</v>
      </c>
      <c r="AK221">
        <v>-11.1</v>
      </c>
      <c r="AL221" t="s">
        <v>73</v>
      </c>
      <c r="AM221" t="s">
        <v>73</v>
      </c>
      <c r="AN221">
        <v>-11.1</v>
      </c>
      <c r="AO221" t="s">
        <v>73</v>
      </c>
      <c r="AP221" t="s">
        <v>73</v>
      </c>
      <c r="AQ221">
        <v>-11.1</v>
      </c>
      <c r="AR221" t="s">
        <v>73</v>
      </c>
      <c r="AS221" t="s">
        <v>73</v>
      </c>
      <c r="AT221">
        <v>-10.7</v>
      </c>
      <c r="AU221" t="s">
        <v>73</v>
      </c>
      <c r="AV221" s="1" t="s">
        <v>73</v>
      </c>
      <c r="AW221" s="1">
        <v>-10.7</v>
      </c>
      <c r="AX221" s="1" t="s">
        <v>73</v>
      </c>
      <c r="AY221" s="1" t="s">
        <v>73</v>
      </c>
      <c r="AZ221" s="1">
        <v>-10.7</v>
      </c>
      <c r="BA221" s="1" t="s">
        <v>73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</row>
    <row r="222" spans="1:90" x14ac:dyDescent="0.3">
      <c r="A222" t="s">
        <v>493</v>
      </c>
      <c r="B222">
        <v>261</v>
      </c>
      <c r="C222" t="s">
        <v>467</v>
      </c>
      <c r="E222" s="3"/>
      <c r="F222" s="3"/>
      <c r="G222" s="3"/>
      <c r="H222" s="3"/>
      <c r="I222" s="3"/>
      <c r="J222" s="3"/>
      <c r="K222" s="3"/>
      <c r="L222" s="3"/>
      <c r="M222" s="3"/>
      <c r="O222" s="3"/>
      <c r="P222" s="3"/>
      <c r="Q222" s="3"/>
      <c r="R222" s="3"/>
      <c r="S222" s="3"/>
      <c r="T222" s="3"/>
      <c r="U222" s="3"/>
      <c r="V222" s="1"/>
      <c r="X222" s="3"/>
      <c r="Y222" s="3"/>
      <c r="Z222" s="3"/>
      <c r="AA222" s="3"/>
      <c r="AB222" s="3"/>
      <c r="AC222" s="3"/>
      <c r="AD222" s="3"/>
      <c r="AE222" s="1"/>
      <c r="AG222" s="3"/>
      <c r="AH222" s="3"/>
      <c r="AI222" s="3"/>
      <c r="AJ222" s="3"/>
      <c r="AK222" s="3"/>
      <c r="AL222" s="3"/>
      <c r="AM222" s="3"/>
      <c r="AN222" s="3"/>
      <c r="AP222" s="3"/>
      <c r="AQ222" s="3"/>
      <c r="AR222" s="3"/>
      <c r="AS222" s="3"/>
      <c r="AT222" s="3"/>
      <c r="AU222" s="3"/>
      <c r="AV222" s="1"/>
      <c r="AW222" s="1"/>
      <c r="AX222" s="1"/>
      <c r="AY222" s="1"/>
      <c r="AZ222" s="1"/>
      <c r="BA222" s="1"/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</row>
    <row r="223" spans="1:90" x14ac:dyDescent="0.3">
      <c r="A223" t="s">
        <v>494</v>
      </c>
      <c r="B223">
        <v>262</v>
      </c>
      <c r="C223" s="3" t="s">
        <v>467</v>
      </c>
      <c r="D223" s="3">
        <v>-48.4</v>
      </c>
      <c r="E223" s="3">
        <v>-65.400000000000006</v>
      </c>
      <c r="F223" s="3">
        <v>-63.3</v>
      </c>
      <c r="G223" s="3">
        <v>-59.3</v>
      </c>
      <c r="H223" s="3">
        <v>-59.2</v>
      </c>
      <c r="I223" s="3">
        <v>-64.099999999999994</v>
      </c>
      <c r="J223" s="3" t="s">
        <v>73</v>
      </c>
      <c r="K223" s="3" t="s">
        <v>73</v>
      </c>
      <c r="L223" s="3" t="s">
        <v>73</v>
      </c>
      <c r="M223" s="3" t="s">
        <v>73</v>
      </c>
      <c r="N223" s="3" t="s">
        <v>73</v>
      </c>
      <c r="O223" s="3" t="s">
        <v>73</v>
      </c>
      <c r="P223" s="3">
        <v>-48.4</v>
      </c>
      <c r="Q223" s="3" t="s">
        <v>73</v>
      </c>
      <c r="R223" s="3" t="s">
        <v>73</v>
      </c>
      <c r="S223" s="1">
        <v>-65.400000000000006</v>
      </c>
      <c r="T223" s="1" t="s">
        <v>73</v>
      </c>
      <c r="U223" s="1" t="s">
        <v>73</v>
      </c>
      <c r="V223" s="1">
        <v>-65.400000000000006</v>
      </c>
      <c r="W223" s="1" t="s">
        <v>73</v>
      </c>
      <c r="X223" s="1" t="s">
        <v>73</v>
      </c>
      <c r="Y223" s="1">
        <v>-65.400000000000006</v>
      </c>
      <c r="Z223" s="1" t="s">
        <v>73</v>
      </c>
      <c r="AA223" s="1" t="s">
        <v>73</v>
      </c>
      <c r="AB223" s="1">
        <v>-63.3</v>
      </c>
      <c r="AC223" s="1" t="s">
        <v>73</v>
      </c>
      <c r="AD223" s="1" t="s">
        <v>73</v>
      </c>
      <c r="AE223" s="1">
        <v>-63.3</v>
      </c>
      <c r="AF223" s="1" t="s">
        <v>73</v>
      </c>
      <c r="AG223" s="1" t="s">
        <v>73</v>
      </c>
      <c r="AH223" s="1">
        <v>-63.3</v>
      </c>
      <c r="AI223" s="1" t="s">
        <v>73</v>
      </c>
      <c r="AJ223" s="1" t="s">
        <v>73</v>
      </c>
      <c r="AK223" s="1">
        <v>-59.3</v>
      </c>
      <c r="AL223" s="1" t="s">
        <v>73</v>
      </c>
      <c r="AM223" s="1" t="s">
        <v>73</v>
      </c>
      <c r="AN223" s="1">
        <v>-59.3</v>
      </c>
      <c r="AO223" s="1" t="s">
        <v>73</v>
      </c>
      <c r="AP223" s="1" t="s">
        <v>73</v>
      </c>
      <c r="AQ223" s="1">
        <v>-59.3</v>
      </c>
      <c r="AR223" s="1" t="s">
        <v>73</v>
      </c>
      <c r="AS223" s="1" t="s">
        <v>73</v>
      </c>
      <c r="AT223" s="1">
        <v>-59.2</v>
      </c>
      <c r="AU223" s="1" t="s">
        <v>73</v>
      </c>
      <c r="AV223" s="3" t="s">
        <v>73</v>
      </c>
      <c r="AW223" s="3">
        <v>-59.2</v>
      </c>
      <c r="AX223" t="s">
        <v>73</v>
      </c>
      <c r="AY223" s="1" t="s">
        <v>73</v>
      </c>
      <c r="AZ223" s="1">
        <v>-59.2</v>
      </c>
      <c r="BA223" s="1" t="s">
        <v>73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</row>
    <row r="224" spans="1:90" x14ac:dyDescent="0.3">
      <c r="A224" t="s">
        <v>495</v>
      </c>
      <c r="B224">
        <v>272</v>
      </c>
      <c r="C224" t="s">
        <v>467</v>
      </c>
      <c r="D224" s="3"/>
      <c r="E224" s="3"/>
      <c r="F224" s="3"/>
      <c r="G224" s="3"/>
      <c r="H224" s="3"/>
      <c r="M224" s="3"/>
      <c r="O224" s="3"/>
      <c r="R224" s="3"/>
      <c r="U224" s="3"/>
      <c r="V224" s="1"/>
      <c r="X224" s="3"/>
      <c r="AA224" s="3"/>
      <c r="AD224" s="3"/>
      <c r="AG224" s="3"/>
      <c r="AJ224" s="3"/>
      <c r="AM224" s="3"/>
      <c r="AP224" s="3"/>
      <c r="AS224" s="3"/>
      <c r="AV224" s="1"/>
      <c r="AW224" s="1"/>
      <c r="AX224" s="1"/>
      <c r="AY224" s="1"/>
      <c r="AZ224" s="1"/>
      <c r="BA224" s="1"/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</row>
    <row r="225" spans="1:76" x14ac:dyDescent="0.3">
      <c r="A225" t="s">
        <v>221</v>
      </c>
      <c r="B225">
        <v>62</v>
      </c>
      <c r="C225" s="3" t="s">
        <v>467</v>
      </c>
      <c r="D225" s="3">
        <v>-5450.8</v>
      </c>
      <c r="E225" s="3">
        <v>-5488.5</v>
      </c>
      <c r="F225" s="3">
        <v>-5686.8</v>
      </c>
      <c r="G225" s="3">
        <v>-6413.9</v>
      </c>
      <c r="H225" s="3">
        <v>-6382.2</v>
      </c>
      <c r="I225" s="3">
        <v>-6270.8</v>
      </c>
      <c r="J225" s="3">
        <v>-1374.6</v>
      </c>
      <c r="K225" s="3">
        <v>-1342.5</v>
      </c>
      <c r="L225" s="3">
        <v>-1413.3</v>
      </c>
      <c r="M225" s="3">
        <v>-2755.8</v>
      </c>
      <c r="N225" s="3">
        <v>-1360.6</v>
      </c>
      <c r="O225" s="3">
        <v>-4116.3999999999996</v>
      </c>
      <c r="P225" s="3">
        <v>-5491</v>
      </c>
      <c r="Q225" s="3">
        <v>-1372.1</v>
      </c>
      <c r="R225" s="3">
        <v>-1360.6</v>
      </c>
      <c r="S225" s="3">
        <v>-5506.6</v>
      </c>
      <c r="T225" s="3">
        <v>-1312.1</v>
      </c>
      <c r="U225" s="17">
        <v>-2672.7</v>
      </c>
      <c r="V225" s="3">
        <v>-5405.4</v>
      </c>
      <c r="W225" s="3">
        <v>-1427.8</v>
      </c>
      <c r="X225" s="17">
        <v>-4100.5</v>
      </c>
      <c r="Y225" s="17">
        <v>-5472.6</v>
      </c>
      <c r="Z225" s="3">
        <v>-1586.3</v>
      </c>
      <c r="AA225" s="17">
        <v>-1519.3</v>
      </c>
      <c r="AB225" s="17">
        <v>-5845.5</v>
      </c>
      <c r="AC225" s="3">
        <v>-1603.9</v>
      </c>
      <c r="AD225" s="17">
        <v>-3123.2</v>
      </c>
      <c r="AE225" s="3">
        <v>-6137.3</v>
      </c>
      <c r="AF225" s="3">
        <v>-1597.1</v>
      </c>
      <c r="AG225" s="17">
        <v>-4720.3</v>
      </c>
      <c r="AH225" s="17">
        <v>-6306.6</v>
      </c>
      <c r="AI225" s="3">
        <v>-1693.6</v>
      </c>
      <c r="AJ225" s="17">
        <v>-1643.4</v>
      </c>
      <c r="AK225" s="17">
        <v>-6538</v>
      </c>
      <c r="AL225" s="3">
        <v>-1614.9</v>
      </c>
      <c r="AM225" s="17">
        <v>-3258.3</v>
      </c>
      <c r="AN225" s="3">
        <v>-6549</v>
      </c>
      <c r="AO225" s="3">
        <v>-1580.7</v>
      </c>
      <c r="AP225" s="17">
        <v>-4839</v>
      </c>
      <c r="AQ225" s="17">
        <v>-6532.6</v>
      </c>
      <c r="AR225" s="3">
        <v>-1543.2</v>
      </c>
      <c r="AS225" s="17">
        <v>-1549.1</v>
      </c>
      <c r="AT225" s="3">
        <v>-6287.9</v>
      </c>
      <c r="AU225" s="3">
        <v>-1672.2</v>
      </c>
      <c r="AV225" s="3">
        <v>-3221.3</v>
      </c>
      <c r="AW225" s="3">
        <v>-6345.2</v>
      </c>
      <c r="AX225" s="3">
        <v>-1510</v>
      </c>
      <c r="AY225" s="1">
        <v>-4731.3</v>
      </c>
      <c r="AZ225" s="1">
        <v>-6274.5</v>
      </c>
      <c r="BA225" s="1">
        <v>-1539.5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</row>
    <row r="226" spans="1:76" x14ac:dyDescent="0.3">
      <c r="A226" t="s">
        <v>222</v>
      </c>
      <c r="B226">
        <v>67</v>
      </c>
      <c r="C226" s="3" t="s">
        <v>467</v>
      </c>
      <c r="D226" s="3">
        <v>413.5</v>
      </c>
      <c r="E226" s="3">
        <v>551.79999999999995</v>
      </c>
      <c r="F226" s="17">
        <v>706.8</v>
      </c>
      <c r="G226" s="3">
        <v>972.2</v>
      </c>
      <c r="H226" s="3">
        <v>1130.2</v>
      </c>
      <c r="I226" s="3">
        <v>696.4</v>
      </c>
      <c r="J226" s="3">
        <v>99.3</v>
      </c>
      <c r="K226" s="3">
        <v>137.6</v>
      </c>
      <c r="L226" s="3">
        <v>119.1</v>
      </c>
      <c r="M226" s="3">
        <v>256.7</v>
      </c>
      <c r="N226" s="3">
        <v>143.19999999999999</v>
      </c>
      <c r="O226" s="3">
        <v>399.9</v>
      </c>
      <c r="P226" s="3">
        <v>499.2</v>
      </c>
      <c r="Q226" s="3">
        <v>151.9</v>
      </c>
      <c r="R226" s="3">
        <v>158.4</v>
      </c>
      <c r="S226" s="17">
        <v>572.6</v>
      </c>
      <c r="T226" s="3">
        <v>166.6</v>
      </c>
      <c r="U226" s="17">
        <v>325</v>
      </c>
      <c r="V226" s="3">
        <v>620.1</v>
      </c>
      <c r="W226" s="3">
        <v>177.2</v>
      </c>
      <c r="X226" s="17">
        <v>502.2</v>
      </c>
      <c r="Y226" s="3">
        <v>654.1</v>
      </c>
      <c r="Z226" s="17">
        <v>204.6</v>
      </c>
      <c r="AA226" s="17">
        <v>266.3</v>
      </c>
      <c r="AB226" s="3">
        <v>814.7</v>
      </c>
      <c r="AC226" s="17">
        <v>254.7</v>
      </c>
      <c r="AD226" s="17">
        <v>521</v>
      </c>
      <c r="AE226" s="3">
        <v>902.8</v>
      </c>
      <c r="AF226" s="3">
        <v>237.2</v>
      </c>
      <c r="AG226" s="3">
        <v>758.2</v>
      </c>
      <c r="AH226" s="3">
        <v>962.8</v>
      </c>
      <c r="AI226" s="3">
        <v>214</v>
      </c>
      <c r="AJ226" s="3">
        <v>307</v>
      </c>
      <c r="AK226" s="3">
        <v>1012.9</v>
      </c>
      <c r="AL226" s="3">
        <v>295.60000000000002</v>
      </c>
      <c r="AM226" s="3">
        <v>602.6</v>
      </c>
      <c r="AN226" s="3">
        <v>1053.8</v>
      </c>
      <c r="AO226" s="3">
        <v>275.8</v>
      </c>
      <c r="AP226" s="3">
        <v>878.4</v>
      </c>
      <c r="AQ226" s="3">
        <v>1092.4000000000001</v>
      </c>
      <c r="AR226" s="3">
        <v>251.8</v>
      </c>
      <c r="AS226" s="3">
        <v>231.2</v>
      </c>
      <c r="AT226" s="3">
        <v>1054.4000000000001</v>
      </c>
      <c r="AU226" s="3">
        <v>71.7</v>
      </c>
      <c r="AV226" s="3">
        <v>302.89999999999998</v>
      </c>
      <c r="AW226" s="3">
        <v>830.5</v>
      </c>
      <c r="AX226" s="3">
        <v>210.2</v>
      </c>
      <c r="AY226" s="3">
        <v>513.1</v>
      </c>
      <c r="AZ226" s="3">
        <v>764.9</v>
      </c>
      <c r="BA226" s="3">
        <v>183.3</v>
      </c>
    </row>
    <row r="227" spans="1:76" x14ac:dyDescent="0.3">
      <c r="A227" t="s">
        <v>223</v>
      </c>
      <c r="B227">
        <v>69</v>
      </c>
      <c r="C227" t="s">
        <v>467</v>
      </c>
      <c r="D227" s="17">
        <v>-523.79999999999995</v>
      </c>
      <c r="E227" s="17">
        <v>-440</v>
      </c>
      <c r="F227" s="17">
        <v>-307.60000000000002</v>
      </c>
      <c r="G227" s="3">
        <v>-217.4</v>
      </c>
      <c r="H227" s="3">
        <v>-265.8</v>
      </c>
      <c r="I227" s="3">
        <v>-284.8</v>
      </c>
      <c r="J227" s="3">
        <v>-135.1</v>
      </c>
      <c r="K227" s="3">
        <v>-128.6</v>
      </c>
      <c r="L227" s="3">
        <v>-115.1</v>
      </c>
      <c r="M227" s="3">
        <v>-243.7</v>
      </c>
      <c r="N227" s="3">
        <v>-98.3</v>
      </c>
      <c r="O227" s="3">
        <v>-342</v>
      </c>
      <c r="P227" s="17">
        <v>-477.1</v>
      </c>
      <c r="Q227" s="3">
        <v>-98</v>
      </c>
      <c r="R227" s="3">
        <v>-94.5</v>
      </c>
      <c r="S227" s="17">
        <v>-405.9</v>
      </c>
      <c r="T227" s="3">
        <v>-92.1</v>
      </c>
      <c r="U227" s="3">
        <v>-186.6</v>
      </c>
      <c r="V227" s="17">
        <v>-382.9</v>
      </c>
      <c r="W227" s="3">
        <v>-65.2</v>
      </c>
      <c r="X227" s="17">
        <v>-251.8</v>
      </c>
      <c r="Y227" s="3">
        <v>-349.8</v>
      </c>
      <c r="Z227" s="3">
        <v>-55.8</v>
      </c>
      <c r="AA227" s="3">
        <v>-51.5</v>
      </c>
      <c r="AB227" s="3">
        <v>-264.60000000000002</v>
      </c>
      <c r="AC227" s="3">
        <v>-51</v>
      </c>
      <c r="AD227" s="17">
        <v>-102.5</v>
      </c>
      <c r="AE227" s="3">
        <v>-223.5</v>
      </c>
      <c r="AF227" s="3">
        <v>-54.1</v>
      </c>
      <c r="AG227" s="3">
        <v>-156.6</v>
      </c>
      <c r="AH227" s="3">
        <v>-212.4</v>
      </c>
      <c r="AI227" s="3">
        <v>-60.8</v>
      </c>
      <c r="AJ227" s="3">
        <v>-64.8</v>
      </c>
      <c r="AK227" s="3">
        <v>-230.7</v>
      </c>
      <c r="AL227" s="3">
        <v>-63.9</v>
      </c>
      <c r="AM227" s="3">
        <v>-128.69999999999999</v>
      </c>
      <c r="AN227" s="3">
        <v>-243.6</v>
      </c>
      <c r="AO227" s="3">
        <v>-67.3</v>
      </c>
      <c r="AP227" s="3">
        <v>-196</v>
      </c>
      <c r="AQ227" s="3">
        <v>-256.8</v>
      </c>
      <c r="AR227" s="3">
        <v>-69.8</v>
      </c>
      <c r="AS227" s="3">
        <v>-73.7</v>
      </c>
      <c r="AT227" s="3">
        <v>-274.7</v>
      </c>
      <c r="AU227" s="3">
        <v>-73.400000000000006</v>
      </c>
      <c r="AV227" s="3">
        <v>-147.1</v>
      </c>
      <c r="AW227" s="3">
        <v>-284.2</v>
      </c>
      <c r="AX227" s="3">
        <v>-72.400000000000006</v>
      </c>
      <c r="AY227" s="3">
        <v>-219.5</v>
      </c>
      <c r="AZ227" s="3">
        <v>-289.3</v>
      </c>
      <c r="BA227" s="3">
        <v>-65.3</v>
      </c>
    </row>
    <row r="228" spans="1:76" x14ac:dyDescent="0.3">
      <c r="A228" t="s">
        <v>224</v>
      </c>
      <c r="B228">
        <v>70</v>
      </c>
      <c r="C228" t="s">
        <v>467</v>
      </c>
      <c r="E228" s="3"/>
      <c r="F228" s="3"/>
      <c r="G228" s="3"/>
      <c r="H228" s="3"/>
      <c r="K228" s="3"/>
      <c r="L228" s="3"/>
      <c r="N228" s="3"/>
      <c r="O228" s="3"/>
      <c r="Q228" s="3"/>
      <c r="R228" s="3"/>
      <c r="T228" s="3"/>
      <c r="U228" s="3"/>
      <c r="W228" s="3"/>
      <c r="X228" s="3"/>
      <c r="AA228" s="3"/>
      <c r="AD228" s="3"/>
      <c r="AG228" s="3"/>
      <c r="AJ228" s="3"/>
      <c r="AM228" s="3"/>
      <c r="AP228" s="3"/>
      <c r="AS228" s="3"/>
      <c r="AV228" s="3"/>
      <c r="AY228" s="3"/>
    </row>
    <row r="229" spans="1:76" x14ac:dyDescent="0.3">
      <c r="A229" t="s">
        <v>225</v>
      </c>
      <c r="B229">
        <v>72</v>
      </c>
      <c r="C229" t="s">
        <v>467</v>
      </c>
      <c r="D229" s="3"/>
      <c r="E229" s="3"/>
      <c r="F229" s="3"/>
      <c r="G229" s="3"/>
      <c r="H229" s="3"/>
      <c r="I229" s="3"/>
      <c r="K229" s="3"/>
      <c r="L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AB229" s="3"/>
      <c r="AE229" s="3"/>
      <c r="AG229" s="3"/>
      <c r="AH229" s="3"/>
      <c r="AK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spans="1:76" x14ac:dyDescent="0.3">
      <c r="A230" t="s">
        <v>226</v>
      </c>
      <c r="B230">
        <v>73</v>
      </c>
      <c r="C230" t="s">
        <v>467</v>
      </c>
      <c r="D230" s="17">
        <v>-523.79999999999995</v>
      </c>
      <c r="E230" s="17">
        <v>-440</v>
      </c>
      <c r="F230" s="17">
        <v>-307.60000000000002</v>
      </c>
      <c r="G230" s="3">
        <v>-217.4</v>
      </c>
      <c r="H230" s="3">
        <v>-265.8</v>
      </c>
      <c r="I230" s="3">
        <v>-284.8</v>
      </c>
      <c r="J230" s="3">
        <v>-135.1</v>
      </c>
      <c r="K230" s="3">
        <v>-128.6</v>
      </c>
      <c r="L230" s="3">
        <v>-115.1</v>
      </c>
      <c r="M230" s="3">
        <v>-243.7</v>
      </c>
      <c r="N230" s="3">
        <v>-98.3</v>
      </c>
      <c r="O230" s="3">
        <v>-342</v>
      </c>
      <c r="P230" s="17">
        <v>-477.1</v>
      </c>
      <c r="Q230" s="3">
        <v>-98</v>
      </c>
      <c r="R230" s="3">
        <v>-94.5</v>
      </c>
      <c r="S230" s="17">
        <v>-405.9</v>
      </c>
      <c r="T230" s="3">
        <v>-92.1</v>
      </c>
      <c r="U230" s="3">
        <v>-186.6</v>
      </c>
      <c r="V230" s="17">
        <v>-382.9</v>
      </c>
      <c r="W230" s="3">
        <v>-65.2</v>
      </c>
      <c r="X230" s="17">
        <v>-251.8</v>
      </c>
      <c r="Y230" s="3">
        <v>-349.8</v>
      </c>
      <c r="Z230" s="3">
        <v>-55.8</v>
      </c>
      <c r="AA230" s="3">
        <v>-51.5</v>
      </c>
      <c r="AB230" s="3">
        <v>-264.60000000000002</v>
      </c>
      <c r="AC230" s="3">
        <v>-51</v>
      </c>
      <c r="AD230" s="17">
        <v>-102.5</v>
      </c>
      <c r="AE230" s="3">
        <v>-223.5</v>
      </c>
      <c r="AF230" s="3">
        <v>-54.1</v>
      </c>
      <c r="AG230" s="3">
        <v>-156.6</v>
      </c>
      <c r="AH230" s="3">
        <v>-212.4</v>
      </c>
      <c r="AI230" s="3">
        <v>-60.8</v>
      </c>
      <c r="AJ230" s="3">
        <v>-64.8</v>
      </c>
      <c r="AK230" s="3">
        <v>-230.7</v>
      </c>
      <c r="AL230" s="3">
        <v>-63.9</v>
      </c>
      <c r="AM230" s="3">
        <v>-128.69999999999999</v>
      </c>
      <c r="AN230" s="3">
        <v>-243.6</v>
      </c>
      <c r="AO230" s="3">
        <v>-67.3</v>
      </c>
      <c r="AP230" s="3">
        <v>-196</v>
      </c>
      <c r="AQ230" s="3">
        <v>-256.8</v>
      </c>
      <c r="AR230" s="3">
        <v>-69.8</v>
      </c>
      <c r="AS230" s="3">
        <v>-73.7</v>
      </c>
      <c r="AT230" s="3">
        <v>-274.7</v>
      </c>
      <c r="AU230" s="3">
        <v>-73.400000000000006</v>
      </c>
      <c r="AV230" s="3">
        <v>-147.1</v>
      </c>
      <c r="AW230" s="3">
        <v>-284.2</v>
      </c>
      <c r="AX230" s="3">
        <v>-72.400000000000006</v>
      </c>
      <c r="AY230" s="3">
        <v>-219.5</v>
      </c>
      <c r="AZ230" s="3">
        <v>-289.3</v>
      </c>
      <c r="BA230" s="3">
        <v>-65.3</v>
      </c>
    </row>
    <row r="231" spans="1:76" x14ac:dyDescent="0.3">
      <c r="A231" t="s">
        <v>227</v>
      </c>
      <c r="B231">
        <v>74</v>
      </c>
      <c r="C231" t="s">
        <v>467</v>
      </c>
    </row>
    <row r="232" spans="1:76" x14ac:dyDescent="0.3">
      <c r="A232" t="s">
        <v>228</v>
      </c>
      <c r="B232">
        <v>75</v>
      </c>
      <c r="C232" t="s">
        <v>467</v>
      </c>
      <c r="E232" s="3"/>
      <c r="F232" s="3"/>
      <c r="G232" s="3"/>
      <c r="H232" s="3"/>
      <c r="Q232" s="3"/>
      <c r="S232" s="3"/>
      <c r="V232" s="3"/>
      <c r="X232" s="3"/>
      <c r="Y232" s="3"/>
      <c r="AB232" s="3"/>
      <c r="AC232" s="3"/>
      <c r="AD232" s="3"/>
      <c r="AE232" s="3"/>
      <c r="AG232" s="3"/>
      <c r="AH232" s="3"/>
      <c r="AI232" s="3"/>
      <c r="AJ232" s="3"/>
      <c r="AK232" s="3"/>
      <c r="AL232" s="3"/>
      <c r="AM232" s="3"/>
      <c r="AN232" s="3"/>
      <c r="AP232" s="3"/>
      <c r="AQ232" s="3"/>
      <c r="AT232" s="3"/>
    </row>
    <row r="233" spans="1:76" x14ac:dyDescent="0.3">
      <c r="A233" t="s">
        <v>229</v>
      </c>
      <c r="B233">
        <v>147</v>
      </c>
      <c r="C233" t="s">
        <v>467</v>
      </c>
      <c r="D233" s="3"/>
      <c r="E233" s="3"/>
      <c r="F233" s="3"/>
      <c r="G233" s="3"/>
      <c r="H233" s="3"/>
      <c r="J233" s="3"/>
      <c r="K233" s="3"/>
      <c r="L233" s="3"/>
      <c r="M233" s="3"/>
      <c r="N233" s="3"/>
      <c r="P233" s="3"/>
      <c r="Q233" s="3"/>
      <c r="R233" s="3"/>
      <c r="S233" s="3"/>
      <c r="U233" s="3"/>
      <c r="V233" s="3"/>
      <c r="X233" s="3"/>
      <c r="Y233" s="3"/>
      <c r="Z233" s="3"/>
      <c r="AA233" s="3"/>
      <c r="AB233" s="3"/>
      <c r="AD233" s="3"/>
      <c r="AE233" s="3"/>
      <c r="AG233" s="3"/>
      <c r="AH233" s="3"/>
      <c r="AI233" s="3"/>
      <c r="AJ233" s="3"/>
      <c r="AK233" s="3"/>
      <c r="AM233" s="3"/>
      <c r="AN233" s="3"/>
      <c r="AP233" s="3"/>
      <c r="AQ233" s="3"/>
      <c r="AR233" s="3"/>
      <c r="AS233" s="3"/>
      <c r="AT233" s="3"/>
      <c r="AV233" s="3"/>
      <c r="AW233" s="3"/>
      <c r="AY233" s="3"/>
      <c r="AZ233" s="3"/>
    </row>
    <row r="234" spans="1:76" x14ac:dyDescent="0.3">
      <c r="A234" t="s">
        <v>230</v>
      </c>
      <c r="B234">
        <v>76</v>
      </c>
      <c r="C234" t="s">
        <v>467</v>
      </c>
    </row>
    <row r="235" spans="1:76" x14ac:dyDescent="0.3">
      <c r="A235" t="s">
        <v>231</v>
      </c>
      <c r="B235">
        <v>149</v>
      </c>
      <c r="C235" t="s">
        <v>467</v>
      </c>
    </row>
    <row r="236" spans="1:76" x14ac:dyDescent="0.3">
      <c r="A236" t="s">
        <v>232</v>
      </c>
      <c r="B236">
        <v>150</v>
      </c>
      <c r="C236" t="s">
        <v>467</v>
      </c>
      <c r="D236">
        <v>0</v>
      </c>
      <c r="E236">
        <v>-73.7</v>
      </c>
      <c r="F236">
        <v>-346.8</v>
      </c>
      <c r="G236" s="3">
        <v>-12.4</v>
      </c>
      <c r="H236">
        <v>-12.5</v>
      </c>
      <c r="I236">
        <v>-6.9</v>
      </c>
      <c r="J236">
        <v>0</v>
      </c>
      <c r="L236">
        <v>-70.2</v>
      </c>
      <c r="M236">
        <v>-70.2</v>
      </c>
      <c r="N236">
        <v>0</v>
      </c>
      <c r="O236">
        <v>-70.2</v>
      </c>
      <c r="P236">
        <v>-70.2</v>
      </c>
      <c r="Q236">
        <v>-3.5</v>
      </c>
      <c r="R236">
        <v>0</v>
      </c>
      <c r="S236">
        <v>-73.7</v>
      </c>
      <c r="T236">
        <v>0</v>
      </c>
      <c r="U236">
        <v>0</v>
      </c>
      <c r="V236">
        <v>-3.5</v>
      </c>
      <c r="W236">
        <v>-226.4</v>
      </c>
      <c r="X236">
        <v>-226.4</v>
      </c>
      <c r="Y236">
        <v>-229.9</v>
      </c>
      <c r="Z236">
        <v>-120.4</v>
      </c>
      <c r="AA236" s="3">
        <v>-5.2</v>
      </c>
      <c r="AB236" s="3">
        <v>-352</v>
      </c>
      <c r="AC236" s="3">
        <v>-3.2</v>
      </c>
      <c r="AD236">
        <v>-8.4</v>
      </c>
      <c r="AE236" s="3">
        <v>-355.2</v>
      </c>
      <c r="AF236" s="3">
        <v>0</v>
      </c>
      <c r="AG236" s="3">
        <v>-8.4</v>
      </c>
      <c r="AH236">
        <v>-128.80000000000001</v>
      </c>
      <c r="AI236" s="3">
        <v>-4</v>
      </c>
      <c r="AJ236" s="3">
        <v>-1.8</v>
      </c>
      <c r="AK236">
        <v>-9</v>
      </c>
      <c r="AL236" s="3">
        <v>-6.1</v>
      </c>
      <c r="AM236" s="3">
        <v>-7.9</v>
      </c>
      <c r="AN236">
        <v>-11.9</v>
      </c>
      <c r="AO236" s="3">
        <v>-2.9</v>
      </c>
      <c r="AP236" s="3">
        <v>-10.8</v>
      </c>
      <c r="AQ236">
        <v>-14.8</v>
      </c>
      <c r="AR236">
        <v>-1.7</v>
      </c>
      <c r="AS236">
        <v>-2.2999999999999998</v>
      </c>
      <c r="AT236">
        <v>-13</v>
      </c>
      <c r="AU236">
        <v>-1.6</v>
      </c>
      <c r="AV236">
        <v>-3.9</v>
      </c>
      <c r="AW236">
        <v>-8.5</v>
      </c>
      <c r="AX236">
        <v>-2</v>
      </c>
      <c r="AY236">
        <v>-5.9</v>
      </c>
      <c r="AZ236">
        <v>-7.6</v>
      </c>
      <c r="BA236">
        <v>-1</v>
      </c>
    </row>
    <row r="237" spans="1:76" x14ac:dyDescent="0.3">
      <c r="A237" t="s">
        <v>233</v>
      </c>
      <c r="B237">
        <v>151</v>
      </c>
      <c r="C237" t="s">
        <v>467</v>
      </c>
      <c r="D237" s="3">
        <v>-3.5</v>
      </c>
      <c r="E237" s="3">
        <v>2.5</v>
      </c>
      <c r="F237" s="17">
        <v>9.9</v>
      </c>
      <c r="G237" s="17">
        <v>10.6</v>
      </c>
      <c r="H237" s="17">
        <v>-0.8</v>
      </c>
      <c r="I237" s="17">
        <v>5.8</v>
      </c>
      <c r="J237" s="3">
        <v>-10.5</v>
      </c>
      <c r="K237" s="3">
        <v>-5.0999999999999996</v>
      </c>
      <c r="L237" s="3">
        <v>15.6</v>
      </c>
      <c r="M237">
        <v>10.5</v>
      </c>
      <c r="N237" s="3">
        <v>-7.6</v>
      </c>
      <c r="O237" s="17">
        <v>2.9</v>
      </c>
      <c r="P237" s="3">
        <v>-7.6</v>
      </c>
      <c r="Q237" s="3">
        <v>-0.4</v>
      </c>
      <c r="R237" s="3">
        <v>0.8</v>
      </c>
      <c r="S237" s="3">
        <v>8.4</v>
      </c>
      <c r="T237" s="17">
        <v>4.2</v>
      </c>
      <c r="U237" s="17">
        <v>5</v>
      </c>
      <c r="V237" s="17">
        <v>-3</v>
      </c>
      <c r="W237" s="17">
        <v>6.6</v>
      </c>
      <c r="X237" s="17">
        <v>11.6</v>
      </c>
      <c r="Y237" s="17">
        <v>11.2</v>
      </c>
      <c r="Z237" s="3">
        <v>-1.7</v>
      </c>
      <c r="AA237" s="17">
        <v>1.8</v>
      </c>
      <c r="AB237" s="3">
        <v>10.9</v>
      </c>
      <c r="AC237" s="3">
        <v>14.6</v>
      </c>
      <c r="AD237" s="17">
        <v>16.399999999999999</v>
      </c>
      <c r="AE237" s="3">
        <v>21.3</v>
      </c>
      <c r="AF237" s="17">
        <v>3.4</v>
      </c>
      <c r="AG237" s="17">
        <v>19.8</v>
      </c>
      <c r="AH237" s="17">
        <v>18.100000000000001</v>
      </c>
      <c r="AI237" s="17">
        <v>-9.1999999999999993</v>
      </c>
      <c r="AJ237" s="17">
        <v>1.4</v>
      </c>
      <c r="AK237" s="17">
        <v>10.199999999999999</v>
      </c>
      <c r="AL237" s="3">
        <v>0.7</v>
      </c>
      <c r="AM237" s="3">
        <v>2.1</v>
      </c>
      <c r="AN237" s="3">
        <v>-3.7</v>
      </c>
      <c r="AO237">
        <v>2.7</v>
      </c>
      <c r="AP237" s="3">
        <v>4.8</v>
      </c>
      <c r="AQ237" s="3">
        <v>-4.4000000000000004</v>
      </c>
      <c r="AR237" s="3">
        <v>-5.6</v>
      </c>
      <c r="AS237" s="3">
        <v>0.6</v>
      </c>
      <c r="AT237" s="17">
        <v>-1.6</v>
      </c>
      <c r="AU237">
        <v>2</v>
      </c>
      <c r="AV237" s="3">
        <v>2.6</v>
      </c>
      <c r="AW237" s="3">
        <v>-0.3</v>
      </c>
      <c r="AX237">
        <v>0.7</v>
      </c>
      <c r="AY237" s="3">
        <v>3.3</v>
      </c>
      <c r="AZ237" s="3">
        <v>-2.2999999999999998</v>
      </c>
      <c r="BA237">
        <v>2.5</v>
      </c>
    </row>
    <row r="238" spans="1:76" x14ac:dyDescent="0.3">
      <c r="A238" t="s">
        <v>234</v>
      </c>
      <c r="B238">
        <v>77</v>
      </c>
      <c r="C238" t="s">
        <v>467</v>
      </c>
      <c r="D238" t="s">
        <v>73</v>
      </c>
      <c r="E238" t="s">
        <v>73</v>
      </c>
      <c r="F238" t="s">
        <v>73</v>
      </c>
      <c r="G238" t="s">
        <v>73</v>
      </c>
      <c r="H238" t="s">
        <v>73</v>
      </c>
      <c r="I238" t="s">
        <v>73</v>
      </c>
      <c r="J238" t="s">
        <v>73</v>
      </c>
      <c r="K238" t="s">
        <v>73</v>
      </c>
      <c r="L238" t="s">
        <v>73</v>
      </c>
      <c r="M238" t="s">
        <v>73</v>
      </c>
      <c r="N238" t="s">
        <v>73</v>
      </c>
      <c r="O238" t="s">
        <v>73</v>
      </c>
      <c r="P238" t="s">
        <v>73</v>
      </c>
      <c r="Q238" t="s">
        <v>73</v>
      </c>
      <c r="R238" t="s">
        <v>73</v>
      </c>
      <c r="S238" t="s">
        <v>73</v>
      </c>
      <c r="T238" t="s">
        <v>73</v>
      </c>
      <c r="U238" t="s">
        <v>73</v>
      </c>
      <c r="V238" t="s">
        <v>73</v>
      </c>
      <c r="W238" t="s">
        <v>73</v>
      </c>
      <c r="X238" t="s">
        <v>73</v>
      </c>
      <c r="Y238" t="s">
        <v>73</v>
      </c>
      <c r="Z238" t="s">
        <v>73</v>
      </c>
      <c r="AA238" t="s">
        <v>73</v>
      </c>
      <c r="AB238" t="s">
        <v>73</v>
      </c>
      <c r="AC238" t="s">
        <v>73</v>
      </c>
      <c r="AD238" t="s">
        <v>73</v>
      </c>
      <c r="AE238" t="s">
        <v>73</v>
      </c>
      <c r="AF238" t="s">
        <v>73</v>
      </c>
      <c r="AG238" t="s">
        <v>73</v>
      </c>
      <c r="AH238" t="s">
        <v>73</v>
      </c>
      <c r="AI238" t="s">
        <v>73</v>
      </c>
      <c r="AJ238" t="s">
        <v>73</v>
      </c>
      <c r="AK238" t="s">
        <v>73</v>
      </c>
      <c r="AL238" t="s">
        <v>73</v>
      </c>
      <c r="AM238" t="s">
        <v>73</v>
      </c>
      <c r="AN238" t="s">
        <v>73</v>
      </c>
      <c r="AO238" t="s">
        <v>73</v>
      </c>
      <c r="AP238" t="s">
        <v>73</v>
      </c>
      <c r="AQ238" t="s">
        <v>73</v>
      </c>
      <c r="AR238" t="s">
        <v>73</v>
      </c>
      <c r="AS238" t="s">
        <v>73</v>
      </c>
      <c r="AT238" t="s">
        <v>73</v>
      </c>
      <c r="AU238" t="s">
        <v>73</v>
      </c>
      <c r="AV238" t="s">
        <v>73</v>
      </c>
      <c r="AW238" t="s">
        <v>73</v>
      </c>
      <c r="AX238" t="s">
        <v>73</v>
      </c>
      <c r="AY238" t="s">
        <v>73</v>
      </c>
      <c r="AZ238" t="s">
        <v>73</v>
      </c>
      <c r="BA238" t="s">
        <v>73</v>
      </c>
    </row>
    <row r="239" spans="1:76" x14ac:dyDescent="0.3">
      <c r="A239" t="s">
        <v>235</v>
      </c>
      <c r="B239">
        <v>78</v>
      </c>
      <c r="C239" t="s">
        <v>467</v>
      </c>
      <c r="D239" s="3">
        <v>-527.29999999999995</v>
      </c>
      <c r="E239" s="17">
        <v>-511.2</v>
      </c>
      <c r="F239" s="17">
        <v>-644.5</v>
      </c>
      <c r="G239" s="17">
        <v>-219.2</v>
      </c>
      <c r="H239" s="17">
        <v>-279.10000000000002</v>
      </c>
      <c r="I239" s="17">
        <v>-285.89999999999998</v>
      </c>
      <c r="J239" s="3">
        <v>-145.6</v>
      </c>
      <c r="K239" s="3">
        <v>-133.69999999999999</v>
      </c>
      <c r="L239" s="3">
        <v>-169.7</v>
      </c>
      <c r="M239" s="3">
        <v>-303.39999999999998</v>
      </c>
      <c r="N239" s="3">
        <v>-105.9</v>
      </c>
      <c r="O239" s="3">
        <v>-409.3</v>
      </c>
      <c r="P239" s="3">
        <v>-554.9</v>
      </c>
      <c r="Q239" s="17">
        <v>-101.9</v>
      </c>
      <c r="R239" s="3">
        <v>-93.7</v>
      </c>
      <c r="S239" s="17">
        <v>-471.2</v>
      </c>
      <c r="T239" s="17">
        <v>-87.9</v>
      </c>
      <c r="U239" s="17">
        <v>-181.6</v>
      </c>
      <c r="V239" s="17">
        <v>-389.4</v>
      </c>
      <c r="W239" s="3">
        <v>-285</v>
      </c>
      <c r="X239" s="17">
        <v>-466.6</v>
      </c>
      <c r="Y239" s="17">
        <v>-568.5</v>
      </c>
      <c r="Z239" s="17">
        <v>-177.9</v>
      </c>
      <c r="AA239" s="17">
        <v>-54.9</v>
      </c>
      <c r="AB239" s="3">
        <v>-605.70000000000005</v>
      </c>
      <c r="AC239" s="3">
        <v>-39.6</v>
      </c>
      <c r="AD239" s="17">
        <v>-94.5</v>
      </c>
      <c r="AE239" s="17">
        <v>-557.4</v>
      </c>
      <c r="AF239" s="17">
        <v>-50.7</v>
      </c>
      <c r="AG239" s="17">
        <v>-145.19999999999999</v>
      </c>
      <c r="AH239" s="17">
        <v>-323.10000000000002</v>
      </c>
      <c r="AI239" s="17">
        <v>-74</v>
      </c>
      <c r="AJ239" s="17">
        <v>-65.2</v>
      </c>
      <c r="AK239" s="3">
        <v>-229.5</v>
      </c>
      <c r="AL239" s="17">
        <v>-69.3</v>
      </c>
      <c r="AM239" s="3">
        <v>-134.5</v>
      </c>
      <c r="AN239" s="3">
        <v>-259.2</v>
      </c>
      <c r="AO239" s="3">
        <v>-67.5</v>
      </c>
      <c r="AP239" s="17">
        <v>-202</v>
      </c>
      <c r="AQ239" s="17">
        <v>-276</v>
      </c>
      <c r="AR239" s="3">
        <v>-77.099999999999994</v>
      </c>
      <c r="AS239" s="3">
        <v>-75.400000000000006</v>
      </c>
      <c r="AT239" s="17">
        <v>-289.3</v>
      </c>
      <c r="AU239" s="3">
        <v>-73</v>
      </c>
      <c r="AV239" s="3">
        <v>-148.4</v>
      </c>
      <c r="AW239" s="3">
        <v>-293</v>
      </c>
      <c r="AX239" s="3">
        <v>-73.7</v>
      </c>
      <c r="AY239" s="3">
        <v>-222.1</v>
      </c>
      <c r="AZ239" s="3">
        <v>-299.2</v>
      </c>
      <c r="BA239" s="3">
        <v>-63.8</v>
      </c>
    </row>
    <row r="240" spans="1:76" x14ac:dyDescent="0.3">
      <c r="A240" t="s">
        <v>236</v>
      </c>
      <c r="B240">
        <v>80</v>
      </c>
      <c r="C240" t="s">
        <v>467</v>
      </c>
      <c r="D240" s="3">
        <v>26.9</v>
      </c>
      <c r="E240" s="3">
        <v>-2.8</v>
      </c>
      <c r="F240" s="3">
        <v>54.3</v>
      </c>
      <c r="G240" s="3">
        <v>-180.4</v>
      </c>
      <c r="H240" s="3">
        <v>-164.6</v>
      </c>
      <c r="I240" s="3">
        <v>-89.4</v>
      </c>
      <c r="J240" s="3">
        <v>-7</v>
      </c>
      <c r="K240" s="3">
        <v>-10.1</v>
      </c>
      <c r="L240" s="3">
        <v>1.9</v>
      </c>
      <c r="M240" s="3">
        <v>-8.1999999999999993</v>
      </c>
      <c r="N240" s="3">
        <v>-15.2</v>
      </c>
      <c r="O240" s="3">
        <v>-23.4</v>
      </c>
      <c r="P240" s="3">
        <v>-30.4</v>
      </c>
      <c r="Q240" s="3">
        <v>20.6</v>
      </c>
      <c r="R240" s="3">
        <v>-17.7</v>
      </c>
      <c r="S240" s="3">
        <v>-10.4</v>
      </c>
      <c r="T240" s="3">
        <v>-18.5</v>
      </c>
      <c r="U240" s="3">
        <v>-36.200000000000003</v>
      </c>
      <c r="V240" s="3">
        <v>-30.8</v>
      </c>
      <c r="W240" s="3">
        <v>65.599999999999994</v>
      </c>
      <c r="X240" s="3">
        <v>29.4</v>
      </c>
      <c r="Y240" s="3">
        <v>50</v>
      </c>
      <c r="Z240" s="3">
        <v>24.9</v>
      </c>
      <c r="AA240" s="3">
        <v>-47.4</v>
      </c>
      <c r="AB240" s="3">
        <v>24.6</v>
      </c>
      <c r="AC240" s="3">
        <v>-57.3</v>
      </c>
      <c r="AD240" s="3">
        <v>-104.7</v>
      </c>
      <c r="AE240" s="3">
        <v>-14.2</v>
      </c>
      <c r="AF240" s="3">
        <v>-29.7</v>
      </c>
      <c r="AG240" s="3">
        <v>-134.4</v>
      </c>
      <c r="AH240" s="3">
        <v>-109.5</v>
      </c>
      <c r="AI240" s="3">
        <v>-46</v>
      </c>
      <c r="AJ240" s="3">
        <v>-51.4</v>
      </c>
      <c r="AK240" s="3">
        <v>-184.4</v>
      </c>
      <c r="AL240" s="3">
        <v>-38.9</v>
      </c>
      <c r="AM240" s="3">
        <v>-90.3</v>
      </c>
      <c r="AN240" s="3">
        <v>-166</v>
      </c>
      <c r="AO240" s="3">
        <v>-41.3</v>
      </c>
      <c r="AP240" s="3">
        <v>-131.6</v>
      </c>
      <c r="AQ240" s="3">
        <v>-177.6</v>
      </c>
      <c r="AR240" s="3">
        <v>-33</v>
      </c>
      <c r="AS240" s="3">
        <v>-34.299999999999997</v>
      </c>
      <c r="AT240" s="3">
        <v>-147.5</v>
      </c>
      <c r="AU240" s="3">
        <v>-6</v>
      </c>
      <c r="AV240" s="3">
        <v>-40.299999999999997</v>
      </c>
      <c r="AW240" s="3">
        <v>-114.6</v>
      </c>
      <c r="AX240" s="3">
        <v>-28.1</v>
      </c>
      <c r="AY240" s="3">
        <v>-68.400000000000006</v>
      </c>
      <c r="AZ240" s="3">
        <v>-101.4</v>
      </c>
      <c r="BA240" s="3">
        <v>-21</v>
      </c>
    </row>
    <row r="241" spans="1:53" x14ac:dyDescent="0.3">
      <c r="A241" t="s">
        <v>237</v>
      </c>
      <c r="B241">
        <v>65</v>
      </c>
      <c r="C241" t="s">
        <v>467</v>
      </c>
      <c r="D241" s="3"/>
      <c r="E241" s="3"/>
      <c r="F241" s="3"/>
      <c r="G241" s="3">
        <v>0</v>
      </c>
      <c r="H241" s="3">
        <v>0</v>
      </c>
      <c r="I241" s="3">
        <v>-160.80000000000001</v>
      </c>
      <c r="J241" s="3"/>
      <c r="K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 t="s">
        <v>73</v>
      </c>
      <c r="AJ241" s="3"/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/>
      <c r="AT241" s="3">
        <v>0</v>
      </c>
      <c r="AU241" s="3">
        <v>-160.80000000000001</v>
      </c>
      <c r="AV241" s="3">
        <v>-160.80000000000001</v>
      </c>
      <c r="AW241" s="3">
        <v>-160.80000000000001</v>
      </c>
      <c r="AX241">
        <v>0</v>
      </c>
      <c r="AY241" s="3">
        <v>-160.80000000000001</v>
      </c>
      <c r="AZ241" s="3">
        <v>-160.80000000000001</v>
      </c>
      <c r="BA241" s="3">
        <v>0</v>
      </c>
    </row>
    <row r="242" spans="1:53" x14ac:dyDescent="0.3">
      <c r="A242" t="s">
        <v>238</v>
      </c>
      <c r="B242">
        <v>66</v>
      </c>
      <c r="C242" s="3" t="s">
        <v>467</v>
      </c>
      <c r="E242" s="3"/>
      <c r="K242" s="3"/>
      <c r="L242" s="3"/>
    </row>
    <row r="243" spans="1:53" x14ac:dyDescent="0.3">
      <c r="A243" t="s">
        <v>239</v>
      </c>
      <c r="B243">
        <v>83</v>
      </c>
      <c r="C243" t="s">
        <v>467</v>
      </c>
      <c r="D243" s="17"/>
      <c r="E243" s="17"/>
      <c r="F243" s="17"/>
      <c r="G243" s="3"/>
      <c r="H243" s="17"/>
      <c r="I243" s="17"/>
      <c r="J243" s="3"/>
      <c r="P243" s="3"/>
      <c r="Q243" s="3"/>
      <c r="R243" s="3"/>
      <c r="V243" s="17"/>
      <c r="W243" s="17"/>
      <c r="Y243" s="17"/>
      <c r="Z243" s="17"/>
      <c r="AA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P243" s="17"/>
      <c r="AQ243" s="17"/>
      <c r="AT243" s="17"/>
    </row>
    <row r="244" spans="1:53" x14ac:dyDescent="0.3">
      <c r="A244" t="s">
        <v>240</v>
      </c>
      <c r="B244">
        <v>84</v>
      </c>
      <c r="C244" t="s">
        <v>467</v>
      </c>
      <c r="D244" s="17"/>
      <c r="E244" s="17"/>
      <c r="G244" s="3"/>
      <c r="M244" s="17"/>
      <c r="N244" s="17"/>
      <c r="O244" s="3"/>
      <c r="P244" s="3"/>
      <c r="S244" s="17"/>
    </row>
    <row r="245" spans="1:53" x14ac:dyDescent="0.3">
      <c r="A245" t="s">
        <v>241</v>
      </c>
      <c r="B245">
        <v>85</v>
      </c>
      <c r="C245" s="3" t="s">
        <v>467</v>
      </c>
      <c r="D245" s="3">
        <v>-86.9</v>
      </c>
      <c r="E245" s="3">
        <v>37.799999999999997</v>
      </c>
      <c r="F245" s="17">
        <v>116.6</v>
      </c>
      <c r="G245" s="17">
        <v>572.6</v>
      </c>
      <c r="H245" s="3">
        <v>686.5</v>
      </c>
      <c r="I245" s="3">
        <v>321.10000000000002</v>
      </c>
      <c r="J245" s="3">
        <v>-53.3</v>
      </c>
      <c r="K245" s="3">
        <v>-6.2</v>
      </c>
      <c r="L245" s="3">
        <v>-48.7</v>
      </c>
      <c r="M245" s="17">
        <v>-54.9</v>
      </c>
      <c r="N245" s="17">
        <v>22.1</v>
      </c>
      <c r="O245" s="3">
        <v>-32.799999999999997</v>
      </c>
      <c r="P245" s="3">
        <v>-86.1</v>
      </c>
      <c r="Q245" s="3">
        <v>70.599999999999994</v>
      </c>
      <c r="R245" s="3">
        <v>47</v>
      </c>
      <c r="S245" s="17">
        <v>91</v>
      </c>
      <c r="T245" s="3">
        <v>60.2</v>
      </c>
      <c r="U245" s="3">
        <v>107.2</v>
      </c>
      <c r="V245" s="17">
        <v>199.9</v>
      </c>
      <c r="W245" s="17">
        <v>-42.2</v>
      </c>
      <c r="X245" s="17">
        <v>65</v>
      </c>
      <c r="Y245" s="17">
        <v>135.6</v>
      </c>
      <c r="Z245" s="17">
        <v>51.6</v>
      </c>
      <c r="AA245" s="17">
        <v>164</v>
      </c>
      <c r="AB245" s="3">
        <v>233.6</v>
      </c>
      <c r="AC245" s="17">
        <v>157.80000000000001</v>
      </c>
      <c r="AD245" s="17">
        <v>321.8</v>
      </c>
      <c r="AE245" s="17">
        <v>331.2</v>
      </c>
      <c r="AF245" s="17">
        <v>156.80000000000001</v>
      </c>
      <c r="AG245" s="17">
        <v>478.6</v>
      </c>
      <c r="AH245" s="17">
        <v>530.20000000000005</v>
      </c>
      <c r="AI245" s="17">
        <v>94</v>
      </c>
      <c r="AJ245" s="17">
        <v>190.4</v>
      </c>
      <c r="AK245" s="17">
        <v>599</v>
      </c>
      <c r="AL245" s="17">
        <v>187.4</v>
      </c>
      <c r="AM245" s="3">
        <v>377.8</v>
      </c>
      <c r="AN245" s="3">
        <v>628.6</v>
      </c>
      <c r="AO245" s="3">
        <v>167</v>
      </c>
      <c r="AP245" s="17">
        <v>544.79999999999995</v>
      </c>
      <c r="AQ245" s="17">
        <v>638.79999999999995</v>
      </c>
      <c r="AR245" s="3">
        <v>141.69999999999999</v>
      </c>
      <c r="AS245" s="3">
        <v>121.5</v>
      </c>
      <c r="AT245" s="17">
        <v>617.6</v>
      </c>
      <c r="AU245" s="3">
        <v>-7.3</v>
      </c>
      <c r="AV245" s="3">
        <v>114.2</v>
      </c>
      <c r="AW245" s="3">
        <v>422.9</v>
      </c>
      <c r="AX245" s="3">
        <v>108.4</v>
      </c>
      <c r="AY245" s="3">
        <v>222.6</v>
      </c>
      <c r="AZ245" s="3">
        <v>364.3</v>
      </c>
      <c r="BA245" s="3">
        <v>98.5</v>
      </c>
    </row>
    <row r="246" spans="1:53" x14ac:dyDescent="0.3">
      <c r="A246" t="s">
        <v>242</v>
      </c>
      <c r="B246">
        <v>87</v>
      </c>
      <c r="C246" t="s">
        <v>467</v>
      </c>
      <c r="D246" t="s">
        <v>73</v>
      </c>
      <c r="E246" t="s">
        <v>73</v>
      </c>
      <c r="F246" t="s">
        <v>73</v>
      </c>
      <c r="G246" t="s">
        <v>73</v>
      </c>
      <c r="H246" t="s">
        <v>73</v>
      </c>
      <c r="I246" t="s">
        <v>73</v>
      </c>
      <c r="J246" t="s">
        <v>73</v>
      </c>
      <c r="K246" t="s">
        <v>73</v>
      </c>
      <c r="L246" t="s">
        <v>73</v>
      </c>
      <c r="M246" t="s">
        <v>73</v>
      </c>
      <c r="N246" t="s">
        <v>73</v>
      </c>
      <c r="O246" t="s">
        <v>73</v>
      </c>
      <c r="P246" t="s">
        <v>73</v>
      </c>
      <c r="Q246" t="s">
        <v>73</v>
      </c>
      <c r="R246" t="s">
        <v>73</v>
      </c>
      <c r="S246" t="s">
        <v>73</v>
      </c>
      <c r="T246" t="s">
        <v>73</v>
      </c>
      <c r="U246" t="s">
        <v>73</v>
      </c>
      <c r="V246" t="s">
        <v>73</v>
      </c>
      <c r="W246" t="s">
        <v>73</v>
      </c>
      <c r="X246" t="s">
        <v>73</v>
      </c>
      <c r="Y246" t="s">
        <v>73</v>
      </c>
      <c r="Z246" t="s">
        <v>73</v>
      </c>
      <c r="AA246" t="s">
        <v>73</v>
      </c>
      <c r="AB246" t="s">
        <v>73</v>
      </c>
      <c r="AC246" t="s">
        <v>73</v>
      </c>
      <c r="AD246" t="s">
        <v>73</v>
      </c>
      <c r="AE246" t="s">
        <v>73</v>
      </c>
      <c r="AF246" t="s">
        <v>73</v>
      </c>
      <c r="AG246" t="s">
        <v>73</v>
      </c>
      <c r="AH246" t="s">
        <v>73</v>
      </c>
      <c r="AI246" t="s">
        <v>73</v>
      </c>
      <c r="AJ246" t="s">
        <v>73</v>
      </c>
      <c r="AK246" t="s">
        <v>73</v>
      </c>
      <c r="AL246" t="s">
        <v>73</v>
      </c>
      <c r="AM246" t="s">
        <v>73</v>
      </c>
      <c r="AN246" t="s">
        <v>73</v>
      </c>
      <c r="AO246" t="s">
        <v>73</v>
      </c>
      <c r="AP246" t="s">
        <v>73</v>
      </c>
      <c r="AQ246" t="s">
        <v>73</v>
      </c>
      <c r="AR246" t="s">
        <v>73</v>
      </c>
      <c r="AS246" t="s">
        <v>73</v>
      </c>
      <c r="AT246" t="s">
        <v>73</v>
      </c>
      <c r="AU246" t="s">
        <v>73</v>
      </c>
      <c r="AV246" t="s">
        <v>73</v>
      </c>
      <c r="AW246" t="s">
        <v>73</v>
      </c>
      <c r="AX246" t="s">
        <v>73</v>
      </c>
      <c r="AY246" t="s">
        <v>73</v>
      </c>
      <c r="AZ246" t="s">
        <v>73</v>
      </c>
      <c r="BA246" t="s">
        <v>73</v>
      </c>
    </row>
    <row r="247" spans="1:53" x14ac:dyDescent="0.3">
      <c r="A247" t="s">
        <v>243</v>
      </c>
      <c r="B247">
        <v>89</v>
      </c>
      <c r="C247" s="3" t="s">
        <v>467</v>
      </c>
      <c r="D247" s="3">
        <v>945.3</v>
      </c>
      <c r="E247" s="17">
        <v>1031.2</v>
      </c>
      <c r="F247" s="17">
        <v>1141.5999999999999</v>
      </c>
      <c r="G247" s="17">
        <v>1458.6</v>
      </c>
      <c r="H247" s="17">
        <v>1570.7</v>
      </c>
      <c r="I247" s="17">
        <v>1309.0999999999999</v>
      </c>
      <c r="J247" s="3">
        <v>235.7</v>
      </c>
      <c r="K247" s="17">
        <v>248</v>
      </c>
      <c r="L247" s="17">
        <v>268.8</v>
      </c>
      <c r="M247" s="17">
        <v>516.79999999999995</v>
      </c>
      <c r="N247" s="3">
        <v>250.8</v>
      </c>
      <c r="O247" s="17">
        <v>767.6</v>
      </c>
      <c r="P247" s="17">
        <v>1003.3</v>
      </c>
      <c r="Q247" s="3">
        <v>263.60000000000002</v>
      </c>
      <c r="R247" s="17">
        <v>262.8</v>
      </c>
      <c r="S247" s="17">
        <v>1046</v>
      </c>
      <c r="T247" s="17">
        <v>273.3</v>
      </c>
      <c r="U247" s="17">
        <v>536.1</v>
      </c>
      <c r="V247" s="17">
        <v>1050.5</v>
      </c>
      <c r="W247" s="17">
        <v>285.60000000000002</v>
      </c>
      <c r="X247" s="17">
        <v>821.7</v>
      </c>
      <c r="Y247" s="17">
        <v>1085.3</v>
      </c>
      <c r="Z247" s="17">
        <v>319.89999999999998</v>
      </c>
      <c r="AA247" s="17">
        <v>363.1</v>
      </c>
      <c r="AB247" s="3">
        <v>1241.9000000000001</v>
      </c>
      <c r="AC247" s="17">
        <v>366.6</v>
      </c>
      <c r="AD247" s="3">
        <v>729.7</v>
      </c>
      <c r="AE247" s="3">
        <v>1335.2</v>
      </c>
      <c r="AF247" s="17">
        <v>359.2</v>
      </c>
      <c r="AG247" s="17">
        <v>1088.9000000000001</v>
      </c>
      <c r="AH247" s="17">
        <v>1408.8</v>
      </c>
      <c r="AI247" s="17">
        <v>369.8</v>
      </c>
      <c r="AJ247" s="17">
        <v>423.1</v>
      </c>
      <c r="AK247" s="17">
        <v>1518.6</v>
      </c>
      <c r="AL247" s="17">
        <v>404.1</v>
      </c>
      <c r="AM247" s="3">
        <v>827.2</v>
      </c>
      <c r="AN247" s="17">
        <v>1556.1</v>
      </c>
      <c r="AO247" s="17">
        <v>384</v>
      </c>
      <c r="AP247" s="17">
        <v>1211.2</v>
      </c>
      <c r="AQ247" s="17">
        <v>1580.9</v>
      </c>
      <c r="AR247" s="17">
        <v>359.5</v>
      </c>
      <c r="AS247" s="17">
        <v>346.2</v>
      </c>
      <c r="AT247" s="17">
        <v>1493.8</v>
      </c>
      <c r="AU247" s="3">
        <v>343</v>
      </c>
      <c r="AV247" s="3">
        <v>689.2</v>
      </c>
      <c r="AW247" s="3">
        <v>1432.7</v>
      </c>
      <c r="AX247" s="3">
        <v>317.8</v>
      </c>
      <c r="AY247" s="3">
        <v>1007</v>
      </c>
      <c r="AZ247" s="3">
        <v>1366.5</v>
      </c>
      <c r="BA247" s="3" t="s">
        <v>73</v>
      </c>
    </row>
    <row r="248" spans="1:53" x14ac:dyDescent="0.3">
      <c r="A248" t="s">
        <v>244</v>
      </c>
      <c r="B248">
        <v>90</v>
      </c>
      <c r="C248" t="s">
        <v>467</v>
      </c>
      <c r="D248" s="3" t="s">
        <v>73</v>
      </c>
      <c r="E248" s="3" t="s">
        <v>73</v>
      </c>
      <c r="F248" s="3" t="s">
        <v>73</v>
      </c>
      <c r="G248" s="17" t="s">
        <v>73</v>
      </c>
      <c r="H248" s="17" t="s">
        <v>73</v>
      </c>
      <c r="I248" s="3" t="s">
        <v>73</v>
      </c>
      <c r="J248" s="3" t="s">
        <v>73</v>
      </c>
      <c r="K248" t="s">
        <v>73</v>
      </c>
      <c r="L248" t="s">
        <v>73</v>
      </c>
      <c r="M248" t="s">
        <v>73</v>
      </c>
      <c r="N248" s="17" t="s">
        <v>73</v>
      </c>
      <c r="O248" t="s">
        <v>73</v>
      </c>
      <c r="P248" s="3" t="s">
        <v>73</v>
      </c>
      <c r="Q248" s="3" t="s">
        <v>73</v>
      </c>
      <c r="R248" t="s">
        <v>73</v>
      </c>
      <c r="S248" s="3" t="s">
        <v>73</v>
      </c>
      <c r="T248" t="s">
        <v>73</v>
      </c>
      <c r="U248" t="s">
        <v>73</v>
      </c>
      <c r="V248" s="3" t="s">
        <v>73</v>
      </c>
      <c r="W248" t="s">
        <v>73</v>
      </c>
      <c r="X248" s="17" t="s">
        <v>73</v>
      </c>
      <c r="Y248" s="3" t="s">
        <v>73</v>
      </c>
      <c r="Z248" s="3" t="s">
        <v>73</v>
      </c>
      <c r="AA248" t="s">
        <v>73</v>
      </c>
      <c r="AB248" s="3" t="s">
        <v>73</v>
      </c>
      <c r="AC248" t="s">
        <v>73</v>
      </c>
      <c r="AD248" t="s">
        <v>73</v>
      </c>
      <c r="AE248" s="3" t="s">
        <v>73</v>
      </c>
      <c r="AF248" t="s">
        <v>73</v>
      </c>
      <c r="AG248" t="s">
        <v>73</v>
      </c>
      <c r="AH248" s="3" t="s">
        <v>73</v>
      </c>
      <c r="AI248" s="3" t="s">
        <v>73</v>
      </c>
      <c r="AJ248" t="s">
        <v>73</v>
      </c>
      <c r="AK248" s="3" t="s">
        <v>73</v>
      </c>
      <c r="AL248" t="s">
        <v>73</v>
      </c>
      <c r="AM248" t="s">
        <v>73</v>
      </c>
      <c r="AN248" s="3" t="s">
        <v>73</v>
      </c>
      <c r="AO248" t="s">
        <v>73</v>
      </c>
      <c r="AP248" t="s">
        <v>73</v>
      </c>
      <c r="AQ248" s="3" t="s">
        <v>73</v>
      </c>
      <c r="AR248" s="3" t="s">
        <v>73</v>
      </c>
      <c r="AS248" t="s">
        <v>73</v>
      </c>
      <c r="AT248" s="3" t="s">
        <v>73</v>
      </c>
      <c r="AU248" t="s">
        <v>73</v>
      </c>
      <c r="AV248" t="s">
        <v>73</v>
      </c>
      <c r="AW248" s="3" t="s">
        <v>73</v>
      </c>
      <c r="AX248" t="s">
        <v>73</v>
      </c>
      <c r="AY248" t="s">
        <v>73</v>
      </c>
      <c r="AZ248" s="3" t="s">
        <v>73</v>
      </c>
      <c r="BA248" t="s">
        <v>73</v>
      </c>
    </row>
    <row r="249" spans="1:53" x14ac:dyDescent="0.3">
      <c r="A249" t="s">
        <v>245</v>
      </c>
      <c r="B249">
        <v>92</v>
      </c>
      <c r="C249" t="s">
        <v>467</v>
      </c>
      <c r="D249" t="s">
        <v>73</v>
      </c>
      <c r="E249" t="s">
        <v>73</v>
      </c>
      <c r="F249" t="s">
        <v>73</v>
      </c>
      <c r="G249" t="s">
        <v>73</v>
      </c>
      <c r="H249" t="s">
        <v>73</v>
      </c>
      <c r="I249" t="s">
        <v>73</v>
      </c>
      <c r="J249" t="s">
        <v>73</v>
      </c>
      <c r="K249" t="s">
        <v>73</v>
      </c>
      <c r="L249" t="s">
        <v>73</v>
      </c>
      <c r="M249" t="s">
        <v>73</v>
      </c>
      <c r="N249" t="s">
        <v>73</v>
      </c>
      <c r="O249" t="s">
        <v>73</v>
      </c>
      <c r="P249" t="s">
        <v>73</v>
      </c>
      <c r="Q249" t="s">
        <v>73</v>
      </c>
      <c r="R249" t="s">
        <v>73</v>
      </c>
      <c r="S249" t="s">
        <v>73</v>
      </c>
      <c r="T249" t="s">
        <v>73</v>
      </c>
      <c r="U249" t="s">
        <v>73</v>
      </c>
      <c r="V249" t="s">
        <v>73</v>
      </c>
      <c r="W249" t="s">
        <v>73</v>
      </c>
      <c r="X249" t="s">
        <v>73</v>
      </c>
      <c r="Y249" t="s">
        <v>73</v>
      </c>
      <c r="Z249" t="s">
        <v>73</v>
      </c>
      <c r="AA249" t="s">
        <v>73</v>
      </c>
      <c r="AB249" t="s">
        <v>73</v>
      </c>
      <c r="AC249" t="s">
        <v>73</v>
      </c>
      <c r="AD249" t="s">
        <v>73</v>
      </c>
      <c r="AE249" t="s">
        <v>73</v>
      </c>
      <c r="AF249" t="s">
        <v>73</v>
      </c>
      <c r="AG249" t="s">
        <v>73</v>
      </c>
      <c r="AH249" t="s">
        <v>73</v>
      </c>
      <c r="AI249" t="s">
        <v>73</v>
      </c>
      <c r="AJ249" t="s">
        <v>73</v>
      </c>
      <c r="AK249" t="s">
        <v>73</v>
      </c>
      <c r="AL249" t="s">
        <v>73</v>
      </c>
      <c r="AM249" t="s">
        <v>73</v>
      </c>
      <c r="AN249" t="s">
        <v>73</v>
      </c>
      <c r="AO249" t="s">
        <v>73</v>
      </c>
      <c r="AP249" t="s">
        <v>73</v>
      </c>
      <c r="AQ249" t="s">
        <v>73</v>
      </c>
      <c r="AR249" t="s">
        <v>73</v>
      </c>
      <c r="AS249" t="s">
        <v>73</v>
      </c>
      <c r="AT249" t="s">
        <v>73</v>
      </c>
      <c r="AU249" t="s">
        <v>73</v>
      </c>
      <c r="AV249" t="s">
        <v>73</v>
      </c>
      <c r="AW249" t="s">
        <v>73</v>
      </c>
      <c r="AX249" t="s">
        <v>73</v>
      </c>
      <c r="AY249" t="s">
        <v>73</v>
      </c>
      <c r="AZ249" t="s">
        <v>73</v>
      </c>
      <c r="BA249" t="s">
        <v>73</v>
      </c>
    </row>
    <row r="250" spans="1:53" x14ac:dyDescent="0.3">
      <c r="A250" t="s">
        <v>246</v>
      </c>
      <c r="B250">
        <v>273</v>
      </c>
      <c r="C250" t="s">
        <v>467</v>
      </c>
      <c r="D250" s="3" t="s">
        <v>73</v>
      </c>
      <c r="E250" s="3" t="s">
        <v>73</v>
      </c>
      <c r="F250" s="3" t="s">
        <v>73</v>
      </c>
      <c r="G250" s="3" t="s">
        <v>73</v>
      </c>
      <c r="H250" s="3" t="s">
        <v>73</v>
      </c>
      <c r="I250" s="3" t="s">
        <v>73</v>
      </c>
      <c r="J250" s="3" t="s">
        <v>73</v>
      </c>
      <c r="K250" s="3" t="s">
        <v>73</v>
      </c>
      <c r="L250" s="3" t="s">
        <v>73</v>
      </c>
      <c r="M250" s="3" t="s">
        <v>73</v>
      </c>
      <c r="N250" s="3" t="s">
        <v>73</v>
      </c>
      <c r="O250" s="3" t="s">
        <v>73</v>
      </c>
      <c r="P250" s="3" t="s">
        <v>73</v>
      </c>
      <c r="Q250" s="3" t="s">
        <v>73</v>
      </c>
      <c r="R250" s="3" t="s">
        <v>73</v>
      </c>
      <c r="S250" s="3" t="s">
        <v>73</v>
      </c>
      <c r="T250" s="3" t="s">
        <v>73</v>
      </c>
      <c r="U250" s="3" t="s">
        <v>73</v>
      </c>
      <c r="V250" s="3" t="s">
        <v>73</v>
      </c>
      <c r="W250" s="3" t="s">
        <v>73</v>
      </c>
      <c r="X250" s="3" t="s">
        <v>73</v>
      </c>
      <c r="Y250" s="3" t="s">
        <v>73</v>
      </c>
      <c r="Z250" s="3" t="s">
        <v>73</v>
      </c>
      <c r="AA250" s="3" t="s">
        <v>73</v>
      </c>
      <c r="AB250" s="3" t="s">
        <v>73</v>
      </c>
      <c r="AC250" s="3" t="s">
        <v>73</v>
      </c>
      <c r="AD250" s="3" t="s">
        <v>73</v>
      </c>
      <c r="AE250" s="3" t="s">
        <v>73</v>
      </c>
      <c r="AF250" s="3" t="s">
        <v>73</v>
      </c>
      <c r="AG250" s="3" t="s">
        <v>73</v>
      </c>
      <c r="AH250" s="3" t="s">
        <v>73</v>
      </c>
      <c r="AI250" s="3" t="s">
        <v>73</v>
      </c>
      <c r="AJ250" s="3" t="s">
        <v>73</v>
      </c>
      <c r="AK250" s="3" t="s">
        <v>73</v>
      </c>
      <c r="AL250" s="3" t="s">
        <v>73</v>
      </c>
      <c r="AM250" s="3" t="s">
        <v>73</v>
      </c>
      <c r="AN250" s="3" t="s">
        <v>73</v>
      </c>
      <c r="AO250" s="3" t="s">
        <v>73</v>
      </c>
      <c r="AP250" s="3" t="s">
        <v>73</v>
      </c>
      <c r="AQ250" s="3" t="s">
        <v>73</v>
      </c>
      <c r="AR250" s="3" t="s">
        <v>73</v>
      </c>
      <c r="AS250" s="3" t="s">
        <v>73</v>
      </c>
      <c r="AT250" s="3" t="s">
        <v>73</v>
      </c>
      <c r="AU250" s="3" t="s">
        <v>73</v>
      </c>
      <c r="AV250" s="3" t="s">
        <v>73</v>
      </c>
      <c r="AW250" s="3" t="s">
        <v>73</v>
      </c>
      <c r="AX250" s="3" t="s">
        <v>73</v>
      </c>
      <c r="AY250" s="3" t="s">
        <v>73</v>
      </c>
      <c r="AZ250" s="3" t="s">
        <v>73</v>
      </c>
      <c r="BA250" s="3" t="s">
        <v>73</v>
      </c>
    </row>
    <row r="251" spans="1:53" x14ac:dyDescent="0.3">
      <c r="A251" t="s">
        <v>247</v>
      </c>
      <c r="B251">
        <v>274</v>
      </c>
      <c r="C251" t="s">
        <v>467</v>
      </c>
      <c r="D251" t="s">
        <v>73</v>
      </c>
      <c r="E251" t="s">
        <v>73</v>
      </c>
      <c r="F251" t="s">
        <v>73</v>
      </c>
      <c r="G251" t="s">
        <v>73</v>
      </c>
      <c r="H251" t="s">
        <v>73</v>
      </c>
      <c r="I251" t="s">
        <v>73</v>
      </c>
      <c r="J251" t="s">
        <v>73</v>
      </c>
      <c r="K251" t="s">
        <v>73</v>
      </c>
      <c r="L251" t="s">
        <v>73</v>
      </c>
      <c r="M251" t="s">
        <v>73</v>
      </c>
      <c r="N251" t="s">
        <v>73</v>
      </c>
      <c r="O251" t="s">
        <v>73</v>
      </c>
      <c r="P251" t="s">
        <v>73</v>
      </c>
      <c r="Q251" t="s">
        <v>73</v>
      </c>
      <c r="R251" t="s">
        <v>73</v>
      </c>
      <c r="S251" t="s">
        <v>73</v>
      </c>
      <c r="T251" t="s">
        <v>73</v>
      </c>
      <c r="U251" t="s">
        <v>73</v>
      </c>
      <c r="V251" t="s">
        <v>73</v>
      </c>
      <c r="W251" t="s">
        <v>73</v>
      </c>
      <c r="X251" t="s">
        <v>73</v>
      </c>
      <c r="Y251" t="s">
        <v>73</v>
      </c>
      <c r="Z251" t="s">
        <v>73</v>
      </c>
      <c r="AA251" t="s">
        <v>73</v>
      </c>
      <c r="AB251" t="s">
        <v>73</v>
      </c>
      <c r="AC251" t="s">
        <v>73</v>
      </c>
      <c r="AD251" t="s">
        <v>73</v>
      </c>
      <c r="AE251" t="s">
        <v>73</v>
      </c>
      <c r="AF251" t="s">
        <v>73</v>
      </c>
      <c r="AG251" t="s">
        <v>73</v>
      </c>
      <c r="AH251" t="s">
        <v>73</v>
      </c>
      <c r="AI251" t="s">
        <v>73</v>
      </c>
      <c r="AJ251" t="s">
        <v>73</v>
      </c>
      <c r="AK251" t="s">
        <v>73</v>
      </c>
      <c r="AL251" t="s">
        <v>73</v>
      </c>
      <c r="AM251" t="s">
        <v>73</v>
      </c>
      <c r="AN251" t="s">
        <v>73</v>
      </c>
      <c r="AO251" t="s">
        <v>73</v>
      </c>
      <c r="AP251" t="s">
        <v>73</v>
      </c>
      <c r="AQ251" t="s">
        <v>73</v>
      </c>
      <c r="AR251" t="s">
        <v>73</v>
      </c>
      <c r="AS251" t="s">
        <v>73</v>
      </c>
      <c r="AT251" t="s">
        <v>73</v>
      </c>
      <c r="AU251" t="s">
        <v>73</v>
      </c>
      <c r="AV251" t="s">
        <v>73</v>
      </c>
      <c r="AW251" t="s">
        <v>73</v>
      </c>
      <c r="AX251" t="s">
        <v>73</v>
      </c>
      <c r="AY251" t="s">
        <v>73</v>
      </c>
      <c r="AZ251" t="s">
        <v>73</v>
      </c>
      <c r="BA251" t="s">
        <v>73</v>
      </c>
    </row>
    <row r="252" spans="1:53" x14ac:dyDescent="0.3">
      <c r="A252" t="s">
        <v>248</v>
      </c>
      <c r="B252">
        <v>321</v>
      </c>
      <c r="C252" s="17" t="s">
        <v>467</v>
      </c>
      <c r="D252" s="17" t="s">
        <v>73</v>
      </c>
      <c r="E252" s="17" t="s">
        <v>73</v>
      </c>
      <c r="F252" s="17" t="s">
        <v>73</v>
      </c>
      <c r="G252" s="17" t="s">
        <v>73</v>
      </c>
      <c r="H252" s="3" t="s">
        <v>73</v>
      </c>
      <c r="I252" s="17" t="s">
        <v>73</v>
      </c>
      <c r="J252" s="3" t="s">
        <v>73</v>
      </c>
      <c r="K252" s="3" t="s">
        <v>73</v>
      </c>
      <c r="L252" s="17" t="s">
        <v>73</v>
      </c>
      <c r="M252" s="3" t="s">
        <v>73</v>
      </c>
      <c r="N252" s="3" t="s">
        <v>73</v>
      </c>
      <c r="O252" s="17" t="s">
        <v>73</v>
      </c>
      <c r="P252" s="3" t="s">
        <v>73</v>
      </c>
      <c r="Q252" s="3" t="s">
        <v>73</v>
      </c>
      <c r="R252" s="17" t="s">
        <v>73</v>
      </c>
      <c r="S252" s="3" t="s">
        <v>73</v>
      </c>
      <c r="T252" s="17" t="s">
        <v>73</v>
      </c>
      <c r="U252" s="17" t="s">
        <v>73</v>
      </c>
      <c r="V252" s="3" t="s">
        <v>73</v>
      </c>
      <c r="W252" s="3" t="s">
        <v>73</v>
      </c>
      <c r="X252" s="17" t="s">
        <v>73</v>
      </c>
      <c r="Y252" s="3" t="s">
        <v>73</v>
      </c>
      <c r="Z252" s="3" t="s">
        <v>73</v>
      </c>
      <c r="AA252" s="17" t="s">
        <v>73</v>
      </c>
      <c r="AB252" s="3" t="s">
        <v>73</v>
      </c>
      <c r="AC252" s="17" t="s">
        <v>73</v>
      </c>
      <c r="AD252" s="3" t="s">
        <v>73</v>
      </c>
      <c r="AE252" s="3" t="s">
        <v>73</v>
      </c>
      <c r="AF252" s="3" t="s">
        <v>73</v>
      </c>
      <c r="AG252" s="17" t="s">
        <v>73</v>
      </c>
      <c r="AH252" s="3" t="s">
        <v>73</v>
      </c>
      <c r="AI252" s="3" t="s">
        <v>73</v>
      </c>
      <c r="AJ252" s="17" t="s">
        <v>73</v>
      </c>
      <c r="AK252" s="3" t="s">
        <v>73</v>
      </c>
      <c r="AL252" s="17" t="s">
        <v>73</v>
      </c>
      <c r="AM252" s="3" t="s">
        <v>73</v>
      </c>
      <c r="AN252" s="3" t="s">
        <v>73</v>
      </c>
      <c r="AO252" s="17" t="s">
        <v>73</v>
      </c>
      <c r="AP252" s="3" t="s">
        <v>73</v>
      </c>
      <c r="AQ252" s="3" t="s">
        <v>73</v>
      </c>
      <c r="AR252" s="17" t="s">
        <v>73</v>
      </c>
      <c r="AS252" s="3" t="s">
        <v>73</v>
      </c>
      <c r="AT252" s="17" t="s">
        <v>73</v>
      </c>
      <c r="AU252" s="17" t="s">
        <v>73</v>
      </c>
      <c r="AV252" s="3" t="s">
        <v>73</v>
      </c>
      <c r="AW252" s="3" t="s">
        <v>73</v>
      </c>
      <c r="AX252" s="3" t="s">
        <v>73</v>
      </c>
      <c r="AY252" s="3" t="s">
        <v>73</v>
      </c>
      <c r="AZ252" s="3" t="s">
        <v>73</v>
      </c>
      <c r="BA252" s="3" t="s">
        <v>73</v>
      </c>
    </row>
    <row r="253" spans="1:53" s="8" customFormat="1" x14ac:dyDescent="0.3">
      <c r="A253" s="8" t="s">
        <v>496</v>
      </c>
      <c r="B253" s="8">
        <v>348</v>
      </c>
      <c r="C253" s="8" t="s">
        <v>467</v>
      </c>
      <c r="J253" s="15"/>
      <c r="P253" s="15"/>
    </row>
    <row r="254" spans="1:53" x14ac:dyDescent="0.3">
      <c r="A254" t="s">
        <v>497</v>
      </c>
      <c r="B254">
        <v>349</v>
      </c>
      <c r="C254" s="3" t="s">
        <v>467</v>
      </c>
      <c r="D254" s="3"/>
      <c r="E254" s="3"/>
      <c r="F254" s="3"/>
      <c r="G254" s="3"/>
      <c r="H254" s="3"/>
      <c r="I254" s="3"/>
      <c r="J254" s="3"/>
      <c r="L254" s="3"/>
      <c r="N254" s="3"/>
      <c r="P254" s="3"/>
      <c r="Q254" s="3"/>
      <c r="R254" s="3"/>
      <c r="AA254" s="17"/>
      <c r="AM254" s="17"/>
      <c r="AO254" s="17"/>
      <c r="AR254" s="17"/>
      <c r="AU254" s="17"/>
    </row>
    <row r="255" spans="1:53" x14ac:dyDescent="0.3">
      <c r="A255" t="s">
        <v>498</v>
      </c>
      <c r="B255">
        <v>350</v>
      </c>
      <c r="C255" s="17" t="s">
        <v>467</v>
      </c>
      <c r="D255" s="3"/>
      <c r="E255" s="3"/>
      <c r="G255" s="3"/>
      <c r="K255" s="3"/>
      <c r="L255" s="3"/>
      <c r="M255" s="3"/>
      <c r="N255" s="3"/>
      <c r="X255" s="17"/>
      <c r="AA255" s="17"/>
      <c r="AM255" s="3"/>
      <c r="AO255" s="17"/>
      <c r="AR255" s="17"/>
      <c r="AU255" s="17"/>
    </row>
    <row r="256" spans="1:53" x14ac:dyDescent="0.3">
      <c r="A256" t="s">
        <v>499</v>
      </c>
      <c r="B256">
        <v>351</v>
      </c>
      <c r="C256" s="3" t="s">
        <v>467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</row>
    <row r="257" spans="1:47" x14ac:dyDescent="0.3">
      <c r="A257" t="s">
        <v>500</v>
      </c>
      <c r="B257">
        <v>352</v>
      </c>
      <c r="C257" s="3" t="s">
        <v>467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AM257" s="17"/>
    </row>
    <row r="258" spans="1:47" x14ac:dyDescent="0.3">
      <c r="A258" t="s">
        <v>501</v>
      </c>
      <c r="B258">
        <v>353</v>
      </c>
      <c r="C258" s="3" t="s">
        <v>467</v>
      </c>
      <c r="D258" s="3"/>
      <c r="E258" s="3"/>
      <c r="F258" s="3"/>
      <c r="G258" s="3"/>
      <c r="H258" s="3"/>
      <c r="I258" s="3"/>
      <c r="J258" s="3"/>
      <c r="K258" s="3"/>
      <c r="L258" s="3"/>
      <c r="N258" s="3"/>
      <c r="O258" s="3"/>
      <c r="P258" s="3"/>
      <c r="Q258" s="3"/>
      <c r="R258" s="3"/>
      <c r="T258" s="17"/>
      <c r="U258" s="17"/>
      <c r="X258" s="17"/>
      <c r="AA258" s="17"/>
      <c r="AG258" s="17"/>
      <c r="AJ258" s="17"/>
      <c r="AM258" s="17"/>
      <c r="AO258" s="17"/>
      <c r="AR258" s="17"/>
      <c r="AU258" s="17"/>
    </row>
    <row r="259" spans="1:47" x14ac:dyDescent="0.3">
      <c r="A259" t="s">
        <v>502</v>
      </c>
      <c r="B259">
        <v>354</v>
      </c>
      <c r="C259" s="17" t="s">
        <v>467</v>
      </c>
      <c r="E259" s="3"/>
      <c r="K259" s="3"/>
      <c r="L259" s="3"/>
      <c r="N259" s="3"/>
      <c r="O259" s="3"/>
      <c r="P259" s="3"/>
      <c r="Q259" s="3"/>
      <c r="R259" s="3"/>
    </row>
    <row r="260" spans="1:47" x14ac:dyDescent="0.3">
      <c r="A260" t="s">
        <v>503</v>
      </c>
      <c r="B260">
        <v>355</v>
      </c>
      <c r="C260" t="s">
        <v>467</v>
      </c>
    </row>
    <row r="261" spans="1:47" x14ac:dyDescent="0.3">
      <c r="A261" t="s">
        <v>504</v>
      </c>
      <c r="B261">
        <v>356</v>
      </c>
      <c r="C261" t="s">
        <v>467</v>
      </c>
    </row>
    <row r="262" spans="1:47" x14ac:dyDescent="0.3">
      <c r="A262" t="s">
        <v>505</v>
      </c>
      <c r="B262">
        <v>357</v>
      </c>
      <c r="C262" t="s">
        <v>467</v>
      </c>
      <c r="E262" s="3"/>
      <c r="H262" s="3"/>
      <c r="I262" s="3"/>
      <c r="J262" s="3"/>
      <c r="L262" s="3"/>
      <c r="M262" s="3"/>
      <c r="N262" s="3"/>
      <c r="O262" s="3"/>
      <c r="P262" s="3"/>
      <c r="Q262" s="3"/>
    </row>
    <row r="263" spans="1:47" x14ac:dyDescent="0.3">
      <c r="A263" t="s">
        <v>506</v>
      </c>
      <c r="B263">
        <v>358</v>
      </c>
      <c r="C263" s="3" t="s">
        <v>467</v>
      </c>
      <c r="E263" s="3"/>
      <c r="F263" s="3"/>
      <c r="G263" s="3"/>
      <c r="H263" s="3"/>
      <c r="J263" s="3"/>
      <c r="K263" s="3"/>
      <c r="L263" s="3"/>
      <c r="M263" s="3"/>
      <c r="N263" s="3"/>
      <c r="O263" s="3"/>
      <c r="P263" s="3"/>
      <c r="Q263" s="3"/>
      <c r="R263" s="3"/>
    </row>
    <row r="264" spans="1:47" x14ac:dyDescent="0.3">
      <c r="A264" t="s">
        <v>507</v>
      </c>
      <c r="B264">
        <v>359</v>
      </c>
      <c r="C264" s="3" t="s">
        <v>467</v>
      </c>
      <c r="E264" s="3"/>
      <c r="F264" s="3"/>
      <c r="G264" s="3"/>
      <c r="H264" s="3"/>
      <c r="J264" s="3"/>
      <c r="K264" s="3"/>
      <c r="L264" s="3"/>
      <c r="M264" s="3"/>
      <c r="N264" s="3"/>
      <c r="O264" s="3"/>
      <c r="P264" s="3"/>
      <c r="Q264" s="3"/>
      <c r="R264" s="3"/>
    </row>
    <row r="265" spans="1:47" x14ac:dyDescent="0.3">
      <c r="A265" t="s">
        <v>508</v>
      </c>
      <c r="B265">
        <v>360</v>
      </c>
      <c r="C265" s="3" t="s">
        <v>467</v>
      </c>
      <c r="E265" s="3"/>
      <c r="G265" s="3"/>
      <c r="H265" s="3"/>
      <c r="I265" s="3"/>
      <c r="J265" s="3"/>
      <c r="K265" s="3"/>
      <c r="L265" s="3"/>
      <c r="M265" s="3"/>
      <c r="N265" s="3"/>
      <c r="P265" s="3"/>
      <c r="R265" s="3"/>
    </row>
    <row r="266" spans="1:47" x14ac:dyDescent="0.3">
      <c r="A266" t="s">
        <v>509</v>
      </c>
      <c r="B266">
        <v>361</v>
      </c>
      <c r="C266" s="3" t="s">
        <v>467</v>
      </c>
      <c r="D266" s="3"/>
      <c r="E266" s="3"/>
      <c r="F266" s="3"/>
      <c r="G266" s="3"/>
      <c r="H266" s="3"/>
      <c r="I266" s="3"/>
      <c r="J266" s="3"/>
      <c r="K266" s="3"/>
      <c r="L266" s="3"/>
      <c r="N266" s="3"/>
      <c r="O266" s="3"/>
      <c r="P266" s="3"/>
      <c r="R266" s="3"/>
    </row>
    <row r="267" spans="1:47" s="9" customFormat="1" x14ac:dyDescent="0.3">
      <c r="A267" s="9" t="s">
        <v>510</v>
      </c>
      <c r="B267" s="9">
        <v>362</v>
      </c>
      <c r="C267" s="9" t="s">
        <v>467</v>
      </c>
    </row>
    <row r="268" spans="1:47" x14ac:dyDescent="0.3">
      <c r="A268" t="s">
        <v>511</v>
      </c>
      <c r="B268">
        <v>363</v>
      </c>
      <c r="C268" s="3" t="s">
        <v>467</v>
      </c>
      <c r="D268" s="3"/>
      <c r="E268" s="3"/>
      <c r="F268" s="3"/>
      <c r="G268" s="3"/>
      <c r="H268" s="3"/>
      <c r="I268" s="3"/>
      <c r="J268" s="3"/>
      <c r="L268" s="3"/>
      <c r="N268" s="3"/>
      <c r="O268" s="17"/>
      <c r="P268" s="3"/>
      <c r="Q268" s="3"/>
      <c r="R268" s="3"/>
      <c r="T268" s="17"/>
      <c r="U268" s="17"/>
      <c r="X268" s="17"/>
      <c r="AA268" s="17"/>
      <c r="AD268" s="17"/>
      <c r="AG268" s="17"/>
      <c r="AJ268" s="17"/>
      <c r="AL268" s="17"/>
      <c r="AM268" s="17"/>
      <c r="AO268" s="17"/>
      <c r="AR268" s="17"/>
      <c r="AT268" s="17"/>
      <c r="AU268" s="17"/>
    </row>
    <row r="269" spans="1:47" x14ac:dyDescent="0.3">
      <c r="A269" t="s">
        <v>512</v>
      </c>
      <c r="B269">
        <v>364</v>
      </c>
      <c r="C269" s="3" t="s">
        <v>467</v>
      </c>
      <c r="D269" s="3"/>
      <c r="E269" s="3"/>
      <c r="F269" s="3"/>
      <c r="G269" s="3"/>
      <c r="H269" s="3"/>
      <c r="I269" s="3"/>
      <c r="J269" s="3"/>
      <c r="K269" s="3"/>
      <c r="L269" s="3"/>
      <c r="N269" s="3"/>
      <c r="O269" s="3"/>
      <c r="P269" s="3"/>
      <c r="Q269" s="3"/>
      <c r="R269" s="3"/>
      <c r="T269" s="17"/>
      <c r="U269" s="17"/>
      <c r="X269" s="17"/>
      <c r="AA269" s="17"/>
      <c r="AG269" s="17"/>
      <c r="AJ269" s="3"/>
      <c r="AM269" s="17"/>
      <c r="AO269" s="17"/>
      <c r="AR269" s="17"/>
      <c r="AU269" s="17"/>
    </row>
    <row r="270" spans="1:47" x14ac:dyDescent="0.3">
      <c r="A270" t="s">
        <v>513</v>
      </c>
      <c r="B270">
        <v>365</v>
      </c>
      <c r="C270" s="17" t="s">
        <v>467</v>
      </c>
      <c r="E270" s="3"/>
      <c r="K270" s="3"/>
      <c r="L270" s="3"/>
      <c r="N270" s="3"/>
      <c r="O270" s="3"/>
      <c r="P270" s="3"/>
      <c r="Q270" s="3"/>
      <c r="R270" s="3"/>
      <c r="AA270" s="17"/>
    </row>
    <row r="271" spans="1:47" x14ac:dyDescent="0.3">
      <c r="A271" t="s">
        <v>514</v>
      </c>
      <c r="B271">
        <v>366</v>
      </c>
      <c r="C271" s="3" t="s">
        <v>467</v>
      </c>
      <c r="D271" s="3"/>
      <c r="E271" s="3"/>
      <c r="F271" s="3"/>
      <c r="G271" s="3"/>
      <c r="H271" s="3"/>
      <c r="I271" s="3"/>
      <c r="J271" s="3"/>
      <c r="K271" s="3"/>
      <c r="M271" s="3"/>
      <c r="N271" s="3"/>
      <c r="P271" s="3"/>
      <c r="R271" s="3"/>
    </row>
    <row r="272" spans="1:47" x14ac:dyDescent="0.3">
      <c r="A272" t="s">
        <v>515</v>
      </c>
      <c r="B272">
        <v>367</v>
      </c>
      <c r="C272" s="3" t="s">
        <v>467</v>
      </c>
      <c r="D272" s="3"/>
      <c r="E272" s="3"/>
      <c r="F272" s="3"/>
      <c r="G272" s="3"/>
      <c r="H272" s="3"/>
      <c r="I272" s="3"/>
      <c r="J272" s="3"/>
      <c r="L272" s="3"/>
      <c r="N272" s="3"/>
      <c r="O272" s="17"/>
      <c r="P272" s="3"/>
      <c r="Q272" s="3"/>
      <c r="R272" s="3"/>
      <c r="T272" s="17"/>
      <c r="U272" s="17"/>
      <c r="X272" s="17"/>
      <c r="AA272" s="17"/>
      <c r="AD272" s="17"/>
      <c r="AG272" s="17"/>
      <c r="AJ272" s="17"/>
      <c r="AL272" s="17"/>
      <c r="AM272" s="17"/>
      <c r="AO272" s="17"/>
      <c r="AR272" s="17"/>
      <c r="AT272" s="17"/>
      <c r="AU272" s="17"/>
    </row>
    <row r="273" spans="1:53" x14ac:dyDescent="0.3">
      <c r="A273" t="s">
        <v>516</v>
      </c>
      <c r="B273">
        <v>368</v>
      </c>
      <c r="C273" t="s">
        <v>467</v>
      </c>
    </row>
    <row r="274" spans="1:53" x14ac:dyDescent="0.3">
      <c r="A274" t="s">
        <v>517</v>
      </c>
      <c r="B274">
        <v>369</v>
      </c>
      <c r="C274" s="17" t="s">
        <v>467</v>
      </c>
      <c r="D274" s="3"/>
      <c r="E274" s="3"/>
      <c r="F274" s="17"/>
      <c r="G274" s="3"/>
      <c r="H274" s="3"/>
      <c r="I274" s="3"/>
      <c r="J274" s="3"/>
      <c r="K274" s="3"/>
      <c r="L274" s="3"/>
      <c r="M274" s="3"/>
      <c r="N274" s="3"/>
      <c r="O274" s="17"/>
      <c r="P274" s="3"/>
      <c r="Q274" s="3"/>
      <c r="R274" s="3"/>
      <c r="S274" s="3"/>
      <c r="T274" s="17"/>
      <c r="U274" s="17"/>
      <c r="V274" s="3"/>
      <c r="W274" s="3"/>
      <c r="X274" s="17"/>
      <c r="Y274" s="3"/>
      <c r="Z274" s="3"/>
      <c r="AA274" s="17"/>
      <c r="AB274" s="3"/>
      <c r="AC274" s="3"/>
      <c r="AD274" s="17"/>
      <c r="AE274" s="3"/>
      <c r="AF274" s="3"/>
      <c r="AG274" s="17"/>
      <c r="AH274" s="3"/>
      <c r="AI274" s="3"/>
      <c r="AJ274" s="17"/>
      <c r="AK274" s="3"/>
      <c r="AL274" s="17"/>
      <c r="AM274" s="17"/>
      <c r="AN274" s="3"/>
      <c r="AO274" s="17"/>
      <c r="AP274" s="3"/>
      <c r="AQ274" s="3"/>
      <c r="AR274" s="17"/>
      <c r="AS274" s="3"/>
      <c r="AT274" s="17"/>
      <c r="AU274" s="17"/>
      <c r="AV274" s="3"/>
      <c r="AW274" s="3"/>
      <c r="AX274" s="3"/>
      <c r="AY274" s="3"/>
      <c r="AZ274" s="3"/>
      <c r="BA274" s="3"/>
    </row>
    <row r="275" spans="1:53" x14ac:dyDescent="0.3">
      <c r="A275" t="s">
        <v>518</v>
      </c>
      <c r="B275">
        <v>370</v>
      </c>
      <c r="C275" t="s">
        <v>467</v>
      </c>
    </row>
    <row r="276" spans="1:53" x14ac:dyDescent="0.3">
      <c r="A276" t="s">
        <v>519</v>
      </c>
      <c r="B276">
        <v>371</v>
      </c>
      <c r="C276" s="17" t="s">
        <v>467</v>
      </c>
      <c r="F276" s="3"/>
      <c r="M276" s="3"/>
      <c r="N276" s="3"/>
    </row>
    <row r="277" spans="1:53" x14ac:dyDescent="0.3">
      <c r="A277" t="s">
        <v>520</v>
      </c>
      <c r="B277">
        <v>372</v>
      </c>
      <c r="C277" s="17" t="s">
        <v>467</v>
      </c>
      <c r="M277" s="3"/>
      <c r="N277" s="3"/>
    </row>
    <row r="278" spans="1:53" x14ac:dyDescent="0.3">
      <c r="A278" t="s">
        <v>521</v>
      </c>
      <c r="B278">
        <v>373</v>
      </c>
      <c r="C278" s="3" t="s">
        <v>467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</row>
    <row r="279" spans="1:53" x14ac:dyDescent="0.3">
      <c r="A279" t="s">
        <v>522</v>
      </c>
      <c r="B279">
        <v>374</v>
      </c>
      <c r="C279" t="s">
        <v>467</v>
      </c>
      <c r="E279" s="17"/>
      <c r="F279" s="17"/>
      <c r="G279" s="17"/>
      <c r="H279" s="17"/>
      <c r="I279" s="17"/>
      <c r="K279" s="3"/>
      <c r="L279" s="17"/>
      <c r="M279" s="17"/>
      <c r="N279" s="17"/>
      <c r="P279" s="17"/>
      <c r="Q279" s="3"/>
      <c r="R279" s="17"/>
      <c r="S279" s="17"/>
      <c r="T279" s="3"/>
      <c r="U279" s="3"/>
      <c r="V279" s="17"/>
      <c r="X279" s="17"/>
      <c r="Z279" s="17"/>
      <c r="AA279" s="17"/>
      <c r="AC279" s="17"/>
      <c r="AD279" s="17"/>
      <c r="AF279" s="17"/>
      <c r="AH279" s="17"/>
      <c r="AI279" s="17"/>
      <c r="AK279" s="17"/>
      <c r="AL279" s="17"/>
      <c r="AN279" s="17"/>
      <c r="AP279" s="17"/>
      <c r="AQ279" s="17"/>
      <c r="AS279" s="17"/>
      <c r="AT279" s="17"/>
    </row>
    <row r="280" spans="1:53" x14ac:dyDescent="0.3">
      <c r="A280" t="s">
        <v>523</v>
      </c>
      <c r="B280">
        <v>375</v>
      </c>
      <c r="C280" t="s">
        <v>467</v>
      </c>
    </row>
    <row r="281" spans="1:53" x14ac:dyDescent="0.3">
      <c r="A281" t="s">
        <v>524</v>
      </c>
      <c r="B281">
        <v>376</v>
      </c>
      <c r="C281" t="s">
        <v>467</v>
      </c>
      <c r="AM281" s="17"/>
    </row>
    <row r="282" spans="1:53" x14ac:dyDescent="0.3">
      <c r="A282" t="s">
        <v>525</v>
      </c>
      <c r="B282">
        <v>377</v>
      </c>
      <c r="C282" s="3" t="s">
        <v>467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AM282" s="17"/>
    </row>
    <row r="283" spans="1:53" x14ac:dyDescent="0.3">
      <c r="A283" t="s">
        <v>526</v>
      </c>
      <c r="B283">
        <v>378</v>
      </c>
      <c r="C283" t="s">
        <v>467</v>
      </c>
    </row>
    <row r="284" spans="1:53" x14ac:dyDescent="0.3">
      <c r="A284" t="s">
        <v>527</v>
      </c>
      <c r="B284">
        <v>379</v>
      </c>
      <c r="C284" t="s">
        <v>467</v>
      </c>
    </row>
    <row r="285" spans="1:53" x14ac:dyDescent="0.3">
      <c r="A285" t="s">
        <v>528</v>
      </c>
      <c r="B285">
        <v>380</v>
      </c>
      <c r="C285" t="s">
        <v>467</v>
      </c>
      <c r="AM285" s="17"/>
    </row>
    <row r="286" spans="1:53" x14ac:dyDescent="0.3">
      <c r="A286" t="s">
        <v>529</v>
      </c>
      <c r="B286">
        <v>381</v>
      </c>
      <c r="C286" t="s">
        <v>467</v>
      </c>
    </row>
    <row r="287" spans="1:53" x14ac:dyDescent="0.3">
      <c r="A287" t="s">
        <v>530</v>
      </c>
      <c r="B287">
        <v>382</v>
      </c>
      <c r="C287" t="s">
        <v>467</v>
      </c>
    </row>
    <row r="288" spans="1:53" x14ac:dyDescent="0.3">
      <c r="A288" t="s">
        <v>531</v>
      </c>
      <c r="B288">
        <v>383</v>
      </c>
      <c r="C288" s="3" t="s">
        <v>467</v>
      </c>
      <c r="D288" s="3"/>
      <c r="E288" s="3"/>
      <c r="F288" s="3"/>
      <c r="G288" s="3"/>
      <c r="H288" s="3"/>
      <c r="I288" s="3"/>
      <c r="J288" s="3"/>
      <c r="K288" s="3"/>
      <c r="L288" s="3"/>
      <c r="N288" s="3"/>
      <c r="O288" s="3"/>
      <c r="P288" s="3"/>
      <c r="Q288" s="3"/>
      <c r="R288" s="3"/>
      <c r="T288" s="17"/>
      <c r="U288" s="17"/>
      <c r="X288" s="17"/>
      <c r="AA288" s="17"/>
      <c r="AG288" s="17"/>
      <c r="AJ288" s="17"/>
      <c r="AM288" s="17"/>
      <c r="AO288" s="17"/>
      <c r="AR288" s="17"/>
      <c r="AU288" s="17"/>
    </row>
    <row r="289" spans="1:27" x14ac:dyDescent="0.3">
      <c r="A289" t="s">
        <v>532</v>
      </c>
      <c r="B289">
        <v>384</v>
      </c>
      <c r="C289" t="s">
        <v>467</v>
      </c>
    </row>
    <row r="290" spans="1:27" x14ac:dyDescent="0.3">
      <c r="A290" t="s">
        <v>533</v>
      </c>
      <c r="B290">
        <v>385</v>
      </c>
      <c r="C290" t="s">
        <v>467</v>
      </c>
    </row>
    <row r="291" spans="1:27" x14ac:dyDescent="0.3">
      <c r="A291" t="s">
        <v>534</v>
      </c>
      <c r="B291">
        <v>386</v>
      </c>
      <c r="C291" t="s">
        <v>467</v>
      </c>
    </row>
    <row r="292" spans="1:27" x14ac:dyDescent="0.3">
      <c r="A292" t="s">
        <v>535</v>
      </c>
      <c r="B292">
        <v>387</v>
      </c>
      <c r="C292" t="s">
        <v>467</v>
      </c>
    </row>
    <row r="293" spans="1:27" x14ac:dyDescent="0.3">
      <c r="A293" t="s">
        <v>536</v>
      </c>
      <c r="B293">
        <v>388</v>
      </c>
      <c r="C293" t="s">
        <v>467</v>
      </c>
    </row>
    <row r="294" spans="1:27" x14ac:dyDescent="0.3">
      <c r="A294" t="s">
        <v>537</v>
      </c>
      <c r="B294">
        <v>389</v>
      </c>
      <c r="C294" s="3" t="s">
        <v>467</v>
      </c>
      <c r="D294" s="3"/>
      <c r="H294" s="3"/>
      <c r="I294" s="3"/>
      <c r="J294" s="3"/>
    </row>
    <row r="295" spans="1:27" x14ac:dyDescent="0.3">
      <c r="A295" t="s">
        <v>538</v>
      </c>
      <c r="B295">
        <v>390</v>
      </c>
      <c r="C295" t="s">
        <v>467</v>
      </c>
    </row>
    <row r="296" spans="1:27" x14ac:dyDescent="0.3">
      <c r="A296" t="s">
        <v>539</v>
      </c>
      <c r="B296">
        <v>391</v>
      </c>
      <c r="C296" t="s">
        <v>467</v>
      </c>
      <c r="E296" s="3"/>
      <c r="I296" s="3"/>
      <c r="K296" s="3"/>
      <c r="L296" s="3"/>
      <c r="N296" s="3"/>
      <c r="O296" s="3"/>
      <c r="P296" s="3"/>
      <c r="Q296" s="3"/>
      <c r="R296" s="3"/>
      <c r="X296" s="17"/>
    </row>
    <row r="297" spans="1:27" x14ac:dyDescent="0.3">
      <c r="A297" t="s">
        <v>540</v>
      </c>
      <c r="B297">
        <v>392</v>
      </c>
      <c r="C297" t="s">
        <v>467</v>
      </c>
    </row>
    <row r="298" spans="1:27" x14ac:dyDescent="0.3">
      <c r="A298" t="s">
        <v>541</v>
      </c>
      <c r="B298">
        <v>393</v>
      </c>
      <c r="C298" s="17" t="s">
        <v>467</v>
      </c>
      <c r="E298" s="3"/>
      <c r="K298" s="3"/>
      <c r="L298" s="3"/>
      <c r="N298" s="3"/>
      <c r="O298" s="3"/>
      <c r="P298" s="3"/>
      <c r="Q298" s="3"/>
      <c r="R298" s="3"/>
      <c r="AA298" s="17"/>
    </row>
    <row r="299" spans="1:27" x14ac:dyDescent="0.3">
      <c r="A299" t="s">
        <v>542</v>
      </c>
      <c r="B299">
        <v>394</v>
      </c>
      <c r="C299" s="3" t="s">
        <v>467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</row>
    <row r="300" spans="1:27" x14ac:dyDescent="0.3">
      <c r="A300" t="s">
        <v>543</v>
      </c>
      <c r="B300">
        <v>395</v>
      </c>
      <c r="C300" s="3" t="s">
        <v>467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</row>
    <row r="301" spans="1:27" x14ac:dyDescent="0.3">
      <c r="A301" t="s">
        <v>544</v>
      </c>
      <c r="B301">
        <v>396</v>
      </c>
      <c r="C301" t="s">
        <v>467</v>
      </c>
    </row>
    <row r="302" spans="1:27" x14ac:dyDescent="0.3">
      <c r="A302" t="s">
        <v>545</v>
      </c>
      <c r="B302">
        <v>397</v>
      </c>
      <c r="C302" t="s">
        <v>467</v>
      </c>
      <c r="M302" s="3"/>
      <c r="N302" s="3"/>
      <c r="O302" s="3"/>
      <c r="P302" s="3"/>
      <c r="Q302" s="3"/>
    </row>
    <row r="303" spans="1:27" x14ac:dyDescent="0.3">
      <c r="A303" t="s">
        <v>546</v>
      </c>
      <c r="B303">
        <v>398</v>
      </c>
      <c r="C303" t="s">
        <v>467</v>
      </c>
      <c r="E303" s="3"/>
      <c r="H303" s="3"/>
      <c r="I303" s="3"/>
      <c r="J303" s="3"/>
      <c r="L303" s="3"/>
      <c r="M303" s="3"/>
      <c r="N303" s="3"/>
      <c r="O303" s="3"/>
      <c r="Q303" s="3"/>
    </row>
    <row r="304" spans="1:27" x14ac:dyDescent="0.3">
      <c r="A304" t="s">
        <v>547</v>
      </c>
      <c r="B304">
        <v>399</v>
      </c>
      <c r="C304" t="s">
        <v>467</v>
      </c>
    </row>
    <row r="305" spans="1:47" x14ac:dyDescent="0.3">
      <c r="A305" t="s">
        <v>548</v>
      </c>
      <c r="B305">
        <v>400</v>
      </c>
      <c r="C305" t="s">
        <v>467</v>
      </c>
      <c r="E305" s="3"/>
      <c r="H305" s="3"/>
      <c r="I305" s="3"/>
      <c r="J305" s="3"/>
      <c r="L305" s="3"/>
      <c r="M305" s="3"/>
      <c r="N305" s="3"/>
      <c r="O305" s="3"/>
      <c r="P305" s="3"/>
      <c r="Q305" s="3"/>
    </row>
    <row r="306" spans="1:47" x14ac:dyDescent="0.3">
      <c r="A306" t="s">
        <v>549</v>
      </c>
      <c r="B306">
        <v>401</v>
      </c>
      <c r="C306" t="s">
        <v>467</v>
      </c>
    </row>
    <row r="307" spans="1:47" x14ac:dyDescent="0.3">
      <c r="A307" t="s">
        <v>550</v>
      </c>
      <c r="B307">
        <v>402</v>
      </c>
      <c r="C307" t="s">
        <v>467</v>
      </c>
      <c r="O307" s="17"/>
      <c r="AM307" s="17"/>
    </row>
    <row r="308" spans="1:47" x14ac:dyDescent="0.3">
      <c r="A308" t="s">
        <v>551</v>
      </c>
      <c r="B308">
        <v>403</v>
      </c>
      <c r="C308" s="3" t="s">
        <v>467</v>
      </c>
      <c r="D308" s="17"/>
      <c r="E308" s="3"/>
      <c r="F308" s="17"/>
      <c r="G308" s="17"/>
      <c r="H308" s="3"/>
      <c r="I308" s="3"/>
      <c r="J308" s="3"/>
      <c r="K308" s="3"/>
      <c r="L308" s="3"/>
      <c r="M308" s="3"/>
      <c r="N308" s="3"/>
      <c r="O308" s="17"/>
      <c r="Q308" s="17"/>
      <c r="R308" s="3"/>
      <c r="T308" s="17"/>
      <c r="U308" s="17"/>
      <c r="X308" s="17"/>
      <c r="Z308" s="17"/>
      <c r="AA308" s="3"/>
      <c r="AC308" s="3"/>
      <c r="AD308" s="17"/>
      <c r="AG308" s="17"/>
      <c r="AI308" s="3"/>
      <c r="AJ308" s="17"/>
      <c r="AL308" s="17"/>
      <c r="AM308" s="17"/>
      <c r="AO308" s="17"/>
      <c r="AQ308" s="17"/>
      <c r="AR308" s="17"/>
      <c r="AT308" s="17"/>
      <c r="AU308" s="17"/>
    </row>
    <row r="309" spans="1:47" s="14" customFormat="1" x14ac:dyDescent="0.3">
      <c r="A309" s="14" t="s">
        <v>552</v>
      </c>
      <c r="B309" s="14">
        <v>404</v>
      </c>
      <c r="C309" s="18" t="s">
        <v>467</v>
      </c>
      <c r="D309" s="18"/>
      <c r="E309" s="18"/>
      <c r="F309" s="18"/>
      <c r="G309" s="18"/>
      <c r="H309" s="18"/>
      <c r="I309" s="18"/>
      <c r="J309" s="18"/>
      <c r="K309" s="18"/>
      <c r="L309" s="18"/>
      <c r="N309" s="18"/>
      <c r="O309" s="18"/>
      <c r="P309" s="18"/>
      <c r="Q309" s="19"/>
      <c r="R309" s="18"/>
      <c r="T309" s="19"/>
      <c r="U309" s="19"/>
      <c r="X309" s="19"/>
      <c r="Z309" s="19"/>
      <c r="AA309" s="19"/>
      <c r="AC309" s="19"/>
      <c r="AD309" s="19"/>
      <c r="AG309" s="19"/>
      <c r="AI309" s="19"/>
      <c r="AJ309" s="19"/>
      <c r="AL309" s="19"/>
      <c r="AM309" s="19"/>
      <c r="AO309" s="19"/>
      <c r="AQ309" s="19"/>
      <c r="AR309" s="19"/>
      <c r="AT309" s="19"/>
      <c r="AU309" s="19"/>
    </row>
    <row r="310" spans="1:47" x14ac:dyDescent="0.3">
      <c r="A310" t="s">
        <v>553</v>
      </c>
      <c r="B310">
        <v>405</v>
      </c>
      <c r="C310" t="s">
        <v>467</v>
      </c>
    </row>
    <row r="311" spans="1:47" x14ac:dyDescent="0.3">
      <c r="A311" t="s">
        <v>554</v>
      </c>
      <c r="B311">
        <v>406</v>
      </c>
      <c r="C311" t="s">
        <v>467</v>
      </c>
    </row>
    <row r="312" spans="1:47" x14ac:dyDescent="0.3">
      <c r="A312" t="s">
        <v>555</v>
      </c>
      <c r="B312">
        <v>407</v>
      </c>
      <c r="C312" t="s">
        <v>467</v>
      </c>
    </row>
    <row r="313" spans="1:47" x14ac:dyDescent="0.3">
      <c r="A313" t="s">
        <v>556</v>
      </c>
      <c r="B313">
        <v>408</v>
      </c>
      <c r="C313" t="s">
        <v>467</v>
      </c>
    </row>
    <row r="314" spans="1:47" x14ac:dyDescent="0.3">
      <c r="A314" t="s">
        <v>557</v>
      </c>
      <c r="B314">
        <v>409</v>
      </c>
      <c r="C314" t="s">
        <v>467</v>
      </c>
    </row>
    <row r="315" spans="1:47" x14ac:dyDescent="0.3">
      <c r="A315" t="s">
        <v>558</v>
      </c>
      <c r="B315">
        <v>410</v>
      </c>
      <c r="C315" t="s">
        <v>467</v>
      </c>
    </row>
    <row r="316" spans="1:47" x14ac:dyDescent="0.3">
      <c r="A316" t="s">
        <v>559</v>
      </c>
      <c r="B316">
        <v>411</v>
      </c>
      <c r="C316" t="s">
        <v>467</v>
      </c>
    </row>
    <row r="317" spans="1:47" x14ac:dyDescent="0.3">
      <c r="A317" t="s">
        <v>560</v>
      </c>
      <c r="B317">
        <v>412</v>
      </c>
      <c r="C317" t="s">
        <v>467</v>
      </c>
    </row>
    <row r="318" spans="1:47" x14ac:dyDescent="0.3">
      <c r="A318" t="s">
        <v>561</v>
      </c>
      <c r="B318">
        <v>413</v>
      </c>
      <c r="C318" t="s">
        <v>467</v>
      </c>
    </row>
    <row r="319" spans="1:47" x14ac:dyDescent="0.3">
      <c r="A319" t="s">
        <v>562</v>
      </c>
      <c r="B319">
        <v>414</v>
      </c>
      <c r="C319" t="s">
        <v>467</v>
      </c>
    </row>
    <row r="320" spans="1:47" x14ac:dyDescent="0.3">
      <c r="A320" t="s">
        <v>563</v>
      </c>
      <c r="B320">
        <v>415</v>
      </c>
      <c r="C320" t="s">
        <v>467</v>
      </c>
    </row>
    <row r="321" spans="1:3" x14ac:dyDescent="0.3">
      <c r="A321" t="s">
        <v>564</v>
      </c>
      <c r="B321">
        <v>416</v>
      </c>
      <c r="C321" t="s">
        <v>467</v>
      </c>
    </row>
    <row r="322" spans="1:3" x14ac:dyDescent="0.3">
      <c r="A322" t="s">
        <v>565</v>
      </c>
      <c r="B322">
        <v>417</v>
      </c>
      <c r="C322" t="s">
        <v>467</v>
      </c>
    </row>
    <row r="323" spans="1:3" x14ac:dyDescent="0.3">
      <c r="A323" t="s">
        <v>566</v>
      </c>
      <c r="B323">
        <v>418</v>
      </c>
      <c r="C323" t="s">
        <v>467</v>
      </c>
    </row>
    <row r="324" spans="1:3" x14ac:dyDescent="0.3">
      <c r="A324" t="s">
        <v>567</v>
      </c>
      <c r="B324">
        <v>419</v>
      </c>
      <c r="C324" t="s">
        <v>467</v>
      </c>
    </row>
    <row r="325" spans="1:3" x14ac:dyDescent="0.3">
      <c r="A325" t="s">
        <v>568</v>
      </c>
      <c r="B325">
        <v>420</v>
      </c>
      <c r="C325" t="s">
        <v>467</v>
      </c>
    </row>
    <row r="326" spans="1:3" x14ac:dyDescent="0.3">
      <c r="A326" t="s">
        <v>569</v>
      </c>
      <c r="B326">
        <v>421</v>
      </c>
      <c r="C326" t="s">
        <v>467</v>
      </c>
    </row>
    <row r="327" spans="1:3" x14ac:dyDescent="0.3">
      <c r="A327" t="s">
        <v>570</v>
      </c>
      <c r="B327">
        <v>422</v>
      </c>
      <c r="C327" t="s">
        <v>467</v>
      </c>
    </row>
    <row r="328" spans="1:3" x14ac:dyDescent="0.3">
      <c r="A328" t="s">
        <v>571</v>
      </c>
      <c r="B328">
        <v>423</v>
      </c>
      <c r="C328" t="s">
        <v>467</v>
      </c>
    </row>
    <row r="329" spans="1:3" x14ac:dyDescent="0.3">
      <c r="A329" t="s">
        <v>572</v>
      </c>
      <c r="B329">
        <v>424</v>
      </c>
      <c r="C329" t="s">
        <v>467</v>
      </c>
    </row>
    <row r="330" spans="1:3" x14ac:dyDescent="0.3">
      <c r="A330" t="s">
        <v>573</v>
      </c>
      <c r="B330">
        <v>425</v>
      </c>
      <c r="C330" t="s">
        <v>467</v>
      </c>
    </row>
    <row r="331" spans="1:3" x14ac:dyDescent="0.3">
      <c r="A331" t="s">
        <v>574</v>
      </c>
      <c r="B331">
        <v>426</v>
      </c>
      <c r="C331" t="s">
        <v>467</v>
      </c>
    </row>
    <row r="332" spans="1:3" x14ac:dyDescent="0.3">
      <c r="A332" t="s">
        <v>575</v>
      </c>
      <c r="B332">
        <v>427</v>
      </c>
      <c r="C332" t="s">
        <v>467</v>
      </c>
    </row>
    <row r="333" spans="1:3" x14ac:dyDescent="0.3">
      <c r="A333" t="s">
        <v>576</v>
      </c>
      <c r="B333">
        <v>428</v>
      </c>
      <c r="C333" t="s">
        <v>467</v>
      </c>
    </row>
    <row r="334" spans="1:3" x14ac:dyDescent="0.3">
      <c r="A334" t="s">
        <v>577</v>
      </c>
      <c r="B334">
        <v>429</v>
      </c>
      <c r="C334" t="s">
        <v>467</v>
      </c>
    </row>
    <row r="335" spans="1:3" x14ac:dyDescent="0.3">
      <c r="A335" t="s">
        <v>578</v>
      </c>
      <c r="B335">
        <v>430</v>
      </c>
      <c r="C335" t="s">
        <v>467</v>
      </c>
    </row>
    <row r="336" spans="1:3" x14ac:dyDescent="0.3">
      <c r="A336" t="s">
        <v>579</v>
      </c>
      <c r="B336">
        <v>431</v>
      </c>
      <c r="C336" t="s">
        <v>467</v>
      </c>
    </row>
    <row r="337" spans="1:3" x14ac:dyDescent="0.3">
      <c r="A337" t="s">
        <v>580</v>
      </c>
      <c r="B337">
        <v>432</v>
      </c>
      <c r="C337" t="s">
        <v>467</v>
      </c>
    </row>
    <row r="338" spans="1:3" x14ac:dyDescent="0.3">
      <c r="A338" t="s">
        <v>581</v>
      </c>
      <c r="B338">
        <v>433</v>
      </c>
      <c r="C338" t="s">
        <v>467</v>
      </c>
    </row>
    <row r="339" spans="1:3" x14ac:dyDescent="0.3">
      <c r="A339" t="s">
        <v>582</v>
      </c>
      <c r="B339">
        <v>434</v>
      </c>
      <c r="C339" t="s">
        <v>467</v>
      </c>
    </row>
    <row r="340" spans="1:3" x14ac:dyDescent="0.3">
      <c r="A340" t="s">
        <v>583</v>
      </c>
      <c r="B340">
        <v>435</v>
      </c>
      <c r="C340" t="s">
        <v>467</v>
      </c>
    </row>
    <row r="341" spans="1:3" x14ac:dyDescent="0.3">
      <c r="A341" t="s">
        <v>584</v>
      </c>
      <c r="B341">
        <v>436</v>
      </c>
      <c r="C341" t="s">
        <v>467</v>
      </c>
    </row>
    <row r="342" spans="1:3" x14ac:dyDescent="0.3">
      <c r="A342" t="s">
        <v>585</v>
      </c>
      <c r="B342">
        <v>437</v>
      </c>
      <c r="C342" t="s">
        <v>467</v>
      </c>
    </row>
    <row r="343" spans="1:3" x14ac:dyDescent="0.3">
      <c r="A343" t="s">
        <v>586</v>
      </c>
      <c r="B343">
        <v>438</v>
      </c>
      <c r="C343" t="s">
        <v>467</v>
      </c>
    </row>
    <row r="344" spans="1:3" x14ac:dyDescent="0.3">
      <c r="A344" t="s">
        <v>587</v>
      </c>
      <c r="B344">
        <v>439</v>
      </c>
      <c r="C344" t="s">
        <v>467</v>
      </c>
    </row>
    <row r="345" spans="1:3" x14ac:dyDescent="0.3">
      <c r="A345" t="s">
        <v>588</v>
      </c>
      <c r="B345">
        <v>440</v>
      </c>
      <c r="C345" t="s">
        <v>467</v>
      </c>
    </row>
    <row r="346" spans="1:3" x14ac:dyDescent="0.3">
      <c r="A346" t="s">
        <v>589</v>
      </c>
      <c r="B346">
        <v>441</v>
      </c>
      <c r="C346" t="s">
        <v>467</v>
      </c>
    </row>
    <row r="347" spans="1:3" x14ac:dyDescent="0.3">
      <c r="A347" t="s">
        <v>590</v>
      </c>
      <c r="B347">
        <v>442</v>
      </c>
      <c r="C347" t="s">
        <v>467</v>
      </c>
    </row>
    <row r="348" spans="1:3" x14ac:dyDescent="0.3">
      <c r="A348" t="s">
        <v>591</v>
      </c>
      <c r="B348">
        <v>443</v>
      </c>
      <c r="C348" t="s">
        <v>467</v>
      </c>
    </row>
    <row r="349" spans="1:3" x14ac:dyDescent="0.3">
      <c r="A349" t="s">
        <v>592</v>
      </c>
      <c r="B349">
        <v>444</v>
      </c>
      <c r="C349" t="s">
        <v>467</v>
      </c>
    </row>
    <row r="350" spans="1:3" x14ac:dyDescent="0.3">
      <c r="A350" t="s">
        <v>593</v>
      </c>
      <c r="B350">
        <v>445</v>
      </c>
      <c r="C350" t="s">
        <v>467</v>
      </c>
    </row>
    <row r="351" spans="1:3" x14ac:dyDescent="0.3">
      <c r="A351" t="s">
        <v>594</v>
      </c>
      <c r="B351">
        <v>446</v>
      </c>
      <c r="C351" t="s">
        <v>467</v>
      </c>
    </row>
    <row r="352" spans="1:3" x14ac:dyDescent="0.3">
      <c r="A352" t="s">
        <v>595</v>
      </c>
      <c r="B352">
        <v>447</v>
      </c>
      <c r="C352" t="s">
        <v>467</v>
      </c>
    </row>
    <row r="353" spans="1:49" x14ac:dyDescent="0.3">
      <c r="A353" t="s">
        <v>596</v>
      </c>
      <c r="B353">
        <v>448</v>
      </c>
      <c r="C353" t="s">
        <v>467</v>
      </c>
    </row>
    <row r="354" spans="1:49" x14ac:dyDescent="0.3">
      <c r="A354" t="s">
        <v>597</v>
      </c>
      <c r="B354">
        <v>449</v>
      </c>
      <c r="C354" t="s">
        <v>467</v>
      </c>
    </row>
    <row r="355" spans="1:49" x14ac:dyDescent="0.3">
      <c r="A355" t="s">
        <v>598</v>
      </c>
      <c r="B355">
        <v>450</v>
      </c>
      <c r="C355" t="s">
        <v>467</v>
      </c>
    </row>
    <row r="356" spans="1:49" x14ac:dyDescent="0.3">
      <c r="A356" t="s">
        <v>599</v>
      </c>
      <c r="B356">
        <v>451</v>
      </c>
      <c r="C356" t="s">
        <v>467</v>
      </c>
    </row>
    <row r="357" spans="1:49" x14ac:dyDescent="0.3">
      <c r="A357" t="s">
        <v>600</v>
      </c>
      <c r="B357">
        <v>452</v>
      </c>
      <c r="C357" t="s">
        <v>467</v>
      </c>
    </row>
    <row r="358" spans="1:49" x14ac:dyDescent="0.3">
      <c r="A358" t="s">
        <v>601</v>
      </c>
      <c r="B358">
        <v>453</v>
      </c>
      <c r="C358" t="s">
        <v>467</v>
      </c>
    </row>
    <row r="359" spans="1:49" x14ac:dyDescent="0.3">
      <c r="A359" t="s">
        <v>602</v>
      </c>
      <c r="B359">
        <v>454</v>
      </c>
      <c r="C359" t="s">
        <v>467</v>
      </c>
      <c r="Q359" s="17"/>
      <c r="Y359" s="3"/>
      <c r="Z359" s="3"/>
      <c r="AA359" s="17"/>
      <c r="AD359" s="17"/>
      <c r="AI359" s="3"/>
      <c r="AL359" s="3"/>
    </row>
    <row r="360" spans="1:49" x14ac:dyDescent="0.3">
      <c r="A360" t="s">
        <v>603</v>
      </c>
      <c r="B360">
        <v>455</v>
      </c>
      <c r="C360" t="s">
        <v>467</v>
      </c>
    </row>
    <row r="361" spans="1:49" x14ac:dyDescent="0.3">
      <c r="A361" t="s">
        <v>604</v>
      </c>
      <c r="B361">
        <v>456</v>
      </c>
      <c r="C361" t="s">
        <v>467</v>
      </c>
    </row>
    <row r="362" spans="1:49" x14ac:dyDescent="0.3">
      <c r="A362" t="s">
        <v>605</v>
      </c>
      <c r="B362">
        <v>457</v>
      </c>
      <c r="C362" t="s">
        <v>467</v>
      </c>
      <c r="D362" s="17"/>
      <c r="E362" s="17"/>
      <c r="I362" s="17"/>
      <c r="N362" s="17"/>
      <c r="S362" s="17"/>
      <c r="V362" s="17"/>
      <c r="AB362" s="17"/>
      <c r="AW362" s="17"/>
    </row>
    <row r="363" spans="1:49" x14ac:dyDescent="0.3">
      <c r="A363" t="s">
        <v>606</v>
      </c>
      <c r="B363">
        <v>458</v>
      </c>
      <c r="C363" t="s">
        <v>467</v>
      </c>
    </row>
    <row r="364" spans="1:49" x14ac:dyDescent="0.3">
      <c r="A364" t="s">
        <v>607</v>
      </c>
      <c r="B364">
        <v>459</v>
      </c>
      <c r="C364" t="s">
        <v>467</v>
      </c>
    </row>
    <row r="365" spans="1:49" x14ac:dyDescent="0.3">
      <c r="A365" t="s">
        <v>608</v>
      </c>
      <c r="B365">
        <v>460</v>
      </c>
      <c r="C365" t="s">
        <v>467</v>
      </c>
    </row>
    <row r="366" spans="1:49" x14ac:dyDescent="0.3">
      <c r="A366" t="s">
        <v>609</v>
      </c>
      <c r="B366">
        <v>461</v>
      </c>
      <c r="C366" t="s">
        <v>467</v>
      </c>
    </row>
    <row r="367" spans="1:49" x14ac:dyDescent="0.3">
      <c r="A367" t="s">
        <v>610</v>
      </c>
      <c r="B367">
        <v>462</v>
      </c>
      <c r="C367" t="s">
        <v>467</v>
      </c>
    </row>
    <row r="368" spans="1:49" x14ac:dyDescent="0.3">
      <c r="A368" t="s">
        <v>611</v>
      </c>
      <c r="B368">
        <v>463</v>
      </c>
      <c r="C368" t="s">
        <v>467</v>
      </c>
    </row>
    <row r="369" spans="1:53" x14ac:dyDescent="0.3">
      <c r="A369" t="s">
        <v>612</v>
      </c>
      <c r="B369">
        <v>464</v>
      </c>
      <c r="C369" t="s">
        <v>467</v>
      </c>
      <c r="D369" s="3">
        <v>1032.2</v>
      </c>
      <c r="E369" s="3">
        <v>993.4</v>
      </c>
      <c r="F369" s="3">
        <v>1025</v>
      </c>
      <c r="G369" s="3">
        <v>886</v>
      </c>
      <c r="H369" s="3">
        <v>884.2</v>
      </c>
      <c r="I369">
        <v>988</v>
      </c>
      <c r="J369" s="3" t="s">
        <v>73</v>
      </c>
      <c r="K369" s="3">
        <v>254.2</v>
      </c>
      <c r="L369" s="3">
        <v>317.5</v>
      </c>
      <c r="M369" s="3">
        <v>571.70000000000005</v>
      </c>
      <c r="N369" s="3">
        <v>228.7</v>
      </c>
      <c r="O369">
        <v>800.4</v>
      </c>
      <c r="P369" s="3" t="s">
        <v>73</v>
      </c>
      <c r="Q369" s="3" t="s">
        <v>73</v>
      </c>
      <c r="R369" s="3">
        <v>215.8</v>
      </c>
      <c r="S369" s="3">
        <v>955</v>
      </c>
      <c r="T369" s="3">
        <v>213.1</v>
      </c>
      <c r="U369" s="3">
        <v>428.9</v>
      </c>
      <c r="V369" s="3">
        <v>850.6</v>
      </c>
      <c r="W369" s="3">
        <v>327.8</v>
      </c>
      <c r="X369" s="3">
        <v>756.7</v>
      </c>
      <c r="Y369" s="3">
        <v>949.7</v>
      </c>
      <c r="Z369" s="3" t="s">
        <v>73</v>
      </c>
      <c r="AA369" s="3">
        <v>199.1</v>
      </c>
      <c r="AB369" s="3">
        <v>1008.3</v>
      </c>
      <c r="AC369" s="3">
        <v>208.8</v>
      </c>
      <c r="AD369" s="3">
        <v>407.9</v>
      </c>
      <c r="AE369" s="3">
        <v>1004</v>
      </c>
      <c r="AF369" s="3">
        <v>202.4</v>
      </c>
      <c r="AG369" s="3">
        <v>610.29999999999995</v>
      </c>
      <c r="AH369" s="3">
        <v>878.6</v>
      </c>
      <c r="AI369" s="3" t="s">
        <v>73</v>
      </c>
      <c r="AJ369" s="3">
        <v>232.7</v>
      </c>
      <c r="AK369" s="3">
        <v>919.6</v>
      </c>
      <c r="AL369" s="3">
        <v>216.7</v>
      </c>
      <c r="AM369" s="3">
        <v>449.4</v>
      </c>
      <c r="AN369" s="3">
        <v>927.5</v>
      </c>
      <c r="AO369" s="3">
        <v>217</v>
      </c>
      <c r="AP369" s="3">
        <v>666.4</v>
      </c>
      <c r="AQ369" s="3">
        <v>942.1</v>
      </c>
      <c r="AR369" s="3" t="s">
        <v>73</v>
      </c>
      <c r="AS369" s="3">
        <v>224.7</v>
      </c>
      <c r="AT369" s="3">
        <v>876.2</v>
      </c>
      <c r="AU369" s="3">
        <v>350.3</v>
      </c>
      <c r="AV369" s="3">
        <v>575</v>
      </c>
      <c r="AW369" s="3">
        <v>1009.8</v>
      </c>
      <c r="AX369" s="3">
        <v>209.4</v>
      </c>
      <c r="AY369">
        <v>784.4</v>
      </c>
      <c r="AZ369" s="17">
        <v>1002.2</v>
      </c>
      <c r="BA369" t="s">
        <v>73</v>
      </c>
    </row>
    <row r="370" spans="1:53" x14ac:dyDescent="0.3">
      <c r="A370" t="s">
        <v>613</v>
      </c>
      <c r="B370">
        <v>465</v>
      </c>
      <c r="C370" t="s">
        <v>467</v>
      </c>
    </row>
    <row r="371" spans="1:53" x14ac:dyDescent="0.3">
      <c r="A371" t="s">
        <v>614</v>
      </c>
      <c r="B371">
        <v>466</v>
      </c>
      <c r="C371" t="s">
        <v>467</v>
      </c>
    </row>
    <row r="372" spans="1:53" x14ac:dyDescent="0.3">
      <c r="A372" t="s">
        <v>615</v>
      </c>
      <c r="B372">
        <v>467</v>
      </c>
      <c r="C372" t="s">
        <v>467</v>
      </c>
      <c r="F372" s="3"/>
      <c r="G372" s="3"/>
      <c r="H372" s="3"/>
      <c r="J372" s="3"/>
      <c r="M372" s="3"/>
      <c r="P372" s="3"/>
      <c r="Q372" s="3"/>
      <c r="R372" s="3"/>
      <c r="U372" s="3"/>
      <c r="Y372" s="3"/>
      <c r="Z372" s="3"/>
      <c r="AA372" s="3"/>
      <c r="AC372" s="3"/>
      <c r="AD372" s="3"/>
      <c r="AF372" s="3"/>
      <c r="AH372" s="3"/>
      <c r="AI372" s="3"/>
      <c r="AJ372" s="3"/>
      <c r="AL372" s="3"/>
      <c r="AM372" s="3"/>
      <c r="AO372" s="3"/>
      <c r="AQ372" s="3"/>
      <c r="AR372" s="3"/>
      <c r="AS372" s="3"/>
      <c r="AU372" s="3"/>
      <c r="AV372" s="3"/>
      <c r="AX372" s="3"/>
    </row>
    <row r="373" spans="1:53" x14ac:dyDescent="0.3">
      <c r="A373" t="s">
        <v>616</v>
      </c>
      <c r="B373">
        <v>468</v>
      </c>
      <c r="C373" t="s">
        <v>467</v>
      </c>
    </row>
    <row r="374" spans="1:53" x14ac:dyDescent="0.3">
      <c r="A374" t="s">
        <v>617</v>
      </c>
      <c r="B374">
        <v>469</v>
      </c>
      <c r="C374" t="s">
        <v>467</v>
      </c>
    </row>
    <row r="375" spans="1:53" x14ac:dyDescent="0.3">
      <c r="A375" t="s">
        <v>618</v>
      </c>
      <c r="B375">
        <v>470</v>
      </c>
      <c r="C375" t="s">
        <v>467</v>
      </c>
    </row>
    <row r="376" spans="1:53" x14ac:dyDescent="0.3">
      <c r="A376" t="s">
        <v>619</v>
      </c>
      <c r="B376">
        <v>471</v>
      </c>
      <c r="C376" t="s">
        <v>467</v>
      </c>
    </row>
    <row r="377" spans="1:53" x14ac:dyDescent="0.3">
      <c r="A377" t="s">
        <v>620</v>
      </c>
      <c r="B377">
        <v>472</v>
      </c>
      <c r="C377" t="s">
        <v>467</v>
      </c>
    </row>
    <row r="378" spans="1:53" x14ac:dyDescent="0.3">
      <c r="A378" t="s">
        <v>621</v>
      </c>
      <c r="B378">
        <v>473</v>
      </c>
      <c r="C378" t="s">
        <v>467</v>
      </c>
    </row>
    <row r="379" spans="1:53" x14ac:dyDescent="0.3">
      <c r="A379" t="s">
        <v>622</v>
      </c>
      <c r="B379">
        <v>474</v>
      </c>
      <c r="C379" t="s">
        <v>467</v>
      </c>
    </row>
    <row r="380" spans="1:53" x14ac:dyDescent="0.3">
      <c r="A380" t="s">
        <v>623</v>
      </c>
      <c r="B380">
        <v>475</v>
      </c>
      <c r="C380" t="s">
        <v>467</v>
      </c>
    </row>
    <row r="381" spans="1:53" x14ac:dyDescent="0.3">
      <c r="A381" t="s">
        <v>624</v>
      </c>
      <c r="B381">
        <v>476</v>
      </c>
      <c r="C381" t="s">
        <v>467</v>
      </c>
    </row>
    <row r="382" spans="1:53" x14ac:dyDescent="0.3">
      <c r="A382" t="s">
        <v>625</v>
      </c>
      <c r="B382">
        <v>477</v>
      </c>
      <c r="C382" t="s">
        <v>467</v>
      </c>
    </row>
    <row r="383" spans="1:53" x14ac:dyDescent="0.3">
      <c r="A383" t="s">
        <v>626</v>
      </c>
      <c r="B383">
        <v>478</v>
      </c>
      <c r="C383" t="s">
        <v>467</v>
      </c>
    </row>
    <row r="384" spans="1:53" x14ac:dyDescent="0.3">
      <c r="A384" t="s">
        <v>627</v>
      </c>
      <c r="B384">
        <v>479</v>
      </c>
      <c r="C384" t="s">
        <v>467</v>
      </c>
    </row>
    <row r="385" spans="1:3" x14ac:dyDescent="0.3">
      <c r="A385" t="s">
        <v>628</v>
      </c>
      <c r="B385">
        <v>480</v>
      </c>
      <c r="C385" t="s">
        <v>467</v>
      </c>
    </row>
    <row r="386" spans="1:3" x14ac:dyDescent="0.3">
      <c r="A386" t="s">
        <v>629</v>
      </c>
      <c r="B386">
        <v>481</v>
      </c>
      <c r="C386" t="s">
        <v>467</v>
      </c>
    </row>
    <row r="387" spans="1:3" x14ac:dyDescent="0.3">
      <c r="A387" t="s">
        <v>630</v>
      </c>
      <c r="B387">
        <v>482</v>
      </c>
      <c r="C387" t="s">
        <v>467</v>
      </c>
    </row>
    <row r="388" spans="1:3" x14ac:dyDescent="0.3">
      <c r="A388" t="s">
        <v>631</v>
      </c>
      <c r="B388">
        <v>483</v>
      </c>
      <c r="C388" t="s">
        <v>467</v>
      </c>
    </row>
    <row r="389" spans="1:3" x14ac:dyDescent="0.3">
      <c r="A389" t="s">
        <v>632</v>
      </c>
      <c r="B389">
        <v>484</v>
      </c>
      <c r="C389" t="s">
        <v>467</v>
      </c>
    </row>
    <row r="390" spans="1:3" x14ac:dyDescent="0.3">
      <c r="A390" t="s">
        <v>633</v>
      </c>
      <c r="B390">
        <v>485</v>
      </c>
      <c r="C390" t="s">
        <v>467</v>
      </c>
    </row>
    <row r="391" spans="1:3" x14ac:dyDescent="0.3">
      <c r="A391" t="s">
        <v>634</v>
      </c>
      <c r="B391">
        <v>486</v>
      </c>
      <c r="C391" t="s">
        <v>467</v>
      </c>
    </row>
    <row r="392" spans="1:3" x14ac:dyDescent="0.3">
      <c r="A392" t="s">
        <v>635</v>
      </c>
      <c r="B392">
        <v>487</v>
      </c>
      <c r="C392" t="s">
        <v>467</v>
      </c>
    </row>
    <row r="393" spans="1:3" x14ac:dyDescent="0.3">
      <c r="A393" t="s">
        <v>636</v>
      </c>
      <c r="B393">
        <v>488</v>
      </c>
      <c r="C393" t="s">
        <v>467</v>
      </c>
    </row>
    <row r="394" spans="1:3" x14ac:dyDescent="0.3">
      <c r="A394" t="s">
        <v>637</v>
      </c>
      <c r="B394">
        <v>489</v>
      </c>
      <c r="C394" t="s">
        <v>467</v>
      </c>
    </row>
    <row r="395" spans="1:3" x14ac:dyDescent="0.3">
      <c r="A395" t="s">
        <v>638</v>
      </c>
      <c r="B395">
        <v>490</v>
      </c>
      <c r="C395" t="s">
        <v>467</v>
      </c>
    </row>
    <row r="396" spans="1:3" x14ac:dyDescent="0.3">
      <c r="A396" t="s">
        <v>639</v>
      </c>
      <c r="B396">
        <v>491</v>
      </c>
      <c r="C396" t="s">
        <v>467</v>
      </c>
    </row>
    <row r="397" spans="1:3" x14ac:dyDescent="0.3">
      <c r="A397" t="s">
        <v>640</v>
      </c>
      <c r="B397">
        <v>492</v>
      </c>
      <c r="C397" t="s">
        <v>467</v>
      </c>
    </row>
    <row r="398" spans="1:3" x14ac:dyDescent="0.3">
      <c r="A398" t="s">
        <v>641</v>
      </c>
      <c r="B398">
        <v>493</v>
      </c>
      <c r="C398" t="s">
        <v>467</v>
      </c>
    </row>
    <row r="399" spans="1:3" x14ac:dyDescent="0.3">
      <c r="A399" t="s">
        <v>642</v>
      </c>
      <c r="B399">
        <v>494</v>
      </c>
      <c r="C399" t="s">
        <v>467</v>
      </c>
    </row>
    <row r="400" spans="1:3" x14ac:dyDescent="0.3">
      <c r="A400" t="s">
        <v>643</v>
      </c>
      <c r="B400">
        <v>495</v>
      </c>
      <c r="C400" t="s">
        <v>467</v>
      </c>
    </row>
    <row r="401" spans="1:11" x14ac:dyDescent="0.3">
      <c r="A401" t="s">
        <v>644</v>
      </c>
      <c r="B401">
        <v>496</v>
      </c>
      <c r="C401" t="s">
        <v>467</v>
      </c>
    </row>
    <row r="402" spans="1:11" x14ac:dyDescent="0.3">
      <c r="A402" t="s">
        <v>645</v>
      </c>
      <c r="B402">
        <v>497</v>
      </c>
      <c r="C402" t="s">
        <v>467</v>
      </c>
    </row>
    <row r="403" spans="1:11" x14ac:dyDescent="0.3">
      <c r="A403" t="s">
        <v>646</v>
      </c>
      <c r="B403">
        <v>498</v>
      </c>
      <c r="C403" t="s">
        <v>467</v>
      </c>
    </row>
    <row r="404" spans="1:11" x14ac:dyDescent="0.3">
      <c r="A404" t="s">
        <v>647</v>
      </c>
      <c r="B404" s="16">
        <v>499</v>
      </c>
      <c r="C404" s="16" t="s">
        <v>467</v>
      </c>
      <c r="D404" s="16"/>
      <c r="E404" s="16"/>
      <c r="F404" s="16"/>
      <c r="G404" s="16"/>
      <c r="H404" s="16"/>
      <c r="I404" s="16"/>
      <c r="J404" s="16"/>
      <c r="K404" s="16"/>
    </row>
    <row r="405" spans="1:11" x14ac:dyDescent="0.3">
      <c r="A405" t="s">
        <v>648</v>
      </c>
      <c r="B405" s="16">
        <v>500</v>
      </c>
      <c r="C405" s="16" t="s">
        <v>467</v>
      </c>
      <c r="D405" s="16"/>
      <c r="E405" s="16"/>
      <c r="F405" s="16"/>
      <c r="G405" s="16"/>
      <c r="H405" s="16"/>
      <c r="I405" s="16"/>
      <c r="J405" s="16"/>
      <c r="K405" s="16"/>
    </row>
    <row r="406" spans="1:11" x14ac:dyDescent="0.3">
      <c r="A406" t="s">
        <v>649</v>
      </c>
      <c r="B406" s="16">
        <v>501</v>
      </c>
      <c r="C406" s="16" t="s">
        <v>467</v>
      </c>
      <c r="D406" s="16"/>
      <c r="E406" s="16"/>
      <c r="F406" s="16"/>
      <c r="G406" s="16"/>
      <c r="H406" s="16"/>
      <c r="I406" s="16"/>
      <c r="J406" s="16"/>
      <c r="K406" s="16"/>
    </row>
    <row r="407" spans="1:11" x14ac:dyDescent="0.3">
      <c r="A407" t="s">
        <v>650</v>
      </c>
      <c r="B407" s="16">
        <v>502</v>
      </c>
      <c r="C407" s="16" t="s">
        <v>467</v>
      </c>
      <c r="D407" s="16"/>
      <c r="E407" s="16"/>
      <c r="F407" s="16"/>
      <c r="G407" s="16"/>
      <c r="H407" s="16"/>
      <c r="I407" s="16"/>
      <c r="J407" s="16"/>
      <c r="K407" s="16"/>
    </row>
    <row r="408" spans="1:11" x14ac:dyDescent="0.3">
      <c r="A408" t="s">
        <v>651</v>
      </c>
      <c r="B408" s="16">
        <v>503</v>
      </c>
      <c r="C408" s="16" t="s">
        <v>467</v>
      </c>
      <c r="D408" s="16"/>
      <c r="E408" s="16"/>
      <c r="F408" s="16"/>
      <c r="G408" s="16"/>
      <c r="H408" s="16"/>
      <c r="I408" s="16"/>
      <c r="J408" s="16"/>
      <c r="K408" s="16"/>
    </row>
    <row r="409" spans="1:11" x14ac:dyDescent="0.3">
      <c r="A409" t="s">
        <v>652</v>
      </c>
      <c r="B409" s="16">
        <v>504</v>
      </c>
      <c r="C409" s="16" t="s">
        <v>467</v>
      </c>
      <c r="D409" s="16"/>
      <c r="E409" s="16"/>
      <c r="F409" s="16"/>
      <c r="G409" s="16"/>
      <c r="H409" s="16"/>
      <c r="I409" s="16"/>
      <c r="J409" s="16"/>
      <c r="K409" s="16"/>
    </row>
    <row r="410" spans="1:11" x14ac:dyDescent="0.3">
      <c r="A410" t="s">
        <v>653</v>
      </c>
      <c r="B410" s="16">
        <v>505</v>
      </c>
      <c r="C410" s="16" t="s">
        <v>467</v>
      </c>
      <c r="D410" s="16"/>
      <c r="E410" s="16"/>
      <c r="F410" s="16"/>
      <c r="G410" s="16"/>
      <c r="H410" s="16"/>
      <c r="I410" s="16"/>
      <c r="J410" s="16"/>
      <c r="K410" s="16"/>
    </row>
    <row r="411" spans="1:11" x14ac:dyDescent="0.3">
      <c r="A411" t="s">
        <v>654</v>
      </c>
      <c r="B411" s="16">
        <v>506</v>
      </c>
      <c r="C411" s="16" t="s">
        <v>467</v>
      </c>
      <c r="D411" s="16"/>
      <c r="E411" s="16"/>
      <c r="F411" s="16"/>
      <c r="G411" s="16"/>
      <c r="H411" s="16"/>
      <c r="I411" s="16"/>
      <c r="J411" s="16"/>
      <c r="K411" s="16"/>
    </row>
    <row r="412" spans="1:11" x14ac:dyDescent="0.3">
      <c r="A412" t="s">
        <v>655</v>
      </c>
      <c r="B412" s="16">
        <v>507</v>
      </c>
      <c r="C412" s="16" t="s">
        <v>467</v>
      </c>
      <c r="D412" s="16"/>
      <c r="E412" s="16"/>
      <c r="F412" s="16"/>
      <c r="G412" s="16"/>
      <c r="H412" s="16"/>
      <c r="I412" s="16"/>
      <c r="J412" s="16"/>
      <c r="K412" s="16"/>
    </row>
    <row r="413" spans="1:11" x14ac:dyDescent="0.3">
      <c r="A413" t="s">
        <v>656</v>
      </c>
      <c r="B413" s="16">
        <v>508</v>
      </c>
      <c r="C413" s="16" t="s">
        <v>467</v>
      </c>
      <c r="D413" s="16"/>
      <c r="E413" s="16"/>
      <c r="F413" s="16"/>
      <c r="G413" s="16"/>
      <c r="H413" s="16"/>
      <c r="I413" s="16"/>
      <c r="J413" s="16"/>
      <c r="K413" s="16"/>
    </row>
    <row r="414" spans="1:11" x14ac:dyDescent="0.3">
      <c r="A414" t="s">
        <v>657</v>
      </c>
      <c r="B414" s="16">
        <v>509</v>
      </c>
      <c r="C414" s="16" t="s">
        <v>467</v>
      </c>
      <c r="D414" s="16"/>
      <c r="E414" s="16"/>
      <c r="F414" s="16"/>
      <c r="G414" s="16"/>
      <c r="H414" s="16"/>
      <c r="I414" s="16"/>
      <c r="J414" s="16"/>
      <c r="K414" s="16"/>
    </row>
    <row r="415" spans="1:11" x14ac:dyDescent="0.3">
      <c r="A415" t="s">
        <v>658</v>
      </c>
      <c r="B415" s="16">
        <v>510</v>
      </c>
      <c r="C415" s="16" t="s">
        <v>467</v>
      </c>
      <c r="D415" s="16"/>
      <c r="E415" s="16"/>
      <c r="F415" s="16"/>
      <c r="G415" s="16"/>
      <c r="H415" s="16"/>
      <c r="I415" s="16"/>
      <c r="J415" s="16"/>
      <c r="K415" s="16"/>
    </row>
    <row r="416" spans="1:11" x14ac:dyDescent="0.3">
      <c r="A416" t="s">
        <v>659</v>
      </c>
      <c r="B416" s="16">
        <v>511</v>
      </c>
      <c r="C416" s="16" t="s">
        <v>467</v>
      </c>
      <c r="D416" s="16"/>
      <c r="E416" s="16"/>
      <c r="F416" s="16"/>
      <c r="G416" s="16"/>
      <c r="H416" s="16"/>
      <c r="I416" s="16"/>
      <c r="J416" s="16"/>
      <c r="K416" s="16"/>
    </row>
    <row r="417" spans="1:11" x14ac:dyDescent="0.3">
      <c r="A417" t="s">
        <v>660</v>
      </c>
      <c r="B417" s="16">
        <v>512</v>
      </c>
      <c r="C417" s="16" t="s">
        <v>467</v>
      </c>
      <c r="D417" s="16"/>
      <c r="E417" s="16"/>
      <c r="F417" s="16"/>
      <c r="G417" s="16"/>
      <c r="H417" s="16"/>
      <c r="I417" s="16"/>
      <c r="J417" s="16"/>
      <c r="K417" s="16"/>
    </row>
    <row r="418" spans="1:11" x14ac:dyDescent="0.3">
      <c r="A418" t="s">
        <v>661</v>
      </c>
      <c r="B418" s="16">
        <v>513</v>
      </c>
      <c r="C418" s="16" t="s">
        <v>467</v>
      </c>
      <c r="D418" s="16"/>
      <c r="E418" s="16"/>
      <c r="F418" s="16"/>
      <c r="G418" s="16"/>
      <c r="H418" s="16"/>
      <c r="I418" s="16"/>
      <c r="J418" s="16"/>
      <c r="K418" s="16"/>
    </row>
    <row r="419" spans="1:11" x14ac:dyDescent="0.3">
      <c r="A419" t="s">
        <v>662</v>
      </c>
      <c r="B419" s="16">
        <v>514</v>
      </c>
      <c r="C419" s="16" t="s">
        <v>467</v>
      </c>
      <c r="D419" s="16"/>
      <c r="E419" s="16"/>
      <c r="F419" s="16"/>
      <c r="G419" s="16"/>
      <c r="H419" s="16"/>
      <c r="I419" s="16"/>
      <c r="J419" s="16"/>
      <c r="K419" s="16"/>
    </row>
    <row r="420" spans="1:11" x14ac:dyDescent="0.3">
      <c r="A420" t="s">
        <v>663</v>
      </c>
      <c r="B420" s="16">
        <v>515</v>
      </c>
      <c r="C420" s="16" t="s">
        <v>467</v>
      </c>
      <c r="D420" s="16"/>
      <c r="E420" s="16"/>
      <c r="F420" s="16"/>
      <c r="G420" s="16"/>
      <c r="H420" s="16"/>
      <c r="I420" s="16"/>
      <c r="J420" s="16"/>
      <c r="K420" s="16"/>
    </row>
    <row r="421" spans="1:11" x14ac:dyDescent="0.3">
      <c r="A421" t="s">
        <v>664</v>
      </c>
      <c r="B421" s="16">
        <v>516</v>
      </c>
      <c r="C421" s="16" t="s">
        <v>467</v>
      </c>
      <c r="D421" s="16"/>
      <c r="E421" s="16"/>
      <c r="F421" s="16"/>
      <c r="G421" s="16"/>
      <c r="H421" s="16"/>
      <c r="I421" s="16"/>
      <c r="J421" s="16"/>
      <c r="K421" s="16"/>
    </row>
    <row r="422" spans="1:11" x14ac:dyDescent="0.3">
      <c r="A422" t="s">
        <v>665</v>
      </c>
      <c r="B422" s="16">
        <v>517</v>
      </c>
      <c r="C422" s="16" t="s">
        <v>467</v>
      </c>
      <c r="D422" s="16"/>
      <c r="E422" s="16"/>
      <c r="F422" s="16"/>
      <c r="G422" s="16"/>
      <c r="H422" s="16"/>
      <c r="I422" s="16"/>
      <c r="J422" s="16"/>
      <c r="K422" s="16"/>
    </row>
    <row r="423" spans="1:11" x14ac:dyDescent="0.3">
      <c r="A423" t="s">
        <v>666</v>
      </c>
      <c r="B423" s="16">
        <v>518</v>
      </c>
      <c r="C423" s="16" t="s">
        <v>467</v>
      </c>
      <c r="D423" s="16"/>
      <c r="E423" s="16"/>
      <c r="F423" s="16"/>
      <c r="G423" s="16"/>
      <c r="H423" s="16"/>
      <c r="I423" s="16"/>
      <c r="J423" s="16"/>
      <c r="K423" s="16"/>
    </row>
    <row r="424" spans="1:11" x14ac:dyDescent="0.3">
      <c r="A424" t="s">
        <v>667</v>
      </c>
      <c r="B424" s="16">
        <v>519</v>
      </c>
      <c r="C424" t="s">
        <v>467</v>
      </c>
      <c r="E424" s="16"/>
    </row>
    <row r="425" spans="1:11" x14ac:dyDescent="0.3">
      <c r="A425" t="s">
        <v>668</v>
      </c>
      <c r="B425">
        <v>520</v>
      </c>
      <c r="C425" t="s">
        <v>467</v>
      </c>
    </row>
    <row r="426" spans="1:11" x14ac:dyDescent="0.3">
      <c r="A426" t="s">
        <v>669</v>
      </c>
      <c r="B426">
        <v>521</v>
      </c>
      <c r="C426" t="s">
        <v>467</v>
      </c>
    </row>
    <row r="427" spans="1:11" x14ac:dyDescent="0.3">
      <c r="A427" t="s">
        <v>670</v>
      </c>
      <c r="B427">
        <v>522</v>
      </c>
      <c r="C427" t="s">
        <v>467</v>
      </c>
    </row>
    <row r="428" spans="1:11" x14ac:dyDescent="0.3">
      <c r="A428" t="s">
        <v>671</v>
      </c>
      <c r="B428">
        <v>523</v>
      </c>
      <c r="C428" t="s">
        <v>467</v>
      </c>
    </row>
    <row r="429" spans="1:11" x14ac:dyDescent="0.3">
      <c r="A429" t="s">
        <v>672</v>
      </c>
      <c r="B429">
        <v>524</v>
      </c>
      <c r="C429" t="s">
        <v>467</v>
      </c>
    </row>
    <row r="430" spans="1:11" x14ac:dyDescent="0.3">
      <c r="A430" t="s">
        <v>673</v>
      </c>
      <c r="B430">
        <v>525</v>
      </c>
      <c r="C430" t="s">
        <v>467</v>
      </c>
    </row>
    <row r="431" spans="1:11" x14ac:dyDescent="0.3">
      <c r="A431" t="s">
        <v>674</v>
      </c>
      <c r="B431">
        <v>526</v>
      </c>
      <c r="C431" t="s">
        <v>467</v>
      </c>
    </row>
    <row r="432" spans="1:11" x14ac:dyDescent="0.3">
      <c r="A432" t="s">
        <v>675</v>
      </c>
      <c r="B432">
        <v>527</v>
      </c>
      <c r="C432" t="s">
        <v>467</v>
      </c>
    </row>
    <row r="433" spans="1:53" x14ac:dyDescent="0.3">
      <c r="A433" t="s">
        <v>676</v>
      </c>
      <c r="B433">
        <v>528</v>
      </c>
      <c r="C433" t="s">
        <v>467</v>
      </c>
    </row>
    <row r="434" spans="1:53" x14ac:dyDescent="0.3">
      <c r="A434" t="s">
        <v>677</v>
      </c>
      <c r="B434">
        <v>529</v>
      </c>
      <c r="C434" t="s">
        <v>467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spans="1:53" x14ac:dyDescent="0.3">
      <c r="A435" t="s">
        <v>678</v>
      </c>
      <c r="B435">
        <v>530</v>
      </c>
      <c r="C435" t="s">
        <v>467</v>
      </c>
    </row>
    <row r="436" spans="1:53" x14ac:dyDescent="0.3">
      <c r="A436" t="s">
        <v>679</v>
      </c>
      <c r="B436">
        <v>531</v>
      </c>
      <c r="C436" t="s">
        <v>467</v>
      </c>
    </row>
    <row r="437" spans="1:53" x14ac:dyDescent="0.3">
      <c r="A437" t="s">
        <v>680</v>
      </c>
      <c r="B437">
        <v>532</v>
      </c>
      <c r="C437" t="s">
        <v>467</v>
      </c>
    </row>
    <row r="438" spans="1:53" x14ac:dyDescent="0.3">
      <c r="A438" t="s">
        <v>681</v>
      </c>
      <c r="B438">
        <v>533</v>
      </c>
      <c r="C438" t="s">
        <v>467</v>
      </c>
    </row>
    <row r="439" spans="1:53" x14ac:dyDescent="0.3">
      <c r="A439" t="s">
        <v>682</v>
      </c>
      <c r="B439">
        <v>534</v>
      </c>
      <c r="C439" t="s">
        <v>467</v>
      </c>
    </row>
    <row r="440" spans="1:53" x14ac:dyDescent="0.3">
      <c r="A440" t="s">
        <v>683</v>
      </c>
      <c r="B440">
        <v>535</v>
      </c>
      <c r="C440" t="s">
        <v>467</v>
      </c>
    </row>
    <row r="441" spans="1:53" x14ac:dyDescent="0.3">
      <c r="A441" t="s">
        <v>684</v>
      </c>
      <c r="B441">
        <v>536</v>
      </c>
      <c r="C441" t="s">
        <v>467</v>
      </c>
    </row>
    <row r="442" spans="1:53" x14ac:dyDescent="0.3">
      <c r="A442" t="s">
        <v>685</v>
      </c>
      <c r="B442">
        <v>537</v>
      </c>
      <c r="C442" t="s">
        <v>467</v>
      </c>
    </row>
    <row r="443" spans="1:53" x14ac:dyDescent="0.3">
      <c r="A443" t="s">
        <v>686</v>
      </c>
      <c r="B443">
        <v>538</v>
      </c>
      <c r="C443" t="s">
        <v>467</v>
      </c>
    </row>
    <row r="444" spans="1:53" x14ac:dyDescent="0.3">
      <c r="A444" t="s">
        <v>687</v>
      </c>
      <c r="B444">
        <v>539</v>
      </c>
      <c r="C444" t="s">
        <v>467</v>
      </c>
    </row>
    <row r="445" spans="1:53" x14ac:dyDescent="0.3">
      <c r="A445" t="s">
        <v>688</v>
      </c>
      <c r="B445">
        <v>540</v>
      </c>
      <c r="C445" t="s">
        <v>467</v>
      </c>
    </row>
    <row r="446" spans="1:53" x14ac:dyDescent="0.3">
      <c r="A446" t="s">
        <v>689</v>
      </c>
      <c r="B446">
        <v>541</v>
      </c>
      <c r="C446" t="s">
        <v>467</v>
      </c>
    </row>
    <row r="447" spans="1:53" x14ac:dyDescent="0.3">
      <c r="A447" t="s">
        <v>690</v>
      </c>
      <c r="B447">
        <v>542</v>
      </c>
      <c r="C447" t="s">
        <v>467</v>
      </c>
    </row>
    <row r="448" spans="1:53" x14ac:dyDescent="0.3">
      <c r="A448" t="s">
        <v>691</v>
      </c>
      <c r="B448">
        <v>543</v>
      </c>
      <c r="C448" t="s">
        <v>467</v>
      </c>
    </row>
    <row r="449" spans="1:53" x14ac:dyDescent="0.3">
      <c r="A449" t="s">
        <v>692</v>
      </c>
      <c r="B449">
        <v>544</v>
      </c>
      <c r="C449" t="s">
        <v>467</v>
      </c>
      <c r="D449" s="3"/>
      <c r="E449" s="3"/>
      <c r="F449" s="3"/>
      <c r="G449" s="3"/>
      <c r="H449" s="3"/>
      <c r="K449" s="3"/>
      <c r="L449" s="3"/>
      <c r="M449" s="3"/>
      <c r="N449" s="3"/>
      <c r="O449" s="3"/>
      <c r="R449" s="3"/>
      <c r="S449" s="3"/>
      <c r="T449" s="3"/>
      <c r="U449" s="3"/>
      <c r="V449" s="3"/>
      <c r="W449" s="3"/>
      <c r="X449" s="3"/>
      <c r="Y449" s="3"/>
      <c r="AA449" s="3"/>
      <c r="AB449" s="3"/>
      <c r="AC449" s="3"/>
      <c r="AD449" s="3"/>
      <c r="AE449" s="3"/>
      <c r="AF449" s="3"/>
      <c r="AG449" s="3"/>
      <c r="AH449" s="3"/>
      <c r="AJ449" s="3"/>
      <c r="AK449" s="3"/>
      <c r="AL449" s="3"/>
      <c r="AM449" s="3"/>
      <c r="AN449" s="3"/>
      <c r="AO449" s="3"/>
      <c r="AP449" s="3"/>
      <c r="AQ449" s="3"/>
      <c r="AS449" s="3"/>
      <c r="AT449" s="3"/>
      <c r="AW449" s="3"/>
      <c r="AX449" s="3"/>
      <c r="AY449" s="3"/>
      <c r="AZ449" s="3"/>
    </row>
    <row r="450" spans="1:53" x14ac:dyDescent="0.3">
      <c r="A450" t="s">
        <v>693</v>
      </c>
      <c r="B450">
        <v>545</v>
      </c>
      <c r="C450" t="s">
        <v>467</v>
      </c>
    </row>
    <row r="451" spans="1:53" x14ac:dyDescent="0.3">
      <c r="A451" t="s">
        <v>694</v>
      </c>
      <c r="B451">
        <v>546</v>
      </c>
      <c r="C451" t="s">
        <v>467</v>
      </c>
    </row>
    <row r="452" spans="1:53" x14ac:dyDescent="0.3">
      <c r="A452" t="s">
        <v>695</v>
      </c>
      <c r="B452">
        <v>547</v>
      </c>
      <c r="C452" t="s">
        <v>467</v>
      </c>
    </row>
    <row r="453" spans="1:53" x14ac:dyDescent="0.3">
      <c r="A453" t="s">
        <v>696</v>
      </c>
      <c r="B453">
        <v>548</v>
      </c>
      <c r="C453" t="s">
        <v>467</v>
      </c>
    </row>
    <row r="454" spans="1:53" x14ac:dyDescent="0.3">
      <c r="A454" t="s">
        <v>697</v>
      </c>
      <c r="B454">
        <v>549</v>
      </c>
      <c r="C454" t="s">
        <v>467</v>
      </c>
    </row>
    <row r="455" spans="1:53" x14ac:dyDescent="0.3">
      <c r="A455" t="s">
        <v>698</v>
      </c>
      <c r="B455">
        <v>550</v>
      </c>
      <c r="C455" t="s">
        <v>467</v>
      </c>
    </row>
    <row r="456" spans="1:53" x14ac:dyDescent="0.3">
      <c r="A456" t="s">
        <v>699</v>
      </c>
      <c r="B456">
        <v>551</v>
      </c>
      <c r="C456" t="s">
        <v>467</v>
      </c>
    </row>
    <row r="457" spans="1:53" x14ac:dyDescent="0.3">
      <c r="A457" t="s">
        <v>700</v>
      </c>
      <c r="B457">
        <v>552</v>
      </c>
      <c r="C457" t="s">
        <v>467</v>
      </c>
    </row>
    <row r="458" spans="1:53" x14ac:dyDescent="0.3">
      <c r="A458" t="s">
        <v>701</v>
      </c>
      <c r="B458">
        <v>553</v>
      </c>
      <c r="C458" t="s">
        <v>467</v>
      </c>
    </row>
    <row r="459" spans="1:53" x14ac:dyDescent="0.3">
      <c r="A459" t="s">
        <v>702</v>
      </c>
      <c r="B459">
        <v>554</v>
      </c>
      <c r="C459" t="s">
        <v>467</v>
      </c>
    </row>
    <row r="460" spans="1:53" x14ac:dyDescent="0.3">
      <c r="A460" t="s">
        <v>703</v>
      </c>
      <c r="B460">
        <v>555</v>
      </c>
      <c r="C460" t="s">
        <v>467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spans="1:53" x14ac:dyDescent="0.3">
      <c r="A461" t="s">
        <v>704</v>
      </c>
      <c r="B461">
        <v>556</v>
      </c>
      <c r="C461" t="s">
        <v>467</v>
      </c>
    </row>
    <row r="462" spans="1:53" x14ac:dyDescent="0.3">
      <c r="A462" t="s">
        <v>705</v>
      </c>
      <c r="B462">
        <v>557</v>
      </c>
      <c r="C462" t="s">
        <v>467</v>
      </c>
    </row>
    <row r="463" spans="1:53" x14ac:dyDescent="0.3">
      <c r="A463" t="s">
        <v>706</v>
      </c>
      <c r="B463">
        <v>558</v>
      </c>
      <c r="C463" t="s">
        <v>467</v>
      </c>
    </row>
    <row r="464" spans="1:53" x14ac:dyDescent="0.3">
      <c r="A464" t="s">
        <v>707</v>
      </c>
      <c r="B464">
        <v>559</v>
      </c>
      <c r="C464" t="s">
        <v>467</v>
      </c>
    </row>
    <row r="465" spans="1:3" x14ac:dyDescent="0.3">
      <c r="A465" t="s">
        <v>708</v>
      </c>
      <c r="B465">
        <v>560</v>
      </c>
      <c r="C465" t="s">
        <v>467</v>
      </c>
    </row>
    <row r="466" spans="1:3" x14ac:dyDescent="0.3">
      <c r="A466" t="s">
        <v>709</v>
      </c>
      <c r="B466">
        <v>561</v>
      </c>
      <c r="C466" t="s">
        <v>467</v>
      </c>
    </row>
    <row r="467" spans="1:3" x14ac:dyDescent="0.3">
      <c r="A467" t="s">
        <v>710</v>
      </c>
      <c r="B467">
        <v>562</v>
      </c>
      <c r="C467" t="s">
        <v>467</v>
      </c>
    </row>
    <row r="468" spans="1:3" x14ac:dyDescent="0.3">
      <c r="A468" t="s">
        <v>711</v>
      </c>
      <c r="B468">
        <v>563</v>
      </c>
      <c r="C468" t="s">
        <v>467</v>
      </c>
    </row>
    <row r="469" spans="1:3" x14ac:dyDescent="0.3">
      <c r="A469" t="s">
        <v>712</v>
      </c>
      <c r="B469">
        <v>564</v>
      </c>
      <c r="C469" t="s">
        <v>467</v>
      </c>
    </row>
    <row r="470" spans="1:3" x14ac:dyDescent="0.3">
      <c r="A470" t="s">
        <v>713</v>
      </c>
      <c r="B470">
        <v>565</v>
      </c>
      <c r="C470" t="s">
        <v>467</v>
      </c>
    </row>
    <row r="471" spans="1:3" x14ac:dyDescent="0.3">
      <c r="A471" t="s">
        <v>714</v>
      </c>
      <c r="B471">
        <v>566</v>
      </c>
      <c r="C471" t="s">
        <v>467</v>
      </c>
    </row>
    <row r="472" spans="1:3" x14ac:dyDescent="0.3">
      <c r="A472" t="s">
        <v>715</v>
      </c>
      <c r="B472">
        <v>567</v>
      </c>
      <c r="C472" t="s">
        <v>467</v>
      </c>
    </row>
    <row r="473" spans="1:3" x14ac:dyDescent="0.3">
      <c r="A473" t="s">
        <v>716</v>
      </c>
      <c r="B473">
        <v>568</v>
      </c>
      <c r="C473" t="s">
        <v>467</v>
      </c>
    </row>
    <row r="474" spans="1:3" x14ac:dyDescent="0.3">
      <c r="A474" t="s">
        <v>717</v>
      </c>
      <c r="B474">
        <v>569</v>
      </c>
      <c r="C474" t="s">
        <v>467</v>
      </c>
    </row>
    <row r="475" spans="1:3" x14ac:dyDescent="0.3">
      <c r="A475" t="s">
        <v>718</v>
      </c>
      <c r="B475">
        <v>570</v>
      </c>
      <c r="C475" t="s">
        <v>467</v>
      </c>
    </row>
    <row r="476" spans="1:3" x14ac:dyDescent="0.3">
      <c r="A476" t="s">
        <v>719</v>
      </c>
      <c r="B476">
        <v>571</v>
      </c>
      <c r="C476" t="s">
        <v>467</v>
      </c>
    </row>
    <row r="477" spans="1:3" x14ac:dyDescent="0.3">
      <c r="A477" t="s">
        <v>720</v>
      </c>
      <c r="B477">
        <v>572</v>
      </c>
      <c r="C477" t="s">
        <v>467</v>
      </c>
    </row>
    <row r="478" spans="1:3" x14ac:dyDescent="0.3">
      <c r="A478" t="s">
        <v>721</v>
      </c>
      <c r="B478">
        <v>573</v>
      </c>
      <c r="C478" t="s">
        <v>467</v>
      </c>
    </row>
    <row r="479" spans="1:3" x14ac:dyDescent="0.3">
      <c r="A479" t="s">
        <v>722</v>
      </c>
      <c r="B479">
        <v>574</v>
      </c>
      <c r="C479" t="s">
        <v>467</v>
      </c>
    </row>
    <row r="480" spans="1:3" x14ac:dyDescent="0.3">
      <c r="A480" t="s">
        <v>723</v>
      </c>
      <c r="B480">
        <v>575</v>
      </c>
      <c r="C480" t="s">
        <v>467</v>
      </c>
    </row>
    <row r="481" spans="1:50" x14ac:dyDescent="0.3">
      <c r="A481" t="s">
        <v>724</v>
      </c>
      <c r="B481">
        <v>576</v>
      </c>
      <c r="C481" t="s">
        <v>467</v>
      </c>
    </row>
    <row r="482" spans="1:50" x14ac:dyDescent="0.3">
      <c r="A482" t="s">
        <v>725</v>
      </c>
      <c r="B482">
        <v>577</v>
      </c>
      <c r="C482" t="s">
        <v>467</v>
      </c>
    </row>
    <row r="483" spans="1:50" x14ac:dyDescent="0.3">
      <c r="A483" t="s">
        <v>726</v>
      </c>
      <c r="B483">
        <v>578</v>
      </c>
      <c r="C483" t="s">
        <v>467</v>
      </c>
    </row>
    <row r="484" spans="1:50" x14ac:dyDescent="0.3">
      <c r="A484" t="s">
        <v>727</v>
      </c>
      <c r="B484">
        <v>579</v>
      </c>
      <c r="C484" t="s">
        <v>467</v>
      </c>
    </row>
    <row r="485" spans="1:50" x14ac:dyDescent="0.3">
      <c r="A485" t="s">
        <v>728</v>
      </c>
      <c r="B485">
        <v>580</v>
      </c>
      <c r="C485" t="s">
        <v>467</v>
      </c>
    </row>
    <row r="486" spans="1:50" x14ac:dyDescent="0.3">
      <c r="A486" t="s">
        <v>729</v>
      </c>
      <c r="B486">
        <v>581</v>
      </c>
      <c r="C486" t="s">
        <v>467</v>
      </c>
    </row>
    <row r="487" spans="1:50" x14ac:dyDescent="0.3">
      <c r="A487" t="s">
        <v>730</v>
      </c>
      <c r="B487">
        <v>582</v>
      </c>
      <c r="C487" t="s">
        <v>467</v>
      </c>
    </row>
    <row r="488" spans="1:50" x14ac:dyDescent="0.3">
      <c r="A488" t="s">
        <v>731</v>
      </c>
      <c r="B488">
        <v>583</v>
      </c>
      <c r="C488" t="s">
        <v>467</v>
      </c>
      <c r="F488" s="3"/>
      <c r="G488" s="3"/>
      <c r="H488" s="3"/>
    </row>
    <row r="489" spans="1:50" x14ac:dyDescent="0.3">
      <c r="A489" t="s">
        <v>732</v>
      </c>
      <c r="B489">
        <v>584</v>
      </c>
      <c r="C489" t="s">
        <v>467</v>
      </c>
    </row>
    <row r="490" spans="1:50" x14ac:dyDescent="0.3">
      <c r="A490" t="s">
        <v>733</v>
      </c>
      <c r="B490">
        <v>585</v>
      </c>
      <c r="C490" t="s">
        <v>467</v>
      </c>
    </row>
    <row r="491" spans="1:50" x14ac:dyDescent="0.3">
      <c r="A491" t="s">
        <v>734</v>
      </c>
      <c r="B491">
        <v>586</v>
      </c>
      <c r="C491" t="s">
        <v>467</v>
      </c>
    </row>
    <row r="492" spans="1:50" x14ac:dyDescent="0.3">
      <c r="A492" t="s">
        <v>735</v>
      </c>
      <c r="B492">
        <v>587</v>
      </c>
      <c r="C492" t="s">
        <v>467</v>
      </c>
    </row>
    <row r="493" spans="1:50" x14ac:dyDescent="0.3">
      <c r="A493" t="s">
        <v>736</v>
      </c>
      <c r="B493">
        <v>588</v>
      </c>
      <c r="C493" t="s">
        <v>467</v>
      </c>
      <c r="F493" s="17"/>
      <c r="G493" s="17"/>
      <c r="H493" s="3"/>
      <c r="O493" s="3"/>
      <c r="S493" s="17"/>
      <c r="T493" s="3"/>
      <c r="U493" s="17"/>
      <c r="V493" s="3"/>
      <c r="W493" s="3"/>
      <c r="X493" s="17"/>
      <c r="Z493" s="17"/>
      <c r="AA493" s="17"/>
      <c r="AC493" s="17"/>
      <c r="AD493" s="17"/>
      <c r="AF493" s="3"/>
      <c r="AG493" s="3"/>
      <c r="AO493" s="3"/>
      <c r="AP493" s="3"/>
      <c r="AX493" s="3"/>
    </row>
    <row r="494" spans="1:50" x14ac:dyDescent="0.3">
      <c r="A494" t="s">
        <v>737</v>
      </c>
      <c r="B494">
        <v>589</v>
      </c>
      <c r="C494" t="s">
        <v>467</v>
      </c>
      <c r="F494" s="3"/>
      <c r="G494" s="3"/>
      <c r="H494" s="3"/>
      <c r="T494" s="3"/>
    </row>
    <row r="495" spans="1:50" x14ac:dyDescent="0.3">
      <c r="A495" t="s">
        <v>738</v>
      </c>
      <c r="B495">
        <v>590</v>
      </c>
      <c r="C495" t="s">
        <v>467</v>
      </c>
      <c r="D495" s="3"/>
      <c r="E495" s="3"/>
      <c r="L495" s="3"/>
      <c r="M495" s="3"/>
      <c r="N495" s="3"/>
      <c r="P495" s="3"/>
    </row>
    <row r="496" spans="1:50" x14ac:dyDescent="0.3">
      <c r="A496" t="s">
        <v>739</v>
      </c>
      <c r="B496">
        <v>591</v>
      </c>
      <c r="C496" t="s">
        <v>467</v>
      </c>
    </row>
    <row r="497" spans="1:53" x14ac:dyDescent="0.3">
      <c r="A497" t="s">
        <v>249</v>
      </c>
    </row>
    <row r="498" spans="1:53" x14ac:dyDescent="0.3">
      <c r="A498" t="s">
        <v>250</v>
      </c>
      <c r="B498">
        <v>101</v>
      </c>
      <c r="C498" t="s">
        <v>437</v>
      </c>
      <c r="D498" s="17">
        <v>200.5</v>
      </c>
      <c r="E498" s="17">
        <v>354</v>
      </c>
      <c r="F498" s="3">
        <v>929.8</v>
      </c>
      <c r="G498" s="17">
        <v>953.6</v>
      </c>
      <c r="H498" s="3">
        <v>843.6</v>
      </c>
      <c r="I498" s="17">
        <v>870</v>
      </c>
      <c r="J498" s="17" t="s">
        <v>763</v>
      </c>
      <c r="K498" s="3">
        <v>75</v>
      </c>
      <c r="L498" s="17" t="s">
        <v>763</v>
      </c>
      <c r="M498" s="3">
        <v>69.099999999999994</v>
      </c>
      <c r="N498" s="17" t="s">
        <v>763</v>
      </c>
      <c r="O498" s="17">
        <v>267</v>
      </c>
      <c r="P498" s="17" t="s">
        <v>763</v>
      </c>
      <c r="Q498" s="3" t="s">
        <v>763</v>
      </c>
      <c r="R498" s="17">
        <v>253.1</v>
      </c>
      <c r="S498" s="17">
        <v>532.1</v>
      </c>
      <c r="T498" s="3" t="s">
        <v>763</v>
      </c>
      <c r="U498" s="3">
        <v>342.3</v>
      </c>
      <c r="V498" s="3">
        <v>627.20000000000005</v>
      </c>
      <c r="W498" s="3" t="s">
        <v>763</v>
      </c>
      <c r="X498" s="17">
        <v>623.79999999999995</v>
      </c>
      <c r="Y498" s="3">
        <v>710.8</v>
      </c>
      <c r="Z498" s="3" t="s">
        <v>763</v>
      </c>
      <c r="AA498" s="3">
        <v>126.9</v>
      </c>
      <c r="AB498" s="3">
        <v>803.6</v>
      </c>
      <c r="AC498" s="3" t="s">
        <v>763</v>
      </c>
      <c r="AD498" s="3">
        <v>390.7</v>
      </c>
      <c r="AE498" s="3">
        <v>978.2</v>
      </c>
      <c r="AF498" s="17" t="s">
        <v>763</v>
      </c>
      <c r="AG498" s="3">
        <v>652.6</v>
      </c>
      <c r="AH498" s="3">
        <v>958.6</v>
      </c>
      <c r="AI498" s="17" t="s">
        <v>763</v>
      </c>
      <c r="AJ498" s="3">
        <v>152.19999999999999</v>
      </c>
      <c r="AK498" s="17">
        <v>978.9</v>
      </c>
      <c r="AL498" s="17">
        <v>227.5</v>
      </c>
      <c r="AM498" s="3">
        <v>379.7</v>
      </c>
      <c r="AN498" s="17">
        <v>942.6</v>
      </c>
      <c r="AO498" s="3">
        <v>258.3</v>
      </c>
      <c r="AP498" s="17">
        <v>638</v>
      </c>
      <c r="AQ498" s="17">
        <v>939</v>
      </c>
      <c r="AR498" s="3">
        <v>205.6</v>
      </c>
      <c r="AS498" s="17">
        <v>219.5</v>
      </c>
      <c r="AT498" s="17">
        <v>910.9</v>
      </c>
      <c r="AU498" s="3">
        <v>168.2</v>
      </c>
      <c r="AV498" s="3">
        <v>387.7</v>
      </c>
      <c r="AW498" s="3">
        <v>851.6</v>
      </c>
      <c r="AX498" s="3">
        <v>230.7</v>
      </c>
      <c r="AY498" s="3">
        <v>618.4</v>
      </c>
      <c r="AZ498" s="3">
        <v>824</v>
      </c>
      <c r="BA498">
        <v>251.6</v>
      </c>
    </row>
    <row r="499" spans="1:53" x14ac:dyDescent="0.3">
      <c r="A499" t="s">
        <v>251</v>
      </c>
      <c r="B499">
        <v>98</v>
      </c>
      <c r="C499" t="s">
        <v>437</v>
      </c>
      <c r="D499" s="17">
        <v>298.7</v>
      </c>
      <c r="E499" s="3">
        <v>566</v>
      </c>
      <c r="F499" s="3">
        <v>907.4</v>
      </c>
      <c r="G499" s="17">
        <v>1065.0999999999999</v>
      </c>
      <c r="H499" s="17">
        <v>1171.9000000000001</v>
      </c>
      <c r="I499" s="17">
        <v>854.1</v>
      </c>
      <c r="J499" s="3" t="s">
        <v>763</v>
      </c>
      <c r="K499" s="3">
        <v>100.7</v>
      </c>
      <c r="L499" s="17" t="s">
        <v>763</v>
      </c>
      <c r="M499" s="3">
        <v>240.4</v>
      </c>
      <c r="N499" s="17" t="s">
        <v>763</v>
      </c>
      <c r="O499" s="17">
        <v>391.1</v>
      </c>
      <c r="P499" s="17" t="s">
        <v>763</v>
      </c>
      <c r="Q499" s="3" t="s">
        <v>763</v>
      </c>
      <c r="R499" s="17">
        <v>177.9</v>
      </c>
      <c r="S499" s="3">
        <v>643.20000000000005</v>
      </c>
      <c r="T499" s="3" t="s">
        <v>763</v>
      </c>
      <c r="U499" s="3">
        <v>349.1</v>
      </c>
      <c r="V499" s="17">
        <v>674.7</v>
      </c>
      <c r="W499" s="3" t="s">
        <v>763</v>
      </c>
      <c r="X499" s="3">
        <v>598.20000000000005</v>
      </c>
      <c r="Y499" s="3">
        <v>773.1</v>
      </c>
      <c r="Z499" s="3" t="s">
        <v>763</v>
      </c>
      <c r="AA499" s="3">
        <v>278.8</v>
      </c>
      <c r="AB499" s="3">
        <v>1008.3</v>
      </c>
      <c r="AC499" s="3" t="s">
        <v>763</v>
      </c>
      <c r="AD499" s="3">
        <v>558.1</v>
      </c>
      <c r="AE499" s="3">
        <v>1116.4000000000001</v>
      </c>
      <c r="AF499" s="17" t="s">
        <v>763</v>
      </c>
      <c r="AG499" s="3">
        <v>825.7</v>
      </c>
      <c r="AH499" s="3">
        <v>1134.9000000000001</v>
      </c>
      <c r="AI499" s="3" t="s">
        <v>763</v>
      </c>
      <c r="AJ499" s="3">
        <v>313.60000000000002</v>
      </c>
      <c r="AK499" s="17">
        <v>1099.9000000000001</v>
      </c>
      <c r="AL499" s="17">
        <v>296.60000000000002</v>
      </c>
      <c r="AM499" s="3">
        <v>610.20000000000005</v>
      </c>
      <c r="AN499" s="17">
        <v>1117.2</v>
      </c>
      <c r="AO499" s="3">
        <v>285.10000000000002</v>
      </c>
      <c r="AP499" s="17">
        <v>895.3</v>
      </c>
      <c r="AQ499" s="3">
        <v>1134.7</v>
      </c>
      <c r="AR499" s="3">
        <v>276.60000000000002</v>
      </c>
      <c r="AS499" s="17">
        <v>228.9</v>
      </c>
      <c r="AT499" s="17">
        <v>1087.2</v>
      </c>
      <c r="AU499" s="3">
        <v>260.60000000000002</v>
      </c>
      <c r="AV499" s="3">
        <v>489.5</v>
      </c>
      <c r="AW499" s="3">
        <v>1051.2</v>
      </c>
      <c r="AX499" s="3">
        <v>208.4</v>
      </c>
      <c r="AY499" s="3">
        <v>697.9</v>
      </c>
      <c r="AZ499" s="3">
        <v>974.5</v>
      </c>
      <c r="BA499">
        <v>156.19999999999999</v>
      </c>
    </row>
    <row r="500" spans="1:53" x14ac:dyDescent="0.3">
      <c r="A500" t="s">
        <v>252</v>
      </c>
      <c r="B500">
        <v>112</v>
      </c>
      <c r="C500" t="s">
        <v>437</v>
      </c>
      <c r="D500" s="3">
        <v>-37.700000000000003</v>
      </c>
      <c r="E500" s="17">
        <v>-51.6</v>
      </c>
      <c r="F500" s="17">
        <v>-61.6</v>
      </c>
      <c r="G500" s="3">
        <v>-111.1</v>
      </c>
      <c r="H500" s="17">
        <v>-133.4</v>
      </c>
      <c r="I500" s="3">
        <v>-146.4</v>
      </c>
      <c r="J500" s="3" t="s">
        <v>763</v>
      </c>
      <c r="K500" s="3">
        <v>-12.4</v>
      </c>
      <c r="L500" s="3" t="s">
        <v>763</v>
      </c>
      <c r="M500" s="3">
        <v>-26.4</v>
      </c>
      <c r="N500" s="3" t="s">
        <v>763</v>
      </c>
      <c r="O500" s="3">
        <v>-39.5</v>
      </c>
      <c r="P500" s="17" t="s">
        <v>763</v>
      </c>
      <c r="Q500" s="3" t="s">
        <v>763</v>
      </c>
      <c r="R500" s="3">
        <v>-12.6</v>
      </c>
      <c r="S500" s="17">
        <v>-51.8</v>
      </c>
      <c r="T500" s="3" t="s">
        <v>763</v>
      </c>
      <c r="U500" s="3">
        <v>-26.1</v>
      </c>
      <c r="V500" s="3">
        <v>-51.3</v>
      </c>
      <c r="W500" s="3" t="s">
        <v>763</v>
      </c>
      <c r="X500" s="17">
        <v>-41.4</v>
      </c>
      <c r="Y500" s="3">
        <v>-53.5</v>
      </c>
      <c r="Z500" s="3" t="s">
        <v>763</v>
      </c>
      <c r="AA500" s="17">
        <v>-15.1</v>
      </c>
      <c r="AB500" s="3">
        <v>-64.099999999999994</v>
      </c>
      <c r="AC500" s="17" t="s">
        <v>763</v>
      </c>
      <c r="AD500" s="17">
        <v>-38.5</v>
      </c>
      <c r="AE500" s="3">
        <v>-74</v>
      </c>
      <c r="AF500" s="17" t="s">
        <v>763</v>
      </c>
      <c r="AG500" s="3">
        <v>-71.099999999999994</v>
      </c>
      <c r="AH500" s="3">
        <v>-91.3</v>
      </c>
      <c r="AI500" s="17" t="s">
        <v>763</v>
      </c>
      <c r="AJ500" s="3">
        <v>-24.5</v>
      </c>
      <c r="AK500" s="3">
        <v>-120.5</v>
      </c>
      <c r="AL500" s="17">
        <v>-36.299999999999997</v>
      </c>
      <c r="AM500" s="3">
        <v>-60.8</v>
      </c>
      <c r="AN500" s="17">
        <v>-133.4</v>
      </c>
      <c r="AO500" s="3">
        <v>-39</v>
      </c>
      <c r="AP500" s="3">
        <v>-99.8</v>
      </c>
      <c r="AQ500" s="17">
        <v>-139.80000000000001</v>
      </c>
      <c r="AR500" s="3">
        <v>-33.6</v>
      </c>
      <c r="AS500" s="17">
        <v>-28</v>
      </c>
      <c r="AT500" s="17">
        <v>-136.9</v>
      </c>
      <c r="AU500" s="3">
        <v>-30.1</v>
      </c>
      <c r="AV500" s="3">
        <v>-58.1</v>
      </c>
      <c r="AW500" s="3">
        <v>-130.69999999999999</v>
      </c>
      <c r="AX500" s="3">
        <v>-37.700000000000003</v>
      </c>
      <c r="AY500" s="3">
        <v>-95.8</v>
      </c>
      <c r="AZ500" s="3">
        <v>-129.4</v>
      </c>
      <c r="BA500">
        <v>-50.6</v>
      </c>
    </row>
    <row r="501" spans="1:53" x14ac:dyDescent="0.3">
      <c r="A501" t="s">
        <v>253</v>
      </c>
      <c r="B501">
        <v>243</v>
      </c>
      <c r="C501" t="s">
        <v>437</v>
      </c>
      <c r="D501" s="3">
        <v>-37.700000000000003</v>
      </c>
      <c r="E501" s="17">
        <v>-51.6</v>
      </c>
      <c r="F501" s="17">
        <v>-61.6</v>
      </c>
      <c r="G501" s="3">
        <v>-111.1</v>
      </c>
      <c r="H501" s="17">
        <v>-133.4</v>
      </c>
      <c r="I501" s="3">
        <v>-146.4</v>
      </c>
      <c r="J501" s="3" t="s">
        <v>763</v>
      </c>
      <c r="K501" s="3">
        <v>-12.4</v>
      </c>
      <c r="L501" s="3" t="s">
        <v>763</v>
      </c>
      <c r="M501" s="3">
        <v>-26.4</v>
      </c>
      <c r="N501" s="3" t="s">
        <v>763</v>
      </c>
      <c r="O501" s="3">
        <v>-39.5</v>
      </c>
      <c r="P501" s="17" t="s">
        <v>763</v>
      </c>
      <c r="Q501" s="3" t="s">
        <v>763</v>
      </c>
      <c r="R501" s="3">
        <v>-12.6</v>
      </c>
      <c r="S501" s="17">
        <v>-51.8</v>
      </c>
      <c r="T501" s="3" t="s">
        <v>763</v>
      </c>
      <c r="U501" s="3">
        <v>-26.1</v>
      </c>
      <c r="V501" s="3">
        <v>-51.3</v>
      </c>
      <c r="W501" s="3" t="s">
        <v>763</v>
      </c>
      <c r="X501" s="17">
        <v>-41.4</v>
      </c>
      <c r="Y501" s="3">
        <v>-53.5</v>
      </c>
      <c r="Z501" s="3" t="s">
        <v>763</v>
      </c>
      <c r="AA501" s="17">
        <v>-15.1</v>
      </c>
      <c r="AB501" s="3">
        <v>-64.099999999999994</v>
      </c>
      <c r="AC501" s="17" t="s">
        <v>763</v>
      </c>
      <c r="AD501" s="17">
        <v>-38.5</v>
      </c>
      <c r="AE501" s="3">
        <v>-74</v>
      </c>
      <c r="AF501" s="17" t="s">
        <v>763</v>
      </c>
      <c r="AG501" s="3">
        <v>-71.099999999999994</v>
      </c>
      <c r="AH501" s="3">
        <v>-91.3</v>
      </c>
      <c r="AI501" s="17" t="s">
        <v>763</v>
      </c>
      <c r="AJ501" s="3">
        <v>-24.5</v>
      </c>
      <c r="AK501" s="3">
        <v>-120.5</v>
      </c>
      <c r="AL501" s="17">
        <v>-36.299999999999997</v>
      </c>
      <c r="AM501" s="3">
        <v>-60.8</v>
      </c>
      <c r="AN501" s="17">
        <v>-133.4</v>
      </c>
      <c r="AO501" s="3">
        <v>-39</v>
      </c>
      <c r="AP501" s="3">
        <v>-99.8</v>
      </c>
      <c r="AQ501" s="17">
        <v>-139.80000000000001</v>
      </c>
      <c r="AR501" s="3">
        <v>-33.6</v>
      </c>
      <c r="AS501" s="17">
        <v>-28</v>
      </c>
      <c r="AT501" s="17">
        <v>-136.9</v>
      </c>
      <c r="AU501" s="3">
        <v>-30.1</v>
      </c>
      <c r="AV501" s="3">
        <v>-58.1</v>
      </c>
      <c r="AW501" s="3">
        <v>-130.69999999999999</v>
      </c>
      <c r="AX501" s="3">
        <v>-37.700000000000003</v>
      </c>
      <c r="AY501" s="3">
        <v>-95.8</v>
      </c>
      <c r="AZ501" s="3">
        <v>-129.4</v>
      </c>
      <c r="BA501">
        <v>-50.6</v>
      </c>
    </row>
    <row r="502" spans="1:53" x14ac:dyDescent="0.3">
      <c r="A502" t="s">
        <v>254</v>
      </c>
      <c r="B502">
        <v>117</v>
      </c>
      <c r="C502" t="s">
        <v>437</v>
      </c>
      <c r="D502" s="3">
        <v>-23.2</v>
      </c>
      <c r="E502" s="17">
        <v>-42.1</v>
      </c>
      <c r="F502" s="3">
        <v>-59.1</v>
      </c>
      <c r="G502" s="17">
        <v>-4121.7</v>
      </c>
      <c r="H502" s="3">
        <v>-109.6</v>
      </c>
      <c r="I502" s="3">
        <v>-143.69999999999999</v>
      </c>
      <c r="J502" s="3" t="s">
        <v>763</v>
      </c>
      <c r="K502" s="3">
        <v>-7.9</v>
      </c>
      <c r="L502" s="3" t="s">
        <v>763</v>
      </c>
      <c r="M502" s="3">
        <v>-20.3</v>
      </c>
      <c r="N502" s="17" t="s">
        <v>763</v>
      </c>
      <c r="O502" s="17">
        <v>-30.7</v>
      </c>
      <c r="P502" s="17" t="s">
        <v>763</v>
      </c>
      <c r="Q502" s="3" t="s">
        <v>763</v>
      </c>
      <c r="R502" s="17">
        <v>-11.9</v>
      </c>
      <c r="S502" s="17">
        <v>-46.1</v>
      </c>
      <c r="T502" s="3" t="s">
        <v>763</v>
      </c>
      <c r="U502" s="17">
        <v>-24.4</v>
      </c>
      <c r="V502" s="17">
        <v>-46.2</v>
      </c>
      <c r="W502" s="3" t="s">
        <v>763</v>
      </c>
      <c r="X502" s="17">
        <v>-40.299999999999997</v>
      </c>
      <c r="Y502" s="3">
        <v>-51.7</v>
      </c>
      <c r="Z502" s="17" t="s">
        <v>763</v>
      </c>
      <c r="AA502" s="3">
        <v>-14.6</v>
      </c>
      <c r="AB502" s="3">
        <v>-61.8</v>
      </c>
      <c r="AC502" s="17" t="s">
        <v>763</v>
      </c>
      <c r="AD502" s="17">
        <v>-1203.9000000000001</v>
      </c>
      <c r="AE502" s="3">
        <v>-1238.5999999999999</v>
      </c>
      <c r="AF502" s="17" t="s">
        <v>763</v>
      </c>
      <c r="AG502" s="3">
        <v>-1238.2</v>
      </c>
      <c r="AH502" s="17">
        <v>-1257</v>
      </c>
      <c r="AI502" s="17" t="s">
        <v>763</v>
      </c>
      <c r="AJ502" s="3">
        <v>-39.5</v>
      </c>
      <c r="AK502" s="17">
        <v>-4146.6000000000004</v>
      </c>
      <c r="AL502" s="3">
        <v>-41.1</v>
      </c>
      <c r="AM502" s="17">
        <v>-80.599999999999994</v>
      </c>
      <c r="AN502" s="3">
        <v>-2998.4</v>
      </c>
      <c r="AO502" s="3">
        <v>4.0999999999999996</v>
      </c>
      <c r="AP502" s="17">
        <v>-76.5</v>
      </c>
      <c r="AQ502" s="3">
        <v>-2960</v>
      </c>
      <c r="AR502" s="3">
        <v>-33.1</v>
      </c>
      <c r="AS502" s="3">
        <v>-27.3</v>
      </c>
      <c r="AT502" s="17">
        <v>-97.4</v>
      </c>
      <c r="AU502" s="3">
        <v>-29.4</v>
      </c>
      <c r="AV502" s="3">
        <v>-56.7</v>
      </c>
      <c r="AW502" s="3">
        <v>-85.7</v>
      </c>
      <c r="AX502" s="3">
        <v>-37</v>
      </c>
      <c r="AY502" s="3">
        <v>-93.7</v>
      </c>
      <c r="AZ502" s="3">
        <v>-126.8</v>
      </c>
      <c r="BA502">
        <v>-50</v>
      </c>
    </row>
    <row r="503" spans="1:53" x14ac:dyDescent="0.3">
      <c r="A503" t="s">
        <v>255</v>
      </c>
      <c r="B503">
        <v>129</v>
      </c>
      <c r="C503" t="s">
        <v>437</v>
      </c>
      <c r="D503" s="17">
        <v>-170.3</v>
      </c>
      <c r="E503" s="17">
        <v>-307.8</v>
      </c>
      <c r="F503" s="17">
        <v>-782.9</v>
      </c>
      <c r="G503" s="17">
        <v>3219.2</v>
      </c>
      <c r="H503" s="3">
        <v>-648.70000000000005</v>
      </c>
      <c r="I503" s="3">
        <v>-843.7</v>
      </c>
      <c r="J503" s="3" t="s">
        <v>763</v>
      </c>
      <c r="K503" s="3">
        <v>-106.1</v>
      </c>
      <c r="L503" s="17" t="s">
        <v>763</v>
      </c>
      <c r="M503" s="3">
        <v>-67.8</v>
      </c>
      <c r="N503" s="17" t="s">
        <v>763</v>
      </c>
      <c r="O503" s="3">
        <v>-240.4</v>
      </c>
      <c r="P503" s="17" t="s">
        <v>763</v>
      </c>
      <c r="Q503" s="3" t="s">
        <v>763</v>
      </c>
      <c r="R503" s="17">
        <v>-73.099999999999994</v>
      </c>
      <c r="S503" s="17">
        <v>-274.8</v>
      </c>
      <c r="T503" s="3" t="s">
        <v>763</v>
      </c>
      <c r="U503" s="3">
        <v>-86.4</v>
      </c>
      <c r="V503" s="3">
        <v>-326.39999999999998</v>
      </c>
      <c r="W503" s="3" t="s">
        <v>763</v>
      </c>
      <c r="X503" s="17">
        <v>-402.5</v>
      </c>
      <c r="Y503" s="3">
        <v>-469.9</v>
      </c>
      <c r="Z503" s="3" t="s">
        <v>763</v>
      </c>
      <c r="AA503" s="17">
        <v>-221</v>
      </c>
      <c r="AB503" s="3">
        <v>-930.8</v>
      </c>
      <c r="AC503" s="3" t="s">
        <v>763</v>
      </c>
      <c r="AD503" s="3">
        <v>777.8</v>
      </c>
      <c r="AE503" s="3">
        <v>81.3</v>
      </c>
      <c r="AF503" s="17" t="s">
        <v>763</v>
      </c>
      <c r="AG503" s="3">
        <v>1758.2</v>
      </c>
      <c r="AH503" s="17">
        <v>1377.8</v>
      </c>
      <c r="AI503" s="17" t="s">
        <v>763</v>
      </c>
      <c r="AJ503" s="3">
        <v>-127.2</v>
      </c>
      <c r="AK503" s="17">
        <v>3313</v>
      </c>
      <c r="AL503" s="17">
        <v>-220.5</v>
      </c>
      <c r="AM503" s="3">
        <v>-347.7</v>
      </c>
      <c r="AN503" s="17">
        <v>2093.6999999999998</v>
      </c>
      <c r="AO503" s="3">
        <v>-219.4</v>
      </c>
      <c r="AP503" s="3">
        <v>-567.1</v>
      </c>
      <c r="AQ503" s="3">
        <v>893.9</v>
      </c>
      <c r="AR503" s="3">
        <v>-81.599999999999994</v>
      </c>
      <c r="AS503" s="3">
        <v>-275</v>
      </c>
      <c r="AT503" s="3">
        <v>-796.5</v>
      </c>
      <c r="AU503" s="3">
        <v>-196.2</v>
      </c>
      <c r="AV503" s="3">
        <v>-471.2</v>
      </c>
      <c r="AW503" s="3">
        <v>-772.2</v>
      </c>
      <c r="AX503" s="3">
        <v>-188.4</v>
      </c>
      <c r="AY503" s="3">
        <v>-659.6</v>
      </c>
      <c r="AZ503" s="3">
        <v>-741.2</v>
      </c>
      <c r="BA503">
        <v>-184.1</v>
      </c>
    </row>
    <row r="504" spans="1:53" x14ac:dyDescent="0.3">
      <c r="A504" t="s">
        <v>256</v>
      </c>
      <c r="B504">
        <v>133</v>
      </c>
      <c r="C504" t="s">
        <v>437</v>
      </c>
      <c r="D504" s="3">
        <v>-7.8</v>
      </c>
      <c r="E504">
        <v>-2.5</v>
      </c>
      <c r="F504">
        <v>12.1</v>
      </c>
      <c r="G504">
        <v>-13.2</v>
      </c>
      <c r="H504">
        <v>-15.5</v>
      </c>
      <c r="I504">
        <v>8.1999999999999993</v>
      </c>
      <c r="J504" t="s">
        <v>763</v>
      </c>
      <c r="K504">
        <v>-1.8</v>
      </c>
      <c r="L504" t="s">
        <v>763</v>
      </c>
      <c r="M504">
        <v>-1.1000000000000001</v>
      </c>
      <c r="N504" t="s">
        <v>763</v>
      </c>
      <c r="O504">
        <v>-6.7</v>
      </c>
      <c r="P504" t="s">
        <v>763</v>
      </c>
      <c r="Q504" t="s">
        <v>763</v>
      </c>
      <c r="R504">
        <v>-8.5</v>
      </c>
      <c r="S504">
        <v>-9.1999999999999993</v>
      </c>
      <c r="T504" t="s">
        <v>763</v>
      </c>
      <c r="U504">
        <v>-2.9</v>
      </c>
      <c r="V504">
        <v>-4.3</v>
      </c>
      <c r="W504" t="s">
        <v>763</v>
      </c>
      <c r="X504">
        <v>2.8</v>
      </c>
      <c r="Y504">
        <v>7</v>
      </c>
      <c r="Z504" t="s">
        <v>763</v>
      </c>
      <c r="AA504">
        <v>-5.4</v>
      </c>
      <c r="AB504">
        <v>15.2</v>
      </c>
      <c r="AC504" t="s">
        <v>763</v>
      </c>
      <c r="AD504">
        <v>-4.5</v>
      </c>
      <c r="AE504">
        <v>10.5</v>
      </c>
      <c r="AF504" t="s">
        <v>763</v>
      </c>
      <c r="AG504">
        <v>-10</v>
      </c>
      <c r="AH504">
        <v>-0.7</v>
      </c>
      <c r="AI504" t="s">
        <v>763</v>
      </c>
      <c r="AJ504">
        <v>-4.2</v>
      </c>
      <c r="AK504">
        <v>-12</v>
      </c>
      <c r="AL504">
        <v>-13.3</v>
      </c>
      <c r="AM504">
        <v>-17.5</v>
      </c>
      <c r="AN504">
        <v>-26.2</v>
      </c>
      <c r="AO504">
        <v>-16.2</v>
      </c>
      <c r="AP504">
        <v>-33.700000000000003</v>
      </c>
      <c r="AQ504">
        <v>-36.9</v>
      </c>
      <c r="AR504">
        <v>18.2</v>
      </c>
      <c r="AS504">
        <v>4.8</v>
      </c>
      <c r="AT504">
        <v>-6.5</v>
      </c>
      <c r="AU504">
        <v>-0.7</v>
      </c>
      <c r="AV504">
        <v>4.0999999999999996</v>
      </c>
      <c r="AW504">
        <v>6.1</v>
      </c>
      <c r="AX504">
        <v>-5.4</v>
      </c>
      <c r="AY504">
        <v>-1.3</v>
      </c>
      <c r="AZ504">
        <v>16.899999999999999</v>
      </c>
      <c r="BA504">
        <v>9.5</v>
      </c>
    </row>
    <row r="505" spans="1:53" x14ac:dyDescent="0.3">
      <c r="A505" t="s">
        <v>257</v>
      </c>
      <c r="B505">
        <v>134</v>
      </c>
      <c r="C505" t="s">
        <v>437</v>
      </c>
      <c r="D505" s="3"/>
      <c r="E505" s="3"/>
      <c r="F505" s="3"/>
      <c r="G505" s="3"/>
      <c r="H505" s="3"/>
      <c r="I505" s="3"/>
      <c r="J505" t="s">
        <v>763</v>
      </c>
      <c r="K505" s="3"/>
      <c r="L505" t="s">
        <v>763</v>
      </c>
      <c r="M505" s="3"/>
      <c r="N505" t="s">
        <v>763</v>
      </c>
      <c r="O505" s="3"/>
      <c r="P505" t="s">
        <v>763</v>
      </c>
      <c r="Q505" s="3" t="s">
        <v>763</v>
      </c>
      <c r="R505" s="3"/>
      <c r="T505" s="3" t="s">
        <v>763</v>
      </c>
      <c r="U505" s="3"/>
      <c r="W505" s="3" t="s">
        <v>763</v>
      </c>
      <c r="X505" s="3"/>
      <c r="Z505" s="3" t="s">
        <v>763</v>
      </c>
      <c r="AA505" s="3"/>
      <c r="AC505" s="3" t="s">
        <v>763</v>
      </c>
      <c r="AD505" s="3"/>
      <c r="AF505" s="3" t="s">
        <v>763</v>
      </c>
      <c r="AG505" s="3"/>
      <c r="AI505" s="3" t="s">
        <v>763</v>
      </c>
      <c r="AJ505" s="3"/>
      <c r="AL505" s="3"/>
      <c r="AM505" s="3"/>
      <c r="AO505" s="3"/>
      <c r="AP505" s="3"/>
      <c r="AR505" s="3"/>
      <c r="AS505" s="3"/>
      <c r="AU505" s="3"/>
      <c r="AV505" s="3"/>
      <c r="AX505" s="3"/>
      <c r="AY505" s="3"/>
    </row>
    <row r="506" spans="1:53" x14ac:dyDescent="0.3">
      <c r="A506" t="s">
        <v>258</v>
      </c>
      <c r="B506">
        <v>139</v>
      </c>
      <c r="C506" t="s">
        <v>437</v>
      </c>
      <c r="D506" s="17">
        <v>7</v>
      </c>
      <c r="E506" s="3">
        <v>4.0999999999999996</v>
      </c>
      <c r="F506" s="3">
        <v>87.8</v>
      </c>
      <c r="G506" s="17">
        <v>51.1</v>
      </c>
      <c r="H506" s="3">
        <v>85.3</v>
      </c>
      <c r="I506" s="17">
        <v>-117.4</v>
      </c>
      <c r="J506" s="17" t="s">
        <v>763</v>
      </c>
      <c r="K506" s="3">
        <v>-39</v>
      </c>
      <c r="L506" s="17" t="s">
        <v>763</v>
      </c>
      <c r="M506" s="3">
        <v>-19</v>
      </c>
      <c r="N506" s="3" t="s">
        <v>763</v>
      </c>
      <c r="O506" s="17">
        <v>-4.0999999999999996</v>
      </c>
      <c r="P506" s="17" t="s">
        <v>763</v>
      </c>
      <c r="Q506" s="3" t="s">
        <v>763</v>
      </c>
      <c r="R506" s="17">
        <v>168.1</v>
      </c>
      <c r="S506" s="3">
        <v>211.2</v>
      </c>
      <c r="T506" s="3" t="s">
        <v>763</v>
      </c>
      <c r="U506" s="17">
        <v>231.5</v>
      </c>
      <c r="V506" s="17">
        <v>254.6</v>
      </c>
      <c r="W506" s="17" t="s">
        <v>763</v>
      </c>
      <c r="X506" s="3">
        <v>181</v>
      </c>
      <c r="Y506" s="3">
        <v>189.2</v>
      </c>
      <c r="Z506" s="17" t="s">
        <v>763</v>
      </c>
      <c r="AA506" s="17">
        <v>-108.7</v>
      </c>
      <c r="AB506" s="3">
        <v>-189</v>
      </c>
      <c r="AC506" s="17" t="s">
        <v>763</v>
      </c>
      <c r="AD506" s="17">
        <v>-35.4</v>
      </c>
      <c r="AE506" s="3">
        <v>-179.1</v>
      </c>
      <c r="AF506" s="17" t="s">
        <v>763</v>
      </c>
      <c r="AG506" s="3">
        <v>1172.5999999999999</v>
      </c>
      <c r="AH506" s="3">
        <v>1079.4000000000001</v>
      </c>
      <c r="AI506" s="17" t="s">
        <v>763</v>
      </c>
      <c r="AJ506" s="3">
        <v>-14.5</v>
      </c>
      <c r="AK506" s="17">
        <v>145.30000000000001</v>
      </c>
      <c r="AL506" s="17">
        <v>-34.1</v>
      </c>
      <c r="AM506" s="17">
        <v>-48.6</v>
      </c>
      <c r="AN506" s="17">
        <v>37.9</v>
      </c>
      <c r="AO506" s="3">
        <v>43</v>
      </c>
      <c r="AP506" s="17">
        <v>-5.6</v>
      </c>
      <c r="AQ506" s="17">
        <v>-1127.0999999999999</v>
      </c>
      <c r="AR506" s="3">
        <v>90.9</v>
      </c>
      <c r="AS506" s="17">
        <v>-82.8</v>
      </c>
      <c r="AT506" s="17">
        <v>17</v>
      </c>
      <c r="AU506" s="3">
        <v>-57.4</v>
      </c>
      <c r="AV506" s="3">
        <v>-140.19999999999999</v>
      </c>
      <c r="AW506" s="3">
        <v>-6.3</v>
      </c>
      <c r="AX506" s="3">
        <v>5.3</v>
      </c>
      <c r="AY506" s="3">
        <v>-134.9</v>
      </c>
      <c r="AZ506" s="3">
        <v>-44</v>
      </c>
      <c r="BA506">
        <v>17.5</v>
      </c>
    </row>
    <row r="507" spans="1:53" x14ac:dyDescent="0.3">
      <c r="A507" t="s">
        <v>259</v>
      </c>
      <c r="B507">
        <v>244</v>
      </c>
      <c r="C507" t="s">
        <v>437</v>
      </c>
      <c r="D507" s="17">
        <v>256.60000000000002</v>
      </c>
      <c r="E507" s="17">
        <v>448.8</v>
      </c>
      <c r="F507" s="17">
        <v>721.7</v>
      </c>
      <c r="G507" s="17">
        <v>1011.8</v>
      </c>
      <c r="H507" s="3">
        <v>1125.8</v>
      </c>
      <c r="I507" s="3">
        <v>655.9</v>
      </c>
      <c r="J507" t="s">
        <v>763</v>
      </c>
      <c r="K507" s="3" t="s">
        <v>73</v>
      </c>
      <c r="L507" t="s">
        <v>763</v>
      </c>
      <c r="M507" s="3" t="s">
        <v>73</v>
      </c>
      <c r="N507" s="17" t="s">
        <v>763</v>
      </c>
      <c r="O507" s="3" t="s">
        <v>73</v>
      </c>
      <c r="P507" s="17" t="s">
        <v>763</v>
      </c>
      <c r="Q507" t="s">
        <v>763</v>
      </c>
      <c r="R507" s="3" t="s">
        <v>73</v>
      </c>
      <c r="S507" s="17" t="s">
        <v>73</v>
      </c>
      <c r="T507" s="3" t="s">
        <v>763</v>
      </c>
      <c r="U507" s="17" t="s">
        <v>73</v>
      </c>
      <c r="V507" s="17" t="s">
        <v>73</v>
      </c>
      <c r="W507" s="3" t="s">
        <v>763</v>
      </c>
      <c r="X507" s="17" t="s">
        <v>73</v>
      </c>
      <c r="Y507" s="3" t="s">
        <v>73</v>
      </c>
      <c r="Z507" t="s">
        <v>763</v>
      </c>
      <c r="AA507" s="17" t="s">
        <v>73</v>
      </c>
      <c r="AB507" s="3" t="s">
        <v>73</v>
      </c>
      <c r="AC507" s="17" t="s">
        <v>763</v>
      </c>
      <c r="AD507" s="17" t="s">
        <v>73</v>
      </c>
      <c r="AE507" s="3" t="s">
        <v>73</v>
      </c>
      <c r="AF507" s="17" t="s">
        <v>763</v>
      </c>
      <c r="AG507" s="3" t="s">
        <v>73</v>
      </c>
      <c r="AH507" s="3" t="s">
        <v>73</v>
      </c>
      <c r="AI507" t="s">
        <v>763</v>
      </c>
      <c r="AJ507" s="3" t="s">
        <v>73</v>
      </c>
      <c r="AK507" s="3" t="s">
        <v>73</v>
      </c>
      <c r="AL507" s="3" t="s">
        <v>73</v>
      </c>
      <c r="AM507" s="3" t="s">
        <v>73</v>
      </c>
      <c r="AN507" s="3" t="s">
        <v>73</v>
      </c>
      <c r="AO507" s="3" t="s">
        <v>73</v>
      </c>
      <c r="AP507" s="3" t="s">
        <v>73</v>
      </c>
      <c r="AQ507" s="3" t="s">
        <v>73</v>
      </c>
      <c r="AR507" t="s">
        <v>73</v>
      </c>
      <c r="AS507" s="3" t="s">
        <v>73</v>
      </c>
      <c r="AT507" s="3" t="s">
        <v>73</v>
      </c>
      <c r="AU507" s="3" t="s">
        <v>73</v>
      </c>
      <c r="AV507" s="3" t="s">
        <v>73</v>
      </c>
      <c r="AW507" s="3" t="s">
        <v>73</v>
      </c>
      <c r="AX507" s="3" t="s">
        <v>73</v>
      </c>
      <c r="AY507" s="3" t="s">
        <v>73</v>
      </c>
      <c r="AZ507" s="3" t="s">
        <v>73</v>
      </c>
      <c r="BA507" t="s">
        <v>73</v>
      </c>
    </row>
    <row r="508" spans="1:53" x14ac:dyDescent="0.3">
      <c r="A508" t="s">
        <v>260</v>
      </c>
      <c r="B508">
        <v>245</v>
      </c>
      <c r="C508" t="s">
        <v>437</v>
      </c>
      <c r="D508" s="3">
        <v>253.1</v>
      </c>
      <c r="E508" s="17">
        <v>377.6</v>
      </c>
      <c r="F508" s="3">
        <v>384.8</v>
      </c>
      <c r="G508" s="17">
        <v>1010</v>
      </c>
      <c r="H508" s="3">
        <v>1112.5</v>
      </c>
      <c r="I508" s="17">
        <v>654.79999999999995</v>
      </c>
      <c r="J508" s="3" t="s">
        <v>763</v>
      </c>
      <c r="K508" s="3" t="s">
        <v>73</v>
      </c>
      <c r="L508" s="3" t="s">
        <v>763</v>
      </c>
      <c r="M508" s="3" t="s">
        <v>73</v>
      </c>
      <c r="N508" s="17" t="s">
        <v>763</v>
      </c>
      <c r="O508" s="17" t="s">
        <v>73</v>
      </c>
      <c r="P508" s="3" t="s">
        <v>763</v>
      </c>
      <c r="Q508" s="3" t="s">
        <v>763</v>
      </c>
      <c r="R508" s="17" t="s">
        <v>73</v>
      </c>
      <c r="S508" s="17" t="s">
        <v>73</v>
      </c>
      <c r="T508" s="3" t="s">
        <v>763</v>
      </c>
      <c r="U508" s="3" t="s">
        <v>73</v>
      </c>
      <c r="V508" s="3" t="s">
        <v>73</v>
      </c>
      <c r="W508" s="17" t="s">
        <v>763</v>
      </c>
      <c r="X508" s="3" t="s">
        <v>73</v>
      </c>
      <c r="Y508" s="3" t="s">
        <v>73</v>
      </c>
      <c r="Z508" s="17" t="s">
        <v>763</v>
      </c>
      <c r="AA508" s="17" t="s">
        <v>73</v>
      </c>
      <c r="AB508" s="3" t="s">
        <v>73</v>
      </c>
      <c r="AC508" s="3" t="s">
        <v>763</v>
      </c>
      <c r="AD508" s="17" t="s">
        <v>73</v>
      </c>
      <c r="AE508" s="17" t="s">
        <v>73</v>
      </c>
      <c r="AF508" s="17" t="s">
        <v>763</v>
      </c>
      <c r="AG508" s="17" t="s">
        <v>73</v>
      </c>
      <c r="AH508" s="17" t="s">
        <v>73</v>
      </c>
      <c r="AI508" s="17" t="s">
        <v>763</v>
      </c>
      <c r="AJ508" s="3" t="s">
        <v>73</v>
      </c>
      <c r="AK508" s="17" t="s">
        <v>73</v>
      </c>
      <c r="AL508" s="17" t="s">
        <v>73</v>
      </c>
      <c r="AM508" s="3" t="s">
        <v>73</v>
      </c>
      <c r="AN508" s="3" t="s">
        <v>73</v>
      </c>
      <c r="AO508" s="3" t="s">
        <v>73</v>
      </c>
      <c r="AP508" s="3" t="s">
        <v>73</v>
      </c>
      <c r="AQ508" s="17" t="s">
        <v>73</v>
      </c>
      <c r="AR508" s="3" t="s">
        <v>73</v>
      </c>
      <c r="AS508" s="3" t="s">
        <v>73</v>
      </c>
      <c r="AT508" s="17" t="s">
        <v>73</v>
      </c>
      <c r="AU508" s="3" t="s">
        <v>73</v>
      </c>
      <c r="AV508" s="3" t="s">
        <v>73</v>
      </c>
      <c r="AW508" s="3" t="s">
        <v>73</v>
      </c>
      <c r="AX508" s="3" t="s">
        <v>73</v>
      </c>
      <c r="AY508" s="3" t="s">
        <v>73</v>
      </c>
      <c r="AZ508" s="3" t="s">
        <v>73</v>
      </c>
      <c r="BA508" t="s">
        <v>73</v>
      </c>
    </row>
    <row r="509" spans="1:53" x14ac:dyDescent="0.3">
      <c r="A509" t="s">
        <v>261</v>
      </c>
      <c r="B509">
        <v>246</v>
      </c>
      <c r="C509" t="s">
        <v>437</v>
      </c>
      <c r="D509" s="17">
        <v>162.80000000000001</v>
      </c>
      <c r="E509" s="17">
        <v>302.39999999999998</v>
      </c>
      <c r="F509" s="17">
        <v>868.2</v>
      </c>
      <c r="G509" s="17">
        <v>842.5</v>
      </c>
      <c r="H509" s="17">
        <v>710.2</v>
      </c>
      <c r="I509" s="17">
        <v>723.6</v>
      </c>
      <c r="J509" s="17" t="s">
        <v>763</v>
      </c>
      <c r="K509" s="3">
        <v>62.6</v>
      </c>
      <c r="L509" s="3" t="s">
        <v>763</v>
      </c>
      <c r="M509" s="3">
        <v>42.7</v>
      </c>
      <c r="N509" s="17" t="s">
        <v>763</v>
      </c>
      <c r="O509" s="17">
        <v>227.5</v>
      </c>
      <c r="P509" s="17" t="s">
        <v>763</v>
      </c>
      <c r="Q509" s="3" t="s">
        <v>763</v>
      </c>
      <c r="R509" s="3">
        <v>240.5</v>
      </c>
      <c r="S509" s="17">
        <v>480.3</v>
      </c>
      <c r="T509" s="3" t="s">
        <v>763</v>
      </c>
      <c r="U509" s="17">
        <v>316.2</v>
      </c>
      <c r="V509" s="17">
        <v>575.9</v>
      </c>
      <c r="W509" s="3" t="s">
        <v>763</v>
      </c>
      <c r="X509" s="3">
        <v>582.4</v>
      </c>
      <c r="Y509" s="3">
        <v>657.3</v>
      </c>
      <c r="Z509" s="17" t="s">
        <v>763</v>
      </c>
      <c r="AA509" s="3">
        <v>111.8</v>
      </c>
      <c r="AB509" s="3">
        <v>739.5</v>
      </c>
      <c r="AC509" s="17" t="s">
        <v>763</v>
      </c>
      <c r="AD509" s="17">
        <v>352.2</v>
      </c>
      <c r="AE509" s="3">
        <v>904.2</v>
      </c>
      <c r="AF509" s="17" t="s">
        <v>763</v>
      </c>
      <c r="AG509" s="3">
        <v>581.5</v>
      </c>
      <c r="AH509" s="3">
        <v>867.3</v>
      </c>
      <c r="AI509" s="17" t="s">
        <v>763</v>
      </c>
      <c r="AJ509" s="3">
        <v>127.7</v>
      </c>
      <c r="AK509" s="3">
        <v>858.4</v>
      </c>
      <c r="AL509" s="17">
        <v>191.2</v>
      </c>
      <c r="AM509" s="17">
        <v>318.89999999999998</v>
      </c>
      <c r="AN509" s="17">
        <v>809.2</v>
      </c>
      <c r="AO509" s="3">
        <v>219.3</v>
      </c>
      <c r="AP509" s="17">
        <v>538.20000000000005</v>
      </c>
      <c r="AQ509" s="17">
        <v>799.2</v>
      </c>
      <c r="AR509" s="3">
        <v>172</v>
      </c>
      <c r="AS509" s="17">
        <v>191.5</v>
      </c>
      <c r="AT509" s="17">
        <v>774</v>
      </c>
      <c r="AU509" s="3">
        <v>138.1</v>
      </c>
      <c r="AV509" s="3">
        <v>329.6</v>
      </c>
      <c r="AW509" s="3">
        <v>720.9</v>
      </c>
      <c r="AX509" s="3">
        <v>193</v>
      </c>
      <c r="AY509" s="3">
        <v>522.6</v>
      </c>
      <c r="AZ509" s="3">
        <v>694.6</v>
      </c>
      <c r="BA509">
        <v>201</v>
      </c>
    </row>
    <row r="510" spans="1:53" x14ac:dyDescent="0.3">
      <c r="A510" t="s">
        <v>262</v>
      </c>
      <c r="B510">
        <v>247</v>
      </c>
      <c r="C510" t="s">
        <v>437</v>
      </c>
      <c r="D510" s="17">
        <v>261</v>
      </c>
      <c r="E510" s="17">
        <v>514.4</v>
      </c>
      <c r="F510" s="3">
        <v>845.8</v>
      </c>
      <c r="G510" s="17">
        <v>954</v>
      </c>
      <c r="H510" s="17">
        <v>1038.5</v>
      </c>
      <c r="I510" s="17">
        <v>707.7</v>
      </c>
      <c r="J510" s="3" t="s">
        <v>763</v>
      </c>
      <c r="K510" s="3">
        <v>88.3</v>
      </c>
      <c r="L510" s="17" t="s">
        <v>763</v>
      </c>
      <c r="M510" s="3">
        <v>214</v>
      </c>
      <c r="N510" s="17" t="s">
        <v>763</v>
      </c>
      <c r="O510" s="17">
        <v>351.6</v>
      </c>
      <c r="P510" s="17" t="s">
        <v>763</v>
      </c>
      <c r="Q510" s="3" t="s">
        <v>763</v>
      </c>
      <c r="R510" s="17">
        <v>165.3</v>
      </c>
      <c r="S510" s="17">
        <v>591.4</v>
      </c>
      <c r="T510" s="3" t="s">
        <v>763</v>
      </c>
      <c r="U510" s="17">
        <v>323</v>
      </c>
      <c r="V510" s="17">
        <v>623.4</v>
      </c>
      <c r="W510" s="3" t="s">
        <v>763</v>
      </c>
      <c r="X510" s="3">
        <v>556.79999999999995</v>
      </c>
      <c r="Y510" s="3">
        <v>719.6</v>
      </c>
      <c r="Z510" s="17" t="s">
        <v>763</v>
      </c>
      <c r="AA510" s="17">
        <v>263.7</v>
      </c>
      <c r="AB510" s="3">
        <v>944.2</v>
      </c>
      <c r="AC510" s="17" t="s">
        <v>763</v>
      </c>
      <c r="AD510" s="17">
        <v>519.6</v>
      </c>
      <c r="AE510" s="3">
        <v>1042.4000000000001</v>
      </c>
      <c r="AF510" s="17" t="s">
        <v>763</v>
      </c>
      <c r="AG510" s="3">
        <v>754.6</v>
      </c>
      <c r="AH510" s="17">
        <v>1043.5999999999999</v>
      </c>
      <c r="AI510" s="17" t="s">
        <v>763</v>
      </c>
      <c r="AJ510" s="3">
        <v>289.10000000000002</v>
      </c>
      <c r="AK510" s="17">
        <v>979.4</v>
      </c>
      <c r="AL510" s="17">
        <v>260.3</v>
      </c>
      <c r="AM510" s="3">
        <v>549.4</v>
      </c>
      <c r="AN510" s="17">
        <v>983.8</v>
      </c>
      <c r="AO510" s="3">
        <v>246.1</v>
      </c>
      <c r="AP510" s="17">
        <v>795.5</v>
      </c>
      <c r="AQ510" s="17">
        <v>994.9</v>
      </c>
      <c r="AR510" s="3">
        <v>243</v>
      </c>
      <c r="AS510" s="17">
        <v>200.9</v>
      </c>
      <c r="AT510" s="17">
        <v>950.3</v>
      </c>
      <c r="AU510" s="3">
        <v>230.5</v>
      </c>
      <c r="AV510" s="3">
        <v>431.4</v>
      </c>
      <c r="AW510" s="3">
        <v>920.5</v>
      </c>
      <c r="AX510" s="3">
        <v>170.7</v>
      </c>
      <c r="AY510" s="3">
        <v>602.1</v>
      </c>
      <c r="AZ510" s="3">
        <v>845.1</v>
      </c>
      <c r="BA510">
        <v>105.6</v>
      </c>
    </row>
    <row r="511" spans="1:53" x14ac:dyDescent="0.3">
      <c r="A511" t="s">
        <v>263</v>
      </c>
    </row>
    <row r="512" spans="1:53" x14ac:dyDescent="0.3">
      <c r="A512" t="s">
        <v>264</v>
      </c>
      <c r="B512">
        <v>94</v>
      </c>
      <c r="C512" t="s">
        <v>467</v>
      </c>
      <c r="D512" s="17">
        <v>200.5</v>
      </c>
      <c r="E512" s="17">
        <v>354</v>
      </c>
      <c r="F512" s="17">
        <v>929.8</v>
      </c>
      <c r="G512" s="3">
        <v>953.6</v>
      </c>
      <c r="H512" s="17">
        <v>843.6</v>
      </c>
      <c r="I512" s="17">
        <v>870</v>
      </c>
      <c r="J512" s="3" t="s">
        <v>763</v>
      </c>
      <c r="K512" s="3">
        <v>75</v>
      </c>
      <c r="L512" s="17" t="s">
        <v>763</v>
      </c>
      <c r="M512" s="3">
        <v>69.099999999999994</v>
      </c>
      <c r="N512" s="17" t="s">
        <v>763</v>
      </c>
      <c r="O512" s="3">
        <v>267</v>
      </c>
      <c r="P512" s="17" t="s">
        <v>763</v>
      </c>
      <c r="Q512" s="3" t="s">
        <v>763</v>
      </c>
      <c r="R512" s="17">
        <v>253.1</v>
      </c>
      <c r="S512" s="17">
        <v>532.1</v>
      </c>
      <c r="T512" s="3" t="s">
        <v>763</v>
      </c>
      <c r="U512" s="17">
        <v>342.3</v>
      </c>
      <c r="V512" s="17">
        <v>627.20000000000005</v>
      </c>
      <c r="W512" s="3" t="s">
        <v>763</v>
      </c>
      <c r="X512" s="17">
        <v>623.79999999999995</v>
      </c>
      <c r="Y512" s="3">
        <v>710.8</v>
      </c>
      <c r="Z512" s="17" t="s">
        <v>763</v>
      </c>
      <c r="AA512" s="3">
        <v>126.9</v>
      </c>
      <c r="AB512" s="3">
        <v>803.6</v>
      </c>
      <c r="AC512" s="17" t="s">
        <v>763</v>
      </c>
      <c r="AD512" s="17">
        <v>390.7</v>
      </c>
      <c r="AE512" s="3">
        <v>978.2</v>
      </c>
      <c r="AF512" s="17" t="s">
        <v>763</v>
      </c>
      <c r="AG512" s="3">
        <v>652.6</v>
      </c>
      <c r="AH512" s="17">
        <v>958.6</v>
      </c>
      <c r="AI512" s="3" t="s">
        <v>763</v>
      </c>
      <c r="AJ512" s="3">
        <v>152.19999999999999</v>
      </c>
      <c r="AK512" s="17">
        <v>978.9</v>
      </c>
      <c r="AL512" s="17">
        <v>227.5</v>
      </c>
      <c r="AM512" s="3">
        <v>379.7</v>
      </c>
      <c r="AN512" s="17">
        <v>942.6</v>
      </c>
      <c r="AO512" s="3">
        <v>258.3</v>
      </c>
      <c r="AP512" s="3">
        <v>638</v>
      </c>
      <c r="AQ512" s="17">
        <v>939</v>
      </c>
      <c r="AR512" s="3">
        <v>205.6</v>
      </c>
      <c r="AS512" s="17">
        <v>219.5</v>
      </c>
      <c r="AT512" s="17">
        <v>910.9</v>
      </c>
      <c r="AU512" s="3">
        <v>168.2</v>
      </c>
      <c r="AV512" s="3">
        <v>387.7</v>
      </c>
      <c r="AW512" s="3">
        <v>851.6</v>
      </c>
      <c r="AX512" s="3">
        <v>230.7</v>
      </c>
      <c r="AY512" s="3">
        <v>618.4</v>
      </c>
      <c r="AZ512" s="3">
        <v>824</v>
      </c>
      <c r="BA512">
        <v>251.6</v>
      </c>
    </row>
    <row r="513" spans="1:53" x14ac:dyDescent="0.3">
      <c r="A513" t="s">
        <v>265</v>
      </c>
      <c r="B513">
        <v>95</v>
      </c>
      <c r="C513" t="s">
        <v>467</v>
      </c>
      <c r="D513" s="3">
        <v>-23.2</v>
      </c>
      <c r="E513" s="17">
        <v>-42.1</v>
      </c>
      <c r="F513" s="3">
        <v>-59.1</v>
      </c>
      <c r="G513" s="17">
        <v>-4121.7</v>
      </c>
      <c r="H513" s="3">
        <v>-109.6</v>
      </c>
      <c r="I513" s="3">
        <v>-143.69999999999999</v>
      </c>
      <c r="J513" s="3" t="s">
        <v>763</v>
      </c>
      <c r="K513" s="3">
        <v>-7.9</v>
      </c>
      <c r="L513" s="3" t="s">
        <v>763</v>
      </c>
      <c r="M513" s="3">
        <v>-20.3</v>
      </c>
      <c r="N513" s="17" t="s">
        <v>763</v>
      </c>
      <c r="O513" s="17">
        <v>-30.7</v>
      </c>
      <c r="P513" s="17" t="s">
        <v>763</v>
      </c>
      <c r="Q513" s="3" t="s">
        <v>763</v>
      </c>
      <c r="R513" s="17">
        <v>-11.9</v>
      </c>
      <c r="S513" s="17">
        <v>-46.1</v>
      </c>
      <c r="T513" s="3" t="s">
        <v>763</v>
      </c>
      <c r="U513" s="17">
        <v>-24.4</v>
      </c>
      <c r="V513" s="17">
        <v>-46.2</v>
      </c>
      <c r="W513" s="3" t="s">
        <v>763</v>
      </c>
      <c r="X513" s="17">
        <v>-40.299999999999997</v>
      </c>
      <c r="Y513" s="3">
        <v>-51.7</v>
      </c>
      <c r="Z513" s="17" t="s">
        <v>763</v>
      </c>
      <c r="AA513" s="3">
        <v>-14.6</v>
      </c>
      <c r="AB513" s="3">
        <v>-61.8</v>
      </c>
      <c r="AC513" s="17" t="s">
        <v>763</v>
      </c>
      <c r="AD513" s="17">
        <v>-1203.9000000000001</v>
      </c>
      <c r="AE513" s="3">
        <v>-1238.5999999999999</v>
      </c>
      <c r="AF513" s="17" t="s">
        <v>763</v>
      </c>
      <c r="AG513" s="3">
        <v>-1238.2</v>
      </c>
      <c r="AH513" s="17">
        <v>-1257</v>
      </c>
      <c r="AI513" s="17" t="s">
        <v>763</v>
      </c>
      <c r="AJ513" s="3">
        <v>-39.5</v>
      </c>
      <c r="AK513" s="17">
        <v>-4146.6000000000004</v>
      </c>
      <c r="AL513" s="3">
        <v>-41.1</v>
      </c>
      <c r="AM513" s="17">
        <v>-80.599999999999994</v>
      </c>
      <c r="AN513" s="3">
        <v>-2998.4</v>
      </c>
      <c r="AO513" s="3">
        <v>4.0999999999999996</v>
      </c>
      <c r="AP513" s="17">
        <v>-76.5</v>
      </c>
      <c r="AQ513" s="3">
        <v>-2960</v>
      </c>
      <c r="AR513" s="3">
        <v>-33.1</v>
      </c>
      <c r="AS513" s="3">
        <v>-27.3</v>
      </c>
      <c r="AT513" s="17">
        <v>-97.4</v>
      </c>
      <c r="AU513" s="3">
        <v>-29.4</v>
      </c>
      <c r="AV513" s="3">
        <v>-56.7</v>
      </c>
      <c r="AW513" s="3">
        <v>-85.7</v>
      </c>
      <c r="AX513" s="3">
        <v>-37</v>
      </c>
      <c r="AY513" s="3">
        <v>-93.7</v>
      </c>
      <c r="AZ513" s="3">
        <v>-126.8</v>
      </c>
      <c r="BA513">
        <v>-50</v>
      </c>
    </row>
    <row r="514" spans="1:53" x14ac:dyDescent="0.3">
      <c r="A514" t="s">
        <v>266</v>
      </c>
      <c r="B514">
        <v>96</v>
      </c>
      <c r="C514" t="s">
        <v>467</v>
      </c>
      <c r="D514" s="17">
        <v>-170.3</v>
      </c>
      <c r="E514" s="17">
        <v>-307.8</v>
      </c>
      <c r="F514" s="17">
        <v>-782.9</v>
      </c>
      <c r="G514" s="17">
        <v>3219.2</v>
      </c>
      <c r="H514" s="3">
        <v>-648.70000000000005</v>
      </c>
      <c r="I514" s="3">
        <v>-843.7</v>
      </c>
      <c r="J514" s="3" t="s">
        <v>763</v>
      </c>
      <c r="K514" s="3">
        <v>-106.1</v>
      </c>
      <c r="L514" s="17" t="s">
        <v>763</v>
      </c>
      <c r="M514" s="3">
        <v>-67.8</v>
      </c>
      <c r="N514" s="17" t="s">
        <v>763</v>
      </c>
      <c r="O514" s="3">
        <v>-240.4</v>
      </c>
      <c r="P514" s="3" t="s">
        <v>763</v>
      </c>
      <c r="Q514" s="3" t="s">
        <v>763</v>
      </c>
      <c r="R514" s="17">
        <v>-73.099999999999994</v>
      </c>
      <c r="S514" s="17">
        <v>-274.8</v>
      </c>
      <c r="T514" s="3" t="s">
        <v>763</v>
      </c>
      <c r="U514" s="3">
        <v>-86.4</v>
      </c>
      <c r="V514" s="3">
        <v>-326.39999999999998</v>
      </c>
      <c r="W514" s="3" t="s">
        <v>763</v>
      </c>
      <c r="X514" s="17">
        <v>-402.5</v>
      </c>
      <c r="Y514" s="3">
        <v>-469.9</v>
      </c>
      <c r="Z514" s="3" t="s">
        <v>763</v>
      </c>
      <c r="AA514" s="17">
        <v>-221</v>
      </c>
      <c r="AB514" s="3">
        <v>-930.8</v>
      </c>
      <c r="AC514" s="3" t="s">
        <v>763</v>
      </c>
      <c r="AD514" s="3">
        <v>777.8</v>
      </c>
      <c r="AE514" s="3">
        <v>81.3</v>
      </c>
      <c r="AF514" s="17" t="s">
        <v>763</v>
      </c>
      <c r="AG514" s="3">
        <v>1758.2</v>
      </c>
      <c r="AH514" s="17">
        <v>1377.8</v>
      </c>
      <c r="AI514" s="17" t="s">
        <v>763</v>
      </c>
      <c r="AJ514" s="3">
        <v>-127.2</v>
      </c>
      <c r="AK514" s="17">
        <v>3313</v>
      </c>
      <c r="AL514" s="17">
        <v>-220.5</v>
      </c>
      <c r="AM514" s="3">
        <v>-347.7</v>
      </c>
      <c r="AN514" s="17">
        <v>2093.6999999999998</v>
      </c>
      <c r="AO514" s="3">
        <v>-219.4</v>
      </c>
      <c r="AP514" s="3">
        <v>-567.1</v>
      </c>
      <c r="AQ514" s="3">
        <v>893.9</v>
      </c>
      <c r="AR514" s="3">
        <v>-81.599999999999994</v>
      </c>
      <c r="AS514" s="3">
        <v>-275</v>
      </c>
      <c r="AT514" s="3">
        <v>-796.5</v>
      </c>
      <c r="AU514" s="3">
        <v>-196.2</v>
      </c>
      <c r="AV514" s="3">
        <v>-471.2</v>
      </c>
      <c r="AW514" s="3">
        <v>-772.2</v>
      </c>
      <c r="AX514" s="3">
        <v>-188.4</v>
      </c>
      <c r="AY514" s="3">
        <v>-659.6</v>
      </c>
      <c r="AZ514" s="3">
        <v>-741.2</v>
      </c>
      <c r="BA514">
        <v>-184.1</v>
      </c>
    </row>
    <row r="515" spans="1:53" x14ac:dyDescent="0.3">
      <c r="A515" t="s">
        <v>267</v>
      </c>
      <c r="B515">
        <v>99</v>
      </c>
      <c r="C515" t="s">
        <v>467</v>
      </c>
      <c r="D515" s="17">
        <v>-98.2</v>
      </c>
      <c r="E515" s="17">
        <v>-212</v>
      </c>
      <c r="F515" s="3">
        <v>22.4</v>
      </c>
      <c r="G515" s="3">
        <v>-111.5</v>
      </c>
      <c r="H515" s="3">
        <v>-328.3</v>
      </c>
      <c r="I515" s="3">
        <v>15.9</v>
      </c>
      <c r="J515" s="3" t="s">
        <v>763</v>
      </c>
      <c r="K515" s="3">
        <v>-25.7</v>
      </c>
      <c r="L515" s="3" t="s">
        <v>763</v>
      </c>
      <c r="M515" s="3">
        <v>-171.3</v>
      </c>
      <c r="N515" s="3" t="s">
        <v>763</v>
      </c>
      <c r="O515" s="3">
        <v>-124.1</v>
      </c>
      <c r="P515" s="17" t="s">
        <v>763</v>
      </c>
      <c r="Q515" s="3" t="s">
        <v>763</v>
      </c>
      <c r="R515" s="3">
        <v>75.2</v>
      </c>
      <c r="S515" s="3">
        <v>-111.1</v>
      </c>
      <c r="T515" s="3" t="s">
        <v>763</v>
      </c>
      <c r="U515" s="3">
        <v>-6.8</v>
      </c>
      <c r="V515" s="3">
        <v>-47.5</v>
      </c>
      <c r="W515" s="3" t="s">
        <v>763</v>
      </c>
      <c r="X515" s="3">
        <v>25.6</v>
      </c>
      <c r="Y515" s="3">
        <v>-62.3</v>
      </c>
      <c r="Z515" s="3" t="s">
        <v>763</v>
      </c>
      <c r="AA515" s="3">
        <v>-151.9</v>
      </c>
      <c r="AB515" s="3">
        <v>-204.7</v>
      </c>
      <c r="AC515" s="3" t="s">
        <v>763</v>
      </c>
      <c r="AD515" s="3">
        <v>-167.4</v>
      </c>
      <c r="AE515" s="3">
        <v>-138.19999999999999</v>
      </c>
      <c r="AF515" s="3" t="s">
        <v>763</v>
      </c>
      <c r="AG515" s="3">
        <v>-173.1</v>
      </c>
      <c r="AH515" s="3">
        <v>-176.3</v>
      </c>
      <c r="AI515" s="3" t="s">
        <v>763</v>
      </c>
      <c r="AJ515" s="3">
        <v>-161.4</v>
      </c>
      <c r="AK515" s="3">
        <v>-121</v>
      </c>
      <c r="AL515" s="3">
        <v>-69.099999999999994</v>
      </c>
      <c r="AM515" s="3">
        <v>-230.5</v>
      </c>
      <c r="AN515" s="3">
        <v>-174.6</v>
      </c>
      <c r="AO515" s="3">
        <v>-26.8</v>
      </c>
      <c r="AP515" s="3">
        <v>-257.3</v>
      </c>
      <c r="AQ515" s="3">
        <v>-195.7</v>
      </c>
      <c r="AR515" s="3">
        <v>-71</v>
      </c>
      <c r="AS515" s="3">
        <v>-9.4</v>
      </c>
      <c r="AT515" s="3">
        <v>-176.3</v>
      </c>
      <c r="AU515" s="3">
        <v>-92.4</v>
      </c>
      <c r="AV515" s="3">
        <v>-101.8</v>
      </c>
      <c r="AW515" s="3">
        <v>-199.6</v>
      </c>
      <c r="AX515" s="3">
        <v>22.3</v>
      </c>
      <c r="AY515" s="3">
        <v>-79.5</v>
      </c>
      <c r="AZ515" s="3">
        <v>-150.5</v>
      </c>
      <c r="BA515">
        <v>95.4</v>
      </c>
    </row>
    <row r="516" spans="1:53" x14ac:dyDescent="0.3">
      <c r="A516" t="s">
        <v>268</v>
      </c>
      <c r="B516">
        <v>100</v>
      </c>
      <c r="C516" t="s">
        <v>467</v>
      </c>
      <c r="D516" s="17">
        <v>200.5</v>
      </c>
      <c r="E516" s="17">
        <v>354</v>
      </c>
      <c r="F516" s="3">
        <v>929.8</v>
      </c>
      <c r="G516" s="17">
        <v>953.6</v>
      </c>
      <c r="H516" s="3">
        <v>843.6</v>
      </c>
      <c r="I516" s="17">
        <v>870</v>
      </c>
      <c r="J516" s="17" t="s">
        <v>763</v>
      </c>
      <c r="K516" s="3">
        <v>75</v>
      </c>
      <c r="L516" s="17" t="s">
        <v>763</v>
      </c>
      <c r="M516" s="3">
        <v>69.099999999999994</v>
      </c>
      <c r="N516" s="17" t="s">
        <v>763</v>
      </c>
      <c r="O516" s="17">
        <v>267</v>
      </c>
      <c r="P516" s="17" t="s">
        <v>763</v>
      </c>
      <c r="Q516" s="3" t="s">
        <v>763</v>
      </c>
      <c r="R516" s="17">
        <v>253.1</v>
      </c>
      <c r="S516" s="17">
        <v>532.1</v>
      </c>
      <c r="T516" s="3" t="s">
        <v>763</v>
      </c>
      <c r="U516" s="3">
        <v>342.3</v>
      </c>
      <c r="V516" s="3">
        <v>627.20000000000005</v>
      </c>
      <c r="W516" s="3" t="s">
        <v>763</v>
      </c>
      <c r="X516" s="17">
        <v>623.79999999999995</v>
      </c>
      <c r="Y516" s="3">
        <v>710.8</v>
      </c>
      <c r="Z516" s="3" t="s">
        <v>763</v>
      </c>
      <c r="AA516" s="3">
        <v>126.9</v>
      </c>
      <c r="AB516" s="3">
        <v>803.6</v>
      </c>
      <c r="AC516" s="3" t="s">
        <v>763</v>
      </c>
      <c r="AD516" s="3">
        <v>390.7</v>
      </c>
      <c r="AE516" s="3">
        <v>978.2</v>
      </c>
      <c r="AF516" s="17" t="s">
        <v>763</v>
      </c>
      <c r="AG516" s="3">
        <v>652.6</v>
      </c>
      <c r="AH516" s="3">
        <v>958.6</v>
      </c>
      <c r="AI516" s="17" t="s">
        <v>763</v>
      </c>
      <c r="AJ516" s="3">
        <v>152.19999999999999</v>
      </c>
      <c r="AK516" s="17">
        <v>978.9</v>
      </c>
      <c r="AL516" s="17">
        <v>227.5</v>
      </c>
      <c r="AM516" s="3">
        <v>379.7</v>
      </c>
      <c r="AN516" s="17">
        <v>942.6</v>
      </c>
      <c r="AO516" s="3">
        <v>258.3</v>
      </c>
      <c r="AP516" s="3">
        <v>638</v>
      </c>
      <c r="AQ516" s="17">
        <v>939</v>
      </c>
      <c r="AR516" s="3">
        <v>205.6</v>
      </c>
      <c r="AS516" s="17">
        <v>219.5</v>
      </c>
      <c r="AT516" s="17">
        <v>910.9</v>
      </c>
      <c r="AU516" s="3">
        <v>168.2</v>
      </c>
      <c r="AV516" s="3">
        <v>387.7</v>
      </c>
      <c r="AW516" s="3">
        <v>851.6</v>
      </c>
      <c r="AX516" s="3">
        <v>230.7</v>
      </c>
      <c r="AY516" s="3">
        <v>618.4</v>
      </c>
      <c r="AZ516" s="3">
        <v>824</v>
      </c>
      <c r="BA516">
        <v>251.6</v>
      </c>
    </row>
    <row r="517" spans="1:53" x14ac:dyDescent="0.3">
      <c r="A517" t="s">
        <v>269</v>
      </c>
      <c r="B517">
        <v>102</v>
      </c>
      <c r="C517" t="s">
        <v>467</v>
      </c>
      <c r="D517" s="3">
        <v>-65.599999999999994</v>
      </c>
      <c r="E517" s="3">
        <v>-112.3</v>
      </c>
      <c r="F517" s="3">
        <v>-42.7</v>
      </c>
      <c r="G517" s="3">
        <v>-144.69999999999999</v>
      </c>
      <c r="H517" s="3">
        <v>-256.89999999999998</v>
      </c>
      <c r="I517" s="3">
        <v>-224.4</v>
      </c>
      <c r="J517" t="s">
        <v>763</v>
      </c>
      <c r="K517" s="3">
        <v>-19.7</v>
      </c>
      <c r="L517" s="3" t="s">
        <v>763</v>
      </c>
      <c r="M517" s="3">
        <v>-60.5</v>
      </c>
      <c r="N517" s="3" t="s">
        <v>763</v>
      </c>
      <c r="O517" s="3">
        <v>-100.2</v>
      </c>
      <c r="P517" s="3" t="s">
        <v>763</v>
      </c>
      <c r="Q517" s="3" t="s">
        <v>763</v>
      </c>
      <c r="R517" s="3">
        <v>-12.2</v>
      </c>
      <c r="S517" s="3">
        <v>-104.8</v>
      </c>
      <c r="T517" s="3" t="s">
        <v>763</v>
      </c>
      <c r="U517" s="3">
        <v>-25.5</v>
      </c>
      <c r="V517" s="3">
        <v>-77.3</v>
      </c>
      <c r="W517" s="3" t="s">
        <v>763</v>
      </c>
      <c r="X517" s="3">
        <v>-32</v>
      </c>
      <c r="Y517" s="3">
        <v>-44.1</v>
      </c>
      <c r="Z517" s="3" t="s">
        <v>763</v>
      </c>
      <c r="AA517">
        <v>-12.6</v>
      </c>
      <c r="AB517" s="3">
        <v>-43.1</v>
      </c>
      <c r="AC517" s="3" t="s">
        <v>763</v>
      </c>
      <c r="AD517" s="3">
        <v>-69.5</v>
      </c>
      <c r="AE517" s="3">
        <v>-86.7</v>
      </c>
      <c r="AF517" s="3" t="s">
        <v>763</v>
      </c>
      <c r="AG517" s="3">
        <v>-130.19999999999999</v>
      </c>
      <c r="AH517" s="3">
        <v>-140.9</v>
      </c>
      <c r="AI517" t="s">
        <v>763</v>
      </c>
      <c r="AJ517" s="3">
        <v>-47.6</v>
      </c>
      <c r="AK517" s="3">
        <v>-179.7</v>
      </c>
      <c r="AL517" t="s">
        <v>73</v>
      </c>
      <c r="AM517" s="3">
        <v>-131.30000000000001</v>
      </c>
      <c r="AN517" s="3">
        <v>-206.5</v>
      </c>
      <c r="AO517" t="s">
        <v>73</v>
      </c>
      <c r="AP517" s="3">
        <v>-182.3</v>
      </c>
      <c r="AQ517" s="3">
        <v>-196.8</v>
      </c>
      <c r="AR517" t="s">
        <v>73</v>
      </c>
      <c r="AS517" s="3">
        <v>-13.6</v>
      </c>
      <c r="AT517" s="3">
        <v>-222.9</v>
      </c>
      <c r="AU517" t="s">
        <v>73</v>
      </c>
      <c r="AV517" s="3">
        <v>-126.7</v>
      </c>
      <c r="AW517" s="3">
        <v>-252.3</v>
      </c>
      <c r="AX517" t="s">
        <v>73</v>
      </c>
      <c r="AY517" s="3">
        <v>-195.3</v>
      </c>
      <c r="AZ517" s="3">
        <v>-269.89999999999998</v>
      </c>
      <c r="BA517" t="s">
        <v>73</v>
      </c>
    </row>
    <row r="518" spans="1:53" x14ac:dyDescent="0.3">
      <c r="A518" t="s">
        <v>270</v>
      </c>
      <c r="B518">
        <v>97</v>
      </c>
      <c r="C518" t="s">
        <v>467</v>
      </c>
      <c r="D518" s="17">
        <v>298.7</v>
      </c>
      <c r="E518" s="17">
        <v>566</v>
      </c>
      <c r="F518" s="3">
        <v>907.4</v>
      </c>
      <c r="G518" s="17">
        <v>1065.0999999999999</v>
      </c>
      <c r="H518" s="17">
        <v>1171.9000000000001</v>
      </c>
      <c r="I518" s="17">
        <v>854.1</v>
      </c>
      <c r="J518" s="3" t="s">
        <v>763</v>
      </c>
      <c r="K518" s="3">
        <v>100.7</v>
      </c>
      <c r="L518" s="17" t="s">
        <v>763</v>
      </c>
      <c r="M518" s="3">
        <v>240.4</v>
      </c>
      <c r="N518" s="17" t="s">
        <v>763</v>
      </c>
      <c r="O518" s="17">
        <v>391.1</v>
      </c>
      <c r="P518" s="3" t="s">
        <v>763</v>
      </c>
      <c r="Q518" s="3" t="s">
        <v>763</v>
      </c>
      <c r="R518" s="17">
        <v>177.9</v>
      </c>
      <c r="S518" s="17">
        <v>643.20000000000005</v>
      </c>
      <c r="T518" s="3" t="s">
        <v>763</v>
      </c>
      <c r="U518" s="3">
        <v>349.1</v>
      </c>
      <c r="V518" s="3">
        <v>674.7</v>
      </c>
      <c r="W518" s="3" t="s">
        <v>763</v>
      </c>
      <c r="X518" s="3">
        <v>598.20000000000005</v>
      </c>
      <c r="Y518" s="3">
        <v>773.1</v>
      </c>
      <c r="Z518" s="3" t="s">
        <v>763</v>
      </c>
      <c r="AA518" s="3">
        <v>278.8</v>
      </c>
      <c r="AB518" s="3">
        <v>1008.3</v>
      </c>
      <c r="AC518" s="3" t="s">
        <v>763</v>
      </c>
      <c r="AD518" s="3">
        <v>558.1</v>
      </c>
      <c r="AE518" s="3">
        <v>1116.4000000000001</v>
      </c>
      <c r="AF518" s="17" t="s">
        <v>763</v>
      </c>
      <c r="AG518" s="3">
        <v>825.7</v>
      </c>
      <c r="AH518" s="3">
        <v>1134.9000000000001</v>
      </c>
      <c r="AI518" s="17" t="s">
        <v>763</v>
      </c>
      <c r="AJ518" s="3">
        <v>313.60000000000002</v>
      </c>
      <c r="AK518" s="17">
        <v>1099.9000000000001</v>
      </c>
      <c r="AL518" s="17">
        <v>296.60000000000002</v>
      </c>
      <c r="AM518" s="3">
        <v>610.20000000000005</v>
      </c>
      <c r="AN518" s="17">
        <v>1117.2</v>
      </c>
      <c r="AO518" s="3">
        <v>285.10000000000002</v>
      </c>
      <c r="AP518" s="17">
        <v>895.3</v>
      </c>
      <c r="AQ518" s="17">
        <v>1134.7</v>
      </c>
      <c r="AR518" s="3">
        <v>276.60000000000002</v>
      </c>
      <c r="AS518" s="3">
        <v>228.9</v>
      </c>
      <c r="AT518" s="17">
        <v>1087.2</v>
      </c>
      <c r="AU518" s="3">
        <v>260.60000000000002</v>
      </c>
      <c r="AV518" s="3">
        <v>489.5</v>
      </c>
      <c r="AW518" s="3">
        <v>1051.2</v>
      </c>
      <c r="AX518" s="3">
        <v>208.4</v>
      </c>
      <c r="AY518" s="3">
        <v>697.9</v>
      </c>
      <c r="AZ518" s="3">
        <v>974.5</v>
      </c>
      <c r="BA518">
        <v>156.19999999999999</v>
      </c>
    </row>
    <row r="519" spans="1:53" x14ac:dyDescent="0.3">
      <c r="A519" t="s">
        <v>271</v>
      </c>
      <c r="B519">
        <v>103</v>
      </c>
      <c r="C519" t="s">
        <v>467</v>
      </c>
      <c r="D519" s="3"/>
      <c r="E519" s="3">
        <v>0</v>
      </c>
      <c r="F519" s="17">
        <v>0</v>
      </c>
      <c r="G519" s="3">
        <v>-4014.1</v>
      </c>
      <c r="H519" s="3">
        <v>-20.2</v>
      </c>
      <c r="I519" s="3">
        <v>0</v>
      </c>
      <c r="J519" s="3" t="s">
        <v>763</v>
      </c>
      <c r="K519" s="3"/>
      <c r="L519" s="3" t="s">
        <v>763</v>
      </c>
      <c r="M519" s="3"/>
      <c r="N519" s="3" t="s">
        <v>763</v>
      </c>
      <c r="O519" s="3"/>
      <c r="P519" s="3" t="s">
        <v>763</v>
      </c>
      <c r="Q519" s="3" t="s">
        <v>763</v>
      </c>
      <c r="R519" s="3"/>
      <c r="S519" s="3">
        <v>0</v>
      </c>
      <c r="T519" s="3" t="s">
        <v>763</v>
      </c>
      <c r="U519" s="3">
        <v>0</v>
      </c>
      <c r="V519" s="3">
        <v>0</v>
      </c>
      <c r="W519" s="3" t="s">
        <v>763</v>
      </c>
      <c r="X519" s="17">
        <v>0</v>
      </c>
      <c r="Y519" s="3">
        <v>0</v>
      </c>
      <c r="Z519" s="3" t="s">
        <v>763</v>
      </c>
      <c r="AA519" s="17">
        <v>0</v>
      </c>
      <c r="AB519" s="3">
        <v>0</v>
      </c>
      <c r="AC519" s="3" t="s">
        <v>763</v>
      </c>
      <c r="AD519" s="17">
        <v>-1166.7</v>
      </c>
      <c r="AE519" s="3">
        <v>-1166.7</v>
      </c>
      <c r="AF519" s="3" t="s">
        <v>763</v>
      </c>
      <c r="AG519" s="17">
        <v>-1168.9000000000001</v>
      </c>
      <c r="AH519" s="3">
        <v>-1168.9000000000001</v>
      </c>
      <c r="AI519" s="3" t="s">
        <v>763</v>
      </c>
      <c r="AJ519" s="3">
        <v>-15.3</v>
      </c>
      <c r="AK519" s="3">
        <v>-4029.4</v>
      </c>
      <c r="AL519" s="3">
        <v>-4.9000000000000004</v>
      </c>
      <c r="AM519" s="3">
        <v>-20.2</v>
      </c>
      <c r="AN519" s="3">
        <v>-2867.6</v>
      </c>
      <c r="AO519" s="3">
        <v>0</v>
      </c>
      <c r="AP519" s="3">
        <v>-20.2</v>
      </c>
      <c r="AQ519" s="3">
        <v>-2865.4</v>
      </c>
      <c r="AR519">
        <v>0</v>
      </c>
      <c r="AS519" s="3">
        <v>0</v>
      </c>
      <c r="AT519" s="3">
        <v>-4.9000000000000004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</row>
    <row r="520" spans="1:53" x14ac:dyDescent="0.3">
      <c r="A520" t="s">
        <v>272</v>
      </c>
      <c r="B520">
        <v>104</v>
      </c>
      <c r="C520" t="s">
        <v>467</v>
      </c>
      <c r="D520" s="3"/>
      <c r="E520" s="3"/>
      <c r="F520" s="3"/>
      <c r="G520" s="3"/>
      <c r="H520" s="17"/>
      <c r="I520" s="3"/>
      <c r="J520" s="3" t="s">
        <v>763</v>
      </c>
      <c r="K520" s="3"/>
      <c r="L520" s="3" t="s">
        <v>763</v>
      </c>
      <c r="M520" s="3"/>
      <c r="N520" s="3" t="s">
        <v>763</v>
      </c>
      <c r="O520" s="3"/>
      <c r="P520" s="3" t="s">
        <v>763</v>
      </c>
      <c r="Q520" s="3" t="s">
        <v>763</v>
      </c>
      <c r="R520" s="3"/>
      <c r="S520" s="3"/>
      <c r="T520" s="3" t="s">
        <v>763</v>
      </c>
      <c r="U520" s="3"/>
      <c r="V520" s="3"/>
      <c r="W520" t="s">
        <v>763</v>
      </c>
      <c r="Y520" s="3"/>
      <c r="Z520" s="3" t="s">
        <v>763</v>
      </c>
      <c r="AA520" s="3"/>
      <c r="AB520" s="3"/>
      <c r="AC520" s="3" t="s">
        <v>763</v>
      </c>
      <c r="AD520" s="3"/>
      <c r="AE520" s="3"/>
      <c r="AF520" s="3" t="s">
        <v>763</v>
      </c>
      <c r="AG520" s="3"/>
      <c r="AH520" s="3"/>
      <c r="AI520" s="3" t="s">
        <v>763</v>
      </c>
      <c r="AJ520" s="3"/>
      <c r="AK520" s="17"/>
      <c r="AL520" s="17"/>
      <c r="AM520" s="3"/>
      <c r="AN520" s="17"/>
      <c r="AO520" s="3"/>
      <c r="AP520" s="3"/>
      <c r="AQ520" s="3"/>
      <c r="AR520" s="3"/>
      <c r="AT520" s="3"/>
      <c r="AU520" s="3"/>
      <c r="AW520" s="3"/>
      <c r="AX520" s="3"/>
    </row>
    <row r="521" spans="1:53" x14ac:dyDescent="0.3">
      <c r="A521" t="s">
        <v>273</v>
      </c>
      <c r="B521">
        <v>105</v>
      </c>
      <c r="C521" t="s">
        <v>467</v>
      </c>
      <c r="D521" s="3"/>
      <c r="E521" s="3">
        <v>0</v>
      </c>
      <c r="F521" s="17">
        <v>0</v>
      </c>
      <c r="G521" s="3">
        <v>-4014.1</v>
      </c>
      <c r="H521" s="17">
        <v>-20.2</v>
      </c>
      <c r="I521" s="3">
        <v>0</v>
      </c>
      <c r="J521" s="3" t="s">
        <v>763</v>
      </c>
      <c r="K521" s="3"/>
      <c r="L521" s="3" t="s">
        <v>763</v>
      </c>
      <c r="M521" s="3"/>
      <c r="N521" s="3" t="s">
        <v>763</v>
      </c>
      <c r="O521" s="3"/>
      <c r="P521" s="3" t="s">
        <v>763</v>
      </c>
      <c r="Q521" s="3" t="s">
        <v>763</v>
      </c>
      <c r="R521" s="3"/>
      <c r="S521" s="3">
        <v>0</v>
      </c>
      <c r="T521" s="3" t="s">
        <v>763</v>
      </c>
      <c r="U521" s="3">
        <v>0</v>
      </c>
      <c r="V521" s="3">
        <v>0</v>
      </c>
      <c r="W521" s="3" t="s">
        <v>763</v>
      </c>
      <c r="X521" s="17">
        <v>0</v>
      </c>
      <c r="Y521" s="3">
        <v>0</v>
      </c>
      <c r="Z521" s="3" t="s">
        <v>763</v>
      </c>
      <c r="AA521" s="17">
        <v>0</v>
      </c>
      <c r="AB521" s="3">
        <v>0</v>
      </c>
      <c r="AC521" s="3" t="s">
        <v>763</v>
      </c>
      <c r="AD521" s="17">
        <v>-1166.7</v>
      </c>
      <c r="AE521" s="3">
        <v>-1166.7</v>
      </c>
      <c r="AF521" t="s">
        <v>763</v>
      </c>
      <c r="AG521" s="3">
        <v>-1168.9000000000001</v>
      </c>
      <c r="AH521" s="3">
        <v>-1168.9000000000001</v>
      </c>
      <c r="AI521" s="17" t="s">
        <v>763</v>
      </c>
      <c r="AJ521" s="3">
        <v>-15.3</v>
      </c>
      <c r="AK521" s="17">
        <v>-4029.4</v>
      </c>
      <c r="AL521" s="17">
        <v>-4.9000000000000004</v>
      </c>
      <c r="AM521" s="3">
        <v>-20.2</v>
      </c>
      <c r="AN521" s="17">
        <v>-2867.6</v>
      </c>
      <c r="AO521" s="3">
        <v>0</v>
      </c>
      <c r="AP521" s="3">
        <v>-20.2</v>
      </c>
      <c r="AQ521" s="3">
        <v>-2865.4</v>
      </c>
      <c r="AR521" s="3">
        <v>0</v>
      </c>
      <c r="AS521" s="3">
        <v>0</v>
      </c>
      <c r="AT521" s="3">
        <v>-4.9000000000000004</v>
      </c>
      <c r="AU521" s="3">
        <v>0</v>
      </c>
      <c r="AV521">
        <v>0</v>
      </c>
      <c r="AW521" s="3">
        <v>0</v>
      </c>
      <c r="AX521" s="3">
        <v>0</v>
      </c>
      <c r="AY521">
        <v>0</v>
      </c>
      <c r="AZ521" s="3">
        <v>0</v>
      </c>
      <c r="BA521">
        <v>0</v>
      </c>
    </row>
    <row r="522" spans="1:53" x14ac:dyDescent="0.3">
      <c r="A522" t="s">
        <v>274</v>
      </c>
      <c r="B522">
        <v>106</v>
      </c>
      <c r="C522" t="s">
        <v>467</v>
      </c>
      <c r="D522" s="3">
        <v>-37.700000000000003</v>
      </c>
      <c r="E522" s="17">
        <v>-51.6</v>
      </c>
      <c r="F522" s="17">
        <v>-61.6</v>
      </c>
      <c r="G522" s="3">
        <v>-111.1</v>
      </c>
      <c r="H522" s="17">
        <v>-133.4</v>
      </c>
      <c r="I522" s="3">
        <v>-146.4</v>
      </c>
      <c r="J522" s="3" t="s">
        <v>763</v>
      </c>
      <c r="K522" s="3">
        <v>-12.4</v>
      </c>
      <c r="L522" s="3" t="s">
        <v>763</v>
      </c>
      <c r="M522" s="3">
        <v>-26.4</v>
      </c>
      <c r="N522" s="3" t="s">
        <v>763</v>
      </c>
      <c r="O522" s="3">
        <v>-39.5</v>
      </c>
      <c r="P522" s="17" t="s">
        <v>763</v>
      </c>
      <c r="Q522" s="3" t="s">
        <v>763</v>
      </c>
      <c r="R522" s="3">
        <v>-12.6</v>
      </c>
      <c r="S522" s="17">
        <v>-51.8</v>
      </c>
      <c r="T522" s="3" t="s">
        <v>763</v>
      </c>
      <c r="U522" s="3">
        <v>-26.1</v>
      </c>
      <c r="V522" s="3">
        <v>-51.3</v>
      </c>
      <c r="W522" s="3" t="s">
        <v>763</v>
      </c>
      <c r="X522" s="17">
        <v>-41.4</v>
      </c>
      <c r="Y522" s="3">
        <v>-53.5</v>
      </c>
      <c r="Z522" s="3" t="s">
        <v>763</v>
      </c>
      <c r="AA522" s="17">
        <v>-15.1</v>
      </c>
      <c r="AB522" s="3">
        <v>-64.099999999999994</v>
      </c>
      <c r="AC522" s="17" t="s">
        <v>763</v>
      </c>
      <c r="AD522" s="17">
        <v>-38.5</v>
      </c>
      <c r="AE522" s="3">
        <v>-74</v>
      </c>
      <c r="AF522" s="17" t="s">
        <v>763</v>
      </c>
      <c r="AG522" s="3">
        <v>-71.099999999999994</v>
      </c>
      <c r="AH522" s="3">
        <v>-91.3</v>
      </c>
      <c r="AI522" s="17" t="s">
        <v>763</v>
      </c>
      <c r="AJ522" s="3">
        <v>-24.5</v>
      </c>
      <c r="AK522" s="3">
        <v>-120.5</v>
      </c>
      <c r="AL522" s="17">
        <v>-36.299999999999997</v>
      </c>
      <c r="AM522" s="3">
        <v>-60.8</v>
      </c>
      <c r="AN522" s="17">
        <v>-133.4</v>
      </c>
      <c r="AO522" s="3">
        <v>-39</v>
      </c>
      <c r="AP522" s="3">
        <v>-99.8</v>
      </c>
      <c r="AQ522" s="17">
        <v>-139.80000000000001</v>
      </c>
      <c r="AR522" s="3">
        <v>-33.6</v>
      </c>
      <c r="AS522" s="17">
        <v>-28</v>
      </c>
      <c r="AT522" s="17">
        <v>-136.9</v>
      </c>
      <c r="AU522" s="3">
        <v>-30.1</v>
      </c>
      <c r="AV522" s="3">
        <v>-58.1</v>
      </c>
      <c r="AW522" s="3">
        <v>-130.69999999999999</v>
      </c>
      <c r="AX522" s="3">
        <v>-37.700000000000003</v>
      </c>
      <c r="AY522" s="3">
        <v>-95.8</v>
      </c>
      <c r="AZ522" s="3">
        <v>-129.4</v>
      </c>
      <c r="BA522">
        <v>-50.6</v>
      </c>
    </row>
    <row r="523" spans="1:53" x14ac:dyDescent="0.3">
      <c r="A523" t="s">
        <v>275</v>
      </c>
      <c r="B523">
        <v>107</v>
      </c>
      <c r="C523" t="s">
        <v>467</v>
      </c>
      <c r="D523" s="3"/>
      <c r="E523" s="3"/>
      <c r="F523" s="3"/>
      <c r="G523" s="3"/>
      <c r="H523" s="3"/>
      <c r="I523" s="3"/>
      <c r="J523" t="s">
        <v>763</v>
      </c>
      <c r="K523" s="3"/>
      <c r="L523" t="s">
        <v>763</v>
      </c>
      <c r="M523" s="3"/>
      <c r="N523" t="s">
        <v>763</v>
      </c>
      <c r="O523" s="3"/>
      <c r="P523" t="s">
        <v>763</v>
      </c>
      <c r="Q523" s="3" t="s">
        <v>763</v>
      </c>
      <c r="R523" s="3"/>
      <c r="T523" s="3" t="s">
        <v>763</v>
      </c>
      <c r="U523" s="3"/>
      <c r="V523" s="3"/>
      <c r="W523" s="3" t="s">
        <v>763</v>
      </c>
      <c r="X523" s="3"/>
      <c r="Y523" s="3"/>
      <c r="Z523" s="3" t="s">
        <v>763</v>
      </c>
      <c r="AA523" s="3"/>
      <c r="AB523" s="3"/>
      <c r="AC523" s="3" t="s">
        <v>763</v>
      </c>
      <c r="AD523" s="3"/>
      <c r="AF523" s="3" t="s">
        <v>763</v>
      </c>
      <c r="AG523" s="3"/>
      <c r="AI523" s="3" t="s">
        <v>763</v>
      </c>
      <c r="AJ523" s="3"/>
      <c r="AL523" s="3"/>
      <c r="AM523" s="3"/>
      <c r="AO523" s="3"/>
      <c r="AP523" s="3"/>
      <c r="AR523" s="3"/>
      <c r="AS523" s="3"/>
      <c r="AU523" s="3"/>
      <c r="AV523" s="3"/>
      <c r="AX523" s="3"/>
      <c r="AY523" s="3"/>
    </row>
    <row r="524" spans="1:53" x14ac:dyDescent="0.3">
      <c r="A524" t="s">
        <v>276</v>
      </c>
      <c r="B524">
        <v>319</v>
      </c>
      <c r="C524" t="s">
        <v>467</v>
      </c>
      <c r="E524" s="3"/>
      <c r="F524" s="3"/>
      <c r="G524" s="3"/>
      <c r="H524" s="3"/>
      <c r="I524" s="3"/>
      <c r="J524" t="s">
        <v>763</v>
      </c>
      <c r="K524" s="3"/>
      <c r="L524" t="s">
        <v>763</v>
      </c>
      <c r="M524" s="3"/>
      <c r="N524" t="s">
        <v>763</v>
      </c>
      <c r="P524" s="3" t="s">
        <v>763</v>
      </c>
      <c r="Q524" t="s">
        <v>763</v>
      </c>
      <c r="R524" s="3"/>
      <c r="S524" s="3"/>
      <c r="T524" t="s">
        <v>763</v>
      </c>
      <c r="U524" s="3"/>
      <c r="V524" s="3"/>
      <c r="W524" t="s">
        <v>763</v>
      </c>
      <c r="X524" s="3"/>
      <c r="Y524" s="3"/>
      <c r="Z524" t="s">
        <v>763</v>
      </c>
      <c r="AA524" s="3"/>
      <c r="AB524" s="3"/>
      <c r="AC524" t="s">
        <v>763</v>
      </c>
      <c r="AD524" s="3"/>
      <c r="AE524" s="3"/>
      <c r="AF524" t="s">
        <v>763</v>
      </c>
      <c r="AG524" s="3"/>
      <c r="AH524" s="3"/>
      <c r="AI524" t="s">
        <v>763</v>
      </c>
      <c r="AJ524" s="3"/>
      <c r="AK524" s="3"/>
      <c r="AM524" s="3"/>
      <c r="AN524" s="3"/>
      <c r="AP524" s="3"/>
      <c r="AQ524" s="3"/>
      <c r="AS524" s="3"/>
      <c r="AT524" s="3"/>
      <c r="AV524" s="3"/>
      <c r="AW524" s="3"/>
    </row>
    <row r="525" spans="1:53" x14ac:dyDescent="0.3">
      <c r="A525" t="s">
        <v>277</v>
      </c>
      <c r="B525">
        <v>108</v>
      </c>
      <c r="C525" t="s">
        <v>467</v>
      </c>
      <c r="E525" s="3"/>
      <c r="F525" s="3"/>
      <c r="G525" s="3"/>
      <c r="H525" s="3"/>
      <c r="J525" t="s">
        <v>763</v>
      </c>
      <c r="L525" t="s">
        <v>763</v>
      </c>
      <c r="N525" t="s">
        <v>763</v>
      </c>
      <c r="P525" s="3" t="s">
        <v>763</v>
      </c>
      <c r="Q525" t="s">
        <v>763</v>
      </c>
      <c r="R525" s="3"/>
      <c r="S525" s="3"/>
      <c r="T525" t="s">
        <v>763</v>
      </c>
      <c r="U525" s="3"/>
      <c r="V525" s="3"/>
      <c r="W525" t="s">
        <v>763</v>
      </c>
      <c r="X525" s="3"/>
      <c r="Y525" s="3"/>
      <c r="Z525" t="s">
        <v>763</v>
      </c>
      <c r="AA525" s="3"/>
      <c r="AB525" s="3"/>
      <c r="AC525" t="s">
        <v>763</v>
      </c>
      <c r="AD525" s="3"/>
      <c r="AE525" s="3"/>
      <c r="AF525" t="s">
        <v>763</v>
      </c>
      <c r="AG525" s="3"/>
      <c r="AH525" s="3"/>
      <c r="AI525" t="s">
        <v>763</v>
      </c>
      <c r="AJ525" s="3"/>
      <c r="AK525" s="3"/>
      <c r="AM525" s="3"/>
      <c r="AN525" s="3"/>
      <c r="AP525" s="3"/>
      <c r="AQ525" s="3"/>
      <c r="AS525" s="3"/>
      <c r="AT525" s="3"/>
      <c r="AV525" s="3"/>
      <c r="AW525" s="3"/>
    </row>
    <row r="526" spans="1:53" x14ac:dyDescent="0.3">
      <c r="A526" t="s">
        <v>278</v>
      </c>
      <c r="B526">
        <v>109</v>
      </c>
      <c r="C526" t="s">
        <v>467</v>
      </c>
      <c r="D526" s="3">
        <v>-37.700000000000003</v>
      </c>
      <c r="E526" s="17">
        <v>-51.6</v>
      </c>
      <c r="F526" s="17">
        <v>-61.6</v>
      </c>
      <c r="G526" s="3">
        <v>-111.1</v>
      </c>
      <c r="H526" s="17">
        <v>-133.4</v>
      </c>
      <c r="I526" s="3">
        <v>-146.4</v>
      </c>
      <c r="J526" s="3" t="s">
        <v>763</v>
      </c>
      <c r="K526" s="3">
        <v>-12.4</v>
      </c>
      <c r="L526" s="3" t="s">
        <v>763</v>
      </c>
      <c r="M526" s="3">
        <v>-26.4</v>
      </c>
      <c r="N526" s="3" t="s">
        <v>763</v>
      </c>
      <c r="O526" s="3">
        <v>-39.5</v>
      </c>
      <c r="P526" s="17" t="s">
        <v>763</v>
      </c>
      <c r="Q526" s="3" t="s">
        <v>763</v>
      </c>
      <c r="R526" s="3">
        <v>-12.6</v>
      </c>
      <c r="S526" s="17">
        <v>-51.8</v>
      </c>
      <c r="T526" s="3" t="s">
        <v>763</v>
      </c>
      <c r="U526" s="3">
        <v>-26.1</v>
      </c>
      <c r="V526" s="3">
        <v>-51.3</v>
      </c>
      <c r="W526" s="3" t="s">
        <v>763</v>
      </c>
      <c r="X526" s="17">
        <v>-41.4</v>
      </c>
      <c r="Y526" s="3">
        <v>-53.5</v>
      </c>
      <c r="Z526" s="3" t="s">
        <v>763</v>
      </c>
      <c r="AA526" s="17">
        <v>-15.1</v>
      </c>
      <c r="AB526" s="3">
        <v>-64.099999999999994</v>
      </c>
      <c r="AC526" s="17" t="s">
        <v>763</v>
      </c>
      <c r="AD526" s="17">
        <v>-38.5</v>
      </c>
      <c r="AE526" s="3">
        <v>-74</v>
      </c>
      <c r="AF526" s="17" t="s">
        <v>763</v>
      </c>
      <c r="AG526" s="3">
        <v>-71.099999999999994</v>
      </c>
      <c r="AH526" s="3">
        <v>-91.3</v>
      </c>
      <c r="AI526" s="17" t="s">
        <v>763</v>
      </c>
      <c r="AJ526" s="3">
        <v>-24.5</v>
      </c>
      <c r="AK526" s="3">
        <v>-120.5</v>
      </c>
      <c r="AL526" s="17">
        <v>-36.299999999999997</v>
      </c>
      <c r="AM526" s="3">
        <v>-60.8</v>
      </c>
      <c r="AN526" s="17">
        <v>-133.4</v>
      </c>
      <c r="AO526" s="3">
        <v>-39</v>
      </c>
      <c r="AP526" s="3">
        <v>-99.8</v>
      </c>
      <c r="AQ526" s="17">
        <v>-139.80000000000001</v>
      </c>
      <c r="AR526" s="3">
        <v>-33.6</v>
      </c>
      <c r="AS526" s="17">
        <v>-28</v>
      </c>
      <c r="AT526" s="17">
        <v>-136.9</v>
      </c>
      <c r="AU526" s="3">
        <v>-30.1</v>
      </c>
      <c r="AV526" s="3">
        <v>-58.1</v>
      </c>
      <c r="AW526" s="3">
        <v>-130.69999999999999</v>
      </c>
      <c r="AX526" s="3">
        <v>-37.700000000000003</v>
      </c>
      <c r="AY526" s="3">
        <v>-95.8</v>
      </c>
      <c r="AZ526" s="3">
        <v>-129.4</v>
      </c>
      <c r="BA526">
        <v>-50.6</v>
      </c>
    </row>
    <row r="527" spans="1:53" x14ac:dyDescent="0.3">
      <c r="A527" t="s">
        <v>279</v>
      </c>
      <c r="B527">
        <v>110</v>
      </c>
      <c r="C527" t="s">
        <v>467</v>
      </c>
      <c r="D527" s="3"/>
      <c r="E527" s="3"/>
      <c r="F527" s="3"/>
      <c r="G527" s="3"/>
      <c r="H527" s="3"/>
      <c r="I527" s="3"/>
      <c r="J527" t="s">
        <v>763</v>
      </c>
      <c r="K527" s="3"/>
      <c r="L527" s="3" t="s">
        <v>763</v>
      </c>
      <c r="N527" s="3" t="s">
        <v>763</v>
      </c>
      <c r="O527" s="3"/>
      <c r="P527" s="3" t="s">
        <v>763</v>
      </c>
      <c r="Q527" s="3" t="s">
        <v>763</v>
      </c>
      <c r="R527" s="3"/>
      <c r="S527" s="3"/>
      <c r="T527" s="3" t="s">
        <v>763</v>
      </c>
      <c r="U527" s="3"/>
      <c r="V527" s="3"/>
      <c r="W527" t="s">
        <v>763</v>
      </c>
      <c r="Y527" s="3"/>
      <c r="Z527" t="s">
        <v>763</v>
      </c>
      <c r="AA527" s="3"/>
      <c r="AB527" s="3"/>
      <c r="AC527" t="s">
        <v>763</v>
      </c>
      <c r="AD527" s="3"/>
      <c r="AE527" s="3"/>
      <c r="AF527" t="s">
        <v>763</v>
      </c>
      <c r="AG527" s="3"/>
      <c r="AH527" s="3"/>
      <c r="AI527" t="s">
        <v>763</v>
      </c>
      <c r="AJ527" s="3"/>
      <c r="AK527" s="3"/>
      <c r="AM527" s="3"/>
      <c r="AN527" s="3"/>
      <c r="AP527" s="3"/>
      <c r="AQ527" s="3"/>
      <c r="AS527" s="3"/>
      <c r="AT527" s="3"/>
      <c r="AV527" s="3"/>
      <c r="AW527" s="3"/>
    </row>
    <row r="528" spans="1:53" x14ac:dyDescent="0.3">
      <c r="A528" t="s">
        <v>280</v>
      </c>
      <c r="B528">
        <v>111</v>
      </c>
      <c r="C528" t="s">
        <v>467</v>
      </c>
      <c r="D528" s="3"/>
      <c r="E528" s="3"/>
      <c r="F528" s="3"/>
      <c r="G528" s="3"/>
      <c r="H528" s="3"/>
      <c r="J528" t="s">
        <v>763</v>
      </c>
      <c r="K528" s="3"/>
      <c r="L528" s="3" t="s">
        <v>763</v>
      </c>
      <c r="N528" s="3" t="s">
        <v>763</v>
      </c>
      <c r="O528" s="3"/>
      <c r="P528" t="s">
        <v>763</v>
      </c>
      <c r="Q528" s="3" t="s">
        <v>763</v>
      </c>
      <c r="R528" s="3"/>
      <c r="T528" s="3" t="s">
        <v>763</v>
      </c>
      <c r="U528" s="3"/>
      <c r="W528" t="s">
        <v>763</v>
      </c>
      <c r="Z528" t="s">
        <v>763</v>
      </c>
      <c r="AC528" t="s">
        <v>763</v>
      </c>
      <c r="AF528" t="s">
        <v>763</v>
      </c>
      <c r="AI528" t="s">
        <v>763</v>
      </c>
    </row>
    <row r="529" spans="1:53" x14ac:dyDescent="0.3">
      <c r="A529" t="s">
        <v>281</v>
      </c>
      <c r="B529">
        <v>113</v>
      </c>
      <c r="C529" t="s">
        <v>467</v>
      </c>
      <c r="D529" s="3">
        <v>-37.700000000000003</v>
      </c>
      <c r="E529" s="17">
        <v>-51.6</v>
      </c>
      <c r="F529" s="17">
        <v>-61.6</v>
      </c>
      <c r="G529" s="3">
        <v>-111.1</v>
      </c>
      <c r="H529" s="17">
        <v>-133.4</v>
      </c>
      <c r="I529" s="3">
        <v>-146.4</v>
      </c>
      <c r="J529" t="s">
        <v>763</v>
      </c>
      <c r="K529" s="3">
        <v>-12.4</v>
      </c>
      <c r="L529" t="s">
        <v>763</v>
      </c>
      <c r="M529" s="3">
        <v>-26.4</v>
      </c>
      <c r="N529" t="s">
        <v>763</v>
      </c>
      <c r="O529" s="3">
        <v>-39.5</v>
      </c>
      <c r="P529" s="17" t="s">
        <v>763</v>
      </c>
      <c r="Q529" t="s">
        <v>763</v>
      </c>
      <c r="R529" s="3">
        <v>-12.6</v>
      </c>
      <c r="S529" s="17">
        <v>-51.8</v>
      </c>
      <c r="T529" t="s">
        <v>763</v>
      </c>
      <c r="U529" s="3">
        <v>-26.1</v>
      </c>
      <c r="V529" s="17">
        <v>-51.3</v>
      </c>
      <c r="W529" s="3" t="s">
        <v>763</v>
      </c>
      <c r="X529" s="17">
        <v>-41.4</v>
      </c>
      <c r="Y529" s="3">
        <v>-53.5</v>
      </c>
      <c r="Z529" s="3" t="s">
        <v>763</v>
      </c>
      <c r="AA529" s="17">
        <v>-15.1</v>
      </c>
      <c r="AB529" s="3">
        <v>-64.099999999999994</v>
      </c>
      <c r="AC529" s="17" t="s">
        <v>763</v>
      </c>
      <c r="AD529" s="17">
        <v>-38.5</v>
      </c>
      <c r="AE529" s="3">
        <v>-74</v>
      </c>
      <c r="AF529" s="17" t="s">
        <v>763</v>
      </c>
      <c r="AG529" s="3">
        <v>-71.099999999999994</v>
      </c>
      <c r="AH529" s="3">
        <v>-91.3</v>
      </c>
      <c r="AI529" s="17" t="s">
        <v>763</v>
      </c>
      <c r="AJ529" s="3">
        <v>-24.5</v>
      </c>
      <c r="AK529" s="3">
        <v>-120.5</v>
      </c>
      <c r="AL529" s="17" t="s">
        <v>73</v>
      </c>
      <c r="AM529" s="3">
        <v>-60.8</v>
      </c>
      <c r="AN529" s="17">
        <v>-133.4</v>
      </c>
      <c r="AO529" s="3" t="s">
        <v>73</v>
      </c>
      <c r="AP529" s="3">
        <v>-99.8</v>
      </c>
      <c r="AQ529" s="3">
        <v>-139.80000000000001</v>
      </c>
      <c r="AR529" s="3" t="s">
        <v>73</v>
      </c>
      <c r="AS529" s="17">
        <v>-28</v>
      </c>
      <c r="AT529" s="17">
        <v>-136.9</v>
      </c>
      <c r="AU529" s="3" t="s">
        <v>73</v>
      </c>
      <c r="AV529" s="3">
        <v>-58.1</v>
      </c>
      <c r="AW529" s="3">
        <v>-130.69999999999999</v>
      </c>
      <c r="AX529" s="3" t="s">
        <v>73</v>
      </c>
      <c r="AY529" s="3">
        <v>-95.8</v>
      </c>
      <c r="AZ529" s="3">
        <v>-129.4</v>
      </c>
      <c r="BA529" t="s">
        <v>73</v>
      </c>
    </row>
    <row r="530" spans="1:53" x14ac:dyDescent="0.3">
      <c r="A530" t="s">
        <v>282</v>
      </c>
      <c r="B530">
        <v>114</v>
      </c>
      <c r="C530" t="s">
        <v>467</v>
      </c>
      <c r="D530" s="3"/>
      <c r="E530" s="3"/>
      <c r="F530" s="3"/>
      <c r="G530" s="3"/>
      <c r="H530" s="3"/>
      <c r="I530" s="3"/>
      <c r="J530" t="s">
        <v>763</v>
      </c>
      <c r="K530" s="3"/>
      <c r="L530" s="3" t="s">
        <v>763</v>
      </c>
      <c r="N530" s="3" t="s">
        <v>763</v>
      </c>
      <c r="O530" s="3"/>
      <c r="P530" t="s">
        <v>763</v>
      </c>
      <c r="Q530" s="3" t="s">
        <v>763</v>
      </c>
      <c r="R530" s="3"/>
      <c r="T530" s="3" t="s">
        <v>763</v>
      </c>
      <c r="U530" s="3"/>
      <c r="W530" t="s">
        <v>763</v>
      </c>
      <c r="Z530" t="s">
        <v>763</v>
      </c>
      <c r="AC530" t="s">
        <v>763</v>
      </c>
      <c r="AF530" t="s">
        <v>763</v>
      </c>
      <c r="AI530" t="s">
        <v>763</v>
      </c>
    </row>
    <row r="531" spans="1:53" x14ac:dyDescent="0.3">
      <c r="A531" t="s">
        <v>283</v>
      </c>
      <c r="B531">
        <v>115</v>
      </c>
      <c r="C531" t="s">
        <v>467</v>
      </c>
      <c r="D531" s="17">
        <v>14.5</v>
      </c>
      <c r="E531" s="17">
        <v>9.5</v>
      </c>
      <c r="F531" s="17">
        <v>2.5</v>
      </c>
      <c r="G531" s="17">
        <v>3.5</v>
      </c>
      <c r="H531" s="3">
        <v>44</v>
      </c>
      <c r="I531" s="17">
        <v>2.7</v>
      </c>
      <c r="J531" s="3" t="s">
        <v>763</v>
      </c>
      <c r="K531" s="3">
        <v>4.5</v>
      </c>
      <c r="L531" s="3" t="s">
        <v>763</v>
      </c>
      <c r="M531" s="3">
        <v>6.1</v>
      </c>
      <c r="N531" s="3" t="s">
        <v>763</v>
      </c>
      <c r="O531" s="17">
        <v>8.8000000000000007</v>
      </c>
      <c r="P531" s="17" t="s">
        <v>763</v>
      </c>
      <c r="Q531" s="3" t="s">
        <v>763</v>
      </c>
      <c r="R531" s="17">
        <v>0.7</v>
      </c>
      <c r="S531" s="17">
        <v>5.7</v>
      </c>
      <c r="T531" s="3" t="s">
        <v>763</v>
      </c>
      <c r="U531" s="17">
        <v>1.7</v>
      </c>
      <c r="V531" s="17">
        <v>5.0999999999999996</v>
      </c>
      <c r="W531" s="3" t="s">
        <v>763</v>
      </c>
      <c r="X531" s="3">
        <v>1.1000000000000001</v>
      </c>
      <c r="Y531" s="3">
        <v>1.8</v>
      </c>
      <c r="Z531" s="3" t="s">
        <v>763</v>
      </c>
      <c r="AA531" s="17">
        <v>0.5</v>
      </c>
      <c r="AB531" s="3">
        <v>2.2999999999999998</v>
      </c>
      <c r="AC531" s="17" t="s">
        <v>763</v>
      </c>
      <c r="AD531" s="17">
        <v>1.3</v>
      </c>
      <c r="AE531" s="3">
        <v>2.1</v>
      </c>
      <c r="AF531" s="3" t="s">
        <v>763</v>
      </c>
      <c r="AG531" s="3">
        <v>1.8</v>
      </c>
      <c r="AH531" s="3">
        <v>3.2</v>
      </c>
      <c r="AI531" s="17" t="s">
        <v>763</v>
      </c>
      <c r="AJ531" s="3">
        <v>0.3</v>
      </c>
      <c r="AK531" s="3">
        <v>3.3</v>
      </c>
      <c r="AL531" s="3">
        <v>0.1</v>
      </c>
      <c r="AM531" s="17">
        <v>0.4</v>
      </c>
      <c r="AN531" s="17">
        <v>2.6</v>
      </c>
      <c r="AO531" s="3">
        <v>43.1</v>
      </c>
      <c r="AP531" s="17">
        <v>43.5</v>
      </c>
      <c r="AQ531" s="17">
        <v>45.2</v>
      </c>
      <c r="AR531" s="3">
        <v>0.5</v>
      </c>
      <c r="AS531" s="3">
        <v>0.7</v>
      </c>
      <c r="AT531" s="17">
        <v>44.4</v>
      </c>
      <c r="AU531" s="3">
        <v>0.7</v>
      </c>
      <c r="AV531" s="3">
        <v>1.4</v>
      </c>
      <c r="AW531" s="3">
        <v>45</v>
      </c>
      <c r="AX531" s="3">
        <v>0.7</v>
      </c>
      <c r="AY531" s="3">
        <v>2.1</v>
      </c>
      <c r="AZ531" s="3">
        <v>2.6</v>
      </c>
      <c r="BA531">
        <v>0.6</v>
      </c>
    </row>
    <row r="532" spans="1:53" x14ac:dyDescent="0.3">
      <c r="A532" t="s">
        <v>284</v>
      </c>
      <c r="B532">
        <v>116</v>
      </c>
      <c r="C532" t="s">
        <v>467</v>
      </c>
      <c r="D532" s="3">
        <v>-23.2</v>
      </c>
      <c r="E532" s="17">
        <v>-42.1</v>
      </c>
      <c r="F532" s="3">
        <v>-59.1</v>
      </c>
      <c r="G532" s="17">
        <v>-4121.7</v>
      </c>
      <c r="H532" s="3">
        <v>-109.6</v>
      </c>
      <c r="I532" s="3">
        <v>-143.69999999999999</v>
      </c>
      <c r="J532" s="3" t="s">
        <v>763</v>
      </c>
      <c r="K532" s="3">
        <v>-7.9</v>
      </c>
      <c r="L532" s="3" t="s">
        <v>763</v>
      </c>
      <c r="M532" s="3">
        <v>-20.3</v>
      </c>
      <c r="N532" s="17" t="s">
        <v>763</v>
      </c>
      <c r="O532" s="17">
        <v>-30.7</v>
      </c>
      <c r="P532" s="17" t="s">
        <v>763</v>
      </c>
      <c r="Q532" s="3" t="s">
        <v>763</v>
      </c>
      <c r="R532" s="17">
        <v>-11.9</v>
      </c>
      <c r="S532" s="17">
        <v>-46.1</v>
      </c>
      <c r="T532" s="3" t="s">
        <v>763</v>
      </c>
      <c r="U532" s="17">
        <v>-24.4</v>
      </c>
      <c r="V532" s="17">
        <v>-46.2</v>
      </c>
      <c r="W532" s="3" t="s">
        <v>763</v>
      </c>
      <c r="X532" s="17">
        <v>-40.299999999999997</v>
      </c>
      <c r="Y532" s="3">
        <v>-51.7</v>
      </c>
      <c r="Z532" s="17" t="s">
        <v>763</v>
      </c>
      <c r="AA532" s="3">
        <v>-14.6</v>
      </c>
      <c r="AB532" s="3">
        <v>-61.8</v>
      </c>
      <c r="AC532" s="17" t="s">
        <v>763</v>
      </c>
      <c r="AD532" s="17">
        <v>-1203.9000000000001</v>
      </c>
      <c r="AE532" s="3">
        <v>-1238.5999999999999</v>
      </c>
      <c r="AF532" s="17" t="s">
        <v>763</v>
      </c>
      <c r="AG532" s="3">
        <v>-1238.2</v>
      </c>
      <c r="AH532" s="17">
        <v>-1257</v>
      </c>
      <c r="AI532" s="17" t="s">
        <v>763</v>
      </c>
      <c r="AJ532" s="3">
        <v>-39.5</v>
      </c>
      <c r="AK532" s="17">
        <v>-4146.6000000000004</v>
      </c>
      <c r="AL532" s="3">
        <v>-41.1</v>
      </c>
      <c r="AM532" s="17">
        <v>-80.599999999999994</v>
      </c>
      <c r="AN532" s="3">
        <v>-2998.4</v>
      </c>
      <c r="AO532" s="3">
        <v>4.0999999999999996</v>
      </c>
      <c r="AP532" s="17">
        <v>-76.5</v>
      </c>
      <c r="AQ532" s="3">
        <v>-2960</v>
      </c>
      <c r="AR532" s="3">
        <v>-33.1</v>
      </c>
      <c r="AS532" s="3">
        <v>-27.3</v>
      </c>
      <c r="AT532" s="17">
        <v>-97.4</v>
      </c>
      <c r="AU532" s="3">
        <v>-29.4</v>
      </c>
      <c r="AV532" s="3">
        <v>-56.7</v>
      </c>
      <c r="AW532" s="3">
        <v>-85.7</v>
      </c>
      <c r="AX532" s="3">
        <v>-37</v>
      </c>
      <c r="AY532" s="3">
        <v>-93.7</v>
      </c>
      <c r="AZ532" s="3">
        <v>-126.8</v>
      </c>
      <c r="BA532">
        <v>-50</v>
      </c>
    </row>
    <row r="533" spans="1:53" x14ac:dyDescent="0.3">
      <c r="A533" t="s">
        <v>285</v>
      </c>
      <c r="B533">
        <v>120</v>
      </c>
      <c r="C533" t="s">
        <v>467</v>
      </c>
      <c r="D533" s="3"/>
      <c r="E533" s="3"/>
      <c r="F533" s="3"/>
      <c r="G533" s="3"/>
      <c r="H533" s="3"/>
      <c r="I533" s="3"/>
      <c r="J533" t="s">
        <v>763</v>
      </c>
      <c r="K533" s="3"/>
      <c r="L533" s="3" t="s">
        <v>763</v>
      </c>
      <c r="M533" s="3"/>
      <c r="N533" s="3" t="s">
        <v>763</v>
      </c>
      <c r="O533" s="3"/>
      <c r="P533" t="s">
        <v>763</v>
      </c>
      <c r="Q533" s="3" t="s">
        <v>763</v>
      </c>
      <c r="R533" s="3"/>
      <c r="T533" s="3" t="s">
        <v>763</v>
      </c>
      <c r="U533" s="3"/>
      <c r="W533" s="3" t="s">
        <v>763</v>
      </c>
      <c r="X533" s="3"/>
      <c r="Z533" s="3" t="s">
        <v>763</v>
      </c>
      <c r="AA533" s="3"/>
      <c r="AC533" s="3" t="s">
        <v>763</v>
      </c>
      <c r="AD533" s="3"/>
      <c r="AF533" s="3" t="s">
        <v>763</v>
      </c>
      <c r="AG533" s="3"/>
      <c r="AI533" s="3" t="s">
        <v>763</v>
      </c>
      <c r="AJ533" s="3"/>
      <c r="AL533" s="3"/>
      <c r="AM533" s="3"/>
      <c r="AO533" s="3"/>
      <c r="AP533" s="3"/>
      <c r="AR533" s="3"/>
      <c r="AS533" s="3"/>
      <c r="AU533" s="3"/>
      <c r="AV533" s="3"/>
      <c r="AX533" s="3"/>
      <c r="AY533" s="3"/>
    </row>
    <row r="534" spans="1:53" x14ac:dyDescent="0.3">
      <c r="A534" t="s">
        <v>286</v>
      </c>
      <c r="B534">
        <v>121</v>
      </c>
      <c r="C534" t="s">
        <v>467</v>
      </c>
      <c r="D534" s="3"/>
      <c r="E534" s="3"/>
      <c r="F534" s="3"/>
      <c r="G534" s="3"/>
      <c r="H534" s="3"/>
      <c r="I534" s="3"/>
      <c r="J534" t="s">
        <v>763</v>
      </c>
      <c r="K534" s="3"/>
      <c r="L534" s="3" t="s">
        <v>763</v>
      </c>
      <c r="M534" s="3"/>
      <c r="N534" s="3" t="s">
        <v>763</v>
      </c>
      <c r="O534" s="3"/>
      <c r="P534" t="s">
        <v>763</v>
      </c>
      <c r="Q534" s="3" t="s">
        <v>763</v>
      </c>
      <c r="R534" s="3"/>
      <c r="T534" s="3" t="s">
        <v>763</v>
      </c>
      <c r="U534" s="3"/>
      <c r="W534" s="3" t="s">
        <v>763</v>
      </c>
      <c r="X534" s="3"/>
      <c r="Z534" s="3" t="s">
        <v>763</v>
      </c>
      <c r="AA534" s="3"/>
      <c r="AC534" s="3" t="s">
        <v>763</v>
      </c>
      <c r="AD534" s="3"/>
      <c r="AF534" s="3" t="s">
        <v>763</v>
      </c>
      <c r="AG534" s="3"/>
      <c r="AI534" s="3" t="s">
        <v>763</v>
      </c>
      <c r="AJ534" s="3"/>
      <c r="AL534" s="3"/>
      <c r="AM534" s="3"/>
      <c r="AO534" s="3"/>
      <c r="AP534" s="3"/>
      <c r="AR534" s="3"/>
      <c r="AS534" s="3"/>
      <c r="AU534" s="3"/>
      <c r="AV534" s="3"/>
      <c r="AX534" s="3"/>
      <c r="AY534" s="3"/>
    </row>
    <row r="535" spans="1:53" x14ac:dyDescent="0.3">
      <c r="A535" t="s">
        <v>287</v>
      </c>
      <c r="B535">
        <v>320</v>
      </c>
      <c r="C535" t="s">
        <v>467</v>
      </c>
      <c r="E535" s="3"/>
      <c r="F535" s="3"/>
      <c r="G535" s="3"/>
      <c r="H535" s="3"/>
      <c r="I535" s="3"/>
      <c r="J535" t="s">
        <v>763</v>
      </c>
      <c r="K535" s="3"/>
      <c r="L535" t="s">
        <v>763</v>
      </c>
      <c r="M535" s="3"/>
      <c r="N535" t="s">
        <v>763</v>
      </c>
      <c r="O535" s="3"/>
      <c r="P535" s="3" t="s">
        <v>763</v>
      </c>
      <c r="Q535" t="s">
        <v>763</v>
      </c>
      <c r="R535" s="3"/>
      <c r="S535" s="3"/>
      <c r="T535" t="s">
        <v>763</v>
      </c>
      <c r="U535" s="3"/>
      <c r="V535" s="3"/>
      <c r="W535" t="s">
        <v>763</v>
      </c>
      <c r="X535" s="3"/>
      <c r="Y535" s="3"/>
      <c r="Z535" t="s">
        <v>763</v>
      </c>
      <c r="AA535" s="3"/>
      <c r="AB535" s="3"/>
      <c r="AC535" t="s">
        <v>763</v>
      </c>
      <c r="AD535" s="3"/>
      <c r="AE535" s="3"/>
      <c r="AF535" t="s">
        <v>763</v>
      </c>
      <c r="AG535" s="3"/>
      <c r="AH535" s="3"/>
      <c r="AI535" t="s">
        <v>763</v>
      </c>
      <c r="AJ535" s="3"/>
      <c r="AK535" s="3"/>
      <c r="AM535" s="3"/>
      <c r="AN535" s="3"/>
      <c r="AP535" s="3"/>
      <c r="AQ535" s="3"/>
      <c r="AS535" s="3"/>
      <c r="AT535" s="3"/>
      <c r="AV535" s="3"/>
      <c r="AW535" s="3"/>
      <c r="AZ535" s="3"/>
    </row>
    <row r="536" spans="1:53" x14ac:dyDescent="0.3">
      <c r="A536" t="s">
        <v>288</v>
      </c>
      <c r="B536">
        <v>122</v>
      </c>
      <c r="C536" t="s">
        <v>467</v>
      </c>
      <c r="D536" s="3">
        <v>0</v>
      </c>
      <c r="E536" s="3">
        <v>4236.3</v>
      </c>
      <c r="F536" s="3">
        <v>20.2</v>
      </c>
      <c r="G536" s="3">
        <v>1049.5</v>
      </c>
      <c r="H536" s="3">
        <v>17.3</v>
      </c>
      <c r="I536" s="3">
        <v>18.3</v>
      </c>
      <c r="J536" t="s">
        <v>763</v>
      </c>
      <c r="K536" s="3" t="s">
        <v>73</v>
      </c>
      <c r="L536" s="3" t="s">
        <v>763</v>
      </c>
      <c r="M536" s="3">
        <v>4235.7</v>
      </c>
      <c r="N536" s="3" t="s">
        <v>763</v>
      </c>
      <c r="O536" s="3">
        <v>4235.6000000000004</v>
      </c>
      <c r="P536" s="3" t="s">
        <v>763</v>
      </c>
      <c r="Q536" s="3" t="s">
        <v>763</v>
      </c>
      <c r="R536" s="3">
        <v>6.8</v>
      </c>
      <c r="S536" t="s">
        <v>73</v>
      </c>
      <c r="T536" s="3" t="s">
        <v>763</v>
      </c>
      <c r="U536" s="3">
        <v>13.4</v>
      </c>
      <c r="V536">
        <v>14</v>
      </c>
      <c r="W536" t="s">
        <v>763</v>
      </c>
      <c r="X536" s="3">
        <v>13.8</v>
      </c>
      <c r="Y536">
        <v>14.5</v>
      </c>
      <c r="Z536" t="s">
        <v>763</v>
      </c>
      <c r="AA536" s="3">
        <v>19.899999999999999</v>
      </c>
      <c r="AB536">
        <v>33.299999999999997</v>
      </c>
      <c r="AC536" t="s">
        <v>763</v>
      </c>
      <c r="AD536" s="3">
        <v>37.5</v>
      </c>
      <c r="AE536">
        <v>44.3</v>
      </c>
      <c r="AF536" t="s">
        <v>763</v>
      </c>
      <c r="AG536" s="3">
        <v>1043.4000000000001</v>
      </c>
      <c r="AH536" s="17">
        <v>1049.8</v>
      </c>
      <c r="AI536" t="s">
        <v>763</v>
      </c>
      <c r="AJ536" s="3">
        <v>5.7</v>
      </c>
      <c r="AK536" s="17">
        <v>1035.3</v>
      </c>
      <c r="AL536">
        <v>5.9</v>
      </c>
      <c r="AM536" s="3">
        <v>11.6</v>
      </c>
      <c r="AN536" s="17">
        <v>1023.6</v>
      </c>
      <c r="AO536">
        <v>4.8</v>
      </c>
      <c r="AP536" s="3">
        <v>16.399999999999999</v>
      </c>
      <c r="AQ536">
        <v>22.5</v>
      </c>
      <c r="AR536">
        <v>0.9</v>
      </c>
      <c r="AS536" s="3">
        <v>2.6</v>
      </c>
      <c r="AT536">
        <v>14.2</v>
      </c>
      <c r="AU536">
        <v>2.1</v>
      </c>
      <c r="AV536" s="3">
        <v>4.7</v>
      </c>
      <c r="AW536">
        <v>10.4</v>
      </c>
      <c r="AX536">
        <v>9.4</v>
      </c>
      <c r="AY536" s="3">
        <v>14.1</v>
      </c>
      <c r="AZ536">
        <v>15</v>
      </c>
      <c r="BA536">
        <v>4.2</v>
      </c>
    </row>
    <row r="537" spans="1:53" x14ac:dyDescent="0.3">
      <c r="A537" t="s">
        <v>784</v>
      </c>
      <c r="B537">
        <v>123</v>
      </c>
      <c r="C537" t="s">
        <v>467</v>
      </c>
      <c r="D537" s="17">
        <v>0</v>
      </c>
      <c r="E537" s="17">
        <v>-2630.9</v>
      </c>
      <c r="F537" s="17">
        <v>0</v>
      </c>
      <c r="G537" s="17">
        <v>-25.8</v>
      </c>
      <c r="H537" s="17">
        <v>-13.2</v>
      </c>
      <c r="I537" s="17">
        <v>-13.7</v>
      </c>
      <c r="J537" t="s">
        <v>763</v>
      </c>
      <c r="K537" s="3" t="s">
        <v>73</v>
      </c>
      <c r="L537" s="3" t="s">
        <v>763</v>
      </c>
      <c r="M537" s="3">
        <v>-2630.9</v>
      </c>
      <c r="N537" s="17" t="s">
        <v>763</v>
      </c>
      <c r="O537" s="3">
        <v>-2630.9</v>
      </c>
      <c r="P537" s="17" t="s">
        <v>763</v>
      </c>
      <c r="Q537" s="3" t="s">
        <v>763</v>
      </c>
      <c r="R537" s="3">
        <v>0</v>
      </c>
      <c r="S537" s="17" t="s">
        <v>73</v>
      </c>
      <c r="T537" s="3" t="s">
        <v>763</v>
      </c>
      <c r="U537" s="3">
        <v>0</v>
      </c>
      <c r="V537" s="3">
        <v>0</v>
      </c>
      <c r="W537" s="3" t="s">
        <v>763</v>
      </c>
      <c r="X537" s="17">
        <v>0</v>
      </c>
      <c r="Y537" s="3">
        <v>0</v>
      </c>
      <c r="Z537" s="3" t="s">
        <v>763</v>
      </c>
      <c r="AA537" s="17">
        <v>-16.2</v>
      </c>
      <c r="AB537" s="3">
        <v>-16.2</v>
      </c>
      <c r="AC537" s="17" t="s">
        <v>763</v>
      </c>
      <c r="AD537" s="17">
        <v>-25.8</v>
      </c>
      <c r="AE537" s="3">
        <v>-25.8</v>
      </c>
      <c r="AF537" s="17" t="s">
        <v>763</v>
      </c>
      <c r="AG537" s="3">
        <v>-25.8</v>
      </c>
      <c r="AH537" s="3">
        <v>-25.8</v>
      </c>
      <c r="AI537" s="17" t="s">
        <v>763</v>
      </c>
      <c r="AJ537" s="3">
        <v>-4.9000000000000004</v>
      </c>
      <c r="AK537" s="17">
        <v>-14.5</v>
      </c>
      <c r="AL537" s="17">
        <v>-8.1</v>
      </c>
      <c r="AM537" s="3">
        <v>-13</v>
      </c>
      <c r="AN537" s="17">
        <v>-13</v>
      </c>
      <c r="AO537">
        <v>-0.1</v>
      </c>
      <c r="AP537" s="3">
        <v>-13.1</v>
      </c>
      <c r="AQ537" s="17">
        <v>-13.1</v>
      </c>
      <c r="AR537">
        <v>-0.1</v>
      </c>
      <c r="AS537" s="17">
        <v>-8.1</v>
      </c>
      <c r="AT537" s="17">
        <v>-16.399999999999999</v>
      </c>
      <c r="AU537">
        <v>-5.2</v>
      </c>
      <c r="AV537" s="3">
        <v>-13.3</v>
      </c>
      <c r="AW537" s="3">
        <v>-13.5</v>
      </c>
      <c r="AX537">
        <v>-0.2</v>
      </c>
      <c r="AY537" s="3">
        <v>-13.5</v>
      </c>
      <c r="AZ537" s="3">
        <v>-13.6</v>
      </c>
      <c r="BA537">
        <v>-0.2</v>
      </c>
    </row>
    <row r="538" spans="1:53" x14ac:dyDescent="0.3">
      <c r="A538" t="s">
        <v>290</v>
      </c>
      <c r="B538">
        <v>124</v>
      </c>
      <c r="C538" t="s">
        <v>467</v>
      </c>
      <c r="D538" s="3">
        <v>0</v>
      </c>
      <c r="E538" s="3">
        <v>-31.3</v>
      </c>
      <c r="F538" s="3">
        <v>-64.599999999999994</v>
      </c>
      <c r="G538" s="3">
        <v>-64.599999999999994</v>
      </c>
      <c r="H538" s="3">
        <v>-32.4</v>
      </c>
      <c r="I538" s="3">
        <v>0</v>
      </c>
      <c r="J538" s="3" t="s">
        <v>763</v>
      </c>
      <c r="K538" s="3">
        <v>0</v>
      </c>
      <c r="L538" s="3" t="s">
        <v>763</v>
      </c>
      <c r="M538" s="3">
        <v>0</v>
      </c>
      <c r="N538" s="3" t="s">
        <v>763</v>
      </c>
      <c r="O538" s="3">
        <v>-15.1</v>
      </c>
      <c r="P538" s="3" t="s">
        <v>763</v>
      </c>
      <c r="Q538" s="3" t="s">
        <v>763</v>
      </c>
      <c r="R538" s="3">
        <v>-16.100000000000001</v>
      </c>
      <c r="S538" s="3">
        <v>-47.4</v>
      </c>
      <c r="T538" s="3" t="s">
        <v>763</v>
      </c>
      <c r="U538" s="3">
        <v>-32.299999999999997</v>
      </c>
      <c r="V538" s="3">
        <v>-63.6</v>
      </c>
      <c r="W538" s="3" t="s">
        <v>763</v>
      </c>
      <c r="X538" s="3">
        <v>-48.4</v>
      </c>
      <c r="Y538" s="3">
        <v>-64.599999999999994</v>
      </c>
      <c r="Z538" s="3" t="s">
        <v>763</v>
      </c>
      <c r="AA538">
        <v>-16.100000000000001</v>
      </c>
      <c r="AB538" s="3">
        <v>-64.599999999999994</v>
      </c>
      <c r="AC538" s="3" t="s">
        <v>763</v>
      </c>
      <c r="AD538">
        <v>-32.299999999999997</v>
      </c>
      <c r="AE538" s="3">
        <v>-64.599999999999994</v>
      </c>
      <c r="AF538" s="3" t="s">
        <v>763</v>
      </c>
      <c r="AG538">
        <v>-48.4</v>
      </c>
      <c r="AH538" s="3">
        <v>-64.599999999999994</v>
      </c>
      <c r="AI538" s="3" t="s">
        <v>763</v>
      </c>
      <c r="AJ538">
        <v>-16.100000000000001</v>
      </c>
      <c r="AK538" s="3">
        <v>-64.599999999999994</v>
      </c>
      <c r="AL538" s="3">
        <v>-16.3</v>
      </c>
      <c r="AM538" s="3">
        <v>-32.4</v>
      </c>
      <c r="AN538" s="3">
        <v>-64.7</v>
      </c>
      <c r="AO538" s="3">
        <v>0</v>
      </c>
      <c r="AP538" s="3">
        <v>-32.4</v>
      </c>
      <c r="AQ538" s="3">
        <v>-48.6</v>
      </c>
      <c r="AR538" s="3">
        <v>0</v>
      </c>
      <c r="AS538" s="3">
        <v>0</v>
      </c>
      <c r="AT538" s="3">
        <v>-16.3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>
        <v>0</v>
      </c>
    </row>
    <row r="539" spans="1:53" x14ac:dyDescent="0.3">
      <c r="A539" t="s">
        <v>291</v>
      </c>
      <c r="B539">
        <v>125</v>
      </c>
      <c r="C539" t="s">
        <v>467</v>
      </c>
      <c r="D539" s="3"/>
      <c r="E539" s="3"/>
      <c r="F539" s="3"/>
      <c r="G539" s="3"/>
      <c r="H539" s="3"/>
      <c r="J539" t="s">
        <v>763</v>
      </c>
      <c r="L539" t="s">
        <v>763</v>
      </c>
      <c r="N539" t="s">
        <v>763</v>
      </c>
      <c r="P539" t="s">
        <v>763</v>
      </c>
      <c r="Q539" t="s">
        <v>763</v>
      </c>
      <c r="T539" t="s">
        <v>763</v>
      </c>
      <c r="W539" t="s">
        <v>763</v>
      </c>
      <c r="Z539" t="s">
        <v>763</v>
      </c>
      <c r="AC539" t="s">
        <v>763</v>
      </c>
      <c r="AF539" t="s">
        <v>763</v>
      </c>
      <c r="AI539" t="s">
        <v>763</v>
      </c>
      <c r="AT539" s="17"/>
    </row>
    <row r="540" spans="1:53" x14ac:dyDescent="0.3">
      <c r="A540" t="s">
        <v>292</v>
      </c>
      <c r="B540">
        <v>126</v>
      </c>
      <c r="C540" t="s">
        <v>467</v>
      </c>
      <c r="D540" s="17">
        <v>-149.80000000000001</v>
      </c>
      <c r="E540" s="17">
        <v>-1877.3</v>
      </c>
      <c r="F540" s="17">
        <v>-738.5</v>
      </c>
      <c r="G540" s="3">
        <v>2260.1</v>
      </c>
      <c r="H540" s="3">
        <v>-620.4</v>
      </c>
      <c r="I540" s="17">
        <v>-848.3</v>
      </c>
      <c r="J540" s="3" t="s">
        <v>763</v>
      </c>
      <c r="K540" s="3">
        <v>-106.1</v>
      </c>
      <c r="L540" s="17" t="s">
        <v>763</v>
      </c>
      <c r="M540" s="3">
        <v>-1668</v>
      </c>
      <c r="N540" s="17" t="s">
        <v>763</v>
      </c>
      <c r="O540" s="17">
        <v>-1825.4</v>
      </c>
      <c r="P540" s="3" t="s">
        <v>763</v>
      </c>
      <c r="Q540" s="3" t="s">
        <v>763</v>
      </c>
      <c r="R540" s="17">
        <v>-63.8</v>
      </c>
      <c r="S540" s="3">
        <v>-1835</v>
      </c>
      <c r="T540" s="3" t="s">
        <v>763</v>
      </c>
      <c r="U540" s="17">
        <v>-67.5</v>
      </c>
      <c r="V540" s="17">
        <v>-276.8</v>
      </c>
      <c r="W540" s="3" t="s">
        <v>763</v>
      </c>
      <c r="X540" s="17">
        <v>-367.9</v>
      </c>
      <c r="Y540" s="3">
        <v>-419.8</v>
      </c>
      <c r="Z540" s="3" t="s">
        <v>763</v>
      </c>
      <c r="AA540" s="17">
        <v>-208.6</v>
      </c>
      <c r="AB540" s="3">
        <v>-883.3</v>
      </c>
      <c r="AC540" s="3" t="s">
        <v>763</v>
      </c>
      <c r="AD540" s="17">
        <v>798.4</v>
      </c>
      <c r="AE540" s="3">
        <v>127.4</v>
      </c>
      <c r="AF540" s="3" t="s">
        <v>763</v>
      </c>
      <c r="AG540" s="3">
        <v>789</v>
      </c>
      <c r="AH540" s="3">
        <v>418.4</v>
      </c>
      <c r="AI540" s="3" t="s">
        <v>763</v>
      </c>
      <c r="AJ540" s="3">
        <v>-111.9</v>
      </c>
      <c r="AK540" s="3">
        <v>2356.8000000000002</v>
      </c>
      <c r="AL540" s="3">
        <v>-202</v>
      </c>
      <c r="AM540" s="17">
        <v>-313.89999999999998</v>
      </c>
      <c r="AN540" s="3">
        <v>1147.8</v>
      </c>
      <c r="AO540" s="3">
        <v>-224.1</v>
      </c>
      <c r="AP540" s="17">
        <v>-538</v>
      </c>
      <c r="AQ540" s="17">
        <v>933.1</v>
      </c>
      <c r="AR540" s="3">
        <v>-82.4</v>
      </c>
      <c r="AS540" s="17">
        <v>-269.5</v>
      </c>
      <c r="AT540" s="3">
        <v>-778</v>
      </c>
      <c r="AU540" s="3">
        <v>-193.1</v>
      </c>
      <c r="AV540" s="3">
        <v>-462.6</v>
      </c>
      <c r="AW540" s="3">
        <v>-769.1</v>
      </c>
      <c r="AX540" s="3">
        <v>-197.6</v>
      </c>
      <c r="AY540" s="3">
        <v>-660.2</v>
      </c>
      <c r="AZ540" s="3">
        <v>-742.6</v>
      </c>
      <c r="BA540">
        <v>-188.1</v>
      </c>
    </row>
    <row r="541" spans="1:53" x14ac:dyDescent="0.3">
      <c r="A541" t="s">
        <v>293</v>
      </c>
      <c r="B541">
        <v>127</v>
      </c>
      <c r="C541" t="s">
        <v>467</v>
      </c>
      <c r="D541" s="17">
        <v>-20.5</v>
      </c>
      <c r="E541" s="17">
        <v>-4.5999999999999996</v>
      </c>
      <c r="F541" s="17"/>
      <c r="G541" s="17"/>
      <c r="H541" s="3"/>
      <c r="I541" s="3"/>
      <c r="J541" s="17" t="s">
        <v>763</v>
      </c>
      <c r="K541" s="3">
        <v>0</v>
      </c>
      <c r="L541" s="17" t="s">
        <v>763</v>
      </c>
      <c r="M541" s="3">
        <v>-4.5999999999999996</v>
      </c>
      <c r="N541" s="17" t="s">
        <v>763</v>
      </c>
      <c r="O541" s="17">
        <v>-4.5999999999999996</v>
      </c>
      <c r="P541" s="17" t="s">
        <v>763</v>
      </c>
      <c r="Q541" s="3" t="s">
        <v>763</v>
      </c>
      <c r="R541" s="17"/>
      <c r="S541" s="17">
        <v>-4.5999999999999996</v>
      </c>
      <c r="T541" s="3" t="s">
        <v>763</v>
      </c>
      <c r="U541" s="17"/>
      <c r="V541" s="17">
        <v>0</v>
      </c>
      <c r="W541" s="17" t="s">
        <v>763</v>
      </c>
      <c r="X541" s="17"/>
      <c r="Y541" s="3">
        <v>0</v>
      </c>
      <c r="Z541" s="17" t="s">
        <v>763</v>
      </c>
      <c r="AA541" s="3"/>
      <c r="AB541" s="3"/>
      <c r="AC541" s="17" t="s">
        <v>763</v>
      </c>
      <c r="AD541" s="17"/>
      <c r="AE541" s="3"/>
      <c r="AF541" s="3" t="s">
        <v>763</v>
      </c>
      <c r="AG541" s="3"/>
      <c r="AH541" s="3"/>
      <c r="AI541" s="17" t="s">
        <v>763</v>
      </c>
      <c r="AJ541" s="3"/>
      <c r="AK541" s="3"/>
      <c r="AL541" s="3"/>
      <c r="AM541" s="3"/>
      <c r="AN541" s="17"/>
      <c r="AO541" s="3"/>
      <c r="AP541" s="3"/>
      <c r="AQ541" s="3"/>
      <c r="AR541" s="3"/>
      <c r="AS541" s="17"/>
      <c r="AT541" s="17"/>
      <c r="AU541" s="3"/>
      <c r="AV541" s="3"/>
      <c r="AW541" s="3"/>
      <c r="AX541" s="3"/>
      <c r="AY541" s="3"/>
      <c r="AZ541" s="3"/>
    </row>
    <row r="542" spans="1:53" x14ac:dyDescent="0.3">
      <c r="A542" t="s">
        <v>294</v>
      </c>
      <c r="B542">
        <v>128</v>
      </c>
      <c r="C542" t="s">
        <v>467</v>
      </c>
      <c r="D542" s="17">
        <v>-170.3</v>
      </c>
      <c r="E542" s="17">
        <v>-307.8</v>
      </c>
      <c r="F542" s="17">
        <v>-782.9</v>
      </c>
      <c r="G542" s="17">
        <v>3219.2</v>
      </c>
      <c r="H542" s="3">
        <v>-648.70000000000005</v>
      </c>
      <c r="I542" s="3">
        <v>-843.7</v>
      </c>
      <c r="J542" s="3" t="s">
        <v>763</v>
      </c>
      <c r="K542" s="3">
        <v>-106.1</v>
      </c>
      <c r="L542" s="17" t="s">
        <v>763</v>
      </c>
      <c r="M542" s="3">
        <v>-67.8</v>
      </c>
      <c r="N542" s="17" t="s">
        <v>763</v>
      </c>
      <c r="O542" s="3">
        <v>-240.4</v>
      </c>
      <c r="P542" s="3" t="s">
        <v>763</v>
      </c>
      <c r="Q542" s="3" t="s">
        <v>763</v>
      </c>
      <c r="R542" s="17">
        <v>-73.099999999999994</v>
      </c>
      <c r="S542" s="17">
        <v>-274.8</v>
      </c>
      <c r="T542" s="3" t="s">
        <v>763</v>
      </c>
      <c r="U542" s="3">
        <v>-86.4</v>
      </c>
      <c r="V542" s="3">
        <v>-326.39999999999998</v>
      </c>
      <c r="W542" s="3" t="s">
        <v>763</v>
      </c>
      <c r="X542" s="17">
        <v>-402.5</v>
      </c>
      <c r="Y542" s="3">
        <v>-469.9</v>
      </c>
      <c r="Z542" s="3" t="s">
        <v>763</v>
      </c>
      <c r="AA542" s="17">
        <v>-221</v>
      </c>
      <c r="AB542" s="3">
        <v>-930.8</v>
      </c>
      <c r="AC542" s="3" t="s">
        <v>763</v>
      </c>
      <c r="AD542" s="3">
        <v>777.8</v>
      </c>
      <c r="AE542" s="3">
        <v>81.3</v>
      </c>
      <c r="AF542" s="17" t="s">
        <v>763</v>
      </c>
      <c r="AG542" s="3">
        <v>1758.2</v>
      </c>
      <c r="AH542" s="17">
        <v>1377.8</v>
      </c>
      <c r="AI542" s="17" t="s">
        <v>763</v>
      </c>
      <c r="AJ542" s="3">
        <v>-127.2</v>
      </c>
      <c r="AK542" s="17">
        <v>3313</v>
      </c>
      <c r="AL542" s="17">
        <v>-220.5</v>
      </c>
      <c r="AM542" s="3">
        <v>-347.7</v>
      </c>
      <c r="AN542" s="17">
        <v>2093.6999999999998</v>
      </c>
      <c r="AO542" s="3">
        <v>-219.4</v>
      </c>
      <c r="AP542" s="3">
        <v>-567.1</v>
      </c>
      <c r="AQ542" s="3">
        <v>893.9</v>
      </c>
      <c r="AR542" s="3">
        <v>-81.599999999999994</v>
      </c>
      <c r="AS542" s="3">
        <v>-275</v>
      </c>
      <c r="AT542" s="3">
        <v>-796.5</v>
      </c>
      <c r="AU542" s="3">
        <v>-196.2</v>
      </c>
      <c r="AV542" s="3">
        <v>-471.2</v>
      </c>
      <c r="AW542" s="3">
        <v>-772.2</v>
      </c>
      <c r="AX542" s="3">
        <v>-188.4</v>
      </c>
      <c r="AY542" s="3">
        <v>-659.6</v>
      </c>
      <c r="AZ542" s="3">
        <v>-741.2</v>
      </c>
      <c r="BA542">
        <v>-184.1</v>
      </c>
    </row>
    <row r="543" spans="1:53" x14ac:dyDescent="0.3">
      <c r="A543" t="s">
        <v>295</v>
      </c>
      <c r="B543">
        <v>130</v>
      </c>
      <c r="C543" t="s">
        <v>467</v>
      </c>
      <c r="D543" s="17">
        <v>188.5</v>
      </c>
      <c r="E543" s="17">
        <v>187.7</v>
      </c>
      <c r="F543" s="17">
        <v>189.3</v>
      </c>
      <c r="G543" s="17">
        <v>289.2</v>
      </c>
      <c r="H543" s="3">
        <v>327.10000000000002</v>
      </c>
      <c r="I543" s="17">
        <v>396.9</v>
      </c>
      <c r="J543" s="17" t="s">
        <v>763</v>
      </c>
      <c r="K543" s="3">
        <v>187.7</v>
      </c>
      <c r="L543" s="17" t="s">
        <v>763</v>
      </c>
      <c r="M543" s="3">
        <v>187.7</v>
      </c>
      <c r="N543" s="17" t="s">
        <v>763</v>
      </c>
      <c r="O543" s="17">
        <v>187.7</v>
      </c>
      <c r="P543" s="17" t="s">
        <v>763</v>
      </c>
      <c r="Q543" s="3" t="s">
        <v>763</v>
      </c>
      <c r="R543" s="17">
        <v>189.3</v>
      </c>
      <c r="S543" s="17">
        <v>189.3</v>
      </c>
      <c r="T543" s="3" t="s">
        <v>763</v>
      </c>
      <c r="U543" s="17">
        <v>189.3</v>
      </c>
      <c r="V543" s="17">
        <v>189.3</v>
      </c>
      <c r="W543" s="17" t="s">
        <v>763</v>
      </c>
      <c r="X543" s="17">
        <v>189.3</v>
      </c>
      <c r="Y543" s="3">
        <v>189.3</v>
      </c>
      <c r="Z543" s="17" t="s">
        <v>763</v>
      </c>
      <c r="AA543" s="17">
        <v>289.2</v>
      </c>
      <c r="AB543" s="3">
        <v>289.2</v>
      </c>
      <c r="AC543" s="17" t="s">
        <v>763</v>
      </c>
      <c r="AD543" s="17">
        <v>289.2</v>
      </c>
      <c r="AE543" s="3">
        <v>289.2</v>
      </c>
      <c r="AF543" s="3" t="s">
        <v>763</v>
      </c>
      <c r="AG543" s="3">
        <v>289.2</v>
      </c>
      <c r="AH543" s="3">
        <v>289.2</v>
      </c>
      <c r="AI543" s="3" t="s">
        <v>763</v>
      </c>
      <c r="AJ543" s="3">
        <v>327.10000000000002</v>
      </c>
      <c r="AK543" s="3">
        <v>327.10000000000002</v>
      </c>
      <c r="AL543" s="3">
        <v>308.39999999999998</v>
      </c>
      <c r="AM543" s="17">
        <v>327.10000000000002</v>
      </c>
      <c r="AN543" s="17">
        <v>327.10000000000002</v>
      </c>
      <c r="AO543" s="3">
        <v>261</v>
      </c>
      <c r="AP543" s="17">
        <v>327.10000000000002</v>
      </c>
      <c r="AQ543" s="17">
        <v>327.10000000000002</v>
      </c>
      <c r="AR543" s="3">
        <v>287.8</v>
      </c>
      <c r="AS543" s="17">
        <v>396.9</v>
      </c>
      <c r="AT543" s="17">
        <v>396.9</v>
      </c>
      <c r="AU543" s="3">
        <v>318.89999999999998</v>
      </c>
      <c r="AV543" s="3">
        <v>396.9</v>
      </c>
      <c r="AW543" s="3">
        <v>396.9</v>
      </c>
      <c r="AX543" s="3">
        <v>260.8</v>
      </c>
      <c r="AY543" s="3">
        <v>396.9</v>
      </c>
      <c r="AZ543" s="3">
        <v>396.9</v>
      </c>
      <c r="BA543">
        <v>260.7</v>
      </c>
    </row>
    <row r="544" spans="1:53" x14ac:dyDescent="0.3">
      <c r="A544" t="s">
        <v>296</v>
      </c>
      <c r="B544">
        <v>131</v>
      </c>
      <c r="C544" t="s">
        <v>467</v>
      </c>
      <c r="D544" s="17">
        <v>187.7</v>
      </c>
      <c r="E544" s="17">
        <v>189.3</v>
      </c>
      <c r="F544" s="17">
        <v>289.2</v>
      </c>
      <c r="G544" s="3">
        <v>327.10000000000002</v>
      </c>
      <c r="H544" s="17">
        <v>396.9</v>
      </c>
      <c r="I544" s="17">
        <v>287.7</v>
      </c>
      <c r="J544" s="3" t="s">
        <v>763</v>
      </c>
      <c r="K544" s="3">
        <v>146.9</v>
      </c>
      <c r="L544" s="17" t="s">
        <v>763</v>
      </c>
      <c r="M544" s="3">
        <v>167.6</v>
      </c>
      <c r="N544" s="17" t="s">
        <v>763</v>
      </c>
      <c r="O544" s="17">
        <v>176.9</v>
      </c>
      <c r="P544" s="3" t="s">
        <v>763</v>
      </c>
      <c r="Q544" s="3" t="s">
        <v>763</v>
      </c>
      <c r="R544" s="17">
        <v>348.9</v>
      </c>
      <c r="S544" s="17">
        <v>391.3</v>
      </c>
      <c r="T544" s="3" t="s">
        <v>763</v>
      </c>
      <c r="U544" s="17">
        <v>417.9</v>
      </c>
      <c r="V544" s="17">
        <v>439.6</v>
      </c>
      <c r="W544" s="17" t="s">
        <v>763</v>
      </c>
      <c r="X544" s="17">
        <v>373.1</v>
      </c>
      <c r="Y544" s="3">
        <v>385.5</v>
      </c>
      <c r="Z544" s="3" t="s">
        <v>763</v>
      </c>
      <c r="AA544" s="17">
        <v>175.1</v>
      </c>
      <c r="AB544" s="3">
        <v>115.4</v>
      </c>
      <c r="AC544" s="3" t="s">
        <v>763</v>
      </c>
      <c r="AD544" s="17">
        <v>249.3</v>
      </c>
      <c r="AE544" s="3">
        <v>120.6</v>
      </c>
      <c r="AF544" s="17" t="s">
        <v>763</v>
      </c>
      <c r="AG544" s="3">
        <v>1451.8</v>
      </c>
      <c r="AH544" s="17">
        <v>1367.9</v>
      </c>
      <c r="AI544" s="17" t="s">
        <v>763</v>
      </c>
      <c r="AJ544" s="3">
        <v>308.39999999999998</v>
      </c>
      <c r="AK544" s="17">
        <v>460.4</v>
      </c>
      <c r="AL544" s="17">
        <v>261</v>
      </c>
      <c r="AM544" s="17">
        <v>261</v>
      </c>
      <c r="AN544" s="3">
        <v>338.8</v>
      </c>
      <c r="AO544" s="3">
        <v>287.8</v>
      </c>
      <c r="AP544" s="17">
        <v>287.8</v>
      </c>
      <c r="AQ544" s="3">
        <v>-836.9</v>
      </c>
      <c r="AR544" s="3">
        <v>396.9</v>
      </c>
      <c r="AS544" s="17">
        <v>318.89999999999998</v>
      </c>
      <c r="AT544" s="17">
        <v>407.4</v>
      </c>
      <c r="AU544" s="3">
        <v>260.8</v>
      </c>
      <c r="AV544" s="3">
        <v>260.8</v>
      </c>
      <c r="AW544" s="3">
        <v>396.7</v>
      </c>
      <c r="AX544" s="3">
        <v>260.7</v>
      </c>
      <c r="AY544" s="3">
        <v>260.7</v>
      </c>
      <c r="AZ544" s="3">
        <v>369.8</v>
      </c>
      <c r="BA544">
        <v>287.7</v>
      </c>
    </row>
    <row r="545" spans="1:53" x14ac:dyDescent="0.3">
      <c r="A545" t="s">
        <v>297</v>
      </c>
      <c r="B545">
        <v>132</v>
      </c>
      <c r="C545" t="s">
        <v>467</v>
      </c>
      <c r="D545" s="3">
        <v>-7.8</v>
      </c>
      <c r="E545" s="3">
        <v>-2.5</v>
      </c>
      <c r="F545" s="3">
        <v>12.1</v>
      </c>
      <c r="G545" s="3">
        <v>-13.2</v>
      </c>
      <c r="H545" s="3">
        <v>-15.5</v>
      </c>
      <c r="I545" s="3">
        <v>8.1999999999999993</v>
      </c>
      <c r="J545" t="s">
        <v>763</v>
      </c>
      <c r="K545" s="3">
        <v>-1.8</v>
      </c>
      <c r="L545" t="s">
        <v>763</v>
      </c>
      <c r="M545" s="3">
        <v>-1.1000000000000001</v>
      </c>
      <c r="N545" t="s">
        <v>763</v>
      </c>
      <c r="O545" s="3">
        <v>-6.7</v>
      </c>
      <c r="P545" t="s">
        <v>763</v>
      </c>
      <c r="Q545" s="3" t="s">
        <v>763</v>
      </c>
      <c r="R545" s="3">
        <v>-8.5</v>
      </c>
      <c r="S545">
        <v>-9.1999999999999993</v>
      </c>
      <c r="T545" s="3" t="s">
        <v>763</v>
      </c>
      <c r="U545" s="3">
        <v>-2.9</v>
      </c>
      <c r="V545">
        <v>-4.3</v>
      </c>
      <c r="W545" s="3" t="s">
        <v>763</v>
      </c>
      <c r="X545" s="3">
        <v>2.8</v>
      </c>
      <c r="Y545">
        <v>7</v>
      </c>
      <c r="Z545" s="3" t="s">
        <v>763</v>
      </c>
      <c r="AA545" s="3">
        <v>-5.4</v>
      </c>
      <c r="AB545">
        <v>15.2</v>
      </c>
      <c r="AC545" s="3" t="s">
        <v>763</v>
      </c>
      <c r="AD545" s="3">
        <v>-4.5</v>
      </c>
      <c r="AE545">
        <v>10.5</v>
      </c>
      <c r="AF545" s="3" t="s">
        <v>763</v>
      </c>
      <c r="AG545" s="3">
        <v>-10</v>
      </c>
      <c r="AH545">
        <v>-0.7</v>
      </c>
      <c r="AI545" s="3" t="s">
        <v>763</v>
      </c>
      <c r="AJ545" s="3">
        <v>-4.2</v>
      </c>
      <c r="AK545">
        <v>-12</v>
      </c>
      <c r="AL545" s="3">
        <v>-13.3</v>
      </c>
      <c r="AM545" s="3">
        <v>-17.5</v>
      </c>
      <c r="AN545">
        <v>-26.2</v>
      </c>
      <c r="AO545" s="3">
        <v>-16.2</v>
      </c>
      <c r="AP545" s="3">
        <v>-33.700000000000003</v>
      </c>
      <c r="AQ545">
        <v>-36.9</v>
      </c>
      <c r="AR545" s="3">
        <v>18.2</v>
      </c>
      <c r="AS545" s="3">
        <v>4.8</v>
      </c>
      <c r="AT545">
        <v>-6.5</v>
      </c>
      <c r="AU545" s="3">
        <v>-0.7</v>
      </c>
      <c r="AV545" s="3">
        <v>4.0999999999999996</v>
      </c>
      <c r="AW545">
        <v>6.1</v>
      </c>
      <c r="AX545" s="3">
        <v>-5.4</v>
      </c>
      <c r="AY545" s="3">
        <v>-1.3</v>
      </c>
      <c r="AZ545">
        <v>16.899999999999999</v>
      </c>
      <c r="BA545">
        <v>9.5</v>
      </c>
    </row>
    <row r="546" spans="1:53" x14ac:dyDescent="0.3">
      <c r="A546" t="s">
        <v>298</v>
      </c>
      <c r="B546">
        <v>135</v>
      </c>
      <c r="C546" t="s">
        <v>467</v>
      </c>
      <c r="D546" s="3">
        <v>-0.8</v>
      </c>
      <c r="E546" s="17">
        <v>1.6</v>
      </c>
      <c r="F546" s="17">
        <v>99.9</v>
      </c>
      <c r="G546" s="3">
        <v>37.9</v>
      </c>
      <c r="H546" s="3">
        <v>69.8</v>
      </c>
      <c r="I546" s="3">
        <v>-109.2</v>
      </c>
      <c r="J546" s="3" t="s">
        <v>763</v>
      </c>
      <c r="K546" s="3">
        <v>-40.799999999999997</v>
      </c>
      <c r="L546" s="3" t="s">
        <v>763</v>
      </c>
      <c r="M546" s="3">
        <v>-20.100000000000001</v>
      </c>
      <c r="N546" s="17" t="s">
        <v>763</v>
      </c>
      <c r="O546" s="17">
        <v>-10.8</v>
      </c>
      <c r="P546" s="17" t="s">
        <v>763</v>
      </c>
      <c r="Q546" s="3" t="s">
        <v>763</v>
      </c>
      <c r="R546" s="17">
        <v>159.6</v>
      </c>
      <c r="S546" s="17">
        <v>202</v>
      </c>
      <c r="T546" s="3" t="s">
        <v>763</v>
      </c>
      <c r="U546" s="17">
        <v>228.6</v>
      </c>
      <c r="V546" s="3">
        <v>250.3</v>
      </c>
      <c r="W546" s="3" t="s">
        <v>763</v>
      </c>
      <c r="X546" s="3">
        <v>183.8</v>
      </c>
      <c r="Y546" s="3">
        <v>196.2</v>
      </c>
      <c r="Z546" s="3" t="s">
        <v>763</v>
      </c>
      <c r="AA546" s="17">
        <v>-114.1</v>
      </c>
      <c r="AB546" s="3">
        <v>-173.8</v>
      </c>
      <c r="AC546" s="3" t="s">
        <v>763</v>
      </c>
      <c r="AD546" s="17">
        <v>-39.9</v>
      </c>
      <c r="AE546" s="3">
        <v>-168.6</v>
      </c>
      <c r="AF546" s="17" t="s">
        <v>763</v>
      </c>
      <c r="AG546" s="3">
        <v>1162.5999999999999</v>
      </c>
      <c r="AH546" s="17">
        <v>1078.7</v>
      </c>
      <c r="AI546" s="17" t="s">
        <v>763</v>
      </c>
      <c r="AJ546" s="3">
        <v>-18.7</v>
      </c>
      <c r="AK546" s="3">
        <v>133.30000000000001</v>
      </c>
      <c r="AL546" s="3">
        <v>-47.4</v>
      </c>
      <c r="AM546" s="3">
        <v>-66.099999999999994</v>
      </c>
      <c r="AN546" s="3">
        <v>11.7</v>
      </c>
      <c r="AO546" s="3">
        <v>26.8</v>
      </c>
      <c r="AP546" s="3">
        <v>-39.299999999999997</v>
      </c>
      <c r="AQ546" s="3">
        <v>-1164</v>
      </c>
      <c r="AR546" s="3">
        <v>109.1</v>
      </c>
      <c r="AS546" s="3">
        <v>-78</v>
      </c>
      <c r="AT546" s="3">
        <v>10.5</v>
      </c>
      <c r="AU546" s="3">
        <v>-58.1</v>
      </c>
      <c r="AV546" s="3">
        <v>-136.1</v>
      </c>
      <c r="AW546" s="3">
        <v>-0.2</v>
      </c>
      <c r="AX546" s="3">
        <v>-0.1</v>
      </c>
      <c r="AY546" s="3">
        <v>-136.19999999999999</v>
      </c>
      <c r="AZ546" s="3">
        <v>-27.1</v>
      </c>
      <c r="BA546">
        <v>27</v>
      </c>
    </row>
    <row r="547" spans="1:53" x14ac:dyDescent="0.3">
      <c r="A547" t="s">
        <v>299</v>
      </c>
      <c r="B547">
        <v>136</v>
      </c>
      <c r="C547" t="s">
        <v>467</v>
      </c>
      <c r="D547" s="3">
        <v>-0.8</v>
      </c>
      <c r="E547" s="17">
        <v>1.6</v>
      </c>
      <c r="F547" s="17">
        <v>99.9</v>
      </c>
      <c r="G547" s="3">
        <v>37.9</v>
      </c>
      <c r="H547" s="3">
        <v>69.8</v>
      </c>
      <c r="I547" s="3">
        <v>-109.2</v>
      </c>
      <c r="J547" s="3" t="s">
        <v>763</v>
      </c>
      <c r="K547" s="3">
        <v>-40.799999999999997</v>
      </c>
      <c r="L547" s="3" t="s">
        <v>763</v>
      </c>
      <c r="M547" s="3">
        <v>-20.100000000000001</v>
      </c>
      <c r="N547" s="17" t="s">
        <v>763</v>
      </c>
      <c r="O547" s="17">
        <v>-10.8</v>
      </c>
      <c r="P547" s="17" t="s">
        <v>763</v>
      </c>
      <c r="Q547" s="3" t="s">
        <v>763</v>
      </c>
      <c r="R547" s="17">
        <v>159.6</v>
      </c>
      <c r="S547" s="17">
        <v>202</v>
      </c>
      <c r="T547" s="3" t="s">
        <v>763</v>
      </c>
      <c r="U547" s="17">
        <v>228.6</v>
      </c>
      <c r="V547" s="3">
        <v>250.3</v>
      </c>
      <c r="W547" s="3" t="s">
        <v>763</v>
      </c>
      <c r="X547" s="3">
        <v>183.8</v>
      </c>
      <c r="Y547" s="3">
        <v>196.2</v>
      </c>
      <c r="Z547" s="3" t="s">
        <v>763</v>
      </c>
      <c r="AA547" s="17">
        <v>-114.1</v>
      </c>
      <c r="AB547" s="3">
        <v>-173.8</v>
      </c>
      <c r="AC547" s="3" t="s">
        <v>763</v>
      </c>
      <c r="AD547" s="17">
        <v>-39.9</v>
      </c>
      <c r="AE547" s="3">
        <v>-168.6</v>
      </c>
      <c r="AF547" s="17" t="s">
        <v>763</v>
      </c>
      <c r="AG547" s="3">
        <v>1162.5999999999999</v>
      </c>
      <c r="AH547" s="17">
        <v>1078.7</v>
      </c>
      <c r="AI547" s="17" t="s">
        <v>763</v>
      </c>
      <c r="AJ547" s="3">
        <v>-18.7</v>
      </c>
      <c r="AK547" s="3">
        <v>133.30000000000001</v>
      </c>
      <c r="AL547" s="3">
        <v>-47.4</v>
      </c>
      <c r="AM547" s="3">
        <v>-66.099999999999994</v>
      </c>
      <c r="AN547" s="3">
        <v>11.7</v>
      </c>
      <c r="AO547" s="3">
        <v>26.8</v>
      </c>
      <c r="AP547" s="3">
        <v>-39.299999999999997</v>
      </c>
      <c r="AQ547" s="3">
        <v>-1164</v>
      </c>
      <c r="AR547" s="3">
        <v>109.1</v>
      </c>
      <c r="AS547" s="3">
        <v>-78</v>
      </c>
      <c r="AT547" s="3">
        <v>10.5</v>
      </c>
      <c r="AU547" s="3">
        <v>-58.1</v>
      </c>
      <c r="AV547" s="3">
        <v>-136.1</v>
      </c>
      <c r="AW547" s="3">
        <v>-0.2</v>
      </c>
      <c r="AX547" s="3">
        <v>-0.1</v>
      </c>
      <c r="AY547" s="3">
        <v>-136.19999999999999</v>
      </c>
      <c r="AZ547" s="3">
        <v>-27.1</v>
      </c>
      <c r="BA547">
        <v>27</v>
      </c>
    </row>
    <row r="548" spans="1:53" x14ac:dyDescent="0.3">
      <c r="A548" t="s">
        <v>300</v>
      </c>
      <c r="B548">
        <v>137</v>
      </c>
      <c r="C548" t="s">
        <v>467</v>
      </c>
      <c r="D548" s="17">
        <v>-481.3</v>
      </c>
      <c r="E548" s="17">
        <v>-405.5</v>
      </c>
      <c r="F548" s="17">
        <v>-317.8</v>
      </c>
      <c r="G548" s="3">
        <v>-187</v>
      </c>
      <c r="H548" s="3">
        <v>-242.2</v>
      </c>
      <c r="I548" s="3">
        <v>-267</v>
      </c>
      <c r="J548" s="3" t="s">
        <v>763</v>
      </c>
      <c r="K548" s="3">
        <v>-58.6</v>
      </c>
      <c r="L548" s="3" t="s">
        <v>763</v>
      </c>
      <c r="M548" s="3">
        <v>-228</v>
      </c>
      <c r="N548" s="17" t="s">
        <v>763</v>
      </c>
      <c r="O548" s="3">
        <v>-258.39999999999998</v>
      </c>
      <c r="P548" s="17" t="s">
        <v>763</v>
      </c>
      <c r="Q548" s="3" t="s">
        <v>763</v>
      </c>
      <c r="R548" s="3">
        <v>-27.2</v>
      </c>
      <c r="S548" s="17">
        <v>-374.1</v>
      </c>
      <c r="T548" s="3" t="s">
        <v>763</v>
      </c>
      <c r="U548" s="3">
        <v>-173.9</v>
      </c>
      <c r="V548" s="17">
        <v>-351.4</v>
      </c>
      <c r="W548" s="3" t="s">
        <v>763</v>
      </c>
      <c r="X548" s="17">
        <v>-248.7</v>
      </c>
      <c r="Y548" s="3">
        <v>-395.8</v>
      </c>
      <c r="Z548" s="3" t="s">
        <v>763</v>
      </c>
      <c r="AA548" s="17">
        <v>-62.7</v>
      </c>
      <c r="AB548" s="3">
        <v>-353.3</v>
      </c>
      <c r="AC548" s="3" t="s">
        <v>763</v>
      </c>
      <c r="AD548" s="3">
        <v>-90.4</v>
      </c>
      <c r="AE548" s="3">
        <v>-234.3</v>
      </c>
      <c r="AF548" s="3" t="s">
        <v>763</v>
      </c>
      <c r="AG548" s="3">
        <v>-154.30000000000001</v>
      </c>
      <c r="AH548" s="3">
        <v>-223.4</v>
      </c>
      <c r="AI548" s="3" t="s">
        <v>763</v>
      </c>
      <c r="AJ548" s="3">
        <v>-68.2</v>
      </c>
      <c r="AK548" s="3">
        <v>-192.5</v>
      </c>
      <c r="AL548" s="3" t="s">
        <v>73</v>
      </c>
      <c r="AM548" s="3">
        <v>-116.6</v>
      </c>
      <c r="AN548" s="3">
        <v>-213.2</v>
      </c>
      <c r="AO548" s="3" t="s">
        <v>73</v>
      </c>
      <c r="AP548" s="3" t="s">
        <v>73</v>
      </c>
      <c r="AQ548" s="3" t="s">
        <v>73</v>
      </c>
      <c r="AR548" s="3" t="s">
        <v>73</v>
      </c>
      <c r="AS548" s="3">
        <v>-79.5</v>
      </c>
      <c r="AT548" s="3">
        <v>-253.5</v>
      </c>
      <c r="AU548" s="3" t="s">
        <v>73</v>
      </c>
      <c r="AV548" s="3">
        <v>-138.19999999999999</v>
      </c>
      <c r="AW548" s="3">
        <v>-263.8</v>
      </c>
      <c r="AX548" s="3" t="s">
        <v>73</v>
      </c>
      <c r="AY548" s="3" t="s">
        <v>73</v>
      </c>
      <c r="AZ548" s="3" t="s">
        <v>73</v>
      </c>
      <c r="BA548" t="s">
        <v>73</v>
      </c>
    </row>
    <row r="549" spans="1:53" x14ac:dyDescent="0.3">
      <c r="A549" t="s">
        <v>301</v>
      </c>
      <c r="B549">
        <v>140</v>
      </c>
      <c r="C549" t="s">
        <v>467</v>
      </c>
      <c r="D549" s="3">
        <v>7</v>
      </c>
      <c r="E549" s="17">
        <v>4.0999999999999996</v>
      </c>
      <c r="F549" s="17">
        <v>87.8</v>
      </c>
      <c r="G549" s="17">
        <v>51.1</v>
      </c>
      <c r="H549" s="3">
        <v>85.3</v>
      </c>
      <c r="I549" s="3">
        <v>-117.4</v>
      </c>
      <c r="J549" s="3" t="s">
        <v>763</v>
      </c>
      <c r="K549" s="3">
        <v>-39</v>
      </c>
      <c r="L549" s="3" t="s">
        <v>763</v>
      </c>
      <c r="M549" s="3">
        <v>-19</v>
      </c>
      <c r="N549" s="17" t="s">
        <v>763</v>
      </c>
      <c r="O549" s="17">
        <v>-4.0999999999999996</v>
      </c>
      <c r="P549" s="17" t="s">
        <v>763</v>
      </c>
      <c r="Q549" s="3" t="s">
        <v>763</v>
      </c>
      <c r="R549" s="17">
        <v>168.1</v>
      </c>
      <c r="S549" s="17">
        <v>211.2</v>
      </c>
      <c r="T549" s="3" t="s">
        <v>763</v>
      </c>
      <c r="U549" s="3">
        <v>231.5</v>
      </c>
      <c r="V549" s="3">
        <v>254.6</v>
      </c>
      <c r="W549" s="3" t="s">
        <v>763</v>
      </c>
      <c r="X549" s="17">
        <v>181</v>
      </c>
      <c r="Y549" s="3">
        <v>189.2</v>
      </c>
      <c r="Z549" s="17" t="s">
        <v>763</v>
      </c>
      <c r="AA549" s="17">
        <v>-108.7</v>
      </c>
      <c r="AB549" s="3">
        <v>-189</v>
      </c>
      <c r="AC549" s="17" t="s">
        <v>763</v>
      </c>
      <c r="AD549" s="17">
        <v>-35.4</v>
      </c>
      <c r="AE549" s="3">
        <v>-179.1</v>
      </c>
      <c r="AF549" s="17" t="s">
        <v>763</v>
      </c>
      <c r="AG549" s="3">
        <v>1172.5999999999999</v>
      </c>
      <c r="AH549" s="17">
        <v>1079.4000000000001</v>
      </c>
      <c r="AI549" s="17" t="s">
        <v>763</v>
      </c>
      <c r="AJ549" s="3">
        <v>-14.5</v>
      </c>
      <c r="AK549" s="3">
        <v>145.30000000000001</v>
      </c>
      <c r="AL549" s="3">
        <v>-34.1</v>
      </c>
      <c r="AM549" s="3">
        <v>-48.6</v>
      </c>
      <c r="AN549" s="3">
        <v>37.9</v>
      </c>
      <c r="AO549" s="3">
        <v>43</v>
      </c>
      <c r="AP549" s="3">
        <v>-5.6</v>
      </c>
      <c r="AQ549" s="3">
        <v>-1127.0999999999999</v>
      </c>
      <c r="AR549" s="3">
        <v>90.9</v>
      </c>
      <c r="AS549" s="3">
        <v>-82.8</v>
      </c>
      <c r="AT549" s="3">
        <v>17</v>
      </c>
      <c r="AU549" s="3">
        <v>-57.4</v>
      </c>
      <c r="AV549" s="3">
        <v>-140.19999999999999</v>
      </c>
      <c r="AW549" s="3">
        <v>-6.3</v>
      </c>
      <c r="AX549" s="3">
        <v>5.3</v>
      </c>
      <c r="AY549" s="3">
        <v>-134.9</v>
      </c>
      <c r="AZ549" s="3">
        <v>-44</v>
      </c>
      <c r="BA549">
        <v>17.5</v>
      </c>
    </row>
    <row r="550" spans="1:53" x14ac:dyDescent="0.3">
      <c r="A550" t="s">
        <v>302</v>
      </c>
      <c r="B550">
        <v>248</v>
      </c>
      <c r="C550" t="s">
        <v>467</v>
      </c>
      <c r="D550" s="17" t="s">
        <v>73</v>
      </c>
      <c r="E550" s="17" t="s">
        <v>73</v>
      </c>
      <c r="F550" s="17" t="s">
        <v>73</v>
      </c>
      <c r="G550" s="17" t="s">
        <v>73</v>
      </c>
      <c r="H550" s="17" t="s">
        <v>73</v>
      </c>
      <c r="I550" s="17" t="s">
        <v>73</v>
      </c>
      <c r="J550" t="s">
        <v>763</v>
      </c>
      <c r="K550" t="s">
        <v>73</v>
      </c>
      <c r="L550" s="17" t="s">
        <v>763</v>
      </c>
      <c r="M550" s="3" t="s">
        <v>73</v>
      </c>
      <c r="N550" s="17" t="s">
        <v>763</v>
      </c>
      <c r="O550" s="3" t="s">
        <v>73</v>
      </c>
      <c r="P550" s="17" t="s">
        <v>763</v>
      </c>
      <c r="Q550" t="s">
        <v>763</v>
      </c>
      <c r="R550" s="17" t="s">
        <v>73</v>
      </c>
      <c r="S550" s="17" t="s">
        <v>73</v>
      </c>
      <c r="T550" s="3" t="s">
        <v>763</v>
      </c>
      <c r="U550" s="17" t="s">
        <v>73</v>
      </c>
      <c r="V550" s="17" t="s">
        <v>73</v>
      </c>
      <c r="W550" s="3" t="s">
        <v>763</v>
      </c>
      <c r="X550" s="17" t="s">
        <v>73</v>
      </c>
      <c r="Y550" t="s">
        <v>73</v>
      </c>
      <c r="Z550" s="17" t="s">
        <v>763</v>
      </c>
      <c r="AA550" s="17" t="s">
        <v>73</v>
      </c>
      <c r="AB550" t="s">
        <v>73</v>
      </c>
      <c r="AC550" s="17" t="s">
        <v>763</v>
      </c>
      <c r="AD550" s="17" t="s">
        <v>73</v>
      </c>
      <c r="AE550" t="s">
        <v>73</v>
      </c>
      <c r="AF550" s="17" t="s">
        <v>763</v>
      </c>
      <c r="AG550" t="s">
        <v>73</v>
      </c>
      <c r="AH550" t="s">
        <v>73</v>
      </c>
      <c r="AI550" s="17" t="s">
        <v>763</v>
      </c>
      <c r="AJ550" t="s">
        <v>73</v>
      </c>
      <c r="AK550" s="17" t="s">
        <v>73</v>
      </c>
      <c r="AL550" s="17" t="s">
        <v>73</v>
      </c>
      <c r="AM550" t="s">
        <v>73</v>
      </c>
      <c r="AN550" s="17" t="s">
        <v>73</v>
      </c>
      <c r="AO550" s="3" t="s">
        <v>73</v>
      </c>
      <c r="AP550" s="3" t="s">
        <v>73</v>
      </c>
      <c r="AQ550" s="17" t="s">
        <v>73</v>
      </c>
      <c r="AR550" t="s">
        <v>73</v>
      </c>
      <c r="AS550" s="17" t="s">
        <v>73</v>
      </c>
      <c r="AT550" s="17" t="s">
        <v>73</v>
      </c>
      <c r="AU550" s="3" t="s">
        <v>73</v>
      </c>
      <c r="AV550" t="s">
        <v>73</v>
      </c>
      <c r="AW550" t="s">
        <v>73</v>
      </c>
      <c r="AX550" s="3" t="s">
        <v>73</v>
      </c>
      <c r="AY550" t="s">
        <v>73</v>
      </c>
      <c r="AZ550" t="s">
        <v>73</v>
      </c>
      <c r="BA550" t="s">
        <v>73</v>
      </c>
    </row>
    <row r="551" spans="1:53" x14ac:dyDescent="0.3">
      <c r="A551" t="s">
        <v>303</v>
      </c>
      <c r="B551">
        <v>249</v>
      </c>
      <c r="C551" t="s">
        <v>467</v>
      </c>
      <c r="D551" s="17" t="s">
        <v>73</v>
      </c>
      <c r="E551" s="3" t="s">
        <v>73</v>
      </c>
      <c r="F551" s="17" t="s">
        <v>73</v>
      </c>
      <c r="G551" s="17" t="s">
        <v>73</v>
      </c>
      <c r="H551" s="17" t="s">
        <v>73</v>
      </c>
      <c r="I551" s="17" t="s">
        <v>73</v>
      </c>
      <c r="J551" t="s">
        <v>763</v>
      </c>
      <c r="K551" t="s">
        <v>73</v>
      </c>
      <c r="L551" s="3" t="s">
        <v>763</v>
      </c>
      <c r="M551" s="3" t="s">
        <v>73</v>
      </c>
      <c r="N551" s="17" t="s">
        <v>763</v>
      </c>
      <c r="O551" s="3" t="s">
        <v>73</v>
      </c>
      <c r="P551" s="17" t="s">
        <v>763</v>
      </c>
      <c r="Q551" s="3" t="s">
        <v>763</v>
      </c>
      <c r="R551" s="3" t="s">
        <v>73</v>
      </c>
      <c r="S551" s="3" t="s">
        <v>73</v>
      </c>
      <c r="T551" s="3" t="s">
        <v>763</v>
      </c>
      <c r="U551" s="17" t="s">
        <v>73</v>
      </c>
      <c r="V551" s="17" t="s">
        <v>73</v>
      </c>
      <c r="W551" s="3" t="s">
        <v>763</v>
      </c>
      <c r="X551" s="17" t="s">
        <v>73</v>
      </c>
      <c r="Y551" t="s">
        <v>73</v>
      </c>
      <c r="Z551" s="17" t="s">
        <v>763</v>
      </c>
      <c r="AA551" s="17" t="s">
        <v>73</v>
      </c>
      <c r="AB551" t="s">
        <v>73</v>
      </c>
      <c r="AC551" s="17" t="s">
        <v>763</v>
      </c>
      <c r="AD551" s="17" t="s">
        <v>73</v>
      </c>
      <c r="AE551" t="s">
        <v>73</v>
      </c>
      <c r="AF551" s="17" t="s">
        <v>763</v>
      </c>
      <c r="AG551" s="17" t="s">
        <v>73</v>
      </c>
      <c r="AH551" s="17" t="s">
        <v>73</v>
      </c>
      <c r="AI551" s="17" t="s">
        <v>763</v>
      </c>
      <c r="AJ551" t="s">
        <v>73</v>
      </c>
      <c r="AK551" s="17" t="s">
        <v>73</v>
      </c>
      <c r="AL551" s="17" t="s">
        <v>73</v>
      </c>
      <c r="AM551" s="17" t="s">
        <v>73</v>
      </c>
      <c r="AN551" s="17" t="s">
        <v>73</v>
      </c>
      <c r="AO551" s="3" t="s">
        <v>73</v>
      </c>
      <c r="AP551" s="17" t="s">
        <v>73</v>
      </c>
      <c r="AQ551" s="17" t="s">
        <v>73</v>
      </c>
      <c r="AR551" s="3" t="s">
        <v>73</v>
      </c>
      <c r="AS551" s="17" t="s">
        <v>73</v>
      </c>
      <c r="AT551" s="17" t="s">
        <v>73</v>
      </c>
      <c r="AU551" s="3" t="s">
        <v>73</v>
      </c>
      <c r="AV551" t="s">
        <v>73</v>
      </c>
      <c r="AW551" t="s">
        <v>73</v>
      </c>
      <c r="AX551" s="3" t="s">
        <v>73</v>
      </c>
      <c r="AY551" t="s">
        <v>73</v>
      </c>
      <c r="AZ551" t="s">
        <v>73</v>
      </c>
      <c r="BA551" t="s">
        <v>73</v>
      </c>
    </row>
    <row r="552" spans="1:53" x14ac:dyDescent="0.3">
      <c r="A552" t="s">
        <v>304</v>
      </c>
      <c r="B552">
        <v>250</v>
      </c>
      <c r="C552" t="s">
        <v>467</v>
      </c>
      <c r="D552" s="17">
        <v>162.80000000000001</v>
      </c>
      <c r="E552" s="17">
        <v>302.39999999999998</v>
      </c>
      <c r="F552" s="3">
        <v>868.2</v>
      </c>
      <c r="G552" s="3">
        <v>842.5</v>
      </c>
      <c r="H552" s="17">
        <v>710.2</v>
      </c>
      <c r="I552" s="3">
        <v>723.6</v>
      </c>
      <c r="J552" s="3" t="s">
        <v>763</v>
      </c>
      <c r="K552" s="3">
        <v>62.6</v>
      </c>
      <c r="L552" s="17" t="s">
        <v>763</v>
      </c>
      <c r="M552" s="3">
        <v>42.7</v>
      </c>
      <c r="N552" s="17" t="s">
        <v>763</v>
      </c>
      <c r="O552" s="3">
        <v>227.5</v>
      </c>
      <c r="P552" s="17" t="s">
        <v>763</v>
      </c>
      <c r="Q552" s="3" t="s">
        <v>763</v>
      </c>
      <c r="R552" s="3">
        <v>240.5</v>
      </c>
      <c r="S552" s="17">
        <v>480.3</v>
      </c>
      <c r="T552" s="3" t="s">
        <v>763</v>
      </c>
      <c r="U552" s="17">
        <v>316.2</v>
      </c>
      <c r="V552" s="17">
        <v>575.9</v>
      </c>
      <c r="W552" s="3" t="s">
        <v>763</v>
      </c>
      <c r="X552" s="17">
        <v>582.4</v>
      </c>
      <c r="Y552" s="3">
        <v>657.3</v>
      </c>
      <c r="Z552" s="17" t="s">
        <v>763</v>
      </c>
      <c r="AA552" s="17">
        <v>111.8</v>
      </c>
      <c r="AB552" s="3">
        <v>739.5</v>
      </c>
      <c r="AC552" s="17" t="s">
        <v>763</v>
      </c>
      <c r="AD552" s="17">
        <v>352.2</v>
      </c>
      <c r="AE552" s="3">
        <v>904.2</v>
      </c>
      <c r="AF552" s="17" t="s">
        <v>763</v>
      </c>
      <c r="AG552" s="3">
        <v>581.5</v>
      </c>
      <c r="AH552" s="3">
        <v>867.3</v>
      </c>
      <c r="AI552" s="17" t="s">
        <v>763</v>
      </c>
      <c r="AJ552" s="3">
        <v>127.7</v>
      </c>
      <c r="AK552" s="17">
        <v>858.4</v>
      </c>
      <c r="AL552" s="3">
        <v>191.2</v>
      </c>
      <c r="AM552" s="3">
        <v>318.89999999999998</v>
      </c>
      <c r="AN552" s="17">
        <v>809.2</v>
      </c>
      <c r="AO552" s="3">
        <v>219.3</v>
      </c>
      <c r="AP552" s="3">
        <v>538.20000000000005</v>
      </c>
      <c r="AQ552" s="17">
        <v>799.2</v>
      </c>
      <c r="AR552" s="3">
        <v>172</v>
      </c>
      <c r="AS552" s="3">
        <v>191.5</v>
      </c>
      <c r="AT552" s="3">
        <v>774</v>
      </c>
      <c r="AU552" s="3">
        <v>138.1</v>
      </c>
      <c r="AV552" s="3">
        <v>329.6</v>
      </c>
      <c r="AW552" s="3">
        <v>720.9</v>
      </c>
      <c r="AX552" s="3">
        <v>193</v>
      </c>
      <c r="AY552" s="3">
        <v>522.6</v>
      </c>
      <c r="AZ552" s="3">
        <v>694.6</v>
      </c>
      <c r="BA552">
        <v>201</v>
      </c>
    </row>
    <row r="553" spans="1:53" s="14" customFormat="1" x14ac:dyDescent="0.3">
      <c r="A553" s="14" t="s">
        <v>305</v>
      </c>
      <c r="B553" s="14">
        <v>251</v>
      </c>
      <c r="C553" s="14" t="s">
        <v>467</v>
      </c>
      <c r="D553" s="19">
        <v>261</v>
      </c>
      <c r="E553" s="19">
        <v>514.4</v>
      </c>
      <c r="F553" s="18">
        <v>845.8</v>
      </c>
      <c r="G553" s="19">
        <v>954</v>
      </c>
      <c r="H553" s="19">
        <v>1038.5</v>
      </c>
      <c r="I553" s="19">
        <v>707.7</v>
      </c>
      <c r="J553" s="18" t="s">
        <v>763</v>
      </c>
      <c r="K553" s="18">
        <v>88.3</v>
      </c>
      <c r="L553" s="19" t="s">
        <v>763</v>
      </c>
      <c r="M553" s="18">
        <v>214</v>
      </c>
      <c r="N553" s="19" t="s">
        <v>763</v>
      </c>
      <c r="O553" s="19">
        <v>351.6</v>
      </c>
      <c r="P553" s="19" t="s">
        <v>763</v>
      </c>
      <c r="Q553" s="18" t="s">
        <v>763</v>
      </c>
      <c r="R553" s="19">
        <v>165.3</v>
      </c>
      <c r="S553" s="18">
        <v>591.4</v>
      </c>
      <c r="T553" s="18" t="s">
        <v>763</v>
      </c>
      <c r="U553" s="19">
        <v>323</v>
      </c>
      <c r="V553" s="18">
        <v>623.4</v>
      </c>
      <c r="W553" s="18" t="s">
        <v>763</v>
      </c>
      <c r="X553" s="18">
        <v>556.79999999999995</v>
      </c>
      <c r="Y553" s="18">
        <v>719.6</v>
      </c>
      <c r="Z553" s="19" t="s">
        <v>763</v>
      </c>
      <c r="AA553" s="19">
        <v>263.7</v>
      </c>
      <c r="AB553" s="18">
        <v>944.2</v>
      </c>
      <c r="AC553" s="19" t="s">
        <v>763</v>
      </c>
      <c r="AD553" s="19">
        <v>519.6</v>
      </c>
      <c r="AE553" s="18">
        <v>1042.4000000000001</v>
      </c>
      <c r="AF553" s="19" t="s">
        <v>763</v>
      </c>
      <c r="AG553" s="18">
        <v>754.6</v>
      </c>
      <c r="AH553" s="19">
        <v>1043.5999999999999</v>
      </c>
      <c r="AI553" s="19" t="s">
        <v>763</v>
      </c>
      <c r="AJ553" s="18">
        <v>289.10000000000002</v>
      </c>
      <c r="AK553" s="19">
        <v>979.4</v>
      </c>
      <c r="AL553" s="19">
        <v>260.3</v>
      </c>
      <c r="AM553" s="18">
        <v>549.4</v>
      </c>
      <c r="AN553" s="19">
        <v>983.8</v>
      </c>
      <c r="AO553" s="18">
        <v>246.1</v>
      </c>
      <c r="AP553" s="19">
        <v>795.5</v>
      </c>
      <c r="AQ553" s="18">
        <v>994.9</v>
      </c>
      <c r="AR553" s="18">
        <v>243</v>
      </c>
      <c r="AS553" s="19">
        <v>200.9</v>
      </c>
      <c r="AT553" s="19">
        <v>950.3</v>
      </c>
      <c r="AU553" s="18">
        <v>230.5</v>
      </c>
      <c r="AV553" s="18">
        <v>431.4</v>
      </c>
      <c r="AW553" s="18">
        <v>920.5</v>
      </c>
      <c r="AX553" s="18">
        <v>170.7</v>
      </c>
      <c r="AY553" s="18">
        <v>602.1</v>
      </c>
      <c r="AZ553" s="18">
        <v>845.1</v>
      </c>
      <c r="BA553" s="14">
        <v>105.6</v>
      </c>
    </row>
  </sheetData>
  <mergeCells count="1">
    <mergeCell ref="A1:A2"/>
  </mergeCells>
  <dataValidations xWindow="385" yWindow="321" count="2">
    <dataValidation allowBlank="1" showInputMessage="1" showErrorMessage="1" promptTitle="PASTE THE KM HERE" prompt="PLZ PASTE IT IN THIS CELL" sqref="A4" xr:uid="{35CEFC6C-EA38-475C-8A6E-0A49C6098BF5}"/>
    <dataValidation allowBlank="1" showInputMessage="1" showErrorMessage="1" errorTitle="DO NOT PASTE " error="DO NOT PASTE IT IN THIS CELL CAN EFFECT THE FORMULAS " sqref="A5" xr:uid="{FEEB7436-C72C-4D87-A73D-0EE3D917B832}"/>
  </dataValidation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8E686-A1C4-4B5E-B428-8780ED6EABE3}">
  <sheetPr codeName="Sheet2"/>
  <dimension ref="A1:FI68"/>
  <sheetViews>
    <sheetView showGridLines="0" workbookViewId="0">
      <selection activeCell="D11" sqref="D11:I11"/>
    </sheetView>
  </sheetViews>
  <sheetFormatPr defaultRowHeight="14.4" x14ac:dyDescent="0.3"/>
  <cols>
    <col min="1" max="1" width="63.44140625" bestFit="1" customWidth="1"/>
    <col min="3" max="3" width="16" customWidth="1"/>
    <col min="4" max="4" width="11.6640625" bestFit="1" customWidth="1"/>
    <col min="5" max="6" width="12.6640625" bestFit="1" customWidth="1"/>
    <col min="7" max="9" width="9.33203125" customWidth="1"/>
    <col min="11" max="11" width="9.33203125" customWidth="1"/>
    <col min="12" max="12" width="12.88671875" customWidth="1"/>
    <col min="13" max="13" width="9.33203125" customWidth="1"/>
    <col min="14" max="14" width="9.109375" customWidth="1"/>
    <col min="15" max="15" width="12.88671875" customWidth="1"/>
    <col min="16" max="16" width="9.33203125" customWidth="1"/>
    <col min="17" max="17" width="9.6640625" customWidth="1"/>
    <col min="18" max="18" width="12.88671875" customWidth="1"/>
    <col min="19" max="19" width="9.33203125" customWidth="1"/>
    <col min="20" max="20" width="9.109375" customWidth="1"/>
    <col min="21" max="21" width="9.33203125" customWidth="1"/>
    <col min="22" max="22" width="12.88671875" customWidth="1"/>
    <col min="23" max="23" width="9.33203125" customWidth="1"/>
    <col min="24" max="24" width="9.109375" customWidth="1"/>
    <col min="25" max="25" width="12.88671875" customWidth="1"/>
    <col min="26" max="26" width="9.33203125" customWidth="1"/>
    <col min="27" max="27" width="9.6640625" customWidth="1"/>
    <col min="28" max="28" width="12.88671875" customWidth="1"/>
    <col min="29" max="29" width="9.33203125" customWidth="1"/>
    <col min="30" max="30" width="9.109375" customWidth="1"/>
    <col min="31" max="31" width="9.33203125" customWidth="1"/>
    <col min="32" max="32" width="12.88671875" customWidth="1"/>
    <col min="33" max="33" width="9.33203125" customWidth="1"/>
    <col min="34" max="34" width="9.109375" customWidth="1"/>
    <col min="35" max="35" width="12.88671875" customWidth="1"/>
    <col min="36" max="36" width="9.33203125" customWidth="1"/>
    <col min="37" max="37" width="9.6640625" customWidth="1"/>
    <col min="38" max="38" width="12.88671875" customWidth="1"/>
    <col min="39" max="39" width="9.33203125" customWidth="1"/>
    <col min="40" max="40" width="9.109375" customWidth="1"/>
    <col min="41" max="41" width="9.33203125" customWidth="1"/>
    <col min="42" max="42" width="12.88671875" customWidth="1"/>
    <col min="43" max="43" width="9.33203125" customWidth="1"/>
    <col min="44" max="44" width="9.109375" customWidth="1"/>
    <col min="45" max="45" width="12.88671875" customWidth="1"/>
    <col min="46" max="46" width="9.33203125" customWidth="1"/>
    <col min="47" max="47" width="9.6640625" customWidth="1"/>
    <col min="48" max="48" width="12" bestFit="1" customWidth="1"/>
    <col min="49" max="49" width="10.6640625" bestFit="1" customWidth="1"/>
    <col min="50" max="50" width="9.109375" customWidth="1"/>
    <col min="51" max="51" width="9.33203125" customWidth="1"/>
    <col min="52" max="52" width="12.88671875" customWidth="1"/>
    <col min="53" max="53" width="9.33203125" customWidth="1"/>
    <col min="54" max="54" width="9.109375" customWidth="1"/>
    <col min="55" max="55" width="12.88671875" customWidth="1"/>
    <col min="56" max="56" width="9.33203125" customWidth="1"/>
    <col min="57" max="57" width="9.6640625" customWidth="1"/>
    <col min="58" max="58" width="12.88671875" customWidth="1"/>
    <col min="59" max="59" width="9.33203125" customWidth="1"/>
    <col min="60" max="60" width="9.109375" customWidth="1"/>
    <col min="61" max="61" width="9.33203125" customWidth="1"/>
    <col min="62" max="62" width="12.88671875" customWidth="1"/>
    <col min="63" max="63" width="9.33203125" customWidth="1"/>
    <col min="64" max="64" width="9.109375" customWidth="1"/>
    <col min="65" max="65" width="12.88671875" customWidth="1"/>
    <col min="66" max="66" width="9.33203125" customWidth="1"/>
    <col min="67" max="67" width="9.6640625" customWidth="1"/>
    <col min="68" max="68" width="12.88671875" customWidth="1"/>
    <col min="69" max="69" width="9.33203125" customWidth="1"/>
    <col min="70" max="70" width="9.109375" customWidth="1"/>
    <col min="71" max="71" width="9.33203125" customWidth="1"/>
    <col min="72" max="72" width="12.88671875" customWidth="1"/>
    <col min="73" max="73" width="9.33203125" customWidth="1"/>
    <col min="74" max="74" width="9.109375" customWidth="1"/>
    <col min="75" max="75" width="12.88671875" customWidth="1"/>
    <col min="76" max="76" width="9.33203125" customWidth="1"/>
    <col min="77" max="77" width="9.6640625" customWidth="1"/>
    <col min="78" max="78" width="12.88671875" customWidth="1"/>
    <col min="79" max="79" width="9.33203125" customWidth="1"/>
    <col min="80" max="80" width="9.109375" customWidth="1"/>
    <col min="81" max="81" width="9.33203125" customWidth="1"/>
    <col min="82" max="82" width="9.109375" customWidth="1"/>
    <col min="83" max="83" width="9.33203125" customWidth="1"/>
    <col min="84" max="84" width="9.109375" customWidth="1"/>
    <col min="85" max="85" width="12.88671875" customWidth="1"/>
    <col min="86" max="86" width="9.33203125" customWidth="1"/>
    <col min="87" max="87" width="9.6640625" customWidth="1"/>
    <col min="88" max="88" width="12.88671875" customWidth="1"/>
    <col min="89" max="89" width="9.33203125" customWidth="1"/>
    <col min="90" max="90" width="12.88671875" customWidth="1"/>
  </cols>
  <sheetData>
    <row r="1" spans="1:165" ht="15" customHeight="1" x14ac:dyDescent="0.3">
      <c r="F1" s="33" t="s">
        <v>825</v>
      </c>
      <c r="G1" s="33"/>
      <c r="H1" s="33"/>
      <c r="I1" s="33"/>
      <c r="J1" s="33"/>
    </row>
    <row r="2" spans="1:165" x14ac:dyDescent="0.3">
      <c r="F2" s="33"/>
      <c r="G2" s="33"/>
      <c r="H2" s="33"/>
      <c r="I2" s="33"/>
      <c r="J2" s="33"/>
    </row>
    <row r="3" spans="1:165" x14ac:dyDescent="0.3">
      <c r="C3" s="33"/>
    </row>
    <row r="4" spans="1:165" ht="14.4" customHeight="1" x14ac:dyDescent="0.3">
      <c r="C4" s="33"/>
    </row>
    <row r="5" spans="1:165" ht="14.4" customHeight="1" x14ac:dyDescent="0.3">
      <c r="C5" s="33"/>
    </row>
    <row r="6" spans="1:165" x14ac:dyDescent="0.3">
      <c r="A6" s="26"/>
      <c r="B6" s="26"/>
      <c r="C6" s="33"/>
    </row>
    <row r="8" spans="1:165" x14ac:dyDescent="0.3">
      <c r="D8" s="3"/>
      <c r="E8" s="3"/>
      <c r="F8" s="3"/>
      <c r="G8" s="3"/>
      <c r="H8" s="3"/>
      <c r="O8" s="3"/>
      <c r="P8" s="3"/>
      <c r="Q8" s="3"/>
      <c r="S8" s="3"/>
      <c r="T8" s="3"/>
      <c r="V8" s="3"/>
      <c r="X8" s="3"/>
      <c r="Y8" s="3"/>
      <c r="Z8" s="3"/>
      <c r="AB8" s="3"/>
      <c r="AC8" s="3"/>
      <c r="AE8" s="3"/>
      <c r="AG8" s="3"/>
      <c r="AH8" s="3"/>
      <c r="AI8" s="3"/>
      <c r="AK8" s="3"/>
      <c r="AL8" s="3"/>
      <c r="AN8" s="3"/>
      <c r="AP8" s="3"/>
      <c r="AQ8" s="3"/>
      <c r="AR8" s="3"/>
      <c r="AT8" s="3"/>
      <c r="AU8" s="3"/>
      <c r="AW8" s="3"/>
    </row>
    <row r="9" spans="1:165" x14ac:dyDescent="0.3">
      <c r="A9" s="38" t="s">
        <v>740</v>
      </c>
      <c r="B9" s="39" t="s">
        <v>306</v>
      </c>
      <c r="C9" s="40" t="s">
        <v>741</v>
      </c>
      <c r="D9" s="40" t="s">
        <v>307</v>
      </c>
      <c r="E9" s="40" t="s">
        <v>308</v>
      </c>
      <c r="F9" s="40" t="s">
        <v>309</v>
      </c>
      <c r="G9" s="40" t="s">
        <v>310</v>
      </c>
      <c r="H9" s="40" t="s">
        <v>311</v>
      </c>
      <c r="I9" s="40" t="s">
        <v>312</v>
      </c>
    </row>
    <row r="10" spans="1:165" x14ac:dyDescent="0.3">
      <c r="A10" s="26" t="s">
        <v>217</v>
      </c>
      <c r="B10">
        <f>INDEX(root!$A$4:$CL$553,MATCH(A10,root!$A$4:$A$553,0),MATCH(B9,root!$A$3:$CL$3,0))</f>
        <v>53</v>
      </c>
      <c r="C10" t="e">
        <f>INDEX(root!$A$4:$CL$553,MATCH(B10,root!$A$4:$A$553,0),MATCH(C9,root!$A$3:$CL$3,0))</f>
        <v>#N/A</v>
      </c>
      <c r="D10" t="e">
        <f>INDEX(root!$A$4:$CL$553,MATCH(C10,root!$A$4:$A$553,0),MATCH(D9,root!$A$3:$CL$3,0))</f>
        <v>#N/A</v>
      </c>
      <c r="E10" t="e">
        <f>INDEX(root!$A$4:$CL$553,MATCH(D10,root!$A$4:$A$553,0),MATCH(E9,root!$A$3:$CL$3,0))</f>
        <v>#N/A</v>
      </c>
      <c r="F10" t="e">
        <f>INDEX(root!$A$4:$CL$553,MATCH(E10,root!$A$4:$A$553,0),MATCH(F9,root!$A$3:$CL$3,0))</f>
        <v>#N/A</v>
      </c>
      <c r="G10" t="e">
        <f>INDEX(root!$A$4:$CL$553,MATCH(F10,root!$A$4:$A$553,0),MATCH(G9,root!$A$3:$CL$3,0))</f>
        <v>#N/A</v>
      </c>
      <c r="H10" t="e">
        <f>INDEX(root!$A$4:$CL$553,MATCH(G10,root!$A$4:$A$553,0),MATCH(H9,root!$A$3:$CL$3,0))</f>
        <v>#N/A</v>
      </c>
      <c r="I10" t="e">
        <f>INDEX(root!$A$4:$CL$553,MATCH(H10,root!$A$4:$A$553,0),MATCH(I9,root!$A$3:$CL$3,0))</f>
        <v>#N/A</v>
      </c>
    </row>
    <row r="11" spans="1:165" x14ac:dyDescent="0.3">
      <c r="A11" s="26" t="s">
        <v>219</v>
      </c>
      <c r="B11">
        <f>INDEX(root!$A$4:$CL$553,MATCH($A$11,root!$A$4:$A$553,0),MATCH(B9,root!$A$3:$CL$3,0))</f>
        <v>55</v>
      </c>
      <c r="C11" t="str">
        <f>INDEX(root!$A$4:$CL$553,MATCH($A$11,root!$A$4:$A$553,0),MATCH(C9,root!$A$3:$CL$3,0))</f>
        <v>Rep</v>
      </c>
      <c r="D11">
        <f>INDEX(root!$A$4:$CL$553,MATCH($A$11,root!$A$4:$A$553,0),MATCH(D9,root!$A$3:$CL$3,0))</f>
        <v>404.6</v>
      </c>
      <c r="E11">
        <f>INDEX(root!$A$4:$CL$553,MATCH($A$11,root!$A$4:$A$553,0),MATCH(E9,root!$A$3:$CL$3,0))</f>
        <v>-398.9</v>
      </c>
      <c r="F11">
        <f>INDEX(root!$A$4:$CL$553,MATCH($A$11,root!$A$4:$A$553,0),MATCH(F9,root!$A$3:$CL$3,0))</f>
        <v>-395.4</v>
      </c>
      <c r="G11">
        <f>INDEX(root!$A$4:$CL$553,MATCH($A$11,root!$A$4:$A$553,0),MATCH(G9,root!$A$3:$CL$3,0))</f>
        <v>-379.2</v>
      </c>
      <c r="H11">
        <f>INDEX(root!$A$4:$CL$553,MATCH($A$11,root!$A$4:$A$553,0),MATCH(H9,root!$A$3:$CL$3,0))</f>
        <v>-405.5</v>
      </c>
      <c r="I11">
        <f>INDEX(root!$A$4:$CL$553,MATCH($A$11,root!$A$4:$A$553,0),MATCH(I9,root!$A$3:$CL$3,0))</f>
        <v>-402.3</v>
      </c>
      <c r="N11" s="3"/>
      <c r="O11" s="3"/>
      <c r="P11" s="3"/>
      <c r="R11" s="3"/>
      <c r="S11" s="3"/>
      <c r="U11" s="3"/>
      <c r="W11" s="3"/>
      <c r="X11" s="3"/>
      <c r="Y11" s="3"/>
      <c r="AA11" s="3"/>
      <c r="AB11" s="3"/>
      <c r="AD11" s="3"/>
      <c r="AF11" s="3"/>
      <c r="AG11" s="3"/>
      <c r="AH11" s="3"/>
      <c r="AJ11" s="3"/>
      <c r="AK11" s="3"/>
      <c r="AM11" s="3"/>
      <c r="AO11" s="3"/>
      <c r="AP11" s="3"/>
      <c r="AQ11" s="3"/>
      <c r="AS11" s="3"/>
      <c r="AT11" s="3"/>
      <c r="AV11" s="3"/>
    </row>
    <row r="12" spans="1:165" ht="12.75" customHeight="1" x14ac:dyDescent="0.3">
      <c r="A12" s="26" t="s">
        <v>490</v>
      </c>
      <c r="B12">
        <f>INDEX(root!$A$4:$CL$553,MATCH($A$12,root!$A$4:$A$553,0),MATCH(B9,root!$A$3:$CL$3,0))</f>
        <v>56</v>
      </c>
      <c r="C12" t="str">
        <f>INDEX(root!$A$4:$CL$553,MATCH($A$12,root!$A$4:$A$553,0),MATCH(C9,root!$A$3:$CL$3,0))</f>
        <v>Rep</v>
      </c>
      <c r="D12">
        <f>INDEX(root!$A$4:$CL$553,MATCH($A$12,root!$A$4:$A$553,0),MATCH(D9,root!$A$3:$CL$3,0))</f>
        <v>0</v>
      </c>
      <c r="E12">
        <f>INDEX(root!$A$4:$CL$553,MATCH($A$12,root!$A$4:$A$553,0),MATCH(E9,root!$A$3:$CL$3,0))</f>
        <v>0</v>
      </c>
      <c r="F12">
        <f>INDEX(root!$A$4:$CL$553,MATCH($A$12,root!$A$4:$A$553,0),MATCH(F9,root!$A$3:$CL$3,0))</f>
        <v>0</v>
      </c>
      <c r="G12">
        <f>INDEX(root!$A$4:$CL$553,MATCH($A$12,root!$A$4:$A$553,0),MATCH(G9,root!$A$3:$CL$3,0))</f>
        <v>0</v>
      </c>
      <c r="H12">
        <f>INDEX(root!$A$4:$CL$553,MATCH($A$12,root!$A$4:$A$553,0),MATCH(H9,root!$A$3:$CL$3,0))</f>
        <v>0</v>
      </c>
      <c r="I12">
        <f>INDEX(root!$A$4:$CL$553,MATCH($A$12,root!$A$4:$A$553,0),MATCH(I9,root!$A$3:$CL$3,0))</f>
        <v>0</v>
      </c>
    </row>
    <row r="13" spans="1:165" x14ac:dyDescent="0.3">
      <c r="A13" s="26" t="s">
        <v>203</v>
      </c>
      <c r="B13">
        <f>INDEX(root!$A$4:$CL$553,MATCH($A$13,root!$A$4:$A$553,0),MATCH(B9,root!$A$3:$CL$3,0))</f>
        <v>57</v>
      </c>
      <c r="C13" t="str">
        <f>INDEX(root!$A$4:$CL$553,MATCH($A$13,root!$A$4:$A$553,0),MATCH(C9,root!$A$3:$CL$3,0))</f>
        <v>Std</v>
      </c>
      <c r="D13">
        <f>INDEX(root!$A$4:$CL$553,MATCH($A$13,root!$A$4:$A$553,0),MATCH(D9,root!$A$3:$CL$3,0))</f>
        <v>-404.6</v>
      </c>
      <c r="E13">
        <f>INDEX(root!$A$4:$CL$553,MATCH($A$13,root!$A$4:$A$553,0),MATCH(E9,root!$A$3:$CL$3,0))</f>
        <v>-398.9</v>
      </c>
      <c r="F13">
        <f>INDEX(root!$A$4:$CL$553,MATCH($A$13,root!$A$4:$A$553,0),MATCH(F9,root!$A$3:$CL$3,0))</f>
        <v>-395.4</v>
      </c>
      <c r="G13">
        <f>INDEX(root!$A$4:$CL$553,MATCH($A$13,root!$A$4:$A$553,0),MATCH(G9,root!$A$3:$CL$3,0))</f>
        <v>-379.2</v>
      </c>
      <c r="H13">
        <f>INDEX(root!$A$4:$CL$553,MATCH($A$13,root!$A$4:$A$553,0),MATCH(H9,root!$A$3:$CL$3,0))</f>
        <v>-405.5</v>
      </c>
      <c r="I13">
        <f>INDEX(root!$A$4:$CL$553,MATCH($A$13,root!$A$4:$A$553,0),MATCH(I9,root!$A$3:$CL$3,0))</f>
        <v>-402.3</v>
      </c>
    </row>
    <row r="14" spans="1:165" x14ac:dyDescent="0.3">
      <c r="A14" s="26" t="s">
        <v>783</v>
      </c>
      <c r="B14" t="e">
        <f>INDEX(root!$A$4:$CL$553,MATCH($A$14,root!$A$4:$A$553,0),MATCH(B9,root!$A$3:$CL$3,0))</f>
        <v>#N/A</v>
      </c>
      <c r="C14" t="e">
        <f>INDEX(root!$A$4:$CL$553,MATCH($A$14,root!$A$4:$A$553,0),MATCH(C9,root!$A$3:$CL$3,0))</f>
        <v>#N/A</v>
      </c>
      <c r="D14" t="e">
        <f>INDEX(root!$A$4:$CL$553,MATCH($A$14,root!$A$4:$A$553,0),MATCH(D9,root!$A$3:$CL$3,0))</f>
        <v>#N/A</v>
      </c>
      <c r="E14" t="e">
        <f>INDEX(root!$A$4:$CL$553,MATCH($A$14,root!$A$4:$A$553,0),MATCH(E9,root!$A$3:$CL$3,0))</f>
        <v>#N/A</v>
      </c>
      <c r="F14" t="e">
        <f>INDEX(root!$A$4:$CL$553,MATCH($A$14,root!$A$4:$A$553,0),MATCH(F9,root!$A$3:$CL$3,0))</f>
        <v>#N/A</v>
      </c>
      <c r="G14" t="e">
        <f>INDEX(root!$A$4:$CL$553,MATCH($A$14,root!$A$4:$A$553,0),MATCH(G9,root!$A$3:$CL$3,0))</f>
        <v>#N/A</v>
      </c>
      <c r="H14" t="e">
        <f>INDEX(root!$A$4:$CL$553,MATCH($A$14,root!$A$4:$A$553,0),MATCH(H9,root!$A$3:$CL$3,0))</f>
        <v>#N/A</v>
      </c>
      <c r="I14" t="e">
        <f>INDEX(root!$A$4:$CL$553,MATCH($A$14,root!$A$4:$A$553,0),MATCH(I9,root!$A$3:$CL$3,0))</f>
        <v>#N/A</v>
      </c>
    </row>
    <row r="15" spans="1:165" s="14" customFormat="1" x14ac:dyDescent="0.3">
      <c r="A15" s="26" t="s">
        <v>780</v>
      </c>
      <c r="B15" t="e">
        <f>INDEX(root!$A$4:$CL$553,MATCH($A$15,root!$A$4:$A$553,0),MATCH(B9,root!$A$3:$CL$3,0))</f>
        <v>#N/A</v>
      </c>
      <c r="C15" t="e">
        <f>INDEX(root!$A$4:$CL$553,MATCH($A$15,root!$A$4:$A$553,0),MATCH(C9,root!$A$3:$CL$3,0))</f>
        <v>#N/A</v>
      </c>
      <c r="D15" t="e">
        <f>INDEX(root!$A$4:$CL$553,MATCH($A$15,root!$A$4:$A$553,0),MATCH(D9,root!$A$3:$CL$3,0))</f>
        <v>#N/A</v>
      </c>
      <c r="E15" t="e">
        <f>INDEX(root!$A$4:$CL$553,MATCH($A$15,root!$A$4:$A$553,0),MATCH(E9,root!$A$3:$CL$3,0))</f>
        <v>#N/A</v>
      </c>
      <c r="F15" t="e">
        <f>INDEX(root!$A$4:$CL$553,MATCH($A$15,root!$A$4:$A$553,0),MATCH(F9,root!$A$3:$CL$3,0))</f>
        <v>#N/A</v>
      </c>
      <c r="G15" t="e">
        <f>INDEX(root!$A$4:$CL$553,MATCH($A$15,root!$A$4:$A$553,0),MATCH(G9,root!$A$3:$CL$3,0))</f>
        <v>#N/A</v>
      </c>
      <c r="H15" t="e">
        <f>INDEX(root!$A$4:$CL$553,MATCH($A$15,root!$A$4:$A$553,0),MATCH(H9,root!$A$3:$CL$3,0))</f>
        <v>#N/A</v>
      </c>
      <c r="I15" t="e">
        <f>INDEX(root!$A$4:$CL$553,MATCH($A$15,root!$A$4:$A$553,0),MATCH(I9,root!$A$3:$CL$3,0))</f>
        <v>#N/A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</row>
    <row r="16" spans="1:165" x14ac:dyDescent="0.3">
      <c r="A16" s="26" t="s">
        <v>781</v>
      </c>
      <c r="B16" t="e">
        <f>INDEX(root!$A$4:$CL$553,MATCH($A$16,root!$A$4:$A$553,0),MATCH(B9,root!$A$3:$CL$3,0))</f>
        <v>#N/A</v>
      </c>
      <c r="C16" t="e">
        <f>INDEX(root!$A$4:$CL$553,MATCH($A$16,root!$A$4:$A$553,0),MATCH(C9,root!$A$3:$CL$3,0))</f>
        <v>#N/A</v>
      </c>
      <c r="D16" t="e">
        <f>INDEX(root!$A$4:$CL$553,MATCH($A$16,root!$A$4:$A$553,0),MATCH(D9,root!$A$3:$CL$3,0))</f>
        <v>#N/A</v>
      </c>
      <c r="E16" t="e">
        <f>INDEX(root!$A$4:$CL$553,MATCH($A$16,root!$A$4:$A$553,0),MATCH(E9,root!$A$3:$CL$3,0))</f>
        <v>#N/A</v>
      </c>
      <c r="F16" t="e">
        <f>INDEX(root!$A$4:$CL$553,MATCH($A$16,root!$A$4:$A$553,0),MATCH(F9,root!$A$3:$CL$3,0))</f>
        <v>#N/A</v>
      </c>
      <c r="G16" t="e">
        <f>INDEX(root!$A$4:$CL$553,MATCH($A$16,root!$A$4:$A$553,0),MATCH(G9,root!$A$3:$CL$3,0))</f>
        <v>#N/A</v>
      </c>
      <c r="H16" t="e">
        <f>INDEX(root!$A$4:$CL$553,MATCH($A$16,root!$A$4:$A$553,0),MATCH(H9,root!$A$3:$CL$3,0))</f>
        <v>#N/A</v>
      </c>
      <c r="I16" t="e">
        <f>INDEX(root!$A$4:$CL$553,MATCH($A$16,root!$A$4:$A$553,0),MATCH(I9,root!$A$3:$CL$3,0))</f>
        <v>#N/A</v>
      </c>
    </row>
    <row r="17" spans="1:9" ht="15" customHeight="1" x14ac:dyDescent="0.3">
      <c r="A17" s="26" t="s">
        <v>782</v>
      </c>
      <c r="B17" t="e">
        <f>INDEX(root!$A$4:$CL$553,MATCH($A$17,root!$A$4:$A$553,0),MATCH(B9,root!$A$3:$CL$3,0))</f>
        <v>#N/A</v>
      </c>
      <c r="C17" t="e">
        <f>INDEX(root!$A$4:$CL$553,MATCH($A$17,root!$A$4:$A$553,0),MATCH(C9,root!$A$3:$CL$3,0))</f>
        <v>#N/A</v>
      </c>
      <c r="D17" t="e">
        <f>INDEX(root!$A$4:$CL$553,MATCH($A$17,root!$A$4:$A$553,0),MATCH(D9,root!$A$3:$CL$3,0))</f>
        <v>#N/A</v>
      </c>
      <c r="E17" t="e">
        <f>INDEX(root!$A$4:$CL$553,MATCH($A$17,root!$A$4:$A$553,0),MATCH(E9,root!$A$3:$CL$3,0))</f>
        <v>#N/A</v>
      </c>
      <c r="F17" t="e">
        <f>INDEX(root!$A$4:$CL$553,MATCH($A$17,root!$A$4:$A$553,0),MATCH(F9,root!$A$3:$CL$3,0))</f>
        <v>#N/A</v>
      </c>
      <c r="G17" t="e">
        <f>INDEX(root!$A$4:$CL$553,MATCH($A$17,root!$A$4:$A$553,0),MATCH(G9,root!$A$3:$CL$3,0))</f>
        <v>#N/A</v>
      </c>
      <c r="H17" t="e">
        <f>INDEX(root!$A$4:$CL$553,MATCH($A$17,root!$A$4:$A$553,0),MATCH(H9,root!$A$3:$CL$3,0))</f>
        <v>#N/A</v>
      </c>
      <c r="I17" t="e">
        <f>INDEX(root!$A$4:$CL$553,MATCH($A$17,root!$A$4:$A$553,0),MATCH(I9,root!$A$3:$CL$3,0))</f>
        <v>#N/A</v>
      </c>
    </row>
    <row r="18" spans="1:9" ht="15" customHeight="1" x14ac:dyDescent="0.3">
      <c r="A18" s="26" t="s">
        <v>221</v>
      </c>
      <c r="B18">
        <f>INDEX(root!$A$4:$CL$553,MATCH($A$18,root!$A$4:$A$553,0),MATCH(B9,root!$A$3:$CL$3,0))</f>
        <v>62</v>
      </c>
      <c r="C18" t="str">
        <f>INDEX(root!$A$4:$CL$553,MATCH($A$18,root!$A$4:$A$553,0),MATCH(C9,root!$A$3:$CL$3,0))</f>
        <v>Rep</v>
      </c>
      <c r="D18">
        <f>INDEX(root!$A$4:$CL$553,MATCH($A$18,root!$A$4:$A$553,0),MATCH(D9,root!$A$3:$CL$3,0))</f>
        <v>-5450.8</v>
      </c>
      <c r="E18">
        <f>INDEX(root!$A$4:$CL$553,MATCH($A$18,root!$A$4:$A$553,0),MATCH(E9,root!$A$3:$CL$3,0))</f>
        <v>-5488.5</v>
      </c>
      <c r="F18">
        <f>INDEX(root!$A$4:$CL$553,MATCH($A$18,root!$A$4:$A$553,0),MATCH(F9,root!$A$3:$CL$3,0))</f>
        <v>-5686.8</v>
      </c>
      <c r="G18">
        <f>INDEX(root!$A$4:$CL$553,MATCH($A$18,root!$A$4:$A$553,0),MATCH(G9,root!$A$3:$CL$3,0))</f>
        <v>-6413.9</v>
      </c>
      <c r="H18">
        <f>INDEX(root!$A$4:$CL$553,MATCH($A$18,root!$A$4:$A$553,0),MATCH(H9,root!$A$3:$CL$3,0))</f>
        <v>-6382.2</v>
      </c>
      <c r="I18">
        <f>INDEX(root!$A$4:$CL$553,MATCH($A$18,root!$A$4:$A$553,0),MATCH(I9,root!$A$3:$CL$3,0))</f>
        <v>-6270.8</v>
      </c>
    </row>
    <row r="19" spans="1:9" x14ac:dyDescent="0.3">
      <c r="A19" s="26" t="s">
        <v>206</v>
      </c>
      <c r="B19">
        <f>INDEX(root!$A$4:$CL$553,MATCH($A$19,root!$A$4:$A$553,0),MATCH(B9,root!$A$3:$CL$3,0))</f>
        <v>64</v>
      </c>
      <c r="C19" t="str">
        <f>INDEX(root!$A$4:$CL$553,MATCH($A$19,root!$A$4:$A$553,0),MATCH(C9,root!$A$3:$CL$3,0))</f>
        <v>Std</v>
      </c>
      <c r="D19">
        <f>INDEX(root!$A$4:$CL$553,MATCH($A$19,root!$A$4:$A$553,0),MATCH(D9,root!$A$3:$CL$3,0))</f>
        <v>-5045.2</v>
      </c>
      <c r="E19">
        <f>INDEX(root!$A$4:$CL$553,MATCH($A$19,root!$A$4:$A$553,0),MATCH(E9,root!$A$3:$CL$3,0))</f>
        <v>-5099.8999999999996</v>
      </c>
      <c r="F19">
        <f>INDEX(root!$A$4:$CL$553,MATCH($A$19,root!$A$4:$A$553,0),MATCH(F9,root!$A$3:$CL$3,0))</f>
        <v>-5302.7</v>
      </c>
      <c r="G19">
        <f>INDEX(root!$A$4:$CL$553,MATCH($A$19,root!$A$4:$A$553,0),MATCH(G9,root!$A$3:$CL$3,0))</f>
        <v>-6045.8</v>
      </c>
      <c r="H19">
        <f>INDEX(root!$A$4:$CL$553,MATCH($A$19,root!$A$4:$A$553,0),MATCH(H9,root!$A$3:$CL$3,0))</f>
        <v>-5987.4</v>
      </c>
      <c r="I19">
        <f>INDEX(root!$A$4:$CL$553,MATCH($A$19,root!$A$4:$A$553,0),MATCH(I9,root!$A$3:$CL$3,0))</f>
        <v>-5880.1</v>
      </c>
    </row>
    <row r="20" spans="1:9" ht="15" customHeight="1" x14ac:dyDescent="0.3">
      <c r="A20" s="26" t="s">
        <v>237</v>
      </c>
      <c r="B20">
        <f>INDEX(root!$A$4:$CL$553,MATCH($A$20,root!$A$4:$A$553,0),MATCH(B9,root!$A$3:$CL$3,0))</f>
        <v>65</v>
      </c>
      <c r="C20" t="str">
        <f>INDEX(root!$A$4:$CL$553,MATCH($A$20,root!$A$4:$A$553,0),MATCH(C9,root!$A$3:$CL$3,0))</f>
        <v>Rep</v>
      </c>
      <c r="D20">
        <f>INDEX(root!$A$4:$CL$553,MATCH($A$20,root!$A$4:$A$553,0),MATCH(D9,root!$A$3:$CL$3,0))</f>
        <v>0</v>
      </c>
      <c r="E20">
        <f>INDEX(root!$A$4:$CL$553,MATCH($A$20,root!$A$4:$A$553,0),MATCH(E9,root!$A$3:$CL$3,0))</f>
        <v>0</v>
      </c>
      <c r="F20">
        <f>INDEX(root!$A$4:$CL$553,MATCH($A$20,root!$A$4:$A$553,0),MATCH(F9,root!$A$3:$CL$3,0))</f>
        <v>0</v>
      </c>
      <c r="G20">
        <f>INDEX(root!$A$4:$CL$553,MATCH($A$20,root!$A$4:$A$553,0),MATCH(G9,root!$A$3:$CL$3,0))</f>
        <v>0</v>
      </c>
      <c r="H20">
        <f>INDEX(root!$A$4:$CL$553,MATCH($A$20,root!$A$4:$A$553,0),MATCH(H9,root!$A$3:$CL$3,0))</f>
        <v>0</v>
      </c>
      <c r="I20">
        <f>INDEX(root!$A$4:$CL$553,MATCH($A$20,root!$A$4:$A$553,0),MATCH(I9,root!$A$3:$CL$3,0))</f>
        <v>-160.80000000000001</v>
      </c>
    </row>
    <row r="21" spans="1:9" ht="15" customHeight="1" x14ac:dyDescent="0.3">
      <c r="A21" s="26" t="s">
        <v>223</v>
      </c>
      <c r="B21">
        <f>INDEX(root!$A$4:$CL$553,MATCH($A$21,root!$A$4:$A$553,0),MATCH(B9,root!$A$3:$CL$3,0))</f>
        <v>69</v>
      </c>
      <c r="C21" t="str">
        <f>INDEX(root!$A$4:$CL$553,MATCH($A$21,root!$A$4:$A$553,0),MATCH(C9,root!$A$3:$CL$3,0))</f>
        <v>Rep</v>
      </c>
      <c r="D21">
        <f>INDEX(root!$A$4:$CL$553,MATCH($A$21,root!$A$4:$A$553,0),MATCH(D9,root!$A$3:$CL$3,0))</f>
        <v>-523.79999999999995</v>
      </c>
      <c r="E21">
        <f>INDEX(root!$A$4:$CL$553,MATCH($A$21,root!$A$4:$A$553,0),MATCH(E9,root!$A$3:$CL$3,0))</f>
        <v>-440</v>
      </c>
      <c r="F21">
        <f>INDEX(root!$A$4:$CL$553,MATCH($A$21,root!$A$4:$A$553,0),MATCH(F9,root!$A$3:$CL$3,0))</f>
        <v>-307.60000000000002</v>
      </c>
      <c r="G21">
        <f>INDEX(root!$A$4:$CL$553,MATCH($A$21,root!$A$4:$A$553,0),MATCH(G9,root!$A$3:$CL$3,0))</f>
        <v>-217.4</v>
      </c>
      <c r="H21">
        <f>INDEX(root!$A$4:$CL$553,MATCH($A$21,root!$A$4:$A$553,0),MATCH(H9,root!$A$3:$CL$3,0))</f>
        <v>-265.8</v>
      </c>
      <c r="I21">
        <f>INDEX(root!$A$4:$CL$553,MATCH($A$21,root!$A$4:$A$553,0),MATCH(I9,root!$A$3:$CL$3,0))</f>
        <v>-284.8</v>
      </c>
    </row>
    <row r="22" spans="1:9" x14ac:dyDescent="0.3">
      <c r="A22" s="26" t="s">
        <v>224</v>
      </c>
      <c r="B22">
        <f>INDEX(root!$A$4:$CL$553,MATCH($A$22,root!$A$4:$A$553,0),MATCH(B9,root!$A$3:$CL$3,0))</f>
        <v>70</v>
      </c>
      <c r="C22" t="str">
        <f>INDEX(root!$A$4:$CL$553,MATCH($A$22,root!$A$4:$A$553,0),MATCH(C9,root!$A$3:$CL$3,0))</f>
        <v>Rep</v>
      </c>
      <c r="D22">
        <f>INDEX(root!$A$4:$CL$553,MATCH($A$22,root!$A$4:$A$553,0),MATCH(D9,root!$A$3:$CL$3,0))</f>
        <v>0</v>
      </c>
      <c r="E22">
        <f>INDEX(root!$A$4:$CL$553,MATCH($A$22,root!$A$4:$A$553,0),MATCH(E9,root!$A$3:$CL$3,0))</f>
        <v>0</v>
      </c>
      <c r="F22">
        <f>INDEX(root!$A$4:$CL$553,MATCH($A$22,root!$A$4:$A$553,0),MATCH(F9,root!$A$3:$CL$3,0))</f>
        <v>0</v>
      </c>
      <c r="G22">
        <f>INDEX(root!$A$4:$CL$553,MATCH($A$22,root!$A$4:$A$553,0),MATCH(G9,root!$A$3:$CL$3,0))</f>
        <v>0</v>
      </c>
      <c r="H22">
        <f>INDEX(root!$A$4:$CL$553,MATCH($A$22,root!$A$4:$A$553,0),MATCH(H9,root!$A$3:$CL$3,0))</f>
        <v>0</v>
      </c>
      <c r="I22">
        <f>INDEX(root!$A$4:$CL$553,MATCH($A$22,root!$A$4:$A$553,0),MATCH(I9,root!$A$3:$CL$3,0))</f>
        <v>0</v>
      </c>
    </row>
    <row r="23" spans="1:9" x14ac:dyDescent="0.3">
      <c r="A23" s="26" t="s">
        <v>208</v>
      </c>
      <c r="B23">
        <f>INDEX(root!$A$4:$CL$553,MATCH($A$23,root!$A$4:$A$553,0),MATCH(B9,root!$A$3:$CL$3,0))</f>
        <v>71</v>
      </c>
      <c r="C23" t="str">
        <f>INDEX(root!$A$4:$CL$553,MATCH($A$23,root!$A$4:$A$553,0),MATCH(C9,root!$A$3:$CL$3,0))</f>
        <v>Std</v>
      </c>
      <c r="D23">
        <f>INDEX(root!$A$4:$CL$553,MATCH($A$23,root!$A$4:$A$553,0),MATCH(D9,root!$A$3:$CL$3,0))</f>
        <v>-523.79999999999995</v>
      </c>
      <c r="E23">
        <f>INDEX(root!$A$4:$CL$553,MATCH($A$23,root!$A$4:$A$553,0),MATCH(E9,root!$A$3:$CL$3,0))</f>
        <v>-440</v>
      </c>
      <c r="F23">
        <f>INDEX(root!$A$4:$CL$553,MATCH($A$23,root!$A$4:$A$553,0),MATCH(F9,root!$A$3:$CL$3,0))</f>
        <v>-307.60000000000002</v>
      </c>
      <c r="G23">
        <f>INDEX(root!$A$4:$CL$553,MATCH($A$23,root!$A$4:$A$553,0),MATCH(G9,root!$A$3:$CL$3,0))</f>
        <v>-217.4</v>
      </c>
      <c r="H23">
        <f>INDEX(root!$A$4:$CL$553,MATCH($A$23,root!$A$4:$A$553,0),MATCH(H9,root!$A$3:$CL$3,0))</f>
        <v>-265.8</v>
      </c>
      <c r="I23">
        <f>INDEX(root!$A$4:$CL$553,MATCH($A$23,root!$A$4:$A$553,0),MATCH(I9,root!$A$3:$CL$3,0))</f>
        <v>-284.8</v>
      </c>
    </row>
    <row r="24" spans="1:9" x14ac:dyDescent="0.3">
      <c r="A24" s="26" t="s">
        <v>225</v>
      </c>
      <c r="B24">
        <f>INDEX(root!$A$4:$CL$553,MATCH($A$24,root!$A$4:$A$553,0),MATCH(B9,root!$A$3:$CL$3,0))</f>
        <v>72</v>
      </c>
      <c r="C24" t="str">
        <f>INDEX(root!$A$4:$CL$553,MATCH($A$24,root!$A$4:$A$553,0),MATCH(C9,root!$A$3:$CL$3,0))</f>
        <v>Rep</v>
      </c>
      <c r="D24">
        <f>INDEX(root!$A$4:$CL$553,MATCH($A$24,root!$A$4:$A$553,0),MATCH(D9,root!$A$3:$CL$3,0))</f>
        <v>0</v>
      </c>
      <c r="E24">
        <f>INDEX(root!$A$4:$CL$553,MATCH($A$24,root!$A$4:$A$553,0),MATCH(E9,root!$A$3:$CL$3,0))</f>
        <v>0</v>
      </c>
      <c r="F24">
        <f>INDEX(root!$A$4:$CL$553,MATCH($A$24,root!$A$4:$A$553,0),MATCH(F9,root!$A$3:$CL$3,0))</f>
        <v>0</v>
      </c>
      <c r="G24">
        <f>INDEX(root!$A$4:$CL$553,MATCH($A$24,root!$A$4:$A$553,0),MATCH(G9,root!$A$3:$CL$3,0))</f>
        <v>0</v>
      </c>
      <c r="H24">
        <f>INDEX(root!$A$4:$CL$553,MATCH($A$24,root!$A$4:$A$553,0),MATCH(H9,root!$A$3:$CL$3,0))</f>
        <v>0</v>
      </c>
      <c r="I24">
        <f>INDEX(root!$A$4:$CL$553,MATCH($A$24,root!$A$4:$A$553,0),MATCH(I9,root!$A$3:$CL$3,0))</f>
        <v>0</v>
      </c>
    </row>
    <row r="25" spans="1:9" x14ac:dyDescent="0.3">
      <c r="A25" s="26" t="s">
        <v>227</v>
      </c>
      <c r="B25">
        <f>INDEX(root!$A$4:$CL$553,MATCH($A$25,root!$A$4:$A$553,0),MATCH(B9,root!$A$3:$CL$3,0))</f>
        <v>74</v>
      </c>
      <c r="C25" t="str">
        <f>INDEX(root!$A$4:$CL$553,MATCH($A$25,root!$A$4:$A$553,0),MATCH(C9,root!$A$3:$CL$3,0))</f>
        <v>Rep</v>
      </c>
      <c r="D25">
        <f>INDEX(root!$A$4:$CL$553,MATCH($A$25,root!$A$4:$A$553,0),MATCH(D9,root!$A$3:$CL$3,0))</f>
        <v>0</v>
      </c>
      <c r="E25">
        <f>INDEX(root!$A$4:$CL$553,MATCH($A$25,root!$A$4:$A$553,0),MATCH(E9,root!$A$3:$CL$3,0))</f>
        <v>0</v>
      </c>
      <c r="F25">
        <f>INDEX(root!$A$4:$CL$553,MATCH($A$25,root!$A$4:$A$553,0),MATCH(F9,root!$A$3:$CL$3,0))</f>
        <v>0</v>
      </c>
      <c r="G25">
        <f>INDEX(root!$A$4:$CL$553,MATCH($A$25,root!$A$4:$A$553,0),MATCH(G9,root!$A$3:$CL$3,0))</f>
        <v>0</v>
      </c>
      <c r="H25">
        <f>INDEX(root!$A$4:$CL$553,MATCH($A$25,root!$A$4:$A$553,0),MATCH(H9,root!$A$3:$CL$3,0))</f>
        <v>0</v>
      </c>
      <c r="I25">
        <f>INDEX(root!$A$4:$CL$553,MATCH($A$25,root!$A$4:$A$553,0),MATCH(I9,root!$A$3:$CL$3,0))</f>
        <v>0</v>
      </c>
    </row>
    <row r="26" spans="1:9" x14ac:dyDescent="0.3">
      <c r="A26" s="26" t="s">
        <v>228</v>
      </c>
      <c r="B26">
        <f>INDEX(root!$A$4:$CL$553,MATCH($A$26,root!$A$4:$A$553,0),MATCH(B9,root!$A$3:$CL$3,0))</f>
        <v>75</v>
      </c>
      <c r="C26" t="str">
        <f>INDEX(root!$A$4:$CL$553,MATCH($A$26,root!$A$4:$A$553,0),MATCH(C9,root!$A$3:$CL$3,0))</f>
        <v>Rep</v>
      </c>
      <c r="D26">
        <f>INDEX(root!$A$4:$CL$553,MATCH($A$26,root!$A$4:$A$553,0),MATCH(D9,root!$A$3:$CL$3,0))</f>
        <v>0</v>
      </c>
      <c r="E26">
        <f>INDEX(root!$A$4:$CL$553,MATCH($A$26,root!$A$4:$A$553,0),MATCH(E9,root!$A$3:$CL$3,0))</f>
        <v>0</v>
      </c>
      <c r="F26">
        <f>INDEX(root!$A$4:$CL$553,MATCH($A$26,root!$A$4:$A$553,0),MATCH(F9,root!$A$3:$CL$3,0))</f>
        <v>0</v>
      </c>
      <c r="G26">
        <f>INDEX(root!$A$4:$CL$553,MATCH($A$26,root!$A$4:$A$553,0),MATCH(G9,root!$A$3:$CL$3,0))</f>
        <v>0</v>
      </c>
      <c r="H26">
        <f>INDEX(root!$A$4:$CL$553,MATCH($A$26,root!$A$4:$A$553,0),MATCH(H9,root!$A$3:$CL$3,0))</f>
        <v>0</v>
      </c>
      <c r="I26">
        <f>INDEX(root!$A$4:$CL$553,MATCH($A$26,root!$A$4:$A$553,0),MATCH(I9,root!$A$3:$CL$3,0))</f>
        <v>0</v>
      </c>
    </row>
    <row r="27" spans="1:9" x14ac:dyDescent="0.3">
      <c r="A27" s="26" t="s">
        <v>230</v>
      </c>
      <c r="B27">
        <f>INDEX(root!$A$4:$CL$553,MATCH($A$27,root!$A$4:$A$553,0),MATCH(B9,root!$A$3:$CL$3,0))</f>
        <v>76</v>
      </c>
      <c r="C27" t="str">
        <f>INDEX(root!$A$4:$CL$553,MATCH($A$27,root!$A$4:$A$553,0),MATCH(C9,root!$A$3:$CL$3,0))</f>
        <v>Rep</v>
      </c>
      <c r="D27">
        <f>INDEX(root!$A$4:$CL$553,MATCH($A$27,root!$A$4:$A$553,0),MATCH(D9,root!$A$3:$CL$3,0))</f>
        <v>0</v>
      </c>
      <c r="E27">
        <f>INDEX(root!$A$4:$CL$553,MATCH($A$27,root!$A$4:$A$553,0),MATCH(E9,root!$A$3:$CL$3,0))</f>
        <v>0</v>
      </c>
      <c r="F27">
        <f>INDEX(root!$A$4:$CL$553,MATCH($A$27,root!$A$4:$A$553,0),MATCH(F9,root!$A$3:$CL$3,0))</f>
        <v>0</v>
      </c>
      <c r="G27">
        <f>INDEX(root!$A$4:$CL$553,MATCH($A$27,root!$A$4:$A$553,0),MATCH(G9,root!$A$3:$CL$3,0))</f>
        <v>0</v>
      </c>
      <c r="H27">
        <f>INDEX(root!$A$4:$CL$553,MATCH($A$27,root!$A$4:$A$553,0),MATCH(H9,root!$A$3:$CL$3,0))</f>
        <v>0</v>
      </c>
      <c r="I27">
        <f>INDEX(root!$A$4:$CL$553,MATCH($A$27,root!$A$4:$A$553,0),MATCH(I9,root!$A$3:$CL$3,0))</f>
        <v>0</v>
      </c>
    </row>
    <row r="28" spans="1:9" x14ac:dyDescent="0.3">
      <c r="A28" s="26" t="s">
        <v>234</v>
      </c>
      <c r="B28">
        <f>INDEX(root!$A$4:$CL$553,MATCH($A$28,root!$A$4:$A$553,0),MATCH(B9,root!$A$3:$CL$3,0))</f>
        <v>77</v>
      </c>
      <c r="C28" t="str">
        <f>INDEX(root!$A$4:$CL$553,MATCH($A$28,root!$A$4:$A$553,0),MATCH(C9,root!$A$3:$CL$3,0))</f>
        <v>Rep</v>
      </c>
      <c r="D28" t="str">
        <f>INDEX(root!$A$4:$CL$553,MATCH($A$28,root!$A$4:$A$553,0),MATCH(D9,root!$A$3:$CL$3,0))</f>
        <v>N/A</v>
      </c>
      <c r="E28" t="str">
        <f>INDEX(root!$A$4:$CL$553,MATCH($A$28,root!$A$4:$A$553,0),MATCH(E9,root!$A$3:$CL$3,0))</f>
        <v>N/A</v>
      </c>
      <c r="F28" t="str">
        <f>INDEX(root!$A$4:$CL$553,MATCH($A$28,root!$A$4:$A$553,0),MATCH(F9,root!$A$3:$CL$3,0))</f>
        <v>N/A</v>
      </c>
      <c r="G28" t="str">
        <f>INDEX(root!$A$4:$CL$553,MATCH($A$28,root!$A$4:$A$553,0),MATCH(G9,root!$A$3:$CL$3,0))</f>
        <v>N/A</v>
      </c>
      <c r="H28" t="str">
        <f>INDEX(root!$A$4:$CL$553,MATCH($A$28,root!$A$4:$A$553,0),MATCH(H9,root!$A$3:$CL$3,0))</f>
        <v>N/A</v>
      </c>
      <c r="I28" t="str">
        <f>INDEX(root!$A$4:$CL$553,MATCH($A$28,root!$A$4:$A$553,0),MATCH(I9,root!$A$3:$CL$3,0))</f>
        <v>N/A</v>
      </c>
    </row>
    <row r="29" spans="1:9" x14ac:dyDescent="0.3">
      <c r="A29" s="26" t="s">
        <v>235</v>
      </c>
      <c r="B29">
        <f>INDEX(root!$A$4:$CL$553,MATCH($A$29,root!$A$4:$A$553,0),MATCH(B9,root!$A$3:$CL$3,0))</f>
        <v>78</v>
      </c>
      <c r="C29" t="str">
        <f>INDEX(root!$A$4:$CL$553,MATCH($A$29,root!$A$4:$A$553,0),MATCH(C9,root!$A$3:$CL$3,0))</f>
        <v>Rep</v>
      </c>
      <c r="D29">
        <f>INDEX(root!$A$4:$CL$553,MATCH($A$29,root!$A$4:$A$553,0),MATCH(D9,root!$A$3:$CL$3,0))</f>
        <v>-527.29999999999995</v>
      </c>
      <c r="E29">
        <f>INDEX(root!$A$4:$CL$553,MATCH($A$29,root!$A$4:$A$553,0),MATCH(E9,root!$A$3:$CL$3,0))</f>
        <v>-511.2</v>
      </c>
      <c r="F29">
        <f>INDEX(root!$A$4:$CL$553,MATCH($A$29,root!$A$4:$A$553,0),MATCH(F9,root!$A$3:$CL$3,0))</f>
        <v>-644.5</v>
      </c>
      <c r="G29">
        <f>INDEX(root!$A$4:$CL$553,MATCH($A$29,root!$A$4:$A$553,0),MATCH(G9,root!$A$3:$CL$3,0))</f>
        <v>-219.2</v>
      </c>
      <c r="H29">
        <f>INDEX(root!$A$4:$CL$553,MATCH($A$29,root!$A$4:$A$553,0),MATCH(H9,root!$A$3:$CL$3,0))</f>
        <v>-279.10000000000002</v>
      </c>
      <c r="I29">
        <f>INDEX(root!$A$4:$CL$553,MATCH($A$29,root!$A$4:$A$553,0),MATCH(I9,root!$A$3:$CL$3,0))</f>
        <v>-285.89999999999998</v>
      </c>
    </row>
    <row r="30" spans="1:9" x14ac:dyDescent="0.3">
      <c r="A30" s="26" t="s">
        <v>210</v>
      </c>
      <c r="B30">
        <f>INDEX(root!$A$4:$CL$553,MATCH($A$30,root!$A$4:$A$553,0),MATCH(B9,root!$A$3:$CL$3,0))</f>
        <v>79</v>
      </c>
      <c r="C30" t="str">
        <f>INDEX(root!$A$4:$CL$553,MATCH($A$30,root!$A$4:$A$553,0),MATCH(C9,root!$A$3:$CL$3,0))</f>
        <v>Std</v>
      </c>
      <c r="D30">
        <f>INDEX(root!$A$4:$CL$553,MATCH($A$30,root!$A$4:$A$553,0),MATCH(D9,root!$A$3:$CL$3,0))</f>
        <v>-527.29999999999995</v>
      </c>
      <c r="E30">
        <f>INDEX(root!$A$4:$CL$553,MATCH($A$30,root!$A$4:$A$553,0),MATCH(E9,root!$A$3:$CL$3,0))</f>
        <v>-511.2</v>
      </c>
      <c r="F30">
        <f>INDEX(root!$A$4:$CL$553,MATCH($A$30,root!$A$4:$A$553,0),MATCH(F9,root!$A$3:$CL$3,0))</f>
        <v>-644.5</v>
      </c>
      <c r="G30">
        <f>INDEX(root!$A$4:$CL$553,MATCH($A$30,root!$A$4:$A$553,0),MATCH(G9,root!$A$3:$CL$3,0))</f>
        <v>-219.2</v>
      </c>
      <c r="H30">
        <f>INDEX(root!$A$4:$CL$553,MATCH($A$30,root!$A$4:$A$553,0),MATCH(H9,root!$A$3:$CL$3,0))</f>
        <v>-279.10000000000002</v>
      </c>
      <c r="I30">
        <f>INDEX(root!$A$4:$CL$553,MATCH($A$30,root!$A$4:$A$553,0),MATCH(I9,root!$A$3:$CL$3,0))</f>
        <v>-285.89999999999998</v>
      </c>
    </row>
    <row r="31" spans="1:9" x14ac:dyDescent="0.3">
      <c r="A31" s="26" t="s">
        <v>236</v>
      </c>
      <c r="B31">
        <f>INDEX(root!$A$4:$CL$553,MATCH($A$31,root!$A$4:$A$553,0),MATCH(B9,root!$A$3:$CL$3,0))</f>
        <v>80</v>
      </c>
      <c r="C31" t="str">
        <f>INDEX(root!$A$4:$CL$553,MATCH($A$31,root!$A$4:$A$553,0),MATCH(C9,root!$A$3:$CL$3,0))</f>
        <v>Rep</v>
      </c>
      <c r="D31">
        <f>INDEX(root!$A$4:$CL$553,MATCH($A$31,root!$A$4:$A$553,0),MATCH(D9,root!$A$3:$CL$3,0))</f>
        <v>26.9</v>
      </c>
      <c r="E31">
        <f>INDEX(root!$A$4:$CL$553,MATCH($A$31,root!$A$4:$A$553,0),MATCH(E9,root!$A$3:$CL$3,0))</f>
        <v>-2.8</v>
      </c>
      <c r="F31">
        <f>INDEX(root!$A$4:$CL$553,MATCH($A$31,root!$A$4:$A$553,0),MATCH(F9,root!$A$3:$CL$3,0))</f>
        <v>54.3</v>
      </c>
      <c r="G31">
        <f>INDEX(root!$A$4:$CL$553,MATCH($A$31,root!$A$4:$A$553,0),MATCH(G9,root!$A$3:$CL$3,0))</f>
        <v>-180.4</v>
      </c>
      <c r="H31">
        <f>INDEX(root!$A$4:$CL$553,MATCH($A$31,root!$A$4:$A$553,0),MATCH(H9,root!$A$3:$CL$3,0))</f>
        <v>-164.6</v>
      </c>
      <c r="I31">
        <f>INDEX(root!$A$4:$CL$553,MATCH($A$31,root!$A$4:$A$553,0),MATCH(I9,root!$A$3:$CL$3,0))</f>
        <v>-89.4</v>
      </c>
    </row>
    <row r="32" spans="1:9" x14ac:dyDescent="0.3">
      <c r="A32" s="26" t="s">
        <v>833</v>
      </c>
      <c r="B32" t="e">
        <f>INDEX(root!$A$4:$CL$553,MATCH($A$32,root!$A$4:$A$553,0),MATCH(B9,root!$A$3:$CL$3,0))</f>
        <v>#N/A</v>
      </c>
      <c r="C32" t="e">
        <f>INDEX(root!$A$4:$CL$553,MATCH($A$32,root!$A$4:$A$553,0),MATCH(C9,root!$A$3:$CL$3,0))</f>
        <v>#N/A</v>
      </c>
      <c r="D32" t="e">
        <f>INDEX(root!$A$4:$CL$553,MATCH($A$32,root!$A$4:$A$553,0),MATCH(D9,root!$A$3:$CL$3,0))</f>
        <v>#N/A</v>
      </c>
      <c r="E32" t="e">
        <f>INDEX(root!$A$4:$CL$553,MATCH($A$32,root!$A$4:$A$553,0),MATCH(E9,root!$A$3:$CL$3,0))</f>
        <v>#N/A</v>
      </c>
      <c r="F32" t="e">
        <f>INDEX(root!$A$4:$CL$553,MATCH($A$32,root!$A$4:$A$553,0),MATCH(F9,root!$A$3:$CL$3,0))</f>
        <v>#N/A</v>
      </c>
      <c r="G32" t="e">
        <f>INDEX(root!$A$4:$CL$553,MATCH($A$32,root!$A$4:$A$553,0),MATCH(G9,root!$A$3:$CL$3,0))</f>
        <v>#N/A</v>
      </c>
      <c r="H32" t="e">
        <f>INDEX(root!$A$4:$CL$553,MATCH($A$32,root!$A$4:$A$553,0),MATCH(H9,root!$A$3:$CL$3,0))</f>
        <v>#N/A</v>
      </c>
      <c r="I32" t="e">
        <f>INDEX(root!$A$4:$CL$553,MATCH($A$32,root!$A$4:$A$553,0),MATCH(I9,root!$A$3:$CL$3,0))</f>
        <v>#N/A</v>
      </c>
    </row>
    <row r="33" spans="1:9" ht="15" customHeight="1" x14ac:dyDescent="0.3">
      <c r="A33" s="26" t="s">
        <v>271</v>
      </c>
      <c r="B33">
        <f>INDEX(root!$A$4:$CL$553,MATCH($A$33,root!$A$4:$A$553,0),MATCH(B9,root!$A$3:$CL$3,0))</f>
        <v>103</v>
      </c>
      <c r="C33" t="str">
        <f>INDEX(root!$A$4:$CL$553,MATCH($A$33,root!$A$4:$A$553,0),MATCH(C9,root!$A$3:$CL$3,0))</f>
        <v>Rep</v>
      </c>
      <c r="D33">
        <f>INDEX(root!$A$4:$CL$553,MATCH($A$33,root!$A$4:$A$553,0),MATCH(D9,root!$A$3:$CL$3,0))</f>
        <v>0</v>
      </c>
      <c r="E33">
        <f>INDEX(root!$A$4:$CL$553,MATCH($A$33,root!$A$4:$A$553,0),MATCH(E9,root!$A$3:$CL$3,0))</f>
        <v>0</v>
      </c>
      <c r="F33">
        <f>INDEX(root!$A$4:$CL$553,MATCH($A$33,root!$A$4:$A$553,0),MATCH(F9,root!$A$3:$CL$3,0))</f>
        <v>0</v>
      </c>
      <c r="G33">
        <f>INDEX(root!$A$4:$CL$553,MATCH($A$33,root!$A$4:$A$553,0),MATCH(G9,root!$A$3:$CL$3,0))</f>
        <v>-4014.1</v>
      </c>
      <c r="H33">
        <f>INDEX(root!$A$4:$CL$553,MATCH($A$33,root!$A$4:$A$553,0),MATCH(H9,root!$A$3:$CL$3,0))</f>
        <v>-20.2</v>
      </c>
      <c r="I33">
        <f>INDEX(root!$A$4:$CL$553,MATCH($A$33,root!$A$4:$A$553,0),MATCH(I9,root!$A$3:$CL$3,0))</f>
        <v>0</v>
      </c>
    </row>
    <row r="34" spans="1:9" ht="15" customHeight="1" x14ac:dyDescent="0.3">
      <c r="A34" s="26" t="s">
        <v>272</v>
      </c>
      <c r="B34">
        <f>INDEX(root!$A$4:$CL$553,MATCH($A$34,root!$A$4:$A$553,0),MATCH(B9,root!$A$3:$CL$3,0))</f>
        <v>104</v>
      </c>
      <c r="C34" t="str">
        <f>INDEX(root!$A$4:$CL$553,MATCH($A$34,root!$A$4:$A$553,0),MATCH(C9,root!$A$3:$CL$3,0))</f>
        <v>Rep</v>
      </c>
      <c r="D34">
        <f>INDEX(root!$A$4:$CL$553,MATCH($A$34,root!$A$4:$A$553,0),MATCH(D9,root!$A$3:$CL$3,0))</f>
        <v>0</v>
      </c>
      <c r="E34">
        <f>INDEX(root!$A$4:$CL$553,MATCH($A$34,root!$A$4:$A$553,0),MATCH(E9,root!$A$3:$CL$3,0))</f>
        <v>0</v>
      </c>
      <c r="F34">
        <f>INDEX(root!$A$4:$CL$553,MATCH($A$34,root!$A$4:$A$553,0),MATCH(F9,root!$A$3:$CL$3,0))</f>
        <v>0</v>
      </c>
      <c r="G34">
        <f>INDEX(root!$A$4:$CL$553,MATCH($A$34,root!$A$4:$A$553,0),MATCH(G9,root!$A$3:$CL$3,0))</f>
        <v>0</v>
      </c>
      <c r="H34">
        <f>INDEX(root!$A$4:$CL$553,MATCH($A$34,root!$A$4:$A$553,0),MATCH(H9,root!$A$3:$CL$3,0))</f>
        <v>0</v>
      </c>
      <c r="I34">
        <f>INDEX(root!$A$4:$CL$553,MATCH($A$34,root!$A$4:$A$553,0),MATCH(I9,root!$A$3:$CL$3,0))</f>
        <v>0</v>
      </c>
    </row>
    <row r="35" spans="1:9" ht="19.5" customHeight="1" x14ac:dyDescent="0.3">
      <c r="A35" s="26" t="s">
        <v>274</v>
      </c>
      <c r="B35">
        <f>INDEX(root!$A$4:$CL$553,MATCH($A$35,root!$A$4:$A$553,0),MATCH(B9,root!$A$3:$CL$3,0))</f>
        <v>106</v>
      </c>
      <c r="C35" t="str">
        <f>INDEX(root!$A$4:$CL$553,MATCH($A$35,root!$A$4:$A$553,0),MATCH(C9,root!$A$3:$CL$3,0))</f>
        <v>Rep</v>
      </c>
      <c r="D35">
        <f>INDEX(root!$A$4:$CL$553,MATCH($A$35,root!$A$4:$A$553,0),MATCH(D9,root!$A$3:$CL$3,0))</f>
        <v>-37.700000000000003</v>
      </c>
      <c r="E35">
        <f>INDEX(root!$A$4:$CL$553,MATCH($A$35,root!$A$4:$A$553,0),MATCH(E9,root!$A$3:$CL$3,0))</f>
        <v>-51.6</v>
      </c>
      <c r="F35">
        <f>INDEX(root!$A$4:$CL$553,MATCH($A$35,root!$A$4:$A$553,0),MATCH(F9,root!$A$3:$CL$3,0))</f>
        <v>-61.6</v>
      </c>
      <c r="G35">
        <f>INDEX(root!$A$4:$CL$553,MATCH($A$35,root!$A$4:$A$553,0),MATCH(G9,root!$A$3:$CL$3,0))</f>
        <v>-111.1</v>
      </c>
      <c r="H35">
        <f>INDEX(root!$A$4:$CL$553,MATCH($A$35,root!$A$4:$A$553,0),MATCH(H9,root!$A$3:$CL$3,0))</f>
        <v>-133.4</v>
      </c>
      <c r="I35">
        <f>INDEX(root!$A$4:$CL$553,MATCH($A$35,root!$A$4:$A$553,0),MATCH(I9,root!$A$3:$CL$3,0))</f>
        <v>-146.4</v>
      </c>
    </row>
    <row r="36" spans="1:9" ht="15" customHeight="1" x14ac:dyDescent="0.3">
      <c r="A36" s="26" t="s">
        <v>275</v>
      </c>
      <c r="B36">
        <f>INDEX(root!$A$4:$CL$553,MATCH($A$36,root!$A$4:$A$553,0),MATCH(B9,root!$A$3:$CL$3,0))</f>
        <v>107</v>
      </c>
      <c r="C36" t="str">
        <f>INDEX(root!$A$4:$CL$553,MATCH($A$36,root!$A$4:$A$553,0),MATCH(C9,root!$A$3:$CL$3,0))</f>
        <v>Rep</v>
      </c>
      <c r="D36">
        <f>INDEX(root!$A$4:$CL$553,MATCH($A$36,root!$A$4:$A$553,0),MATCH(D9,root!$A$3:$CL$3,0))</f>
        <v>0</v>
      </c>
      <c r="E36">
        <f>INDEX(root!$A$4:$CL$553,MATCH($A$36,root!$A$4:$A$553,0),MATCH(E9,root!$A$3:$CL$3,0))</f>
        <v>0</v>
      </c>
      <c r="F36">
        <f>INDEX(root!$A$4:$CL$553,MATCH($A$36,root!$A$4:$A$553,0),MATCH(F9,root!$A$3:$CL$3,0))</f>
        <v>0</v>
      </c>
      <c r="G36">
        <f>INDEX(root!$A$4:$CL$553,MATCH($A$36,root!$A$4:$A$553,0),MATCH(G9,root!$A$3:$CL$3,0))</f>
        <v>0</v>
      </c>
      <c r="H36">
        <f>INDEX(root!$A$4:$CL$553,MATCH($A$36,root!$A$4:$A$553,0),MATCH(H9,root!$A$3:$CL$3,0))</f>
        <v>0</v>
      </c>
      <c r="I36">
        <f>INDEX(root!$A$4:$CL$553,MATCH($A$36,root!$A$4:$A$553,0),MATCH(I9,root!$A$3:$CL$3,0))</f>
        <v>0</v>
      </c>
    </row>
    <row r="37" spans="1:9" x14ac:dyDescent="0.3">
      <c r="A37" s="26" t="s">
        <v>277</v>
      </c>
      <c r="B37">
        <f>INDEX(root!$A$4:$CL$553,MATCH($A$37,root!$A$4:$A$553,0),MATCH(B9,root!$A$3:$CL$3,0))</f>
        <v>108</v>
      </c>
      <c r="C37" t="str">
        <f>INDEX(root!$A$4:$CL$553,MATCH($A$37,root!$A$4:$A$553,0),MATCH(C9,root!$A$3:$CL$3,0))</f>
        <v>Rep</v>
      </c>
      <c r="D37">
        <f>INDEX(root!$A$4:$CL$553,MATCH($A$37,root!$A$4:$A$553,0),MATCH(D9,root!$A$3:$CL$3,0))</f>
        <v>0</v>
      </c>
      <c r="E37">
        <f>INDEX(root!$A$4:$CL$553,MATCH($A$37,root!$A$4:$A$553,0),MATCH(E9,root!$A$3:$CL$3,0))</f>
        <v>0</v>
      </c>
      <c r="F37">
        <f>INDEX(root!$A$4:$CL$553,MATCH($A$37,root!$A$4:$A$553,0),MATCH(F9,root!$A$3:$CL$3,0))</f>
        <v>0</v>
      </c>
      <c r="G37">
        <f>INDEX(root!$A$4:$CL$553,MATCH($A$37,root!$A$4:$A$553,0),MATCH(G9,root!$A$3:$CL$3,0))</f>
        <v>0</v>
      </c>
      <c r="H37">
        <f>INDEX(root!$A$4:$CL$553,MATCH($A$37,root!$A$4:$A$553,0),MATCH(H9,root!$A$3:$CL$3,0))</f>
        <v>0</v>
      </c>
      <c r="I37">
        <f>INDEX(root!$A$4:$CL$553,MATCH($A$37,root!$A$4:$A$553,0),MATCH(I9,root!$A$3:$CL$3,0))</f>
        <v>0</v>
      </c>
    </row>
    <row r="38" spans="1:9" x14ac:dyDescent="0.3">
      <c r="A38" s="26" t="s">
        <v>278</v>
      </c>
      <c r="B38">
        <f>INDEX(root!$A$4:$CL$553,MATCH($A$38,root!$A$4:$A$553,0),MATCH(B9,root!$A$3:$CL$3,0))</f>
        <v>109</v>
      </c>
      <c r="C38" t="str">
        <f>INDEX(root!$A$4:$CL$553,MATCH($A$38,root!$A$4:$A$553,0),MATCH(C9,root!$A$3:$CL$3,0))</f>
        <v>Rep</v>
      </c>
      <c r="D38">
        <f>INDEX(root!$A$4:$CL$553,MATCH($A$38,root!$A$4:$A$553,0),MATCH(D9,root!$A$3:$CL$3,0))</f>
        <v>-37.700000000000003</v>
      </c>
      <c r="E38">
        <f>INDEX(root!$A$4:$CL$553,MATCH($A$38,root!$A$4:$A$553,0),MATCH(E9,root!$A$3:$CL$3,0))</f>
        <v>-51.6</v>
      </c>
      <c r="F38">
        <f>INDEX(root!$A$4:$CL$553,MATCH($A$38,root!$A$4:$A$553,0),MATCH(F9,root!$A$3:$CL$3,0))</f>
        <v>-61.6</v>
      </c>
      <c r="G38">
        <f>INDEX(root!$A$4:$CL$553,MATCH($A$38,root!$A$4:$A$553,0),MATCH(G9,root!$A$3:$CL$3,0))</f>
        <v>-111.1</v>
      </c>
      <c r="H38">
        <f>INDEX(root!$A$4:$CL$553,MATCH($A$38,root!$A$4:$A$553,0),MATCH(H9,root!$A$3:$CL$3,0))</f>
        <v>-133.4</v>
      </c>
      <c r="I38">
        <f>INDEX(root!$A$4:$CL$553,MATCH($A$38,root!$A$4:$A$553,0),MATCH(I9,root!$A$3:$CL$3,0))</f>
        <v>-146.4</v>
      </c>
    </row>
    <row r="39" spans="1:9" x14ac:dyDescent="0.3">
      <c r="A39" s="26" t="s">
        <v>279</v>
      </c>
      <c r="B39">
        <f>INDEX(root!$A$4:$CL$553,MATCH($A$39,root!$A$4:$A$553,0),MATCH(B9,root!$A$3:$CL$3,0))</f>
        <v>110</v>
      </c>
      <c r="C39" t="str">
        <f>INDEX(root!$A$4:$CL$553,MATCH($A$39,root!$A$4:$A$553,0),MATCH(C9,root!$A$3:$CL$3,0))</f>
        <v>Rep</v>
      </c>
      <c r="D39">
        <f>INDEX(root!$A$4:$CL$553,MATCH($A$39,root!$A$4:$A$553,0),MATCH(D9,root!$A$3:$CL$3,0))</f>
        <v>0</v>
      </c>
      <c r="E39">
        <f>INDEX(root!$A$4:$CL$553,MATCH($A$39,root!$A$4:$A$553,0),MATCH(E9,root!$A$3:$CL$3,0))</f>
        <v>0</v>
      </c>
      <c r="F39">
        <f>INDEX(root!$A$4:$CL$553,MATCH($A$39,root!$A$4:$A$553,0),MATCH(F9,root!$A$3:$CL$3,0))</f>
        <v>0</v>
      </c>
      <c r="G39">
        <f>INDEX(root!$A$4:$CL$553,MATCH($A$39,root!$A$4:$A$553,0),MATCH(G9,root!$A$3:$CL$3,0))</f>
        <v>0</v>
      </c>
      <c r="H39">
        <f>INDEX(root!$A$4:$CL$553,MATCH($A$39,root!$A$4:$A$553,0),MATCH(H9,root!$A$3:$CL$3,0))</f>
        <v>0</v>
      </c>
      <c r="I39">
        <f>INDEX(root!$A$4:$CL$553,MATCH($A$39,root!$A$4:$A$553,0),MATCH(I9,root!$A$3:$CL$3,0))</f>
        <v>0</v>
      </c>
    </row>
    <row r="40" spans="1:9" x14ac:dyDescent="0.3">
      <c r="A40" s="26" t="s">
        <v>280</v>
      </c>
      <c r="B40">
        <f>INDEX(root!$A$4:$CL$553,MATCH($A$40,root!$A$4:$A$553,0),MATCH(B9,root!$A$3:$CL$3,0))</f>
        <v>111</v>
      </c>
      <c r="C40" t="str">
        <f>INDEX(root!$A$4:$CL$553,MATCH($A$40,root!$A$4:$A$553,0),MATCH(C9,root!$A$3:$CL$3,0))</f>
        <v>Rep</v>
      </c>
      <c r="D40">
        <f>INDEX(root!$A$4:$CL$553,MATCH($A$40,root!$A$4:$A$553,0),MATCH(D9,root!$A$3:$CL$3,0))</f>
        <v>0</v>
      </c>
      <c r="E40">
        <f>INDEX(root!$A$4:$CL$553,MATCH($A$40,root!$A$4:$A$553,0),MATCH(E9,root!$A$3:$CL$3,0))</f>
        <v>0</v>
      </c>
      <c r="F40">
        <f>INDEX(root!$A$4:$CL$553,MATCH($A$40,root!$A$4:$A$553,0),MATCH(F9,root!$A$3:$CL$3,0))</f>
        <v>0</v>
      </c>
      <c r="G40">
        <f>INDEX(root!$A$4:$CL$553,MATCH($A$40,root!$A$4:$A$553,0),MATCH(G9,root!$A$3:$CL$3,0))</f>
        <v>0</v>
      </c>
      <c r="H40">
        <f>INDEX(root!$A$4:$CL$553,MATCH($A$40,root!$A$4:$A$553,0),MATCH(H9,root!$A$3:$CL$3,0))</f>
        <v>0</v>
      </c>
      <c r="I40">
        <f>INDEX(root!$A$4:$CL$553,MATCH($A$40,root!$A$4:$A$553,0),MATCH(I9,root!$A$3:$CL$3,0))</f>
        <v>0</v>
      </c>
    </row>
    <row r="41" spans="1:9" x14ac:dyDescent="0.3">
      <c r="A41" s="26" t="s">
        <v>252</v>
      </c>
      <c r="B41">
        <f>INDEX(root!$A$4:$CL$553,MATCH($A$41,root!$A$4:$A$553,0),MATCH(B9,root!$A$3:$CL$3,0))</f>
        <v>112</v>
      </c>
      <c r="C41" t="str">
        <f>INDEX(root!$A$4:$CL$553,MATCH($A$41,root!$A$4:$A$553,0),MATCH(C9,root!$A$3:$CL$3,0))</f>
        <v>Std</v>
      </c>
      <c r="D41">
        <f>INDEX(root!$A$4:$CL$553,MATCH($A$41,root!$A$4:$A$553,0),MATCH(D9,root!$A$3:$CL$3,0))</f>
        <v>-37.700000000000003</v>
      </c>
      <c r="E41">
        <f>INDEX(root!$A$4:$CL$553,MATCH($A$41,root!$A$4:$A$553,0),MATCH(E9,root!$A$3:$CL$3,0))</f>
        <v>-51.6</v>
      </c>
      <c r="F41">
        <f>INDEX(root!$A$4:$CL$553,MATCH($A$41,root!$A$4:$A$553,0),MATCH(F9,root!$A$3:$CL$3,0))</f>
        <v>-61.6</v>
      </c>
      <c r="G41">
        <f>INDEX(root!$A$4:$CL$553,MATCH($A$41,root!$A$4:$A$553,0),MATCH(G9,root!$A$3:$CL$3,0))</f>
        <v>-111.1</v>
      </c>
      <c r="H41">
        <f>INDEX(root!$A$4:$CL$553,MATCH($A$41,root!$A$4:$A$553,0),MATCH(H9,root!$A$3:$CL$3,0))</f>
        <v>-133.4</v>
      </c>
      <c r="I41">
        <f>INDEX(root!$A$4:$CL$553,MATCH($A$41,root!$A$4:$A$553,0),MATCH(I9,root!$A$3:$CL$3,0))</f>
        <v>-146.4</v>
      </c>
    </row>
    <row r="42" spans="1:9" x14ac:dyDescent="0.3">
      <c r="A42" s="26" t="s">
        <v>281</v>
      </c>
      <c r="B42">
        <f>INDEX(root!$A$4:$CL$553,MATCH($A$42,root!$A$4:$A$553,0),MATCH(B9,root!$A$3:$CL$3,0))</f>
        <v>113</v>
      </c>
      <c r="C42" t="str">
        <f>INDEX(root!$A$4:$CL$553,MATCH($A$42,root!$A$4:$A$553,0),MATCH(C9,root!$A$3:$CL$3,0))</f>
        <v>Rep</v>
      </c>
      <c r="D42">
        <f>INDEX(root!$A$4:$CL$553,MATCH($A$42,root!$A$4:$A$553,0),MATCH(D9,root!$A$3:$CL$3,0))</f>
        <v>-37.700000000000003</v>
      </c>
      <c r="E42">
        <f>INDEX(root!$A$4:$CL$553,MATCH($A$42,root!$A$4:$A$553,0),MATCH(E9,root!$A$3:$CL$3,0))</f>
        <v>-51.6</v>
      </c>
      <c r="F42">
        <f>INDEX(root!$A$4:$CL$553,MATCH($A$42,root!$A$4:$A$553,0),MATCH(F9,root!$A$3:$CL$3,0))</f>
        <v>-61.6</v>
      </c>
      <c r="G42">
        <f>INDEX(root!$A$4:$CL$553,MATCH($A$42,root!$A$4:$A$553,0),MATCH(G9,root!$A$3:$CL$3,0))</f>
        <v>-111.1</v>
      </c>
      <c r="H42">
        <f>INDEX(root!$A$4:$CL$553,MATCH($A$42,root!$A$4:$A$553,0),MATCH(H9,root!$A$3:$CL$3,0))</f>
        <v>-133.4</v>
      </c>
      <c r="I42">
        <f>INDEX(root!$A$4:$CL$553,MATCH($A$42,root!$A$4:$A$553,0),MATCH(I9,root!$A$3:$CL$3,0))</f>
        <v>-146.4</v>
      </c>
    </row>
    <row r="43" spans="1:9" x14ac:dyDescent="0.3">
      <c r="A43" s="26" t="s">
        <v>834</v>
      </c>
      <c r="B43" t="e">
        <f>INDEX(root!$A$4:$CL$553,MATCH($A$43,root!$A$4:$A$553,0),MATCH(B9,root!$A$3:$CL$3,0))</f>
        <v>#N/A</v>
      </c>
      <c r="C43" t="e">
        <f>INDEX(root!$A$4:$CL$553,MATCH($A$43,root!$A$4:$A$553,0),MATCH(C9,root!$A$3:$CL$3,0))</f>
        <v>#N/A</v>
      </c>
      <c r="D43" t="e">
        <f>INDEX(root!$A$4:$CL$553,MATCH($A$43,root!$A$4:$A$553,0),MATCH(D9,root!$A$3:$CL$3,0))</f>
        <v>#N/A</v>
      </c>
      <c r="E43" t="e">
        <f>INDEX(root!$A$4:$CL$553,MATCH($A$43,root!$A$4:$A$553,0),MATCH(E9,root!$A$3:$CL$3,0))</f>
        <v>#N/A</v>
      </c>
      <c r="F43" t="e">
        <f>INDEX(root!$A$4:$CL$553,MATCH($A$43,root!$A$4:$A$553,0),MATCH(F9,root!$A$3:$CL$3,0))</f>
        <v>#N/A</v>
      </c>
      <c r="G43" t="e">
        <f>INDEX(root!$A$4:$CL$553,MATCH($A$43,root!$A$4:$A$553,0),MATCH(G9,root!$A$3:$CL$3,0))</f>
        <v>#N/A</v>
      </c>
      <c r="H43" t="e">
        <f>INDEX(root!$A$4:$CL$553,MATCH($A$43,root!$A$4:$A$553,0),MATCH(H9,root!$A$3:$CL$3,0))</f>
        <v>#N/A</v>
      </c>
      <c r="I43" t="e">
        <f>INDEX(root!$A$4:$CL$553,MATCH($A$43,root!$A$4:$A$553,0),MATCH(I9,root!$A$3:$CL$3,0))</f>
        <v>#N/A</v>
      </c>
    </row>
    <row r="44" spans="1:9" x14ac:dyDescent="0.3">
      <c r="A44" s="26" t="s">
        <v>835</v>
      </c>
      <c r="B44" t="e">
        <f>INDEX(root!$A$4:$CL$553,MATCH($A$44,root!$A$4:$A$553,0),MATCH(B9,root!$A$3:$CL$3,0))</f>
        <v>#N/A</v>
      </c>
      <c r="C44" t="e">
        <f>INDEX(root!$A$4:$CL$553,MATCH($A$44,root!$A$4:$A$553,0),MATCH(C9,root!$A$3:$CL$3,0))</f>
        <v>#N/A</v>
      </c>
      <c r="D44" t="e">
        <f>INDEX(root!$A$4:$CL$553,MATCH($A$44,root!$A$4:$A$553,0),MATCH(D9,root!$A$3:$CL$3,0))</f>
        <v>#N/A</v>
      </c>
      <c r="E44" t="e">
        <f>INDEX(root!$A$4:$CL$553,MATCH($A$44,root!$A$4:$A$553,0),MATCH(E9,root!$A$3:$CL$3,0))</f>
        <v>#N/A</v>
      </c>
      <c r="F44" t="e">
        <f>INDEX(root!$A$4:$CL$553,MATCH($A$44,root!$A$4:$A$553,0),MATCH(F9,root!$A$3:$CL$3,0))</f>
        <v>#N/A</v>
      </c>
      <c r="G44" t="e">
        <f>INDEX(root!$A$4:$CL$553,MATCH($A$44,root!$A$4:$A$553,0),MATCH(G9,root!$A$3:$CL$3,0))</f>
        <v>#N/A</v>
      </c>
      <c r="H44" t="e">
        <f>INDEX(root!$A$4:$CL$553,MATCH($A$44,root!$A$4:$A$553,0),MATCH(H9,root!$A$3:$CL$3,0))</f>
        <v>#N/A</v>
      </c>
      <c r="I44" t="e">
        <f>INDEX(root!$A$4:$CL$553,MATCH($A$44,root!$A$4:$A$553,0),MATCH(I9,root!$A$3:$CL$3,0))</f>
        <v>#N/A</v>
      </c>
    </row>
    <row r="45" spans="1:9" x14ac:dyDescent="0.3">
      <c r="A45" s="26" t="s">
        <v>286</v>
      </c>
      <c r="B45">
        <f>INDEX(root!$A$4:$CL$553,MATCH($A$45,root!$A$4:$A$553,0),MATCH(B9,root!$A$3:$CL$3,0))</f>
        <v>121</v>
      </c>
      <c r="C45" t="str">
        <f>INDEX(root!$A$4:$CL$553,MATCH($A$45,root!$A$4:$A$553,0),MATCH(C9,root!$A$3:$CL$3,0))</f>
        <v>Rep</v>
      </c>
      <c r="D45">
        <f>INDEX(root!$A$4:$CL$553,MATCH($A$45,root!$A$4:$A$553,0),MATCH(D9,root!$A$3:$CL$3,0))</f>
        <v>0</v>
      </c>
      <c r="E45">
        <f>INDEX(root!$A$4:$CL$553,MATCH($A$45,root!$A$4:$A$553,0),MATCH(E9,root!$A$3:$CL$3,0))</f>
        <v>0</v>
      </c>
      <c r="F45">
        <f>INDEX(root!$A$4:$CL$553,MATCH($A$45,root!$A$4:$A$553,0),MATCH(F9,root!$A$3:$CL$3,0))</f>
        <v>0</v>
      </c>
      <c r="G45">
        <f>INDEX(root!$A$4:$CL$553,MATCH($A$45,root!$A$4:$A$553,0),MATCH(G9,root!$A$3:$CL$3,0))</f>
        <v>0</v>
      </c>
      <c r="H45">
        <f>INDEX(root!$A$4:$CL$553,MATCH($A$45,root!$A$4:$A$553,0),MATCH(H9,root!$A$3:$CL$3,0))</f>
        <v>0</v>
      </c>
      <c r="I45">
        <f>INDEX(root!$A$4:$CL$553,MATCH($A$45,root!$A$4:$A$553,0),MATCH(I9,root!$A$3:$CL$3,0))</f>
        <v>0</v>
      </c>
    </row>
    <row r="46" spans="1:9" x14ac:dyDescent="0.3">
      <c r="A46" s="26" t="s">
        <v>288</v>
      </c>
      <c r="B46">
        <f>INDEX(root!$A$4:$CL$553,MATCH($A$46,root!$A$4:$A$553,0),MATCH(B9,root!$A$3:$CL$3,0))</f>
        <v>122</v>
      </c>
      <c r="C46" t="str">
        <f>INDEX(root!$A$4:$CL$553,MATCH($A$46,root!$A$4:$A$553,0),MATCH(C9,root!$A$3:$CL$3,0))</f>
        <v>Rep</v>
      </c>
      <c r="D46">
        <f>INDEX(root!$A$4:$CL$553,MATCH($A$46,root!$A$4:$A$553,0),MATCH(D9,root!$A$3:$CL$3,0))</f>
        <v>0</v>
      </c>
      <c r="E46">
        <f>INDEX(root!$A$4:$CL$553,MATCH($A$46,root!$A$4:$A$553,0),MATCH(E9,root!$A$3:$CL$3,0))</f>
        <v>4236.3</v>
      </c>
      <c r="F46">
        <f>INDEX(root!$A$4:$CL$553,MATCH($A$46,root!$A$4:$A$553,0),MATCH(F9,root!$A$3:$CL$3,0))</f>
        <v>20.2</v>
      </c>
      <c r="G46">
        <f>INDEX(root!$A$4:$CL$553,MATCH($A$46,root!$A$4:$A$553,0),MATCH(G9,root!$A$3:$CL$3,0))</f>
        <v>1049.5</v>
      </c>
      <c r="H46">
        <f>INDEX(root!$A$4:$CL$553,MATCH($A$46,root!$A$4:$A$553,0),MATCH(H9,root!$A$3:$CL$3,0))</f>
        <v>17.3</v>
      </c>
      <c r="I46">
        <f>INDEX(root!$A$4:$CL$553,MATCH($A$46,root!$A$4:$A$553,0),MATCH(I9,root!$A$3:$CL$3,0))</f>
        <v>18.3</v>
      </c>
    </row>
    <row r="47" spans="1:9" x14ac:dyDescent="0.3">
      <c r="A47" s="26" t="s">
        <v>289</v>
      </c>
      <c r="B47" t="e">
        <f>INDEX(root!$A$4:$CL$553,MATCH($A$47,root!$A$4:$A$553,0),MATCH(B9,root!$A$3:$CL$3,0))</f>
        <v>#N/A</v>
      </c>
      <c r="C47" t="e">
        <f>INDEX(root!$A$4:$CL$553,MATCH($A$47,root!$A$4:$A$553,0),MATCH(C9,root!$A$3:$CL$3,0))</f>
        <v>#N/A</v>
      </c>
      <c r="D47" t="e">
        <f>INDEX(root!$A$4:$CL$553,MATCH($A$47,root!$A$4:$A$553,0),MATCH(D9,root!$A$3:$CL$3,0))</f>
        <v>#N/A</v>
      </c>
      <c r="E47" t="e">
        <f>INDEX(root!$A$4:$CL$553,MATCH($A$47,root!$A$4:$A$553,0),MATCH(E9,root!$A$3:$CL$3,0))</f>
        <v>#N/A</v>
      </c>
      <c r="F47" t="e">
        <f>INDEX(root!$A$4:$CL$553,MATCH($A$47,root!$A$4:$A$553,0),MATCH(F9,root!$A$3:$CL$3,0))</f>
        <v>#N/A</v>
      </c>
      <c r="G47" t="e">
        <f>INDEX(root!$A$4:$CL$553,MATCH($A$47,root!$A$4:$A$553,0),MATCH(G9,root!$A$3:$CL$3,0))</f>
        <v>#N/A</v>
      </c>
      <c r="H47" t="e">
        <f>INDEX(root!$A$4:$CL$553,MATCH($A$47,root!$A$4:$A$553,0),MATCH(H9,root!$A$3:$CL$3,0))</f>
        <v>#N/A</v>
      </c>
      <c r="I47" t="e">
        <f>INDEX(root!$A$4:$CL$553,MATCH($A$47,root!$A$4:$A$553,0),MATCH(I9,root!$A$3:$CL$3,0))</f>
        <v>#N/A</v>
      </c>
    </row>
    <row r="48" spans="1:9" x14ac:dyDescent="0.3">
      <c r="A48" s="26" t="s">
        <v>290</v>
      </c>
      <c r="B48">
        <f>INDEX(root!$A$4:$CL$553,MATCH($A$48,root!$A$4:$A$553,0),MATCH(B9,root!$A$3:$CL$3,0))</f>
        <v>124</v>
      </c>
      <c r="C48" t="str">
        <f>INDEX(root!$A$4:$CL$553,MATCH($A$48,root!$A$4:$A$553,0),MATCH(C9,root!$A$3:$CL$3,0))</f>
        <v>Rep</v>
      </c>
      <c r="D48">
        <f>INDEX(root!$A$4:$CL$553,MATCH($A$48,root!$A$4:$A$553,0),MATCH(D9,root!$A$3:$CL$3,0))</f>
        <v>0</v>
      </c>
      <c r="E48">
        <f>INDEX(root!$A$4:$CL$553,MATCH($A$48,root!$A$4:$A$553,0),MATCH(E9,root!$A$3:$CL$3,0))</f>
        <v>-31.3</v>
      </c>
      <c r="F48">
        <f>INDEX(root!$A$4:$CL$553,MATCH($A$48,root!$A$4:$A$553,0),MATCH(F9,root!$A$3:$CL$3,0))</f>
        <v>-64.599999999999994</v>
      </c>
      <c r="G48">
        <f>INDEX(root!$A$4:$CL$553,MATCH($A$48,root!$A$4:$A$553,0),MATCH(G9,root!$A$3:$CL$3,0))</f>
        <v>-64.599999999999994</v>
      </c>
      <c r="H48">
        <f>INDEX(root!$A$4:$CL$553,MATCH($A$48,root!$A$4:$A$553,0),MATCH(H9,root!$A$3:$CL$3,0))</f>
        <v>-32.4</v>
      </c>
      <c r="I48">
        <f>INDEX(root!$A$4:$CL$553,MATCH($A$48,root!$A$4:$A$553,0),MATCH(I9,root!$A$3:$CL$3,0))</f>
        <v>0</v>
      </c>
    </row>
    <row r="49" spans="1:9" x14ac:dyDescent="0.3">
      <c r="A49" s="26" t="s">
        <v>291</v>
      </c>
      <c r="B49">
        <f>INDEX(root!$A$4:$CL$553,MATCH($A$49,root!$A$4:$A$553,0),MATCH(B9,root!$A$3:$CL$3,0))</f>
        <v>125</v>
      </c>
      <c r="C49" t="str">
        <f>INDEX(root!$A$4:$CL$553,MATCH($A$49,root!$A$4:$A$553,0),MATCH(C9,root!$A$3:$CL$3,0))</f>
        <v>Rep</v>
      </c>
      <c r="D49">
        <f>INDEX(root!$A$4:$CL$553,MATCH($A$49,root!$A$4:$A$553,0),MATCH(D9,root!$A$3:$CL$3,0))</f>
        <v>0</v>
      </c>
      <c r="E49">
        <f>INDEX(root!$A$4:$CL$553,MATCH($A$49,root!$A$4:$A$553,0),MATCH(E9,root!$A$3:$CL$3,0))</f>
        <v>0</v>
      </c>
      <c r="F49">
        <f>INDEX(root!$A$4:$CL$553,MATCH($A$49,root!$A$4:$A$553,0),MATCH(F9,root!$A$3:$CL$3,0))</f>
        <v>0</v>
      </c>
      <c r="G49">
        <f>INDEX(root!$A$4:$CL$553,MATCH($A$49,root!$A$4:$A$553,0),MATCH(G9,root!$A$3:$CL$3,0))</f>
        <v>0</v>
      </c>
      <c r="H49">
        <f>INDEX(root!$A$4:$CL$553,MATCH($A$49,root!$A$4:$A$553,0),MATCH(H9,root!$A$3:$CL$3,0))</f>
        <v>0</v>
      </c>
      <c r="I49">
        <f>INDEX(root!$A$4:$CL$553,MATCH($A$49,root!$A$4:$A$553,0),MATCH(I9,root!$A$3:$CL$3,0))</f>
        <v>0</v>
      </c>
    </row>
    <row r="50" spans="1:9" x14ac:dyDescent="0.3">
      <c r="A50" s="26" t="s">
        <v>295</v>
      </c>
      <c r="B50">
        <f>INDEX(root!$A$4:$CL$553,MATCH($A$50,root!$A$4:$A$553,0),MATCH(B9,root!$A$3:$CL$3,0))</f>
        <v>130</v>
      </c>
      <c r="C50" t="str">
        <f>INDEX(root!$A$4:$CL$553,MATCH($A$50,root!$A$4:$A$553,0),MATCH(C9,root!$A$3:$CL$3,0))</f>
        <v>Rep</v>
      </c>
      <c r="D50">
        <f>INDEX(root!$A$4:$CL$553,MATCH($A$50,root!$A$4:$A$553,0),MATCH(D9,root!$A$3:$CL$3,0))</f>
        <v>188.5</v>
      </c>
      <c r="E50">
        <f>INDEX(root!$A$4:$CL$553,MATCH($A$50,root!$A$4:$A$553,0),MATCH(E9,root!$A$3:$CL$3,0))</f>
        <v>187.7</v>
      </c>
      <c r="F50">
        <f>INDEX(root!$A$4:$CL$553,MATCH($A$50,root!$A$4:$A$553,0),MATCH(F9,root!$A$3:$CL$3,0))</f>
        <v>189.3</v>
      </c>
      <c r="G50">
        <f>INDEX(root!$A$4:$CL$553,MATCH($A$50,root!$A$4:$A$553,0),MATCH(G9,root!$A$3:$CL$3,0))</f>
        <v>289.2</v>
      </c>
      <c r="H50">
        <f>INDEX(root!$A$4:$CL$553,MATCH($A$50,root!$A$4:$A$553,0),MATCH(H9,root!$A$3:$CL$3,0))</f>
        <v>327.10000000000002</v>
      </c>
      <c r="I50">
        <f>INDEX(root!$A$4:$CL$553,MATCH($A$50,root!$A$4:$A$553,0),MATCH(I9,root!$A$3:$CL$3,0))</f>
        <v>396.9</v>
      </c>
    </row>
    <row r="51" spans="1:9" x14ac:dyDescent="0.3">
      <c r="A51" s="26" t="s">
        <v>296</v>
      </c>
      <c r="B51">
        <f>INDEX(root!$A$4:$CL$553,MATCH($A$51,root!$A$4:$A$553,0),MATCH(B9,root!$A$3:$CL$3,0))</f>
        <v>131</v>
      </c>
      <c r="C51" t="str">
        <f>INDEX(root!$A$4:$CL$553,MATCH($A$51,root!$A$4:$A$553,0),MATCH(C9,root!$A$3:$CL$3,0))</f>
        <v>Rep</v>
      </c>
      <c r="D51">
        <f>INDEX(root!$A$4:$CL$553,MATCH($A$51,root!$A$4:$A$553,0),MATCH(D9,root!$A$3:$CL$3,0))</f>
        <v>187.7</v>
      </c>
      <c r="E51">
        <f>INDEX(root!$A$4:$CL$553,MATCH($A$51,root!$A$4:$A$553,0),MATCH(E9,root!$A$3:$CL$3,0))</f>
        <v>189.3</v>
      </c>
      <c r="F51">
        <f>INDEX(root!$A$4:$CL$553,MATCH($A$51,root!$A$4:$A$553,0),MATCH(F9,root!$A$3:$CL$3,0))</f>
        <v>289.2</v>
      </c>
      <c r="G51">
        <f>INDEX(root!$A$4:$CL$553,MATCH($A$51,root!$A$4:$A$553,0),MATCH(G9,root!$A$3:$CL$3,0))</f>
        <v>327.10000000000002</v>
      </c>
      <c r="H51">
        <f>INDEX(root!$A$4:$CL$553,MATCH($A$51,root!$A$4:$A$553,0),MATCH(H9,root!$A$3:$CL$3,0))</f>
        <v>396.9</v>
      </c>
      <c r="I51">
        <f>INDEX(root!$A$4:$CL$553,MATCH($A$51,root!$A$4:$A$553,0),MATCH(I9,root!$A$3:$CL$3,0))</f>
        <v>287.7</v>
      </c>
    </row>
    <row r="52" spans="1:9" x14ac:dyDescent="0.3">
      <c r="A52" s="26" t="s">
        <v>209</v>
      </c>
      <c r="B52">
        <f>INDEX(root!$A$4:$CL$553,MATCH($A$52,root!$A$4:$A$553,0),MATCH(B9,root!$A$3:$CL$3,0))</f>
        <v>141</v>
      </c>
      <c r="C52" t="str">
        <f>INDEX(root!$A$4:$CL$553,MATCH($A$52,root!$A$4:$A$553,0),MATCH(C9,root!$A$3:$CL$3,0))</f>
        <v>Std</v>
      </c>
      <c r="D52">
        <f>INDEX(root!$A$4:$CL$553,MATCH($A$52,root!$A$4:$A$553,0),MATCH(D9,root!$A$3:$CL$3,0))</f>
        <v>-523.79999999999995</v>
      </c>
      <c r="E52">
        <f>INDEX(root!$A$4:$CL$553,MATCH($A$52,root!$A$4:$A$553,0),MATCH(E9,root!$A$3:$CL$3,0))</f>
        <v>-440</v>
      </c>
      <c r="F52">
        <f>INDEX(root!$A$4:$CL$553,MATCH($A$52,root!$A$4:$A$553,0),MATCH(F9,root!$A$3:$CL$3,0))</f>
        <v>-307.60000000000002</v>
      </c>
      <c r="G52">
        <f>INDEX(root!$A$4:$CL$553,MATCH($A$52,root!$A$4:$A$553,0),MATCH(G9,root!$A$3:$CL$3,0))</f>
        <v>-217.4</v>
      </c>
      <c r="H52">
        <f>INDEX(root!$A$4:$CL$553,MATCH($A$52,root!$A$4:$A$553,0),MATCH(H9,root!$A$3:$CL$3,0))</f>
        <v>-265.8</v>
      </c>
      <c r="I52">
        <f>INDEX(root!$A$4:$CL$553,MATCH($A$52,root!$A$4:$A$553,0),MATCH(I9,root!$A$3:$CL$3,0))</f>
        <v>-284.8</v>
      </c>
    </row>
    <row r="53" spans="1:9" x14ac:dyDescent="0.3">
      <c r="A53" s="26" t="s">
        <v>220</v>
      </c>
      <c r="B53">
        <f>INDEX(root!$A$4:$CL$553,MATCH($A$53,root!$A$4:$A$553,0),MATCH(B9,root!$A$3:$CL$3,0))</f>
        <v>142</v>
      </c>
      <c r="C53" t="str">
        <f>INDEX(root!$A$4:$CL$553,MATCH($A$53,root!$A$4:$A$553,0),MATCH(C9,root!$A$3:$CL$3,0))</f>
        <v>Rep</v>
      </c>
      <c r="D53">
        <f>INDEX(root!$A$4:$CL$553,MATCH($A$53,root!$A$4:$A$553,0),MATCH(D9,root!$A$3:$CL$3,0))</f>
        <v>-404.6</v>
      </c>
      <c r="E53">
        <f>INDEX(root!$A$4:$CL$553,MATCH($A$53,root!$A$4:$A$553,0),MATCH(E9,root!$A$3:$CL$3,0))</f>
        <v>-398.9</v>
      </c>
      <c r="F53">
        <f>INDEX(root!$A$4:$CL$553,MATCH($A$53,root!$A$4:$A$553,0),MATCH(F9,root!$A$3:$CL$3,0))</f>
        <v>-395.4</v>
      </c>
      <c r="G53">
        <f>INDEX(root!$A$4:$CL$553,MATCH($A$53,root!$A$4:$A$553,0),MATCH(G9,root!$A$3:$CL$3,0))</f>
        <v>-379.2</v>
      </c>
      <c r="H53">
        <f>INDEX(root!$A$4:$CL$553,MATCH($A$53,root!$A$4:$A$553,0),MATCH(H9,root!$A$3:$CL$3,0))</f>
        <v>-405.5</v>
      </c>
      <c r="I53">
        <f>INDEX(root!$A$4:$CL$553,MATCH($A$53,root!$A$4:$A$553,0),MATCH(I9,root!$A$3:$CL$3,0))</f>
        <v>-402.3</v>
      </c>
    </row>
    <row r="54" spans="1:9" x14ac:dyDescent="0.3">
      <c r="A54" s="26" t="s">
        <v>205</v>
      </c>
      <c r="B54">
        <f>INDEX(root!$A$4:$CL$553,MATCH($A$54,root!$A$4:$A$553,0),MATCH(B9,root!$A$3:$CL$3,0))</f>
        <v>143</v>
      </c>
      <c r="C54" t="str">
        <f>INDEX(root!$A$4:$CL$553,MATCH($A$54,root!$A$4:$A$553,0),MATCH(C9,root!$A$3:$CL$3,0))</f>
        <v>Std</v>
      </c>
      <c r="D54">
        <f>INDEX(root!$A$4:$CL$553,MATCH($A$54,root!$A$4:$A$553,0),MATCH(D9,root!$A$3:$CL$3,0))</f>
        <v>-404.6</v>
      </c>
      <c r="E54">
        <f>INDEX(root!$A$4:$CL$553,MATCH($A$54,root!$A$4:$A$553,0),MATCH(E9,root!$A$3:$CL$3,0))</f>
        <v>-398.9</v>
      </c>
      <c r="F54">
        <f>INDEX(root!$A$4:$CL$553,MATCH($A$54,root!$A$4:$A$553,0),MATCH(F9,root!$A$3:$CL$3,0))</f>
        <v>-395.4</v>
      </c>
      <c r="G54">
        <f>INDEX(root!$A$4:$CL$553,MATCH($A$54,root!$A$4:$A$553,0),MATCH(G9,root!$A$3:$CL$3,0))</f>
        <v>-379.2</v>
      </c>
      <c r="H54">
        <f>INDEX(root!$A$4:$CL$553,MATCH($A$54,root!$A$4:$A$553,0),MATCH(H9,root!$A$3:$CL$3,0))</f>
        <v>-405.5</v>
      </c>
      <c r="I54">
        <f>INDEX(root!$A$4:$CL$553,MATCH($A$54,root!$A$4:$A$553,0),MATCH(I9,root!$A$3:$CL$3,0))</f>
        <v>-402.3</v>
      </c>
    </row>
    <row r="55" spans="1:9" x14ac:dyDescent="0.3">
      <c r="A55" s="26" t="s">
        <v>204</v>
      </c>
      <c r="B55" s="26">
        <f>INDEX(root!$A$4:$CL$553,MATCH($A$55,root!$A$4:$A$553,0),MATCH(B9,root!$A$3:$CL$3,0))</f>
        <v>146</v>
      </c>
      <c r="C55" s="26" t="str">
        <f>INDEX(root!$A$4:$CL$553,MATCH($A$55,root!$A$4:$A$553,0),MATCH(C9,root!$A$3:$CL$3,0))</f>
        <v>Std</v>
      </c>
      <c r="D55" s="26">
        <f>INDEX(root!$A$4:$CL$553,MATCH($A$55,root!$A$4:$A$553,0),MATCH(D9,root!$A$3:$CL$3,0))</f>
        <v>-404.6</v>
      </c>
      <c r="E55" s="26">
        <f>INDEX(root!$A$4:$CL$553,MATCH($A$55,root!$A$4:$A$553,0),MATCH(E9,root!$A$3:$CL$3,0))</f>
        <v>-398.9</v>
      </c>
      <c r="F55" s="26">
        <f>INDEX(root!$A$4:$CL$553,MATCH($A$55,root!$A$4:$A$553,0),MATCH(F9,root!$A$3:$CL$3,0))</f>
        <v>-395.4</v>
      </c>
      <c r="G55" s="26">
        <f>INDEX(root!$A$4:$CL$553,MATCH($A$55,root!$A$4:$A$553,0),MATCH(G9,root!$A$3:$CL$3,0))</f>
        <v>-379.2</v>
      </c>
      <c r="H55" s="26">
        <f>INDEX(root!$A$4:$CL$553,MATCH($A$55,root!$A$4:$A$553,0),MATCH(H9,root!$A$3:$CL$3,0))</f>
        <v>-405.5</v>
      </c>
      <c r="I55" s="26">
        <f>INDEX(root!$A$4:$CL$553,MATCH($A$55,root!$A$4:$A$553,0),MATCH(I9,root!$A$3:$CL$3,0))</f>
        <v>-402.3</v>
      </c>
    </row>
    <row r="56" spans="1:9" x14ac:dyDescent="0.3">
      <c r="A56" s="26" t="s">
        <v>253</v>
      </c>
      <c r="B56" s="26">
        <f>INDEX(root!$A$4:$CL$553,MATCH($A$56,root!$A$4:$A$553,0),MATCH(B9,root!$A$3:$CL$3,0))</f>
        <v>243</v>
      </c>
      <c r="C56" s="26" t="str">
        <f>INDEX(root!$A$4:$CL$553,MATCH($A$56,root!$A$4:$A$553,0),MATCH(C9,root!$A$3:$CL$3,0))</f>
        <v>Std</v>
      </c>
      <c r="D56" s="26">
        <f>INDEX(root!$A$4:$CL$553,MATCH($A$56,root!$A$4:$A$553,0),MATCH(D9,root!$A$3:$CL$3,0))</f>
        <v>-37.700000000000003</v>
      </c>
      <c r="E56" s="26">
        <f>INDEX(root!$A$4:$CL$553,MATCH($A$56,root!$A$4:$A$553,0),MATCH(E9,root!$A$3:$CL$3,0))</f>
        <v>-51.6</v>
      </c>
      <c r="F56" s="26">
        <f>INDEX(root!$A$4:$CL$553,MATCH($A$56,root!$A$4:$A$553,0),MATCH(F9,root!$A$3:$CL$3,0))</f>
        <v>-61.6</v>
      </c>
      <c r="G56" s="26">
        <f>INDEX(root!$A$4:$CL$553,MATCH($A$56,root!$A$4:$A$553,0),MATCH(G9,root!$A$3:$CL$3,0))</f>
        <v>-111.1</v>
      </c>
      <c r="H56" s="26">
        <f>INDEX(root!$A$4:$CL$553,MATCH($A$56,root!$A$4:$A$553,0),MATCH(H9,root!$A$3:$CL$3,0))</f>
        <v>-133.4</v>
      </c>
      <c r="I56" s="26">
        <f>INDEX(root!$A$4:$CL$553,MATCH($A$56,root!$A$4:$A$553,0),MATCH(I9,root!$A$3:$CL$3,0))</f>
        <v>-146.4</v>
      </c>
    </row>
    <row r="57" spans="1:9" x14ac:dyDescent="0.3">
      <c r="A57" s="26" t="s">
        <v>491</v>
      </c>
      <c r="B57" s="26">
        <f>INDEX(root!$A$4:$CL$553,MATCH($A$57,root!$A$4:$A$553,0),MATCH(B9,root!$A$3:$CL$3,0))</f>
        <v>259</v>
      </c>
      <c r="C57" s="26" t="str">
        <f>INDEX(root!$A$4:$CL$553,MATCH($A$57,root!$A$4:$A$553,0),MATCH(C9,root!$A$3:$CL$3,0))</f>
        <v>Rep</v>
      </c>
      <c r="D57" s="26">
        <f>INDEX(root!$A$4:$CL$553,MATCH($A$57,root!$A$4:$A$553,0),MATCH(D9,root!$A$3:$CL$3,0))</f>
        <v>-48.4</v>
      </c>
      <c r="E57" s="26">
        <f>INDEX(root!$A$4:$CL$553,MATCH($A$57,root!$A$4:$A$553,0),MATCH(E9,root!$A$3:$CL$3,0))</f>
        <v>-55.1</v>
      </c>
      <c r="F57" s="26">
        <f>INDEX(root!$A$4:$CL$553,MATCH($A$57,root!$A$4:$A$553,0),MATCH(F9,root!$A$3:$CL$3,0))</f>
        <v>-52</v>
      </c>
      <c r="G57" s="26">
        <f>INDEX(root!$A$4:$CL$553,MATCH($A$57,root!$A$4:$A$553,0),MATCH(G9,root!$A$3:$CL$3,0))</f>
        <v>-48.2</v>
      </c>
      <c r="H57" s="26">
        <f>INDEX(root!$A$4:$CL$553,MATCH($A$57,root!$A$4:$A$553,0),MATCH(H9,root!$A$3:$CL$3,0))</f>
        <v>-48.5</v>
      </c>
      <c r="I57" s="26">
        <f>INDEX(root!$A$4:$CL$553,MATCH($A$57,root!$A$4:$A$553,0),MATCH(I9,root!$A$3:$CL$3,0))</f>
        <v>-52.5</v>
      </c>
    </row>
    <row r="58" spans="1:9" x14ac:dyDescent="0.3">
      <c r="A58" s="26" t="s">
        <v>492</v>
      </c>
      <c r="B58" s="26">
        <f>INDEX(root!$A$4:$CL$553,MATCH($A$58,root!$A$4:$A$553,0),MATCH(B9,root!$A$3:$CL$3,0))</f>
        <v>260</v>
      </c>
      <c r="C58" s="26" t="str">
        <f>INDEX(root!$A$4:$CL$553,MATCH($A$58,root!$A$4:$A$553,0),MATCH(C9,root!$A$3:$CL$3,0))</f>
        <v>Rep</v>
      </c>
      <c r="D58" s="26">
        <f>INDEX(root!$A$4:$CL$553,MATCH($A$58,root!$A$4:$A$553,0),MATCH(D9,root!$A$3:$CL$3,0))</f>
        <v>0</v>
      </c>
      <c r="E58" s="26">
        <f>INDEX(root!$A$4:$CL$553,MATCH($A$58,root!$A$4:$A$553,0),MATCH(E9,root!$A$3:$CL$3,0))</f>
        <v>-10.3</v>
      </c>
      <c r="F58" s="26">
        <f>INDEX(root!$A$4:$CL$553,MATCH($A$58,root!$A$4:$A$553,0),MATCH(F9,root!$A$3:$CL$3,0))</f>
        <v>-11.3</v>
      </c>
      <c r="G58" s="26">
        <f>INDEX(root!$A$4:$CL$553,MATCH($A$58,root!$A$4:$A$553,0),MATCH(G9,root!$A$3:$CL$3,0))</f>
        <v>-11.1</v>
      </c>
      <c r="H58" s="26">
        <f>INDEX(root!$A$4:$CL$553,MATCH($A$58,root!$A$4:$A$553,0),MATCH(H9,root!$A$3:$CL$3,0))</f>
        <v>-10.7</v>
      </c>
      <c r="I58" s="26">
        <f>INDEX(root!$A$4:$CL$553,MATCH($A$58,root!$A$4:$A$553,0),MATCH(I9,root!$A$3:$CL$3,0))</f>
        <v>-11.6</v>
      </c>
    </row>
    <row r="59" spans="1:9" x14ac:dyDescent="0.3">
      <c r="A59" s="26" t="s">
        <v>493</v>
      </c>
      <c r="B59" s="26">
        <f>INDEX(root!$A$4:$CL$553,MATCH($A$59,root!$A$4:$A$553,0),MATCH(B9,root!$A$3:$CL$3,0))</f>
        <v>261</v>
      </c>
      <c r="C59" s="26" t="str">
        <f>INDEX(root!$A$4:$CL$553,MATCH($A$59,root!$A$4:$A$553,0),MATCH(C9,root!$A$3:$CL$3,0))</f>
        <v>Rep</v>
      </c>
      <c r="D59" s="26">
        <f>INDEX(root!$A$4:$CL$553,MATCH($A$59,root!$A$4:$A$553,0),MATCH(D9,root!$A$3:$CL$3,0))</f>
        <v>0</v>
      </c>
      <c r="E59" s="26">
        <f>INDEX(root!$A$4:$CL$553,MATCH($A$59,root!$A$4:$A$553,0),MATCH(E9,root!$A$3:$CL$3,0))</f>
        <v>0</v>
      </c>
      <c r="F59" s="26">
        <f>INDEX(root!$A$4:$CL$553,MATCH($A$59,root!$A$4:$A$553,0),MATCH(F9,root!$A$3:$CL$3,0))</f>
        <v>0</v>
      </c>
      <c r="G59" s="26">
        <f>INDEX(root!$A$4:$CL$553,MATCH($A$59,root!$A$4:$A$553,0),MATCH(G9,root!$A$3:$CL$3,0))</f>
        <v>0</v>
      </c>
      <c r="H59" s="26">
        <f>INDEX(root!$A$4:$CL$553,MATCH($A$59,root!$A$4:$A$553,0),MATCH(H9,root!$A$3:$CL$3,0))</f>
        <v>0</v>
      </c>
      <c r="I59" s="26">
        <f>INDEX(root!$A$4:$CL$553,MATCH($A$59,root!$A$4:$A$553,0),MATCH(I9,root!$A$3:$CL$3,0))</f>
        <v>0</v>
      </c>
    </row>
    <row r="60" spans="1:9" x14ac:dyDescent="0.3">
      <c r="A60" s="26" t="s">
        <v>494</v>
      </c>
      <c r="B60" s="26">
        <f>INDEX(root!$A$4:$CL$553,MATCH($A$60,root!$A$4:$A$553,0),MATCH(B9,root!$A$3:$CL$3,0))</f>
        <v>262</v>
      </c>
      <c r="C60" s="26" t="str">
        <f>INDEX(root!$A$4:$CL$553,MATCH($A$60,root!$A$4:$A$553,0),MATCH(C9,root!$A$3:$CL$3,0))</f>
        <v>Rep</v>
      </c>
      <c r="D60" s="26">
        <f>INDEX(root!$A$4:$CL$553,MATCH($A$60,root!$A$4:$A$553,0),MATCH(D9,root!$A$3:$CL$3,0))</f>
        <v>-48.4</v>
      </c>
      <c r="E60" s="26">
        <f>INDEX(root!$A$4:$CL$553,MATCH($A$60,root!$A$4:$A$553,0),MATCH(E9,root!$A$3:$CL$3,0))</f>
        <v>-65.400000000000006</v>
      </c>
      <c r="F60" s="26">
        <f>INDEX(root!$A$4:$CL$553,MATCH($A$60,root!$A$4:$A$553,0),MATCH(F9,root!$A$3:$CL$3,0))</f>
        <v>-63.3</v>
      </c>
      <c r="G60" s="26">
        <f>INDEX(root!$A$4:$CL$553,MATCH($A$60,root!$A$4:$A$553,0),MATCH(G9,root!$A$3:$CL$3,0))</f>
        <v>-59.3</v>
      </c>
      <c r="H60" s="26">
        <f>INDEX(root!$A$4:$CL$553,MATCH($A$60,root!$A$4:$A$553,0),MATCH(H9,root!$A$3:$CL$3,0))</f>
        <v>-59.2</v>
      </c>
      <c r="I60" s="26">
        <f>INDEX(root!$A$4:$CL$553,MATCH($A$60,root!$A$4:$A$553,0),MATCH(I9,root!$A$3:$CL$3,0))</f>
        <v>-64.099999999999994</v>
      </c>
    </row>
    <row r="61" spans="1:9" x14ac:dyDescent="0.3">
      <c r="A61" s="26" t="s">
        <v>779</v>
      </c>
      <c r="B61" s="26" t="e">
        <f>INDEX(root!$A$4:$CL$553,MATCH($A$61,root!$A$4:$A$553,0),MATCH(B9,root!$A$3:$CL$3,0))</f>
        <v>#N/A</v>
      </c>
      <c r="C61" s="26" t="e">
        <f>INDEX(root!$A$4:$CL$553,MATCH($A$61,root!$A$4:$A$553,0),MATCH(C9,root!$A$3:$CL$3,0))</f>
        <v>#N/A</v>
      </c>
      <c r="D61" s="26" t="e">
        <f>INDEX(root!$A$4:$CL$553,MATCH($A$61,root!$A$4:$A$553,0),MATCH(D9,root!$A$3:$CL$3,0))</f>
        <v>#N/A</v>
      </c>
      <c r="E61" s="26" t="e">
        <f>INDEX(root!$A$4:$CL$553,MATCH($A$61,root!$A$4:$A$553,0),MATCH(E9,root!$A$3:$CL$3,0))</f>
        <v>#N/A</v>
      </c>
      <c r="F61" s="26" t="e">
        <f>INDEX(root!$A$4:$CL$553,MATCH($A$61,root!$A$4:$A$553,0),MATCH(F9,root!$A$3:$CL$3,0))</f>
        <v>#N/A</v>
      </c>
      <c r="G61" s="26" t="e">
        <f>INDEX(root!$A$4:$CL$553,MATCH($A$61,root!$A$4:$A$553,0),MATCH(G9,root!$A$3:$CL$3,0))</f>
        <v>#N/A</v>
      </c>
      <c r="H61" s="26" t="e">
        <f>INDEX(root!$A$4:$CL$553,MATCH($A$61,root!$A$4:$A$553,0),MATCH(H9,root!$A$3:$CL$3,0))</f>
        <v>#N/A</v>
      </c>
      <c r="I61" s="26" t="e">
        <f>INDEX(root!$A$4:$CL$553,MATCH($A$61,root!$A$4:$A$553,0),MATCH(I9,root!$A$3:$CL$3,0))</f>
        <v>#N/A</v>
      </c>
    </row>
    <row r="62" spans="1:9" x14ac:dyDescent="0.3">
      <c r="A62" s="26" t="s">
        <v>495</v>
      </c>
      <c r="B62" s="26">
        <f>INDEX(root!$A$4:$CL$553,MATCH($A$62,root!$A$4:$A$553,0),MATCH(B9,root!$A$3:$CL$3,0))</f>
        <v>272</v>
      </c>
      <c r="C62" s="26" t="str">
        <f>INDEX(root!$A$4:$CL$553,MATCH($A$62,root!$A$4:$A$553,0),MATCH(C9,root!$A$3:$CL$3,0))</f>
        <v>Rep</v>
      </c>
      <c r="D62" s="26">
        <f>INDEX(root!$A$4:$CL$553,MATCH($A$62,root!$A$4:$A$553,0),MATCH(D9,root!$A$3:$CL$3,0))</f>
        <v>0</v>
      </c>
      <c r="E62" s="26">
        <f>INDEX(root!$A$4:$CL$553,MATCH($A$62,root!$A$4:$A$553,0),MATCH(E9,root!$A$3:$CL$3,0))</f>
        <v>0</v>
      </c>
      <c r="F62" s="26">
        <f>INDEX(root!$A$4:$CL$553,MATCH($A$62,root!$A$4:$A$553,0),MATCH(F9,root!$A$3:$CL$3,0))</f>
        <v>0</v>
      </c>
      <c r="G62" s="26">
        <f>INDEX(root!$A$4:$CL$553,MATCH($A$62,root!$A$4:$A$553,0),MATCH(G9,root!$A$3:$CL$3,0))</f>
        <v>0</v>
      </c>
      <c r="H62" s="26">
        <f>INDEX(root!$A$4:$CL$553,MATCH($A$62,root!$A$4:$A$553,0),MATCH(H9,root!$A$3:$CL$3,0))</f>
        <v>0</v>
      </c>
      <c r="I62" s="26">
        <f>INDEX(root!$A$4:$CL$553,MATCH($A$62,root!$A$4:$A$553,0),MATCH(I9,root!$A$3:$CL$3,0))</f>
        <v>0</v>
      </c>
    </row>
    <row r="63" spans="1:9" x14ac:dyDescent="0.3">
      <c r="A63" s="26" t="s">
        <v>165</v>
      </c>
      <c r="B63" s="26">
        <f>INDEX(root!$A$4:$CL$553,MATCH($A$63,root!$A$4:$A$553,0),MATCH(B9,root!$A$3:$CL$3,0))</f>
        <v>279</v>
      </c>
      <c r="C63" s="26" t="str">
        <f>INDEX(root!$A$4:$CL$553,MATCH($A$63,root!$A$4:$A$553,0),MATCH(C9,root!$A$3:$CL$3,0))</f>
        <v>Std</v>
      </c>
      <c r="D63" s="26">
        <f>INDEX(root!$A$4:$CL$553,MATCH($A$63,root!$A$4:$A$553,0),MATCH(D9,root!$A$3:$CL$3,0))</f>
        <v>-387.2</v>
      </c>
      <c r="E63" s="26">
        <f>INDEX(root!$A$4:$CL$553,MATCH($A$63,root!$A$4:$A$553,0),MATCH(E9,root!$A$3:$CL$3,0))</f>
        <v>-523.20000000000005</v>
      </c>
      <c r="F63" s="26">
        <f>INDEX(root!$A$4:$CL$553,MATCH($A$63,root!$A$4:$A$553,0),MATCH(F9,root!$A$3:$CL$3,0))</f>
        <v>-506.4</v>
      </c>
      <c r="G63" s="26">
        <f>INDEX(root!$A$4:$CL$553,MATCH($A$63,root!$A$4:$A$553,0),MATCH(G9,root!$A$3:$CL$3,0))</f>
        <v>-474.4</v>
      </c>
      <c r="H63" s="26">
        <f>INDEX(root!$A$4:$CL$553,MATCH($A$63,root!$A$4:$A$553,0),MATCH(H9,root!$A$3:$CL$3,0))</f>
        <v>-473.6</v>
      </c>
      <c r="I63" s="26">
        <f>INDEX(root!$A$4:$CL$553,MATCH($A$63,root!$A$4:$A$553,0),MATCH(I9,root!$A$3:$CL$3,0))</f>
        <v>-512.79999999999995</v>
      </c>
    </row>
    <row r="64" spans="1:9" x14ac:dyDescent="0.3">
      <c r="A64" s="26" t="s">
        <v>276</v>
      </c>
      <c r="B64" s="26">
        <f>INDEX(root!$A$4:$CL$553,MATCH($A$64,root!$A$4:$A$553,0),MATCH(B9,root!$A$3:$CL$3,0))</f>
        <v>319</v>
      </c>
      <c r="C64" s="26" t="str">
        <f>INDEX(root!$A$4:$CL$553,MATCH($A$64,root!$A$4:$A$553,0),MATCH(C9,root!$A$3:$CL$3,0))</f>
        <v>Rep</v>
      </c>
      <c r="D64" s="26">
        <f>INDEX(root!$A$4:$CL$553,MATCH($A$64,root!$A$4:$A$553,0),MATCH(D9,root!$A$3:$CL$3,0))</f>
        <v>0</v>
      </c>
      <c r="E64" s="26">
        <f>INDEX(root!$A$4:$CL$553,MATCH($A$64,root!$A$4:$A$553,0),MATCH(E9,root!$A$3:$CL$3,0))</f>
        <v>0</v>
      </c>
      <c r="F64" s="26">
        <f>INDEX(root!$A$4:$CL$553,MATCH($A$64,root!$A$4:$A$553,0),MATCH(F9,root!$A$3:$CL$3,0))</f>
        <v>0</v>
      </c>
      <c r="G64" s="26">
        <f>INDEX(root!$A$4:$CL$553,MATCH($A$64,root!$A$4:$A$553,0),MATCH(G9,root!$A$3:$CL$3,0))</f>
        <v>0</v>
      </c>
      <c r="H64" s="26">
        <f>INDEX(root!$A$4:$CL$553,MATCH($A$64,root!$A$4:$A$553,0),MATCH(H9,root!$A$3:$CL$3,0))</f>
        <v>0</v>
      </c>
      <c r="I64" s="26">
        <f>INDEX(root!$A$4:$CL$553,MATCH($A$64,root!$A$4:$A$553,0),MATCH(I9,root!$A$3:$CL$3,0))</f>
        <v>0</v>
      </c>
    </row>
    <row r="65" spans="1:9" x14ac:dyDescent="0.3">
      <c r="A65" s="26" t="s">
        <v>287</v>
      </c>
      <c r="B65" s="26">
        <f>INDEX(root!$A$4:$CL$553,MATCH($A$65,root!$A$4:$A$553,0),MATCH(B9,root!$A$3:$CL$3,0))</f>
        <v>320</v>
      </c>
      <c r="C65" s="26" t="str">
        <f>INDEX(root!$A$4:$CL$553,MATCH($A$65,root!$A$4:$A$553,0),MATCH(C9,root!$A$3:$CL$3,0))</f>
        <v>Rep</v>
      </c>
      <c r="D65" s="26">
        <f>INDEX(root!$A$4:$CL$553,MATCH($A$65,root!$A$4:$A$553,0),MATCH(D9,root!$A$3:$CL$3,0))</f>
        <v>0</v>
      </c>
      <c r="E65" s="26">
        <f>INDEX(root!$A$4:$CL$553,MATCH($A$65,root!$A$4:$A$553,0),MATCH(E9,root!$A$3:$CL$3,0))</f>
        <v>0</v>
      </c>
      <c r="F65" s="26">
        <f>INDEX(root!$A$4:$CL$553,MATCH($A$65,root!$A$4:$A$553,0),MATCH(F9,root!$A$3:$CL$3,0))</f>
        <v>0</v>
      </c>
      <c r="G65" s="26">
        <f>INDEX(root!$A$4:$CL$553,MATCH($A$65,root!$A$4:$A$553,0),MATCH(G9,root!$A$3:$CL$3,0))</f>
        <v>0</v>
      </c>
      <c r="H65" s="26">
        <f>INDEX(root!$A$4:$CL$553,MATCH($A$65,root!$A$4:$A$553,0),MATCH(H9,root!$A$3:$CL$3,0))</f>
        <v>0</v>
      </c>
      <c r="I65" s="26">
        <f>INDEX(root!$A$4:$CL$553,MATCH($A$65,root!$A$4:$A$553,0),MATCH(I9,root!$A$3:$CL$3,0))</f>
        <v>0</v>
      </c>
    </row>
    <row r="66" spans="1:9" x14ac:dyDescent="0.3">
      <c r="A66" s="41"/>
      <c r="B66" s="41"/>
      <c r="C66" s="41"/>
      <c r="D66" s="42"/>
      <c r="E66" s="42"/>
      <c r="F66" s="42"/>
      <c r="G66" s="42"/>
      <c r="H66" s="42"/>
      <c r="I66" s="42"/>
    </row>
    <row r="67" spans="1:9" x14ac:dyDescent="0.3">
      <c r="A67" s="26"/>
      <c r="B67" s="26"/>
      <c r="C67" s="26"/>
    </row>
    <row r="68" spans="1:9" x14ac:dyDescent="0.3">
      <c r="A68" s="26"/>
      <c r="B68" s="26"/>
      <c r="C68" s="26"/>
    </row>
  </sheetData>
  <sheetProtection algorithmName="SHA-512" hashValue="uKmWZyfzTSyijWYFeM6pYnrvpR3vKRgBhOhthzCJJWy2u2lSBVmr+Z3GXAJ51DgtuAd1F1N1vpM4WO3azhsegA==" saltValue="tP86o+6XsyMQcbafbJ7KCQ==" spinCount="100000" sheet="1" objects="1" scenarios="1"/>
  <mergeCells count="2">
    <mergeCell ref="F1:J2"/>
    <mergeCell ref="C3:C6"/>
  </mergeCells>
  <phoneticPr fontId="5" type="noConversion"/>
  <conditionalFormatting sqref="A9:I9">
    <cfRule type="expression" priority="19">
      <formula>ISNA(A6)</formula>
    </cfRule>
  </conditionalFormatting>
  <conditionalFormatting sqref="C10:I10">
    <cfRule type="expression" dxfId="75" priority="16">
      <formula>if+$D$10:$I$10&gt;0</formula>
    </cfRule>
  </conditionalFormatting>
  <conditionalFormatting sqref="B11:C11">
    <cfRule type="expression" dxfId="74" priority="15">
      <formula>if+$D$11:$I$11&gt;0</formula>
    </cfRule>
  </conditionalFormatting>
  <conditionalFormatting sqref="B12:I12">
    <cfRule type="expression" dxfId="73" priority="14">
      <formula>if+$D$12:$I$12&gt;0</formula>
    </cfRule>
  </conditionalFormatting>
  <conditionalFormatting sqref="B13:I13">
    <cfRule type="expression" dxfId="72" priority="12">
      <formula>if+$D$13:$I$13&gt;0</formula>
    </cfRule>
  </conditionalFormatting>
  <conditionalFormatting sqref="C14:I17">
    <cfRule type="expression" dxfId="71" priority="11">
      <formula>if+$C$14:$I$17&gt;0</formula>
    </cfRule>
  </conditionalFormatting>
  <conditionalFormatting sqref="C18:I65">
    <cfRule type="expression" dxfId="70" priority="10">
      <formula>if+$C$18:$I$65&gt;0</formula>
    </cfRule>
  </conditionalFormatting>
  <conditionalFormatting sqref="D46:I46">
    <cfRule type="cellIs" dxfId="69" priority="6" operator="lessThan">
      <formula>0</formula>
    </cfRule>
    <cfRule type="expression" priority="9">
      <formula>if+$D$46:$I$46&gt;0</formula>
    </cfRule>
  </conditionalFormatting>
  <conditionalFormatting sqref="D11:I11">
    <cfRule type="cellIs" dxfId="68" priority="2" operator="greaterThan">
      <formula>0</formula>
    </cfRule>
  </conditionalFormatting>
  <conditionalFormatting sqref="D12:I65">
    <cfRule type="cellIs" dxfId="67" priority="1" operator="greaterThan">
      <formula>0</formula>
    </cfRule>
  </conditionalFormatting>
  <dataValidations count="6">
    <dataValidation allowBlank="1" showInputMessage="1" showErrorMessage="1" promptTitle="KEY METRIC CALCULATOR " prompt="THIS SECTION HELPS YOU TO EASILY CALCULATE ESSENTIAL KEY METRICS WITHIN FEW MINUTES " sqref="K1:N2" xr:uid="{FFDAE21A-E931-401C-B92F-0E1FEAF4C21D}"/>
    <dataValidation allowBlank="1" showInputMessage="1" showErrorMessage="1" promptTitle="period error " prompt="the period will not be same as in the kemetrics " sqref="CM24:XFD24 CM7:XFD7 B38:CL38" xr:uid="{467C53E1-4920-4DDB-B5EA-31F5DEDDE635}"/>
    <dataValidation allowBlank="1" showInputMessage="1" showErrorMessage="1" prompt="SELECT THE CALCULATED METRICS" sqref="S4:U5 R4" xr:uid="{BA5C227B-A56A-4385-AD21-1F6CD9679FE4}"/>
    <dataValidation allowBlank="1" showInputMessage="1" showErrorMessage="1" promptTitle="TYPE OF DATA VALIDATOR " prompt="this is a type of validator where it provides accuracy in data collected by the analyst/you._x000a_do go through the info that has been provided in the highlighted cells in green to know why there is false and why true " sqref="J17:N18" xr:uid="{593B85FD-D761-4666-AE0C-EAF1F27CADE1}"/>
    <dataValidation type="list" allowBlank="1" showInputMessage="1" showErrorMessage="1" promptTitle="SELECT THE REPORTED METRICS " prompt="THIS SELECTOR HELPS YOU IN MATCHING REPORTED AND CALCULATED METRICS " sqref="F4:F5" xr:uid="{5DBA56A2-24E7-4E92-A1E4-2D960FA46CC4}">
      <formula1>#REF!</formula1>
    </dataValidation>
    <dataValidation type="list" allowBlank="1" showInputMessage="1" showErrorMessage="1" prompt="SELECT THE CALCULATED METRICS " sqref="H4:K5" xr:uid="{4013275E-C2FD-48A5-B0CF-41530AC8FBF1}">
      <formula1>#REF!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RESULTS" prompt="THE METRIC THAT PROVIDES US THE VERIFICATION" xr:uid="{254BC69B-AB2A-46D2-9DA8-34448C74E8A8}">
          <x14:formula1>
            <xm:f>root!$G$417:$G$420</xm:f>
          </x14:formula1>
          <xm:sqref>O20:Q21</xm:sqref>
        </x14:dataValidation>
        <x14:dataValidation type="list" allowBlank="1" showInputMessage="1" showErrorMessage="1" promptTitle="PRINCIPAL" prompt="THIS METRIC IS VERY CURICAL FOR VERIFICATION OF THE KEYMETRICS" xr:uid="{9B666366-BFD5-4066-B1B3-EE38571D2478}">
          <x14:formula1>
            <xm:f>root!$E$417:$E$424</xm:f>
          </x14:formula1>
          <xm:sqref>J20:K21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BFEB5-FE15-4006-AC16-7A2D23345964}">
  <sheetPr codeName="Sheet5"/>
  <dimension ref="A2:A18"/>
  <sheetViews>
    <sheetView showGridLines="0" workbookViewId="0"/>
  </sheetViews>
  <sheetFormatPr defaultRowHeight="14.4" x14ac:dyDescent="0.3"/>
  <cols>
    <col min="1" max="1" width="88.33203125" customWidth="1"/>
  </cols>
  <sheetData>
    <row r="2" spans="1:1" x14ac:dyDescent="0.3">
      <c r="A2" t="str">
        <f>IF('VERIFIED CONTENT'!F25='VERIFIED CONTENT'!F26,"","SEEMS LIKE THE OPERATING PROFT REP AND CAL ARE NOT MATCHING")</f>
        <v/>
      </c>
    </row>
    <row r="3" spans="1:1" x14ac:dyDescent="0.3">
      <c r="A3" t="str">
        <f>IF('VERIFIED CONTENT'!F33='VERIFIED CONTENT'!F34,"","HEY THE CFO(REP)&amp;CFO(CAL)ARE NOT MATCHING")</f>
        <v/>
      </c>
    </row>
    <row r="4" spans="1:1" x14ac:dyDescent="0.3">
      <c r="A4" t="str">
        <f>IF('VERIFIED CONTENT'!F41='VERIFIED CONTENT'!F42,"","HEY THE CFI ARE NOT MATCHING")</f>
        <v/>
      </c>
    </row>
    <row r="5" spans="1:1" x14ac:dyDescent="0.3">
      <c r="A5" t="str">
        <f>IF('VERIFIED CONTENT'!F49='VERIFIED CONTENT'!F50,"","HEY THE CFF ARE NOT MATCHING DO CHECK IT ")</f>
        <v/>
      </c>
    </row>
    <row r="6" spans="1:1" x14ac:dyDescent="0.3">
      <c r="A6" s="25" t="str">
        <f>IF('VERIFIED CONTENT'!D89='VERIFIED CONTENT'!D88,"","HEY THE CLIENT VALIDATION IS NOT MATCING  total lease cost ")</f>
        <v/>
      </c>
    </row>
    <row r="7" spans="1:1" x14ac:dyDescent="0.3">
      <c r="A7" t="str">
        <f>IF('VERIFIED CONTENT'!F75='VERIFIED CONTENT'!F76,"","HEY THE TOTAL CASH FLOW IS WRONG I THINK")</f>
        <v/>
      </c>
    </row>
    <row r="8" spans="1:1" x14ac:dyDescent="0.3">
      <c r="A8" t="e">
        <f>IF('SIGN VALIDATION'!F10&lt;0,"","hey seems like D&amp;A (IS) is positve")</f>
        <v>#N/A</v>
      </c>
    </row>
    <row r="9" spans="1:1" x14ac:dyDescent="0.3">
      <c r="A9" t="str">
        <f>IF(OR(COUNTIF('VERIFIED CONTENT'!D100:CL100,FALSE)),"HEY THINK THE GROSS DEBT(REP) AND CAL IS NOT MATCHING ","")</f>
        <v/>
      </c>
    </row>
    <row r="10" spans="1:1" x14ac:dyDescent="0.3">
      <c r="A10" t="str">
        <f>IF(COUNTIF('SIGN VALIDATION'!A11:I11,"&gt;0"),"","hey I think ur d&amp;a excluding lease is positive")</f>
        <v/>
      </c>
    </row>
    <row r="11" spans="1:1" x14ac:dyDescent="0.3">
      <c r="A11" t="str" cm="1">
        <f t="array" ref="A11">IF(ISNA(MATCH(TRUE, ISNUMBER('SIGN VALIDATION'!A12:I12) * ('SIGN VALIDATION'!A12:I12 &gt; 0), 0)), "", "hey I think ur total lease cost in D&amp;A is positive")</f>
        <v/>
      </c>
    </row>
    <row r="12" spans="1:1" x14ac:dyDescent="0.3">
      <c r="A12" t="str" cm="1">
        <f t="array" ref="A12">IF(ISNA(MATCH(TRUE, ISNUMBER('SIGN VALIDATION'!A14:I14) * ('SIGN VALIDATION'!A14:I14 &gt; 0), 0)), "", "hey I think ur total lease cost is positive")</f>
        <v/>
      </c>
    </row>
    <row r="13" spans="1:1" x14ac:dyDescent="0.3">
      <c r="A13" t="str" cm="1">
        <f t="array" ref="A13">IF(ISNA(MATCH(TRUE, ISNUMBER('SIGN VALIDATION'!A15:I15) * ('SIGN VALIDATION'!A15:I15 &gt; 0), 0)), "", "hey I think ur  lease cost in opex(ifrs) positive")</f>
        <v/>
      </c>
    </row>
    <row r="14" spans="1:1" x14ac:dyDescent="0.3">
      <c r="A14" t="str" cm="1">
        <f t="array" ref="A14">IF(ISNA(MATCH(TRUE, ISNUMBER('SIGN VALIDATION'!A16:I16) * ('SIGN VALIDATION'!A16:I16 &gt; 0), 0)), "", "hey I think ur finance lease(ifrs) is positive")</f>
        <v/>
      </c>
    </row>
    <row r="15" spans="1:1" x14ac:dyDescent="0.3">
      <c r="A15" t="str" cm="1">
        <f t="array" ref="A15">IF(ISNA(MATCH(TRUE, ISNUMBER('SIGN VALIDATION'!A17:I17) * ('SIGN VALIDATION'!A17:I17 &gt; 0), 0)), "", "hey I think ur variable lease cost (ifrs)is positive")</f>
        <v/>
      </c>
    </row>
    <row r="16" spans="1:1" x14ac:dyDescent="0.3">
      <c r="A16" t="str" cm="1">
        <f t="array" ref="A16">IF(ISNA(MATCH(TRUE, ISNUMBER('SIGN VALIDATION'!A18:I18) * ('SIGN VALIDATION'!A18:I18 &gt; 0), 0)), "", "hey I think total operating cost reported (ifrs)is positive")</f>
        <v/>
      </c>
    </row>
    <row r="17" spans="1:1" x14ac:dyDescent="0.3">
      <c r="A17" t="str" cm="1">
        <f t="array" ref="A17">IF(ISNA(MATCH(TRUE, ISNUMBER('SIGN VALIDATION'!A19:I19) * ('SIGN VALIDATION'!A19:I19 &gt; 0), 0)), "", "hey I think total operating cash cost is positive")</f>
        <v/>
      </c>
    </row>
    <row r="18" spans="1:1" x14ac:dyDescent="0.3">
      <c r="A18" t="str" cm="1">
        <f t="array" ref="A18">IF(ISNA(MATCH(TRUE, ISNUMBER('SIGN VALIDATION'!A20:I20) * ('SIGN VALIDATION'!A20:I20 &gt; 0), 0)), "", "hey I think positive")</f>
        <v/>
      </c>
    </row>
  </sheetData>
  <sheetProtection algorithmName="SHA-512" hashValue="S+nJvbbQGZjXh8FsljCYFRs6ahOI5u+paNMGb+fFXSDHUqjtTD0PHGVBo4IEcOStVwLGYjBsXUtryEe9IC2ZUA==" saltValue="Rpi6Pt3Flbi14s68IRqWUQ==" spinCount="100000" sheet="1" objects="1" scenarios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8C349-843E-428E-82A4-EDE9D7A5B49B}">
  <dimension ref="A1:G7"/>
  <sheetViews>
    <sheetView workbookViewId="0"/>
  </sheetViews>
  <sheetFormatPr defaultColWidth="32.88671875" defaultRowHeight="96.6" customHeight="1" x14ac:dyDescent="0.3"/>
  <cols>
    <col min="2" max="2" width="11.109375" customWidth="1"/>
    <col min="3" max="3" width="32.88671875" customWidth="1"/>
  </cols>
  <sheetData>
    <row r="1" spans="1:7" ht="96.6" customHeight="1" x14ac:dyDescent="1.3">
      <c r="D1" s="35" t="s">
        <v>1074</v>
      </c>
      <c r="E1" s="36"/>
    </row>
    <row r="2" spans="1:7" ht="96.6" customHeight="1" x14ac:dyDescent="0.4">
      <c r="A2" s="34"/>
      <c r="B2">
        <v>5</v>
      </c>
      <c r="C2" s="32" t="str">
        <f>IF(OR(COUNTIF('VERIFIED CONTENT'!D19:CL19,FALSE)),"HEY THE NET INCOME IS NOT MATCHING","")</f>
        <v>HEY THE NET INCOME IS NOT MATCHING</v>
      </c>
      <c r="D2" s="32" t="str">
        <f>IF(OR(COUNTIF('VERIFIED CONTENT'!D100:CL100,FALSE)),"HEY THE GROSS DEBT IS NOT MATCHING","")</f>
        <v/>
      </c>
      <c r="E2" s="47" t="str">
        <f>IF(OR(COUNTIF('VERIFIED CONTENT'!D51:CL51,FALSE)),"ERROR IN CFF VALIADTION","")</f>
        <v/>
      </c>
      <c r="F2" s="46"/>
      <c r="G2" s="48"/>
    </row>
    <row r="3" spans="1:7" ht="96.6" customHeight="1" x14ac:dyDescent="0.4">
      <c r="A3" s="34"/>
      <c r="B3">
        <v>4</v>
      </c>
      <c r="C3" s="32" t="str">
        <f>IF(OR(COUNTIF('VERIFIED CONTENT'!D68:CL68,FALSE)),"ERROR IN LEASE IN DEBT VALIDATION","")</f>
        <v>ERROR IN LEASE IN DEBT VALIDATION</v>
      </c>
      <c r="D3" s="32" t="str">
        <f>IF(OR(COUNTIF('VERIFIED CONTENT'!E106:CL106,FALSE)),"ERROR IN LEASE NOT IN DEBT VALIDATION","")</f>
        <v>ERROR IN LEASE NOT IN DEBT VALIDATION</v>
      </c>
      <c r="E3" s="47" t="str">
        <f>IF(OR(COUNTIF('VERIFIED CONTENT'!D100:CL100,FALSE)),"ERROR IN GROSS DEBT VALIADTION","")</f>
        <v/>
      </c>
      <c r="F3" s="46"/>
      <c r="G3" s="48"/>
    </row>
    <row r="4" spans="1:7" ht="96.6" customHeight="1" x14ac:dyDescent="0.4">
      <c r="A4" s="34"/>
      <c r="B4">
        <v>3</v>
      </c>
      <c r="C4" s="32" t="str">
        <f>IF(OR(COUNTIF('VERIFIED CONTENT'!D92:CL92,FALSE)),"ERROR IN TOTAL LEASE COST(GAAP) VALIDATION","")</f>
        <v>ERROR IN TOTAL LEASE COST(GAAP) VALIDATION</v>
      </c>
      <c r="D4" s="32" t="str">
        <f>IF(OR(COUNTIF('VERIFIED CONTENT'!D112:CL112,FALSE)),"ERROR IN LEASE NOT IN DEBT(IFRS) VALIDATION","")</f>
        <v/>
      </c>
      <c r="E4" s="47" t="str">
        <f>IF(OR(COUNTIF('VERIFIED CONTENT'!D106:CL106,FALSE)),"ERROR IN LEASE IN DEBT(GAAP) VALIADTION","")</f>
        <v>ERROR IN LEASE IN DEBT(GAAP) VALIADTION</v>
      </c>
      <c r="F4" s="46"/>
      <c r="G4" s="48"/>
    </row>
    <row r="5" spans="1:7" ht="96.6" customHeight="1" x14ac:dyDescent="0.4">
      <c r="A5" s="34"/>
      <c r="B5">
        <v>2</v>
      </c>
      <c r="C5" s="32" t="str">
        <f>IF(OR(COUNTIF('VERIFIED CONTENT'!D77:CL77,FALSE)),"ERROR IN TOTAL CASHFLOWS VALIDATION","")</f>
        <v/>
      </c>
      <c r="D5" s="32" t="str">
        <f>IF(OR(COUNTIF('VERIFIED CONTENT'!D35:CL35,FALSE)),"ERROR CFO VALIDATION","")</f>
        <v/>
      </c>
      <c r="E5" s="47" t="str">
        <f>IF(OR(COUNTIF('VERIFIED CONTENT'!D112:CL112,FALSE)),"ERROR IN LEASE IN DEBT(IFRS) VALIADTION","")</f>
        <v/>
      </c>
      <c r="F5" s="46"/>
      <c r="G5" s="48"/>
    </row>
    <row r="6" spans="1:7" ht="96.6" customHeight="1" x14ac:dyDescent="0.4">
      <c r="A6" s="34"/>
      <c r="B6">
        <v>1</v>
      </c>
      <c r="C6" s="32"/>
      <c r="D6" s="32" t="str">
        <f>IF(OR(COUNTIF('VERIFIED CONTENT'!D43:CL43,FALSE)),"ERROR CFI VALIDATION","")</f>
        <v/>
      </c>
      <c r="E6" s="47" t="str">
        <f>IF(OR(COUNTIF('VERIFIED CONTENT'!D27:CL27,FALSE))," ERROR IN OPERATING PROFIT VALIADTION","")</f>
        <v/>
      </c>
      <c r="F6" s="46"/>
      <c r="G6" s="48"/>
    </row>
    <row r="7" spans="1:7" ht="96.6" customHeight="1" x14ac:dyDescent="0.3">
      <c r="A7" s="31"/>
    </row>
  </sheetData>
  <sheetProtection algorithmName="SHA-512" hashValue="x7hBzCDUSPxd9rin9sZanF78N1YxxqTAZ7VYMSCsoY/Yr5wAX7vD7ibJBmV8WVgd3DpgzX3ZDZf5qBpXUx9v5A==" saltValue="DnUPf/EA5uNkY8vw+ALFJQ==" spinCount="100000" sheet="1" objects="1" scenarios="1"/>
  <mergeCells count="2">
    <mergeCell ref="A2:A6"/>
    <mergeCell ref="D1:E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CA6D9-333C-487A-8B07-70410A382190}">
  <sheetPr codeName="Sheet4"/>
  <dimension ref="A1:CM440"/>
  <sheetViews>
    <sheetView zoomScaleNormal="100" workbookViewId="0">
      <selection activeCell="D41" sqref="D41:I42"/>
    </sheetView>
  </sheetViews>
  <sheetFormatPr defaultRowHeight="14.4" x14ac:dyDescent="0.3"/>
  <cols>
    <col min="1" max="1" width="63.33203125" customWidth="1"/>
    <col min="3" max="3" width="20.109375" customWidth="1"/>
    <col min="4" max="5" width="11.5546875" bestFit="1" customWidth="1"/>
    <col min="6" max="7" width="9.33203125" bestFit="1" customWidth="1"/>
    <col min="8" max="8" width="10.5546875" bestFit="1" customWidth="1"/>
    <col min="9" max="9" width="11.33203125" bestFit="1" customWidth="1"/>
    <col min="10" max="12" width="9.5546875" customWidth="1"/>
    <col min="13" max="13" width="10" customWidth="1"/>
    <col min="14" max="14" width="9.5546875" customWidth="1"/>
    <col min="15" max="15" width="10" customWidth="1"/>
    <col min="16" max="17" width="9.5546875" customWidth="1"/>
    <col min="18" max="18" width="13.33203125" customWidth="1"/>
    <col min="19" max="19" width="9.5546875" customWidth="1"/>
    <col min="20" max="20" width="10" customWidth="1"/>
    <col min="21" max="21" width="13.33203125" customWidth="1"/>
    <col min="22" max="22" width="9.5546875" customWidth="1"/>
    <col min="23" max="23" width="10" customWidth="1"/>
    <col min="24" max="24" width="13.33203125" customWidth="1"/>
    <col min="25" max="26" width="9.5546875" customWidth="1"/>
    <col min="27" max="27" width="13.33203125" customWidth="1"/>
    <col min="28" max="28" width="9.5546875" customWidth="1"/>
    <col min="29" max="29" width="10" customWidth="1"/>
    <col min="30" max="30" width="13.33203125" customWidth="1"/>
    <col min="31" max="31" width="9.5546875" customWidth="1"/>
    <col min="32" max="32" width="10" customWidth="1"/>
    <col min="33" max="33" width="13.33203125" customWidth="1"/>
    <col min="34" max="35" width="9.5546875" customWidth="1"/>
    <col min="36" max="36" width="13.33203125" customWidth="1"/>
    <col min="37" max="37" width="9.5546875" customWidth="1"/>
    <col min="38" max="38" width="10" customWidth="1"/>
    <col min="39" max="39" width="13.33203125" customWidth="1"/>
    <col min="40" max="40" width="9.5546875" customWidth="1"/>
    <col min="41" max="41" width="10" customWidth="1"/>
    <col min="42" max="42" width="13.33203125" customWidth="1"/>
    <col min="43" max="44" width="9.5546875" customWidth="1"/>
    <col min="45" max="45" width="13.33203125" customWidth="1"/>
    <col min="46" max="46" width="9.5546875" customWidth="1"/>
    <col min="47" max="47" width="10" customWidth="1"/>
    <col min="48" max="48" width="13.33203125" customWidth="1"/>
    <col min="49" max="49" width="12.33203125" bestFit="1" customWidth="1"/>
    <col min="50" max="50" width="10" customWidth="1"/>
    <col min="51" max="51" width="13.33203125" customWidth="1"/>
    <col min="52" max="52" width="12.5546875" bestFit="1" customWidth="1"/>
    <col min="53" max="53" width="10.5546875" customWidth="1"/>
    <col min="54" max="54" width="9.44140625" customWidth="1"/>
    <col min="55" max="55" width="14.33203125" customWidth="1"/>
    <col min="56" max="56" width="10.5546875" customWidth="1"/>
    <col min="57" max="57" width="11" customWidth="1"/>
    <col min="58" max="58" width="14.33203125" customWidth="1"/>
    <col min="59" max="59" width="10.5546875" customWidth="1"/>
    <col min="60" max="60" width="9.44140625" customWidth="1"/>
    <col min="61" max="61" width="10.5546875" customWidth="1"/>
    <col min="62" max="62" width="14.33203125" customWidth="1"/>
    <col min="63" max="63" width="11.5546875" customWidth="1"/>
    <col min="64" max="64" width="9.44140625" customWidth="1"/>
    <col min="65" max="65" width="15.33203125" customWidth="1"/>
    <col min="66" max="66" width="12.33203125" bestFit="1" customWidth="1"/>
    <col min="67" max="67" width="12" customWidth="1"/>
    <col min="68" max="68" width="15.33203125" customWidth="1"/>
    <col min="69" max="69" width="12.5546875" bestFit="1" customWidth="1"/>
    <col min="70" max="70" width="9.44140625" customWidth="1"/>
    <col min="71" max="71" width="9.5546875" customWidth="1"/>
    <col min="72" max="72" width="13.33203125" customWidth="1"/>
    <col min="73" max="73" width="9.5546875" customWidth="1"/>
    <col min="74" max="74" width="9.44140625" customWidth="1"/>
    <col min="75" max="75" width="13.33203125" customWidth="1"/>
    <col min="76" max="76" width="9.5546875" customWidth="1"/>
    <col min="77" max="77" width="10" customWidth="1"/>
    <col min="78" max="78" width="13.33203125" customWidth="1"/>
    <col min="79" max="79" width="9.5546875" customWidth="1"/>
    <col min="80" max="80" width="9.44140625" customWidth="1"/>
    <col min="81" max="81" width="9.5546875" customWidth="1"/>
    <col min="82" max="82" width="9.44140625" customWidth="1"/>
    <col min="83" max="83" width="9.5546875" customWidth="1"/>
    <col min="84" max="84" width="9.44140625" customWidth="1"/>
    <col min="85" max="85" width="13.33203125" customWidth="1"/>
    <col min="86" max="86" width="9.5546875" customWidth="1"/>
    <col min="87" max="87" width="10" customWidth="1"/>
    <col min="88" max="88" width="13.33203125" customWidth="1"/>
    <col min="89" max="89" width="9.5546875" customWidth="1"/>
    <col min="90" max="90" width="13.33203125" customWidth="1"/>
    <col min="91" max="91" width="14.88671875" style="20" customWidth="1"/>
  </cols>
  <sheetData>
    <row r="1" spans="1:90" x14ac:dyDescent="0.3">
      <c r="J1" s="37" t="s">
        <v>375</v>
      </c>
      <c r="K1" s="37"/>
      <c r="L1" s="37"/>
      <c r="M1" s="37"/>
      <c r="N1" s="37"/>
    </row>
    <row r="2" spans="1:90" hidden="1" x14ac:dyDescent="0.3">
      <c r="J2" s="37"/>
      <c r="K2" s="37"/>
      <c r="L2" s="37"/>
      <c r="M2" s="37"/>
      <c r="N2" s="37"/>
    </row>
    <row r="3" spans="1:90" s="20" customFormat="1" hidden="1" x14ac:dyDescent="0.3"/>
    <row r="4" spans="1:90" hidden="1" x14ac:dyDescent="0.3">
      <c r="A4" s="10" t="s">
        <v>740</v>
      </c>
      <c r="B4" s="11" t="s">
        <v>306</v>
      </c>
      <c r="C4" s="12" t="s">
        <v>741</v>
      </c>
      <c r="D4" s="12" t="s">
        <v>307</v>
      </c>
      <c r="E4" s="12" t="s">
        <v>308</v>
      </c>
      <c r="F4" s="12" t="s">
        <v>309</v>
      </c>
      <c r="G4" s="12" t="s">
        <v>310</v>
      </c>
      <c r="H4" s="12" t="s">
        <v>311</v>
      </c>
      <c r="I4" s="12" t="s">
        <v>312</v>
      </c>
      <c r="J4" s="12" t="s">
        <v>313</v>
      </c>
      <c r="K4" s="12" t="s">
        <v>314</v>
      </c>
      <c r="L4" s="12" t="s">
        <v>315</v>
      </c>
      <c r="M4" s="12" t="s">
        <v>742</v>
      </c>
      <c r="N4" s="12" t="s">
        <v>316</v>
      </c>
      <c r="O4" s="12" t="s">
        <v>317</v>
      </c>
      <c r="P4" s="12" t="s">
        <v>318</v>
      </c>
      <c r="Q4" s="12" t="s">
        <v>319</v>
      </c>
      <c r="R4" s="12" t="s">
        <v>320</v>
      </c>
      <c r="S4" s="12" t="s">
        <v>321</v>
      </c>
      <c r="T4" s="12" t="s">
        <v>743</v>
      </c>
      <c r="U4" s="12" t="s">
        <v>322</v>
      </c>
      <c r="V4" s="12" t="s">
        <v>323</v>
      </c>
      <c r="W4" s="12" t="s">
        <v>324</v>
      </c>
      <c r="X4" s="12" t="s">
        <v>325</v>
      </c>
      <c r="Y4" s="12" t="s">
        <v>326</v>
      </c>
      <c r="Z4" s="12" t="s">
        <v>327</v>
      </c>
      <c r="AA4" s="12" t="s">
        <v>328</v>
      </c>
      <c r="AB4" s="12" t="s">
        <v>329</v>
      </c>
      <c r="AC4" s="12" t="s">
        <v>744</v>
      </c>
      <c r="AD4" s="12" t="s">
        <v>330</v>
      </c>
      <c r="AE4" s="12" t="s">
        <v>331</v>
      </c>
      <c r="AF4" s="12" t="s">
        <v>332</v>
      </c>
      <c r="AG4" s="12" t="s">
        <v>333</v>
      </c>
      <c r="AH4" s="12" t="s">
        <v>334</v>
      </c>
      <c r="AI4" s="12" t="s">
        <v>335</v>
      </c>
      <c r="AJ4" s="12" t="s">
        <v>336</v>
      </c>
      <c r="AK4" s="12" t="s">
        <v>337</v>
      </c>
      <c r="AL4" s="12" t="s">
        <v>745</v>
      </c>
      <c r="AM4" s="12" t="s">
        <v>339</v>
      </c>
      <c r="AN4" s="12" t="s">
        <v>340</v>
      </c>
      <c r="AO4" s="12" t="s">
        <v>341</v>
      </c>
      <c r="AP4" s="12" t="s">
        <v>342</v>
      </c>
      <c r="AQ4" s="12" t="s">
        <v>343</v>
      </c>
      <c r="AR4" s="12" t="s">
        <v>345</v>
      </c>
      <c r="AS4" s="12" t="s">
        <v>346</v>
      </c>
      <c r="AT4" s="12" t="s">
        <v>347</v>
      </c>
      <c r="AU4" s="12" t="s">
        <v>746</v>
      </c>
      <c r="AV4" s="12" t="s">
        <v>349</v>
      </c>
      <c r="AW4" s="12" t="s">
        <v>350</v>
      </c>
      <c r="AX4" s="12" t="s">
        <v>351</v>
      </c>
      <c r="AY4" s="12" t="s">
        <v>352</v>
      </c>
      <c r="AZ4" s="12" t="s">
        <v>353</v>
      </c>
      <c r="BA4" s="12" t="s">
        <v>749</v>
      </c>
      <c r="BB4" s="12" t="s">
        <v>338</v>
      </c>
      <c r="BC4" s="12" t="s">
        <v>750</v>
      </c>
      <c r="BD4" s="12" t="s">
        <v>751</v>
      </c>
      <c r="BE4" s="12" t="s">
        <v>752</v>
      </c>
      <c r="BF4" s="12" t="s">
        <v>753</v>
      </c>
      <c r="BG4" s="12" t="s">
        <v>754</v>
      </c>
      <c r="BH4" s="12" t="s">
        <v>344</v>
      </c>
      <c r="BI4" s="12" t="s">
        <v>755</v>
      </c>
      <c r="BJ4" s="12" t="s">
        <v>756</v>
      </c>
      <c r="BK4" s="12" t="s">
        <v>757</v>
      </c>
      <c r="BL4" s="12" t="s">
        <v>348</v>
      </c>
      <c r="BM4" s="12" t="s">
        <v>758</v>
      </c>
      <c r="BN4" s="12" t="s">
        <v>759</v>
      </c>
      <c r="BO4" s="12" t="s">
        <v>760</v>
      </c>
      <c r="BP4" s="12" t="s">
        <v>761</v>
      </c>
      <c r="BQ4" s="12" t="s">
        <v>762</v>
      </c>
      <c r="BR4" s="12" t="s">
        <v>354</v>
      </c>
      <c r="BS4" s="12" t="s">
        <v>355</v>
      </c>
      <c r="BT4" s="12" t="s">
        <v>356</v>
      </c>
      <c r="BU4" s="12" t="s">
        <v>357</v>
      </c>
      <c r="BV4" s="12" t="s">
        <v>358</v>
      </c>
      <c r="BW4" s="12" t="s">
        <v>359</v>
      </c>
      <c r="BX4" s="12" t="s">
        <v>360</v>
      </c>
      <c r="BY4" s="12" t="s">
        <v>361</v>
      </c>
      <c r="BZ4" s="12" t="s">
        <v>362</v>
      </c>
      <c r="CA4" s="12" t="s">
        <v>363</v>
      </c>
      <c r="CB4" s="12" t="s">
        <v>364</v>
      </c>
      <c r="CC4" s="12" t="s">
        <v>365</v>
      </c>
      <c r="CD4" s="12" t="s">
        <v>366</v>
      </c>
      <c r="CE4" s="12" t="s">
        <v>367</v>
      </c>
      <c r="CF4" s="12" t="s">
        <v>368</v>
      </c>
      <c r="CG4" s="12" t="s">
        <v>369</v>
      </c>
      <c r="CH4" s="12" t="s">
        <v>370</v>
      </c>
      <c r="CI4" s="12" t="s">
        <v>371</v>
      </c>
      <c r="CJ4" s="12" t="s">
        <v>372</v>
      </c>
      <c r="CK4" s="12" t="s">
        <v>373</v>
      </c>
      <c r="CL4" s="13" t="s">
        <v>374</v>
      </c>
    </row>
    <row r="5" spans="1:90" hidden="1" x14ac:dyDescent="0.3">
      <c r="A5" t="s">
        <v>241</v>
      </c>
      <c r="B5">
        <f>INDEX(root!$A$4:$CL$553,MATCH($A$5,root!$A$4:$A$553,0),MATCH(B4,root!$A$3:$CL$3,0))</f>
        <v>85</v>
      </c>
      <c r="C5" t="str">
        <f>INDEX(root!$A$4:$CL$553,MATCH($A$5,root!$A$4:$A$553,0),MATCH(C4,root!$A$3:$CL$3,0))</f>
        <v>Rep</v>
      </c>
      <c r="D5" s="21">
        <f>INDEX(root!$A$4:$CL$553,MATCH($A$5,root!$A$4:$A$553,0),MATCH(D4,root!$A$3:$CL$3,0))</f>
        <v>-86.9</v>
      </c>
      <c r="E5" s="21">
        <f>INDEX(root!$A$4:$CL$553,MATCH($A$5,root!$A$4:$A$553,0),MATCH(E4,root!$A$3:$CL$3,0))</f>
        <v>37.799999999999997</v>
      </c>
      <c r="F5" s="21">
        <f>INDEX(root!$A$4:$CL$553,MATCH($A$5,root!$A$4:$A$553,0),MATCH(F4,root!$A$3:$CL$3,0))</f>
        <v>116.6</v>
      </c>
      <c r="G5" s="21">
        <f>INDEX(root!$A$4:$CL$553,MATCH($A$5,root!$A$4:$A$553,0),MATCH(G4,root!$A$3:$CL$3,0))</f>
        <v>572.6</v>
      </c>
      <c r="H5" s="21">
        <f>INDEX(root!$A$4:$CL$553,MATCH($A$5,root!$A$4:$A$553,0),MATCH(H4,root!$A$3:$CL$3,0))</f>
        <v>686.5</v>
      </c>
      <c r="I5" s="21">
        <f>INDEX(root!$A$4:$CL$553,MATCH($A$5,root!$A$4:$A$553,0),MATCH(I4,root!$A$3:$CL$3,0))</f>
        <v>321.10000000000002</v>
      </c>
      <c r="J5" s="21">
        <f>INDEX(root!$A$4:$CL$553,MATCH($A$5,root!$A$4:$A$553,0),MATCH(J4,root!$A$3:$CL$3,0))</f>
        <v>-53.3</v>
      </c>
      <c r="K5" s="21">
        <f>INDEX(root!$A$4:$CL$553,MATCH($A$5,root!$A$4:$A$553,0),MATCH(K4,root!$A$3:$CL$3,0))</f>
        <v>-6.2</v>
      </c>
      <c r="L5" s="21">
        <f>INDEX(root!$A$4:$CL$553,MATCH($A$5,root!$A$4:$A$553,0),MATCH(L4,root!$A$3:$CL$3,0))</f>
        <v>-48.7</v>
      </c>
      <c r="M5" s="21">
        <f>INDEX(root!$A$4:$CL$553,MATCH($A$5,root!$A$4:$A$553,0),MATCH(M4,root!$A$3:$CL$3,0))</f>
        <v>-54.9</v>
      </c>
      <c r="N5" s="21">
        <f>INDEX(root!$A$4:$CL$553,MATCH($A$5,root!$A$4:$A$553,0),MATCH(N4,root!$A$3:$CL$3,0))</f>
        <v>22.1</v>
      </c>
      <c r="O5" s="21">
        <f>INDEX(root!$A$4:$CL$553,MATCH($A$5,root!$A$4:$A$553,0),MATCH(O4,root!$A$3:$CL$3,0))</f>
        <v>-32.799999999999997</v>
      </c>
      <c r="P5" s="21">
        <f>INDEX(root!$A$4:$CL$553,MATCH($A$5,root!$A$4:$A$553,0),MATCH(P4,root!$A$3:$CL$3,0))</f>
        <v>-86.1</v>
      </c>
      <c r="Q5" s="21">
        <f>INDEX(root!$A$4:$CL$553,MATCH($A$5,root!$A$4:$A$553,0),MATCH(Q4,root!$A$3:$CL$3,0))</f>
        <v>70.599999999999994</v>
      </c>
      <c r="R5" s="21">
        <f>INDEX(root!$A$4:$CL$553,MATCH($A$5,root!$A$4:$A$553,0),MATCH(R4,root!$A$3:$CL$3,0))</f>
        <v>47</v>
      </c>
      <c r="S5" s="21">
        <f>INDEX(root!$A$4:$CL$553,MATCH($A$5,root!$A$4:$A$553,0),MATCH(S4,root!$A$3:$CL$3,0))</f>
        <v>91</v>
      </c>
      <c r="T5" s="21">
        <f>INDEX(root!$A$4:$CL$553,MATCH($A$5,root!$A$4:$A$553,0),MATCH(T4,root!$A$3:$CL$3,0))</f>
        <v>60.2</v>
      </c>
      <c r="U5" s="21">
        <f>INDEX(root!$A$4:$CL$553,MATCH($A$5,root!$A$4:$A$553,0),MATCH(U4,root!$A$3:$CL$3,0))</f>
        <v>107.2</v>
      </c>
      <c r="V5" s="21">
        <f>INDEX(root!$A$4:$CL$553,MATCH($A$5,root!$A$4:$A$553,0),MATCH(V4,root!$A$3:$CL$3,0))</f>
        <v>199.9</v>
      </c>
      <c r="W5" s="21">
        <f>INDEX(root!$A$4:$CL$553,MATCH($A$5,root!$A$4:$A$553,0),MATCH(W4,root!$A$3:$CL$3,0))</f>
        <v>-42.2</v>
      </c>
      <c r="X5" s="21">
        <f>INDEX(root!$A$4:$CL$553,MATCH($A$5,root!$A$4:$A$553,0),MATCH(X4,root!$A$3:$CL$3,0))</f>
        <v>65</v>
      </c>
      <c r="Y5" s="21">
        <f>INDEX(root!$A$4:$CL$553,MATCH($A$5,root!$A$4:$A$553,0),MATCH(Y4,root!$A$3:$CL$3,0))</f>
        <v>135.6</v>
      </c>
      <c r="Z5" s="21">
        <f>INDEX(root!$A$4:$CL$553,MATCH($A$5,root!$A$4:$A$553,0),MATCH(Z4,root!$A$3:$CL$3,0))</f>
        <v>51.6</v>
      </c>
      <c r="AA5" s="21">
        <f>INDEX(root!$A$4:$CL$553,MATCH($A$5,root!$A$4:$A$553,0),MATCH(AA4,root!$A$3:$CL$3,0))</f>
        <v>164</v>
      </c>
      <c r="AB5" s="21">
        <f>INDEX(root!$A$4:$CL$553,MATCH($A$5,root!$A$4:$A$553,0),MATCH(AB4,root!$A$3:$CL$3,0))</f>
        <v>233.6</v>
      </c>
      <c r="AC5" s="21">
        <f>INDEX(root!$A$4:$CL$553,MATCH($A$5,root!$A$4:$A$553,0),MATCH(AC4,root!$A$3:$CL$3,0))</f>
        <v>157.80000000000001</v>
      </c>
      <c r="AD5" s="21">
        <f>INDEX(root!$A$4:$CL$553,MATCH($A$5,root!$A$4:$A$553,0),MATCH(AD4,root!$A$3:$CL$3,0))</f>
        <v>321.8</v>
      </c>
      <c r="AE5" s="21">
        <f>INDEX(root!$A$4:$CL$553,MATCH($A$5,root!$A$4:$A$553,0),MATCH(AE4,root!$A$3:$CL$3,0))</f>
        <v>331.2</v>
      </c>
      <c r="AF5" s="21">
        <f>INDEX(root!$A$4:$CL$553,MATCH($A$5,root!$A$4:$A$553,0),MATCH(AF4,root!$A$3:$CL$3,0))</f>
        <v>156.80000000000001</v>
      </c>
      <c r="AG5" s="21">
        <f>INDEX(root!$A$4:$CL$553,MATCH($A$5,root!$A$4:$A$553,0),MATCH(AG4,root!$A$3:$CL$3,0))</f>
        <v>478.6</v>
      </c>
      <c r="AH5" s="21">
        <f>INDEX(root!$A$4:$CL$553,MATCH($A$5,root!$A$4:$A$553,0),MATCH(AH4,root!$A$3:$CL$3,0))</f>
        <v>530.20000000000005</v>
      </c>
      <c r="AI5" s="21">
        <f>INDEX(root!$A$4:$CL$553,MATCH($A$5,root!$A$4:$A$553,0),MATCH(AI4,root!$A$3:$CL$3,0))</f>
        <v>94</v>
      </c>
      <c r="AJ5" s="21">
        <f>INDEX(root!$A$4:$CL$553,MATCH($A$5,root!$A$4:$A$553,0),MATCH(AJ4,root!$A$3:$CL$3,0))</f>
        <v>190.4</v>
      </c>
      <c r="AK5" s="21">
        <f>INDEX(root!$A$4:$CL$553,MATCH($A$5,root!$A$4:$A$553,0),MATCH(AK4,root!$A$3:$CL$3,0))</f>
        <v>599</v>
      </c>
      <c r="AL5" s="21">
        <f>INDEX(root!$A$4:$CL$553,MATCH($A$5,root!$A$4:$A$553,0),MATCH(AL4,root!$A$3:$CL$3,0))</f>
        <v>187.4</v>
      </c>
      <c r="AM5" s="21">
        <f>INDEX(root!$A$4:$CL$553,MATCH($A$5,root!$A$4:$A$553,0),MATCH(AM4,root!$A$3:$CL$3,0))</f>
        <v>377.8</v>
      </c>
      <c r="AN5" s="21">
        <f>INDEX(root!$A$4:$CL$553,MATCH($A$5,root!$A$4:$A$553,0),MATCH(AN4,root!$A$3:$CL$3,0))</f>
        <v>628.6</v>
      </c>
      <c r="AO5" s="21">
        <f>INDEX(root!$A$4:$CL$553,MATCH($A$5,root!$A$4:$A$553,0),MATCH(AO4,root!$A$3:$CL$3,0))</f>
        <v>167</v>
      </c>
      <c r="AP5" s="21">
        <f>INDEX(root!$A$4:$CL$553,MATCH($A$5,root!$A$4:$A$553,0),MATCH(AP4,root!$A$3:$CL$3,0))</f>
        <v>544.79999999999995</v>
      </c>
      <c r="AQ5" s="21">
        <f>INDEX(root!$A$4:$CL$553,MATCH($A$5,root!$A$4:$A$553,0),MATCH(AQ4,root!$A$3:$CL$3,0))</f>
        <v>638.79999999999995</v>
      </c>
      <c r="AR5" s="21">
        <f>INDEX(root!$A$4:$CL$553,MATCH($A$5,root!$A$4:$A$553,0),MATCH(AR4,root!$A$3:$CL$3,0))</f>
        <v>141.69999999999999</v>
      </c>
      <c r="AS5" s="21">
        <f>INDEX(root!$A$4:$CL$553,MATCH($A$5,root!$A$4:$A$553,0),MATCH(AS4,root!$A$3:$CL$3,0))</f>
        <v>121.5</v>
      </c>
      <c r="AT5" s="21">
        <f>INDEX(root!$A$4:$CL$553,MATCH($A$5,root!$A$4:$A$553,0),MATCH(AT4,root!$A$3:$CL$3,0))</f>
        <v>617.6</v>
      </c>
      <c r="AU5" s="21">
        <f>INDEX(root!$A$4:$CL$553,MATCH($A$5,root!$A$4:$A$553,0),MATCH(AU4,root!$A$3:$CL$3,0))</f>
        <v>-7.3</v>
      </c>
      <c r="AV5" s="21">
        <f>INDEX(root!$A$4:$CL$553,MATCH($A$5,root!$A$4:$A$553,0),MATCH(AV4,root!$A$3:$CL$3,0))</f>
        <v>114.2</v>
      </c>
      <c r="AW5" s="21">
        <f>INDEX(root!$A$4:$CL$553,MATCH($A$5,root!$A$4:$A$553,0),MATCH(AW4,root!$A$3:$CL$3,0))</f>
        <v>422.9</v>
      </c>
      <c r="AX5" s="21">
        <f>INDEX(root!$A$4:$CL$553,MATCH($A$5,root!$A$4:$A$553,0),MATCH(AX4,root!$A$3:$CL$3,0))</f>
        <v>108.4</v>
      </c>
      <c r="AY5" s="21">
        <f>INDEX(root!$A$4:$CL$553,MATCH($A$5,root!$A$4:$A$553,0),MATCH(AY4,root!$A$3:$CL$3,0))</f>
        <v>222.6</v>
      </c>
      <c r="AZ5" s="21">
        <f>INDEX(root!$A$4:$CL$553,MATCH($A$5,root!$A$4:$A$553,0),MATCH(AZ4,root!$A$3:$CL$3,0))</f>
        <v>364.3</v>
      </c>
      <c r="BA5" s="21">
        <f>INDEX(root!$A$4:$CL$553,MATCH($A$5,root!$A$4:$A$553,0),MATCH(BA4,root!$A$3:$CL$3,0))</f>
        <v>98.5</v>
      </c>
      <c r="BB5" s="21">
        <f>INDEX(root!$A$4:$CL$553,MATCH($A$5,root!$A$4:$A$553,0),MATCH(BB4,root!$A$3:$CL$3,0))</f>
        <v>0</v>
      </c>
      <c r="BC5" s="21">
        <f>INDEX(root!$A$4:$CL$553,MATCH($A$5,root!$A$4:$A$553,0),MATCH(BC4,root!$A$3:$CL$3,0))</f>
        <v>0</v>
      </c>
      <c r="BD5" s="21">
        <f>INDEX(root!$A$4:$CL$553,MATCH($A$5,root!$A$4:$A$553,0),MATCH(BD4,root!$A$3:$CL$3,0))</f>
        <v>0</v>
      </c>
      <c r="BE5" s="21">
        <f>INDEX(root!$A$4:$CL$553,MATCH($A$5,root!$A$4:$A$553,0),MATCH(BE4,root!$A$3:$CL$3,0))</f>
        <v>0</v>
      </c>
      <c r="BF5" s="21">
        <f>INDEX(root!$A$4:$CL$553,MATCH($A$5,root!$A$4:$A$553,0),MATCH(BF4,root!$A$3:$CL$3,0))</f>
        <v>0</v>
      </c>
      <c r="BG5" s="21">
        <f>INDEX(root!$A$4:$CL$553,MATCH($A$5,root!$A$4:$A$553,0),MATCH(BG4,root!$A$3:$CL$3,0))</f>
        <v>0</v>
      </c>
      <c r="BH5" s="21">
        <f>INDEX(root!$A$4:$CL$553,MATCH($A$5,root!$A$4:$A$553,0),MATCH(BH4,root!$A$3:$CL$3,0))</f>
        <v>0</v>
      </c>
      <c r="BI5" s="21">
        <f>INDEX(root!$A$4:$CL$553,MATCH($A$5,root!$A$4:$A$553,0),MATCH(BI4,root!$A$3:$CL$3,0))</f>
        <v>0</v>
      </c>
      <c r="BJ5" s="21">
        <f>INDEX(root!$A$4:$CL$553,MATCH($A$5,root!$A$4:$A$553,0),MATCH(BJ4,root!$A$3:$CL$3,0))</f>
        <v>0</v>
      </c>
      <c r="BK5" s="21">
        <f>INDEX(root!$A$4:$CL$553,MATCH($A$5,root!$A$4:$A$553,0),MATCH(BK4,root!$A$3:$CL$3,0))</f>
        <v>0</v>
      </c>
      <c r="BL5" s="21">
        <f>INDEX(root!$A$4:$CL$553,MATCH($A$5,root!$A$4:$A$553,0),MATCH(BL4,root!$A$3:$CL$3,0))</f>
        <v>0</v>
      </c>
      <c r="BM5" s="21">
        <f>INDEX(root!$A$4:$CL$553,MATCH($A$5,root!$A$4:$A$553,0),MATCH(BM4,root!$A$3:$CL$3,0))</f>
        <v>0</v>
      </c>
      <c r="BN5" s="21">
        <f>INDEX(root!$A$4:$CL$553,MATCH($A$5,root!$A$4:$A$553,0),MATCH(BN4,root!$A$3:$CL$3,0))</f>
        <v>0</v>
      </c>
      <c r="BO5" s="21">
        <f>INDEX(root!$A$4:$CL$553,MATCH($A$5,root!$A$4:$A$553,0),MATCH(BO4,root!$A$3:$CL$3,0))</f>
        <v>0</v>
      </c>
      <c r="BP5" s="21">
        <f>INDEX(root!$A$4:$CL$553,MATCH($A$5,root!$A$4:$A$553,0),MATCH(BP4,root!$A$3:$CL$3,0))</f>
        <v>0</v>
      </c>
      <c r="BQ5" s="21">
        <f>INDEX(root!$A$4:$CL$553,MATCH($A$5,root!$A$4:$A$553,0),MATCH(BQ4,root!$A$3:$CL$3,0))</f>
        <v>0</v>
      </c>
      <c r="BR5" s="21">
        <f>INDEX(root!$A$4:$CL$553,MATCH($A$5,root!$A$4:$A$553,0),MATCH(BR4,root!$A$3:$CL$3,0))</f>
        <v>0</v>
      </c>
      <c r="BS5" s="21">
        <f>INDEX(root!$A$4:$CL$553,MATCH($A$5,root!$A$4:$A$553,0),MATCH(BS4,root!$A$3:$CL$3,0))</f>
        <v>0</v>
      </c>
      <c r="BT5" s="21">
        <f>INDEX(root!$A$4:$CL$553,MATCH($A$5,root!$A$4:$A$553,0),MATCH(BT4,root!$A$3:$CL$3,0))</f>
        <v>0</v>
      </c>
      <c r="BU5" s="21">
        <f>INDEX(root!$A$4:$CL$553,MATCH($A$5,root!$A$4:$A$553,0),MATCH(BU4,root!$A$3:$CL$3,0))</f>
        <v>0</v>
      </c>
      <c r="BV5" s="21">
        <f>INDEX(root!$A$4:$CL$553,MATCH($A$5,root!$A$4:$A$553,0),MATCH(BV4,root!$A$3:$CL$3,0))</f>
        <v>0</v>
      </c>
      <c r="BW5" s="21">
        <f>INDEX(root!$A$4:$CL$553,MATCH($A$5,root!$A$4:$A$553,0),MATCH(BW4,root!$A$3:$CL$3,0))</f>
        <v>0</v>
      </c>
      <c r="BX5" s="21">
        <f>INDEX(root!$A$4:$CL$553,MATCH($A$5,root!$A$4:$A$553,0),MATCH(BX4,root!$A$3:$CL$3,0))</f>
        <v>0</v>
      </c>
      <c r="BY5" s="21">
        <f>INDEX(root!$A$4:$CL$553,MATCH($A$5,root!$A$4:$A$553,0),MATCH(BY4,root!$A$3:$CL$3,0))</f>
        <v>0</v>
      </c>
      <c r="BZ5" s="21">
        <f>INDEX(root!$A$4:$CL$553,MATCH($A$5,root!$A$4:$A$553,0),MATCH(BZ4,root!$A$3:$CL$3,0))</f>
        <v>0</v>
      </c>
      <c r="CA5" s="21">
        <f>INDEX(root!$A$4:$CL$553,MATCH($A$5,root!$A$4:$A$553,0),MATCH(CA4,root!$A$3:$CL$3,0))</f>
        <v>0</v>
      </c>
      <c r="CB5" s="21">
        <f>INDEX(root!$A$4:$CL$553,MATCH($A$5,root!$A$4:$A$553,0),MATCH(CB4,root!$A$3:$CL$3,0))</f>
        <v>0</v>
      </c>
      <c r="CC5" s="21">
        <f>INDEX(root!$A$4:$CL$553,MATCH($A$5,root!$A$4:$A$553,0),MATCH(CC4,root!$A$3:$CL$3,0))</f>
        <v>0</v>
      </c>
      <c r="CD5" s="21">
        <f>INDEX(root!$A$4:$CL$553,MATCH($A$5,root!$A$4:$A$553,0),MATCH(CD4,root!$A$3:$CL$3,0))</f>
        <v>0</v>
      </c>
      <c r="CE5" s="21">
        <f>INDEX(root!$A$4:$CL$553,MATCH($A$5,root!$A$4:$A$553,0),MATCH(CE4,root!$A$3:$CL$3,0))</f>
        <v>0</v>
      </c>
      <c r="CF5" s="21">
        <f>INDEX(root!$A$4:$CL$553,MATCH($A$5,root!$A$4:$A$553,0),MATCH(CF4,root!$A$3:$CL$3,0))</f>
        <v>0</v>
      </c>
      <c r="CG5" s="21">
        <f>INDEX(root!$A$4:$CL$553,MATCH($A$5,root!$A$4:$A$553,0),MATCH(CG4,root!$A$3:$CL$3,0))</f>
        <v>0</v>
      </c>
      <c r="CH5" s="21">
        <f>INDEX(root!$A$4:$CL$553,MATCH($A$5,root!$A$4:$A$553,0),MATCH(CH4,root!$A$3:$CL$3,0))</f>
        <v>0</v>
      </c>
      <c r="CI5" s="21">
        <f>INDEX(root!$A$4:$CL$553,MATCH($A$5,root!$A$4:$A$553,0),MATCH(CI4,root!$A$3:$CL$3,0))</f>
        <v>0</v>
      </c>
      <c r="CJ5" s="21">
        <f>INDEX(root!$A$4:$CL$553,MATCH($A$5,root!$A$4:$A$553,0),MATCH(CJ4,root!$A$3:$CL$3,0))</f>
        <v>0</v>
      </c>
      <c r="CK5" s="21">
        <f>INDEX(root!$A$4:$CL$553,MATCH($A$5,root!$A$4:$A$553,0),MATCH(CK4,root!$A$3:$CL$3,0))</f>
        <v>0</v>
      </c>
      <c r="CL5" s="21">
        <f>INDEX(root!$A$4:$CL$553,MATCH($A$5,root!$A$4:$A$553,0),MATCH(CL4,root!$A$3:$CL$3,0))</f>
        <v>0</v>
      </c>
    </row>
    <row r="6" spans="1:90" hidden="1" x14ac:dyDescent="0.3">
      <c r="A6" t="s">
        <v>211</v>
      </c>
      <c r="B6">
        <f>INDEX(root!$A$4:$CL$553,MATCH($A$6,root!$A$4:$A$553,0),MATCH(B4,root!$A$3:$CL$3,0))</f>
        <v>86</v>
      </c>
      <c r="C6" t="str">
        <f>INDEX(root!$A$4:$CL$553,MATCH($A$6,root!$A$4:$A$553,0),MATCH(C4,root!$A$3:$CL$3,0))</f>
        <v>Std</v>
      </c>
      <c r="D6" s="21">
        <f>INDEX(root!$A$4:$CL$553,MATCH($A$6,root!$A$4:$A$553,0),MATCH(D4,root!$A$3:$CL$3,0))</f>
        <v>-85.9</v>
      </c>
      <c r="E6" s="21">
        <f>INDEX(root!$A$4:$CL$553,MATCH($A$6,root!$A$4:$A$553,0),MATCH(E4,root!$A$3:$CL$3,0))</f>
        <v>37.799999999999997</v>
      </c>
      <c r="F6" s="21">
        <f>INDEX(root!$A$4:$CL$553,MATCH($A$6,root!$A$4:$A$553,0),MATCH(F4,root!$A$3:$CL$3,0))</f>
        <v>116.6</v>
      </c>
      <c r="G6" s="21">
        <f>INDEX(root!$A$4:$CL$553,MATCH($A$6,root!$A$4:$A$553,0),MATCH(G4,root!$A$3:$CL$3,0))</f>
        <v>572.6</v>
      </c>
      <c r="H6" s="21">
        <f>INDEX(root!$A$4:$CL$553,MATCH($A$6,root!$A$4:$A$553,0),MATCH(H4,root!$A$3:$CL$3,0))</f>
        <v>686.5</v>
      </c>
      <c r="I6" s="21">
        <f>INDEX(root!$A$4:$CL$553,MATCH($A$6,root!$A$4:$A$553,0),MATCH(I4,root!$A$3:$CL$3,0))</f>
        <v>321.10000000000002</v>
      </c>
      <c r="J6" s="21">
        <f>INDEX(root!$A$4:$CL$553,MATCH($A$6,root!$A$4:$A$553,0),MATCH(J4,root!$A$3:$CL$3,0))</f>
        <v>-53.3</v>
      </c>
      <c r="K6" s="21">
        <f>INDEX(root!$A$4:$CL$553,MATCH($A$6,root!$A$4:$A$553,0),MATCH(K4,root!$A$3:$CL$3,0))</f>
        <v>-6.2</v>
      </c>
      <c r="L6" s="21">
        <f>INDEX(root!$A$4:$CL$553,MATCH($A$6,root!$A$4:$A$553,0),MATCH(L4,root!$A$3:$CL$3,0))</f>
        <v>-48.7</v>
      </c>
      <c r="M6" s="21">
        <f>INDEX(root!$A$4:$CL$553,MATCH($A$6,root!$A$4:$A$553,0),MATCH(M4,root!$A$3:$CL$3,0))</f>
        <v>-54.9</v>
      </c>
      <c r="N6" s="21">
        <f>INDEX(root!$A$4:$CL$553,MATCH($A$6,root!$A$4:$A$553,0),MATCH(N4,root!$A$3:$CL$3,0))</f>
        <v>22.1</v>
      </c>
      <c r="O6" s="21">
        <f>INDEX(root!$A$4:$CL$553,MATCH($A$6,root!$A$4:$A$553,0),MATCH(O4,root!$A$3:$CL$3,0))</f>
        <v>-32.799999999999997</v>
      </c>
      <c r="P6" s="21">
        <f>INDEX(root!$A$4:$CL$553,MATCH($A$6,root!$A$4:$A$553,0),MATCH(P4,root!$A$3:$CL$3,0))</f>
        <v>-86.1</v>
      </c>
      <c r="Q6" s="21">
        <f>INDEX(root!$A$4:$CL$553,MATCH($A$6,root!$A$4:$A$553,0),MATCH(Q4,root!$A$3:$CL$3,0))</f>
        <v>70.599999999999994</v>
      </c>
      <c r="R6" s="21">
        <f>INDEX(root!$A$4:$CL$553,MATCH($A$6,root!$A$4:$A$553,0),MATCH(R4,root!$A$3:$CL$3,0))</f>
        <v>47</v>
      </c>
      <c r="S6" s="21">
        <f>INDEX(root!$A$4:$CL$553,MATCH($A$6,root!$A$4:$A$553,0),MATCH(S4,root!$A$3:$CL$3,0))</f>
        <v>91</v>
      </c>
      <c r="T6" s="21">
        <f>INDEX(root!$A$4:$CL$553,MATCH($A$6,root!$A$4:$A$553,0),MATCH(T4,root!$A$3:$CL$3,0))</f>
        <v>60.2</v>
      </c>
      <c r="U6" s="21">
        <f>INDEX(root!$A$4:$CL$553,MATCH($A$6,root!$A$4:$A$553,0),MATCH(U4,root!$A$3:$CL$3,0))</f>
        <v>107.2</v>
      </c>
      <c r="V6" s="21">
        <f>INDEX(root!$A$4:$CL$553,MATCH($A$6,root!$A$4:$A$553,0),MATCH(V4,root!$A$3:$CL$3,0))</f>
        <v>199.9</v>
      </c>
      <c r="W6" s="21">
        <f>INDEX(root!$A$4:$CL$553,MATCH($A$6,root!$A$4:$A$553,0),MATCH(W4,root!$A$3:$CL$3,0))</f>
        <v>-42.2</v>
      </c>
      <c r="X6" s="21">
        <f>INDEX(root!$A$4:$CL$553,MATCH($A$6,root!$A$4:$A$553,0),MATCH(X4,root!$A$3:$CL$3,0))</f>
        <v>65</v>
      </c>
      <c r="Y6" s="21">
        <f>INDEX(root!$A$4:$CL$553,MATCH($A$6,root!$A$4:$A$553,0),MATCH(Y4,root!$A$3:$CL$3,0))</f>
        <v>135.6</v>
      </c>
      <c r="Z6" s="21">
        <f>INDEX(root!$A$4:$CL$553,MATCH($A$6,root!$A$4:$A$553,0),MATCH(Z4,root!$A$3:$CL$3,0))</f>
        <v>51.6</v>
      </c>
      <c r="AA6" s="21">
        <f>INDEX(root!$A$4:$CL$553,MATCH($A$6,root!$A$4:$A$553,0),MATCH(AA4,root!$A$3:$CL$3,0))</f>
        <v>164</v>
      </c>
      <c r="AB6" s="21">
        <f>INDEX(root!$A$4:$CL$553,MATCH($A$6,root!$A$4:$A$553,0),MATCH(AB4,root!$A$3:$CL$3,0))</f>
        <v>233.6</v>
      </c>
      <c r="AC6" s="21">
        <f>INDEX(root!$A$4:$CL$553,MATCH($A$6,root!$A$4:$A$553,0),MATCH(AC4,root!$A$3:$CL$3,0))</f>
        <v>157.80000000000001</v>
      </c>
      <c r="AD6" s="21">
        <f>INDEX(root!$A$4:$CL$553,MATCH($A$6,root!$A$4:$A$553,0),MATCH(AD4,root!$A$3:$CL$3,0))</f>
        <v>321.8</v>
      </c>
      <c r="AE6" s="21">
        <f>INDEX(root!$A$4:$CL$553,MATCH($A$6,root!$A$4:$A$553,0),MATCH(AE4,root!$A$3:$CL$3,0))</f>
        <v>331.2</v>
      </c>
      <c r="AF6" s="21">
        <f>INDEX(root!$A$4:$CL$553,MATCH($A$6,root!$A$4:$A$553,0),MATCH(AF4,root!$A$3:$CL$3,0))</f>
        <v>156.80000000000001</v>
      </c>
      <c r="AG6" s="21">
        <f>INDEX(root!$A$4:$CL$553,MATCH($A$6,root!$A$4:$A$553,0),MATCH(AG4,root!$A$3:$CL$3,0))</f>
        <v>478.6</v>
      </c>
      <c r="AH6" s="21">
        <f>INDEX(root!$A$4:$CL$553,MATCH($A$6,root!$A$4:$A$553,0),MATCH(AH4,root!$A$3:$CL$3,0))</f>
        <v>530.20000000000005</v>
      </c>
      <c r="AI6" s="21">
        <f>INDEX(root!$A$4:$CL$553,MATCH($A$6,root!$A$4:$A$553,0),MATCH(AI4,root!$A$3:$CL$3,0))</f>
        <v>94</v>
      </c>
      <c r="AJ6" s="21">
        <f>INDEX(root!$A$4:$CL$553,MATCH($A$6,root!$A$4:$A$553,0),MATCH(AJ4,root!$A$3:$CL$3,0))</f>
        <v>190.4</v>
      </c>
      <c r="AK6" s="21">
        <f>INDEX(root!$A$4:$CL$553,MATCH($A$6,root!$A$4:$A$553,0),MATCH(AK4,root!$A$3:$CL$3,0))</f>
        <v>599</v>
      </c>
      <c r="AL6" s="21">
        <f>INDEX(root!$A$4:$CL$553,MATCH($A$6,root!$A$4:$A$553,0),MATCH(AL4,root!$A$3:$CL$3,0))</f>
        <v>187.4</v>
      </c>
      <c r="AM6" s="21">
        <f>INDEX(root!$A$4:$CL$553,MATCH($A$6,root!$A$4:$A$553,0),MATCH(AM4,root!$A$3:$CL$3,0))</f>
        <v>377.8</v>
      </c>
      <c r="AN6" s="21">
        <f>INDEX(root!$A$4:$CL$553,MATCH($A$6,root!$A$4:$A$553,0),MATCH(AN4,root!$A$3:$CL$3,0))</f>
        <v>628.6</v>
      </c>
      <c r="AO6" s="21">
        <f>INDEX(root!$A$4:$CL$553,MATCH($A$6,root!$A$4:$A$553,0),MATCH(AO4,root!$A$3:$CL$3,0))</f>
        <v>167</v>
      </c>
      <c r="AP6" s="21">
        <f>INDEX(root!$A$4:$CL$553,MATCH($A$6,root!$A$4:$A$553,0),MATCH(AP4,root!$A$3:$CL$3,0))</f>
        <v>544.79999999999995</v>
      </c>
      <c r="AQ6" s="21">
        <f>INDEX(root!$A$4:$CL$553,MATCH($A$6,root!$A$4:$A$553,0),MATCH(AQ4,root!$A$3:$CL$3,0))</f>
        <v>638.79999999999995</v>
      </c>
      <c r="AR6" s="21">
        <f>INDEX(root!$A$4:$CL$553,MATCH($A$6,root!$A$4:$A$553,0),MATCH(AR4,root!$A$3:$CL$3,0))</f>
        <v>141.69999999999999</v>
      </c>
      <c r="AS6" s="21">
        <f>INDEX(root!$A$4:$CL$553,MATCH($A$6,root!$A$4:$A$553,0),MATCH(AS4,root!$A$3:$CL$3,0))</f>
        <v>121.5</v>
      </c>
      <c r="AT6" s="21">
        <f>INDEX(root!$A$4:$CL$553,MATCH($A$6,root!$A$4:$A$553,0),MATCH(AT4,root!$A$3:$CL$3,0))</f>
        <v>617.6</v>
      </c>
      <c r="AU6" s="21">
        <f>INDEX(root!$A$4:$CL$553,MATCH($A$6,root!$A$4:$A$553,0),MATCH(AU4,root!$A$3:$CL$3,0))</f>
        <v>-7.3</v>
      </c>
      <c r="AV6" s="21">
        <f>INDEX(root!$A$4:$CL$553,MATCH($A$6,root!$A$4:$A$553,0),MATCH(AV4,root!$A$3:$CL$3,0))</f>
        <v>114.2</v>
      </c>
      <c r="AW6" s="21">
        <f>INDEX(root!$A$4:$CL$553,MATCH($A$6,root!$A$4:$A$553,0),MATCH(AW4,root!$A$3:$CL$3,0))</f>
        <v>422.9</v>
      </c>
      <c r="AX6" s="21">
        <f>INDEX(root!$A$4:$CL$553,MATCH($A$6,root!$A$4:$A$553,0),MATCH(AX4,root!$A$3:$CL$3,0))</f>
        <v>108.4</v>
      </c>
      <c r="AY6" s="21">
        <f>INDEX(root!$A$4:$CL$553,MATCH($A$6,root!$A$4:$A$553,0),MATCH(AY4,root!$A$3:$CL$3,0))</f>
        <v>222.6</v>
      </c>
      <c r="AZ6" s="21">
        <f>INDEX(root!$A$4:$CL$553,MATCH($A$6,root!$A$4:$A$553,0),MATCH(AZ4,root!$A$3:$CL$3,0))</f>
        <v>364.3</v>
      </c>
      <c r="BA6" s="21">
        <f>INDEX(root!$A$4:$CL$553,MATCH($A$6,root!$A$4:$A$553,0),MATCH(BA4,root!$A$3:$CL$3,0))</f>
        <v>98.5</v>
      </c>
      <c r="BB6" s="21">
        <f>INDEX(root!$A$4:$CL$553,MATCH($A$6,root!$A$4:$A$553,0),MATCH(BB4,root!$A$3:$CL$3,0))</f>
        <v>0</v>
      </c>
      <c r="BC6" s="21">
        <f>INDEX(root!$A$4:$CL$553,MATCH($A$6,root!$A$4:$A$553,0),MATCH(BC4,root!$A$3:$CL$3,0))</f>
        <v>0</v>
      </c>
      <c r="BD6" s="21">
        <f>INDEX(root!$A$4:$CL$553,MATCH($A$6,root!$A$4:$A$553,0),MATCH(BD4,root!$A$3:$CL$3,0))</f>
        <v>0</v>
      </c>
      <c r="BE6" s="21">
        <f>INDEX(root!$A$4:$CL$553,MATCH($A$6,root!$A$4:$A$553,0),MATCH(BE4,root!$A$3:$CL$3,0))</f>
        <v>0</v>
      </c>
      <c r="BF6" s="21">
        <f>INDEX(root!$A$4:$CL$553,MATCH($A$6,root!$A$4:$A$553,0),MATCH(BF4,root!$A$3:$CL$3,0))</f>
        <v>0</v>
      </c>
      <c r="BG6" s="21">
        <f>INDEX(root!$A$4:$CL$553,MATCH($A$6,root!$A$4:$A$553,0),MATCH(BG4,root!$A$3:$CL$3,0))</f>
        <v>0</v>
      </c>
      <c r="BH6" s="21">
        <f>INDEX(root!$A$4:$CL$553,MATCH($A$6,root!$A$4:$A$553,0),MATCH(BH4,root!$A$3:$CL$3,0))</f>
        <v>0</v>
      </c>
      <c r="BI6" s="21">
        <f>INDEX(root!$A$4:$CL$553,MATCH($A$6,root!$A$4:$A$553,0),MATCH(BI4,root!$A$3:$CL$3,0))</f>
        <v>0</v>
      </c>
      <c r="BJ6" s="21">
        <f>INDEX(root!$A$4:$CL$553,MATCH($A$6,root!$A$4:$A$553,0),MATCH(BJ4,root!$A$3:$CL$3,0))</f>
        <v>0</v>
      </c>
      <c r="BK6" s="21">
        <f>INDEX(root!$A$4:$CL$553,MATCH($A$6,root!$A$4:$A$553,0),MATCH(BK4,root!$A$3:$CL$3,0))</f>
        <v>0</v>
      </c>
      <c r="BL6" s="21">
        <f>INDEX(root!$A$4:$CL$553,MATCH($A$6,root!$A$4:$A$553,0),MATCH(BL4,root!$A$3:$CL$3,0))</f>
        <v>0</v>
      </c>
      <c r="BM6" s="21">
        <f>INDEX(root!$A$4:$CL$553,MATCH($A$6,root!$A$4:$A$553,0),MATCH(BM4,root!$A$3:$CL$3,0))</f>
        <v>0</v>
      </c>
      <c r="BN6" s="21">
        <f>INDEX(root!$A$4:$CL$553,MATCH($A$6,root!$A$4:$A$553,0),MATCH(BN4,root!$A$3:$CL$3,0))</f>
        <v>0</v>
      </c>
      <c r="BO6" s="21">
        <f>INDEX(root!$A$4:$CL$553,MATCH($A$6,root!$A$4:$A$553,0),MATCH(BO4,root!$A$3:$CL$3,0))</f>
        <v>0</v>
      </c>
      <c r="BP6" s="21">
        <f>INDEX(root!$A$4:$CL$553,MATCH($A$6,root!$A$4:$A$553,0),MATCH(BP4,root!$A$3:$CL$3,0))</f>
        <v>0</v>
      </c>
      <c r="BQ6" s="21">
        <f>INDEX(root!$A$4:$CL$553,MATCH($A$6,root!$A$4:$A$553,0),MATCH(BQ4,root!$A$3:$CL$3,0))</f>
        <v>0</v>
      </c>
      <c r="BR6" s="21">
        <f>INDEX(root!$A$4:$CL$553,MATCH($A$6,root!$A$4:$A$553,0),MATCH(BR4,root!$A$3:$CL$3,0))</f>
        <v>0</v>
      </c>
      <c r="BS6" s="21">
        <f>INDEX(root!$A$4:$CL$553,MATCH($A$6,root!$A$4:$A$553,0),MATCH(BS4,root!$A$3:$CL$3,0))</f>
        <v>0</v>
      </c>
      <c r="BT6" s="21">
        <f>INDEX(root!$A$4:$CL$553,MATCH($A$6,root!$A$4:$A$553,0),MATCH(BT4,root!$A$3:$CL$3,0))</f>
        <v>0</v>
      </c>
      <c r="BU6" s="21">
        <f>INDEX(root!$A$4:$CL$553,MATCH($A$6,root!$A$4:$A$553,0),MATCH(BU4,root!$A$3:$CL$3,0))</f>
        <v>0</v>
      </c>
      <c r="BV6" s="21">
        <f>INDEX(root!$A$4:$CL$553,MATCH($A$6,root!$A$4:$A$553,0),MATCH(BV4,root!$A$3:$CL$3,0))</f>
        <v>0</v>
      </c>
      <c r="BW6" s="21">
        <f>INDEX(root!$A$4:$CL$553,MATCH($A$6,root!$A$4:$A$553,0),MATCH(BW4,root!$A$3:$CL$3,0))</f>
        <v>0</v>
      </c>
      <c r="BX6" s="21">
        <f>INDEX(root!$A$4:$CL$553,MATCH($A$6,root!$A$4:$A$553,0),MATCH(BX4,root!$A$3:$CL$3,0))</f>
        <v>0</v>
      </c>
      <c r="BY6" s="21">
        <f>INDEX(root!$A$4:$CL$553,MATCH($A$6,root!$A$4:$A$553,0),MATCH(BY4,root!$A$3:$CL$3,0))</f>
        <v>0</v>
      </c>
      <c r="BZ6" s="21">
        <f>INDEX(root!$A$4:$CL$553,MATCH($A$6,root!$A$4:$A$553,0),MATCH(BZ4,root!$A$3:$CL$3,0))</f>
        <v>0</v>
      </c>
      <c r="CA6" s="21">
        <f>INDEX(root!$A$4:$CL$553,MATCH($A$6,root!$A$4:$A$553,0),MATCH(CA4,root!$A$3:$CL$3,0))</f>
        <v>0</v>
      </c>
      <c r="CB6" s="21">
        <f>INDEX(root!$A$4:$CL$553,MATCH($A$6,root!$A$4:$A$553,0),MATCH(CB4,root!$A$3:$CL$3,0))</f>
        <v>0</v>
      </c>
      <c r="CC6" s="21">
        <f>INDEX(root!$A$4:$CL$553,MATCH($A$6,root!$A$4:$A$553,0),MATCH(CC4,root!$A$3:$CL$3,0))</f>
        <v>0</v>
      </c>
      <c r="CD6" s="21">
        <f>INDEX(root!$A$4:$CL$553,MATCH($A$6,root!$A$4:$A$553,0),MATCH(CD4,root!$A$3:$CL$3,0))</f>
        <v>0</v>
      </c>
      <c r="CE6" s="21">
        <f>INDEX(root!$A$4:$CL$553,MATCH($A$6,root!$A$4:$A$553,0),MATCH(CE4,root!$A$3:$CL$3,0))</f>
        <v>0</v>
      </c>
      <c r="CF6" s="21">
        <f>INDEX(root!$A$4:$CL$553,MATCH($A$6,root!$A$4:$A$553,0),MATCH(CF4,root!$A$3:$CL$3,0))</f>
        <v>0</v>
      </c>
      <c r="CG6" s="21">
        <f>INDEX(root!$A$4:$CL$553,MATCH($A$6,root!$A$4:$A$553,0),MATCH(CG4,root!$A$3:$CL$3,0))</f>
        <v>0</v>
      </c>
      <c r="CH6" s="21">
        <f>INDEX(root!$A$4:$CL$553,MATCH($A$6,root!$A$4:$A$553,0),MATCH(CH4,root!$A$3:$CL$3,0))</f>
        <v>0</v>
      </c>
      <c r="CI6" s="21">
        <f>INDEX(root!$A$4:$CL$553,MATCH($A$6,root!$A$4:$A$553,0),MATCH(CI4,root!$A$3:$CL$3,0))</f>
        <v>0</v>
      </c>
      <c r="CJ6" s="21">
        <f>INDEX(root!$A$4:$CL$553,MATCH($A$6,root!$A$4:$A$553,0),MATCH(CJ4,root!$A$3:$CL$3,0))</f>
        <v>0</v>
      </c>
      <c r="CK6" s="21">
        <f>INDEX(root!$A$4:$CL$553,MATCH($A$6,root!$A$4:$A$553,0),MATCH(CK4,root!$A$3:$CL$3,0))</f>
        <v>0</v>
      </c>
      <c r="CL6" s="21">
        <f>INDEX(root!$A$4:$CL$553,MATCH($A$6,root!$A$4:$A$553,0),MATCH(CL4,root!$A$3:$CL$3,0))</f>
        <v>0</v>
      </c>
    </row>
    <row r="7" spans="1:90" hidden="1" x14ac:dyDescent="0.3">
      <c r="D7" s="21" t="b">
        <f>D5=D6</f>
        <v>0</v>
      </c>
      <c r="E7" s="21" t="b">
        <f t="shared" ref="E7:BP7" si="0">E5=E6</f>
        <v>1</v>
      </c>
      <c r="F7" s="21" t="b">
        <f t="shared" si="0"/>
        <v>1</v>
      </c>
      <c r="G7" s="21" t="b">
        <f t="shared" si="0"/>
        <v>1</v>
      </c>
      <c r="H7" s="21" t="b">
        <f t="shared" si="0"/>
        <v>1</v>
      </c>
      <c r="I7" s="21" t="b">
        <f t="shared" si="0"/>
        <v>1</v>
      </c>
      <c r="J7" s="21" t="b">
        <f t="shared" si="0"/>
        <v>1</v>
      </c>
      <c r="K7" s="21" t="b">
        <f t="shared" si="0"/>
        <v>1</v>
      </c>
      <c r="L7" s="21" t="b">
        <f t="shared" si="0"/>
        <v>1</v>
      </c>
      <c r="M7" s="21" t="b">
        <f t="shared" si="0"/>
        <v>1</v>
      </c>
      <c r="N7" s="21" t="b">
        <f t="shared" si="0"/>
        <v>1</v>
      </c>
      <c r="O7" s="21" t="b">
        <f t="shared" si="0"/>
        <v>1</v>
      </c>
      <c r="P7" s="21" t="b">
        <f t="shared" si="0"/>
        <v>1</v>
      </c>
      <c r="Q7" s="21" t="b">
        <f t="shared" si="0"/>
        <v>1</v>
      </c>
      <c r="R7" s="21" t="b">
        <f t="shared" si="0"/>
        <v>1</v>
      </c>
      <c r="S7" s="21" t="b">
        <f t="shared" si="0"/>
        <v>1</v>
      </c>
      <c r="T7" s="21" t="b">
        <f t="shared" si="0"/>
        <v>1</v>
      </c>
      <c r="U7" s="21" t="b">
        <f t="shared" si="0"/>
        <v>1</v>
      </c>
      <c r="V7" s="21" t="b">
        <f t="shared" si="0"/>
        <v>1</v>
      </c>
      <c r="W7" s="21" t="b">
        <f t="shared" si="0"/>
        <v>1</v>
      </c>
      <c r="X7" s="21" t="b">
        <f t="shared" si="0"/>
        <v>1</v>
      </c>
      <c r="Y7" s="21" t="b">
        <f t="shared" si="0"/>
        <v>1</v>
      </c>
      <c r="Z7" s="21" t="b">
        <f t="shared" si="0"/>
        <v>1</v>
      </c>
      <c r="AA7" s="21" t="b">
        <f t="shared" si="0"/>
        <v>1</v>
      </c>
      <c r="AB7" s="21" t="b">
        <f t="shared" si="0"/>
        <v>1</v>
      </c>
      <c r="AC7" s="21" t="b">
        <f t="shared" si="0"/>
        <v>1</v>
      </c>
      <c r="AD7" s="21" t="b">
        <f t="shared" si="0"/>
        <v>1</v>
      </c>
      <c r="AE7" s="21" t="b">
        <f t="shared" si="0"/>
        <v>1</v>
      </c>
      <c r="AF7" s="21" t="b">
        <f t="shared" si="0"/>
        <v>1</v>
      </c>
      <c r="AG7" s="21" t="b">
        <f t="shared" si="0"/>
        <v>1</v>
      </c>
      <c r="AH7" s="21" t="b">
        <f t="shared" si="0"/>
        <v>1</v>
      </c>
      <c r="AI7" s="21" t="b">
        <f t="shared" si="0"/>
        <v>1</v>
      </c>
      <c r="AJ7" s="21" t="b">
        <f t="shared" si="0"/>
        <v>1</v>
      </c>
      <c r="AK7" s="21" t="b">
        <f t="shared" si="0"/>
        <v>1</v>
      </c>
      <c r="AL7" s="21" t="b">
        <f t="shared" si="0"/>
        <v>1</v>
      </c>
      <c r="AM7" s="21" t="b">
        <f t="shared" si="0"/>
        <v>1</v>
      </c>
      <c r="AN7" s="21" t="b">
        <f t="shared" si="0"/>
        <v>1</v>
      </c>
      <c r="AO7" s="21" t="b">
        <f t="shared" si="0"/>
        <v>1</v>
      </c>
      <c r="AP7" s="21" t="b">
        <f t="shared" si="0"/>
        <v>1</v>
      </c>
      <c r="AQ7" s="21" t="b">
        <f t="shared" si="0"/>
        <v>1</v>
      </c>
      <c r="AR7" s="21" t="b">
        <f t="shared" si="0"/>
        <v>1</v>
      </c>
      <c r="AS7" s="21" t="b">
        <f t="shared" si="0"/>
        <v>1</v>
      </c>
      <c r="AT7" s="21" t="b">
        <f t="shared" si="0"/>
        <v>1</v>
      </c>
      <c r="AU7" s="21" t="b">
        <f t="shared" si="0"/>
        <v>1</v>
      </c>
      <c r="AV7" s="21" t="b">
        <f t="shared" si="0"/>
        <v>1</v>
      </c>
      <c r="AW7" s="21" t="b">
        <f t="shared" si="0"/>
        <v>1</v>
      </c>
      <c r="AX7" s="21" t="b">
        <f t="shared" si="0"/>
        <v>1</v>
      </c>
      <c r="AY7" s="21" t="b">
        <f t="shared" si="0"/>
        <v>1</v>
      </c>
      <c r="AZ7" s="21" t="b">
        <f t="shared" si="0"/>
        <v>1</v>
      </c>
      <c r="BA7" s="21" t="b">
        <f t="shared" si="0"/>
        <v>1</v>
      </c>
      <c r="BB7" s="21" t="b">
        <f t="shared" si="0"/>
        <v>1</v>
      </c>
      <c r="BC7" s="21" t="b">
        <f t="shared" si="0"/>
        <v>1</v>
      </c>
      <c r="BD7" s="21" t="b">
        <f t="shared" si="0"/>
        <v>1</v>
      </c>
      <c r="BE7" s="21" t="b">
        <f t="shared" si="0"/>
        <v>1</v>
      </c>
      <c r="BF7" s="21" t="b">
        <f t="shared" si="0"/>
        <v>1</v>
      </c>
      <c r="BG7" s="21" t="b">
        <f t="shared" si="0"/>
        <v>1</v>
      </c>
      <c r="BH7" s="21" t="b">
        <f t="shared" si="0"/>
        <v>1</v>
      </c>
      <c r="BI7" s="21" t="b">
        <f t="shared" si="0"/>
        <v>1</v>
      </c>
      <c r="BJ7" s="21" t="b">
        <f t="shared" si="0"/>
        <v>1</v>
      </c>
      <c r="BK7" s="21" t="b">
        <f t="shared" si="0"/>
        <v>1</v>
      </c>
      <c r="BL7" s="21" t="b">
        <f t="shared" si="0"/>
        <v>1</v>
      </c>
      <c r="BM7" s="21" t="b">
        <f t="shared" si="0"/>
        <v>1</v>
      </c>
      <c r="BN7" s="21" t="b">
        <f t="shared" si="0"/>
        <v>1</v>
      </c>
      <c r="BO7" s="21" t="b">
        <f t="shared" si="0"/>
        <v>1</v>
      </c>
      <c r="BP7" s="21" t="b">
        <f t="shared" si="0"/>
        <v>1</v>
      </c>
      <c r="BQ7" s="21" t="b">
        <f t="shared" ref="BQ7:CL7" si="1">BQ5=BQ6</f>
        <v>1</v>
      </c>
      <c r="BR7" s="21" t="b">
        <f t="shared" si="1"/>
        <v>1</v>
      </c>
      <c r="BS7" s="21" t="b">
        <f t="shared" si="1"/>
        <v>1</v>
      </c>
      <c r="BT7" s="21" t="b">
        <f t="shared" si="1"/>
        <v>1</v>
      </c>
      <c r="BU7" s="21" t="b">
        <f t="shared" si="1"/>
        <v>1</v>
      </c>
      <c r="BV7" s="21" t="b">
        <f t="shared" si="1"/>
        <v>1</v>
      </c>
      <c r="BW7" s="21" t="b">
        <f t="shared" si="1"/>
        <v>1</v>
      </c>
      <c r="BX7" s="21" t="b">
        <f t="shared" si="1"/>
        <v>1</v>
      </c>
      <c r="BY7" s="21" t="b">
        <f t="shared" si="1"/>
        <v>1</v>
      </c>
      <c r="BZ7" s="21" t="b">
        <f t="shared" si="1"/>
        <v>1</v>
      </c>
      <c r="CA7" s="21" t="b">
        <f t="shared" si="1"/>
        <v>1</v>
      </c>
      <c r="CB7" s="21" t="b">
        <f t="shared" si="1"/>
        <v>1</v>
      </c>
      <c r="CC7" s="21" t="b">
        <f t="shared" si="1"/>
        <v>1</v>
      </c>
      <c r="CD7" s="21" t="b">
        <f t="shared" si="1"/>
        <v>1</v>
      </c>
      <c r="CE7" s="21" t="b">
        <f t="shared" si="1"/>
        <v>1</v>
      </c>
      <c r="CF7" s="21" t="b">
        <f t="shared" si="1"/>
        <v>1</v>
      </c>
      <c r="CG7" s="21" t="b">
        <f t="shared" si="1"/>
        <v>1</v>
      </c>
      <c r="CH7" s="21" t="b">
        <f t="shared" si="1"/>
        <v>1</v>
      </c>
      <c r="CI7" s="21" t="b">
        <f t="shared" si="1"/>
        <v>1</v>
      </c>
      <c r="CJ7" s="21" t="b">
        <f t="shared" si="1"/>
        <v>1</v>
      </c>
      <c r="CK7" s="21" t="b">
        <f t="shared" si="1"/>
        <v>1</v>
      </c>
      <c r="CL7" s="21" t="b">
        <f t="shared" si="1"/>
        <v>1</v>
      </c>
    </row>
    <row r="8" spans="1:90" hidden="1" x14ac:dyDescent="0.3">
      <c r="A8" t="s">
        <v>785</v>
      </c>
      <c r="C8" s="3"/>
      <c r="D8" s="21">
        <f>D5-D6</f>
        <v>-1</v>
      </c>
      <c r="E8" s="21">
        <f t="shared" ref="E8:H8" si="2">E5-E6</f>
        <v>0</v>
      </c>
      <c r="F8" s="21">
        <f t="shared" si="2"/>
        <v>0</v>
      </c>
      <c r="G8" s="21">
        <f t="shared" si="2"/>
        <v>0</v>
      </c>
      <c r="H8" s="21">
        <f t="shared" si="2"/>
        <v>0</v>
      </c>
      <c r="I8" s="21">
        <f t="shared" ref="I8" si="3">I5-I6</f>
        <v>0</v>
      </c>
      <c r="J8" s="21">
        <f t="shared" ref="J8" si="4">J5-J6</f>
        <v>0</v>
      </c>
      <c r="K8" s="21">
        <f t="shared" ref="K8" si="5">K5-K6</f>
        <v>0</v>
      </c>
      <c r="L8" s="21">
        <f t="shared" ref="L8" si="6">L5-L6</f>
        <v>0</v>
      </c>
      <c r="M8" s="21">
        <f t="shared" ref="M8" si="7">M5-M6</f>
        <v>0</v>
      </c>
      <c r="N8" s="21">
        <f t="shared" ref="N8" si="8">N5-N6</f>
        <v>0</v>
      </c>
      <c r="O8" s="21">
        <f t="shared" ref="O8" si="9">O5-O6</f>
        <v>0</v>
      </c>
      <c r="P8" s="21">
        <f t="shared" ref="P8" si="10">P5-P6</f>
        <v>0</v>
      </c>
      <c r="Q8" s="21">
        <f t="shared" ref="Q8" si="11">Q5-Q6</f>
        <v>0</v>
      </c>
      <c r="R8" s="21">
        <f t="shared" ref="R8" si="12">R5-R6</f>
        <v>0</v>
      </c>
      <c r="S8" s="21">
        <f t="shared" ref="S8" si="13">S5-S6</f>
        <v>0</v>
      </c>
      <c r="T8" s="21">
        <f t="shared" ref="T8" si="14">T5-T6</f>
        <v>0</v>
      </c>
      <c r="U8" s="21">
        <f t="shared" ref="U8" si="15">U5-U6</f>
        <v>0</v>
      </c>
      <c r="V8" s="21">
        <f t="shared" ref="V8" si="16">V5-V6</f>
        <v>0</v>
      </c>
      <c r="W8" s="21">
        <f t="shared" ref="W8" si="17">W5-W6</f>
        <v>0</v>
      </c>
      <c r="X8" s="21">
        <f t="shared" ref="X8" si="18">X5-X6</f>
        <v>0</v>
      </c>
      <c r="Y8" s="21">
        <f t="shared" ref="Y8" si="19">Y5-Y6</f>
        <v>0</v>
      </c>
      <c r="Z8" s="21">
        <f t="shared" ref="Z8" si="20">Z5-Z6</f>
        <v>0</v>
      </c>
      <c r="AA8" s="21">
        <f t="shared" ref="AA8" si="21">AA5-AA6</f>
        <v>0</v>
      </c>
      <c r="AB8" s="21">
        <f t="shared" ref="AB8" si="22">AB5-AB6</f>
        <v>0</v>
      </c>
      <c r="AC8" s="21">
        <f t="shared" ref="AC8" si="23">AC5-AC6</f>
        <v>0</v>
      </c>
      <c r="AD8" s="21">
        <f t="shared" ref="AD8" si="24">AD5-AD6</f>
        <v>0</v>
      </c>
      <c r="AE8" s="21">
        <f t="shared" ref="AE8" si="25">AE5-AE6</f>
        <v>0</v>
      </c>
      <c r="AF8" s="21">
        <f t="shared" ref="AF8" si="26">AF5-AF6</f>
        <v>0</v>
      </c>
      <c r="AG8" s="21">
        <f t="shared" ref="AG8" si="27">AG5-AG6</f>
        <v>0</v>
      </c>
      <c r="AH8" s="21">
        <f t="shared" ref="AH8" si="28">AH5-AH6</f>
        <v>0</v>
      </c>
      <c r="AI8" s="21">
        <f t="shared" ref="AI8" si="29">AI5-AI6</f>
        <v>0</v>
      </c>
      <c r="AJ8" s="21">
        <f t="shared" ref="AJ8" si="30">AJ5-AJ6</f>
        <v>0</v>
      </c>
      <c r="AK8" s="21">
        <f t="shared" ref="AK8" si="31">AK5-AK6</f>
        <v>0</v>
      </c>
      <c r="AL8" s="21">
        <f t="shared" ref="AL8" si="32">AL5-AL6</f>
        <v>0</v>
      </c>
      <c r="AM8" s="21">
        <f t="shared" ref="AM8" si="33">AM5-AM6</f>
        <v>0</v>
      </c>
      <c r="AN8" s="21">
        <f t="shared" ref="AN8" si="34">AN5-AN6</f>
        <v>0</v>
      </c>
      <c r="AO8" s="21">
        <f t="shared" ref="AO8" si="35">AO5-AO6</f>
        <v>0</v>
      </c>
      <c r="AP8" s="21">
        <f t="shared" ref="AP8" si="36">AP5-AP6</f>
        <v>0</v>
      </c>
      <c r="AQ8" s="21">
        <f t="shared" ref="AQ8" si="37">AQ5-AQ6</f>
        <v>0</v>
      </c>
      <c r="AR8" s="21">
        <f t="shared" ref="AR8" si="38">AR5-AR6</f>
        <v>0</v>
      </c>
      <c r="AS8" s="21">
        <f t="shared" ref="AS8" si="39">AS5-AS6</f>
        <v>0</v>
      </c>
      <c r="AT8" s="21">
        <f t="shared" ref="AT8" si="40">AT5-AT6</f>
        <v>0</v>
      </c>
      <c r="AU8" s="21">
        <f t="shared" ref="AU8" si="41">AU5-AU6</f>
        <v>0</v>
      </c>
      <c r="AV8" s="21">
        <f t="shared" ref="AV8" si="42">AV5-AV6</f>
        <v>0</v>
      </c>
      <c r="AW8" s="21">
        <f t="shared" ref="AW8" si="43">AW5-AW6</f>
        <v>0</v>
      </c>
      <c r="AX8" s="21">
        <f t="shared" ref="AX8" si="44">AX5-AX6</f>
        <v>0</v>
      </c>
      <c r="AY8" s="21">
        <f t="shared" ref="AY8" si="45">AY5-AY6</f>
        <v>0</v>
      </c>
      <c r="AZ8" s="21">
        <f t="shared" ref="AZ8" si="46">AZ5-AZ6</f>
        <v>0</v>
      </c>
      <c r="BA8" s="21">
        <f t="shared" ref="BA8" si="47">BA5-BA6</f>
        <v>0</v>
      </c>
      <c r="BB8" s="21">
        <f t="shared" ref="BB8" si="48">BB5-BB6</f>
        <v>0</v>
      </c>
      <c r="BC8" s="21">
        <f t="shared" ref="BC8" si="49">BC5-BC6</f>
        <v>0</v>
      </c>
      <c r="BD8" s="21">
        <f t="shared" ref="BD8" si="50">BD5-BD6</f>
        <v>0</v>
      </c>
      <c r="BE8" s="21">
        <f t="shared" ref="BE8" si="51">BE5-BE6</f>
        <v>0</v>
      </c>
      <c r="BF8" s="21">
        <f t="shared" ref="BF8" si="52">BF5-BF6</f>
        <v>0</v>
      </c>
      <c r="BG8" s="21">
        <f t="shared" ref="BG8" si="53">BG5-BG6</f>
        <v>0</v>
      </c>
      <c r="BH8" s="21">
        <f t="shared" ref="BH8" si="54">BH5-BH6</f>
        <v>0</v>
      </c>
      <c r="BI8" s="21">
        <f t="shared" ref="BI8" si="55">BI5-BI6</f>
        <v>0</v>
      </c>
      <c r="BJ8" s="21">
        <f t="shared" ref="BJ8" si="56">BJ5-BJ6</f>
        <v>0</v>
      </c>
      <c r="BK8" s="21">
        <f t="shared" ref="BK8" si="57">BK5-BK6</f>
        <v>0</v>
      </c>
      <c r="BL8" s="21">
        <f t="shared" ref="BL8" si="58">BL5-BL6</f>
        <v>0</v>
      </c>
      <c r="BM8" s="21">
        <f t="shared" ref="BM8" si="59">BM5-BM6</f>
        <v>0</v>
      </c>
      <c r="BN8" s="21">
        <f t="shared" ref="BN8" si="60">BN5-BN6</f>
        <v>0</v>
      </c>
      <c r="BO8" s="21">
        <f t="shared" ref="BO8" si="61">BO5-BO6</f>
        <v>0</v>
      </c>
      <c r="BP8" s="21">
        <f t="shared" ref="BP8" si="62">BP5-BP6</f>
        <v>0</v>
      </c>
      <c r="BQ8" s="21">
        <f t="shared" ref="BQ8" si="63">BQ5-BQ6</f>
        <v>0</v>
      </c>
      <c r="BR8" s="21">
        <f t="shared" ref="BR8" si="64">BR5-BR6</f>
        <v>0</v>
      </c>
      <c r="BS8" s="21">
        <f t="shared" ref="BS8" si="65">BS5-BS6</f>
        <v>0</v>
      </c>
      <c r="BT8" s="21">
        <f t="shared" ref="BT8" si="66">BT5-BT6</f>
        <v>0</v>
      </c>
      <c r="BU8" s="21">
        <f t="shared" ref="BU8" si="67">BU5-BU6</f>
        <v>0</v>
      </c>
      <c r="BV8" s="21">
        <f t="shared" ref="BV8" si="68">BV5-BV6</f>
        <v>0</v>
      </c>
      <c r="BW8" s="21">
        <f t="shared" ref="BW8" si="69">BW5-BW6</f>
        <v>0</v>
      </c>
      <c r="BX8" s="21">
        <f t="shared" ref="BX8" si="70">BX5-BX6</f>
        <v>0</v>
      </c>
      <c r="BY8" s="21">
        <f t="shared" ref="BY8" si="71">BY5-BY6</f>
        <v>0</v>
      </c>
      <c r="BZ8" s="21">
        <f t="shared" ref="BZ8" si="72">BZ5-BZ6</f>
        <v>0</v>
      </c>
      <c r="CA8" s="21">
        <f t="shared" ref="CA8" si="73">CA5-CA6</f>
        <v>0</v>
      </c>
      <c r="CB8" s="21">
        <f t="shared" ref="CB8" si="74">CB5-CB6</f>
        <v>0</v>
      </c>
      <c r="CC8" s="21">
        <f t="shared" ref="CC8" si="75">CC5-CC6</f>
        <v>0</v>
      </c>
      <c r="CD8" s="21">
        <f t="shared" ref="CD8" si="76">CD5-CD6</f>
        <v>0</v>
      </c>
      <c r="CE8" s="21">
        <f t="shared" ref="CE8" si="77">CE5-CE6</f>
        <v>0</v>
      </c>
      <c r="CF8" s="21">
        <f t="shared" ref="CF8" si="78">CF5-CF6</f>
        <v>0</v>
      </c>
      <c r="CG8" s="21">
        <f t="shared" ref="CG8" si="79">CG5-CG6</f>
        <v>0</v>
      </c>
      <c r="CH8" s="21">
        <f t="shared" ref="CH8" si="80">CH5-CH6</f>
        <v>0</v>
      </c>
      <c r="CI8" s="21">
        <f t="shared" ref="CI8" si="81">CI5-CI6</f>
        <v>0</v>
      </c>
      <c r="CJ8" s="21">
        <f t="shared" ref="CJ8" si="82">CJ5-CJ6</f>
        <v>0</v>
      </c>
      <c r="CK8" s="21">
        <f t="shared" ref="CK8" si="83">CK5-CK6</f>
        <v>0</v>
      </c>
      <c r="CL8" s="21">
        <f t="shared" ref="CL8" si="84">CL5-CL6</f>
        <v>0</v>
      </c>
    </row>
    <row r="9" spans="1:90" hidden="1" x14ac:dyDescent="0.3">
      <c r="A9" t="s">
        <v>786</v>
      </c>
      <c r="C9" s="3"/>
      <c r="D9" t="e">
        <f>IF(D8&lt;&gt;0,VLOOKUP(D8,root!A:CL,1,FALSE), "")</f>
        <v>#N/A</v>
      </c>
      <c r="E9" t="str">
        <f>IF(E8&lt;&gt;0,VLOOKUP(E8,root!B:CM,1,FALSE), "")</f>
        <v/>
      </c>
      <c r="F9" t="str">
        <f>IF(F8&lt;&gt;0,VLOOKUP(F8,root!C:CN,1,FALSE), "")</f>
        <v/>
      </c>
      <c r="G9" t="str">
        <f>IF(G8&lt;&gt;0,VLOOKUP(G8,root!D:CO,1,FALSE), "")</f>
        <v/>
      </c>
      <c r="H9" t="str">
        <f>IF(H8&lt;&gt;0,VLOOKUP(H8,root!E:CP,1,FALSE), "")</f>
        <v/>
      </c>
      <c r="I9" t="str">
        <f>IF(I8&lt;&gt;0,VLOOKUP(I8,root!F:CQ,1,FALSE), "")</f>
        <v/>
      </c>
      <c r="J9" t="str">
        <f>IF(J8&lt;&gt;0,VLOOKUP(J8,root!G:CR,1,FALSE), "")</f>
        <v/>
      </c>
      <c r="K9" t="str">
        <f>IF(K8&lt;&gt;0,VLOOKUP(K8,root!H:CS,1,FALSE), "")</f>
        <v/>
      </c>
      <c r="L9" t="str">
        <f>IF(L8&lt;&gt;0,VLOOKUP(L8,root!I:CT,1,FALSE), "")</f>
        <v/>
      </c>
      <c r="M9" t="str">
        <f>IF(M8&lt;&gt;0,VLOOKUP(M8,root!J:CU,1,FALSE), "")</f>
        <v/>
      </c>
      <c r="N9" t="str">
        <f>IF(N8&lt;&gt;0,VLOOKUP(N8,root!K:CV,1,FALSE), "")</f>
        <v/>
      </c>
      <c r="O9" t="str">
        <f>IF(O8&lt;&gt;0,VLOOKUP(O8,root!L:CW,1,FALSE), "")</f>
        <v/>
      </c>
      <c r="P9" t="str">
        <f>IF(P8&lt;&gt;0,VLOOKUP(P8,root!M:CX,1,FALSE), "")</f>
        <v/>
      </c>
      <c r="Q9" t="str">
        <f>IF(Q8&lt;&gt;0,VLOOKUP(Q8,root!N:CY,1,FALSE), "")</f>
        <v/>
      </c>
      <c r="R9" t="str">
        <f>IF(R8&lt;&gt;0,VLOOKUP(R8,root!O:CZ,1,FALSE), "")</f>
        <v/>
      </c>
      <c r="S9" t="str">
        <f>IF(S8&lt;&gt;0,VLOOKUP(S8,root!P:DA,1,FALSE), "")</f>
        <v/>
      </c>
      <c r="T9" t="str">
        <f>IF(T8&lt;&gt;0,VLOOKUP(T8,root!Q:DB,1,FALSE), "")</f>
        <v/>
      </c>
      <c r="U9" t="str">
        <f>IF(U8&lt;&gt;0,VLOOKUP(U8,root!R:DC,1,FALSE), "")</f>
        <v/>
      </c>
      <c r="V9" t="str">
        <f>IF(V8&lt;&gt;0,VLOOKUP(V8,root!S:DD,1,FALSE), "")</f>
        <v/>
      </c>
      <c r="W9" t="str">
        <f>IF(W8&lt;&gt;0,VLOOKUP(W8,root!T:DE,1,FALSE), "")</f>
        <v/>
      </c>
      <c r="X9" t="str">
        <f>IF(X8&lt;&gt;0,VLOOKUP(X8,root!U:DF,1,FALSE), "")</f>
        <v/>
      </c>
      <c r="Y9" t="str">
        <f>IF(Y8&lt;&gt;0,VLOOKUP(Y8,root!V:DG,1,FALSE), "")</f>
        <v/>
      </c>
      <c r="Z9" t="str">
        <f>IF(Z8&lt;&gt;0,VLOOKUP(Z8,root!W:DH,1,FALSE), "")</f>
        <v/>
      </c>
      <c r="AA9" t="str">
        <f>IF(AA8&lt;&gt;0,VLOOKUP(AA8,root!X:DI,1,FALSE), "")</f>
        <v/>
      </c>
      <c r="AB9" t="str">
        <f>IF(AB8&lt;&gt;0,VLOOKUP(AB8,root!Y:DJ,1,FALSE), "")</f>
        <v/>
      </c>
      <c r="AC9" t="str">
        <f>IF(AC8&lt;&gt;0,VLOOKUP(AC8,root!Z:DK,1,FALSE), "")</f>
        <v/>
      </c>
      <c r="AD9" t="str">
        <f>IF(AD8&lt;&gt;0,VLOOKUP(AD8,root!AA:DL,1,FALSE), "")</f>
        <v/>
      </c>
      <c r="AE9" t="str">
        <f>IF(AE8&lt;&gt;0,VLOOKUP(AE8,root!AB:DM,1,FALSE), "")</f>
        <v/>
      </c>
      <c r="AF9" t="str">
        <f>IF(AF8&lt;&gt;0,VLOOKUP(AF8,root!AC:DN,1,FALSE), "")</f>
        <v/>
      </c>
      <c r="AG9" t="str">
        <f>IF(AG8&lt;&gt;0,VLOOKUP(AG8,root!AD:DO,1,FALSE), "")</f>
        <v/>
      </c>
      <c r="AH9" t="str">
        <f>IF(AH8&lt;&gt;0,VLOOKUP(AH8,root!AE:DP,1,FALSE), "")</f>
        <v/>
      </c>
      <c r="AI9" t="str">
        <f>IF(AI8&lt;&gt;0,VLOOKUP(AI8,root!AF:DQ,1,FALSE), "")</f>
        <v/>
      </c>
      <c r="AJ9" t="str">
        <f>IF(AJ8&lt;&gt;0,VLOOKUP(AJ8,root!AG:DR,1,FALSE), "")</f>
        <v/>
      </c>
      <c r="AK9" t="str">
        <f>IF(AK8&lt;&gt;0,VLOOKUP(AK8,root!AH:DS,1,FALSE), "")</f>
        <v/>
      </c>
      <c r="AL9" t="str">
        <f>IF(AL8&lt;&gt;0,VLOOKUP(AL8,root!AI:DT,1,FALSE), "")</f>
        <v/>
      </c>
      <c r="AM9" t="str">
        <f>IF(AM8&lt;&gt;0,VLOOKUP(AM8,root!AJ:DU,1,FALSE), "")</f>
        <v/>
      </c>
      <c r="AN9" t="str">
        <f>IF(AN8&lt;&gt;0,VLOOKUP(AN8,root!AK:DV,1,FALSE), "")</f>
        <v/>
      </c>
      <c r="AO9" t="str">
        <f>IF(AO8&lt;&gt;0,VLOOKUP(AO8,root!AL:DW,1,FALSE), "")</f>
        <v/>
      </c>
      <c r="AP9" t="str">
        <f>IF(AP8&lt;&gt;0,VLOOKUP(AP8,root!AM:DX,1,FALSE), "")</f>
        <v/>
      </c>
      <c r="AQ9" t="str">
        <f>IF(AQ8&lt;&gt;0,VLOOKUP(AQ8,root!AN:DY,1,FALSE), "")</f>
        <v/>
      </c>
      <c r="AR9" t="str">
        <f>IF(AR8&lt;&gt;0,VLOOKUP(AR8,root!AO:DZ,1,FALSE), "")</f>
        <v/>
      </c>
      <c r="AS9" t="str">
        <f>IF(AS8&lt;&gt;0,VLOOKUP(AS8,root!AP:EA,1,FALSE), "")</f>
        <v/>
      </c>
      <c r="AT9" t="str">
        <f>IF(AT8&lt;&gt;0,VLOOKUP(AT8,root!AQ:EB,1,FALSE), "")</f>
        <v/>
      </c>
      <c r="AU9" t="str">
        <f>IF(AU8&lt;&gt;0,VLOOKUP(AU8,root!AR:EC,1,FALSE), "")</f>
        <v/>
      </c>
      <c r="AV9" t="str">
        <f>IF(AV8&lt;&gt;0,VLOOKUP(AV8,root!AS:ED,1,FALSE), "")</f>
        <v/>
      </c>
      <c r="AW9" t="str">
        <f>IF(AW8&lt;&gt;0,VLOOKUP(AW8,root!AT:EE,1,FALSE), "")</f>
        <v/>
      </c>
      <c r="AX9" t="str">
        <f>IF(AX8&lt;&gt;0,VLOOKUP(AX8,root!AU:EF,1,FALSE), "")</f>
        <v/>
      </c>
      <c r="AY9" t="str">
        <f>IF(AY8&lt;&gt;0,VLOOKUP(AY8,root!AV:EG,1,FALSE), "")</f>
        <v/>
      </c>
      <c r="AZ9" t="str">
        <f>IF(AZ8&lt;&gt;0,VLOOKUP(AZ8,root!AW:EH,1,FALSE), "")</f>
        <v/>
      </c>
      <c r="BA9" t="str">
        <f>IF(BA8&lt;&gt;0,VLOOKUP(BA8,root!AX:EI,1,FALSE), "")</f>
        <v/>
      </c>
      <c r="BB9" t="str">
        <f>IF(BB8&lt;&gt;0,VLOOKUP(BB8,root!AY:EJ,1,FALSE), "")</f>
        <v/>
      </c>
      <c r="BC9" t="str">
        <f>IF(BC8&lt;&gt;0,VLOOKUP(BC8,root!AZ:EK,1,FALSE), "")</f>
        <v/>
      </c>
      <c r="BD9" t="str">
        <f>IF(BD8&lt;&gt;0,VLOOKUP(BD8,root!BA:EL,1,FALSE), "")</f>
        <v/>
      </c>
      <c r="BE9" t="str">
        <f>IF(BE8&lt;&gt;0,VLOOKUP(BE8,root!BB:EM,1,FALSE), "")</f>
        <v/>
      </c>
      <c r="BF9" t="str">
        <f>IF(BF8&lt;&gt;0,VLOOKUP(BF8,root!BC:EN,1,FALSE), "")</f>
        <v/>
      </c>
      <c r="BG9" t="str">
        <f>IF(BG8&lt;&gt;0,VLOOKUP(BG8,root!BD:EO,1,FALSE), "")</f>
        <v/>
      </c>
      <c r="BH9" t="str">
        <f>IF(BH8&lt;&gt;0,VLOOKUP(BH8,root!BE:EP,1,FALSE), "")</f>
        <v/>
      </c>
      <c r="BI9" t="str">
        <f>IF(BI8&lt;&gt;0,VLOOKUP(BI8,root!BF:EQ,1,FALSE), "")</f>
        <v/>
      </c>
      <c r="BJ9" t="str">
        <f>IF(BJ8&lt;&gt;0,VLOOKUP(BJ8,root!BG:ER,1,FALSE), "")</f>
        <v/>
      </c>
      <c r="BK9" t="str">
        <f>IF(BK8&lt;&gt;0,VLOOKUP(BK8,root!BH:ES,1,FALSE), "")</f>
        <v/>
      </c>
      <c r="BL9" t="str">
        <f>IF(BL8&lt;&gt;0,VLOOKUP(BL8,root!BI:ET,1,FALSE), "")</f>
        <v/>
      </c>
      <c r="BM9" t="str">
        <f>IF(BM8&lt;&gt;0,VLOOKUP(BM8,root!BJ:EU,1,FALSE), "")</f>
        <v/>
      </c>
      <c r="BN9" t="str">
        <f>IF(BN8&lt;&gt;0,VLOOKUP(BN8,root!BK:EV,1,FALSE), "")</f>
        <v/>
      </c>
      <c r="BO9" t="str">
        <f>IF(BO8&lt;&gt;0,VLOOKUP(BO8,root!BL:EW,1,FALSE), "")</f>
        <v/>
      </c>
      <c r="BP9" t="str">
        <f>IF(BP8&lt;&gt;0,VLOOKUP(BP8,root!BM:EX,1,FALSE), "")</f>
        <v/>
      </c>
      <c r="BQ9" t="str">
        <f>IF(BQ8&lt;&gt;0,VLOOKUP(BQ8,root!BN:EY,1,FALSE), "")</f>
        <v/>
      </c>
      <c r="BR9" t="str">
        <f>IF(BR8&lt;&gt;0,VLOOKUP(BR8,root!BO:EZ,1,FALSE), "")</f>
        <v/>
      </c>
      <c r="BS9" t="str">
        <f>IF(BS8&lt;&gt;0,VLOOKUP(BS8,root!BP:FA,1,FALSE), "")</f>
        <v/>
      </c>
      <c r="BT9" t="str">
        <f>IF(BT8&lt;&gt;0,VLOOKUP(BT8,root!BQ:FB,1,FALSE), "")</f>
        <v/>
      </c>
      <c r="BU9" t="str">
        <f>IF(BU8&lt;&gt;0,VLOOKUP(BU8,root!BR:FC,1,FALSE), "")</f>
        <v/>
      </c>
      <c r="BV9" t="str">
        <f>IF(BV8&lt;&gt;0,VLOOKUP(BV8,root!BS:FD,1,FALSE), "")</f>
        <v/>
      </c>
      <c r="BW9" t="str">
        <f>IF(BW8&lt;&gt;0,VLOOKUP(BW8,root!BT:FE,1,FALSE), "")</f>
        <v/>
      </c>
      <c r="BX9" t="str">
        <f>IF(BX8&lt;&gt;0,VLOOKUP(BX8,root!BU:FF,1,FALSE), "")</f>
        <v/>
      </c>
      <c r="BY9" t="str">
        <f>IF(BY8&lt;&gt;0,VLOOKUP(BY8,root!BV:FG,1,FALSE), "")</f>
        <v/>
      </c>
      <c r="BZ9" t="str">
        <f>IF(BZ8&lt;&gt;0,VLOOKUP(BZ8,root!BW:FH,1,FALSE), "")</f>
        <v/>
      </c>
      <c r="CA9" t="str">
        <f>IF(CA8&lt;&gt;0,VLOOKUP(CA8,root!BX:FI,1,FALSE), "")</f>
        <v/>
      </c>
      <c r="CB9" t="str">
        <f>IF(CB8&lt;&gt;0,VLOOKUP(CB8,root!BY:FJ,1,FALSE), "")</f>
        <v/>
      </c>
      <c r="CC9" t="str">
        <f>IF(CC8&lt;&gt;0,VLOOKUP(CC8,root!BZ:FK,1,FALSE), "")</f>
        <v/>
      </c>
      <c r="CD9" t="str">
        <f>IF(CD8&lt;&gt;0,VLOOKUP(CD8,root!CA:FL,1,FALSE), "")</f>
        <v/>
      </c>
      <c r="CE9" t="str">
        <f>IF(CE8&lt;&gt;0,VLOOKUP(CE8,root!CB:FM,1,FALSE), "")</f>
        <v/>
      </c>
      <c r="CF9" t="str">
        <f>IF(CF8&lt;&gt;0,VLOOKUP(CF8,root!CC:FN,1,FALSE), "")</f>
        <v/>
      </c>
      <c r="CG9" t="str">
        <f>IF(CG8&lt;&gt;0,VLOOKUP(CG8,root!CD:FO,1,FALSE), "")</f>
        <v/>
      </c>
      <c r="CH9" t="str">
        <f>IF(CH8&lt;&gt;0,VLOOKUP(CH8,root!CE:FP,1,FALSE), "")</f>
        <v/>
      </c>
      <c r="CI9" t="str">
        <f>IF(CI8&lt;&gt;0,VLOOKUP(CI8,root!CF:FQ,1,FALSE), "")</f>
        <v/>
      </c>
      <c r="CJ9" t="str">
        <f>IF(CJ8&lt;&gt;0,VLOOKUP(CJ8,root!CG:FR,1,FALSE), "")</f>
        <v/>
      </c>
      <c r="CK9" t="str">
        <f>IF(CK8&lt;&gt;0,VLOOKUP(CK8,root!CH:FS,1,FALSE), "")</f>
        <v/>
      </c>
      <c r="CL9" t="str">
        <f>IF(CL8&lt;&gt;0,VLOOKUP(CL8,root!CI:FT,1,FALSE), "")</f>
        <v/>
      </c>
    </row>
    <row r="10" spans="1:90" hidden="1" x14ac:dyDescent="0.3">
      <c r="A10" t="s">
        <v>787</v>
      </c>
      <c r="C10" s="3"/>
      <c r="D10">
        <f>D8/2</f>
        <v>-0.5</v>
      </c>
      <c r="E10">
        <f t="shared" ref="E10:BP10" si="85">E8/2</f>
        <v>0</v>
      </c>
      <c r="F10">
        <f t="shared" si="85"/>
        <v>0</v>
      </c>
      <c r="G10">
        <f t="shared" si="85"/>
        <v>0</v>
      </c>
      <c r="H10">
        <f t="shared" si="85"/>
        <v>0</v>
      </c>
      <c r="I10" s="22">
        <f t="shared" si="85"/>
        <v>0</v>
      </c>
      <c r="J10" s="22">
        <f t="shared" si="85"/>
        <v>0</v>
      </c>
      <c r="K10" s="22">
        <f t="shared" si="85"/>
        <v>0</v>
      </c>
      <c r="L10" s="22">
        <f t="shared" si="85"/>
        <v>0</v>
      </c>
      <c r="M10" s="22">
        <f t="shared" si="85"/>
        <v>0</v>
      </c>
      <c r="N10" s="22">
        <f t="shared" si="85"/>
        <v>0</v>
      </c>
      <c r="O10" s="22">
        <f t="shared" si="85"/>
        <v>0</v>
      </c>
      <c r="P10" s="22">
        <f t="shared" si="85"/>
        <v>0</v>
      </c>
      <c r="Q10" s="22">
        <f t="shared" si="85"/>
        <v>0</v>
      </c>
      <c r="R10" s="22">
        <f t="shared" si="85"/>
        <v>0</v>
      </c>
      <c r="S10" s="22">
        <f t="shared" si="85"/>
        <v>0</v>
      </c>
      <c r="T10" s="22">
        <f t="shared" si="85"/>
        <v>0</v>
      </c>
      <c r="U10" s="22">
        <f t="shared" si="85"/>
        <v>0</v>
      </c>
      <c r="V10" s="22">
        <f t="shared" si="85"/>
        <v>0</v>
      </c>
      <c r="W10" s="22">
        <f t="shared" si="85"/>
        <v>0</v>
      </c>
      <c r="X10" s="22">
        <f t="shared" si="85"/>
        <v>0</v>
      </c>
      <c r="Y10" s="22">
        <f t="shared" si="85"/>
        <v>0</v>
      </c>
      <c r="Z10" s="22">
        <f t="shared" si="85"/>
        <v>0</v>
      </c>
      <c r="AA10" s="22">
        <f t="shared" si="85"/>
        <v>0</v>
      </c>
      <c r="AB10" s="22">
        <f t="shared" si="85"/>
        <v>0</v>
      </c>
      <c r="AC10" s="22">
        <f t="shared" si="85"/>
        <v>0</v>
      </c>
      <c r="AD10" s="22">
        <f t="shared" si="85"/>
        <v>0</v>
      </c>
      <c r="AE10" s="22">
        <f t="shared" si="85"/>
        <v>0</v>
      </c>
      <c r="AF10" s="22">
        <f t="shared" si="85"/>
        <v>0</v>
      </c>
      <c r="AG10" s="22">
        <f t="shared" si="85"/>
        <v>0</v>
      </c>
      <c r="AH10" s="22">
        <f t="shared" si="85"/>
        <v>0</v>
      </c>
      <c r="AI10" s="22">
        <f t="shared" si="85"/>
        <v>0</v>
      </c>
      <c r="AJ10" s="22">
        <f t="shared" si="85"/>
        <v>0</v>
      </c>
      <c r="AK10" s="22">
        <f t="shared" si="85"/>
        <v>0</v>
      </c>
      <c r="AL10" s="22">
        <f t="shared" si="85"/>
        <v>0</v>
      </c>
      <c r="AM10" s="22">
        <f t="shared" si="85"/>
        <v>0</v>
      </c>
      <c r="AN10" s="22">
        <f t="shared" si="85"/>
        <v>0</v>
      </c>
      <c r="AO10" s="22">
        <f t="shared" si="85"/>
        <v>0</v>
      </c>
      <c r="AP10" s="22">
        <f t="shared" si="85"/>
        <v>0</v>
      </c>
      <c r="AQ10" s="22">
        <f t="shared" si="85"/>
        <v>0</v>
      </c>
      <c r="AR10" s="22">
        <f t="shared" si="85"/>
        <v>0</v>
      </c>
      <c r="AS10" s="22">
        <f t="shared" si="85"/>
        <v>0</v>
      </c>
      <c r="AT10" s="22">
        <f t="shared" si="85"/>
        <v>0</v>
      </c>
      <c r="AU10" s="22">
        <f t="shared" si="85"/>
        <v>0</v>
      </c>
      <c r="AV10" s="22">
        <f t="shared" si="85"/>
        <v>0</v>
      </c>
      <c r="AW10" s="22">
        <f t="shared" si="85"/>
        <v>0</v>
      </c>
      <c r="AX10" s="22">
        <f t="shared" si="85"/>
        <v>0</v>
      </c>
      <c r="AY10" s="22">
        <f t="shared" si="85"/>
        <v>0</v>
      </c>
      <c r="AZ10" s="22">
        <f t="shared" si="85"/>
        <v>0</v>
      </c>
      <c r="BA10" s="22">
        <f t="shared" si="85"/>
        <v>0</v>
      </c>
      <c r="BB10" s="22">
        <f t="shared" si="85"/>
        <v>0</v>
      </c>
      <c r="BC10" s="22">
        <f t="shared" si="85"/>
        <v>0</v>
      </c>
      <c r="BD10" s="22">
        <f t="shared" si="85"/>
        <v>0</v>
      </c>
      <c r="BE10" s="22">
        <f t="shared" si="85"/>
        <v>0</v>
      </c>
      <c r="BF10" s="22">
        <f t="shared" si="85"/>
        <v>0</v>
      </c>
      <c r="BG10" s="22">
        <f t="shared" si="85"/>
        <v>0</v>
      </c>
      <c r="BH10" s="22">
        <f t="shared" si="85"/>
        <v>0</v>
      </c>
      <c r="BI10" s="22">
        <f t="shared" si="85"/>
        <v>0</v>
      </c>
      <c r="BJ10" s="22">
        <f t="shared" si="85"/>
        <v>0</v>
      </c>
      <c r="BK10" s="22">
        <f t="shared" si="85"/>
        <v>0</v>
      </c>
      <c r="BL10" s="22">
        <f t="shared" si="85"/>
        <v>0</v>
      </c>
      <c r="BM10" s="22">
        <f t="shared" si="85"/>
        <v>0</v>
      </c>
      <c r="BN10" s="22">
        <f t="shared" si="85"/>
        <v>0</v>
      </c>
      <c r="BO10" s="22">
        <f t="shared" si="85"/>
        <v>0</v>
      </c>
      <c r="BP10" s="22">
        <f t="shared" si="85"/>
        <v>0</v>
      </c>
      <c r="BQ10" s="22">
        <f t="shared" ref="BQ10:CL10" si="86">BQ8/2</f>
        <v>0</v>
      </c>
      <c r="BR10" s="22">
        <f t="shared" si="86"/>
        <v>0</v>
      </c>
      <c r="BS10" s="22">
        <f t="shared" si="86"/>
        <v>0</v>
      </c>
      <c r="BT10" s="22">
        <f t="shared" si="86"/>
        <v>0</v>
      </c>
      <c r="BU10" s="22">
        <f t="shared" si="86"/>
        <v>0</v>
      </c>
      <c r="BV10" s="22">
        <f t="shared" si="86"/>
        <v>0</v>
      </c>
      <c r="BW10" s="22">
        <f t="shared" si="86"/>
        <v>0</v>
      </c>
      <c r="BX10" s="22">
        <f t="shared" si="86"/>
        <v>0</v>
      </c>
      <c r="BY10" s="22">
        <f t="shared" si="86"/>
        <v>0</v>
      </c>
      <c r="BZ10" s="22">
        <f t="shared" si="86"/>
        <v>0</v>
      </c>
      <c r="CA10" s="22">
        <f t="shared" si="86"/>
        <v>0</v>
      </c>
      <c r="CB10" s="22">
        <f t="shared" si="86"/>
        <v>0</v>
      </c>
      <c r="CC10" s="22">
        <f t="shared" si="86"/>
        <v>0</v>
      </c>
      <c r="CD10" s="22">
        <f t="shared" si="86"/>
        <v>0</v>
      </c>
      <c r="CE10" s="22">
        <f t="shared" si="86"/>
        <v>0</v>
      </c>
      <c r="CF10" s="22">
        <f t="shared" si="86"/>
        <v>0</v>
      </c>
      <c r="CG10" s="22">
        <f t="shared" si="86"/>
        <v>0</v>
      </c>
      <c r="CH10" s="22">
        <f t="shared" si="86"/>
        <v>0</v>
      </c>
      <c r="CI10" s="22">
        <f t="shared" si="86"/>
        <v>0</v>
      </c>
      <c r="CJ10" s="22">
        <f t="shared" si="86"/>
        <v>0</v>
      </c>
      <c r="CK10" s="22">
        <f t="shared" si="86"/>
        <v>0</v>
      </c>
      <c r="CL10" s="22">
        <f t="shared" si="86"/>
        <v>0</v>
      </c>
    </row>
    <row r="11" spans="1:90" hidden="1" x14ac:dyDescent="0.3">
      <c r="A11" t="s">
        <v>786</v>
      </c>
      <c r="C11" s="3"/>
      <c r="D11" t="e">
        <f>IF(D10&lt;&gt;0,VLOOKUP(D10,root!A:CL,1,FALSE), "")</f>
        <v>#N/A</v>
      </c>
      <c r="E11" t="str">
        <f>IF(E10&lt;&gt;0,VLOOKUP(E10,root!B:CM,1,FALSE), "")</f>
        <v/>
      </c>
      <c r="F11" t="str">
        <f>IF(F10&lt;&gt;0,VLOOKUP(F10,root!C:CN,1,FALSE), "")</f>
        <v/>
      </c>
      <c r="G11" t="str">
        <f>IF(G10&lt;&gt;0,VLOOKUP(G10,root!D:CO,1,FALSE), "")</f>
        <v/>
      </c>
      <c r="H11" t="str">
        <f>IF(H10&lt;&gt;0,VLOOKUP(H10,root!E:CP,1,FALSE), "")</f>
        <v/>
      </c>
      <c r="I11" t="str">
        <f>IF(I10&lt;&gt;0,VLOOKUP(I10,root!F:CQ,1,FALSE), "")</f>
        <v/>
      </c>
      <c r="J11" t="str">
        <f>IF(J10&lt;&gt;0,VLOOKUP(J10,root!G:CR,1,FALSE), "")</f>
        <v/>
      </c>
      <c r="K11" t="str">
        <f>IF(K10&lt;&gt;0,VLOOKUP(K10,root!H:CS,1,FALSE), "")</f>
        <v/>
      </c>
      <c r="L11" t="str">
        <f>IF(L10&lt;&gt;0,VLOOKUP(L10,root!I:CT,1,FALSE), "")</f>
        <v/>
      </c>
      <c r="M11" t="str">
        <f>IF(M10&lt;&gt;0,VLOOKUP(M10,root!J:CU,1,FALSE), "")</f>
        <v/>
      </c>
      <c r="N11" t="str">
        <f>IF(N10&lt;&gt;0,VLOOKUP(N10,root!K:CV,1,FALSE), "")</f>
        <v/>
      </c>
      <c r="O11" t="str">
        <f>IF(O10&lt;&gt;0,VLOOKUP(O10,root!L:CW,1,FALSE), "")</f>
        <v/>
      </c>
      <c r="P11" t="str">
        <f>IF(P10&lt;&gt;0,VLOOKUP(P10,root!M:CX,1,FALSE), "")</f>
        <v/>
      </c>
      <c r="Q11" t="str">
        <f>IF(Q10&lt;&gt;0,VLOOKUP(Q10,root!N:CY,1,FALSE), "")</f>
        <v/>
      </c>
      <c r="R11" t="str">
        <f>IF(R10&lt;&gt;0,VLOOKUP(R10,root!O:CZ,1,FALSE), "")</f>
        <v/>
      </c>
      <c r="S11" t="str">
        <f>IF(S10&lt;&gt;0,VLOOKUP(S10,root!P:DA,1,FALSE), "")</f>
        <v/>
      </c>
      <c r="T11" t="str">
        <f>IF(T10&lt;&gt;0,VLOOKUP(T10,root!Q:DB,1,FALSE), "")</f>
        <v/>
      </c>
      <c r="U11" t="str">
        <f>IF(U10&lt;&gt;0,VLOOKUP(U10,root!R:DC,1,FALSE), "")</f>
        <v/>
      </c>
      <c r="V11" t="str">
        <f>IF(V10&lt;&gt;0,VLOOKUP(V10,root!S:DD,1,FALSE), "")</f>
        <v/>
      </c>
      <c r="W11" t="str">
        <f>IF(W10&lt;&gt;0,VLOOKUP(W10,root!T:DE,1,FALSE), "")</f>
        <v/>
      </c>
      <c r="X11" t="str">
        <f>IF(X10&lt;&gt;0,VLOOKUP(X10,root!U:DF,1,FALSE), "")</f>
        <v/>
      </c>
      <c r="Y11" t="str">
        <f>IF(Y10&lt;&gt;0,VLOOKUP(Y10,root!V:DG,1,FALSE), "")</f>
        <v/>
      </c>
      <c r="Z11" t="str">
        <f>IF(Z10&lt;&gt;0,VLOOKUP(Z10,root!W:DH,1,FALSE), "")</f>
        <v/>
      </c>
      <c r="AA11" t="str">
        <f>IF(AA10&lt;&gt;0,VLOOKUP(AA10,root!X:DI,1,FALSE), "")</f>
        <v/>
      </c>
      <c r="AB11" t="str">
        <f>IF(AB10&lt;&gt;0,VLOOKUP(AB10,root!Y:DJ,1,FALSE), "")</f>
        <v/>
      </c>
      <c r="AC11" t="str">
        <f>IF(AC10&lt;&gt;0,VLOOKUP(AC10,root!Z:DK,1,FALSE), "")</f>
        <v/>
      </c>
      <c r="AD11" t="str">
        <f>IF(AD10&lt;&gt;0,VLOOKUP(AD10,root!AA:DL,1,FALSE), "")</f>
        <v/>
      </c>
      <c r="AE11" t="str">
        <f>IF(AE10&lt;&gt;0,VLOOKUP(AE10,root!AB:DM,1,FALSE), "")</f>
        <v/>
      </c>
      <c r="AF11" t="str">
        <f>IF(AF10&lt;&gt;0,VLOOKUP(AF10,root!AC:DN,1,FALSE), "")</f>
        <v/>
      </c>
      <c r="AG11" t="str">
        <f>IF(AG10&lt;&gt;0,VLOOKUP(AG10,root!AD:DO,1,FALSE), "")</f>
        <v/>
      </c>
      <c r="AH11" t="str">
        <f>IF(AH10&lt;&gt;0,VLOOKUP(AH10,root!AE:DP,1,FALSE), "")</f>
        <v/>
      </c>
      <c r="AI11" t="str">
        <f>IF(AI10&lt;&gt;0,VLOOKUP(AI10,root!AF:DQ,1,FALSE), "")</f>
        <v/>
      </c>
      <c r="AJ11" t="str">
        <f>IF(AJ10&lt;&gt;0,VLOOKUP(AJ10,root!AG:DR,1,FALSE), "")</f>
        <v/>
      </c>
      <c r="AK11" t="str">
        <f>IF(AK10&lt;&gt;0,VLOOKUP(AK10,root!AH:DS,1,FALSE), "")</f>
        <v/>
      </c>
      <c r="AL11" t="str">
        <f>IF(AL10&lt;&gt;0,VLOOKUP(AL10,root!AI:DT,1,FALSE), "")</f>
        <v/>
      </c>
      <c r="AM11" t="str">
        <f>IF(AM10&lt;&gt;0,VLOOKUP(AM10,root!AJ:DU,1,FALSE), "")</f>
        <v/>
      </c>
      <c r="AN11" t="str">
        <f>IF(AN10&lt;&gt;0,VLOOKUP(AN10,root!AK:DV,1,FALSE), "")</f>
        <v/>
      </c>
      <c r="AO11" t="str">
        <f>IF(AO10&lt;&gt;0,VLOOKUP(AO10,root!AL:DW,1,FALSE), "")</f>
        <v/>
      </c>
      <c r="AP11" t="str">
        <f>IF(AP10&lt;&gt;0,VLOOKUP(AP10,root!AM:DX,1,FALSE), "")</f>
        <v/>
      </c>
      <c r="AQ11" t="str">
        <f>IF(AQ10&lt;&gt;0,VLOOKUP(AQ10,root!AN:DY,1,FALSE), "")</f>
        <v/>
      </c>
      <c r="AR11" t="str">
        <f>IF(AR10&lt;&gt;0,VLOOKUP(AR10,root!AO:DZ,1,FALSE), "")</f>
        <v/>
      </c>
      <c r="AS11" t="str">
        <f>IF(AS10&lt;&gt;0,VLOOKUP(AS10,root!AP:EA,1,FALSE), "")</f>
        <v/>
      </c>
      <c r="AT11" t="str">
        <f>IF(AT10&lt;&gt;0,VLOOKUP(AT10,root!AQ:EB,1,FALSE), "")</f>
        <v/>
      </c>
      <c r="AU11" t="str">
        <f>IF(AU10&lt;&gt;0,VLOOKUP(AU10,root!AR:EC,1,FALSE), "")</f>
        <v/>
      </c>
      <c r="AV11" t="str">
        <f>IF(AV10&lt;&gt;0,VLOOKUP(AV10,root!AS:ED,1,FALSE), "")</f>
        <v/>
      </c>
      <c r="AW11" t="str">
        <f>IF(AW10&lt;&gt;0,VLOOKUP(AW10,root!AT:EE,1,FALSE), "")</f>
        <v/>
      </c>
      <c r="AX11" t="str">
        <f>IF(AX10&lt;&gt;0,VLOOKUP(AX10,root!AU:EF,1,FALSE), "")</f>
        <v/>
      </c>
      <c r="AY11" t="str">
        <f>IF(AY10&lt;&gt;0,VLOOKUP(AY10,root!AV:EG,1,FALSE), "")</f>
        <v/>
      </c>
      <c r="AZ11" t="str">
        <f>IF(AZ10&lt;&gt;0,VLOOKUP(AZ10,root!AW:EH,1,FALSE), "")</f>
        <v/>
      </c>
      <c r="BA11" t="str">
        <f>IF(BA10&lt;&gt;0,VLOOKUP(BA10,root!AX:EI,1,FALSE), "")</f>
        <v/>
      </c>
      <c r="BB11" t="str">
        <f>IF(BB10&lt;&gt;0,VLOOKUP(BB10,root!AY:EJ,1,FALSE), "")</f>
        <v/>
      </c>
      <c r="BC11" t="str">
        <f>IF(BC10&lt;&gt;0,VLOOKUP(BC10,root!AZ:EK,1,FALSE), "")</f>
        <v/>
      </c>
      <c r="BD11" t="str">
        <f>IF(BD10&lt;&gt;0,VLOOKUP(BD10,root!BA:EL,1,FALSE), "")</f>
        <v/>
      </c>
      <c r="BE11" t="str">
        <f>IF(BE10&lt;&gt;0,VLOOKUP(BE10,root!BB:EM,1,FALSE), "")</f>
        <v/>
      </c>
      <c r="BF11" t="str">
        <f>IF(BF10&lt;&gt;0,VLOOKUP(BF10,root!BC:EN,1,FALSE), "")</f>
        <v/>
      </c>
      <c r="BG11" t="str">
        <f>IF(BG10&lt;&gt;0,VLOOKUP(BG10,root!BD:EO,1,FALSE), "")</f>
        <v/>
      </c>
      <c r="BH11" t="str">
        <f>IF(BH10&lt;&gt;0,VLOOKUP(BH10,root!BE:EP,1,FALSE), "")</f>
        <v/>
      </c>
      <c r="BI11" t="str">
        <f>IF(BI10&lt;&gt;0,VLOOKUP(BI10,root!BF:EQ,1,FALSE), "")</f>
        <v/>
      </c>
      <c r="BJ11" t="str">
        <f>IF(BJ10&lt;&gt;0,VLOOKUP(BJ10,root!BG:ER,1,FALSE), "")</f>
        <v/>
      </c>
      <c r="BK11" t="str">
        <f>IF(BK10&lt;&gt;0,VLOOKUP(BK10,root!BH:ES,1,FALSE), "")</f>
        <v/>
      </c>
      <c r="BL11" t="str">
        <f>IF(BL10&lt;&gt;0,VLOOKUP(BL10,root!BI:ET,1,FALSE), "")</f>
        <v/>
      </c>
      <c r="BM11" t="str">
        <f>IF(BM10&lt;&gt;0,VLOOKUP(BM10,root!BJ:EU,1,FALSE), "")</f>
        <v/>
      </c>
      <c r="BN11" t="str">
        <f>IF(BN10&lt;&gt;0,VLOOKUP(BN10,root!BK:EV,1,FALSE), "")</f>
        <v/>
      </c>
      <c r="BO11" t="str">
        <f>IF(BO10&lt;&gt;0,VLOOKUP(BO10,root!BL:EW,1,FALSE), "")</f>
        <v/>
      </c>
      <c r="BP11" t="str">
        <f>IF(BP10&lt;&gt;0,VLOOKUP(BP10,root!BM:EX,1,FALSE), "")</f>
        <v/>
      </c>
      <c r="BQ11" t="str">
        <f>IF(BQ10&lt;&gt;0,VLOOKUP(BQ10,root!BN:EY,1,FALSE), "")</f>
        <v/>
      </c>
      <c r="BR11" t="str">
        <f>IF(BR10&lt;&gt;0,VLOOKUP(BR10,root!BO:EZ,1,FALSE), "")</f>
        <v/>
      </c>
      <c r="BS11" t="str">
        <f>IF(BS10&lt;&gt;0,VLOOKUP(BS10,root!BP:FA,1,FALSE), "")</f>
        <v/>
      </c>
      <c r="BT11" t="str">
        <f>IF(BT10&lt;&gt;0,VLOOKUP(BT10,root!BQ:FB,1,FALSE), "")</f>
        <v/>
      </c>
      <c r="BU11" t="str">
        <f>IF(BU10&lt;&gt;0,VLOOKUP(BU10,root!BR:FC,1,FALSE), "")</f>
        <v/>
      </c>
      <c r="BV11" t="str">
        <f>IF(BV10&lt;&gt;0,VLOOKUP(BV10,root!BS:FD,1,FALSE), "")</f>
        <v/>
      </c>
      <c r="BW11" t="str">
        <f>IF(BW10&lt;&gt;0,VLOOKUP(BW10,root!BT:FE,1,FALSE), "")</f>
        <v/>
      </c>
      <c r="BX11" t="str">
        <f>IF(BX10&lt;&gt;0,VLOOKUP(BX10,root!BU:FF,1,FALSE), "")</f>
        <v/>
      </c>
      <c r="BY11" t="str">
        <f>IF(BY10&lt;&gt;0,VLOOKUP(BY10,root!BV:FG,1,FALSE), "")</f>
        <v/>
      </c>
      <c r="BZ11" t="str">
        <f>IF(BZ10&lt;&gt;0,VLOOKUP(BZ10,root!BW:FH,1,FALSE), "")</f>
        <v/>
      </c>
      <c r="CA11" t="str">
        <f>IF(CA10&lt;&gt;0,VLOOKUP(CA10,root!BX:FI,1,FALSE), "")</f>
        <v/>
      </c>
      <c r="CB11" t="str">
        <f>IF(CB10&lt;&gt;0,VLOOKUP(CB10,root!BY:FJ,1,FALSE), "")</f>
        <v/>
      </c>
      <c r="CC11" t="str">
        <f>IF(CC10&lt;&gt;0,VLOOKUP(CC10,root!BZ:FK,1,FALSE), "")</f>
        <v/>
      </c>
      <c r="CD11" t="str">
        <f>IF(CD10&lt;&gt;0,VLOOKUP(CD10,root!CA:FL,1,FALSE), "")</f>
        <v/>
      </c>
      <c r="CE11" t="str">
        <f>IF(CE10&lt;&gt;0,VLOOKUP(CE10,root!CB:FM,1,FALSE), "")</f>
        <v/>
      </c>
      <c r="CF11" t="str">
        <f>IF(CF10&lt;&gt;0,VLOOKUP(CF10,root!CC:FN,1,FALSE), "")</f>
        <v/>
      </c>
      <c r="CG11" t="str">
        <f>IF(CG10&lt;&gt;0,VLOOKUP(CG10,root!CD:FO,1,FALSE), "")</f>
        <v/>
      </c>
      <c r="CH11" t="str">
        <f>IF(CH10&lt;&gt;0,VLOOKUP(CH10,root!CE:FP,1,FALSE), "")</f>
        <v/>
      </c>
      <c r="CI11" t="str">
        <f>IF(CI10&lt;&gt;0,VLOOKUP(CI10,root!CF:FQ,1,FALSE), "")</f>
        <v/>
      </c>
      <c r="CJ11" t="str">
        <f>IF(CJ10&lt;&gt;0,VLOOKUP(CJ10,root!CG:FR,1,FALSE), "")</f>
        <v/>
      </c>
      <c r="CK11" t="str">
        <f>IF(CK10&lt;&gt;0,VLOOKUP(CK10,root!CH:FS,1,FALSE), "")</f>
        <v/>
      </c>
      <c r="CL11" t="str">
        <f>IF(CL10&lt;&gt;0,VLOOKUP(CL10,root!CI:FT,1,FALSE), "")</f>
        <v/>
      </c>
    </row>
    <row r="12" spans="1:90" s="20" customFormat="1" hidden="1" x14ac:dyDescent="0.3">
      <c r="C12" s="23"/>
    </row>
    <row r="13" spans="1:90" hidden="1" x14ac:dyDescent="0.3">
      <c r="A13" t="s">
        <v>207</v>
      </c>
      <c r="B13">
        <f>INDEX(root!$A$4:$CL$553,MATCH($A$13,root!$A$4:$A$553,0),MATCH(B4,root!$A$3:$CL$3,0))</f>
        <v>68</v>
      </c>
      <c r="C13" t="str">
        <f>INDEX(root!$A$4:$CL$553,MATCH($A$13,root!$A$4:$A$553,0),MATCH(C4,root!$A$3:$CL$3,0))</f>
        <v>Std</v>
      </c>
      <c r="D13">
        <f>INDEX(root!$A$4:$CL$553,MATCH($A$13,root!$A$4:$A$553,0),MATCH(D4,root!$A$3:$CL$3,0))</f>
        <v>413.5</v>
      </c>
      <c r="E13">
        <f>INDEX(root!$A$4:$CL$553,MATCH($A$13,root!$A$4:$A$553,0),MATCH(E4,root!$A$3:$CL$3,0))</f>
        <v>551.79999999999995</v>
      </c>
      <c r="F13">
        <f>INDEX(root!$A$4:$CL$553,MATCH($A$13,root!$A$4:$A$553,0),MATCH(F4,root!$A$3:$CL$3,0))</f>
        <v>706.8</v>
      </c>
      <c r="G13">
        <f>INDEX(root!$A$4:$CL$553,MATCH($A$13,root!$A$4:$A$553,0),MATCH(G4,root!$A$3:$CL$3,0))</f>
        <v>972.2</v>
      </c>
      <c r="H13">
        <f>INDEX(root!$A$4:$CL$553,MATCH($A$13,root!$A$4:$A$553,0),MATCH(H4,root!$A$3:$CL$3,0))</f>
        <v>1130.2</v>
      </c>
      <c r="I13">
        <f>INDEX(root!$A$4:$CL$553,MATCH($A$13,root!$A$4:$A$553,0),MATCH(I4,root!$A$3:$CL$3,0))</f>
        <v>696.4</v>
      </c>
      <c r="J13">
        <f>INDEX(root!$A$4:$CL$553,MATCH($A$13,root!$A$4:$A$553,0),MATCH(J4,root!$A$3:$CL$3,0))</f>
        <v>99.3</v>
      </c>
      <c r="K13">
        <f>INDEX(root!$A$4:$CL$553,MATCH($A$13,root!$A$4:$A$553,0),MATCH(K4,root!$A$3:$CL$3,0))</f>
        <v>137.6</v>
      </c>
      <c r="L13">
        <f>INDEX(root!$A$4:$CL$553,MATCH($A$13,root!$A$4:$A$553,0),MATCH(L4,root!$A$3:$CL$3,0))</f>
        <v>119.1</v>
      </c>
      <c r="M13">
        <f>INDEX(root!$A$4:$CL$553,MATCH($A$13,root!$A$4:$A$553,0),MATCH(M4,root!$A$3:$CL$3,0))</f>
        <v>256.7</v>
      </c>
      <c r="N13">
        <f>INDEX(root!$A$4:$CL$553,MATCH($A$13,root!$A$4:$A$553,0),MATCH(N4,root!$A$3:$CL$3,0))</f>
        <v>143.19999999999999</v>
      </c>
      <c r="O13">
        <f>INDEX(root!$A$4:$CL$553,MATCH($A$13,root!$A$4:$A$553,0),MATCH(O4,root!$A$3:$CL$3,0))</f>
        <v>399.9</v>
      </c>
      <c r="P13">
        <f>INDEX(root!$A$4:$CL$553,MATCH($A$13,root!$A$4:$A$553,0),MATCH(P4,root!$A$3:$CL$3,0))</f>
        <v>499.2</v>
      </c>
      <c r="Q13">
        <f>INDEX(root!$A$4:$CL$553,MATCH($A$13,root!$A$4:$A$553,0),MATCH(Q4,root!$A$3:$CL$3,0))</f>
        <v>151.9</v>
      </c>
      <c r="R13">
        <f>INDEX(root!$A$4:$CL$553,MATCH($A$13,root!$A$4:$A$553,0),MATCH(R4,root!$A$3:$CL$3,0))</f>
        <v>158.4</v>
      </c>
      <c r="S13">
        <f>INDEX(root!$A$4:$CL$553,MATCH($A$13,root!$A$4:$A$553,0),MATCH(S4,root!$A$3:$CL$3,0))</f>
        <v>572.6</v>
      </c>
      <c r="T13">
        <f>INDEX(root!$A$4:$CL$553,MATCH($A$13,root!$A$4:$A$553,0),MATCH(T4,root!$A$3:$CL$3,0))</f>
        <v>166.6</v>
      </c>
      <c r="U13">
        <f>INDEX(root!$A$4:$CL$553,MATCH($A$13,root!$A$4:$A$553,0),MATCH(U4,root!$A$3:$CL$3,0))</f>
        <v>325</v>
      </c>
      <c r="V13">
        <f>INDEX(root!$A$4:$CL$553,MATCH($A$13,root!$A$4:$A$553,0),MATCH(V4,root!$A$3:$CL$3,0))</f>
        <v>620.1</v>
      </c>
      <c r="W13">
        <f>INDEX(root!$A$4:$CL$553,MATCH($A$13,root!$A$4:$A$553,0),MATCH(W4,root!$A$3:$CL$3,0))</f>
        <v>177.2</v>
      </c>
      <c r="X13">
        <f>INDEX(root!$A$4:$CL$553,MATCH($A$13,root!$A$4:$A$553,0),MATCH(X4,root!$A$3:$CL$3,0))</f>
        <v>502.2</v>
      </c>
      <c r="Y13">
        <f>INDEX(root!$A$4:$CL$553,MATCH($A$13,root!$A$4:$A$553,0),MATCH(Y4,root!$A$3:$CL$3,0))</f>
        <v>654.1</v>
      </c>
      <c r="Z13">
        <f>INDEX(root!$A$4:$CL$553,MATCH($A$13,root!$A$4:$A$553,0),MATCH(Z4,root!$A$3:$CL$3,0))</f>
        <v>204.6</v>
      </c>
      <c r="AA13">
        <f>INDEX(root!$A$4:$CL$553,MATCH($A$13,root!$A$4:$A$553,0),MATCH(AA4,root!$A$3:$CL$3,0))</f>
        <v>266.3</v>
      </c>
      <c r="AB13">
        <f>INDEX(root!$A$4:$CL$553,MATCH($A$13,root!$A$4:$A$553,0),MATCH(AB4,root!$A$3:$CL$3,0))</f>
        <v>814.7</v>
      </c>
      <c r="AC13">
        <f>INDEX(root!$A$4:$CL$553,MATCH($A$13,root!$A$4:$A$553,0),MATCH(AC4,root!$A$3:$CL$3,0))</f>
        <v>254.7</v>
      </c>
      <c r="AD13">
        <f>INDEX(root!$A$4:$CL$553,MATCH($A$13,root!$A$4:$A$553,0),MATCH(AD4,root!$A$3:$CL$3,0))</f>
        <v>521</v>
      </c>
      <c r="AE13">
        <f>INDEX(root!$A$4:$CL$553,MATCH($A$13,root!$A$4:$A$553,0),MATCH(AE4,root!$A$3:$CL$3,0))</f>
        <v>902.8</v>
      </c>
      <c r="AF13">
        <f>INDEX(root!$A$4:$CL$553,MATCH($A$13,root!$A$4:$A$553,0),MATCH(AF4,root!$A$3:$CL$3,0))</f>
        <v>237.2</v>
      </c>
      <c r="AG13">
        <f>INDEX(root!$A$4:$CL$553,MATCH($A$13,root!$A$4:$A$553,0),MATCH(AG4,root!$A$3:$CL$3,0))</f>
        <v>758.2</v>
      </c>
      <c r="AH13">
        <f>INDEX(root!$A$4:$CL$553,MATCH($A$13,root!$A$4:$A$553,0),MATCH(AH4,root!$A$3:$CL$3,0))</f>
        <v>962.8</v>
      </c>
      <c r="AI13">
        <f>INDEX(root!$A$4:$CL$553,MATCH($A$13,root!$A$4:$A$553,0),MATCH(AI4,root!$A$3:$CL$3,0))</f>
        <v>214</v>
      </c>
      <c r="AJ13">
        <f>INDEX(root!$A$4:$CL$553,MATCH($A$13,root!$A$4:$A$553,0),MATCH(AJ4,root!$A$3:$CL$3,0))</f>
        <v>307</v>
      </c>
      <c r="AK13">
        <f>INDEX(root!$A$4:$CL$553,MATCH($A$13,root!$A$4:$A$553,0),MATCH(AK4,root!$A$3:$CL$3,0))</f>
        <v>1012.9</v>
      </c>
      <c r="AL13">
        <f>INDEX(root!$A$4:$CL$553,MATCH($A$13,root!$A$4:$A$553,0),MATCH(AL4,root!$A$3:$CL$3,0))</f>
        <v>295.60000000000002</v>
      </c>
      <c r="AM13">
        <f>INDEX(root!$A$4:$CL$553,MATCH($A$13,root!$A$4:$A$553,0),MATCH(AM4,root!$A$3:$CL$3,0))</f>
        <v>602.6</v>
      </c>
      <c r="AN13">
        <f>INDEX(root!$A$4:$CL$553,MATCH($A$13,root!$A$4:$A$553,0),MATCH(AN4,root!$A$3:$CL$3,0))</f>
        <v>1053.8</v>
      </c>
      <c r="AO13">
        <f>INDEX(root!$A$4:$CL$553,MATCH($A$13,root!$A$4:$A$553,0),MATCH(AO4,root!$A$3:$CL$3,0))</f>
        <v>275.8</v>
      </c>
      <c r="AP13">
        <f>INDEX(root!$A$4:$CL$553,MATCH($A$13,root!$A$4:$A$553,0),MATCH(AP4,root!$A$3:$CL$3,0))</f>
        <v>878.4</v>
      </c>
      <c r="AQ13">
        <f>INDEX(root!$A$4:$CL$553,MATCH($A$13,root!$A$4:$A$553,0),MATCH(AQ4,root!$A$3:$CL$3,0))</f>
        <v>1092.4000000000001</v>
      </c>
      <c r="AR13">
        <f>INDEX(root!$A$4:$CL$553,MATCH($A$13,root!$A$4:$A$553,0),MATCH(AR4,root!$A$3:$CL$3,0))</f>
        <v>251.8</v>
      </c>
      <c r="AS13">
        <f>INDEX(root!$A$4:$CL$553,MATCH($A$13,root!$A$4:$A$553,0),MATCH(AS4,root!$A$3:$CL$3,0))</f>
        <v>231.2</v>
      </c>
      <c r="AT13">
        <f>INDEX(root!$A$4:$CL$553,MATCH($A$13,root!$A$4:$A$553,0),MATCH(AT4,root!$A$3:$CL$3,0))</f>
        <v>1054.4000000000001</v>
      </c>
      <c r="AU13">
        <f>INDEX(root!$A$4:$CL$553,MATCH($A$13,root!$A$4:$A$553,0),MATCH(AU4,root!$A$3:$CL$3,0))</f>
        <v>71.7</v>
      </c>
      <c r="AV13">
        <f>INDEX(root!$A$4:$CL$553,MATCH($A$13,root!$A$4:$A$553,0),MATCH(AV4,root!$A$3:$CL$3,0))</f>
        <v>302.89999999999998</v>
      </c>
      <c r="AW13">
        <f>INDEX(root!$A$4:$CL$553,MATCH($A$13,root!$A$4:$A$553,0),MATCH(AW4,root!$A$3:$CL$3,0))</f>
        <v>830.5</v>
      </c>
      <c r="AX13">
        <f>INDEX(root!$A$4:$CL$553,MATCH($A$13,root!$A$4:$A$553,0),MATCH(AX4,root!$A$3:$CL$3,0))</f>
        <v>210.2</v>
      </c>
      <c r="AY13">
        <f>INDEX(root!$A$4:$CL$553,MATCH($A$13,root!$A$4:$A$553,0),MATCH(AY4,root!$A$3:$CL$3,0))</f>
        <v>513.1</v>
      </c>
      <c r="AZ13">
        <f>INDEX(root!$A$4:$CL$553,MATCH($A$13,root!$A$4:$A$553,0),MATCH(AZ4,root!$A$3:$CL$3,0))</f>
        <v>764.9</v>
      </c>
      <c r="BA13">
        <f>INDEX(root!$A$4:$CL$553,MATCH($A$13,root!$A$4:$A$553,0),MATCH(BA4,root!$A$3:$CL$3,0))</f>
        <v>183.3</v>
      </c>
      <c r="BB13">
        <f>INDEX(root!$A$4:$CL$553,MATCH($A$13,root!$A$4:$A$553,0),MATCH(BB4,root!$A$3:$CL$3,0))</f>
        <v>0</v>
      </c>
      <c r="BC13">
        <f>INDEX(root!$A$4:$CL$553,MATCH($A$13,root!$A$4:$A$553,0),MATCH(BC4,root!$A$3:$CL$3,0))</f>
        <v>0</v>
      </c>
      <c r="BD13">
        <f>INDEX(root!$A$4:$CL$553,MATCH($A$13,root!$A$4:$A$553,0),MATCH(BD4,root!$A$3:$CL$3,0))</f>
        <v>0</v>
      </c>
      <c r="BE13">
        <f>INDEX(root!$A$4:$CL$553,MATCH($A$13,root!$A$4:$A$553,0),MATCH(BE4,root!$A$3:$CL$3,0))</f>
        <v>0</v>
      </c>
      <c r="BF13">
        <f>INDEX(root!$A$4:$CL$553,MATCH($A$13,root!$A$4:$A$553,0),MATCH(BF4,root!$A$3:$CL$3,0))</f>
        <v>0</v>
      </c>
      <c r="BG13">
        <f>INDEX(root!$A$4:$CL$553,MATCH($A$13,root!$A$4:$A$553,0),MATCH(BG4,root!$A$3:$CL$3,0))</f>
        <v>0</v>
      </c>
      <c r="BH13">
        <f>INDEX(root!$A$4:$CL$553,MATCH($A$13,root!$A$4:$A$553,0),MATCH(BH4,root!$A$3:$CL$3,0))</f>
        <v>0</v>
      </c>
      <c r="BI13">
        <f>INDEX(root!$A$4:$CL$553,MATCH($A$13,root!$A$4:$A$553,0),MATCH(BI4,root!$A$3:$CL$3,0))</f>
        <v>0</v>
      </c>
      <c r="BJ13">
        <f>INDEX(root!$A$4:$CL$553,MATCH($A$13,root!$A$4:$A$553,0),MATCH(BJ4,root!$A$3:$CL$3,0))</f>
        <v>0</v>
      </c>
      <c r="BK13">
        <f>INDEX(root!$A$4:$CL$553,MATCH($A$13,root!$A$4:$A$553,0),MATCH(BK4,root!$A$3:$CL$3,0))</f>
        <v>0</v>
      </c>
      <c r="BL13">
        <f>INDEX(root!$A$4:$CL$553,MATCH($A$13,root!$A$4:$A$553,0),MATCH(BL4,root!$A$3:$CL$3,0))</f>
        <v>0</v>
      </c>
      <c r="BM13">
        <f>INDEX(root!$A$4:$CL$553,MATCH($A$13,root!$A$4:$A$553,0),MATCH(BM4,root!$A$3:$CL$3,0))</f>
        <v>0</v>
      </c>
      <c r="BN13">
        <f>INDEX(root!$A$4:$CL$553,MATCH($A$13,root!$A$4:$A$553,0),MATCH(BN4,root!$A$3:$CL$3,0))</f>
        <v>0</v>
      </c>
      <c r="BO13">
        <f>INDEX(root!$A$4:$CL$553,MATCH($A$13,root!$A$4:$A$553,0),MATCH(BO4,root!$A$3:$CL$3,0))</f>
        <v>0</v>
      </c>
      <c r="BP13">
        <f>INDEX(root!$A$4:$CL$553,MATCH($A$13,root!$A$4:$A$553,0),MATCH(BP4,root!$A$3:$CL$3,0))</f>
        <v>0</v>
      </c>
      <c r="BQ13">
        <f>INDEX(root!$A$4:$CL$553,MATCH($A$13,root!$A$4:$A$553,0),MATCH(BQ4,root!$A$3:$CL$3,0))</f>
        <v>0</v>
      </c>
      <c r="BR13">
        <f>INDEX(root!$A$4:$CL$553,MATCH($A$13,root!$A$4:$A$553,0),MATCH(BR4,root!$A$3:$CL$3,0))</f>
        <v>0</v>
      </c>
      <c r="BS13">
        <f>INDEX(root!$A$4:$CL$553,MATCH($A$13,root!$A$4:$A$553,0),MATCH(BS4,root!$A$3:$CL$3,0))</f>
        <v>0</v>
      </c>
      <c r="BT13">
        <f>INDEX(root!$A$4:$CL$553,MATCH($A$13,root!$A$4:$A$553,0),MATCH(BT4,root!$A$3:$CL$3,0))</f>
        <v>0</v>
      </c>
      <c r="BU13">
        <f>INDEX(root!$A$4:$CL$553,MATCH($A$13,root!$A$4:$A$553,0),MATCH(BU4,root!$A$3:$CL$3,0))</f>
        <v>0</v>
      </c>
      <c r="BV13">
        <f>INDEX(root!$A$4:$CL$553,MATCH($A$13,root!$A$4:$A$553,0),MATCH(BV4,root!$A$3:$CL$3,0))</f>
        <v>0</v>
      </c>
      <c r="BW13">
        <f>INDEX(root!$A$4:$CL$553,MATCH($A$13,root!$A$4:$A$553,0),MATCH(BW4,root!$A$3:$CL$3,0))</f>
        <v>0</v>
      </c>
      <c r="BX13">
        <f>INDEX(root!$A$4:$CL$553,MATCH($A$13,root!$A$4:$A$553,0),MATCH(BX4,root!$A$3:$CL$3,0))</f>
        <v>0</v>
      </c>
      <c r="BY13">
        <f>INDEX(root!$A$4:$CL$553,MATCH($A$13,root!$A$4:$A$553,0),MATCH(BY4,root!$A$3:$CL$3,0))</f>
        <v>0</v>
      </c>
      <c r="BZ13">
        <f>INDEX(root!$A$4:$CL$553,MATCH($A$13,root!$A$4:$A$553,0),MATCH(BZ4,root!$A$3:$CL$3,0))</f>
        <v>0</v>
      </c>
      <c r="CA13">
        <f>INDEX(root!$A$4:$CL$553,MATCH($A$13,root!$A$4:$A$553,0),MATCH(CA4,root!$A$3:$CL$3,0))</f>
        <v>0</v>
      </c>
      <c r="CB13">
        <f>INDEX(root!$A$4:$CL$553,MATCH($A$13,root!$A$4:$A$553,0),MATCH(CB4,root!$A$3:$CL$3,0))</f>
        <v>0</v>
      </c>
      <c r="CC13">
        <f>INDEX(root!$A$4:$CL$553,MATCH($A$13,root!$A$4:$A$553,0),MATCH(CC4,root!$A$3:$CL$3,0))</f>
        <v>0</v>
      </c>
      <c r="CD13">
        <f>INDEX(root!$A$4:$CL$553,MATCH($A$13,root!$A$4:$A$553,0),MATCH(CD4,root!$A$3:$CL$3,0))</f>
        <v>0</v>
      </c>
      <c r="CE13">
        <f>INDEX(root!$A$4:$CL$553,MATCH($A$13,root!$A$4:$A$553,0),MATCH(CE4,root!$A$3:$CL$3,0))</f>
        <v>0</v>
      </c>
      <c r="CF13">
        <f>INDEX(root!$A$4:$CL$553,MATCH($A$13,root!$A$4:$A$553,0),MATCH(CF4,root!$A$3:$CL$3,0))</f>
        <v>0</v>
      </c>
      <c r="CG13">
        <f>INDEX(root!$A$4:$CL$553,MATCH($A$13,root!$A$4:$A$553,0),MATCH(CG4,root!$A$3:$CL$3,0))</f>
        <v>0</v>
      </c>
      <c r="CH13">
        <f>INDEX(root!$A$4:$CL$553,MATCH($A$13,root!$A$4:$A$553,0),MATCH(CH4,root!$A$3:$CL$3,0))</f>
        <v>0</v>
      </c>
      <c r="CI13">
        <f>INDEX(root!$A$4:$CL$553,MATCH($A$13,root!$A$4:$A$553,0),MATCH(CI4,root!$A$3:$CL$3,0))</f>
        <v>0</v>
      </c>
      <c r="CJ13">
        <f>INDEX(root!$A$4:$CL$553,MATCH($A$13,root!$A$4:$A$553,0),MATCH(CJ4,root!$A$3:$CL$3,0))</f>
        <v>0</v>
      </c>
      <c r="CK13">
        <f>INDEX(root!$A$4:$CL$553,MATCH($A$13,root!$A$4:$A$553,0),MATCH(CK4,root!$A$3:$CL$3,0))</f>
        <v>0</v>
      </c>
      <c r="CL13">
        <f>INDEX(root!$A$4:$CL$553,MATCH($A$13,root!$A$4:$A$553,0),MATCH(CL4,root!$A$3:$CL$3,0))</f>
        <v>0</v>
      </c>
    </row>
    <row r="14" spans="1:90" hidden="1" x14ac:dyDescent="0.3">
      <c r="A14" t="s">
        <v>242</v>
      </c>
      <c r="B14">
        <f>INDEX(root!$A$4:$CL$553,MATCH($A$14,root!$A$4:$A$553,0),MATCH(B4,root!$A$3:$CL$3,0))</f>
        <v>87</v>
      </c>
      <c r="C14" t="str">
        <f>INDEX(root!$A$4:$CL$553,MATCH($A$14,root!$A$4:$A$553,0),MATCH(C4,root!$A$3:$CL$3,0))</f>
        <v>Rep</v>
      </c>
      <c r="D14" t="str">
        <f>INDEX(root!$A$4:$CL$553,MATCH($A$14,root!$A$4:$A$553,0),MATCH(D4,root!$A$3:$CL$3,0))</f>
        <v>N/A</v>
      </c>
      <c r="E14" t="str">
        <f>INDEX(root!$A$4:$CL$553,MATCH($A$14,root!$A$4:$A$553,0),MATCH(E4,root!$A$3:$CL$3,0))</f>
        <v>N/A</v>
      </c>
      <c r="F14" t="str">
        <f>INDEX(root!$A$4:$CL$553,MATCH($A$14,root!$A$4:$A$553,0),MATCH(F4,root!$A$3:$CL$3,0))</f>
        <v>N/A</v>
      </c>
      <c r="G14" t="str">
        <f>INDEX(root!$A$4:$CL$553,MATCH($A$14,root!$A$4:$A$553,0),MATCH(G4,root!$A$3:$CL$3,0))</f>
        <v>N/A</v>
      </c>
      <c r="H14" t="str">
        <f>INDEX(root!$A$4:$CL$553,MATCH($A$14,root!$A$4:$A$553,0),MATCH(H4,root!$A$3:$CL$3,0))</f>
        <v>N/A</v>
      </c>
      <c r="I14" t="str">
        <f>INDEX(root!$A$4:$CL$553,MATCH($A$14,root!$A$4:$A$553,0),MATCH(I4,root!$A$3:$CL$3,0))</f>
        <v>N/A</v>
      </c>
      <c r="J14" t="str">
        <f>INDEX(root!$A$4:$CL$553,MATCH($A$14,root!$A$4:$A$553,0),MATCH(J4,root!$A$3:$CL$3,0))</f>
        <v>N/A</v>
      </c>
      <c r="K14" t="str">
        <f>INDEX(root!$A$4:$CL$553,MATCH($A$14,root!$A$4:$A$553,0),MATCH(K4,root!$A$3:$CL$3,0))</f>
        <v>N/A</v>
      </c>
      <c r="L14" t="str">
        <f>INDEX(root!$A$4:$CL$553,MATCH($A$14,root!$A$4:$A$553,0),MATCH(L4,root!$A$3:$CL$3,0))</f>
        <v>N/A</v>
      </c>
      <c r="M14" t="str">
        <f>INDEX(root!$A$4:$CL$553,MATCH($A$14,root!$A$4:$A$553,0),MATCH(M4,root!$A$3:$CL$3,0))</f>
        <v>N/A</v>
      </c>
      <c r="N14" t="str">
        <f>INDEX(root!$A$4:$CL$553,MATCH($A$14,root!$A$4:$A$553,0),MATCH(N4,root!$A$3:$CL$3,0))</f>
        <v>N/A</v>
      </c>
      <c r="O14" t="str">
        <f>INDEX(root!$A$4:$CL$553,MATCH($A$14,root!$A$4:$A$553,0),MATCH(O4,root!$A$3:$CL$3,0))</f>
        <v>N/A</v>
      </c>
      <c r="P14" t="str">
        <f>INDEX(root!$A$4:$CL$553,MATCH($A$14,root!$A$4:$A$553,0),MATCH(P4,root!$A$3:$CL$3,0))</f>
        <v>N/A</v>
      </c>
      <c r="Q14" t="str">
        <f>INDEX(root!$A$4:$CL$553,MATCH($A$14,root!$A$4:$A$553,0),MATCH(Q4,root!$A$3:$CL$3,0))</f>
        <v>N/A</v>
      </c>
      <c r="R14" t="str">
        <f>INDEX(root!$A$4:$CL$553,MATCH($A$14,root!$A$4:$A$553,0),MATCH(R4,root!$A$3:$CL$3,0))</f>
        <v>N/A</v>
      </c>
      <c r="S14" t="str">
        <f>INDEX(root!$A$4:$CL$553,MATCH($A$14,root!$A$4:$A$553,0),MATCH(S4,root!$A$3:$CL$3,0))</f>
        <v>N/A</v>
      </c>
      <c r="T14" t="str">
        <f>INDEX(root!$A$4:$CL$553,MATCH($A$14,root!$A$4:$A$553,0),MATCH(T4,root!$A$3:$CL$3,0))</f>
        <v>N/A</v>
      </c>
      <c r="U14" t="str">
        <f>INDEX(root!$A$4:$CL$553,MATCH($A$14,root!$A$4:$A$553,0),MATCH(U4,root!$A$3:$CL$3,0))</f>
        <v>N/A</v>
      </c>
      <c r="V14" t="str">
        <f>INDEX(root!$A$4:$CL$553,MATCH($A$14,root!$A$4:$A$553,0),MATCH(V4,root!$A$3:$CL$3,0))</f>
        <v>N/A</v>
      </c>
      <c r="W14" t="str">
        <f>INDEX(root!$A$4:$CL$553,MATCH($A$14,root!$A$4:$A$553,0),MATCH(W4,root!$A$3:$CL$3,0))</f>
        <v>N/A</v>
      </c>
      <c r="X14" t="str">
        <f>INDEX(root!$A$4:$CL$553,MATCH($A$14,root!$A$4:$A$553,0),MATCH(X4,root!$A$3:$CL$3,0))</f>
        <v>N/A</v>
      </c>
      <c r="Y14" t="str">
        <f>INDEX(root!$A$4:$CL$553,MATCH($A$14,root!$A$4:$A$553,0),MATCH(Y4,root!$A$3:$CL$3,0))</f>
        <v>N/A</v>
      </c>
      <c r="Z14" t="str">
        <f>INDEX(root!$A$4:$CL$553,MATCH($A$14,root!$A$4:$A$553,0),MATCH(Z4,root!$A$3:$CL$3,0))</f>
        <v>N/A</v>
      </c>
      <c r="AA14" t="str">
        <f>INDEX(root!$A$4:$CL$553,MATCH($A$14,root!$A$4:$A$553,0),MATCH(AA4,root!$A$3:$CL$3,0))</f>
        <v>N/A</v>
      </c>
      <c r="AB14" t="str">
        <f>INDEX(root!$A$4:$CL$553,MATCH($A$14,root!$A$4:$A$553,0),MATCH(AB4,root!$A$3:$CL$3,0))</f>
        <v>N/A</v>
      </c>
      <c r="AC14" t="str">
        <f>INDEX(root!$A$4:$CL$553,MATCH($A$14,root!$A$4:$A$553,0),MATCH(AC4,root!$A$3:$CL$3,0))</f>
        <v>N/A</v>
      </c>
      <c r="AD14" t="str">
        <f>INDEX(root!$A$4:$CL$553,MATCH($A$14,root!$A$4:$A$553,0),MATCH(AD4,root!$A$3:$CL$3,0))</f>
        <v>N/A</v>
      </c>
      <c r="AE14" t="str">
        <f>INDEX(root!$A$4:$CL$553,MATCH($A$14,root!$A$4:$A$553,0),MATCH(AE4,root!$A$3:$CL$3,0))</f>
        <v>N/A</v>
      </c>
      <c r="AF14" t="str">
        <f>INDEX(root!$A$4:$CL$553,MATCH($A$14,root!$A$4:$A$553,0),MATCH(AF4,root!$A$3:$CL$3,0))</f>
        <v>N/A</v>
      </c>
      <c r="AG14" t="str">
        <f>INDEX(root!$A$4:$CL$553,MATCH($A$14,root!$A$4:$A$553,0),MATCH(AG4,root!$A$3:$CL$3,0))</f>
        <v>N/A</v>
      </c>
      <c r="AH14" t="str">
        <f>INDEX(root!$A$4:$CL$553,MATCH($A$14,root!$A$4:$A$553,0),MATCH(AH4,root!$A$3:$CL$3,0))</f>
        <v>N/A</v>
      </c>
      <c r="AI14" t="str">
        <f>INDEX(root!$A$4:$CL$553,MATCH($A$14,root!$A$4:$A$553,0),MATCH(AI4,root!$A$3:$CL$3,0))</f>
        <v>N/A</v>
      </c>
      <c r="AJ14" t="str">
        <f>INDEX(root!$A$4:$CL$553,MATCH($A$14,root!$A$4:$A$553,0),MATCH(AJ4,root!$A$3:$CL$3,0))</f>
        <v>N/A</v>
      </c>
      <c r="AK14" t="str">
        <f>INDEX(root!$A$4:$CL$553,MATCH($A$14,root!$A$4:$A$553,0),MATCH(AK4,root!$A$3:$CL$3,0))</f>
        <v>N/A</v>
      </c>
      <c r="AL14" t="str">
        <f>INDEX(root!$A$4:$CL$553,MATCH($A$14,root!$A$4:$A$553,0),MATCH(AL4,root!$A$3:$CL$3,0))</f>
        <v>N/A</v>
      </c>
      <c r="AM14" t="str">
        <f>INDEX(root!$A$4:$CL$553,MATCH($A$14,root!$A$4:$A$553,0),MATCH(AM4,root!$A$3:$CL$3,0))</f>
        <v>N/A</v>
      </c>
      <c r="AN14" t="str">
        <f>INDEX(root!$A$4:$CL$553,MATCH($A$14,root!$A$4:$A$553,0),MATCH(AN4,root!$A$3:$CL$3,0))</f>
        <v>N/A</v>
      </c>
      <c r="AO14" t="str">
        <f>INDEX(root!$A$4:$CL$553,MATCH($A$14,root!$A$4:$A$553,0),MATCH(AO4,root!$A$3:$CL$3,0))</f>
        <v>N/A</v>
      </c>
      <c r="AP14" t="str">
        <f>INDEX(root!$A$4:$CL$553,MATCH($A$14,root!$A$4:$A$553,0),MATCH(AP4,root!$A$3:$CL$3,0))</f>
        <v>N/A</v>
      </c>
      <c r="AQ14" t="str">
        <f>INDEX(root!$A$4:$CL$553,MATCH($A$14,root!$A$4:$A$553,0),MATCH(AQ4,root!$A$3:$CL$3,0))</f>
        <v>N/A</v>
      </c>
      <c r="AR14" t="str">
        <f>INDEX(root!$A$4:$CL$553,MATCH($A$14,root!$A$4:$A$553,0),MATCH(AR4,root!$A$3:$CL$3,0))</f>
        <v>N/A</v>
      </c>
      <c r="AS14" t="str">
        <f>INDEX(root!$A$4:$CL$553,MATCH($A$14,root!$A$4:$A$553,0),MATCH(AS4,root!$A$3:$CL$3,0))</f>
        <v>N/A</v>
      </c>
      <c r="AT14" t="str">
        <f>INDEX(root!$A$4:$CL$553,MATCH($A$14,root!$A$4:$A$553,0),MATCH(AT4,root!$A$3:$CL$3,0))</f>
        <v>N/A</v>
      </c>
      <c r="AU14" t="str">
        <f>INDEX(root!$A$4:$CL$553,MATCH($A$14,root!$A$4:$A$553,0),MATCH(AU4,root!$A$3:$CL$3,0))</f>
        <v>N/A</v>
      </c>
      <c r="AV14" t="str">
        <f>INDEX(root!$A$4:$CL$553,MATCH($A$14,root!$A$4:$A$553,0),MATCH(AV4,root!$A$3:$CL$3,0))</f>
        <v>N/A</v>
      </c>
      <c r="AW14" t="str">
        <f>INDEX(root!$A$4:$CL$553,MATCH($A$14,root!$A$4:$A$553,0),MATCH(AW4,root!$A$3:$CL$3,0))</f>
        <v>N/A</v>
      </c>
      <c r="AX14" t="str">
        <f>INDEX(root!$A$4:$CL$553,MATCH($A$14,root!$A$4:$A$553,0),MATCH(AX4,root!$A$3:$CL$3,0))</f>
        <v>N/A</v>
      </c>
      <c r="AY14" t="str">
        <f>INDEX(root!$A$4:$CL$553,MATCH($A$14,root!$A$4:$A$553,0),MATCH(AY4,root!$A$3:$CL$3,0))</f>
        <v>N/A</v>
      </c>
      <c r="AZ14" t="str">
        <f>INDEX(root!$A$4:$CL$553,MATCH($A$14,root!$A$4:$A$553,0),MATCH(AZ4,root!$A$3:$CL$3,0))</f>
        <v>N/A</v>
      </c>
      <c r="BA14" t="str">
        <f>INDEX(root!$A$4:$CL$553,MATCH($A$14,root!$A$4:$A$553,0),MATCH(BA4,root!$A$3:$CL$3,0))</f>
        <v>N/A</v>
      </c>
      <c r="BB14">
        <f>INDEX(root!$A$4:$CL$553,MATCH($A$14,root!$A$4:$A$553,0),MATCH(BB4,root!$A$3:$CL$3,0))</f>
        <v>0</v>
      </c>
      <c r="BC14">
        <f>INDEX(root!$A$4:$CL$553,MATCH($A$14,root!$A$4:$A$553,0),MATCH(BC4,root!$A$3:$CL$3,0))</f>
        <v>0</v>
      </c>
      <c r="BD14">
        <f>INDEX(root!$A$4:$CL$553,MATCH($A$14,root!$A$4:$A$553,0),MATCH(BD4,root!$A$3:$CL$3,0))</f>
        <v>0</v>
      </c>
      <c r="BE14">
        <f>INDEX(root!$A$4:$CL$553,MATCH($A$14,root!$A$4:$A$553,0),MATCH(BE4,root!$A$3:$CL$3,0))</f>
        <v>0</v>
      </c>
      <c r="BF14">
        <f>INDEX(root!$A$4:$CL$553,MATCH($A$14,root!$A$4:$A$553,0),MATCH(BF4,root!$A$3:$CL$3,0))</f>
        <v>0</v>
      </c>
      <c r="BG14">
        <f>INDEX(root!$A$4:$CL$553,MATCH($A$14,root!$A$4:$A$553,0),MATCH(BG4,root!$A$3:$CL$3,0))</f>
        <v>0</v>
      </c>
      <c r="BH14">
        <f>INDEX(root!$A$4:$CL$553,MATCH($A$14,root!$A$4:$A$553,0),MATCH(BH4,root!$A$3:$CL$3,0))</f>
        <v>0</v>
      </c>
      <c r="BI14">
        <f>INDEX(root!$A$4:$CL$553,MATCH($A$14,root!$A$4:$A$553,0),MATCH(BI4,root!$A$3:$CL$3,0))</f>
        <v>0</v>
      </c>
      <c r="BJ14">
        <f>INDEX(root!$A$4:$CL$553,MATCH($A$14,root!$A$4:$A$553,0),MATCH(BJ4,root!$A$3:$CL$3,0))</f>
        <v>0</v>
      </c>
      <c r="BK14">
        <f>INDEX(root!$A$4:$CL$553,MATCH($A$14,root!$A$4:$A$553,0),MATCH(BK4,root!$A$3:$CL$3,0))</f>
        <v>0</v>
      </c>
      <c r="BL14">
        <f>INDEX(root!$A$4:$CL$553,MATCH($A$14,root!$A$4:$A$553,0),MATCH(BL4,root!$A$3:$CL$3,0))</f>
        <v>0</v>
      </c>
      <c r="BM14">
        <f>INDEX(root!$A$4:$CL$553,MATCH($A$14,root!$A$4:$A$553,0),MATCH(BM4,root!$A$3:$CL$3,0))</f>
        <v>0</v>
      </c>
      <c r="BN14">
        <f>INDEX(root!$A$4:$CL$553,MATCH($A$14,root!$A$4:$A$553,0),MATCH(BN4,root!$A$3:$CL$3,0))</f>
        <v>0</v>
      </c>
      <c r="BO14">
        <f>INDEX(root!$A$4:$CL$553,MATCH($A$14,root!$A$4:$A$553,0),MATCH(BO4,root!$A$3:$CL$3,0))</f>
        <v>0</v>
      </c>
      <c r="BP14">
        <f>INDEX(root!$A$4:$CL$553,MATCH($A$14,root!$A$4:$A$553,0),MATCH(BP4,root!$A$3:$CL$3,0))</f>
        <v>0</v>
      </c>
      <c r="BQ14">
        <f>INDEX(root!$A$4:$CL$553,MATCH($A$14,root!$A$4:$A$553,0),MATCH(BQ4,root!$A$3:$CL$3,0))</f>
        <v>0</v>
      </c>
      <c r="BR14">
        <f>INDEX(root!$A$4:$CL$553,MATCH($A$14,root!$A$4:$A$553,0),MATCH(BR4,root!$A$3:$CL$3,0))</f>
        <v>0</v>
      </c>
      <c r="BS14">
        <f>INDEX(root!$A$4:$CL$553,MATCH($A$14,root!$A$4:$A$553,0),MATCH(BS4,root!$A$3:$CL$3,0))</f>
        <v>0</v>
      </c>
      <c r="BT14">
        <f>INDEX(root!$A$4:$CL$553,MATCH($A$14,root!$A$4:$A$553,0),MATCH(BT4,root!$A$3:$CL$3,0))</f>
        <v>0</v>
      </c>
      <c r="BU14">
        <f>INDEX(root!$A$4:$CL$553,MATCH($A$14,root!$A$4:$A$553,0),MATCH(BU4,root!$A$3:$CL$3,0))</f>
        <v>0</v>
      </c>
      <c r="BV14">
        <f>INDEX(root!$A$4:$CL$553,MATCH($A$14,root!$A$4:$A$553,0),MATCH(BV4,root!$A$3:$CL$3,0))</f>
        <v>0</v>
      </c>
      <c r="BW14">
        <f>INDEX(root!$A$4:$CL$553,MATCH($A$14,root!$A$4:$A$553,0),MATCH(BW4,root!$A$3:$CL$3,0))</f>
        <v>0</v>
      </c>
      <c r="BX14">
        <f>INDEX(root!$A$4:$CL$553,MATCH($A$14,root!$A$4:$A$553,0),MATCH(BX4,root!$A$3:$CL$3,0))</f>
        <v>0</v>
      </c>
      <c r="BY14">
        <f>INDEX(root!$A$4:$CL$553,MATCH($A$14,root!$A$4:$A$553,0),MATCH(BY4,root!$A$3:$CL$3,0))</f>
        <v>0</v>
      </c>
      <c r="BZ14">
        <f>INDEX(root!$A$4:$CL$553,MATCH($A$14,root!$A$4:$A$553,0),MATCH(BZ4,root!$A$3:$CL$3,0))</f>
        <v>0</v>
      </c>
      <c r="CA14">
        <f>INDEX(root!$A$4:$CL$553,MATCH($A$14,root!$A$4:$A$553,0),MATCH(CA4,root!$A$3:$CL$3,0))</f>
        <v>0</v>
      </c>
      <c r="CB14">
        <f>INDEX(root!$A$4:$CL$553,MATCH($A$14,root!$A$4:$A$553,0),MATCH(CB4,root!$A$3:$CL$3,0))</f>
        <v>0</v>
      </c>
      <c r="CC14">
        <f>INDEX(root!$A$4:$CL$553,MATCH($A$14,root!$A$4:$A$553,0),MATCH(CC4,root!$A$3:$CL$3,0))</f>
        <v>0</v>
      </c>
      <c r="CD14">
        <f>INDEX(root!$A$4:$CL$553,MATCH($A$14,root!$A$4:$A$553,0),MATCH(CD4,root!$A$3:$CL$3,0))</f>
        <v>0</v>
      </c>
      <c r="CE14">
        <f>INDEX(root!$A$4:$CL$553,MATCH($A$14,root!$A$4:$A$553,0),MATCH(CE4,root!$A$3:$CL$3,0))</f>
        <v>0</v>
      </c>
      <c r="CF14">
        <f>INDEX(root!$A$4:$CL$553,MATCH($A$14,root!$A$4:$A$553,0),MATCH(CF4,root!$A$3:$CL$3,0))</f>
        <v>0</v>
      </c>
      <c r="CG14">
        <f>INDEX(root!$A$4:$CL$553,MATCH($A$14,root!$A$4:$A$553,0),MATCH(CG4,root!$A$3:$CL$3,0))</f>
        <v>0</v>
      </c>
      <c r="CH14">
        <f>INDEX(root!$A$4:$CL$553,MATCH($A$14,root!$A$4:$A$553,0),MATCH(CH4,root!$A$3:$CL$3,0))</f>
        <v>0</v>
      </c>
      <c r="CI14">
        <f>INDEX(root!$A$4:$CL$553,MATCH($A$14,root!$A$4:$A$553,0),MATCH(CI4,root!$A$3:$CL$3,0))</f>
        <v>0</v>
      </c>
      <c r="CJ14">
        <f>INDEX(root!$A$4:$CL$553,MATCH($A$14,root!$A$4:$A$553,0),MATCH(CJ4,root!$A$3:$CL$3,0))</f>
        <v>0</v>
      </c>
      <c r="CK14">
        <f>INDEX(root!$A$4:$CL$553,MATCH($A$14,root!$A$4:$A$553,0),MATCH(CK4,root!$A$3:$CL$3,0))</f>
        <v>0</v>
      </c>
      <c r="CL14">
        <f>INDEX(root!$A$4:$CL$553,MATCH($A$14,root!$A$4:$A$553,0),MATCH(CL4,root!$A$3:$CL$3,0))</f>
        <v>0</v>
      </c>
    </row>
    <row r="15" spans="1:90" hidden="1" x14ac:dyDescent="0.3">
      <c r="D15" t="b">
        <f>D13=D14</f>
        <v>0</v>
      </c>
      <c r="E15" t="b">
        <f t="shared" ref="E15:BP15" si="87">E13=E14</f>
        <v>0</v>
      </c>
      <c r="F15" t="b">
        <f t="shared" si="87"/>
        <v>0</v>
      </c>
      <c r="G15" t="b">
        <f t="shared" si="87"/>
        <v>0</v>
      </c>
      <c r="H15" t="b">
        <f t="shared" si="87"/>
        <v>0</v>
      </c>
      <c r="I15" t="b">
        <f t="shared" si="87"/>
        <v>0</v>
      </c>
      <c r="J15" t="b">
        <f t="shared" si="87"/>
        <v>0</v>
      </c>
      <c r="K15" t="b">
        <f t="shared" si="87"/>
        <v>0</v>
      </c>
      <c r="L15" t="b">
        <f t="shared" si="87"/>
        <v>0</v>
      </c>
      <c r="M15" t="b">
        <f t="shared" si="87"/>
        <v>0</v>
      </c>
      <c r="N15" t="b">
        <f t="shared" si="87"/>
        <v>0</v>
      </c>
      <c r="O15" t="b">
        <f t="shared" si="87"/>
        <v>0</v>
      </c>
      <c r="P15" t="b">
        <f t="shared" si="87"/>
        <v>0</v>
      </c>
      <c r="Q15" t="b">
        <f t="shared" si="87"/>
        <v>0</v>
      </c>
      <c r="R15" t="b">
        <f t="shared" si="87"/>
        <v>0</v>
      </c>
      <c r="S15" t="b">
        <f t="shared" si="87"/>
        <v>0</v>
      </c>
      <c r="T15" t="b">
        <f t="shared" si="87"/>
        <v>0</v>
      </c>
      <c r="U15" t="b">
        <f t="shared" si="87"/>
        <v>0</v>
      </c>
      <c r="V15" t="b">
        <f t="shared" si="87"/>
        <v>0</v>
      </c>
      <c r="W15" t="b">
        <f t="shared" si="87"/>
        <v>0</v>
      </c>
      <c r="X15" t="b">
        <f t="shared" si="87"/>
        <v>0</v>
      </c>
      <c r="Y15" t="b">
        <f t="shared" si="87"/>
        <v>0</v>
      </c>
      <c r="Z15" t="b">
        <f t="shared" si="87"/>
        <v>0</v>
      </c>
      <c r="AA15" t="b">
        <f t="shared" si="87"/>
        <v>0</v>
      </c>
      <c r="AB15" t="b">
        <f t="shared" si="87"/>
        <v>0</v>
      </c>
      <c r="AC15" t="b">
        <f t="shared" si="87"/>
        <v>0</v>
      </c>
      <c r="AD15" t="b">
        <f t="shared" si="87"/>
        <v>0</v>
      </c>
      <c r="AE15" t="b">
        <f t="shared" si="87"/>
        <v>0</v>
      </c>
      <c r="AF15" t="b">
        <f t="shared" si="87"/>
        <v>0</v>
      </c>
      <c r="AG15" t="b">
        <f t="shared" si="87"/>
        <v>0</v>
      </c>
      <c r="AH15" t="b">
        <f t="shared" si="87"/>
        <v>0</v>
      </c>
      <c r="AI15" t="b">
        <f t="shared" si="87"/>
        <v>0</v>
      </c>
      <c r="AJ15" t="b">
        <f t="shared" si="87"/>
        <v>0</v>
      </c>
      <c r="AK15" t="b">
        <f t="shared" si="87"/>
        <v>0</v>
      </c>
      <c r="AL15" t="b">
        <f t="shared" si="87"/>
        <v>0</v>
      </c>
      <c r="AM15" t="b">
        <f t="shared" si="87"/>
        <v>0</v>
      </c>
      <c r="AN15" t="b">
        <f t="shared" si="87"/>
        <v>0</v>
      </c>
      <c r="AO15" t="b">
        <f t="shared" si="87"/>
        <v>0</v>
      </c>
      <c r="AP15" t="b">
        <f t="shared" si="87"/>
        <v>0</v>
      </c>
      <c r="AQ15" t="b">
        <f t="shared" si="87"/>
        <v>0</v>
      </c>
      <c r="AR15" t="b">
        <f t="shared" si="87"/>
        <v>0</v>
      </c>
      <c r="AS15" t="b">
        <f t="shared" si="87"/>
        <v>0</v>
      </c>
      <c r="AT15" t="b">
        <f t="shared" si="87"/>
        <v>0</v>
      </c>
      <c r="AU15" t="b">
        <f t="shared" si="87"/>
        <v>0</v>
      </c>
      <c r="AV15" t="b">
        <f t="shared" si="87"/>
        <v>0</v>
      </c>
      <c r="AW15" t="b">
        <f t="shared" si="87"/>
        <v>0</v>
      </c>
      <c r="AX15" t="b">
        <f t="shared" si="87"/>
        <v>0</v>
      </c>
      <c r="AY15" t="b">
        <f t="shared" si="87"/>
        <v>0</v>
      </c>
      <c r="AZ15" t="b">
        <f t="shared" si="87"/>
        <v>0</v>
      </c>
      <c r="BA15" t="b">
        <f t="shared" si="87"/>
        <v>0</v>
      </c>
      <c r="BB15" t="b">
        <f t="shared" si="87"/>
        <v>1</v>
      </c>
      <c r="BC15" t="b">
        <f t="shared" si="87"/>
        <v>1</v>
      </c>
      <c r="BD15" t="b">
        <f t="shared" si="87"/>
        <v>1</v>
      </c>
      <c r="BE15" t="b">
        <f t="shared" si="87"/>
        <v>1</v>
      </c>
      <c r="BF15" t="b">
        <f t="shared" si="87"/>
        <v>1</v>
      </c>
      <c r="BG15" t="b">
        <f t="shared" si="87"/>
        <v>1</v>
      </c>
      <c r="BH15" t="b">
        <f t="shared" si="87"/>
        <v>1</v>
      </c>
      <c r="BI15" t="b">
        <f t="shared" si="87"/>
        <v>1</v>
      </c>
      <c r="BJ15" t="b">
        <f t="shared" si="87"/>
        <v>1</v>
      </c>
      <c r="BK15" t="b">
        <f t="shared" si="87"/>
        <v>1</v>
      </c>
      <c r="BL15" t="b">
        <f t="shared" si="87"/>
        <v>1</v>
      </c>
      <c r="BM15" t="b">
        <f t="shared" si="87"/>
        <v>1</v>
      </c>
      <c r="BN15" t="b">
        <f t="shared" si="87"/>
        <v>1</v>
      </c>
      <c r="BO15" t="b">
        <f t="shared" si="87"/>
        <v>1</v>
      </c>
      <c r="BP15" t="b">
        <f t="shared" si="87"/>
        <v>1</v>
      </c>
      <c r="BQ15" t="b">
        <f t="shared" ref="BQ15:CL15" si="88">BQ13=BQ14</f>
        <v>1</v>
      </c>
      <c r="BR15" t="b">
        <f t="shared" si="88"/>
        <v>1</v>
      </c>
      <c r="BS15" t="b">
        <f t="shared" si="88"/>
        <v>1</v>
      </c>
      <c r="BT15" t="b">
        <f t="shared" si="88"/>
        <v>1</v>
      </c>
      <c r="BU15" t="b">
        <f t="shared" si="88"/>
        <v>1</v>
      </c>
      <c r="BV15" t="b">
        <f t="shared" si="88"/>
        <v>1</v>
      </c>
      <c r="BW15" t="b">
        <f t="shared" si="88"/>
        <v>1</v>
      </c>
      <c r="BX15" t="b">
        <f t="shared" si="88"/>
        <v>1</v>
      </c>
      <c r="BY15" t="b">
        <f t="shared" si="88"/>
        <v>1</v>
      </c>
      <c r="BZ15" t="b">
        <f t="shared" si="88"/>
        <v>1</v>
      </c>
      <c r="CA15" t="b">
        <f t="shared" si="88"/>
        <v>1</v>
      </c>
      <c r="CB15" t="b">
        <f t="shared" si="88"/>
        <v>1</v>
      </c>
      <c r="CC15" t="b">
        <f t="shared" si="88"/>
        <v>1</v>
      </c>
      <c r="CD15" t="b">
        <f t="shared" si="88"/>
        <v>1</v>
      </c>
      <c r="CE15" t="b">
        <f t="shared" si="88"/>
        <v>1</v>
      </c>
      <c r="CF15" t="b">
        <f t="shared" si="88"/>
        <v>1</v>
      </c>
      <c r="CG15" t="b">
        <f t="shared" si="88"/>
        <v>1</v>
      </c>
      <c r="CH15" t="b">
        <f t="shared" si="88"/>
        <v>1</v>
      </c>
      <c r="CI15" t="b">
        <f t="shared" si="88"/>
        <v>1</v>
      </c>
      <c r="CJ15" t="b">
        <f t="shared" si="88"/>
        <v>1</v>
      </c>
      <c r="CK15" t="b">
        <f t="shared" si="88"/>
        <v>1</v>
      </c>
      <c r="CL15" t="b">
        <f t="shared" si="88"/>
        <v>1</v>
      </c>
    </row>
    <row r="16" spans="1:90" x14ac:dyDescent="0.3">
      <c r="A16" s="4" t="s">
        <v>740</v>
      </c>
      <c r="B16" s="5" t="s">
        <v>306</v>
      </c>
      <c r="C16" s="6" t="s">
        <v>741</v>
      </c>
      <c r="D16" s="6" t="s">
        <v>307</v>
      </c>
      <c r="E16" s="6" t="s">
        <v>308</v>
      </c>
      <c r="F16" s="6" t="s">
        <v>309</v>
      </c>
      <c r="G16" s="6" t="s">
        <v>310</v>
      </c>
      <c r="H16" s="6" t="s">
        <v>311</v>
      </c>
      <c r="I16" s="6" t="s">
        <v>312</v>
      </c>
      <c r="J16" s="6" t="s">
        <v>313</v>
      </c>
      <c r="K16" s="6" t="s">
        <v>314</v>
      </c>
      <c r="L16" s="6" t="s">
        <v>315</v>
      </c>
      <c r="M16" s="6" t="s">
        <v>742</v>
      </c>
      <c r="N16" s="6" t="s">
        <v>316</v>
      </c>
      <c r="O16" s="6" t="s">
        <v>317</v>
      </c>
      <c r="P16" s="6" t="s">
        <v>318</v>
      </c>
      <c r="Q16" s="6" t="s">
        <v>319</v>
      </c>
      <c r="R16" s="6" t="s">
        <v>320</v>
      </c>
      <c r="S16" s="6" t="s">
        <v>321</v>
      </c>
      <c r="T16" s="6" t="s">
        <v>743</v>
      </c>
      <c r="U16" s="6" t="s">
        <v>322</v>
      </c>
      <c r="V16" s="6" t="s">
        <v>323</v>
      </c>
      <c r="W16" s="6" t="s">
        <v>324</v>
      </c>
      <c r="X16" s="6" t="s">
        <v>325</v>
      </c>
      <c r="Y16" s="6" t="s">
        <v>326</v>
      </c>
      <c r="Z16" s="6" t="s">
        <v>327</v>
      </c>
      <c r="AA16" s="6" t="s">
        <v>328</v>
      </c>
      <c r="AB16" s="6" t="s">
        <v>329</v>
      </c>
      <c r="AC16" s="6" t="s">
        <v>744</v>
      </c>
      <c r="AD16" s="6" t="s">
        <v>330</v>
      </c>
      <c r="AE16" s="6" t="s">
        <v>331</v>
      </c>
      <c r="AF16" s="6" t="s">
        <v>332</v>
      </c>
      <c r="AG16" s="6" t="s">
        <v>333</v>
      </c>
      <c r="AH16" s="6" t="s">
        <v>334</v>
      </c>
      <c r="AI16" s="6" t="s">
        <v>335</v>
      </c>
      <c r="AJ16" s="6" t="s">
        <v>336</v>
      </c>
      <c r="AK16" s="6" t="s">
        <v>337</v>
      </c>
      <c r="AL16" s="6" t="s">
        <v>745</v>
      </c>
      <c r="AM16" s="6" t="s">
        <v>339</v>
      </c>
      <c r="AN16" s="6" t="s">
        <v>340</v>
      </c>
      <c r="AO16" s="6" t="s">
        <v>341</v>
      </c>
      <c r="AP16" s="6" t="s">
        <v>342</v>
      </c>
      <c r="AQ16" s="6" t="s">
        <v>343</v>
      </c>
      <c r="AR16" s="6" t="s">
        <v>345</v>
      </c>
      <c r="AS16" s="6" t="s">
        <v>346</v>
      </c>
      <c r="AT16" s="6" t="s">
        <v>347</v>
      </c>
      <c r="AU16" s="6" t="s">
        <v>746</v>
      </c>
      <c r="AV16" s="6" t="s">
        <v>349</v>
      </c>
      <c r="AW16" s="6" t="s">
        <v>350</v>
      </c>
      <c r="AX16" s="6" t="s">
        <v>351</v>
      </c>
      <c r="AY16" s="6" t="s">
        <v>352</v>
      </c>
      <c r="AZ16" s="6" t="s">
        <v>353</v>
      </c>
      <c r="BA16" s="6" t="s">
        <v>337</v>
      </c>
      <c r="BB16" s="6" t="s">
        <v>338</v>
      </c>
      <c r="BC16" s="6" t="s">
        <v>339</v>
      </c>
      <c r="BD16" s="6" t="s">
        <v>340</v>
      </c>
      <c r="BE16" s="6" t="s">
        <v>341</v>
      </c>
      <c r="BF16" s="6" t="s">
        <v>342</v>
      </c>
      <c r="BG16" s="6" t="s">
        <v>343</v>
      </c>
      <c r="BH16" s="6" t="s">
        <v>344</v>
      </c>
      <c r="BI16" s="6" t="s">
        <v>345</v>
      </c>
      <c r="BJ16" s="6" t="s">
        <v>346</v>
      </c>
      <c r="BK16" s="6" t="s">
        <v>347</v>
      </c>
      <c r="BL16" s="6" t="s">
        <v>348</v>
      </c>
      <c r="BM16" s="6" t="s">
        <v>349</v>
      </c>
      <c r="BN16" s="6" t="s">
        <v>350</v>
      </c>
      <c r="BO16" s="6" t="s">
        <v>351</v>
      </c>
      <c r="BP16" s="6" t="s">
        <v>352</v>
      </c>
      <c r="BQ16" s="6" t="s">
        <v>353</v>
      </c>
      <c r="BR16" s="6" t="s">
        <v>354</v>
      </c>
      <c r="BS16" s="6" t="s">
        <v>355</v>
      </c>
      <c r="BT16" s="6" t="s">
        <v>356</v>
      </c>
      <c r="BU16" s="6" t="s">
        <v>357</v>
      </c>
      <c r="BV16" s="6" t="s">
        <v>358</v>
      </c>
      <c r="BW16" s="6" t="s">
        <v>359</v>
      </c>
      <c r="BX16" s="6" t="s">
        <v>360</v>
      </c>
      <c r="BY16" s="6" t="s">
        <v>361</v>
      </c>
      <c r="BZ16" s="6" t="s">
        <v>362</v>
      </c>
      <c r="CA16" s="6" t="s">
        <v>363</v>
      </c>
      <c r="CB16" s="6" t="s">
        <v>364</v>
      </c>
      <c r="CC16" s="6" t="s">
        <v>365</v>
      </c>
      <c r="CD16" s="6" t="s">
        <v>366</v>
      </c>
      <c r="CE16" s="6" t="s">
        <v>367</v>
      </c>
      <c r="CF16" s="6" t="s">
        <v>368</v>
      </c>
      <c r="CG16" s="6" t="s">
        <v>369</v>
      </c>
      <c r="CH16" s="6" t="s">
        <v>370</v>
      </c>
      <c r="CI16" s="6" t="s">
        <v>371</v>
      </c>
      <c r="CJ16" s="6" t="s">
        <v>372</v>
      </c>
      <c r="CK16" s="6" t="s">
        <v>373</v>
      </c>
      <c r="CL16" s="7" t="s">
        <v>374</v>
      </c>
    </row>
    <row r="17" spans="1:90" x14ac:dyDescent="0.3">
      <c r="A17" t="s">
        <v>241</v>
      </c>
      <c r="B17">
        <f>INDEX(root!$A$4:$CL$553,MATCH($A$17,root!$A$4:$A$553,0),MATCH(B16,root!$A$3:$CL$3,0))</f>
        <v>85</v>
      </c>
      <c r="C17" t="str">
        <f>INDEX(root!$A$4:$CL$553,MATCH($A$17,root!$A$4:$A$553,0),MATCH(C16,root!$A$3:$CL$3,0))</f>
        <v>Rep</v>
      </c>
      <c r="D17">
        <f>INDEX(root!$A$4:$CL$553,MATCH($A$17,root!$A$4:$A$553,0),MATCH(D16,root!$A$3:$CL$3,0))</f>
        <v>-86.9</v>
      </c>
      <c r="E17">
        <f>INDEX(root!$A$4:$CL$553,MATCH($A$17,root!$A$4:$A$553,0),MATCH(E16,root!$A$3:$CL$3,0))</f>
        <v>37.799999999999997</v>
      </c>
      <c r="F17">
        <f>INDEX(root!$A$4:$CL$553,MATCH($A$17,root!$A$4:$A$553,0),MATCH(F16,root!$A$3:$CL$3,0))</f>
        <v>116.6</v>
      </c>
      <c r="G17">
        <f>INDEX(root!$A$4:$CL$553,MATCH($A$17,root!$A$4:$A$553,0),MATCH(G16,root!$A$3:$CL$3,0))</f>
        <v>572.6</v>
      </c>
      <c r="H17">
        <f>INDEX(root!$A$4:$CL$553,MATCH($A$17,root!$A$4:$A$553,0),MATCH(H16,root!$A$3:$CL$3,0))</f>
        <v>686.5</v>
      </c>
      <c r="I17">
        <f>INDEX(root!$A$4:$CL$553,MATCH($A$17,root!$A$4:$A$553,0),MATCH(I16,root!$A$3:$CL$3,0))</f>
        <v>321.10000000000002</v>
      </c>
      <c r="J17">
        <f>INDEX(root!$A$4:$CL$553,MATCH($A$17,root!$A$4:$A$553,0),MATCH(J16,root!$A$3:$CL$3,0))</f>
        <v>-53.3</v>
      </c>
      <c r="K17">
        <f>INDEX(root!$A$4:$CL$553,MATCH($A$17,root!$A$4:$A$553,0),MATCH(K16,root!$A$3:$CL$3,0))</f>
        <v>-6.2</v>
      </c>
      <c r="L17">
        <f>INDEX(root!$A$4:$CL$553,MATCH($A$17,root!$A$4:$A$553,0),MATCH(L16,root!$A$3:$CL$3,0))</f>
        <v>-48.7</v>
      </c>
      <c r="M17">
        <f>INDEX(root!$A$4:$CL$553,MATCH($A$17,root!$A$4:$A$553,0),MATCH(M16,root!$A$3:$CL$3,0))</f>
        <v>-54.9</v>
      </c>
      <c r="N17">
        <f>INDEX(root!$A$4:$CL$553,MATCH($A$17,root!$A$4:$A$553,0),MATCH(N16,root!$A$3:$CL$3,0))</f>
        <v>22.1</v>
      </c>
      <c r="O17">
        <f>INDEX(root!$A$4:$CL$553,MATCH($A$17,root!$A$4:$A$553,0),MATCH(O16,root!$A$3:$CL$3,0))</f>
        <v>-32.799999999999997</v>
      </c>
      <c r="P17">
        <f>INDEX(root!$A$4:$CL$553,MATCH($A$17,root!$A$4:$A$553,0),MATCH(P16,root!$A$3:$CL$3,0))</f>
        <v>-86.1</v>
      </c>
      <c r="Q17">
        <f>INDEX(root!$A$4:$CL$553,MATCH($A$17,root!$A$4:$A$553,0),MATCH(Q16,root!$A$3:$CL$3,0))</f>
        <v>70.599999999999994</v>
      </c>
      <c r="R17">
        <f>INDEX(root!$A$4:$CL$553,MATCH($A$17,root!$A$4:$A$553,0),MATCH(R16,root!$A$3:$CL$3,0))</f>
        <v>47</v>
      </c>
      <c r="S17">
        <f>INDEX(root!$A$4:$CL$553,MATCH($A$17,root!$A$4:$A$553,0),MATCH(S16,root!$A$3:$CL$3,0))</f>
        <v>91</v>
      </c>
      <c r="T17">
        <f>INDEX(root!$A$4:$CL$553,MATCH($A$17,root!$A$4:$A$553,0),MATCH(T16,root!$A$3:$CL$3,0))</f>
        <v>60.2</v>
      </c>
      <c r="U17">
        <f>INDEX(root!$A$4:$CL$553,MATCH($A$17,root!$A$4:$A$553,0),MATCH(U16,root!$A$3:$CL$3,0))</f>
        <v>107.2</v>
      </c>
      <c r="V17">
        <f>INDEX(root!$A$4:$CL$553,MATCH($A$17,root!$A$4:$A$553,0),MATCH(V16,root!$A$3:$CL$3,0))</f>
        <v>199.9</v>
      </c>
      <c r="W17">
        <f>INDEX(root!$A$4:$CL$553,MATCH($A$17,root!$A$4:$A$553,0),MATCH(W16,root!$A$3:$CL$3,0))</f>
        <v>-42.2</v>
      </c>
      <c r="X17">
        <f>INDEX(root!$A$4:$CL$553,MATCH($A$17,root!$A$4:$A$553,0),MATCH(X16,root!$A$3:$CL$3,0))</f>
        <v>65</v>
      </c>
      <c r="Y17">
        <f>INDEX(root!$A$4:$CL$553,MATCH($A$17,root!$A$4:$A$553,0),MATCH(Y16,root!$A$3:$CL$3,0))</f>
        <v>135.6</v>
      </c>
      <c r="Z17">
        <f>INDEX(root!$A$4:$CL$553,MATCH($A$17,root!$A$4:$A$553,0),MATCH(Z16,root!$A$3:$CL$3,0))</f>
        <v>51.6</v>
      </c>
      <c r="AA17">
        <f>INDEX(root!$A$4:$CL$553,MATCH($A$17,root!$A$4:$A$553,0),MATCH(AA16,root!$A$3:$CL$3,0))</f>
        <v>164</v>
      </c>
      <c r="AB17">
        <f>INDEX(root!$A$4:$CL$553,MATCH($A$17,root!$A$4:$A$553,0),MATCH(AB16,root!$A$3:$CL$3,0))</f>
        <v>233.6</v>
      </c>
      <c r="AC17">
        <f>INDEX(root!$A$4:$CL$553,MATCH($A$17,root!$A$4:$A$553,0),MATCH(AC16,root!$A$3:$CL$3,0))</f>
        <v>157.80000000000001</v>
      </c>
      <c r="AD17">
        <f>INDEX(root!$A$4:$CL$553,MATCH($A$17,root!$A$4:$A$553,0),MATCH(AD16,root!$A$3:$CL$3,0))</f>
        <v>321.8</v>
      </c>
      <c r="AE17">
        <f>INDEX(root!$A$4:$CL$553,MATCH($A$17,root!$A$4:$A$553,0),MATCH(AE16,root!$A$3:$CL$3,0))</f>
        <v>331.2</v>
      </c>
      <c r="AF17">
        <f>INDEX(root!$A$4:$CL$553,MATCH($A$17,root!$A$4:$A$553,0),MATCH(AF16,root!$A$3:$CL$3,0))</f>
        <v>156.80000000000001</v>
      </c>
      <c r="AG17">
        <f>INDEX(root!$A$4:$CL$553,MATCH($A$17,root!$A$4:$A$553,0),MATCH(AG16,root!$A$3:$CL$3,0))</f>
        <v>478.6</v>
      </c>
      <c r="AH17">
        <f>INDEX(root!$A$4:$CL$553,MATCH($A$17,root!$A$4:$A$553,0),MATCH(AH16,root!$A$3:$CL$3,0))</f>
        <v>530.20000000000005</v>
      </c>
      <c r="AI17">
        <f>INDEX(root!$A$4:$CL$553,MATCH($A$17,root!$A$4:$A$553,0),MATCH(AI16,root!$A$3:$CL$3,0))</f>
        <v>94</v>
      </c>
      <c r="AJ17">
        <f>INDEX(root!$A$4:$CL$553,MATCH($A$17,root!$A$4:$A$553,0),MATCH(AJ16,root!$A$3:$CL$3,0))</f>
        <v>190.4</v>
      </c>
      <c r="AK17">
        <f>INDEX(root!$A$4:$CL$553,MATCH($A$17,root!$A$4:$A$553,0),MATCH(AK16,root!$A$3:$CL$3,0))</f>
        <v>599</v>
      </c>
      <c r="AL17">
        <f>INDEX(root!$A$4:$CL$553,MATCH($A$17,root!$A$4:$A$553,0),MATCH(AL16,root!$A$3:$CL$3,0))</f>
        <v>187.4</v>
      </c>
      <c r="AM17">
        <f>INDEX(root!$A$4:$CL$553,MATCH($A$17,root!$A$4:$A$553,0),MATCH(AM16,root!$A$3:$CL$3,0))</f>
        <v>377.8</v>
      </c>
      <c r="AN17">
        <f>INDEX(root!$A$4:$CL$553,MATCH($A$17,root!$A$4:$A$553,0),MATCH(AN16,root!$A$3:$CL$3,0))</f>
        <v>628.6</v>
      </c>
      <c r="AO17">
        <f>INDEX(root!$A$4:$CL$553,MATCH($A$17,root!$A$4:$A$553,0),MATCH(AO16,root!$A$3:$CL$3,0))</f>
        <v>167</v>
      </c>
      <c r="AP17">
        <f>INDEX(root!$A$4:$CL$553,MATCH($A$17,root!$A$4:$A$553,0),MATCH(AP16,root!$A$3:$CL$3,0))</f>
        <v>544.79999999999995</v>
      </c>
      <c r="AQ17">
        <f>INDEX(root!$A$4:$CL$553,MATCH($A$17,root!$A$4:$A$553,0),MATCH(AQ16,root!$A$3:$CL$3,0))</f>
        <v>638.79999999999995</v>
      </c>
      <c r="AR17">
        <f>INDEX(root!$A$4:$CL$553,MATCH($A$17,root!$A$4:$A$553,0),MATCH(AR16,root!$A$3:$CL$3,0))</f>
        <v>141.69999999999999</v>
      </c>
      <c r="AS17">
        <f>INDEX(root!$A$4:$CL$553,MATCH($A$17,root!$A$4:$A$553,0),MATCH(AS16,root!$A$3:$CL$3,0))</f>
        <v>121.5</v>
      </c>
      <c r="AT17">
        <f>INDEX(root!$A$4:$CL$553,MATCH($A$17,root!$A$4:$A$553,0),MATCH(AT16,root!$A$3:$CL$3,0))</f>
        <v>617.6</v>
      </c>
      <c r="AU17">
        <f>INDEX(root!$A$4:$CL$553,MATCH($A$17,root!$A$4:$A$553,0),MATCH(AU16,root!$A$3:$CL$3,0))</f>
        <v>-7.3</v>
      </c>
      <c r="AV17">
        <f>INDEX(root!$A$4:$CL$553,MATCH($A$17,root!$A$4:$A$553,0),MATCH(AV16,root!$A$3:$CL$3,0))</f>
        <v>114.2</v>
      </c>
      <c r="AW17">
        <f>INDEX(root!$A$4:$CL$553,MATCH($A$17,root!$A$4:$A$553,0),MATCH(AW16,root!$A$3:$CL$3,0))</f>
        <v>422.9</v>
      </c>
      <c r="AX17">
        <f>INDEX(root!$A$4:$CL$553,MATCH($A$17,root!$A$4:$A$553,0),MATCH(AX16,root!$A$3:$CL$3,0))</f>
        <v>108.4</v>
      </c>
      <c r="AY17">
        <f>INDEX(root!$A$4:$CL$553,MATCH($A$17,root!$A$4:$A$553,0),MATCH(AY16,root!$A$3:$CL$3,0))</f>
        <v>222.6</v>
      </c>
      <c r="AZ17">
        <f>INDEX(root!$A$4:$CL$553,MATCH($A$17,root!$A$4:$A$553,0),MATCH(AZ16,root!$A$3:$CL$3,0))</f>
        <v>364.3</v>
      </c>
      <c r="BA17">
        <f>INDEX(root!$A$4:$CL$553,MATCH($A$17,root!$A$4:$A$553,0),MATCH(BA16,root!$A$3:$CL$3,0))</f>
        <v>599</v>
      </c>
      <c r="BB17">
        <f>INDEX(root!$A$4:$CL$553,MATCH($A$17,root!$A$4:$A$553,0),MATCH(BB16,root!$A$3:$CL$3,0))</f>
        <v>0</v>
      </c>
      <c r="BC17">
        <f>INDEX(root!$A$4:$CL$553,MATCH($A$17,root!$A$4:$A$553,0),MATCH(BC16,root!$A$3:$CL$3,0))</f>
        <v>377.8</v>
      </c>
      <c r="BD17">
        <f>INDEX(root!$A$4:$CL$553,MATCH($A$17,root!$A$4:$A$553,0),MATCH(BD16,root!$A$3:$CL$3,0))</f>
        <v>628.6</v>
      </c>
      <c r="BE17">
        <f>INDEX(root!$A$4:$CL$553,MATCH($A$17,root!$A$4:$A$553,0),MATCH(BE16,root!$A$3:$CL$3,0))</f>
        <v>167</v>
      </c>
      <c r="BF17">
        <f>INDEX(root!$A$4:$CL$553,MATCH($A$17,root!$A$4:$A$553,0),MATCH(BF16,root!$A$3:$CL$3,0))</f>
        <v>544.79999999999995</v>
      </c>
      <c r="BG17">
        <f>INDEX(root!$A$4:$CL$553,MATCH($A$17,root!$A$4:$A$553,0),MATCH(BG16,root!$A$3:$CL$3,0))</f>
        <v>638.79999999999995</v>
      </c>
      <c r="BH17">
        <f>INDEX(root!$A$4:$CL$553,MATCH($A$17,root!$A$4:$A$553,0),MATCH(BH16,root!$A$3:$CL$3,0))</f>
        <v>0</v>
      </c>
      <c r="BI17">
        <f>INDEX(root!$A$4:$CL$553,MATCH($A$17,root!$A$4:$A$553,0),MATCH(BI16,root!$A$3:$CL$3,0))</f>
        <v>141.69999999999999</v>
      </c>
      <c r="BJ17">
        <f>INDEX(root!$A$4:$CL$553,MATCH($A$17,root!$A$4:$A$553,0),MATCH(BJ16,root!$A$3:$CL$3,0))</f>
        <v>121.5</v>
      </c>
      <c r="BK17">
        <f>INDEX(root!$A$4:$CL$553,MATCH($A$17,root!$A$4:$A$553,0),MATCH(BK16,root!$A$3:$CL$3,0))</f>
        <v>617.6</v>
      </c>
      <c r="BL17">
        <f>INDEX(root!$A$4:$CL$553,MATCH($A$17,root!$A$4:$A$553,0),MATCH(BL16,root!$A$3:$CL$3,0))</f>
        <v>0</v>
      </c>
      <c r="BM17">
        <f>INDEX(root!$A$4:$CL$553,MATCH($A$17,root!$A$4:$A$553,0),MATCH(BM16,root!$A$3:$CL$3,0))</f>
        <v>114.2</v>
      </c>
      <c r="BN17">
        <f>INDEX(root!$A$4:$CL$553,MATCH($A$17,root!$A$4:$A$553,0),MATCH(BN16,root!$A$3:$CL$3,0))</f>
        <v>422.9</v>
      </c>
      <c r="BO17">
        <f>INDEX(root!$A$4:$CL$553,MATCH($A$17,root!$A$4:$A$553,0),MATCH(BO16,root!$A$3:$CL$3,0))</f>
        <v>108.4</v>
      </c>
      <c r="BP17">
        <f>INDEX(root!$A$4:$CL$553,MATCH($A$17,root!$A$4:$A$553,0),MATCH(BP16,root!$A$3:$CL$3,0))</f>
        <v>222.6</v>
      </c>
      <c r="BQ17">
        <f>INDEX(root!$A$4:$CL$553,MATCH($A$17,root!$A$4:$A$553,0),MATCH(BQ16,root!$A$3:$CL$3,0))</f>
        <v>364.3</v>
      </c>
      <c r="BR17">
        <f>INDEX(root!$A$4:$CL$553,MATCH($A$17,root!$A$4:$A$553,0),MATCH(BR16,root!$A$3:$CL$3,0))</f>
        <v>0</v>
      </c>
      <c r="BS17">
        <f>INDEX(root!$A$4:$CL$553,MATCH($A$17,root!$A$4:$A$553,0),MATCH(BS16,root!$A$3:$CL$3,0))</f>
        <v>0</v>
      </c>
      <c r="BT17">
        <f>INDEX(root!$A$4:$CL$553,MATCH($A$17,root!$A$4:$A$553,0),MATCH(BT16,root!$A$3:$CL$3,0))</f>
        <v>0</v>
      </c>
      <c r="BU17">
        <f>INDEX(root!$A$4:$CL$553,MATCH($A$17,root!$A$4:$A$553,0),MATCH(BU16,root!$A$3:$CL$3,0))</f>
        <v>0</v>
      </c>
      <c r="BV17">
        <f>INDEX(root!$A$4:$CL$553,MATCH($A$17,root!$A$4:$A$553,0),MATCH(BV16,root!$A$3:$CL$3,0))</f>
        <v>0</v>
      </c>
      <c r="BW17">
        <f>INDEX(root!$A$4:$CL$553,MATCH($A$17,root!$A$4:$A$553,0),MATCH(BW16,root!$A$3:$CL$3,0))</f>
        <v>0</v>
      </c>
      <c r="BX17">
        <f>INDEX(root!$A$4:$CL$553,MATCH($A$17,root!$A$4:$A$553,0),MATCH(BX16,root!$A$3:$CL$3,0))</f>
        <v>0</v>
      </c>
      <c r="BY17">
        <f>INDEX(root!$A$4:$CL$553,MATCH($A$17,root!$A$4:$A$553,0),MATCH(BY16,root!$A$3:$CL$3,0))</f>
        <v>0</v>
      </c>
      <c r="BZ17">
        <f>INDEX(root!$A$4:$CL$553,MATCH($A$17,root!$A$4:$A$553,0),MATCH(BZ16,root!$A$3:$CL$3,0))</f>
        <v>0</v>
      </c>
      <c r="CA17">
        <f>INDEX(root!$A$4:$CL$553,MATCH($A$17,root!$A$4:$A$553,0),MATCH(CA16,root!$A$3:$CL$3,0))</f>
        <v>0</v>
      </c>
      <c r="CB17">
        <f>INDEX(root!$A$4:$CL$553,MATCH($A$17,root!$A$4:$A$553,0),MATCH(CB16,root!$A$3:$CL$3,0))</f>
        <v>0</v>
      </c>
      <c r="CC17">
        <f>INDEX(root!$A$4:$CL$553,MATCH($A$17,root!$A$4:$A$553,0),MATCH(CC16,root!$A$3:$CL$3,0))</f>
        <v>0</v>
      </c>
      <c r="CD17">
        <f>INDEX(root!$A$4:$CL$553,MATCH($A$17,root!$A$4:$A$553,0),MATCH(CD16,root!$A$3:$CL$3,0))</f>
        <v>0</v>
      </c>
      <c r="CE17">
        <f>INDEX(root!$A$4:$CL$553,MATCH($A$17,root!$A$4:$A$553,0),MATCH(CE16,root!$A$3:$CL$3,0))</f>
        <v>0</v>
      </c>
      <c r="CF17">
        <f>INDEX(root!$A$4:$CL$553,MATCH($A$17,root!$A$4:$A$553,0),MATCH(CF16,root!$A$3:$CL$3,0))</f>
        <v>0</v>
      </c>
      <c r="CG17">
        <f>INDEX(root!$A$4:$CL$553,MATCH($A$17,root!$A$4:$A$553,0),MATCH(CG16,root!$A$3:$CL$3,0))</f>
        <v>0</v>
      </c>
      <c r="CH17">
        <f>INDEX(root!$A$4:$CL$553,MATCH($A$17,root!$A$4:$A$553,0),MATCH(CH16,root!$A$3:$CL$3,0))</f>
        <v>0</v>
      </c>
      <c r="CI17">
        <f>INDEX(root!$A$4:$CL$553,MATCH($A$17,root!$A$4:$A$553,0),MATCH(CI16,root!$A$3:$CL$3,0))</f>
        <v>0</v>
      </c>
      <c r="CJ17">
        <f>INDEX(root!$A$4:$CL$553,MATCH($A$17,root!$A$4:$A$553,0),MATCH(CJ16,root!$A$3:$CL$3,0))</f>
        <v>0</v>
      </c>
      <c r="CK17">
        <f>INDEX(root!$A$4:$CL$553,MATCH($A$17,root!$A$4:$A$553,0),MATCH(CK16,root!$A$3:$CL$3,0))</f>
        <v>0</v>
      </c>
      <c r="CL17">
        <f>INDEX(root!$A$4:$CL$553,MATCH($A$17,root!$A$4:$A$553,0),MATCH(CL16,root!$A$3:$CL$3,0))</f>
        <v>0</v>
      </c>
    </row>
    <row r="18" spans="1:90" x14ac:dyDescent="0.3">
      <c r="A18" t="s">
        <v>211</v>
      </c>
      <c r="B18">
        <f>INDEX(root!$A$4:$CL$553,MATCH($A$18,root!$A$4:$A$553,0),MATCH(B16,root!$A$3:$CL$3,0))</f>
        <v>86</v>
      </c>
      <c r="C18" t="str">
        <f>INDEX(root!$A$4:$CL$553,MATCH($A$18,root!$A$4:$A$553,0),MATCH(C16,root!$A$3:$CL$3,0))</f>
        <v>Std</v>
      </c>
      <c r="D18">
        <f>INDEX(root!$A$4:$CL$553,MATCH($A$18,root!$A$4:$A$553,0),MATCH(D16,root!$A$3:$CL$3,0))</f>
        <v>-85.9</v>
      </c>
      <c r="E18">
        <f>INDEX(root!$A$4:$CL$553,MATCH($A$18,root!$A$4:$A$553,0),MATCH(E16,root!$A$3:$CL$3,0))</f>
        <v>37.799999999999997</v>
      </c>
      <c r="F18">
        <f>INDEX(root!$A$4:$CL$553,MATCH($A$18,root!$A$4:$A$553,0),MATCH(F16,root!$A$3:$CL$3,0))</f>
        <v>116.6</v>
      </c>
      <c r="G18">
        <f>INDEX(root!$A$4:$CL$553,MATCH($A$18,root!$A$4:$A$553,0),MATCH(G16,root!$A$3:$CL$3,0))</f>
        <v>572.6</v>
      </c>
      <c r="H18">
        <f>INDEX(root!$A$4:$CL$553,MATCH($A$18,root!$A$4:$A$553,0),MATCH(H16,root!$A$3:$CL$3,0))</f>
        <v>686.5</v>
      </c>
      <c r="I18">
        <f>INDEX(root!$A$4:$CL$553,MATCH($A$18,root!$A$4:$A$553,0),MATCH(I16,root!$A$3:$CL$3,0))</f>
        <v>321.10000000000002</v>
      </c>
      <c r="J18">
        <f>INDEX(root!$A$4:$CL$553,MATCH($A$18,root!$A$4:$A$553,0),MATCH(J16,root!$A$3:$CL$3,0))</f>
        <v>-53.3</v>
      </c>
      <c r="K18">
        <f>INDEX(root!$A$4:$CL$553,MATCH($A$18,root!$A$4:$A$553,0),MATCH(K16,root!$A$3:$CL$3,0))</f>
        <v>-6.2</v>
      </c>
      <c r="L18">
        <f>INDEX(root!$A$4:$CL$553,MATCH($A$18,root!$A$4:$A$553,0),MATCH(L16,root!$A$3:$CL$3,0))</f>
        <v>-48.7</v>
      </c>
      <c r="M18">
        <f>INDEX(root!$A$4:$CL$553,MATCH($A$18,root!$A$4:$A$553,0),MATCH(M16,root!$A$3:$CL$3,0))</f>
        <v>-54.9</v>
      </c>
      <c r="N18">
        <f>INDEX(root!$A$4:$CL$553,MATCH($A$18,root!$A$4:$A$553,0),MATCH(N16,root!$A$3:$CL$3,0))</f>
        <v>22.1</v>
      </c>
      <c r="O18">
        <f>INDEX(root!$A$4:$CL$553,MATCH($A$18,root!$A$4:$A$553,0),MATCH(O16,root!$A$3:$CL$3,0))</f>
        <v>-32.799999999999997</v>
      </c>
      <c r="P18">
        <f>INDEX(root!$A$4:$CL$553,MATCH($A$18,root!$A$4:$A$553,0),MATCH(P16,root!$A$3:$CL$3,0))</f>
        <v>-86.1</v>
      </c>
      <c r="Q18">
        <f>INDEX(root!$A$4:$CL$553,MATCH($A$18,root!$A$4:$A$553,0),MATCH(Q16,root!$A$3:$CL$3,0))</f>
        <v>70.599999999999994</v>
      </c>
      <c r="R18">
        <f>INDEX(root!$A$4:$CL$553,MATCH($A$18,root!$A$4:$A$553,0),MATCH(R16,root!$A$3:$CL$3,0))</f>
        <v>47</v>
      </c>
      <c r="S18">
        <f>INDEX(root!$A$4:$CL$553,MATCH($A$18,root!$A$4:$A$553,0),MATCH(S16,root!$A$3:$CL$3,0))</f>
        <v>91</v>
      </c>
      <c r="T18">
        <f>INDEX(root!$A$4:$CL$553,MATCH($A$18,root!$A$4:$A$553,0),MATCH(T16,root!$A$3:$CL$3,0))</f>
        <v>60.2</v>
      </c>
      <c r="U18">
        <f>INDEX(root!$A$4:$CL$553,MATCH($A$18,root!$A$4:$A$553,0),MATCH(U16,root!$A$3:$CL$3,0))</f>
        <v>107.2</v>
      </c>
      <c r="V18">
        <f>INDEX(root!$A$4:$CL$553,MATCH($A$18,root!$A$4:$A$553,0),MATCH(V16,root!$A$3:$CL$3,0))</f>
        <v>199.9</v>
      </c>
      <c r="W18">
        <f>INDEX(root!$A$4:$CL$553,MATCH($A$18,root!$A$4:$A$553,0),MATCH(W16,root!$A$3:$CL$3,0))</f>
        <v>-42.2</v>
      </c>
      <c r="X18">
        <f>INDEX(root!$A$4:$CL$553,MATCH($A$18,root!$A$4:$A$553,0),MATCH(X16,root!$A$3:$CL$3,0))</f>
        <v>65</v>
      </c>
      <c r="Y18">
        <f>INDEX(root!$A$4:$CL$553,MATCH($A$18,root!$A$4:$A$553,0),MATCH(Y16,root!$A$3:$CL$3,0))</f>
        <v>135.6</v>
      </c>
      <c r="Z18">
        <f>INDEX(root!$A$4:$CL$553,MATCH($A$18,root!$A$4:$A$553,0),MATCH(Z16,root!$A$3:$CL$3,0))</f>
        <v>51.6</v>
      </c>
      <c r="AA18">
        <f>INDEX(root!$A$4:$CL$553,MATCH($A$18,root!$A$4:$A$553,0),MATCH(AA16,root!$A$3:$CL$3,0))</f>
        <v>164</v>
      </c>
      <c r="AB18">
        <f>INDEX(root!$A$4:$CL$553,MATCH($A$18,root!$A$4:$A$553,0),MATCH(AB16,root!$A$3:$CL$3,0))</f>
        <v>233.6</v>
      </c>
      <c r="AC18">
        <f>INDEX(root!$A$4:$CL$553,MATCH($A$18,root!$A$4:$A$553,0),MATCH(AC16,root!$A$3:$CL$3,0))</f>
        <v>157.80000000000001</v>
      </c>
      <c r="AD18">
        <f>INDEX(root!$A$4:$CL$553,MATCH($A$18,root!$A$4:$A$553,0),MATCH(AD16,root!$A$3:$CL$3,0))</f>
        <v>321.8</v>
      </c>
      <c r="AE18">
        <f>INDEX(root!$A$4:$CL$553,MATCH($A$18,root!$A$4:$A$553,0),MATCH(AE16,root!$A$3:$CL$3,0))</f>
        <v>331.2</v>
      </c>
      <c r="AF18">
        <f>INDEX(root!$A$4:$CL$553,MATCH($A$18,root!$A$4:$A$553,0),MATCH(AF16,root!$A$3:$CL$3,0))</f>
        <v>156.80000000000001</v>
      </c>
      <c r="AG18">
        <f>INDEX(root!$A$4:$CL$553,MATCH($A$18,root!$A$4:$A$553,0),MATCH(AG16,root!$A$3:$CL$3,0))</f>
        <v>478.6</v>
      </c>
      <c r="AH18">
        <f>INDEX(root!$A$4:$CL$553,MATCH($A$18,root!$A$4:$A$553,0),MATCH(AH16,root!$A$3:$CL$3,0))</f>
        <v>530.20000000000005</v>
      </c>
      <c r="AI18">
        <f>INDEX(root!$A$4:$CL$553,MATCH($A$18,root!$A$4:$A$553,0),MATCH(AI16,root!$A$3:$CL$3,0))</f>
        <v>94</v>
      </c>
      <c r="AJ18">
        <f>INDEX(root!$A$4:$CL$553,MATCH($A$18,root!$A$4:$A$553,0),MATCH(AJ16,root!$A$3:$CL$3,0))</f>
        <v>190.4</v>
      </c>
      <c r="AK18">
        <f>INDEX(root!$A$4:$CL$553,MATCH($A$18,root!$A$4:$A$553,0),MATCH(AK16,root!$A$3:$CL$3,0))</f>
        <v>599</v>
      </c>
      <c r="AL18">
        <f>INDEX(root!$A$4:$CL$553,MATCH($A$18,root!$A$4:$A$553,0),MATCH(AL16,root!$A$3:$CL$3,0))</f>
        <v>187.4</v>
      </c>
      <c r="AM18">
        <f>INDEX(root!$A$4:$CL$553,MATCH($A$18,root!$A$4:$A$553,0),MATCH(AM16,root!$A$3:$CL$3,0))</f>
        <v>377.8</v>
      </c>
      <c r="AN18">
        <f>INDEX(root!$A$4:$CL$553,MATCH($A$18,root!$A$4:$A$553,0),MATCH(AN16,root!$A$3:$CL$3,0))</f>
        <v>628.6</v>
      </c>
      <c r="AO18">
        <f>INDEX(root!$A$4:$CL$553,MATCH($A$18,root!$A$4:$A$553,0),MATCH(AO16,root!$A$3:$CL$3,0))</f>
        <v>167</v>
      </c>
      <c r="AP18">
        <f>INDEX(root!$A$4:$CL$553,MATCH($A$18,root!$A$4:$A$553,0),MATCH(AP16,root!$A$3:$CL$3,0))</f>
        <v>544.79999999999995</v>
      </c>
      <c r="AQ18">
        <f>INDEX(root!$A$4:$CL$553,MATCH($A$18,root!$A$4:$A$553,0),MATCH(AQ16,root!$A$3:$CL$3,0))</f>
        <v>638.79999999999995</v>
      </c>
      <c r="AR18">
        <f>INDEX(root!$A$4:$CL$553,MATCH($A$18,root!$A$4:$A$553,0),MATCH(AR16,root!$A$3:$CL$3,0))</f>
        <v>141.69999999999999</v>
      </c>
      <c r="AS18">
        <f>INDEX(root!$A$4:$CL$553,MATCH($A$18,root!$A$4:$A$553,0),MATCH(AS16,root!$A$3:$CL$3,0))</f>
        <v>121.5</v>
      </c>
      <c r="AT18">
        <f>INDEX(root!$A$4:$CL$553,MATCH($A$18,root!$A$4:$A$553,0),MATCH(AT16,root!$A$3:$CL$3,0))</f>
        <v>617.6</v>
      </c>
      <c r="AU18">
        <f>INDEX(root!$A$4:$CL$553,MATCH($A$18,root!$A$4:$A$553,0),MATCH(AU16,root!$A$3:$CL$3,0))</f>
        <v>-7.3</v>
      </c>
      <c r="AV18">
        <f>INDEX(root!$A$4:$CL$553,MATCH($A$18,root!$A$4:$A$553,0),MATCH(AV16,root!$A$3:$CL$3,0))</f>
        <v>114.2</v>
      </c>
      <c r="AW18">
        <f>INDEX(root!$A$4:$CL$553,MATCH($A$18,root!$A$4:$A$553,0),MATCH(AW16,root!$A$3:$CL$3,0))</f>
        <v>422.9</v>
      </c>
      <c r="AX18">
        <f>INDEX(root!$A$4:$CL$553,MATCH($A$18,root!$A$4:$A$553,0),MATCH(AX16,root!$A$3:$CL$3,0))</f>
        <v>108.4</v>
      </c>
      <c r="AY18">
        <f>INDEX(root!$A$4:$CL$553,MATCH($A$18,root!$A$4:$A$553,0),MATCH(AY16,root!$A$3:$CL$3,0))</f>
        <v>222.6</v>
      </c>
      <c r="AZ18">
        <f>INDEX(root!$A$4:$CL$553,MATCH($A$18,root!$A$4:$A$553,0),MATCH(AZ16,root!$A$3:$CL$3,0))</f>
        <v>364.3</v>
      </c>
      <c r="BA18">
        <f>INDEX(root!$A$4:$CL$553,MATCH($A$18,root!$A$4:$A$553,0),MATCH(BA16,root!$A$3:$CL$3,0))</f>
        <v>599</v>
      </c>
      <c r="BB18">
        <f>INDEX(root!$A$4:$CL$553,MATCH($A$18,root!$A$4:$A$553,0),MATCH(BB16,root!$A$3:$CL$3,0))</f>
        <v>0</v>
      </c>
      <c r="BC18">
        <f>INDEX(root!$A$4:$CL$553,MATCH($A$18,root!$A$4:$A$553,0),MATCH(BC16,root!$A$3:$CL$3,0))</f>
        <v>377.8</v>
      </c>
      <c r="BD18">
        <f>INDEX(root!$A$4:$CL$553,MATCH($A$18,root!$A$4:$A$553,0),MATCH(BD16,root!$A$3:$CL$3,0))</f>
        <v>628.6</v>
      </c>
      <c r="BE18">
        <f>INDEX(root!$A$4:$CL$553,MATCH($A$18,root!$A$4:$A$553,0),MATCH(BE16,root!$A$3:$CL$3,0))</f>
        <v>167</v>
      </c>
      <c r="BF18">
        <f>INDEX(root!$A$4:$CL$553,MATCH($A$18,root!$A$4:$A$553,0),MATCH(BF16,root!$A$3:$CL$3,0))</f>
        <v>544.79999999999995</v>
      </c>
      <c r="BG18">
        <f>INDEX(root!$A$4:$CL$553,MATCH($A$18,root!$A$4:$A$553,0),MATCH(BG16,root!$A$3:$CL$3,0))</f>
        <v>638.79999999999995</v>
      </c>
      <c r="BH18">
        <f>INDEX(root!$A$4:$CL$553,MATCH($A$18,root!$A$4:$A$553,0),MATCH(BH16,root!$A$3:$CL$3,0))</f>
        <v>0</v>
      </c>
      <c r="BI18">
        <f>INDEX(root!$A$4:$CL$553,MATCH($A$18,root!$A$4:$A$553,0),MATCH(BI16,root!$A$3:$CL$3,0))</f>
        <v>141.69999999999999</v>
      </c>
      <c r="BJ18">
        <f>INDEX(root!$A$4:$CL$553,MATCH($A$18,root!$A$4:$A$553,0),MATCH(BJ16,root!$A$3:$CL$3,0))</f>
        <v>121.5</v>
      </c>
      <c r="BK18">
        <f>INDEX(root!$A$4:$CL$553,MATCH($A$18,root!$A$4:$A$553,0),MATCH(BK16,root!$A$3:$CL$3,0))</f>
        <v>617.6</v>
      </c>
      <c r="BL18">
        <f>INDEX(root!$A$4:$CL$553,MATCH($A$18,root!$A$4:$A$553,0),MATCH(BL16,root!$A$3:$CL$3,0))</f>
        <v>0</v>
      </c>
      <c r="BM18">
        <f>INDEX(root!$A$4:$CL$553,MATCH($A$18,root!$A$4:$A$553,0),MATCH(BM16,root!$A$3:$CL$3,0))</f>
        <v>114.2</v>
      </c>
      <c r="BN18">
        <f>INDEX(root!$A$4:$CL$553,MATCH($A$18,root!$A$4:$A$553,0),MATCH(BN16,root!$A$3:$CL$3,0))</f>
        <v>422.9</v>
      </c>
      <c r="BO18">
        <f>INDEX(root!$A$4:$CL$553,MATCH($A$18,root!$A$4:$A$553,0),MATCH(BO16,root!$A$3:$CL$3,0))</f>
        <v>108.4</v>
      </c>
      <c r="BP18">
        <f>INDEX(root!$A$4:$CL$553,MATCH($A$18,root!$A$4:$A$553,0),MATCH(BP16,root!$A$3:$CL$3,0))</f>
        <v>222.6</v>
      </c>
      <c r="BQ18">
        <f>INDEX(root!$A$4:$CL$553,MATCH($A$18,root!$A$4:$A$553,0),MATCH(BQ16,root!$A$3:$CL$3,0))</f>
        <v>364.3</v>
      </c>
      <c r="BR18">
        <f>INDEX(root!$A$4:$CL$553,MATCH($A$18,root!$A$4:$A$553,0),MATCH(BR16,root!$A$3:$CL$3,0))</f>
        <v>0</v>
      </c>
      <c r="BS18">
        <f>INDEX(root!$A$4:$CL$553,MATCH($A$18,root!$A$4:$A$553,0),MATCH(BS16,root!$A$3:$CL$3,0))</f>
        <v>0</v>
      </c>
      <c r="BT18">
        <f>INDEX(root!$A$4:$CL$553,MATCH($A$18,root!$A$4:$A$553,0),MATCH(BT16,root!$A$3:$CL$3,0))</f>
        <v>0</v>
      </c>
      <c r="BU18">
        <f>INDEX(root!$A$4:$CL$553,MATCH($A$18,root!$A$4:$A$553,0),MATCH(BU16,root!$A$3:$CL$3,0))</f>
        <v>0</v>
      </c>
      <c r="BV18">
        <f>INDEX(root!$A$4:$CL$553,MATCH($A$18,root!$A$4:$A$553,0),MATCH(BV16,root!$A$3:$CL$3,0))</f>
        <v>0</v>
      </c>
      <c r="BW18">
        <f>INDEX(root!$A$4:$CL$553,MATCH($A$18,root!$A$4:$A$553,0),MATCH(BW16,root!$A$3:$CL$3,0))</f>
        <v>0</v>
      </c>
      <c r="BX18">
        <f>INDEX(root!$A$4:$CL$553,MATCH($A$18,root!$A$4:$A$553,0),MATCH(BX16,root!$A$3:$CL$3,0))</f>
        <v>0</v>
      </c>
      <c r="BY18">
        <f>INDEX(root!$A$4:$CL$553,MATCH($A$18,root!$A$4:$A$553,0),MATCH(BY16,root!$A$3:$CL$3,0))</f>
        <v>0</v>
      </c>
      <c r="BZ18">
        <f>INDEX(root!$A$4:$CL$553,MATCH($A$18,root!$A$4:$A$553,0),MATCH(BZ16,root!$A$3:$CL$3,0))</f>
        <v>0</v>
      </c>
      <c r="CA18">
        <f>INDEX(root!$A$4:$CL$553,MATCH($A$18,root!$A$4:$A$553,0),MATCH(CA16,root!$A$3:$CL$3,0))</f>
        <v>0</v>
      </c>
      <c r="CB18">
        <f>INDEX(root!$A$4:$CL$553,MATCH($A$18,root!$A$4:$A$553,0),MATCH(CB16,root!$A$3:$CL$3,0))</f>
        <v>0</v>
      </c>
      <c r="CC18">
        <f>INDEX(root!$A$4:$CL$553,MATCH($A$18,root!$A$4:$A$553,0),MATCH(CC16,root!$A$3:$CL$3,0))</f>
        <v>0</v>
      </c>
      <c r="CD18">
        <f>INDEX(root!$A$4:$CL$553,MATCH($A$18,root!$A$4:$A$553,0),MATCH(CD16,root!$A$3:$CL$3,0))</f>
        <v>0</v>
      </c>
      <c r="CE18">
        <f>INDEX(root!$A$4:$CL$553,MATCH($A$18,root!$A$4:$A$553,0),MATCH(CE16,root!$A$3:$CL$3,0))</f>
        <v>0</v>
      </c>
      <c r="CF18">
        <f>INDEX(root!$A$4:$CL$553,MATCH($A$18,root!$A$4:$A$553,0),MATCH(CF16,root!$A$3:$CL$3,0))</f>
        <v>0</v>
      </c>
      <c r="CG18">
        <f>INDEX(root!$A$4:$CL$553,MATCH($A$18,root!$A$4:$A$553,0),MATCH(CG16,root!$A$3:$CL$3,0))</f>
        <v>0</v>
      </c>
      <c r="CH18">
        <f>INDEX(root!$A$4:$CL$553,MATCH($A$18,root!$A$4:$A$553,0),MATCH(CH16,root!$A$3:$CL$3,0))</f>
        <v>0</v>
      </c>
      <c r="CI18">
        <f>INDEX(root!$A$4:$CL$553,MATCH($A$18,root!$A$4:$A$553,0),MATCH(CI16,root!$A$3:$CL$3,0))</f>
        <v>0</v>
      </c>
      <c r="CJ18">
        <f>INDEX(root!$A$4:$CL$553,MATCH($A$18,root!$A$4:$A$553,0),MATCH(CJ16,root!$A$3:$CL$3,0))</f>
        <v>0</v>
      </c>
      <c r="CK18">
        <f>INDEX(root!$A$4:$CL$553,MATCH($A$18,root!$A$4:$A$553,0),MATCH(CK16,root!$A$3:$CL$3,0))</f>
        <v>0</v>
      </c>
      <c r="CL18">
        <f>INDEX(root!$A$4:$CL$553,MATCH($A$18,root!$A$4:$A$553,0),MATCH(CL16,root!$A$3:$CL$3,0))</f>
        <v>0</v>
      </c>
    </row>
    <row r="19" spans="1:90" x14ac:dyDescent="0.3">
      <c r="D19" t="b">
        <f>D17=D18</f>
        <v>0</v>
      </c>
      <c r="E19" t="b">
        <f t="shared" ref="E19:BP19" si="89">E17=E18</f>
        <v>1</v>
      </c>
      <c r="F19" t="b">
        <f t="shared" si="89"/>
        <v>1</v>
      </c>
      <c r="G19" t="b">
        <f t="shared" si="89"/>
        <v>1</v>
      </c>
      <c r="H19" t="b">
        <f t="shared" si="89"/>
        <v>1</v>
      </c>
      <c r="I19" t="b">
        <f t="shared" si="89"/>
        <v>1</v>
      </c>
      <c r="J19" t="b">
        <f t="shared" si="89"/>
        <v>1</v>
      </c>
      <c r="K19" t="b">
        <f t="shared" si="89"/>
        <v>1</v>
      </c>
      <c r="L19" t="b">
        <f t="shared" si="89"/>
        <v>1</v>
      </c>
      <c r="M19" t="b">
        <f t="shared" si="89"/>
        <v>1</v>
      </c>
      <c r="N19" t="b">
        <f t="shared" si="89"/>
        <v>1</v>
      </c>
      <c r="O19" t="b">
        <f t="shared" si="89"/>
        <v>1</v>
      </c>
      <c r="P19" t="b">
        <f t="shared" si="89"/>
        <v>1</v>
      </c>
      <c r="Q19" t="b">
        <f t="shared" si="89"/>
        <v>1</v>
      </c>
      <c r="R19" t="b">
        <f t="shared" si="89"/>
        <v>1</v>
      </c>
      <c r="S19" t="b">
        <f t="shared" si="89"/>
        <v>1</v>
      </c>
      <c r="T19" t="b">
        <f t="shared" si="89"/>
        <v>1</v>
      </c>
      <c r="U19" t="b">
        <f t="shared" si="89"/>
        <v>1</v>
      </c>
      <c r="V19" t="b">
        <f t="shared" si="89"/>
        <v>1</v>
      </c>
      <c r="W19" t="b">
        <f t="shared" si="89"/>
        <v>1</v>
      </c>
      <c r="X19" t="b">
        <f t="shared" si="89"/>
        <v>1</v>
      </c>
      <c r="Y19" t="b">
        <f t="shared" si="89"/>
        <v>1</v>
      </c>
      <c r="Z19" t="b">
        <f t="shared" si="89"/>
        <v>1</v>
      </c>
      <c r="AA19" t="b">
        <f t="shared" si="89"/>
        <v>1</v>
      </c>
      <c r="AB19" t="b">
        <f t="shared" si="89"/>
        <v>1</v>
      </c>
      <c r="AC19" t="b">
        <f t="shared" si="89"/>
        <v>1</v>
      </c>
      <c r="AD19" t="b">
        <f t="shared" si="89"/>
        <v>1</v>
      </c>
      <c r="AE19" t="b">
        <f t="shared" si="89"/>
        <v>1</v>
      </c>
      <c r="AF19" t="b">
        <f t="shared" si="89"/>
        <v>1</v>
      </c>
      <c r="AG19" t="b">
        <f t="shared" si="89"/>
        <v>1</v>
      </c>
      <c r="AH19" t="b">
        <f t="shared" si="89"/>
        <v>1</v>
      </c>
      <c r="AI19" t="b">
        <f t="shared" si="89"/>
        <v>1</v>
      </c>
      <c r="AJ19" t="b">
        <f t="shared" si="89"/>
        <v>1</v>
      </c>
      <c r="AK19" t="b">
        <f t="shared" si="89"/>
        <v>1</v>
      </c>
      <c r="AL19" t="b">
        <f t="shared" si="89"/>
        <v>1</v>
      </c>
      <c r="AM19" t="b">
        <f t="shared" si="89"/>
        <v>1</v>
      </c>
      <c r="AN19" t="b">
        <f t="shared" si="89"/>
        <v>1</v>
      </c>
      <c r="AO19" t="b">
        <f t="shared" si="89"/>
        <v>1</v>
      </c>
      <c r="AP19" t="b">
        <f t="shared" si="89"/>
        <v>1</v>
      </c>
      <c r="AQ19" t="b">
        <f t="shared" si="89"/>
        <v>1</v>
      </c>
      <c r="AR19" t="b">
        <f t="shared" si="89"/>
        <v>1</v>
      </c>
      <c r="AS19" t="b">
        <f t="shared" si="89"/>
        <v>1</v>
      </c>
      <c r="AT19" t="b">
        <f t="shared" si="89"/>
        <v>1</v>
      </c>
      <c r="AU19" t="b">
        <f t="shared" si="89"/>
        <v>1</v>
      </c>
      <c r="AV19" t="b">
        <f t="shared" si="89"/>
        <v>1</v>
      </c>
      <c r="AW19" t="b">
        <f t="shared" si="89"/>
        <v>1</v>
      </c>
      <c r="AX19" t="b">
        <f t="shared" si="89"/>
        <v>1</v>
      </c>
      <c r="AY19" t="b">
        <f t="shared" si="89"/>
        <v>1</v>
      </c>
      <c r="AZ19" t="b">
        <f t="shared" si="89"/>
        <v>1</v>
      </c>
      <c r="BA19" t="b">
        <f t="shared" si="89"/>
        <v>1</v>
      </c>
      <c r="BB19" t="b">
        <f t="shared" si="89"/>
        <v>1</v>
      </c>
      <c r="BC19" t="b">
        <f t="shared" si="89"/>
        <v>1</v>
      </c>
      <c r="BD19" t="b">
        <f t="shared" si="89"/>
        <v>1</v>
      </c>
      <c r="BE19" t="b">
        <f t="shared" si="89"/>
        <v>1</v>
      </c>
      <c r="BF19" t="b">
        <f t="shared" si="89"/>
        <v>1</v>
      </c>
      <c r="BG19" t="b">
        <f t="shared" si="89"/>
        <v>1</v>
      </c>
      <c r="BH19" t="b">
        <f t="shared" si="89"/>
        <v>1</v>
      </c>
      <c r="BI19" t="b">
        <f t="shared" si="89"/>
        <v>1</v>
      </c>
      <c r="BJ19" t="b">
        <f t="shared" si="89"/>
        <v>1</v>
      </c>
      <c r="BK19" t="b">
        <f t="shared" si="89"/>
        <v>1</v>
      </c>
      <c r="BL19" t="b">
        <f t="shared" si="89"/>
        <v>1</v>
      </c>
      <c r="BM19" t="b">
        <f t="shared" si="89"/>
        <v>1</v>
      </c>
      <c r="BN19" t="b">
        <f t="shared" si="89"/>
        <v>1</v>
      </c>
      <c r="BO19" t="b">
        <f t="shared" si="89"/>
        <v>1</v>
      </c>
      <c r="BP19" t="b">
        <f t="shared" si="89"/>
        <v>1</v>
      </c>
      <c r="BQ19" t="b">
        <f t="shared" ref="BQ19:CL19" si="90">BQ17=BQ18</f>
        <v>1</v>
      </c>
      <c r="BR19" t="b">
        <f t="shared" si="90"/>
        <v>1</v>
      </c>
      <c r="BS19" t="b">
        <f t="shared" si="90"/>
        <v>1</v>
      </c>
      <c r="BT19" t="b">
        <f t="shared" si="90"/>
        <v>1</v>
      </c>
      <c r="BU19" t="b">
        <f t="shared" si="90"/>
        <v>1</v>
      </c>
      <c r="BV19" t="b">
        <f t="shared" si="90"/>
        <v>1</v>
      </c>
      <c r="BW19" t="b">
        <f t="shared" si="90"/>
        <v>1</v>
      </c>
      <c r="BX19" t="b">
        <f t="shared" si="90"/>
        <v>1</v>
      </c>
      <c r="BY19" t="b">
        <f t="shared" si="90"/>
        <v>1</v>
      </c>
      <c r="BZ19" t="b">
        <f t="shared" si="90"/>
        <v>1</v>
      </c>
      <c r="CA19" t="b">
        <f t="shared" si="90"/>
        <v>1</v>
      </c>
      <c r="CB19" t="b">
        <f t="shared" si="90"/>
        <v>1</v>
      </c>
      <c r="CC19" t="b">
        <f t="shared" si="90"/>
        <v>1</v>
      </c>
      <c r="CD19" t="b">
        <f t="shared" si="90"/>
        <v>1</v>
      </c>
      <c r="CE19" t="b">
        <f t="shared" si="90"/>
        <v>1</v>
      </c>
      <c r="CF19" t="b">
        <f t="shared" si="90"/>
        <v>1</v>
      </c>
      <c r="CG19" t="b">
        <f t="shared" si="90"/>
        <v>1</v>
      </c>
      <c r="CH19" t="b">
        <f t="shared" si="90"/>
        <v>1</v>
      </c>
      <c r="CI19" t="b">
        <f t="shared" si="90"/>
        <v>1</v>
      </c>
      <c r="CJ19" t="b">
        <f t="shared" si="90"/>
        <v>1</v>
      </c>
      <c r="CK19" t="b">
        <f t="shared" si="90"/>
        <v>1</v>
      </c>
      <c r="CL19" t="b">
        <f t="shared" si="90"/>
        <v>1</v>
      </c>
    </row>
    <row r="20" spans="1:90" x14ac:dyDescent="0.3">
      <c r="A20" t="s">
        <v>785</v>
      </c>
      <c r="C20" s="3"/>
      <c r="D20" t="e">
        <f>D13-D14</f>
        <v>#VALUE!</v>
      </c>
      <c r="E20" t="e">
        <f t="shared" ref="E20:BP20" si="91">E13-E14</f>
        <v>#VALUE!</v>
      </c>
      <c r="F20" t="e">
        <f t="shared" si="91"/>
        <v>#VALUE!</v>
      </c>
      <c r="G20" t="e">
        <f t="shared" si="91"/>
        <v>#VALUE!</v>
      </c>
      <c r="H20" t="e">
        <f t="shared" si="91"/>
        <v>#VALUE!</v>
      </c>
      <c r="I20" t="e">
        <f t="shared" si="91"/>
        <v>#VALUE!</v>
      </c>
      <c r="J20" t="e">
        <f t="shared" si="91"/>
        <v>#VALUE!</v>
      </c>
      <c r="K20" t="e">
        <f t="shared" si="91"/>
        <v>#VALUE!</v>
      </c>
      <c r="L20" t="e">
        <f t="shared" si="91"/>
        <v>#VALUE!</v>
      </c>
      <c r="M20" t="e">
        <f t="shared" si="91"/>
        <v>#VALUE!</v>
      </c>
      <c r="N20" t="e">
        <f t="shared" si="91"/>
        <v>#VALUE!</v>
      </c>
      <c r="O20" t="e">
        <f t="shared" si="91"/>
        <v>#VALUE!</v>
      </c>
      <c r="P20" t="e">
        <f t="shared" si="91"/>
        <v>#VALUE!</v>
      </c>
      <c r="Q20" t="e">
        <f t="shared" si="91"/>
        <v>#VALUE!</v>
      </c>
      <c r="R20" t="e">
        <f t="shared" si="91"/>
        <v>#VALUE!</v>
      </c>
      <c r="S20" t="e">
        <f t="shared" si="91"/>
        <v>#VALUE!</v>
      </c>
      <c r="T20" t="e">
        <f t="shared" si="91"/>
        <v>#VALUE!</v>
      </c>
      <c r="U20" t="e">
        <f t="shared" si="91"/>
        <v>#VALUE!</v>
      </c>
      <c r="V20" t="e">
        <f t="shared" si="91"/>
        <v>#VALUE!</v>
      </c>
      <c r="W20" t="e">
        <f t="shared" si="91"/>
        <v>#VALUE!</v>
      </c>
      <c r="X20" t="e">
        <f t="shared" si="91"/>
        <v>#VALUE!</v>
      </c>
      <c r="Y20" t="e">
        <f t="shared" si="91"/>
        <v>#VALUE!</v>
      </c>
      <c r="Z20" t="e">
        <f t="shared" si="91"/>
        <v>#VALUE!</v>
      </c>
      <c r="AA20" t="e">
        <f t="shared" si="91"/>
        <v>#VALUE!</v>
      </c>
      <c r="AB20" t="e">
        <f t="shared" si="91"/>
        <v>#VALUE!</v>
      </c>
      <c r="AC20" t="e">
        <f t="shared" si="91"/>
        <v>#VALUE!</v>
      </c>
      <c r="AD20" t="e">
        <f t="shared" si="91"/>
        <v>#VALUE!</v>
      </c>
      <c r="AE20" t="e">
        <f t="shared" si="91"/>
        <v>#VALUE!</v>
      </c>
      <c r="AF20" t="e">
        <f t="shared" si="91"/>
        <v>#VALUE!</v>
      </c>
      <c r="AG20" t="e">
        <f t="shared" si="91"/>
        <v>#VALUE!</v>
      </c>
      <c r="AH20" t="e">
        <f t="shared" si="91"/>
        <v>#VALUE!</v>
      </c>
      <c r="AI20" t="e">
        <f t="shared" si="91"/>
        <v>#VALUE!</v>
      </c>
      <c r="AJ20" t="e">
        <f t="shared" si="91"/>
        <v>#VALUE!</v>
      </c>
      <c r="AK20" t="e">
        <f t="shared" si="91"/>
        <v>#VALUE!</v>
      </c>
      <c r="AL20" t="e">
        <f t="shared" si="91"/>
        <v>#VALUE!</v>
      </c>
      <c r="AM20" t="e">
        <f t="shared" si="91"/>
        <v>#VALUE!</v>
      </c>
      <c r="AN20" t="e">
        <f t="shared" si="91"/>
        <v>#VALUE!</v>
      </c>
      <c r="AO20" t="e">
        <f t="shared" si="91"/>
        <v>#VALUE!</v>
      </c>
      <c r="AP20" t="e">
        <f t="shared" si="91"/>
        <v>#VALUE!</v>
      </c>
      <c r="AQ20" t="e">
        <f t="shared" si="91"/>
        <v>#VALUE!</v>
      </c>
      <c r="AR20" t="e">
        <f t="shared" si="91"/>
        <v>#VALUE!</v>
      </c>
      <c r="AS20" t="e">
        <f t="shared" si="91"/>
        <v>#VALUE!</v>
      </c>
      <c r="AT20" t="e">
        <f t="shared" si="91"/>
        <v>#VALUE!</v>
      </c>
      <c r="AU20" t="e">
        <f t="shared" si="91"/>
        <v>#VALUE!</v>
      </c>
      <c r="AV20" t="e">
        <f t="shared" si="91"/>
        <v>#VALUE!</v>
      </c>
      <c r="AW20" t="e">
        <f t="shared" si="91"/>
        <v>#VALUE!</v>
      </c>
      <c r="AX20" t="e">
        <f t="shared" si="91"/>
        <v>#VALUE!</v>
      </c>
      <c r="AY20" t="e">
        <f t="shared" si="91"/>
        <v>#VALUE!</v>
      </c>
      <c r="AZ20" t="e">
        <f t="shared" si="91"/>
        <v>#VALUE!</v>
      </c>
      <c r="BA20" t="e">
        <f t="shared" si="91"/>
        <v>#VALUE!</v>
      </c>
      <c r="BB20">
        <f t="shared" si="91"/>
        <v>0</v>
      </c>
      <c r="BC20">
        <f t="shared" si="91"/>
        <v>0</v>
      </c>
      <c r="BD20">
        <f t="shared" si="91"/>
        <v>0</v>
      </c>
      <c r="BE20">
        <f t="shared" si="91"/>
        <v>0</v>
      </c>
      <c r="BF20">
        <f t="shared" si="91"/>
        <v>0</v>
      </c>
      <c r="BG20">
        <f t="shared" si="91"/>
        <v>0</v>
      </c>
      <c r="BH20">
        <f t="shared" si="91"/>
        <v>0</v>
      </c>
      <c r="BI20">
        <f t="shared" si="91"/>
        <v>0</v>
      </c>
      <c r="BJ20">
        <f t="shared" si="91"/>
        <v>0</v>
      </c>
      <c r="BK20">
        <f t="shared" si="91"/>
        <v>0</v>
      </c>
      <c r="BL20">
        <f t="shared" si="91"/>
        <v>0</v>
      </c>
      <c r="BM20">
        <f t="shared" si="91"/>
        <v>0</v>
      </c>
      <c r="BN20">
        <f t="shared" si="91"/>
        <v>0</v>
      </c>
      <c r="BO20">
        <f t="shared" si="91"/>
        <v>0</v>
      </c>
      <c r="BP20">
        <f t="shared" si="91"/>
        <v>0</v>
      </c>
      <c r="BQ20">
        <f t="shared" ref="BQ20:CL20" si="92">BQ13-BQ14</f>
        <v>0</v>
      </c>
      <c r="BR20">
        <f t="shared" si="92"/>
        <v>0</v>
      </c>
      <c r="BS20">
        <f t="shared" si="92"/>
        <v>0</v>
      </c>
      <c r="BT20">
        <f t="shared" si="92"/>
        <v>0</v>
      </c>
      <c r="BU20">
        <f t="shared" si="92"/>
        <v>0</v>
      </c>
      <c r="BV20">
        <f t="shared" si="92"/>
        <v>0</v>
      </c>
      <c r="BW20">
        <f t="shared" si="92"/>
        <v>0</v>
      </c>
      <c r="BX20">
        <f t="shared" si="92"/>
        <v>0</v>
      </c>
      <c r="BY20">
        <f t="shared" si="92"/>
        <v>0</v>
      </c>
      <c r="BZ20">
        <f t="shared" si="92"/>
        <v>0</v>
      </c>
      <c r="CA20">
        <f t="shared" si="92"/>
        <v>0</v>
      </c>
      <c r="CB20">
        <f t="shared" si="92"/>
        <v>0</v>
      </c>
      <c r="CC20">
        <f t="shared" si="92"/>
        <v>0</v>
      </c>
      <c r="CD20">
        <f t="shared" si="92"/>
        <v>0</v>
      </c>
      <c r="CE20">
        <f t="shared" si="92"/>
        <v>0</v>
      </c>
      <c r="CF20">
        <f t="shared" si="92"/>
        <v>0</v>
      </c>
      <c r="CG20">
        <f t="shared" si="92"/>
        <v>0</v>
      </c>
      <c r="CH20">
        <f t="shared" si="92"/>
        <v>0</v>
      </c>
      <c r="CI20">
        <f t="shared" si="92"/>
        <v>0</v>
      </c>
      <c r="CJ20">
        <f t="shared" si="92"/>
        <v>0</v>
      </c>
      <c r="CK20">
        <f t="shared" si="92"/>
        <v>0</v>
      </c>
      <c r="CL20">
        <f t="shared" si="92"/>
        <v>0</v>
      </c>
    </row>
    <row r="21" spans="1:90" x14ac:dyDescent="0.3">
      <c r="A21" t="s">
        <v>786</v>
      </c>
      <c r="C21" s="3"/>
      <c r="D21" t="e">
        <f>IF(D20&lt;&gt;0,VLOOKUP(D20,root!A:CL,1,FALSE), "")</f>
        <v>#VALUE!</v>
      </c>
      <c r="E21" t="e">
        <f>IF(E20&lt;&gt;0,VLOOKUP(E20,root!B:CM,1,FALSE), "")</f>
        <v>#VALUE!</v>
      </c>
      <c r="F21" t="e">
        <f>IF(F20&lt;&gt;0,VLOOKUP(F20,root!C:CN,1,FALSE), "")</f>
        <v>#VALUE!</v>
      </c>
      <c r="G21" t="e">
        <f>IF(G20&lt;&gt;0,VLOOKUP(G20,root!D:CO,1,FALSE), "")</f>
        <v>#VALUE!</v>
      </c>
      <c r="H21" t="e">
        <f>IF(H20&lt;&gt;0,VLOOKUP(H20,root!E:CP,1,FALSE), "")</f>
        <v>#VALUE!</v>
      </c>
      <c r="I21" t="e">
        <f>IF(I20&lt;&gt;0,VLOOKUP(I20,root!F:CQ,1,FALSE), "")</f>
        <v>#VALUE!</v>
      </c>
      <c r="J21" t="e">
        <f>IF(J20&lt;&gt;0,VLOOKUP(J20,root!G:CR,1,FALSE), "")</f>
        <v>#VALUE!</v>
      </c>
      <c r="K21" t="e">
        <f>IF(K20&lt;&gt;0,VLOOKUP(K20,root!H:CS,1,FALSE), "")</f>
        <v>#VALUE!</v>
      </c>
      <c r="L21" t="e">
        <f>IF(L20&lt;&gt;0,VLOOKUP(L20,root!I:CT,1,FALSE), "")</f>
        <v>#VALUE!</v>
      </c>
      <c r="M21" t="e">
        <f>IF(M20&lt;&gt;0,VLOOKUP(M20,root!J:CU,1,FALSE), "")</f>
        <v>#VALUE!</v>
      </c>
      <c r="N21" t="e">
        <f>IF(N20&lt;&gt;0,VLOOKUP(N20,root!K:CV,1,FALSE), "")</f>
        <v>#VALUE!</v>
      </c>
      <c r="O21" t="e">
        <f>IF(O20&lt;&gt;0,VLOOKUP(O20,root!L:CW,1,FALSE), "")</f>
        <v>#VALUE!</v>
      </c>
      <c r="P21" t="e">
        <f>IF(P20&lt;&gt;0,VLOOKUP(P20,root!M:CX,1,FALSE), "")</f>
        <v>#VALUE!</v>
      </c>
      <c r="Q21" t="e">
        <f>IF(Q20&lt;&gt;0,VLOOKUP(Q20,root!N:CY,1,FALSE), "")</f>
        <v>#VALUE!</v>
      </c>
      <c r="R21" t="e">
        <f>IF(R20&lt;&gt;0,VLOOKUP(R20,root!O:CZ,1,FALSE), "")</f>
        <v>#VALUE!</v>
      </c>
      <c r="S21" t="e">
        <f>IF(S20&lt;&gt;0,VLOOKUP(S20,root!P:DA,1,FALSE), "")</f>
        <v>#VALUE!</v>
      </c>
      <c r="T21" t="e">
        <f>IF(T20&lt;&gt;0,VLOOKUP(T20,root!Q:DB,1,FALSE), "")</f>
        <v>#VALUE!</v>
      </c>
      <c r="U21" t="e">
        <f>IF(U20&lt;&gt;0,VLOOKUP(U20,root!R:DC,1,FALSE), "")</f>
        <v>#VALUE!</v>
      </c>
      <c r="V21" t="e">
        <f>IF(V20&lt;&gt;0,VLOOKUP(V20,root!S:DD,1,FALSE), "")</f>
        <v>#VALUE!</v>
      </c>
      <c r="W21" t="e">
        <f>IF(W20&lt;&gt;0,VLOOKUP(W20,root!T:DE,1,FALSE), "")</f>
        <v>#VALUE!</v>
      </c>
      <c r="X21" t="e">
        <f>IF(X20&lt;&gt;0,VLOOKUP(X20,root!U:DF,1,FALSE), "")</f>
        <v>#VALUE!</v>
      </c>
      <c r="Y21" t="e">
        <f>IF(Y20&lt;&gt;0,VLOOKUP(Y20,root!V:DG,1,FALSE), "")</f>
        <v>#VALUE!</v>
      </c>
      <c r="Z21" t="e">
        <f>IF(Z20&lt;&gt;0,VLOOKUP(Z20,root!W:DH,1,FALSE), "")</f>
        <v>#VALUE!</v>
      </c>
      <c r="AA21" t="e">
        <f>IF(AA20&lt;&gt;0,VLOOKUP(AA20,root!X:DI,1,FALSE), "")</f>
        <v>#VALUE!</v>
      </c>
      <c r="AB21" t="e">
        <f>IF(AB20&lt;&gt;0,VLOOKUP(AB20,root!Y:DJ,1,FALSE), "")</f>
        <v>#VALUE!</v>
      </c>
      <c r="AC21" t="e">
        <f>IF(AC20&lt;&gt;0,VLOOKUP(AC20,root!Z:DK,1,FALSE), "")</f>
        <v>#VALUE!</v>
      </c>
      <c r="AD21" t="e">
        <f>IF(AD20&lt;&gt;0,VLOOKUP(AD20,root!AA:DL,1,FALSE), "")</f>
        <v>#VALUE!</v>
      </c>
      <c r="AE21" t="e">
        <f>IF(AE20&lt;&gt;0,VLOOKUP(AE20,root!AB:DM,1,FALSE), "")</f>
        <v>#VALUE!</v>
      </c>
      <c r="AF21" t="e">
        <f>IF(AF20&lt;&gt;0,VLOOKUP(AF20,root!AC:DN,1,FALSE), "")</f>
        <v>#VALUE!</v>
      </c>
      <c r="AG21" t="e">
        <f>IF(AG20&lt;&gt;0,VLOOKUP(AG20,root!AD:DO,1,FALSE), "")</f>
        <v>#VALUE!</v>
      </c>
      <c r="AH21" t="e">
        <f>IF(AH20&lt;&gt;0,VLOOKUP(AH20,root!AE:DP,1,FALSE), "")</f>
        <v>#VALUE!</v>
      </c>
      <c r="AI21" t="e">
        <f>IF(AI20&lt;&gt;0,VLOOKUP(AI20,root!AF:DQ,1,FALSE), "")</f>
        <v>#VALUE!</v>
      </c>
      <c r="AJ21" t="e">
        <f>IF(AJ20&lt;&gt;0,VLOOKUP(AJ20,root!AG:DR,1,FALSE), "")</f>
        <v>#VALUE!</v>
      </c>
      <c r="AK21" t="e">
        <f>IF(AK20&lt;&gt;0,VLOOKUP(AK20,root!AH:DS,1,FALSE), "")</f>
        <v>#VALUE!</v>
      </c>
      <c r="AL21" t="e">
        <f>IF(AL20&lt;&gt;0,VLOOKUP(AL20,root!AI:DT,1,FALSE), "")</f>
        <v>#VALUE!</v>
      </c>
      <c r="AM21" t="e">
        <f>IF(AM20&lt;&gt;0,VLOOKUP(AM20,root!AJ:DU,1,FALSE), "")</f>
        <v>#VALUE!</v>
      </c>
      <c r="AN21" t="e">
        <f>IF(AN20&lt;&gt;0,VLOOKUP(AN20,root!AK:DV,1,FALSE), "")</f>
        <v>#VALUE!</v>
      </c>
      <c r="AO21" t="e">
        <f>IF(AO20&lt;&gt;0,VLOOKUP(AO20,root!AL:DW,1,FALSE), "")</f>
        <v>#VALUE!</v>
      </c>
      <c r="AP21" t="e">
        <f>IF(AP20&lt;&gt;0,VLOOKUP(AP20,root!AM:DX,1,FALSE), "")</f>
        <v>#VALUE!</v>
      </c>
      <c r="AQ21" t="e">
        <f>IF(AQ20&lt;&gt;0,VLOOKUP(AQ20,root!AN:DY,1,FALSE), "")</f>
        <v>#VALUE!</v>
      </c>
      <c r="AR21" t="e">
        <f>IF(AR20&lt;&gt;0,VLOOKUP(AR20,root!AO:DZ,1,FALSE), "")</f>
        <v>#VALUE!</v>
      </c>
      <c r="AS21" t="e">
        <f>IF(AS20&lt;&gt;0,VLOOKUP(AS20,root!AP:EA,1,FALSE), "")</f>
        <v>#VALUE!</v>
      </c>
      <c r="AT21" t="e">
        <f>IF(AT20&lt;&gt;0,VLOOKUP(AT20,root!AQ:EB,1,FALSE), "")</f>
        <v>#VALUE!</v>
      </c>
      <c r="AU21" t="e">
        <f>IF(AU20&lt;&gt;0,VLOOKUP(AU20,root!AR:EC,1,FALSE), "")</f>
        <v>#VALUE!</v>
      </c>
      <c r="AV21" t="e">
        <f>IF(AV20&lt;&gt;0,VLOOKUP(AV20,root!AS:ED,1,FALSE), "")</f>
        <v>#VALUE!</v>
      </c>
      <c r="AW21" t="e">
        <f>IF(AW20&lt;&gt;0,VLOOKUP(AW20,root!AT:EE,1,FALSE), "")</f>
        <v>#VALUE!</v>
      </c>
      <c r="AX21" t="e">
        <f>IF(AX20&lt;&gt;0,VLOOKUP(AX20,root!AU:EF,1,FALSE), "")</f>
        <v>#VALUE!</v>
      </c>
      <c r="AY21" t="e">
        <f>IF(AY20&lt;&gt;0,VLOOKUP(AY20,root!AV:EG,1,FALSE), "")</f>
        <v>#VALUE!</v>
      </c>
      <c r="AZ21" t="e">
        <f>IF(AZ20&lt;&gt;0,VLOOKUP(AZ20,root!AW:EH,1,FALSE), "")</f>
        <v>#VALUE!</v>
      </c>
      <c r="BA21" t="e">
        <f>IF(BA20&lt;&gt;0,VLOOKUP(BA20,root!AX:EI,1,FALSE), "")</f>
        <v>#VALUE!</v>
      </c>
      <c r="BB21" t="str">
        <f>IF(BB20&lt;&gt;0,VLOOKUP(BB20,root!AY:EJ,1,FALSE), "")</f>
        <v/>
      </c>
      <c r="BC21" t="str">
        <f>IF(BC20&lt;&gt;0,VLOOKUP(BC20,root!AZ:EK,1,FALSE), "")</f>
        <v/>
      </c>
      <c r="BD21" t="str">
        <f>IF(BD20&lt;&gt;0,VLOOKUP(BD20,root!BA:EL,1,FALSE), "")</f>
        <v/>
      </c>
      <c r="BE21" t="str">
        <f>IF(BE20&lt;&gt;0,VLOOKUP(BE20,root!BB:EM,1,FALSE), "")</f>
        <v/>
      </c>
      <c r="BF21" t="str">
        <f>IF(BF20&lt;&gt;0,VLOOKUP(BF20,root!BC:EN,1,FALSE), "")</f>
        <v/>
      </c>
      <c r="BG21" t="str">
        <f>IF(BG20&lt;&gt;0,VLOOKUP(BG20,root!BD:EO,1,FALSE), "")</f>
        <v/>
      </c>
      <c r="BH21" t="str">
        <f>IF(BH20&lt;&gt;0,VLOOKUP(BH20,root!BE:EP,1,FALSE), "")</f>
        <v/>
      </c>
      <c r="BI21" t="str">
        <f>IF(BI20&lt;&gt;0,VLOOKUP(BI20,root!BF:EQ,1,FALSE), "")</f>
        <v/>
      </c>
      <c r="BJ21" t="str">
        <f>IF(BJ20&lt;&gt;0,VLOOKUP(BJ20,root!BG:ER,1,FALSE), "")</f>
        <v/>
      </c>
      <c r="BK21" t="str">
        <f>IF(BK20&lt;&gt;0,VLOOKUP(BK20,root!BH:ES,1,FALSE), "")</f>
        <v/>
      </c>
      <c r="BL21" t="str">
        <f>IF(BL20&lt;&gt;0,VLOOKUP(BL20,root!BI:ET,1,FALSE), "")</f>
        <v/>
      </c>
      <c r="BM21" t="str">
        <f>IF(BM20&lt;&gt;0,VLOOKUP(BM20,root!BJ:EU,1,FALSE), "")</f>
        <v/>
      </c>
      <c r="BN21" t="str">
        <f>IF(BN20&lt;&gt;0,VLOOKUP(BN20,root!BK:EV,1,FALSE), "")</f>
        <v/>
      </c>
      <c r="BO21" t="str">
        <f>IF(BO20&lt;&gt;0,VLOOKUP(BO20,root!BL:EW,1,FALSE), "")</f>
        <v/>
      </c>
      <c r="BP21" t="str">
        <f>IF(BP20&lt;&gt;0,VLOOKUP(BP20,root!BM:EX,1,FALSE), "")</f>
        <v/>
      </c>
      <c r="BQ21" t="str">
        <f>IF(BQ20&lt;&gt;0,VLOOKUP(BQ20,root!BN:EY,1,FALSE), "")</f>
        <v/>
      </c>
      <c r="BR21" t="str">
        <f>IF(BR20&lt;&gt;0,VLOOKUP(BR20,root!BO:EZ,1,FALSE), "")</f>
        <v/>
      </c>
      <c r="BS21" t="str">
        <f>IF(BS20&lt;&gt;0,VLOOKUP(BS20,root!BP:FA,1,FALSE), "")</f>
        <v/>
      </c>
      <c r="BT21" t="str">
        <f>IF(BT20&lt;&gt;0,VLOOKUP(BT20,root!BQ:FB,1,FALSE), "")</f>
        <v/>
      </c>
      <c r="BU21" t="str">
        <f>IF(BU20&lt;&gt;0,VLOOKUP(BU20,root!BR:FC,1,FALSE), "")</f>
        <v/>
      </c>
      <c r="BV21" t="str">
        <f>IF(BV20&lt;&gt;0,VLOOKUP(BV20,root!BS:FD,1,FALSE), "")</f>
        <v/>
      </c>
      <c r="BW21" t="str">
        <f>IF(BW20&lt;&gt;0,VLOOKUP(BW20,root!BT:FE,1,FALSE), "")</f>
        <v/>
      </c>
      <c r="BX21" t="str">
        <f>IF(BX20&lt;&gt;0,VLOOKUP(BX20,root!BU:FF,1,FALSE), "")</f>
        <v/>
      </c>
      <c r="BY21" t="str">
        <f>IF(BY20&lt;&gt;0,VLOOKUP(BY20,root!BV:FG,1,FALSE), "")</f>
        <v/>
      </c>
      <c r="BZ21" t="str">
        <f>IF(BZ20&lt;&gt;0,VLOOKUP(BZ20,root!BW:FH,1,FALSE), "")</f>
        <v/>
      </c>
      <c r="CA21" t="str">
        <f>IF(CA20&lt;&gt;0,VLOOKUP(CA20,root!BX:FI,1,FALSE), "")</f>
        <v/>
      </c>
      <c r="CB21" t="str">
        <f>IF(CB20&lt;&gt;0,VLOOKUP(CB20,root!BY:FJ,1,FALSE), "")</f>
        <v/>
      </c>
      <c r="CC21" t="str">
        <f>IF(CC20&lt;&gt;0,VLOOKUP(CC20,root!BZ:FK,1,FALSE), "")</f>
        <v/>
      </c>
      <c r="CD21" t="str">
        <f>IF(CD20&lt;&gt;0,VLOOKUP(CD20,root!CA:FL,1,FALSE), "")</f>
        <v/>
      </c>
      <c r="CE21" t="str">
        <f>IF(CE20&lt;&gt;0,VLOOKUP(CE20,root!CB:FM,1,FALSE), "")</f>
        <v/>
      </c>
      <c r="CF21" t="str">
        <f>IF(CF20&lt;&gt;0,VLOOKUP(CF20,root!CC:FN,1,FALSE), "")</f>
        <v/>
      </c>
      <c r="CG21" t="str">
        <f>IF(CG20&lt;&gt;0,VLOOKUP(CG20,root!CD:FO,1,FALSE), "")</f>
        <v/>
      </c>
      <c r="CH21" t="str">
        <f>IF(CH20&lt;&gt;0,VLOOKUP(CH20,root!CE:FP,1,FALSE), "")</f>
        <v/>
      </c>
      <c r="CI21" t="str">
        <f>IF(CI20&lt;&gt;0,VLOOKUP(CI20,root!CF:FQ,1,FALSE), "")</f>
        <v/>
      </c>
      <c r="CJ21" t="str">
        <f>IF(CJ20&lt;&gt;0,VLOOKUP(CJ20,root!CG:FR,1,FALSE), "")</f>
        <v/>
      </c>
      <c r="CK21" t="str">
        <f>IF(CK20&lt;&gt;0,VLOOKUP(CK20,root!CH:FS,1,FALSE), "")</f>
        <v/>
      </c>
      <c r="CL21" t="str">
        <f>IF(CL20&lt;&gt;0,VLOOKUP(CL20,root!CI:FT,1,FALSE), "")</f>
        <v/>
      </c>
    </row>
    <row r="22" spans="1:90" x14ac:dyDescent="0.3">
      <c r="A22" t="s">
        <v>787</v>
      </c>
      <c r="D22" t="e">
        <f>D20/2</f>
        <v>#VALUE!</v>
      </c>
      <c r="E22" t="e">
        <f t="shared" ref="E22:BP22" si="93">E20/2</f>
        <v>#VALUE!</v>
      </c>
      <c r="F22" t="e">
        <f t="shared" si="93"/>
        <v>#VALUE!</v>
      </c>
      <c r="G22" t="e">
        <f t="shared" si="93"/>
        <v>#VALUE!</v>
      </c>
      <c r="H22" t="e">
        <f t="shared" si="93"/>
        <v>#VALUE!</v>
      </c>
      <c r="I22" t="e">
        <f t="shared" si="93"/>
        <v>#VALUE!</v>
      </c>
      <c r="J22" t="e">
        <f t="shared" si="93"/>
        <v>#VALUE!</v>
      </c>
      <c r="K22" t="e">
        <f t="shared" si="93"/>
        <v>#VALUE!</v>
      </c>
      <c r="L22" t="e">
        <f t="shared" si="93"/>
        <v>#VALUE!</v>
      </c>
      <c r="M22" t="e">
        <f t="shared" si="93"/>
        <v>#VALUE!</v>
      </c>
      <c r="N22" t="e">
        <f t="shared" si="93"/>
        <v>#VALUE!</v>
      </c>
      <c r="O22" t="e">
        <f t="shared" si="93"/>
        <v>#VALUE!</v>
      </c>
      <c r="P22" t="e">
        <f t="shared" si="93"/>
        <v>#VALUE!</v>
      </c>
      <c r="Q22" t="e">
        <f t="shared" si="93"/>
        <v>#VALUE!</v>
      </c>
      <c r="R22" t="e">
        <f t="shared" si="93"/>
        <v>#VALUE!</v>
      </c>
      <c r="S22" t="e">
        <f t="shared" si="93"/>
        <v>#VALUE!</v>
      </c>
      <c r="T22" t="e">
        <f t="shared" si="93"/>
        <v>#VALUE!</v>
      </c>
      <c r="U22" t="e">
        <f t="shared" si="93"/>
        <v>#VALUE!</v>
      </c>
      <c r="V22" t="e">
        <f t="shared" si="93"/>
        <v>#VALUE!</v>
      </c>
      <c r="W22" t="e">
        <f t="shared" si="93"/>
        <v>#VALUE!</v>
      </c>
      <c r="X22" t="e">
        <f t="shared" si="93"/>
        <v>#VALUE!</v>
      </c>
      <c r="Y22" t="e">
        <f t="shared" si="93"/>
        <v>#VALUE!</v>
      </c>
      <c r="Z22" t="e">
        <f t="shared" si="93"/>
        <v>#VALUE!</v>
      </c>
      <c r="AA22" t="e">
        <f t="shared" si="93"/>
        <v>#VALUE!</v>
      </c>
      <c r="AB22" t="e">
        <f t="shared" si="93"/>
        <v>#VALUE!</v>
      </c>
      <c r="AC22" t="e">
        <f t="shared" si="93"/>
        <v>#VALUE!</v>
      </c>
      <c r="AD22" t="e">
        <f t="shared" si="93"/>
        <v>#VALUE!</v>
      </c>
      <c r="AE22" t="e">
        <f t="shared" si="93"/>
        <v>#VALUE!</v>
      </c>
      <c r="AF22" t="e">
        <f t="shared" si="93"/>
        <v>#VALUE!</v>
      </c>
      <c r="AG22" t="e">
        <f t="shared" si="93"/>
        <v>#VALUE!</v>
      </c>
      <c r="AH22" t="e">
        <f t="shared" si="93"/>
        <v>#VALUE!</v>
      </c>
      <c r="AI22" t="e">
        <f t="shared" si="93"/>
        <v>#VALUE!</v>
      </c>
      <c r="AJ22" t="e">
        <f t="shared" si="93"/>
        <v>#VALUE!</v>
      </c>
      <c r="AK22" t="e">
        <f t="shared" si="93"/>
        <v>#VALUE!</v>
      </c>
      <c r="AL22" t="e">
        <f t="shared" si="93"/>
        <v>#VALUE!</v>
      </c>
      <c r="AM22" t="e">
        <f t="shared" si="93"/>
        <v>#VALUE!</v>
      </c>
      <c r="AN22" t="e">
        <f t="shared" si="93"/>
        <v>#VALUE!</v>
      </c>
      <c r="AO22" t="e">
        <f t="shared" si="93"/>
        <v>#VALUE!</v>
      </c>
      <c r="AP22" t="e">
        <f t="shared" si="93"/>
        <v>#VALUE!</v>
      </c>
      <c r="AQ22" t="e">
        <f t="shared" si="93"/>
        <v>#VALUE!</v>
      </c>
      <c r="AR22" t="e">
        <f t="shared" si="93"/>
        <v>#VALUE!</v>
      </c>
      <c r="AS22" t="e">
        <f t="shared" si="93"/>
        <v>#VALUE!</v>
      </c>
      <c r="AT22" t="e">
        <f t="shared" si="93"/>
        <v>#VALUE!</v>
      </c>
      <c r="AU22" t="e">
        <f t="shared" si="93"/>
        <v>#VALUE!</v>
      </c>
      <c r="AV22" t="e">
        <f t="shared" si="93"/>
        <v>#VALUE!</v>
      </c>
      <c r="AW22" t="e">
        <f t="shared" si="93"/>
        <v>#VALUE!</v>
      </c>
      <c r="AX22" t="e">
        <f t="shared" si="93"/>
        <v>#VALUE!</v>
      </c>
      <c r="AY22" t="e">
        <f t="shared" si="93"/>
        <v>#VALUE!</v>
      </c>
      <c r="AZ22" t="e">
        <f t="shared" si="93"/>
        <v>#VALUE!</v>
      </c>
      <c r="BA22" t="e">
        <f t="shared" si="93"/>
        <v>#VALUE!</v>
      </c>
      <c r="BB22">
        <f t="shared" si="93"/>
        <v>0</v>
      </c>
      <c r="BC22">
        <f t="shared" si="93"/>
        <v>0</v>
      </c>
      <c r="BD22">
        <f t="shared" si="93"/>
        <v>0</v>
      </c>
      <c r="BE22">
        <f t="shared" si="93"/>
        <v>0</v>
      </c>
      <c r="BF22">
        <f t="shared" si="93"/>
        <v>0</v>
      </c>
      <c r="BG22">
        <f t="shared" si="93"/>
        <v>0</v>
      </c>
      <c r="BH22">
        <f t="shared" si="93"/>
        <v>0</v>
      </c>
      <c r="BI22">
        <f t="shared" si="93"/>
        <v>0</v>
      </c>
      <c r="BJ22">
        <f t="shared" si="93"/>
        <v>0</v>
      </c>
      <c r="BK22">
        <f t="shared" si="93"/>
        <v>0</v>
      </c>
      <c r="BL22">
        <f t="shared" si="93"/>
        <v>0</v>
      </c>
      <c r="BM22">
        <f t="shared" si="93"/>
        <v>0</v>
      </c>
      <c r="BN22">
        <f t="shared" si="93"/>
        <v>0</v>
      </c>
      <c r="BO22">
        <f t="shared" si="93"/>
        <v>0</v>
      </c>
      <c r="BP22">
        <f t="shared" si="93"/>
        <v>0</v>
      </c>
      <c r="BQ22">
        <f t="shared" ref="BQ22:CL22" si="94">BQ20/2</f>
        <v>0</v>
      </c>
      <c r="BR22">
        <f t="shared" si="94"/>
        <v>0</v>
      </c>
      <c r="BS22">
        <f t="shared" si="94"/>
        <v>0</v>
      </c>
      <c r="BT22">
        <f t="shared" si="94"/>
        <v>0</v>
      </c>
      <c r="BU22">
        <f t="shared" si="94"/>
        <v>0</v>
      </c>
      <c r="BV22">
        <f t="shared" si="94"/>
        <v>0</v>
      </c>
      <c r="BW22">
        <f t="shared" si="94"/>
        <v>0</v>
      </c>
      <c r="BX22">
        <f t="shared" si="94"/>
        <v>0</v>
      </c>
      <c r="BY22">
        <f t="shared" si="94"/>
        <v>0</v>
      </c>
      <c r="BZ22">
        <f t="shared" si="94"/>
        <v>0</v>
      </c>
      <c r="CA22">
        <f t="shared" si="94"/>
        <v>0</v>
      </c>
      <c r="CB22">
        <f t="shared" si="94"/>
        <v>0</v>
      </c>
      <c r="CC22">
        <f t="shared" si="94"/>
        <v>0</v>
      </c>
      <c r="CD22">
        <f t="shared" si="94"/>
        <v>0</v>
      </c>
      <c r="CE22">
        <f t="shared" si="94"/>
        <v>0</v>
      </c>
      <c r="CF22">
        <f t="shared" si="94"/>
        <v>0</v>
      </c>
      <c r="CG22">
        <f t="shared" si="94"/>
        <v>0</v>
      </c>
      <c r="CH22">
        <f t="shared" si="94"/>
        <v>0</v>
      </c>
      <c r="CI22">
        <f t="shared" si="94"/>
        <v>0</v>
      </c>
      <c r="CJ22">
        <f t="shared" si="94"/>
        <v>0</v>
      </c>
      <c r="CK22">
        <f t="shared" si="94"/>
        <v>0</v>
      </c>
      <c r="CL22">
        <f t="shared" si="94"/>
        <v>0</v>
      </c>
    </row>
    <row r="23" spans="1:90" x14ac:dyDescent="0.3">
      <c r="A23" t="s">
        <v>786</v>
      </c>
      <c r="C23" s="3"/>
      <c r="D23" t="e">
        <f>IF(D22&lt;&gt;0,VLOOKUP(D22,root!A:CL,1,FALSE), "")</f>
        <v>#VALUE!</v>
      </c>
      <c r="E23" t="e">
        <f>IF(E22&lt;&gt;0,VLOOKUP(E22,root!B:CM,1,FALSE), "")</f>
        <v>#VALUE!</v>
      </c>
      <c r="F23" t="e">
        <f>IF(F22&lt;&gt;0,VLOOKUP(F22,root!C:CN,1,FALSE), "")</f>
        <v>#VALUE!</v>
      </c>
      <c r="G23" t="e">
        <f>IF(G22&lt;&gt;0,VLOOKUP(G22,root!D:CO,1,FALSE), "")</f>
        <v>#VALUE!</v>
      </c>
      <c r="H23" t="e">
        <f>IF(H22&lt;&gt;0,VLOOKUP(H22,root!E:CP,1,FALSE), "")</f>
        <v>#VALUE!</v>
      </c>
      <c r="I23" t="e">
        <f>IF(I22&lt;&gt;0,VLOOKUP(I22,root!F:CQ,1,FALSE), "")</f>
        <v>#VALUE!</v>
      </c>
      <c r="J23" t="e">
        <f>IF(J22&lt;&gt;0,VLOOKUP(J22,root!G:CR,1,FALSE), "")</f>
        <v>#VALUE!</v>
      </c>
      <c r="K23" t="e">
        <f>IF(K22&lt;&gt;0,VLOOKUP(K22,root!H:CS,1,FALSE), "")</f>
        <v>#VALUE!</v>
      </c>
      <c r="L23" t="e">
        <f>IF(L22&lt;&gt;0,VLOOKUP(L22,root!I:CT,1,FALSE), "")</f>
        <v>#VALUE!</v>
      </c>
      <c r="M23" t="e">
        <f>IF(M22&lt;&gt;0,VLOOKUP(M22,root!J:CU,1,FALSE), "")</f>
        <v>#VALUE!</v>
      </c>
      <c r="N23" t="e">
        <f>IF(N22&lt;&gt;0,VLOOKUP(N22,root!K:CV,1,FALSE), "")</f>
        <v>#VALUE!</v>
      </c>
      <c r="O23" t="e">
        <f>IF(O22&lt;&gt;0,VLOOKUP(O22,root!L:CW,1,FALSE), "")</f>
        <v>#VALUE!</v>
      </c>
      <c r="P23" t="e">
        <f>IF(P22&lt;&gt;0,VLOOKUP(P22,root!M:CX,1,FALSE), "")</f>
        <v>#VALUE!</v>
      </c>
      <c r="Q23" t="e">
        <f>IF(Q22&lt;&gt;0,VLOOKUP(Q22,root!N:CY,1,FALSE), "")</f>
        <v>#VALUE!</v>
      </c>
      <c r="R23" t="e">
        <f>IF(R22&lt;&gt;0,VLOOKUP(R22,root!O:CZ,1,FALSE), "")</f>
        <v>#VALUE!</v>
      </c>
      <c r="S23" t="e">
        <f>IF(S22&lt;&gt;0,VLOOKUP(S22,root!P:DA,1,FALSE), "")</f>
        <v>#VALUE!</v>
      </c>
      <c r="T23" t="e">
        <f>IF(T22&lt;&gt;0,VLOOKUP(T22,root!Q:DB,1,FALSE), "")</f>
        <v>#VALUE!</v>
      </c>
      <c r="U23" t="e">
        <f>IF(U22&lt;&gt;0,VLOOKUP(U22,root!R:DC,1,FALSE), "")</f>
        <v>#VALUE!</v>
      </c>
      <c r="V23" t="e">
        <f>IF(V22&lt;&gt;0,VLOOKUP(V22,root!S:DD,1,FALSE), "")</f>
        <v>#VALUE!</v>
      </c>
      <c r="W23" t="e">
        <f>IF(W22&lt;&gt;0,VLOOKUP(W22,root!T:DE,1,FALSE), "")</f>
        <v>#VALUE!</v>
      </c>
      <c r="X23" t="e">
        <f>IF(X22&lt;&gt;0,VLOOKUP(X22,root!U:DF,1,FALSE), "")</f>
        <v>#VALUE!</v>
      </c>
      <c r="Y23" t="e">
        <f>IF(Y22&lt;&gt;0,VLOOKUP(Y22,root!V:DG,1,FALSE), "")</f>
        <v>#VALUE!</v>
      </c>
      <c r="Z23" t="e">
        <f>IF(Z22&lt;&gt;0,VLOOKUP(Z22,root!W:DH,1,FALSE), "")</f>
        <v>#VALUE!</v>
      </c>
      <c r="AA23" t="e">
        <f>IF(AA22&lt;&gt;0,VLOOKUP(AA22,root!X:DI,1,FALSE), "")</f>
        <v>#VALUE!</v>
      </c>
      <c r="AB23" t="e">
        <f>IF(AB22&lt;&gt;0,VLOOKUP(AB22,root!Y:DJ,1,FALSE), "")</f>
        <v>#VALUE!</v>
      </c>
      <c r="AC23" t="e">
        <f>IF(AC22&lt;&gt;0,VLOOKUP(AC22,root!Z:DK,1,FALSE), "")</f>
        <v>#VALUE!</v>
      </c>
      <c r="AD23" t="e">
        <f>IF(AD22&lt;&gt;0,VLOOKUP(AD22,root!AA:DL,1,FALSE), "")</f>
        <v>#VALUE!</v>
      </c>
      <c r="AE23" t="e">
        <f>IF(AE22&lt;&gt;0,VLOOKUP(AE22,root!AB:DM,1,FALSE), "")</f>
        <v>#VALUE!</v>
      </c>
      <c r="AF23" t="e">
        <f>IF(AF22&lt;&gt;0,VLOOKUP(AF22,root!AC:DN,1,FALSE), "")</f>
        <v>#VALUE!</v>
      </c>
      <c r="AG23" t="e">
        <f>IF(AG22&lt;&gt;0,VLOOKUP(AG22,root!AD:DO,1,FALSE), "")</f>
        <v>#VALUE!</v>
      </c>
      <c r="AH23" t="e">
        <f>IF(AH22&lt;&gt;0,VLOOKUP(AH22,root!AE:DP,1,FALSE), "")</f>
        <v>#VALUE!</v>
      </c>
      <c r="AI23" t="e">
        <f>IF(AI22&lt;&gt;0,VLOOKUP(AI22,root!AF:DQ,1,FALSE), "")</f>
        <v>#VALUE!</v>
      </c>
      <c r="AJ23" t="e">
        <f>IF(AJ22&lt;&gt;0,VLOOKUP(AJ22,root!AG:DR,1,FALSE), "")</f>
        <v>#VALUE!</v>
      </c>
      <c r="AK23" t="e">
        <f>IF(AK22&lt;&gt;0,VLOOKUP(AK22,root!AH:DS,1,FALSE), "")</f>
        <v>#VALUE!</v>
      </c>
      <c r="AL23" t="e">
        <f>IF(AL22&lt;&gt;0,VLOOKUP(AL22,root!AI:DT,1,FALSE), "")</f>
        <v>#VALUE!</v>
      </c>
      <c r="AM23" t="e">
        <f>IF(AM22&lt;&gt;0,VLOOKUP(AM22,root!AJ:DU,1,FALSE), "")</f>
        <v>#VALUE!</v>
      </c>
      <c r="AN23" t="e">
        <f>IF(AN22&lt;&gt;0,VLOOKUP(AN22,root!AK:DV,1,FALSE), "")</f>
        <v>#VALUE!</v>
      </c>
      <c r="AO23" t="e">
        <f>IF(AO22&lt;&gt;0,VLOOKUP(AO22,root!AL:DW,1,FALSE), "")</f>
        <v>#VALUE!</v>
      </c>
      <c r="AP23" t="e">
        <f>IF(AP22&lt;&gt;0,VLOOKUP(AP22,root!AM:DX,1,FALSE), "")</f>
        <v>#VALUE!</v>
      </c>
      <c r="AQ23" t="e">
        <f>IF(AQ22&lt;&gt;0,VLOOKUP(AQ22,root!AN:DY,1,FALSE), "")</f>
        <v>#VALUE!</v>
      </c>
      <c r="AR23" t="e">
        <f>IF(AR22&lt;&gt;0,VLOOKUP(AR22,root!AO:DZ,1,FALSE), "")</f>
        <v>#VALUE!</v>
      </c>
      <c r="AS23" t="e">
        <f>IF(AS22&lt;&gt;0,VLOOKUP(AS22,root!AP:EA,1,FALSE), "")</f>
        <v>#VALUE!</v>
      </c>
      <c r="AT23" t="e">
        <f>IF(AT22&lt;&gt;0,VLOOKUP(AT22,root!AQ:EB,1,FALSE), "")</f>
        <v>#VALUE!</v>
      </c>
      <c r="AU23" t="e">
        <f>IF(AU22&lt;&gt;0,VLOOKUP(AU22,root!AR:EC,1,FALSE), "")</f>
        <v>#VALUE!</v>
      </c>
      <c r="AV23" t="e">
        <f>IF(AV22&lt;&gt;0,VLOOKUP(AV22,root!AS:ED,1,FALSE), "")</f>
        <v>#VALUE!</v>
      </c>
      <c r="AW23" t="e">
        <f>IF(AW22&lt;&gt;0,VLOOKUP(AW22,root!AT:EE,1,FALSE), "")</f>
        <v>#VALUE!</v>
      </c>
      <c r="AX23" t="e">
        <f>IF(AX22&lt;&gt;0,VLOOKUP(AX22,root!AU:EF,1,FALSE), "")</f>
        <v>#VALUE!</v>
      </c>
      <c r="AY23" t="e">
        <f>IF(AY22&lt;&gt;0,VLOOKUP(AY22,root!AV:EG,1,FALSE), "")</f>
        <v>#VALUE!</v>
      </c>
      <c r="AZ23" t="e">
        <f>IF(AZ22&lt;&gt;0,VLOOKUP(AZ22,root!AW:EH,1,FALSE), "")</f>
        <v>#VALUE!</v>
      </c>
      <c r="BA23" t="e">
        <f>IF(BA22&lt;&gt;0,VLOOKUP(BA22,root!AX:EI,1,FALSE), "")</f>
        <v>#VALUE!</v>
      </c>
      <c r="BB23" t="str">
        <f>IF(BB22&lt;&gt;0,VLOOKUP(BB22,root!AY:EJ,1,FALSE), "")</f>
        <v/>
      </c>
      <c r="BC23" t="str">
        <f>IF(BC22&lt;&gt;0,VLOOKUP(BC22,root!AZ:EK,1,FALSE), "")</f>
        <v/>
      </c>
      <c r="BD23" t="str">
        <f>IF(BD22&lt;&gt;0,VLOOKUP(BD22,root!BA:EL,1,FALSE), "")</f>
        <v/>
      </c>
      <c r="BE23" t="str">
        <f>IF(BE22&lt;&gt;0,VLOOKUP(BE22,root!BB:EM,1,FALSE), "")</f>
        <v/>
      </c>
      <c r="BF23" t="str">
        <f>IF(BF22&lt;&gt;0,VLOOKUP(BF22,root!BC:EN,1,FALSE), "")</f>
        <v/>
      </c>
      <c r="BG23" t="str">
        <f>IF(BG22&lt;&gt;0,VLOOKUP(BG22,root!BD:EO,1,FALSE), "")</f>
        <v/>
      </c>
      <c r="BH23" t="str">
        <f>IF(BH22&lt;&gt;0,VLOOKUP(BH22,root!BE:EP,1,FALSE), "")</f>
        <v/>
      </c>
      <c r="BI23" t="str">
        <f>IF(BI22&lt;&gt;0,VLOOKUP(BI22,root!BF:EQ,1,FALSE), "")</f>
        <v/>
      </c>
      <c r="BJ23" t="str">
        <f>IF(BJ22&lt;&gt;0,VLOOKUP(BJ22,root!BG:ER,1,FALSE), "")</f>
        <v/>
      </c>
      <c r="BK23" t="str">
        <f>IF(BK22&lt;&gt;0,VLOOKUP(BK22,root!BH:ES,1,FALSE), "")</f>
        <v/>
      </c>
      <c r="BL23" t="str">
        <f>IF(BL22&lt;&gt;0,VLOOKUP(BL22,root!BI:ET,1,FALSE), "")</f>
        <v/>
      </c>
      <c r="BM23" t="str">
        <f>IF(BM22&lt;&gt;0,VLOOKUP(BM22,root!BJ:EU,1,FALSE), "")</f>
        <v/>
      </c>
      <c r="BN23" t="str">
        <f>IF(BN22&lt;&gt;0,VLOOKUP(BN22,root!BK:EV,1,FALSE), "")</f>
        <v/>
      </c>
      <c r="BO23" t="str">
        <f>IF(BO22&lt;&gt;0,VLOOKUP(BO22,root!BL:EW,1,FALSE), "")</f>
        <v/>
      </c>
      <c r="BP23" t="str">
        <f>IF(BP22&lt;&gt;0,VLOOKUP(BP22,root!BM:EX,1,FALSE), "")</f>
        <v/>
      </c>
      <c r="BQ23" t="str">
        <f>IF(BQ22&lt;&gt;0,VLOOKUP(BQ22,root!BN:EY,1,FALSE), "")</f>
        <v/>
      </c>
      <c r="BR23" t="str">
        <f>IF(BR22&lt;&gt;0,VLOOKUP(BR22,root!BO:EZ,1,FALSE), "")</f>
        <v/>
      </c>
      <c r="BS23" t="str">
        <f>IF(BS22&lt;&gt;0,VLOOKUP(BS22,root!BP:FA,1,FALSE), "")</f>
        <v/>
      </c>
      <c r="BT23" t="str">
        <f>IF(BT22&lt;&gt;0,VLOOKUP(BT22,root!BQ:FB,1,FALSE), "")</f>
        <v/>
      </c>
      <c r="BU23" t="str">
        <f>IF(BU22&lt;&gt;0,VLOOKUP(BU22,root!BR:FC,1,FALSE), "")</f>
        <v/>
      </c>
      <c r="BV23" t="str">
        <f>IF(BV22&lt;&gt;0,VLOOKUP(BV22,root!BS:FD,1,FALSE), "")</f>
        <v/>
      </c>
      <c r="BW23" t="str">
        <f>IF(BW22&lt;&gt;0,VLOOKUP(BW22,root!BT:FE,1,FALSE), "")</f>
        <v/>
      </c>
      <c r="BX23" t="str">
        <f>IF(BX22&lt;&gt;0,VLOOKUP(BX22,root!BU:FF,1,FALSE), "")</f>
        <v/>
      </c>
      <c r="BY23" t="str">
        <f>IF(BY22&lt;&gt;0,VLOOKUP(BY22,root!BV:FG,1,FALSE), "")</f>
        <v/>
      </c>
      <c r="BZ23" t="str">
        <f>IF(BZ22&lt;&gt;0,VLOOKUP(BZ22,root!BW:FH,1,FALSE), "")</f>
        <v/>
      </c>
      <c r="CA23" t="str">
        <f>IF(CA22&lt;&gt;0,VLOOKUP(CA22,root!BX:FI,1,FALSE), "")</f>
        <v/>
      </c>
      <c r="CB23" t="str">
        <f>IF(CB22&lt;&gt;0,VLOOKUP(CB22,root!BY:FJ,1,FALSE), "")</f>
        <v/>
      </c>
      <c r="CC23" t="str">
        <f>IF(CC22&lt;&gt;0,VLOOKUP(CC22,root!BZ:FK,1,FALSE), "")</f>
        <v/>
      </c>
      <c r="CD23" t="str">
        <f>IF(CD22&lt;&gt;0,VLOOKUP(CD22,root!CA:FL,1,FALSE), "")</f>
        <v/>
      </c>
      <c r="CE23" t="str">
        <f>IF(CE22&lt;&gt;0,VLOOKUP(CE22,root!CB:FM,1,FALSE), "")</f>
        <v/>
      </c>
      <c r="CF23" t="str">
        <f>IF(CF22&lt;&gt;0,VLOOKUP(CF22,root!CC:FN,1,FALSE), "")</f>
        <v/>
      </c>
      <c r="CG23" t="str">
        <f>IF(CG22&lt;&gt;0,VLOOKUP(CG22,root!CD:FO,1,FALSE), "")</f>
        <v/>
      </c>
      <c r="CH23" t="str">
        <f>IF(CH22&lt;&gt;0,VLOOKUP(CH22,root!CE:FP,1,FALSE), "")</f>
        <v/>
      </c>
      <c r="CI23" t="str">
        <f>IF(CI22&lt;&gt;0,VLOOKUP(CI22,root!CF:FQ,1,FALSE), "")</f>
        <v/>
      </c>
      <c r="CJ23" t="str">
        <f>IF(CJ22&lt;&gt;0,VLOOKUP(CJ22,root!CG:FR,1,FALSE), "")</f>
        <v/>
      </c>
      <c r="CK23" t="str">
        <f>IF(CK22&lt;&gt;0,VLOOKUP(CK22,root!CH:FS,1,FALSE), "")</f>
        <v/>
      </c>
      <c r="CL23" t="str">
        <f>IF(CL22&lt;&gt;0,VLOOKUP(CL22,root!CI:FT,1,FALSE), "")</f>
        <v/>
      </c>
    </row>
    <row r="24" spans="1:90" s="20" customFormat="1" x14ac:dyDescent="0.3">
      <c r="C24" s="23"/>
    </row>
    <row r="25" spans="1:90" x14ac:dyDescent="0.3">
      <c r="A25" t="s">
        <v>222</v>
      </c>
      <c r="B25">
        <f>INDEX(root!$A$4:$CL$553,MATCH($A$25,root!$A$4:$A$553,0),MATCH(B16,root!$A$3:$CL$3,0))</f>
        <v>67</v>
      </c>
      <c r="C25" t="str">
        <f>INDEX(root!$A$4:$CL$553,MATCH($A$25,root!$A$4:$A$553,0),MATCH(C4,root!$A$3:$CL$3,0))</f>
        <v>Rep</v>
      </c>
      <c r="D25">
        <f>INDEX(root!$A$4:$CL$553,MATCH($A$25,root!$A$4:$A$553,0),MATCH(D4,root!$A$3:$CL$3,0))</f>
        <v>413.5</v>
      </c>
      <c r="E25">
        <f>INDEX(root!$A$4:$CL$553,MATCH($A$25,root!$A$4:$A$553,0),MATCH(E4,root!$A$3:$CL$3,0))</f>
        <v>551.79999999999995</v>
      </c>
      <c r="F25">
        <f>INDEX(root!$A$4:$CL$553,MATCH($A$25,root!$A$4:$A$553,0),MATCH(F4,root!$A$3:$CL$3,0))</f>
        <v>706.8</v>
      </c>
      <c r="G25">
        <f>INDEX(root!$A$4:$CL$553,MATCH($A$25,root!$A$4:$A$553,0),MATCH(G4,root!$A$3:$CL$3,0))</f>
        <v>972.2</v>
      </c>
      <c r="H25">
        <f>INDEX(root!$A$4:$CL$553,MATCH($A$25,root!$A$4:$A$553,0),MATCH(H4,root!$A$3:$CL$3,0))</f>
        <v>1130.2</v>
      </c>
      <c r="I25">
        <f>INDEX(root!$A$4:$CL$553,MATCH($A$25,root!$A$4:$A$553,0),MATCH(I4,root!$A$3:$CL$3,0))</f>
        <v>696.4</v>
      </c>
      <c r="J25">
        <f>INDEX(root!$A$4:$CL$553,MATCH($A$25,root!$A$4:$A$553,0),MATCH(J4,root!$A$3:$CL$3,0))</f>
        <v>99.3</v>
      </c>
      <c r="K25">
        <f>INDEX(root!$A$4:$CL$553,MATCH($A$25,root!$A$4:$A$553,0),MATCH(K4,root!$A$3:$CL$3,0))</f>
        <v>137.6</v>
      </c>
      <c r="L25">
        <f>INDEX(root!$A$4:$CL$553,MATCH($A$25,root!$A$4:$A$553,0),MATCH(L4,root!$A$3:$CL$3,0))</f>
        <v>119.1</v>
      </c>
      <c r="M25">
        <f>INDEX(root!$A$4:$CL$553,MATCH($A$25,root!$A$4:$A$553,0),MATCH(M4,root!$A$3:$CL$3,0))</f>
        <v>256.7</v>
      </c>
      <c r="N25">
        <f>INDEX(root!$A$4:$CL$553,MATCH($A$25,root!$A$4:$A$553,0),MATCH(N4,root!$A$3:$CL$3,0))</f>
        <v>143.19999999999999</v>
      </c>
      <c r="O25">
        <f>INDEX(root!$A$4:$CL$553,MATCH($A$25,root!$A$4:$A$553,0),MATCH(O4,root!$A$3:$CL$3,0))</f>
        <v>399.9</v>
      </c>
      <c r="P25">
        <f>INDEX(root!$A$4:$CL$553,MATCH($A$25,root!$A$4:$A$553,0),MATCH(P4,root!$A$3:$CL$3,0))</f>
        <v>499.2</v>
      </c>
      <c r="Q25">
        <f>INDEX(root!$A$4:$CL$553,MATCH($A$25,root!$A$4:$A$553,0),MATCH(Q4,root!$A$3:$CL$3,0))</f>
        <v>151.9</v>
      </c>
      <c r="R25">
        <f>INDEX(root!$A$4:$CL$553,MATCH($A$25,root!$A$4:$A$553,0),MATCH(R4,root!$A$3:$CL$3,0))</f>
        <v>158.4</v>
      </c>
      <c r="S25">
        <f>INDEX(root!$A$4:$CL$553,MATCH($A$25,root!$A$4:$A$553,0),MATCH(S4,root!$A$3:$CL$3,0))</f>
        <v>572.6</v>
      </c>
      <c r="T25">
        <f>INDEX(root!$A$4:$CL$553,MATCH($A$25,root!$A$4:$A$553,0),MATCH(T4,root!$A$3:$CL$3,0))</f>
        <v>166.6</v>
      </c>
      <c r="U25">
        <f>INDEX(root!$A$4:$CL$553,MATCH($A$25,root!$A$4:$A$553,0),MATCH(U4,root!$A$3:$CL$3,0))</f>
        <v>325</v>
      </c>
      <c r="V25">
        <f>INDEX(root!$A$4:$CL$553,MATCH($A$25,root!$A$4:$A$553,0),MATCH(V4,root!$A$3:$CL$3,0))</f>
        <v>620.1</v>
      </c>
      <c r="W25">
        <f>INDEX(root!$A$4:$CL$553,MATCH($A$25,root!$A$4:$A$553,0),MATCH(W4,root!$A$3:$CL$3,0))</f>
        <v>177.2</v>
      </c>
      <c r="X25">
        <f>INDEX(root!$A$4:$CL$553,MATCH($A$25,root!$A$4:$A$553,0),MATCH(X4,root!$A$3:$CL$3,0))</f>
        <v>502.2</v>
      </c>
      <c r="Y25">
        <f>INDEX(root!$A$4:$CL$553,MATCH($A$25,root!$A$4:$A$553,0),MATCH(Y4,root!$A$3:$CL$3,0))</f>
        <v>654.1</v>
      </c>
      <c r="Z25">
        <f>INDEX(root!$A$4:$CL$553,MATCH($A$25,root!$A$4:$A$553,0),MATCH(Z4,root!$A$3:$CL$3,0))</f>
        <v>204.6</v>
      </c>
      <c r="AA25">
        <f>INDEX(root!$A$4:$CL$553,MATCH($A$25,root!$A$4:$A$553,0),MATCH(AA4,root!$A$3:$CL$3,0))</f>
        <v>266.3</v>
      </c>
      <c r="AB25">
        <f>INDEX(root!$A$4:$CL$553,MATCH($A$25,root!$A$4:$A$553,0),MATCH(AB4,root!$A$3:$CL$3,0))</f>
        <v>814.7</v>
      </c>
      <c r="AC25">
        <f>INDEX(root!$A$4:$CL$553,MATCH($A$25,root!$A$4:$A$553,0),MATCH(AC4,root!$A$3:$CL$3,0))</f>
        <v>254.7</v>
      </c>
      <c r="AD25">
        <f>INDEX(root!$A$4:$CL$553,MATCH($A$25,root!$A$4:$A$553,0),MATCH(AD4,root!$A$3:$CL$3,0))</f>
        <v>521</v>
      </c>
      <c r="AE25">
        <f>INDEX(root!$A$4:$CL$553,MATCH($A$25,root!$A$4:$A$553,0),MATCH(AE4,root!$A$3:$CL$3,0))</f>
        <v>902.8</v>
      </c>
      <c r="AF25">
        <f>INDEX(root!$A$4:$CL$553,MATCH($A$25,root!$A$4:$A$553,0),MATCH(AF4,root!$A$3:$CL$3,0))</f>
        <v>237.2</v>
      </c>
      <c r="AG25">
        <f>INDEX(root!$A$4:$CL$553,MATCH($A$25,root!$A$4:$A$553,0),MATCH(AG4,root!$A$3:$CL$3,0))</f>
        <v>758.2</v>
      </c>
      <c r="AH25">
        <f>INDEX(root!$A$4:$CL$553,MATCH($A$25,root!$A$4:$A$553,0),MATCH(AH4,root!$A$3:$CL$3,0))</f>
        <v>962.8</v>
      </c>
      <c r="AI25">
        <f>INDEX(root!$A$4:$CL$553,MATCH($A$25,root!$A$4:$A$553,0),MATCH(AI4,root!$A$3:$CL$3,0))</f>
        <v>214</v>
      </c>
      <c r="AJ25">
        <f>INDEX(root!$A$4:$CL$553,MATCH($A$25,root!$A$4:$A$553,0),MATCH(AJ4,root!$A$3:$CL$3,0))</f>
        <v>307</v>
      </c>
      <c r="AK25">
        <f>INDEX(root!$A$4:$CL$553,MATCH($A$25,root!$A$4:$A$553,0),MATCH(AK4,root!$A$3:$CL$3,0))</f>
        <v>1012.9</v>
      </c>
      <c r="AL25">
        <f>INDEX(root!$A$4:$CL$553,MATCH($A$25,root!$A$4:$A$553,0),MATCH(AL4,root!$A$3:$CL$3,0))</f>
        <v>295.60000000000002</v>
      </c>
      <c r="AM25">
        <f>INDEX(root!$A$4:$CL$553,MATCH($A$25,root!$A$4:$A$553,0),MATCH(AM4,root!$A$3:$CL$3,0))</f>
        <v>602.6</v>
      </c>
      <c r="AN25">
        <f>INDEX(root!$A$4:$CL$553,MATCH($A$25,root!$A$4:$A$553,0),MATCH(AN4,root!$A$3:$CL$3,0))</f>
        <v>1053.8</v>
      </c>
      <c r="AO25">
        <f>INDEX(root!$A$4:$CL$553,MATCH($A$25,root!$A$4:$A$553,0),MATCH(AO4,root!$A$3:$CL$3,0))</f>
        <v>275.8</v>
      </c>
      <c r="AP25">
        <f>INDEX(root!$A$4:$CL$553,MATCH($A$25,root!$A$4:$A$553,0),MATCH(AP4,root!$A$3:$CL$3,0))</f>
        <v>878.4</v>
      </c>
      <c r="AQ25">
        <f>INDEX(root!$A$4:$CL$553,MATCH($A$25,root!$A$4:$A$553,0),MATCH(AQ4,root!$A$3:$CL$3,0))</f>
        <v>1092.4000000000001</v>
      </c>
      <c r="AR25">
        <f>INDEX(root!$A$4:$CL$553,MATCH($A$25,root!$A$4:$A$553,0),MATCH(AR4,root!$A$3:$CL$3,0))</f>
        <v>251.8</v>
      </c>
      <c r="AS25">
        <f>INDEX(root!$A$4:$CL$553,MATCH($A$25,root!$A$4:$A$553,0),MATCH(AS4,root!$A$3:$CL$3,0))</f>
        <v>231.2</v>
      </c>
      <c r="AT25">
        <f>INDEX(root!$A$4:$CL$553,MATCH($A$25,root!$A$4:$A$553,0),MATCH(AT4,root!$A$3:$CL$3,0))</f>
        <v>1054.4000000000001</v>
      </c>
      <c r="AU25">
        <f>INDEX(root!$A$4:$CL$553,MATCH($A$25,root!$A$4:$A$553,0),MATCH(AU4,root!$A$3:$CL$3,0))</f>
        <v>71.7</v>
      </c>
      <c r="AV25">
        <f>INDEX(root!$A$4:$CL$553,MATCH($A$25,root!$A$4:$A$553,0),MATCH(AV4,root!$A$3:$CL$3,0))</f>
        <v>302.89999999999998</v>
      </c>
      <c r="AW25">
        <f>INDEX(root!$A$4:$CL$553,MATCH($A$25,root!$A$4:$A$553,0),MATCH(AW4,root!$A$3:$CL$3,0))</f>
        <v>830.5</v>
      </c>
      <c r="AX25">
        <f>INDEX(root!$A$4:$CL$553,MATCH($A$25,root!$A$4:$A$553,0),MATCH(AX4,root!$A$3:$CL$3,0))</f>
        <v>210.2</v>
      </c>
      <c r="AY25">
        <f>INDEX(root!$A$4:$CL$553,MATCH($A$25,root!$A$4:$A$553,0),MATCH(AY4,root!$A$3:$CL$3,0))</f>
        <v>513.1</v>
      </c>
      <c r="AZ25">
        <f>INDEX(root!$A$4:$CL$553,MATCH($A$25,root!$A$4:$A$553,0),MATCH(AZ4,root!$A$3:$CL$3,0))</f>
        <v>764.9</v>
      </c>
      <c r="BA25">
        <f>INDEX(root!$A$4:$CL$553,MATCH($A$25,root!$A$4:$A$553,0),MATCH(BA4,root!$A$3:$CL$3,0))</f>
        <v>183.3</v>
      </c>
      <c r="BB25">
        <f>INDEX(root!$A$4:$CL$553,MATCH($A$25,root!$A$4:$A$553,0),MATCH(BB4,root!$A$3:$CL$3,0))</f>
        <v>0</v>
      </c>
      <c r="BC25">
        <f>INDEX(root!$A$4:$CL$553,MATCH($A$25,root!$A$4:$A$553,0),MATCH(BC4,root!$A$3:$CL$3,0))</f>
        <v>0</v>
      </c>
      <c r="BD25">
        <f>INDEX(root!$A$4:$CL$553,MATCH($A$25,root!$A$4:$A$553,0),MATCH(BD4,root!$A$3:$CL$3,0))</f>
        <v>0</v>
      </c>
      <c r="BE25">
        <f>INDEX(root!$A$4:$CL$553,MATCH($A$25,root!$A$4:$A$553,0),MATCH(BE4,root!$A$3:$CL$3,0))</f>
        <v>0</v>
      </c>
      <c r="BF25">
        <f>INDEX(root!$A$4:$CL$553,MATCH($A$25,root!$A$4:$A$553,0),MATCH(BF4,root!$A$3:$CL$3,0))</f>
        <v>0</v>
      </c>
      <c r="BG25">
        <f>INDEX(root!$A$4:$CL$553,MATCH($A$25,root!$A$4:$A$553,0),MATCH(BG4,root!$A$3:$CL$3,0))</f>
        <v>0</v>
      </c>
      <c r="BH25">
        <f>INDEX(root!$A$4:$CL$553,MATCH($A$25,root!$A$4:$A$553,0),MATCH(BH4,root!$A$3:$CL$3,0))</f>
        <v>0</v>
      </c>
      <c r="BI25">
        <f>INDEX(root!$A$4:$CL$553,MATCH($A$25,root!$A$4:$A$553,0),MATCH(BI4,root!$A$3:$CL$3,0))</f>
        <v>0</v>
      </c>
      <c r="BJ25">
        <f>INDEX(root!$A$4:$CL$553,MATCH($A$25,root!$A$4:$A$553,0),MATCH(BJ4,root!$A$3:$CL$3,0))</f>
        <v>0</v>
      </c>
      <c r="BK25">
        <f>INDEX(root!$A$4:$CL$553,MATCH($A$25,root!$A$4:$A$553,0),MATCH(BK4,root!$A$3:$CL$3,0))</f>
        <v>0</v>
      </c>
      <c r="BL25">
        <f>INDEX(root!$A$4:$CL$553,MATCH($A$25,root!$A$4:$A$553,0),MATCH(BL4,root!$A$3:$CL$3,0))</f>
        <v>0</v>
      </c>
      <c r="BM25">
        <f>INDEX(root!$A$4:$CL$553,MATCH($A$25,root!$A$4:$A$553,0),MATCH(BM4,root!$A$3:$CL$3,0))</f>
        <v>0</v>
      </c>
      <c r="BN25">
        <f>INDEX(root!$A$4:$CL$553,MATCH($A$25,root!$A$4:$A$553,0),MATCH(BN4,root!$A$3:$CL$3,0))</f>
        <v>0</v>
      </c>
      <c r="BO25">
        <f>INDEX(root!$A$4:$CL$553,MATCH($A$25,root!$A$4:$A$553,0),MATCH(BO4,root!$A$3:$CL$3,0))</f>
        <v>0</v>
      </c>
      <c r="BP25">
        <f>INDEX(root!$A$4:$CL$553,MATCH($A$25,root!$A$4:$A$553,0),MATCH(BP4,root!$A$3:$CL$3,0))</f>
        <v>0</v>
      </c>
      <c r="BQ25">
        <f>INDEX(root!$A$4:$CL$553,MATCH($A$25,root!$A$4:$A$553,0),MATCH(BQ4,root!$A$3:$CL$3,0))</f>
        <v>0</v>
      </c>
      <c r="BR25">
        <f>INDEX(root!$A$4:$CL$553,MATCH($A$25,root!$A$4:$A$553,0),MATCH(BR4,root!$A$3:$CL$3,0))</f>
        <v>0</v>
      </c>
      <c r="BS25">
        <f>INDEX(root!$A$4:$CL$553,MATCH($A$25,root!$A$4:$A$553,0),MATCH(BS4,root!$A$3:$CL$3,0))</f>
        <v>0</v>
      </c>
      <c r="BT25">
        <f>INDEX(root!$A$4:$CL$553,MATCH($A$25,root!$A$4:$A$553,0),MATCH(BT4,root!$A$3:$CL$3,0))</f>
        <v>0</v>
      </c>
      <c r="BU25">
        <f>INDEX(root!$A$4:$CL$553,MATCH($A$25,root!$A$4:$A$553,0),MATCH(BU4,root!$A$3:$CL$3,0))</f>
        <v>0</v>
      </c>
      <c r="BV25">
        <f>INDEX(root!$A$4:$CL$553,MATCH($A$25,root!$A$4:$A$553,0),MATCH(BV4,root!$A$3:$CL$3,0))</f>
        <v>0</v>
      </c>
      <c r="BW25">
        <f>INDEX(root!$A$4:$CL$553,MATCH($A$25,root!$A$4:$A$553,0),MATCH(BW4,root!$A$3:$CL$3,0))</f>
        <v>0</v>
      </c>
      <c r="BX25">
        <f>INDEX(root!$A$4:$CL$553,MATCH($A$25,root!$A$4:$A$553,0),MATCH(BX4,root!$A$3:$CL$3,0))</f>
        <v>0</v>
      </c>
      <c r="BY25">
        <f>INDEX(root!$A$4:$CL$553,MATCH($A$25,root!$A$4:$A$553,0),MATCH(BY4,root!$A$3:$CL$3,0))</f>
        <v>0</v>
      </c>
      <c r="BZ25">
        <f>INDEX(root!$A$4:$CL$553,MATCH($A$25,root!$A$4:$A$553,0),MATCH(BZ4,root!$A$3:$CL$3,0))</f>
        <v>0</v>
      </c>
      <c r="CA25">
        <f>INDEX(root!$A$4:$CL$553,MATCH($A$25,root!$A$4:$A$553,0),MATCH(CA4,root!$A$3:$CL$3,0))</f>
        <v>0</v>
      </c>
      <c r="CB25">
        <f>INDEX(root!$A$4:$CL$553,MATCH($A$25,root!$A$4:$A$553,0),MATCH(CB4,root!$A$3:$CL$3,0))</f>
        <v>0</v>
      </c>
      <c r="CC25">
        <f>INDEX(root!$A$4:$CL$553,MATCH($A$25,root!$A$4:$A$553,0),MATCH(CC4,root!$A$3:$CL$3,0))</f>
        <v>0</v>
      </c>
      <c r="CD25">
        <f>INDEX(root!$A$4:$CL$553,MATCH($A$25,root!$A$4:$A$553,0),MATCH(CD4,root!$A$3:$CL$3,0))</f>
        <v>0</v>
      </c>
      <c r="CE25">
        <f>INDEX(root!$A$4:$CL$553,MATCH($A$25,root!$A$4:$A$553,0),MATCH(CE4,root!$A$3:$CL$3,0))</f>
        <v>0</v>
      </c>
      <c r="CF25">
        <f>INDEX(root!$A$4:$CL$553,MATCH($A$25,root!$A$4:$A$553,0),MATCH(CF4,root!$A$3:$CL$3,0))</f>
        <v>0</v>
      </c>
      <c r="CG25">
        <f>INDEX(root!$A$4:$CL$553,MATCH($A$25,root!$A$4:$A$553,0),MATCH(CG4,root!$A$3:$CL$3,0))</f>
        <v>0</v>
      </c>
      <c r="CH25">
        <f>INDEX(root!$A$4:$CL$553,MATCH($A$25,root!$A$4:$A$553,0),MATCH(CH4,root!$A$3:$CL$3,0))</f>
        <v>0</v>
      </c>
      <c r="CI25">
        <f>INDEX(root!$A$4:$CL$553,MATCH($A$25,root!$A$4:$A$553,0),MATCH(CI4,root!$A$3:$CL$3,0))</f>
        <v>0</v>
      </c>
      <c r="CJ25">
        <f>INDEX(root!$A$4:$CL$553,MATCH($A$25,root!$A$4:$A$553,0),MATCH(CJ4,root!$A$3:$CL$3,0))</f>
        <v>0</v>
      </c>
      <c r="CK25">
        <f>INDEX(root!$A$4:$CL$553,MATCH($A$25,root!$A$4:$A$553,0),MATCH(CK4,root!$A$3:$CL$3,0))</f>
        <v>0</v>
      </c>
      <c r="CL25">
        <f>INDEX(root!$A$4:$CL$553,MATCH($A$25,root!$A$4:$A$553,0),MATCH(CL4,root!$A$3:$CL$3,0))</f>
        <v>0</v>
      </c>
    </row>
    <row r="26" spans="1:90" x14ac:dyDescent="0.3">
      <c r="A26" t="s">
        <v>207</v>
      </c>
      <c r="B26">
        <f>INDEX(root!$A$4:$CL$553,MATCH($A$26,root!$A$4:$A$553,0),MATCH(B4,root!$A$3:$CL$3,0))</f>
        <v>68</v>
      </c>
      <c r="C26" t="str">
        <f>INDEX(root!$A$4:$CL$553,MATCH($A$26,root!$A$4:$A$553,0),MATCH(C4,root!$A$3:$CL$3,0))</f>
        <v>Std</v>
      </c>
      <c r="D26">
        <f>INDEX(root!$A$4:$CL$553,MATCH($A$26,root!$A$4:$A$553,0),MATCH(D4,root!$A$3:$CL$3,0))</f>
        <v>413.5</v>
      </c>
      <c r="E26">
        <f>INDEX(root!$A$4:$CL$553,MATCH($A$26,root!$A$4:$A$553,0),MATCH(E4,root!$A$3:$CL$3,0))</f>
        <v>551.79999999999995</v>
      </c>
      <c r="F26">
        <f>INDEX(root!$A$4:$CL$553,MATCH($A$26,root!$A$4:$A$553,0),MATCH(F4,root!$A$3:$CL$3,0))</f>
        <v>706.8</v>
      </c>
      <c r="G26">
        <f>INDEX(root!$A$4:$CL$553,MATCH($A$26,root!$A$4:$A$553,0),MATCH(G4,root!$A$3:$CL$3,0))</f>
        <v>972.2</v>
      </c>
      <c r="H26">
        <f>INDEX(root!$A$4:$CL$553,MATCH($A$26,root!$A$4:$A$553,0),MATCH(H4,root!$A$3:$CL$3,0))</f>
        <v>1130.2</v>
      </c>
      <c r="I26">
        <f>INDEX(root!$A$4:$CL$553,MATCH($A$26,root!$A$4:$A$553,0),MATCH(I4,root!$A$3:$CL$3,0))</f>
        <v>696.4</v>
      </c>
      <c r="J26">
        <f>INDEX(root!$A$4:$CL$553,MATCH($A$26,root!$A$4:$A$553,0),MATCH(J4,root!$A$3:$CL$3,0))</f>
        <v>99.3</v>
      </c>
      <c r="K26">
        <f>INDEX(root!$A$4:$CL$553,MATCH($A$26,root!$A$4:$A$553,0),MATCH(K4,root!$A$3:$CL$3,0))</f>
        <v>137.6</v>
      </c>
      <c r="L26">
        <f>INDEX(root!$A$4:$CL$553,MATCH($A$26,root!$A$4:$A$553,0),MATCH(L4,root!$A$3:$CL$3,0))</f>
        <v>119.1</v>
      </c>
      <c r="M26">
        <f>INDEX(root!$A$4:$CL$553,MATCH($A$26,root!$A$4:$A$553,0),MATCH(M4,root!$A$3:$CL$3,0))</f>
        <v>256.7</v>
      </c>
      <c r="N26">
        <f>INDEX(root!$A$4:$CL$553,MATCH($A$26,root!$A$4:$A$553,0),MATCH(N4,root!$A$3:$CL$3,0))</f>
        <v>143.19999999999999</v>
      </c>
      <c r="O26">
        <f>INDEX(root!$A$4:$CL$553,MATCH($A$26,root!$A$4:$A$553,0),MATCH(O4,root!$A$3:$CL$3,0))</f>
        <v>399.9</v>
      </c>
      <c r="P26">
        <f>INDEX(root!$A$4:$CL$553,MATCH($A$26,root!$A$4:$A$553,0),MATCH(P4,root!$A$3:$CL$3,0))</f>
        <v>499.2</v>
      </c>
      <c r="Q26">
        <f>INDEX(root!$A$4:$CL$553,MATCH($A$26,root!$A$4:$A$553,0),MATCH(Q4,root!$A$3:$CL$3,0))</f>
        <v>151.9</v>
      </c>
      <c r="R26">
        <f>INDEX(root!$A$4:$CL$553,MATCH($A$26,root!$A$4:$A$553,0),MATCH(R4,root!$A$3:$CL$3,0))</f>
        <v>158.4</v>
      </c>
      <c r="S26">
        <f>INDEX(root!$A$4:$CL$553,MATCH($A$26,root!$A$4:$A$553,0),MATCH(S4,root!$A$3:$CL$3,0))</f>
        <v>572.6</v>
      </c>
      <c r="T26">
        <f>INDEX(root!$A$4:$CL$553,MATCH($A$26,root!$A$4:$A$553,0),MATCH(T4,root!$A$3:$CL$3,0))</f>
        <v>166.6</v>
      </c>
      <c r="U26">
        <f>INDEX(root!$A$4:$CL$553,MATCH($A$26,root!$A$4:$A$553,0),MATCH(U4,root!$A$3:$CL$3,0))</f>
        <v>325</v>
      </c>
      <c r="V26">
        <f>INDEX(root!$A$4:$CL$553,MATCH($A$26,root!$A$4:$A$553,0),MATCH(V4,root!$A$3:$CL$3,0))</f>
        <v>620.1</v>
      </c>
      <c r="W26">
        <f>INDEX(root!$A$4:$CL$553,MATCH($A$26,root!$A$4:$A$553,0),MATCH(W4,root!$A$3:$CL$3,0))</f>
        <v>177.2</v>
      </c>
      <c r="X26">
        <f>INDEX(root!$A$4:$CL$553,MATCH($A$26,root!$A$4:$A$553,0),MATCH(X4,root!$A$3:$CL$3,0))</f>
        <v>502.2</v>
      </c>
      <c r="Y26">
        <f>INDEX(root!$A$4:$CL$553,MATCH($A$26,root!$A$4:$A$553,0),MATCH(Y4,root!$A$3:$CL$3,0))</f>
        <v>654.1</v>
      </c>
      <c r="Z26">
        <f>INDEX(root!$A$4:$CL$553,MATCH($A$26,root!$A$4:$A$553,0),MATCH(Z4,root!$A$3:$CL$3,0))</f>
        <v>204.6</v>
      </c>
      <c r="AA26">
        <f>INDEX(root!$A$4:$CL$553,MATCH($A$26,root!$A$4:$A$553,0),MATCH(AA4,root!$A$3:$CL$3,0))</f>
        <v>266.3</v>
      </c>
      <c r="AB26">
        <f>INDEX(root!$A$4:$CL$553,MATCH($A$26,root!$A$4:$A$553,0),MATCH(AB4,root!$A$3:$CL$3,0))</f>
        <v>814.7</v>
      </c>
      <c r="AC26">
        <f>INDEX(root!$A$4:$CL$553,MATCH($A$26,root!$A$4:$A$553,0),MATCH(AC4,root!$A$3:$CL$3,0))</f>
        <v>254.7</v>
      </c>
      <c r="AD26">
        <f>INDEX(root!$A$4:$CL$553,MATCH($A$26,root!$A$4:$A$553,0),MATCH(AD4,root!$A$3:$CL$3,0))</f>
        <v>521</v>
      </c>
      <c r="AE26">
        <f>INDEX(root!$A$4:$CL$553,MATCH($A$26,root!$A$4:$A$553,0),MATCH(AE4,root!$A$3:$CL$3,0))</f>
        <v>902.8</v>
      </c>
      <c r="AF26">
        <f>INDEX(root!$A$4:$CL$553,MATCH($A$26,root!$A$4:$A$553,0),MATCH(AF4,root!$A$3:$CL$3,0))</f>
        <v>237.2</v>
      </c>
      <c r="AG26">
        <f>INDEX(root!$A$4:$CL$553,MATCH($A$26,root!$A$4:$A$553,0),MATCH(AG4,root!$A$3:$CL$3,0))</f>
        <v>758.2</v>
      </c>
      <c r="AH26">
        <f>INDEX(root!$A$4:$CL$553,MATCH($A$26,root!$A$4:$A$553,0),MATCH(AH4,root!$A$3:$CL$3,0))</f>
        <v>962.8</v>
      </c>
      <c r="AI26">
        <f>INDEX(root!$A$4:$CL$553,MATCH($A$26,root!$A$4:$A$553,0),MATCH(AI4,root!$A$3:$CL$3,0))</f>
        <v>214</v>
      </c>
      <c r="AJ26">
        <f>INDEX(root!$A$4:$CL$553,MATCH($A$26,root!$A$4:$A$553,0),MATCH(AJ4,root!$A$3:$CL$3,0))</f>
        <v>307</v>
      </c>
      <c r="AK26">
        <f>INDEX(root!$A$4:$CL$553,MATCH($A$26,root!$A$4:$A$553,0),MATCH(AK4,root!$A$3:$CL$3,0))</f>
        <v>1012.9</v>
      </c>
      <c r="AL26">
        <f>INDEX(root!$A$4:$CL$553,MATCH($A$26,root!$A$4:$A$553,0),MATCH(AL4,root!$A$3:$CL$3,0))</f>
        <v>295.60000000000002</v>
      </c>
      <c r="AM26">
        <f>INDEX(root!$A$4:$CL$553,MATCH($A$26,root!$A$4:$A$553,0),MATCH(AM4,root!$A$3:$CL$3,0))</f>
        <v>602.6</v>
      </c>
      <c r="AN26">
        <f>INDEX(root!$A$4:$CL$553,MATCH($A$26,root!$A$4:$A$553,0),MATCH(AN4,root!$A$3:$CL$3,0))</f>
        <v>1053.8</v>
      </c>
      <c r="AO26">
        <f>INDEX(root!$A$4:$CL$553,MATCH($A$26,root!$A$4:$A$553,0),MATCH(AO4,root!$A$3:$CL$3,0))</f>
        <v>275.8</v>
      </c>
      <c r="AP26">
        <f>INDEX(root!$A$4:$CL$553,MATCH($A$26,root!$A$4:$A$553,0),MATCH(AP4,root!$A$3:$CL$3,0))</f>
        <v>878.4</v>
      </c>
      <c r="AQ26">
        <f>INDEX(root!$A$4:$CL$553,MATCH($A$26,root!$A$4:$A$553,0),MATCH(AQ4,root!$A$3:$CL$3,0))</f>
        <v>1092.4000000000001</v>
      </c>
      <c r="AR26">
        <f>INDEX(root!$A$4:$CL$553,MATCH($A$26,root!$A$4:$A$553,0),MATCH(AR4,root!$A$3:$CL$3,0))</f>
        <v>251.8</v>
      </c>
      <c r="AS26">
        <f>INDEX(root!$A$4:$CL$553,MATCH($A$26,root!$A$4:$A$553,0),MATCH(AS4,root!$A$3:$CL$3,0))</f>
        <v>231.2</v>
      </c>
      <c r="AT26">
        <f>INDEX(root!$A$4:$CL$553,MATCH($A$26,root!$A$4:$A$553,0),MATCH(AT4,root!$A$3:$CL$3,0))</f>
        <v>1054.4000000000001</v>
      </c>
      <c r="AU26">
        <f>INDEX(root!$A$4:$CL$553,MATCH($A$26,root!$A$4:$A$553,0),MATCH(AU4,root!$A$3:$CL$3,0))</f>
        <v>71.7</v>
      </c>
      <c r="AV26">
        <f>INDEX(root!$A$4:$CL$553,MATCH($A$26,root!$A$4:$A$553,0),MATCH(AV4,root!$A$3:$CL$3,0))</f>
        <v>302.89999999999998</v>
      </c>
      <c r="AW26">
        <f>INDEX(root!$A$4:$CL$553,MATCH($A$26,root!$A$4:$A$553,0),MATCH(AW4,root!$A$3:$CL$3,0))</f>
        <v>830.5</v>
      </c>
      <c r="AX26">
        <f>INDEX(root!$A$4:$CL$553,MATCH($A$26,root!$A$4:$A$553,0),MATCH(AX4,root!$A$3:$CL$3,0))</f>
        <v>210.2</v>
      </c>
      <c r="AY26">
        <f>INDEX(root!$A$4:$CL$553,MATCH($A$26,root!$A$4:$A$553,0),MATCH(AY4,root!$A$3:$CL$3,0))</f>
        <v>513.1</v>
      </c>
      <c r="AZ26">
        <f>INDEX(root!$A$4:$CL$553,MATCH($A$26,root!$A$4:$A$553,0),MATCH(AZ4,root!$A$3:$CL$3,0))</f>
        <v>764.9</v>
      </c>
      <c r="BA26">
        <f>INDEX(root!$A$4:$CL$553,MATCH($A$26,root!$A$4:$A$553,0),MATCH(BA4,root!$A$3:$CL$3,0))</f>
        <v>183.3</v>
      </c>
      <c r="BB26">
        <f>INDEX(root!$A$4:$CL$553,MATCH($A$26,root!$A$4:$A$553,0),MATCH(BB4,root!$A$3:$CL$3,0))</f>
        <v>0</v>
      </c>
      <c r="BC26">
        <f>INDEX(root!$A$4:$CL$553,MATCH($A$26,root!$A$4:$A$553,0),MATCH(BC4,root!$A$3:$CL$3,0))</f>
        <v>0</v>
      </c>
      <c r="BD26">
        <f>INDEX(root!$A$4:$CL$553,MATCH($A$26,root!$A$4:$A$553,0),MATCH(BD4,root!$A$3:$CL$3,0))</f>
        <v>0</v>
      </c>
      <c r="BE26">
        <f>INDEX(root!$A$4:$CL$553,MATCH($A$26,root!$A$4:$A$553,0),MATCH(BE4,root!$A$3:$CL$3,0))</f>
        <v>0</v>
      </c>
      <c r="BF26">
        <f>INDEX(root!$A$4:$CL$553,MATCH($A$26,root!$A$4:$A$553,0),MATCH(BF4,root!$A$3:$CL$3,0))</f>
        <v>0</v>
      </c>
      <c r="BG26">
        <f>INDEX(root!$A$4:$CL$553,MATCH($A$26,root!$A$4:$A$553,0),MATCH(BG4,root!$A$3:$CL$3,0))</f>
        <v>0</v>
      </c>
      <c r="BH26">
        <f>INDEX(root!$A$4:$CL$553,MATCH($A$26,root!$A$4:$A$553,0),MATCH(BH4,root!$A$3:$CL$3,0))</f>
        <v>0</v>
      </c>
      <c r="BI26">
        <f>INDEX(root!$A$4:$CL$553,MATCH($A$26,root!$A$4:$A$553,0),MATCH(BI4,root!$A$3:$CL$3,0))</f>
        <v>0</v>
      </c>
      <c r="BJ26">
        <f>INDEX(root!$A$4:$CL$553,MATCH($A$26,root!$A$4:$A$553,0),MATCH(BJ4,root!$A$3:$CL$3,0))</f>
        <v>0</v>
      </c>
      <c r="BK26">
        <f>INDEX(root!$A$4:$CL$553,MATCH($A$26,root!$A$4:$A$553,0),MATCH(BK4,root!$A$3:$CL$3,0))</f>
        <v>0</v>
      </c>
      <c r="BL26">
        <f>INDEX(root!$A$4:$CL$553,MATCH($A$26,root!$A$4:$A$553,0),MATCH(BL4,root!$A$3:$CL$3,0))</f>
        <v>0</v>
      </c>
      <c r="BM26">
        <f>INDEX(root!$A$4:$CL$553,MATCH($A$26,root!$A$4:$A$553,0),MATCH(BM4,root!$A$3:$CL$3,0))</f>
        <v>0</v>
      </c>
      <c r="BN26">
        <f>INDEX(root!$A$4:$CL$553,MATCH($A$26,root!$A$4:$A$553,0),MATCH(BN4,root!$A$3:$CL$3,0))</f>
        <v>0</v>
      </c>
      <c r="BO26">
        <f>INDEX(root!$A$4:$CL$553,MATCH($A$26,root!$A$4:$A$553,0),MATCH(BO4,root!$A$3:$CL$3,0))</f>
        <v>0</v>
      </c>
      <c r="BP26">
        <f>INDEX(root!$A$4:$CL$553,MATCH($A$26,root!$A$4:$A$553,0),MATCH(BP4,root!$A$3:$CL$3,0))</f>
        <v>0</v>
      </c>
      <c r="BQ26">
        <f>INDEX(root!$A$4:$CL$553,MATCH($A$26,root!$A$4:$A$553,0),MATCH(BQ4,root!$A$3:$CL$3,0))</f>
        <v>0</v>
      </c>
      <c r="BR26">
        <f>INDEX(root!$A$4:$CL$553,MATCH($A$26,root!$A$4:$A$553,0),MATCH(BR4,root!$A$3:$CL$3,0))</f>
        <v>0</v>
      </c>
      <c r="BS26">
        <f>INDEX(root!$A$4:$CL$553,MATCH($A$26,root!$A$4:$A$553,0),MATCH(BS4,root!$A$3:$CL$3,0))</f>
        <v>0</v>
      </c>
      <c r="BT26">
        <f>INDEX(root!$A$4:$CL$553,MATCH($A$26,root!$A$4:$A$553,0),MATCH(BT4,root!$A$3:$CL$3,0))</f>
        <v>0</v>
      </c>
      <c r="BU26">
        <f>INDEX(root!$A$4:$CL$553,MATCH($A$26,root!$A$4:$A$553,0),MATCH(BU4,root!$A$3:$CL$3,0))</f>
        <v>0</v>
      </c>
      <c r="BV26">
        <f>INDEX(root!$A$4:$CL$553,MATCH($A$26,root!$A$4:$A$553,0),MATCH(BV4,root!$A$3:$CL$3,0))</f>
        <v>0</v>
      </c>
      <c r="BW26">
        <f>INDEX(root!$A$4:$CL$553,MATCH($A$26,root!$A$4:$A$553,0),MATCH(BW4,root!$A$3:$CL$3,0))</f>
        <v>0</v>
      </c>
      <c r="BX26">
        <f>INDEX(root!$A$4:$CL$553,MATCH($A$26,root!$A$4:$A$553,0),MATCH(BX4,root!$A$3:$CL$3,0))</f>
        <v>0</v>
      </c>
      <c r="BY26">
        <f>INDEX(root!$A$4:$CL$553,MATCH($A$26,root!$A$4:$A$553,0),MATCH(BY4,root!$A$3:$CL$3,0))</f>
        <v>0</v>
      </c>
      <c r="BZ26">
        <f>INDEX(root!$A$4:$CL$553,MATCH($A$26,root!$A$4:$A$553,0),MATCH(BZ4,root!$A$3:$CL$3,0))</f>
        <v>0</v>
      </c>
      <c r="CA26">
        <f>INDEX(root!$A$4:$CL$553,MATCH($A$26,root!$A$4:$A$553,0),MATCH(CA4,root!$A$3:$CL$3,0))</f>
        <v>0</v>
      </c>
      <c r="CB26">
        <f>INDEX(root!$A$4:$CL$553,MATCH($A$26,root!$A$4:$A$553,0),MATCH(CB4,root!$A$3:$CL$3,0))</f>
        <v>0</v>
      </c>
      <c r="CC26">
        <f>INDEX(root!$A$4:$CL$553,MATCH($A$26,root!$A$4:$A$553,0),MATCH(CC4,root!$A$3:$CL$3,0))</f>
        <v>0</v>
      </c>
      <c r="CD26">
        <f>INDEX(root!$A$4:$CL$553,MATCH($A$26,root!$A$4:$A$553,0),MATCH(CD4,root!$A$3:$CL$3,0))</f>
        <v>0</v>
      </c>
      <c r="CE26">
        <f>INDEX(root!$A$4:$CL$553,MATCH($A$26,root!$A$4:$A$553,0),MATCH(CE4,root!$A$3:$CL$3,0))</f>
        <v>0</v>
      </c>
      <c r="CF26">
        <f>INDEX(root!$A$4:$CL$553,MATCH($A$26,root!$A$4:$A$553,0),MATCH(CF4,root!$A$3:$CL$3,0))</f>
        <v>0</v>
      </c>
      <c r="CG26">
        <f>INDEX(root!$A$4:$CL$553,MATCH($A$26,root!$A$4:$A$553,0),MATCH(CG4,root!$A$3:$CL$3,0))</f>
        <v>0</v>
      </c>
      <c r="CH26">
        <f>INDEX(root!$A$4:$CL$553,MATCH($A$26,root!$A$4:$A$553,0),MATCH(CH4,root!$A$3:$CL$3,0))</f>
        <v>0</v>
      </c>
      <c r="CI26">
        <f>INDEX(root!$A$4:$CL$553,MATCH($A$26,root!$A$4:$A$553,0),MATCH(CI4,root!$A$3:$CL$3,0))</f>
        <v>0</v>
      </c>
      <c r="CJ26">
        <f>INDEX(root!$A$4:$CL$553,MATCH($A$26,root!$A$4:$A$553,0),MATCH(CJ4,root!$A$3:$CL$3,0))</f>
        <v>0</v>
      </c>
      <c r="CK26">
        <f>INDEX(root!$A$4:$CL$553,MATCH($A$26,root!$A$4:$A$553,0),MATCH(CK4,root!$A$3:$CL$3,0))</f>
        <v>0</v>
      </c>
      <c r="CL26">
        <f>INDEX(root!$A$4:$CL$553,MATCH($A$26,root!$A$4:$A$553,0),MATCH(CL4,root!$A$3:$CL$3,0))</f>
        <v>0</v>
      </c>
    </row>
    <row r="27" spans="1:90" x14ac:dyDescent="0.3">
      <c r="D27" t="b">
        <f>D25=D26</f>
        <v>1</v>
      </c>
      <c r="E27" t="b">
        <f t="shared" ref="E27:BP27" si="95">E25=E26</f>
        <v>1</v>
      </c>
      <c r="F27" t="b">
        <f t="shared" si="95"/>
        <v>1</v>
      </c>
      <c r="G27" t="b">
        <f t="shared" si="95"/>
        <v>1</v>
      </c>
      <c r="H27" t="b">
        <f t="shared" si="95"/>
        <v>1</v>
      </c>
      <c r="I27" t="b">
        <f t="shared" si="95"/>
        <v>1</v>
      </c>
      <c r="J27" t="b">
        <f t="shared" si="95"/>
        <v>1</v>
      </c>
      <c r="K27" t="b">
        <f t="shared" si="95"/>
        <v>1</v>
      </c>
      <c r="L27" t="b">
        <f t="shared" si="95"/>
        <v>1</v>
      </c>
      <c r="M27" t="b">
        <f t="shared" si="95"/>
        <v>1</v>
      </c>
      <c r="N27" t="b">
        <f t="shared" si="95"/>
        <v>1</v>
      </c>
      <c r="O27" t="b">
        <f t="shared" si="95"/>
        <v>1</v>
      </c>
      <c r="P27" t="b">
        <f t="shared" si="95"/>
        <v>1</v>
      </c>
      <c r="Q27" t="b">
        <f t="shared" si="95"/>
        <v>1</v>
      </c>
      <c r="R27" t="b">
        <f t="shared" si="95"/>
        <v>1</v>
      </c>
      <c r="S27" t="b">
        <f t="shared" si="95"/>
        <v>1</v>
      </c>
      <c r="T27" t="b">
        <f t="shared" si="95"/>
        <v>1</v>
      </c>
      <c r="U27" t="b">
        <f t="shared" si="95"/>
        <v>1</v>
      </c>
      <c r="V27" t="b">
        <f t="shared" si="95"/>
        <v>1</v>
      </c>
      <c r="W27" t="b">
        <f t="shared" si="95"/>
        <v>1</v>
      </c>
      <c r="X27" t="b">
        <f t="shared" si="95"/>
        <v>1</v>
      </c>
      <c r="Y27" t="b">
        <f t="shared" si="95"/>
        <v>1</v>
      </c>
      <c r="Z27" t="b">
        <f t="shared" si="95"/>
        <v>1</v>
      </c>
      <c r="AA27" t="b">
        <f t="shared" si="95"/>
        <v>1</v>
      </c>
      <c r="AB27" t="b">
        <f t="shared" si="95"/>
        <v>1</v>
      </c>
      <c r="AC27" t="b">
        <f t="shared" si="95"/>
        <v>1</v>
      </c>
      <c r="AD27" t="b">
        <f t="shared" si="95"/>
        <v>1</v>
      </c>
      <c r="AE27" t="b">
        <f t="shared" si="95"/>
        <v>1</v>
      </c>
      <c r="AF27" t="b">
        <f t="shared" si="95"/>
        <v>1</v>
      </c>
      <c r="AG27" t="b">
        <f t="shared" si="95"/>
        <v>1</v>
      </c>
      <c r="AH27" t="b">
        <f t="shared" si="95"/>
        <v>1</v>
      </c>
      <c r="AI27" t="b">
        <f t="shared" si="95"/>
        <v>1</v>
      </c>
      <c r="AJ27" t="b">
        <f t="shared" si="95"/>
        <v>1</v>
      </c>
      <c r="AK27" t="b">
        <f t="shared" si="95"/>
        <v>1</v>
      </c>
      <c r="AL27" t="b">
        <f t="shared" si="95"/>
        <v>1</v>
      </c>
      <c r="AM27" t="b">
        <f t="shared" si="95"/>
        <v>1</v>
      </c>
      <c r="AN27" t="b">
        <f t="shared" si="95"/>
        <v>1</v>
      </c>
      <c r="AO27" t="b">
        <f t="shared" si="95"/>
        <v>1</v>
      </c>
      <c r="AP27" t="b">
        <f t="shared" si="95"/>
        <v>1</v>
      </c>
      <c r="AQ27" t="b">
        <f t="shared" si="95"/>
        <v>1</v>
      </c>
      <c r="AR27" t="b">
        <f t="shared" si="95"/>
        <v>1</v>
      </c>
      <c r="AS27" t="b">
        <f t="shared" si="95"/>
        <v>1</v>
      </c>
      <c r="AT27" t="b">
        <f t="shared" si="95"/>
        <v>1</v>
      </c>
      <c r="AU27" t="b">
        <f t="shared" si="95"/>
        <v>1</v>
      </c>
      <c r="AV27" t="b">
        <f t="shared" si="95"/>
        <v>1</v>
      </c>
      <c r="AW27" t="b">
        <f t="shared" si="95"/>
        <v>1</v>
      </c>
      <c r="AX27" t="b">
        <f t="shared" si="95"/>
        <v>1</v>
      </c>
      <c r="AY27" t="b">
        <f t="shared" si="95"/>
        <v>1</v>
      </c>
      <c r="AZ27" t="b">
        <f t="shared" si="95"/>
        <v>1</v>
      </c>
      <c r="BA27" t="b">
        <f t="shared" si="95"/>
        <v>1</v>
      </c>
      <c r="BB27" t="b">
        <f t="shared" si="95"/>
        <v>1</v>
      </c>
      <c r="BC27" t="b">
        <f t="shared" si="95"/>
        <v>1</v>
      </c>
      <c r="BD27" t="b">
        <f t="shared" si="95"/>
        <v>1</v>
      </c>
      <c r="BE27" t="b">
        <f t="shared" si="95"/>
        <v>1</v>
      </c>
      <c r="BF27" t="b">
        <f t="shared" si="95"/>
        <v>1</v>
      </c>
      <c r="BG27" t="b">
        <f t="shared" si="95"/>
        <v>1</v>
      </c>
      <c r="BH27" t="b">
        <f t="shared" si="95"/>
        <v>1</v>
      </c>
      <c r="BI27" t="b">
        <f t="shared" si="95"/>
        <v>1</v>
      </c>
      <c r="BJ27" t="b">
        <f t="shared" si="95"/>
        <v>1</v>
      </c>
      <c r="BK27" t="b">
        <f t="shared" si="95"/>
        <v>1</v>
      </c>
      <c r="BL27" t="b">
        <f t="shared" si="95"/>
        <v>1</v>
      </c>
      <c r="BM27" t="b">
        <f t="shared" si="95"/>
        <v>1</v>
      </c>
      <c r="BN27" t="b">
        <f t="shared" si="95"/>
        <v>1</v>
      </c>
      <c r="BO27" t="b">
        <f t="shared" si="95"/>
        <v>1</v>
      </c>
      <c r="BP27" t="b">
        <f t="shared" si="95"/>
        <v>1</v>
      </c>
      <c r="BQ27" t="b">
        <f t="shared" ref="BQ27:CL27" si="96">BQ25=BQ26</f>
        <v>1</v>
      </c>
      <c r="BR27" t="b">
        <f t="shared" si="96"/>
        <v>1</v>
      </c>
      <c r="BS27" t="b">
        <f t="shared" si="96"/>
        <v>1</v>
      </c>
      <c r="BT27" t="b">
        <f t="shared" si="96"/>
        <v>1</v>
      </c>
      <c r="BU27" t="b">
        <f t="shared" si="96"/>
        <v>1</v>
      </c>
      <c r="BV27" t="b">
        <f t="shared" si="96"/>
        <v>1</v>
      </c>
      <c r="BW27" t="b">
        <f t="shared" si="96"/>
        <v>1</v>
      </c>
      <c r="BX27" t="b">
        <f t="shared" si="96"/>
        <v>1</v>
      </c>
      <c r="BY27" t="b">
        <f t="shared" si="96"/>
        <v>1</v>
      </c>
      <c r="BZ27" t="b">
        <f t="shared" si="96"/>
        <v>1</v>
      </c>
      <c r="CA27" t="b">
        <f t="shared" si="96"/>
        <v>1</v>
      </c>
      <c r="CB27" t="b">
        <f t="shared" si="96"/>
        <v>1</v>
      </c>
      <c r="CC27" t="b">
        <f t="shared" si="96"/>
        <v>1</v>
      </c>
      <c r="CD27" t="b">
        <f t="shared" si="96"/>
        <v>1</v>
      </c>
      <c r="CE27" t="b">
        <f t="shared" si="96"/>
        <v>1</v>
      </c>
      <c r="CF27" t="b">
        <f t="shared" si="96"/>
        <v>1</v>
      </c>
      <c r="CG27" t="b">
        <f t="shared" si="96"/>
        <v>1</v>
      </c>
      <c r="CH27" t="b">
        <f t="shared" si="96"/>
        <v>1</v>
      </c>
      <c r="CI27" t="b">
        <f t="shared" si="96"/>
        <v>1</v>
      </c>
      <c r="CJ27" t="b">
        <f t="shared" si="96"/>
        <v>1</v>
      </c>
      <c r="CK27" t="b">
        <f t="shared" si="96"/>
        <v>1</v>
      </c>
      <c r="CL27" t="b">
        <f t="shared" si="96"/>
        <v>1</v>
      </c>
    </row>
    <row r="28" spans="1:90" x14ac:dyDescent="0.3">
      <c r="A28" t="s">
        <v>785</v>
      </c>
      <c r="D28">
        <f>D25-D26</f>
        <v>0</v>
      </c>
      <c r="E28">
        <f t="shared" ref="E28:BP28" si="97">E25-E26</f>
        <v>0</v>
      </c>
      <c r="F28">
        <f t="shared" si="97"/>
        <v>0</v>
      </c>
      <c r="G28">
        <f t="shared" si="97"/>
        <v>0</v>
      </c>
      <c r="H28">
        <f t="shared" si="97"/>
        <v>0</v>
      </c>
      <c r="I28">
        <f t="shared" si="97"/>
        <v>0</v>
      </c>
      <c r="J28">
        <f t="shared" si="97"/>
        <v>0</v>
      </c>
      <c r="K28">
        <f t="shared" si="97"/>
        <v>0</v>
      </c>
      <c r="L28">
        <f t="shared" si="97"/>
        <v>0</v>
      </c>
      <c r="M28">
        <f t="shared" si="97"/>
        <v>0</v>
      </c>
      <c r="N28">
        <f t="shared" si="97"/>
        <v>0</v>
      </c>
      <c r="O28">
        <f t="shared" si="97"/>
        <v>0</v>
      </c>
      <c r="P28">
        <f t="shared" si="97"/>
        <v>0</v>
      </c>
      <c r="Q28">
        <f t="shared" si="97"/>
        <v>0</v>
      </c>
      <c r="R28">
        <f t="shared" si="97"/>
        <v>0</v>
      </c>
      <c r="S28">
        <f t="shared" si="97"/>
        <v>0</v>
      </c>
      <c r="T28">
        <f t="shared" si="97"/>
        <v>0</v>
      </c>
      <c r="U28">
        <f t="shared" si="97"/>
        <v>0</v>
      </c>
      <c r="V28">
        <f t="shared" si="97"/>
        <v>0</v>
      </c>
      <c r="W28">
        <f t="shared" si="97"/>
        <v>0</v>
      </c>
      <c r="X28">
        <f t="shared" si="97"/>
        <v>0</v>
      </c>
      <c r="Y28">
        <f t="shared" si="97"/>
        <v>0</v>
      </c>
      <c r="Z28">
        <f t="shared" si="97"/>
        <v>0</v>
      </c>
      <c r="AA28">
        <f t="shared" si="97"/>
        <v>0</v>
      </c>
      <c r="AB28">
        <f t="shared" si="97"/>
        <v>0</v>
      </c>
      <c r="AC28">
        <f t="shared" si="97"/>
        <v>0</v>
      </c>
      <c r="AD28">
        <f t="shared" si="97"/>
        <v>0</v>
      </c>
      <c r="AE28">
        <f t="shared" si="97"/>
        <v>0</v>
      </c>
      <c r="AF28">
        <f t="shared" si="97"/>
        <v>0</v>
      </c>
      <c r="AG28">
        <f t="shared" si="97"/>
        <v>0</v>
      </c>
      <c r="AH28">
        <f t="shared" si="97"/>
        <v>0</v>
      </c>
      <c r="AI28">
        <f t="shared" si="97"/>
        <v>0</v>
      </c>
      <c r="AJ28">
        <f t="shared" si="97"/>
        <v>0</v>
      </c>
      <c r="AK28">
        <f t="shared" si="97"/>
        <v>0</v>
      </c>
      <c r="AL28">
        <f t="shared" si="97"/>
        <v>0</v>
      </c>
      <c r="AM28">
        <f t="shared" si="97"/>
        <v>0</v>
      </c>
      <c r="AN28">
        <f t="shared" si="97"/>
        <v>0</v>
      </c>
      <c r="AO28">
        <f t="shared" si="97"/>
        <v>0</v>
      </c>
      <c r="AP28">
        <f t="shared" si="97"/>
        <v>0</v>
      </c>
      <c r="AQ28">
        <f t="shared" si="97"/>
        <v>0</v>
      </c>
      <c r="AR28">
        <f t="shared" si="97"/>
        <v>0</v>
      </c>
      <c r="AS28">
        <f t="shared" si="97"/>
        <v>0</v>
      </c>
      <c r="AT28">
        <f t="shared" si="97"/>
        <v>0</v>
      </c>
      <c r="AU28">
        <f t="shared" si="97"/>
        <v>0</v>
      </c>
      <c r="AV28">
        <f t="shared" si="97"/>
        <v>0</v>
      </c>
      <c r="AW28">
        <f t="shared" si="97"/>
        <v>0</v>
      </c>
      <c r="AX28">
        <f t="shared" si="97"/>
        <v>0</v>
      </c>
      <c r="AY28">
        <f t="shared" si="97"/>
        <v>0</v>
      </c>
      <c r="AZ28">
        <f t="shared" si="97"/>
        <v>0</v>
      </c>
      <c r="BA28">
        <f t="shared" si="97"/>
        <v>0</v>
      </c>
      <c r="BB28">
        <f t="shared" si="97"/>
        <v>0</v>
      </c>
      <c r="BC28">
        <f t="shared" si="97"/>
        <v>0</v>
      </c>
      <c r="BD28">
        <f t="shared" si="97"/>
        <v>0</v>
      </c>
      <c r="BE28">
        <f t="shared" si="97"/>
        <v>0</v>
      </c>
      <c r="BF28">
        <f t="shared" si="97"/>
        <v>0</v>
      </c>
      <c r="BG28">
        <f t="shared" si="97"/>
        <v>0</v>
      </c>
      <c r="BH28">
        <f t="shared" si="97"/>
        <v>0</v>
      </c>
      <c r="BI28">
        <f t="shared" si="97"/>
        <v>0</v>
      </c>
      <c r="BJ28">
        <f t="shared" si="97"/>
        <v>0</v>
      </c>
      <c r="BK28">
        <f t="shared" si="97"/>
        <v>0</v>
      </c>
      <c r="BL28">
        <f t="shared" si="97"/>
        <v>0</v>
      </c>
      <c r="BM28">
        <f t="shared" si="97"/>
        <v>0</v>
      </c>
      <c r="BN28">
        <f t="shared" si="97"/>
        <v>0</v>
      </c>
      <c r="BO28">
        <f t="shared" si="97"/>
        <v>0</v>
      </c>
      <c r="BP28">
        <f t="shared" si="97"/>
        <v>0</v>
      </c>
      <c r="BQ28">
        <f t="shared" ref="BQ28:CL28" si="98">BQ25-BQ26</f>
        <v>0</v>
      </c>
      <c r="BR28">
        <f t="shared" si="98"/>
        <v>0</v>
      </c>
      <c r="BS28">
        <f t="shared" si="98"/>
        <v>0</v>
      </c>
      <c r="BT28">
        <f t="shared" si="98"/>
        <v>0</v>
      </c>
      <c r="BU28">
        <f t="shared" si="98"/>
        <v>0</v>
      </c>
      <c r="BV28">
        <f t="shared" si="98"/>
        <v>0</v>
      </c>
      <c r="BW28">
        <f t="shared" si="98"/>
        <v>0</v>
      </c>
      <c r="BX28">
        <f t="shared" si="98"/>
        <v>0</v>
      </c>
      <c r="BY28">
        <f t="shared" si="98"/>
        <v>0</v>
      </c>
      <c r="BZ28">
        <f t="shared" si="98"/>
        <v>0</v>
      </c>
      <c r="CA28">
        <f t="shared" si="98"/>
        <v>0</v>
      </c>
      <c r="CB28">
        <f t="shared" si="98"/>
        <v>0</v>
      </c>
      <c r="CC28">
        <f t="shared" si="98"/>
        <v>0</v>
      </c>
      <c r="CD28">
        <f t="shared" si="98"/>
        <v>0</v>
      </c>
      <c r="CE28">
        <f t="shared" si="98"/>
        <v>0</v>
      </c>
      <c r="CF28">
        <f t="shared" si="98"/>
        <v>0</v>
      </c>
      <c r="CG28">
        <f t="shared" si="98"/>
        <v>0</v>
      </c>
      <c r="CH28">
        <f t="shared" si="98"/>
        <v>0</v>
      </c>
      <c r="CI28">
        <f t="shared" si="98"/>
        <v>0</v>
      </c>
      <c r="CJ28">
        <f t="shared" si="98"/>
        <v>0</v>
      </c>
      <c r="CK28">
        <f t="shared" si="98"/>
        <v>0</v>
      </c>
      <c r="CL28">
        <f t="shared" si="98"/>
        <v>0</v>
      </c>
    </row>
    <row r="29" spans="1:90" x14ac:dyDescent="0.3">
      <c r="A29" t="s">
        <v>786</v>
      </c>
      <c r="D29" t="str">
        <f>IF(D28&lt;&gt;0,VLOOKUP(D28,root!A:CL,1,FALSE), "")</f>
        <v/>
      </c>
      <c r="E29" t="str">
        <f>IF(E28&lt;&gt;0,VLOOKUP(E28,root!B:CM,1,FALSE), "")</f>
        <v/>
      </c>
      <c r="F29" t="str">
        <f>IF(F28&lt;&gt;0,VLOOKUP(F28,root!C:CN,1,FALSE), "")</f>
        <v/>
      </c>
      <c r="G29" t="str">
        <f>IF(G28&lt;&gt;0,VLOOKUP(G28,root!D:CO,1,FALSE), "")</f>
        <v/>
      </c>
      <c r="H29" t="str">
        <f>IF(H28&lt;&gt;0,VLOOKUP(H28,root!E:CP,1,FALSE), "")</f>
        <v/>
      </c>
      <c r="I29" t="str">
        <f>IF(I28&lt;&gt;0,VLOOKUP(I28,root!F:CQ,1,FALSE), "")</f>
        <v/>
      </c>
      <c r="J29" t="str">
        <f>IF(J28&lt;&gt;0,VLOOKUP(J28,root!G:CR,1,FALSE), "")</f>
        <v/>
      </c>
      <c r="K29" t="str">
        <f>IF(K28&lt;&gt;0,VLOOKUP(K28,root!H:CS,1,FALSE), "")</f>
        <v/>
      </c>
      <c r="L29" t="str">
        <f>IF(L28&lt;&gt;0,VLOOKUP(L28,root!I:CT,1,FALSE), "")</f>
        <v/>
      </c>
      <c r="M29" t="str">
        <f>IF(M28&lt;&gt;0,VLOOKUP(M28,root!J:CU,1,FALSE), "")</f>
        <v/>
      </c>
      <c r="N29" t="str">
        <f>IF(N28&lt;&gt;0,VLOOKUP(N28,root!K:CV,1,FALSE), "")</f>
        <v/>
      </c>
      <c r="O29" t="str">
        <f>IF(O28&lt;&gt;0,VLOOKUP(O28,root!L:CW,1,FALSE), "")</f>
        <v/>
      </c>
      <c r="P29" t="str">
        <f>IF(P28&lt;&gt;0,VLOOKUP(P28,root!M:CX,1,FALSE), "")</f>
        <v/>
      </c>
      <c r="Q29" t="str">
        <f>IF(Q28&lt;&gt;0,VLOOKUP(Q28,root!N:CY,1,FALSE), "")</f>
        <v/>
      </c>
      <c r="R29" t="str">
        <f>IF(R28&lt;&gt;0,VLOOKUP(R28,root!O:CZ,1,FALSE), "")</f>
        <v/>
      </c>
      <c r="S29" t="str">
        <f>IF(S28&lt;&gt;0,VLOOKUP(S28,root!P:DA,1,FALSE), "")</f>
        <v/>
      </c>
      <c r="T29" t="str">
        <f>IF(T28&lt;&gt;0,VLOOKUP(T28,root!Q:DB,1,FALSE), "")</f>
        <v/>
      </c>
      <c r="U29" t="str">
        <f>IF(U28&lt;&gt;0,VLOOKUP(U28,root!R:DC,1,FALSE), "")</f>
        <v/>
      </c>
      <c r="V29" t="str">
        <f>IF(V28&lt;&gt;0,VLOOKUP(V28,root!S:DD,1,FALSE), "")</f>
        <v/>
      </c>
      <c r="W29" t="str">
        <f>IF(W28&lt;&gt;0,VLOOKUP(W28,root!T:DE,1,FALSE), "")</f>
        <v/>
      </c>
      <c r="X29" t="str">
        <f>IF(X28&lt;&gt;0,VLOOKUP(X28,root!U:DF,1,FALSE), "")</f>
        <v/>
      </c>
      <c r="Y29" t="str">
        <f>IF(Y28&lt;&gt;0,VLOOKUP(Y28,root!V:DG,1,FALSE), "")</f>
        <v/>
      </c>
      <c r="Z29" t="str">
        <f>IF(Z28&lt;&gt;0,VLOOKUP(Z28,root!W:DH,1,FALSE), "")</f>
        <v/>
      </c>
      <c r="AA29" t="str">
        <f>IF(AA28&lt;&gt;0,VLOOKUP(AA28,root!X:DI,1,FALSE), "")</f>
        <v/>
      </c>
      <c r="AB29" t="str">
        <f>IF(AB28&lt;&gt;0,VLOOKUP(AB28,root!Y:DJ,1,FALSE), "")</f>
        <v/>
      </c>
      <c r="AC29" t="str">
        <f>IF(AC28&lt;&gt;0,VLOOKUP(AC28,root!Z:DK,1,FALSE), "")</f>
        <v/>
      </c>
      <c r="AD29" t="str">
        <f>IF(AD28&lt;&gt;0,VLOOKUP(AD28,root!AA:DL,1,FALSE), "")</f>
        <v/>
      </c>
      <c r="AE29" t="str">
        <f>IF(AE28&lt;&gt;0,VLOOKUP(AE28,root!AB:DM,1,FALSE), "")</f>
        <v/>
      </c>
      <c r="AF29" t="str">
        <f>IF(AF28&lt;&gt;0,VLOOKUP(AF28,root!AC:DN,1,FALSE), "")</f>
        <v/>
      </c>
      <c r="AG29" t="str">
        <f>IF(AG28&lt;&gt;0,VLOOKUP(AG28,root!AD:DO,1,FALSE), "")</f>
        <v/>
      </c>
      <c r="AH29" t="str">
        <f>IF(AH28&lt;&gt;0,VLOOKUP(AH28,root!AE:DP,1,FALSE), "")</f>
        <v/>
      </c>
      <c r="AI29" t="str">
        <f>IF(AI28&lt;&gt;0,VLOOKUP(AI28,root!AF:DQ,1,FALSE), "")</f>
        <v/>
      </c>
      <c r="AJ29" t="str">
        <f>IF(AJ28&lt;&gt;0,VLOOKUP(AJ28,root!AG:DR,1,FALSE), "")</f>
        <v/>
      </c>
      <c r="AK29" t="str">
        <f>IF(AK28&lt;&gt;0,VLOOKUP(AK28,root!AH:DS,1,FALSE), "")</f>
        <v/>
      </c>
      <c r="AL29" t="str">
        <f>IF(AL28&lt;&gt;0,VLOOKUP(AL28,root!AI:DT,1,FALSE), "")</f>
        <v/>
      </c>
      <c r="AM29" t="str">
        <f>IF(AM28&lt;&gt;0,VLOOKUP(AM28,root!AJ:DU,1,FALSE), "")</f>
        <v/>
      </c>
      <c r="AN29" t="str">
        <f>IF(AN28&lt;&gt;0,VLOOKUP(AN28,root!AK:DV,1,FALSE), "")</f>
        <v/>
      </c>
      <c r="AO29" t="str">
        <f>IF(AO28&lt;&gt;0,VLOOKUP(AO28,root!AL:DW,1,FALSE), "")</f>
        <v/>
      </c>
      <c r="AP29" t="str">
        <f>IF(AP28&lt;&gt;0,VLOOKUP(AP28,root!AM:DX,1,FALSE), "")</f>
        <v/>
      </c>
      <c r="AQ29" t="str">
        <f>IF(AQ28&lt;&gt;0,VLOOKUP(AQ28,root!AN:DY,1,FALSE), "")</f>
        <v/>
      </c>
      <c r="AR29" t="str">
        <f>IF(AR28&lt;&gt;0,VLOOKUP(AR28,root!AO:DZ,1,FALSE), "")</f>
        <v/>
      </c>
      <c r="AS29" t="str">
        <f>IF(AS28&lt;&gt;0,VLOOKUP(AS28,root!AP:EA,1,FALSE), "")</f>
        <v/>
      </c>
      <c r="AT29" t="str">
        <f>IF(AT28&lt;&gt;0,VLOOKUP(AT28,root!AQ:EB,1,FALSE), "")</f>
        <v/>
      </c>
      <c r="AU29" t="str">
        <f>IF(AU28&lt;&gt;0,VLOOKUP(AU28,root!AR:EC,1,FALSE), "")</f>
        <v/>
      </c>
      <c r="AV29" t="str">
        <f>IF(AV28&lt;&gt;0,VLOOKUP(AV28,root!AS:ED,1,FALSE), "")</f>
        <v/>
      </c>
      <c r="AW29" t="str">
        <f>IF(AW28&lt;&gt;0,VLOOKUP(AW28,root!AT:EE,1,FALSE), "")</f>
        <v/>
      </c>
      <c r="AX29" t="str">
        <f>IF(AX28&lt;&gt;0,VLOOKUP(AX28,root!AU:EF,1,FALSE), "")</f>
        <v/>
      </c>
      <c r="AY29" t="str">
        <f>IF(AY28&lt;&gt;0,VLOOKUP(AY28,root!AV:EG,1,FALSE), "")</f>
        <v/>
      </c>
      <c r="AZ29" t="str">
        <f>IF(AZ28&lt;&gt;0,VLOOKUP(AZ28,root!AW:EH,1,FALSE), "")</f>
        <v/>
      </c>
      <c r="BA29" t="str">
        <f>IF(BA28&lt;&gt;0,VLOOKUP(BA28,root!AX:EI,1,FALSE), "")</f>
        <v/>
      </c>
      <c r="BB29" t="str">
        <f>IF(BB28&lt;&gt;0,VLOOKUP(BB28,root!AY:EJ,1,FALSE), "")</f>
        <v/>
      </c>
      <c r="BC29" t="str">
        <f>IF(BC28&lt;&gt;0,VLOOKUP(BC28,root!AZ:EK,1,FALSE), "")</f>
        <v/>
      </c>
      <c r="BD29" t="str">
        <f>IF(BD28&lt;&gt;0,VLOOKUP(BD28,root!BA:EL,1,FALSE), "")</f>
        <v/>
      </c>
      <c r="BE29" t="str">
        <f>IF(BE28&lt;&gt;0,VLOOKUP(BE28,root!BB:EM,1,FALSE), "")</f>
        <v/>
      </c>
      <c r="BF29" t="str">
        <f>IF(BF28&lt;&gt;0,VLOOKUP(BF28,root!BC:EN,1,FALSE), "")</f>
        <v/>
      </c>
      <c r="BG29" t="str">
        <f>IF(BG28&lt;&gt;0,VLOOKUP(BG28,root!BD:EO,1,FALSE), "")</f>
        <v/>
      </c>
      <c r="BH29" t="str">
        <f>IF(BH28&lt;&gt;0,VLOOKUP(BH28,root!BE:EP,1,FALSE), "")</f>
        <v/>
      </c>
      <c r="BI29" t="str">
        <f>IF(BI28&lt;&gt;0,VLOOKUP(BI28,root!BF:EQ,1,FALSE), "")</f>
        <v/>
      </c>
      <c r="BJ29" t="str">
        <f>IF(BJ28&lt;&gt;0,VLOOKUP(BJ28,root!BG:ER,1,FALSE), "")</f>
        <v/>
      </c>
      <c r="BK29" t="str">
        <f>IF(BK28&lt;&gt;0,VLOOKUP(BK28,root!BH:ES,1,FALSE), "")</f>
        <v/>
      </c>
      <c r="BL29" t="str">
        <f>IF(BL28&lt;&gt;0,VLOOKUP(BL28,root!BI:ET,1,FALSE), "")</f>
        <v/>
      </c>
      <c r="BM29" t="str">
        <f>IF(BM28&lt;&gt;0,VLOOKUP(BM28,root!BJ:EU,1,FALSE), "")</f>
        <v/>
      </c>
      <c r="BN29" t="str">
        <f>IF(BN28&lt;&gt;0,VLOOKUP(BN28,root!BK:EV,1,FALSE), "")</f>
        <v/>
      </c>
      <c r="BO29" t="str">
        <f>IF(BO28&lt;&gt;0,VLOOKUP(BO28,root!BL:EW,1,FALSE), "")</f>
        <v/>
      </c>
      <c r="BP29" t="str">
        <f>IF(BP28&lt;&gt;0,VLOOKUP(BP28,root!BM:EX,1,FALSE), "")</f>
        <v/>
      </c>
      <c r="BQ29" t="str">
        <f>IF(BQ28&lt;&gt;0,VLOOKUP(BQ28,root!BN:EY,1,FALSE), "")</f>
        <v/>
      </c>
      <c r="BR29" t="str">
        <f>IF(BR28&lt;&gt;0,VLOOKUP(BR28,root!BO:EZ,1,FALSE), "")</f>
        <v/>
      </c>
      <c r="BS29" t="str">
        <f>IF(BS28&lt;&gt;0,VLOOKUP(BS28,root!BP:FA,1,FALSE), "")</f>
        <v/>
      </c>
      <c r="BT29" t="str">
        <f>IF(BT28&lt;&gt;0,VLOOKUP(BT28,root!BQ:FB,1,FALSE), "")</f>
        <v/>
      </c>
      <c r="BU29" t="str">
        <f>IF(BU28&lt;&gt;0,VLOOKUP(BU28,root!BR:FC,1,FALSE), "")</f>
        <v/>
      </c>
      <c r="BV29" t="str">
        <f>IF(BV28&lt;&gt;0,VLOOKUP(BV28,root!BS:FD,1,FALSE), "")</f>
        <v/>
      </c>
      <c r="BW29" t="str">
        <f>IF(BW28&lt;&gt;0,VLOOKUP(BW28,root!BT:FE,1,FALSE), "")</f>
        <v/>
      </c>
      <c r="BX29" t="str">
        <f>IF(BX28&lt;&gt;0,VLOOKUP(BX28,root!BU:FF,1,FALSE), "")</f>
        <v/>
      </c>
      <c r="BY29" t="str">
        <f>IF(BY28&lt;&gt;0,VLOOKUP(BY28,root!BV:FG,1,FALSE), "")</f>
        <v/>
      </c>
      <c r="BZ29" t="str">
        <f>IF(BZ28&lt;&gt;0,VLOOKUP(BZ28,root!BW:FH,1,FALSE), "")</f>
        <v/>
      </c>
      <c r="CA29" t="str">
        <f>IF(CA28&lt;&gt;0,VLOOKUP(CA28,root!BX:FI,1,FALSE), "")</f>
        <v/>
      </c>
      <c r="CB29" t="str">
        <f>IF(CB28&lt;&gt;0,VLOOKUP(CB28,root!BY:FJ,1,FALSE), "")</f>
        <v/>
      </c>
      <c r="CC29" t="str">
        <f>IF(CC28&lt;&gt;0,VLOOKUP(CC28,root!BZ:FK,1,FALSE), "")</f>
        <v/>
      </c>
      <c r="CD29" t="str">
        <f>IF(CD28&lt;&gt;0,VLOOKUP(CD28,root!CA:FL,1,FALSE), "")</f>
        <v/>
      </c>
      <c r="CE29" t="str">
        <f>IF(CE28&lt;&gt;0,VLOOKUP(CE28,root!CB:FM,1,FALSE), "")</f>
        <v/>
      </c>
      <c r="CF29" t="str">
        <f>IF(CF28&lt;&gt;0,VLOOKUP(CF28,root!CC:FN,1,FALSE), "")</f>
        <v/>
      </c>
      <c r="CG29" t="str">
        <f>IF(CG28&lt;&gt;0,VLOOKUP(CG28,root!CD:FO,1,FALSE), "")</f>
        <v/>
      </c>
      <c r="CH29" t="str">
        <f>IF(CH28&lt;&gt;0,VLOOKUP(CH28,root!CE:FP,1,FALSE), "")</f>
        <v/>
      </c>
      <c r="CI29" t="str">
        <f>IF(CI28&lt;&gt;0,VLOOKUP(CI28,root!CF:FQ,1,FALSE), "")</f>
        <v/>
      </c>
      <c r="CJ29" t="str">
        <f>IF(CJ28&lt;&gt;0,VLOOKUP(CJ28,root!CG:FR,1,FALSE), "")</f>
        <v/>
      </c>
      <c r="CK29" t="str">
        <f>IF(CK28&lt;&gt;0,VLOOKUP(CK28,root!CH:FS,1,FALSE), "")</f>
        <v/>
      </c>
      <c r="CL29" t="str">
        <f>IF(CL28&lt;&gt;0,VLOOKUP(CL28,root!CI:FT,1,FALSE), "")</f>
        <v/>
      </c>
    </row>
    <row r="30" spans="1:90" x14ac:dyDescent="0.3">
      <c r="A30" t="s">
        <v>787</v>
      </c>
      <c r="D30">
        <f>D28/2</f>
        <v>0</v>
      </c>
      <c r="E30">
        <f t="shared" ref="E30:BP30" si="99">E28/2</f>
        <v>0</v>
      </c>
      <c r="F30">
        <f t="shared" si="99"/>
        <v>0</v>
      </c>
      <c r="G30">
        <f t="shared" si="99"/>
        <v>0</v>
      </c>
      <c r="H30">
        <f t="shared" si="99"/>
        <v>0</v>
      </c>
      <c r="I30">
        <f t="shared" si="99"/>
        <v>0</v>
      </c>
      <c r="J30">
        <f t="shared" si="99"/>
        <v>0</v>
      </c>
      <c r="K30">
        <f t="shared" si="99"/>
        <v>0</v>
      </c>
      <c r="L30">
        <f t="shared" si="99"/>
        <v>0</v>
      </c>
      <c r="M30">
        <f t="shared" si="99"/>
        <v>0</v>
      </c>
      <c r="N30">
        <f t="shared" si="99"/>
        <v>0</v>
      </c>
      <c r="O30">
        <f t="shared" si="99"/>
        <v>0</v>
      </c>
      <c r="P30">
        <f t="shared" si="99"/>
        <v>0</v>
      </c>
      <c r="Q30">
        <f t="shared" si="99"/>
        <v>0</v>
      </c>
      <c r="R30">
        <f t="shared" si="99"/>
        <v>0</v>
      </c>
      <c r="S30">
        <f t="shared" si="99"/>
        <v>0</v>
      </c>
      <c r="T30">
        <f t="shared" si="99"/>
        <v>0</v>
      </c>
      <c r="U30">
        <f t="shared" si="99"/>
        <v>0</v>
      </c>
      <c r="V30">
        <f t="shared" si="99"/>
        <v>0</v>
      </c>
      <c r="W30">
        <f t="shared" si="99"/>
        <v>0</v>
      </c>
      <c r="X30">
        <f t="shared" si="99"/>
        <v>0</v>
      </c>
      <c r="Y30">
        <f t="shared" si="99"/>
        <v>0</v>
      </c>
      <c r="Z30">
        <f t="shared" si="99"/>
        <v>0</v>
      </c>
      <c r="AA30">
        <f t="shared" si="99"/>
        <v>0</v>
      </c>
      <c r="AB30">
        <f t="shared" si="99"/>
        <v>0</v>
      </c>
      <c r="AC30">
        <f t="shared" si="99"/>
        <v>0</v>
      </c>
      <c r="AD30">
        <f t="shared" si="99"/>
        <v>0</v>
      </c>
      <c r="AE30">
        <f t="shared" si="99"/>
        <v>0</v>
      </c>
      <c r="AF30">
        <f t="shared" si="99"/>
        <v>0</v>
      </c>
      <c r="AG30">
        <f t="shared" si="99"/>
        <v>0</v>
      </c>
      <c r="AH30">
        <f t="shared" si="99"/>
        <v>0</v>
      </c>
      <c r="AI30">
        <f t="shared" si="99"/>
        <v>0</v>
      </c>
      <c r="AJ30">
        <f t="shared" si="99"/>
        <v>0</v>
      </c>
      <c r="AK30">
        <f t="shared" si="99"/>
        <v>0</v>
      </c>
      <c r="AL30">
        <f t="shared" si="99"/>
        <v>0</v>
      </c>
      <c r="AM30">
        <f t="shared" si="99"/>
        <v>0</v>
      </c>
      <c r="AN30">
        <f t="shared" si="99"/>
        <v>0</v>
      </c>
      <c r="AO30">
        <f t="shared" si="99"/>
        <v>0</v>
      </c>
      <c r="AP30">
        <f t="shared" si="99"/>
        <v>0</v>
      </c>
      <c r="AQ30">
        <f t="shared" si="99"/>
        <v>0</v>
      </c>
      <c r="AR30">
        <f t="shared" si="99"/>
        <v>0</v>
      </c>
      <c r="AS30">
        <f t="shared" si="99"/>
        <v>0</v>
      </c>
      <c r="AT30">
        <f t="shared" si="99"/>
        <v>0</v>
      </c>
      <c r="AU30">
        <f t="shared" si="99"/>
        <v>0</v>
      </c>
      <c r="AV30">
        <f t="shared" si="99"/>
        <v>0</v>
      </c>
      <c r="AW30">
        <f t="shared" si="99"/>
        <v>0</v>
      </c>
      <c r="AX30">
        <f t="shared" si="99"/>
        <v>0</v>
      </c>
      <c r="AY30">
        <f t="shared" si="99"/>
        <v>0</v>
      </c>
      <c r="AZ30">
        <f t="shared" si="99"/>
        <v>0</v>
      </c>
      <c r="BA30">
        <f t="shared" si="99"/>
        <v>0</v>
      </c>
      <c r="BB30">
        <f t="shared" si="99"/>
        <v>0</v>
      </c>
      <c r="BC30">
        <f t="shared" si="99"/>
        <v>0</v>
      </c>
      <c r="BD30">
        <f t="shared" si="99"/>
        <v>0</v>
      </c>
      <c r="BE30">
        <f t="shared" si="99"/>
        <v>0</v>
      </c>
      <c r="BF30">
        <f t="shared" si="99"/>
        <v>0</v>
      </c>
      <c r="BG30">
        <f t="shared" si="99"/>
        <v>0</v>
      </c>
      <c r="BH30">
        <f t="shared" si="99"/>
        <v>0</v>
      </c>
      <c r="BI30">
        <f t="shared" si="99"/>
        <v>0</v>
      </c>
      <c r="BJ30">
        <f t="shared" si="99"/>
        <v>0</v>
      </c>
      <c r="BK30">
        <f t="shared" si="99"/>
        <v>0</v>
      </c>
      <c r="BL30">
        <f t="shared" si="99"/>
        <v>0</v>
      </c>
      <c r="BM30">
        <f t="shared" si="99"/>
        <v>0</v>
      </c>
      <c r="BN30">
        <f t="shared" si="99"/>
        <v>0</v>
      </c>
      <c r="BO30">
        <f t="shared" si="99"/>
        <v>0</v>
      </c>
      <c r="BP30">
        <f t="shared" si="99"/>
        <v>0</v>
      </c>
      <c r="BQ30">
        <f t="shared" ref="BQ30:CL30" si="100">BQ28/2</f>
        <v>0</v>
      </c>
      <c r="BR30">
        <f t="shared" si="100"/>
        <v>0</v>
      </c>
      <c r="BS30">
        <f t="shared" si="100"/>
        <v>0</v>
      </c>
      <c r="BT30">
        <f t="shared" si="100"/>
        <v>0</v>
      </c>
      <c r="BU30">
        <f t="shared" si="100"/>
        <v>0</v>
      </c>
      <c r="BV30">
        <f t="shared" si="100"/>
        <v>0</v>
      </c>
      <c r="BW30">
        <f t="shared" si="100"/>
        <v>0</v>
      </c>
      <c r="BX30">
        <f t="shared" si="100"/>
        <v>0</v>
      </c>
      <c r="BY30">
        <f t="shared" si="100"/>
        <v>0</v>
      </c>
      <c r="BZ30">
        <f t="shared" si="100"/>
        <v>0</v>
      </c>
      <c r="CA30">
        <f t="shared" si="100"/>
        <v>0</v>
      </c>
      <c r="CB30">
        <f t="shared" si="100"/>
        <v>0</v>
      </c>
      <c r="CC30">
        <f t="shared" si="100"/>
        <v>0</v>
      </c>
      <c r="CD30">
        <f t="shared" si="100"/>
        <v>0</v>
      </c>
      <c r="CE30">
        <f t="shared" si="100"/>
        <v>0</v>
      </c>
      <c r="CF30">
        <f t="shared" si="100"/>
        <v>0</v>
      </c>
      <c r="CG30">
        <f t="shared" si="100"/>
        <v>0</v>
      </c>
      <c r="CH30">
        <f t="shared" si="100"/>
        <v>0</v>
      </c>
      <c r="CI30">
        <f t="shared" si="100"/>
        <v>0</v>
      </c>
      <c r="CJ30">
        <f t="shared" si="100"/>
        <v>0</v>
      </c>
      <c r="CK30">
        <f t="shared" si="100"/>
        <v>0</v>
      </c>
      <c r="CL30">
        <f t="shared" si="100"/>
        <v>0</v>
      </c>
    </row>
    <row r="31" spans="1:90" x14ac:dyDescent="0.3">
      <c r="A31" t="s">
        <v>786</v>
      </c>
      <c r="D31" t="e">
        <f>IF(D29&lt;&gt;0,VLOOKUP(D29,root!A:CL,1,FALSE), "")</f>
        <v>#N/A</v>
      </c>
      <c r="E31" t="e">
        <f>IF(E29&lt;&gt;0,VLOOKUP(E29,root!B:CM,1,FALSE), "")</f>
        <v>#N/A</v>
      </c>
      <c r="F31" t="e">
        <f>IF(F29&lt;&gt;0,VLOOKUP(F29,root!C:CN,1,FALSE), "")</f>
        <v>#N/A</v>
      </c>
      <c r="G31" t="e">
        <f>IF(G29&lt;&gt;0,VLOOKUP(G29,root!D:CO,1,FALSE), "")</f>
        <v>#N/A</v>
      </c>
      <c r="H31" t="e">
        <f>IF(H29&lt;&gt;0,VLOOKUP(H29,root!E:CP,1,FALSE), "")</f>
        <v>#N/A</v>
      </c>
      <c r="I31" t="e">
        <f>IF(I29&lt;&gt;0,VLOOKUP(I29,root!F:CQ,1,FALSE), "")</f>
        <v>#N/A</v>
      </c>
      <c r="J31" t="e">
        <f>IF(J29&lt;&gt;0,VLOOKUP(J29,root!G:CR,1,FALSE), "")</f>
        <v>#N/A</v>
      </c>
      <c r="K31" t="e">
        <f>IF(K29&lt;&gt;0,VLOOKUP(K29,root!H:CS,1,FALSE), "")</f>
        <v>#N/A</v>
      </c>
      <c r="L31" t="e">
        <f>IF(L29&lt;&gt;0,VLOOKUP(L29,root!I:CT,1,FALSE), "")</f>
        <v>#N/A</v>
      </c>
      <c r="M31" t="e">
        <f>IF(M29&lt;&gt;0,VLOOKUP(M29,root!J:CU,1,FALSE), "")</f>
        <v>#N/A</v>
      </c>
      <c r="N31" t="e">
        <f>IF(N29&lt;&gt;0,VLOOKUP(N29,root!K:CV,1,FALSE), "")</f>
        <v>#N/A</v>
      </c>
      <c r="O31" t="e">
        <f>IF(O29&lt;&gt;0,VLOOKUP(O29,root!L:CW,1,FALSE), "")</f>
        <v>#N/A</v>
      </c>
      <c r="P31" t="e">
        <f>IF(P29&lt;&gt;0,VLOOKUP(P29,root!M:CX,1,FALSE), "")</f>
        <v>#N/A</v>
      </c>
      <c r="Q31" t="e">
        <f>IF(Q29&lt;&gt;0,VLOOKUP(Q29,root!N:CY,1,FALSE), "")</f>
        <v>#N/A</v>
      </c>
      <c r="R31" t="e">
        <f>IF(R29&lt;&gt;0,VLOOKUP(R29,root!O:CZ,1,FALSE), "")</f>
        <v>#N/A</v>
      </c>
      <c r="S31" t="e">
        <f>IF(S29&lt;&gt;0,VLOOKUP(S29,root!P:DA,1,FALSE), "")</f>
        <v>#N/A</v>
      </c>
      <c r="T31" t="e">
        <f>IF(T29&lt;&gt;0,VLOOKUP(T29,root!Q:DB,1,FALSE), "")</f>
        <v>#N/A</v>
      </c>
      <c r="U31" t="e">
        <f>IF(U29&lt;&gt;0,VLOOKUP(U29,root!R:DC,1,FALSE), "")</f>
        <v>#N/A</v>
      </c>
      <c r="V31" t="e">
        <f>IF(V29&lt;&gt;0,VLOOKUP(V29,root!S:DD,1,FALSE), "")</f>
        <v>#N/A</v>
      </c>
      <c r="W31" t="e">
        <f>IF(W29&lt;&gt;0,VLOOKUP(W29,root!T:DE,1,FALSE), "")</f>
        <v>#N/A</v>
      </c>
      <c r="X31" t="e">
        <f>IF(X29&lt;&gt;0,VLOOKUP(X29,root!U:DF,1,FALSE), "")</f>
        <v>#N/A</v>
      </c>
      <c r="Y31" t="e">
        <f>IF(Y29&lt;&gt;0,VLOOKUP(Y29,root!V:DG,1,FALSE), "")</f>
        <v>#N/A</v>
      </c>
      <c r="Z31" t="e">
        <f>IF(Z29&lt;&gt;0,VLOOKUP(Z29,root!W:DH,1,FALSE), "")</f>
        <v>#N/A</v>
      </c>
      <c r="AA31" t="e">
        <f>IF(AA29&lt;&gt;0,VLOOKUP(AA29,root!X:DI,1,FALSE), "")</f>
        <v>#N/A</v>
      </c>
      <c r="AB31" t="e">
        <f>IF(AB29&lt;&gt;0,VLOOKUP(AB29,root!Y:DJ,1,FALSE), "")</f>
        <v>#N/A</v>
      </c>
      <c r="AC31" t="e">
        <f>IF(AC29&lt;&gt;0,VLOOKUP(AC29,root!Z:DK,1,FALSE), "")</f>
        <v>#N/A</v>
      </c>
      <c r="AD31" t="e">
        <f>IF(AD29&lt;&gt;0,VLOOKUP(AD29,root!AA:DL,1,FALSE), "")</f>
        <v>#N/A</v>
      </c>
      <c r="AE31" t="e">
        <f>IF(AE29&lt;&gt;0,VLOOKUP(AE29,root!AB:DM,1,FALSE), "")</f>
        <v>#N/A</v>
      </c>
      <c r="AF31" t="e">
        <f>IF(AF29&lt;&gt;0,VLOOKUP(AF29,root!AC:DN,1,FALSE), "")</f>
        <v>#N/A</v>
      </c>
      <c r="AG31" t="e">
        <f>IF(AG29&lt;&gt;0,VLOOKUP(AG29,root!AD:DO,1,FALSE), "")</f>
        <v>#N/A</v>
      </c>
      <c r="AH31" t="e">
        <f>IF(AH29&lt;&gt;0,VLOOKUP(AH29,root!AE:DP,1,FALSE), "")</f>
        <v>#N/A</v>
      </c>
      <c r="AI31" t="e">
        <f>IF(AI29&lt;&gt;0,VLOOKUP(AI29,root!AF:DQ,1,FALSE), "")</f>
        <v>#N/A</v>
      </c>
      <c r="AJ31" t="e">
        <f>IF(AJ29&lt;&gt;0,VLOOKUP(AJ29,root!AG:DR,1,FALSE), "")</f>
        <v>#N/A</v>
      </c>
      <c r="AK31" t="e">
        <f>IF(AK29&lt;&gt;0,VLOOKUP(AK29,root!AH:DS,1,FALSE), "")</f>
        <v>#N/A</v>
      </c>
      <c r="AL31" t="e">
        <f>IF(AL29&lt;&gt;0,VLOOKUP(AL29,root!AI:DT,1,FALSE), "")</f>
        <v>#N/A</v>
      </c>
      <c r="AM31" t="e">
        <f>IF(AM29&lt;&gt;0,VLOOKUP(AM29,root!AJ:DU,1,FALSE), "")</f>
        <v>#N/A</v>
      </c>
      <c r="AN31" t="e">
        <f>IF(AN29&lt;&gt;0,VLOOKUP(AN29,root!AK:DV,1,FALSE), "")</f>
        <v>#N/A</v>
      </c>
      <c r="AO31" t="e">
        <f>IF(AO29&lt;&gt;0,VLOOKUP(AO29,root!AL:DW,1,FALSE), "")</f>
        <v>#N/A</v>
      </c>
      <c r="AP31" t="e">
        <f>IF(AP29&lt;&gt;0,VLOOKUP(AP29,root!AM:DX,1,FALSE), "")</f>
        <v>#N/A</v>
      </c>
      <c r="AQ31" t="e">
        <f>IF(AQ29&lt;&gt;0,VLOOKUP(AQ29,root!AN:DY,1,FALSE), "")</f>
        <v>#N/A</v>
      </c>
      <c r="AR31" t="e">
        <f>IF(AR29&lt;&gt;0,VLOOKUP(AR29,root!AO:DZ,1,FALSE), "")</f>
        <v>#N/A</v>
      </c>
      <c r="AS31" t="e">
        <f>IF(AS29&lt;&gt;0,VLOOKUP(AS29,root!AP:EA,1,FALSE), "")</f>
        <v>#N/A</v>
      </c>
      <c r="AT31" t="e">
        <f>IF(AT29&lt;&gt;0,VLOOKUP(AT29,root!AQ:EB,1,FALSE), "")</f>
        <v>#N/A</v>
      </c>
      <c r="AU31" t="e">
        <f>IF(AU29&lt;&gt;0,VLOOKUP(AU29,root!AR:EC,1,FALSE), "")</f>
        <v>#N/A</v>
      </c>
      <c r="AV31" t="e">
        <f>IF(AV29&lt;&gt;0,VLOOKUP(AV29,root!AS:ED,1,FALSE), "")</f>
        <v>#N/A</v>
      </c>
      <c r="AW31" t="e">
        <f>IF(AW29&lt;&gt;0,VLOOKUP(AW29,root!AT:EE,1,FALSE), "")</f>
        <v>#N/A</v>
      </c>
      <c r="AX31" t="e">
        <f>IF(AX29&lt;&gt;0,VLOOKUP(AX29,root!AU:EF,1,FALSE), "")</f>
        <v>#N/A</v>
      </c>
      <c r="AY31" t="e">
        <f>IF(AY29&lt;&gt;0,VLOOKUP(AY29,root!AV:EG,1,FALSE), "")</f>
        <v>#N/A</v>
      </c>
      <c r="AZ31" t="e">
        <f>IF(AZ29&lt;&gt;0,VLOOKUP(AZ29,root!AW:EH,1,FALSE), "")</f>
        <v>#N/A</v>
      </c>
      <c r="BA31" t="e">
        <f>IF(BA29&lt;&gt;0,VLOOKUP(BA29,root!AX:EI,1,FALSE), "")</f>
        <v>#N/A</v>
      </c>
      <c r="BB31" t="e">
        <f>IF(BB29&lt;&gt;0,VLOOKUP(BB29,root!AY:EJ,1,FALSE), "")</f>
        <v>#N/A</v>
      </c>
      <c r="BC31" t="e">
        <f>IF(BC29&lt;&gt;0,VLOOKUP(BC29,root!AZ:EK,1,FALSE), "")</f>
        <v>#N/A</v>
      </c>
      <c r="BD31" t="e">
        <f>IF(BD29&lt;&gt;0,VLOOKUP(BD29,root!BA:EL,1,FALSE), "")</f>
        <v>#N/A</v>
      </c>
      <c r="BE31" t="e">
        <f>IF(BE29&lt;&gt;0,VLOOKUP(BE29,root!BB:EM,1,FALSE), "")</f>
        <v>#N/A</v>
      </c>
      <c r="BF31" t="e">
        <f>IF(BF29&lt;&gt;0,VLOOKUP(BF29,root!BC:EN,1,FALSE), "")</f>
        <v>#N/A</v>
      </c>
      <c r="BG31" t="e">
        <f>IF(BG29&lt;&gt;0,VLOOKUP(BG29,root!BD:EO,1,FALSE), "")</f>
        <v>#N/A</v>
      </c>
      <c r="BH31" t="e">
        <f>IF(BH29&lt;&gt;0,VLOOKUP(BH29,root!BE:EP,1,FALSE), "")</f>
        <v>#N/A</v>
      </c>
      <c r="BI31" t="e">
        <f>IF(BI29&lt;&gt;0,VLOOKUP(BI29,root!BF:EQ,1,FALSE), "")</f>
        <v>#N/A</v>
      </c>
      <c r="BJ31" t="e">
        <f>IF(BJ29&lt;&gt;0,VLOOKUP(BJ29,root!BG:ER,1,FALSE), "")</f>
        <v>#N/A</v>
      </c>
      <c r="BK31" t="e">
        <f>IF(BK29&lt;&gt;0,VLOOKUP(BK29,root!BH:ES,1,FALSE), "")</f>
        <v>#N/A</v>
      </c>
      <c r="BL31" t="e">
        <f>IF(BL29&lt;&gt;0,VLOOKUP(BL29,root!BI:ET,1,FALSE), "")</f>
        <v>#N/A</v>
      </c>
      <c r="BM31" t="e">
        <f>IF(BM29&lt;&gt;0,VLOOKUP(BM29,root!BJ:EU,1,FALSE), "")</f>
        <v>#N/A</v>
      </c>
      <c r="BN31" t="e">
        <f>IF(BN29&lt;&gt;0,VLOOKUP(BN29,root!BK:EV,1,FALSE), "")</f>
        <v>#N/A</v>
      </c>
      <c r="BO31" t="e">
        <f>IF(BO29&lt;&gt;0,VLOOKUP(BO29,root!BL:EW,1,FALSE), "")</f>
        <v>#N/A</v>
      </c>
      <c r="BP31" t="e">
        <f>IF(BP29&lt;&gt;0,VLOOKUP(BP29,root!BM:EX,1,FALSE), "")</f>
        <v>#N/A</v>
      </c>
      <c r="BQ31" t="e">
        <f>IF(BQ29&lt;&gt;0,VLOOKUP(BQ29,root!BN:EY,1,FALSE), "")</f>
        <v>#N/A</v>
      </c>
      <c r="BR31" t="e">
        <f>IF(BR29&lt;&gt;0,VLOOKUP(BR29,root!BO:EZ,1,FALSE), "")</f>
        <v>#N/A</v>
      </c>
      <c r="BS31" t="e">
        <f>IF(BS29&lt;&gt;0,VLOOKUP(BS29,root!BP:FA,1,FALSE), "")</f>
        <v>#N/A</v>
      </c>
      <c r="BT31" t="e">
        <f>IF(BT29&lt;&gt;0,VLOOKUP(BT29,root!BQ:FB,1,FALSE), "")</f>
        <v>#N/A</v>
      </c>
      <c r="BU31" t="e">
        <f>IF(BU29&lt;&gt;0,VLOOKUP(BU29,root!BR:FC,1,FALSE), "")</f>
        <v>#N/A</v>
      </c>
      <c r="BV31" t="e">
        <f>IF(BV29&lt;&gt;0,VLOOKUP(BV29,root!BS:FD,1,FALSE), "")</f>
        <v>#N/A</v>
      </c>
      <c r="BW31" t="e">
        <f>IF(BW29&lt;&gt;0,VLOOKUP(BW29,root!BT:FE,1,FALSE), "")</f>
        <v>#N/A</v>
      </c>
      <c r="BX31" t="e">
        <f>IF(BX29&lt;&gt;0,VLOOKUP(BX29,root!BU:FF,1,FALSE), "")</f>
        <v>#N/A</v>
      </c>
      <c r="BY31" t="e">
        <f>IF(BY29&lt;&gt;0,VLOOKUP(BY29,root!BV:FG,1,FALSE), "")</f>
        <v>#N/A</v>
      </c>
      <c r="BZ31" t="e">
        <f>IF(BZ29&lt;&gt;0,VLOOKUP(BZ29,root!BW:FH,1,FALSE), "")</f>
        <v>#N/A</v>
      </c>
      <c r="CA31" t="e">
        <f>IF(CA29&lt;&gt;0,VLOOKUP(CA29,root!BX:FI,1,FALSE), "")</f>
        <v>#N/A</v>
      </c>
      <c r="CB31" t="e">
        <f>IF(CB29&lt;&gt;0,VLOOKUP(CB29,root!BY:FJ,1,FALSE), "")</f>
        <v>#N/A</v>
      </c>
      <c r="CC31" t="e">
        <f>IF(CC29&lt;&gt;0,VLOOKUP(CC29,root!BZ:FK,1,FALSE), "")</f>
        <v>#N/A</v>
      </c>
      <c r="CD31" t="e">
        <f>IF(CD29&lt;&gt;0,VLOOKUP(CD29,root!CA:FL,1,FALSE), "")</f>
        <v>#N/A</v>
      </c>
      <c r="CE31" t="e">
        <f>IF(CE29&lt;&gt;0,VLOOKUP(CE29,root!CB:FM,1,FALSE), "")</f>
        <v>#N/A</v>
      </c>
      <c r="CF31" t="e">
        <f>IF(CF29&lt;&gt;0,VLOOKUP(CF29,root!CC:FN,1,FALSE), "")</f>
        <v>#N/A</v>
      </c>
      <c r="CG31" t="e">
        <f>IF(CG29&lt;&gt;0,VLOOKUP(CG29,root!CD:FO,1,FALSE), "")</f>
        <v>#N/A</v>
      </c>
      <c r="CH31" t="e">
        <f>IF(CH29&lt;&gt;0,VLOOKUP(CH29,root!CE:FP,1,FALSE), "")</f>
        <v>#N/A</v>
      </c>
      <c r="CI31" t="e">
        <f>IF(CI29&lt;&gt;0,VLOOKUP(CI29,root!CF:FQ,1,FALSE), "")</f>
        <v>#N/A</v>
      </c>
      <c r="CJ31" t="e">
        <f>IF(CJ29&lt;&gt;0,VLOOKUP(CJ29,root!CG:FR,1,FALSE), "")</f>
        <v>#N/A</v>
      </c>
      <c r="CK31" t="e">
        <f>IF(CK29&lt;&gt;0,VLOOKUP(CK29,root!CH:FS,1,FALSE), "")</f>
        <v>#N/A</v>
      </c>
      <c r="CL31" t="e">
        <f>IF(CL29&lt;&gt;0,VLOOKUP(CL29,root!CI:FT,1,FALSE), "")</f>
        <v>#N/A</v>
      </c>
    </row>
    <row r="32" spans="1:90" s="20" customFormat="1" x14ac:dyDescent="0.3"/>
    <row r="33" spans="1:90" x14ac:dyDescent="0.3">
      <c r="A33" t="s">
        <v>264</v>
      </c>
      <c r="B33">
        <f>INDEX(root!$A$4:$CL$553,MATCH($A$33,root!$A$4:$A$553,0),MATCH(B4,root!$A$3:$CL$3,0))</f>
        <v>94</v>
      </c>
      <c r="C33" t="str">
        <f>INDEX(root!$A$4:$CL$553,MATCH($A$33,root!$A$4:$A$553,0),MATCH(C4,root!$A$3:$CL$3,0))</f>
        <v>Rep</v>
      </c>
      <c r="D33">
        <f>INDEX(root!$A$4:$CL$553,MATCH($A$33,root!$A$4:$A$553,0),MATCH(D4,root!$A$3:$CL$3,0))</f>
        <v>200.5</v>
      </c>
      <c r="E33">
        <f>INDEX(root!$A$4:$CL$553,MATCH($A$33,root!$A$4:$A$553,0),MATCH(E4,root!$A$3:$CL$3,0))</f>
        <v>354</v>
      </c>
      <c r="F33">
        <f>INDEX(root!$A$4:$CL$553,MATCH($A$33,root!$A$4:$A$553,0),MATCH(F4,root!$A$3:$CL$3,0))</f>
        <v>929.8</v>
      </c>
      <c r="G33">
        <f>INDEX(root!$A$4:$CL$553,MATCH($A$33,root!$A$4:$A$553,0),MATCH(G4,root!$A$3:$CL$3,0))</f>
        <v>953.6</v>
      </c>
      <c r="H33">
        <f>INDEX(root!$A$4:$CL$553,MATCH($A$33,root!$A$4:$A$553,0),MATCH(H4,root!$A$3:$CL$3,0))</f>
        <v>843.6</v>
      </c>
      <c r="I33">
        <f>INDEX(root!$A$4:$CL$553,MATCH($A$33,root!$A$4:$A$553,0),MATCH(I4,root!$A$3:$CL$3,0))</f>
        <v>870</v>
      </c>
      <c r="J33" t="str">
        <f>INDEX(root!$A$4:$CL$553,MATCH($A$33,root!$A$4:$A$553,0),MATCH(J4,root!$A$3:$CL$3,0))</f>
        <v>N/P</v>
      </c>
      <c r="K33">
        <f>INDEX(root!$A$4:$CL$553,MATCH($A$33,root!$A$4:$A$553,0),MATCH(K4,root!$A$3:$CL$3,0))</f>
        <v>75</v>
      </c>
      <c r="L33" t="str">
        <f>INDEX(root!$A$4:$CL$553,MATCH($A$33,root!$A$4:$A$553,0),MATCH(L4,root!$A$3:$CL$3,0))</f>
        <v>N/P</v>
      </c>
      <c r="M33">
        <f>INDEX(root!$A$4:$CL$553,MATCH($A$33,root!$A$4:$A$553,0),MATCH(M4,root!$A$3:$CL$3,0))</f>
        <v>69.099999999999994</v>
      </c>
      <c r="N33" t="str">
        <f>INDEX(root!$A$4:$CL$553,MATCH($A$33,root!$A$4:$A$553,0),MATCH(N4,root!$A$3:$CL$3,0))</f>
        <v>N/P</v>
      </c>
      <c r="O33">
        <f>INDEX(root!$A$4:$CL$553,MATCH($A$33,root!$A$4:$A$553,0),MATCH(O4,root!$A$3:$CL$3,0))</f>
        <v>267</v>
      </c>
      <c r="P33" t="str">
        <f>INDEX(root!$A$4:$CL$553,MATCH($A$33,root!$A$4:$A$553,0),MATCH(P4,root!$A$3:$CL$3,0))</f>
        <v>N/P</v>
      </c>
      <c r="Q33" t="str">
        <f>INDEX(root!$A$4:$CL$553,MATCH($A$33,root!$A$4:$A$553,0),MATCH(Q4,root!$A$3:$CL$3,0))</f>
        <v>N/P</v>
      </c>
      <c r="R33">
        <f>INDEX(root!$A$4:$CL$553,MATCH($A$33,root!$A$4:$A$553,0),MATCH(R4,root!$A$3:$CL$3,0))</f>
        <v>253.1</v>
      </c>
      <c r="S33">
        <f>INDEX(root!$A$4:$CL$553,MATCH($A$33,root!$A$4:$A$553,0),MATCH(S4,root!$A$3:$CL$3,0))</f>
        <v>532.1</v>
      </c>
      <c r="T33" t="str">
        <f>INDEX(root!$A$4:$CL$553,MATCH($A$33,root!$A$4:$A$553,0),MATCH(T4,root!$A$3:$CL$3,0))</f>
        <v>N/P</v>
      </c>
      <c r="U33">
        <f>INDEX(root!$A$4:$CL$553,MATCH($A$33,root!$A$4:$A$553,0),MATCH(U4,root!$A$3:$CL$3,0))</f>
        <v>342.3</v>
      </c>
      <c r="V33">
        <f>INDEX(root!$A$4:$CL$553,MATCH($A$33,root!$A$4:$A$553,0),MATCH(V4,root!$A$3:$CL$3,0))</f>
        <v>627.20000000000005</v>
      </c>
      <c r="W33" t="str">
        <f>INDEX(root!$A$4:$CL$553,MATCH($A$33,root!$A$4:$A$553,0),MATCH(W4,root!$A$3:$CL$3,0))</f>
        <v>N/P</v>
      </c>
      <c r="X33">
        <f>INDEX(root!$A$4:$CL$553,MATCH($A$33,root!$A$4:$A$553,0),MATCH(X4,root!$A$3:$CL$3,0))</f>
        <v>623.79999999999995</v>
      </c>
      <c r="Y33">
        <f>INDEX(root!$A$4:$CL$553,MATCH($A$33,root!$A$4:$A$553,0),MATCH(Y4,root!$A$3:$CL$3,0))</f>
        <v>710.8</v>
      </c>
      <c r="Z33" t="str">
        <f>INDEX(root!$A$4:$CL$553,MATCH($A$33,root!$A$4:$A$553,0),MATCH(Z4,root!$A$3:$CL$3,0))</f>
        <v>N/P</v>
      </c>
      <c r="AA33">
        <f>INDEX(root!$A$4:$CL$553,MATCH($A$33,root!$A$4:$A$553,0),MATCH(AA4,root!$A$3:$CL$3,0))</f>
        <v>126.9</v>
      </c>
      <c r="AB33">
        <f>INDEX(root!$A$4:$CL$553,MATCH($A$33,root!$A$4:$A$553,0),MATCH(AB4,root!$A$3:$CL$3,0))</f>
        <v>803.6</v>
      </c>
      <c r="AC33" t="str">
        <f>INDEX(root!$A$4:$CL$553,MATCH($A$33,root!$A$4:$A$553,0),MATCH(AC4,root!$A$3:$CL$3,0))</f>
        <v>N/P</v>
      </c>
      <c r="AD33">
        <f>INDEX(root!$A$4:$CL$553,MATCH($A$33,root!$A$4:$A$553,0),MATCH(AD4,root!$A$3:$CL$3,0))</f>
        <v>390.7</v>
      </c>
      <c r="AE33">
        <f>INDEX(root!$A$4:$CL$553,MATCH($A$33,root!$A$4:$A$553,0),MATCH(AE4,root!$A$3:$CL$3,0))</f>
        <v>978.2</v>
      </c>
      <c r="AF33" t="str">
        <f>INDEX(root!$A$4:$CL$553,MATCH($A$33,root!$A$4:$A$553,0),MATCH(AF4,root!$A$3:$CL$3,0))</f>
        <v>N/P</v>
      </c>
      <c r="AG33">
        <f>INDEX(root!$A$4:$CL$553,MATCH($A$33,root!$A$4:$A$553,0),MATCH(AG4,root!$A$3:$CL$3,0))</f>
        <v>652.6</v>
      </c>
      <c r="AH33">
        <f>INDEX(root!$A$4:$CL$553,MATCH($A$33,root!$A$4:$A$553,0),MATCH(AH4,root!$A$3:$CL$3,0))</f>
        <v>958.6</v>
      </c>
      <c r="AI33" t="str">
        <f>INDEX(root!$A$4:$CL$553,MATCH($A$33,root!$A$4:$A$553,0),MATCH(AI4,root!$A$3:$CL$3,0))</f>
        <v>N/P</v>
      </c>
      <c r="AJ33">
        <f>INDEX(root!$A$4:$CL$553,MATCH($A$33,root!$A$4:$A$553,0),MATCH(AJ4,root!$A$3:$CL$3,0))</f>
        <v>152.19999999999999</v>
      </c>
      <c r="AK33">
        <f>INDEX(root!$A$4:$CL$553,MATCH($A$33,root!$A$4:$A$553,0),MATCH(AK4,root!$A$3:$CL$3,0))</f>
        <v>978.9</v>
      </c>
      <c r="AL33">
        <f>INDEX(root!$A$4:$CL$553,MATCH($A$33,root!$A$4:$A$553,0),MATCH(AL4,root!$A$3:$CL$3,0))</f>
        <v>227.5</v>
      </c>
      <c r="AM33">
        <f>INDEX(root!$A$4:$CL$553,MATCH($A$33,root!$A$4:$A$553,0),MATCH(AM4,root!$A$3:$CL$3,0))</f>
        <v>379.7</v>
      </c>
      <c r="AN33">
        <f>INDEX(root!$A$4:$CL$553,MATCH($A$33,root!$A$4:$A$553,0),MATCH(AN4,root!$A$3:$CL$3,0))</f>
        <v>942.6</v>
      </c>
      <c r="AO33">
        <f>INDEX(root!$A$4:$CL$553,MATCH($A$33,root!$A$4:$A$553,0),MATCH(AO4,root!$A$3:$CL$3,0))</f>
        <v>258.3</v>
      </c>
      <c r="AP33">
        <f>INDEX(root!$A$4:$CL$553,MATCH($A$33,root!$A$4:$A$553,0),MATCH(AP4,root!$A$3:$CL$3,0))</f>
        <v>638</v>
      </c>
      <c r="AQ33">
        <f>INDEX(root!$A$4:$CL$553,MATCH($A$33,root!$A$4:$A$553,0),MATCH(AQ4,root!$A$3:$CL$3,0))</f>
        <v>939</v>
      </c>
      <c r="AR33">
        <f>INDEX(root!$A$4:$CL$553,MATCH($A$33,root!$A$4:$A$553,0),MATCH(AR4,root!$A$3:$CL$3,0))</f>
        <v>205.6</v>
      </c>
      <c r="AS33">
        <f>INDEX(root!$A$4:$CL$553,MATCH($A$33,root!$A$4:$A$553,0),MATCH(AS4,root!$A$3:$CL$3,0))</f>
        <v>219.5</v>
      </c>
      <c r="AT33">
        <f>INDEX(root!$A$4:$CL$553,MATCH($A$33,root!$A$4:$A$553,0),MATCH(AT4,root!$A$3:$CL$3,0))</f>
        <v>910.9</v>
      </c>
      <c r="AU33">
        <f>INDEX(root!$A$4:$CL$553,MATCH($A$33,root!$A$4:$A$553,0),MATCH(AU4,root!$A$3:$CL$3,0))</f>
        <v>168.2</v>
      </c>
      <c r="AV33">
        <f>INDEX(root!$A$4:$CL$553,MATCH($A$33,root!$A$4:$A$553,0),MATCH(AV4,root!$A$3:$CL$3,0))</f>
        <v>387.7</v>
      </c>
      <c r="AW33">
        <f>INDEX(root!$A$4:$CL$553,MATCH($A$33,root!$A$4:$A$553,0),MATCH(AW4,root!$A$3:$CL$3,0))</f>
        <v>851.6</v>
      </c>
      <c r="AX33">
        <f>INDEX(root!$A$4:$CL$553,MATCH($A$33,root!$A$4:$A$553,0),MATCH(AX4,root!$A$3:$CL$3,0))</f>
        <v>230.7</v>
      </c>
      <c r="AY33">
        <f>INDEX(root!$A$4:$CL$553,MATCH($A$33,root!$A$4:$A$553,0),MATCH(AY4,root!$A$3:$CL$3,0))</f>
        <v>618.4</v>
      </c>
      <c r="AZ33">
        <f>INDEX(root!$A$4:$CL$553,MATCH($A$33,root!$A$4:$A$553,0),MATCH(AZ4,root!$A$3:$CL$3,0))</f>
        <v>824</v>
      </c>
      <c r="BA33">
        <f>INDEX(root!$A$4:$CL$553,MATCH($A$33,root!$A$4:$A$553,0),MATCH(BA4,root!$A$3:$CL$3,0))</f>
        <v>251.6</v>
      </c>
      <c r="BB33">
        <f>INDEX(root!$A$4:$CL$553,MATCH($A$33,root!$A$4:$A$553,0),MATCH(BB4,root!$A$3:$CL$3,0))</f>
        <v>0</v>
      </c>
      <c r="BC33">
        <f>INDEX(root!$A$4:$CL$553,MATCH($A$33,root!$A$4:$A$553,0),MATCH(BC4,root!$A$3:$CL$3,0))</f>
        <v>0</v>
      </c>
      <c r="BD33">
        <f>INDEX(root!$A$4:$CL$553,MATCH($A$33,root!$A$4:$A$553,0),MATCH(BD4,root!$A$3:$CL$3,0))</f>
        <v>0</v>
      </c>
      <c r="BE33">
        <f>INDEX(root!$A$4:$CL$553,MATCH($A$33,root!$A$4:$A$553,0),MATCH(BE4,root!$A$3:$CL$3,0))</f>
        <v>0</v>
      </c>
      <c r="BF33">
        <f>INDEX(root!$A$4:$CL$553,MATCH($A$33,root!$A$4:$A$553,0),MATCH(BF4,root!$A$3:$CL$3,0))</f>
        <v>0</v>
      </c>
      <c r="BG33">
        <f>INDEX(root!$A$4:$CL$553,MATCH($A$33,root!$A$4:$A$553,0),MATCH(BG4,root!$A$3:$CL$3,0))</f>
        <v>0</v>
      </c>
      <c r="BH33">
        <f>INDEX(root!$A$4:$CL$553,MATCH($A$33,root!$A$4:$A$553,0),MATCH(BH4,root!$A$3:$CL$3,0))</f>
        <v>0</v>
      </c>
      <c r="BI33">
        <f>INDEX(root!$A$4:$CL$553,MATCH($A$33,root!$A$4:$A$553,0),MATCH(BI4,root!$A$3:$CL$3,0))</f>
        <v>0</v>
      </c>
      <c r="BJ33">
        <f>INDEX(root!$A$4:$CL$553,MATCH($A$33,root!$A$4:$A$553,0),MATCH(BJ4,root!$A$3:$CL$3,0))</f>
        <v>0</v>
      </c>
      <c r="BK33">
        <f>INDEX(root!$A$4:$CL$553,MATCH($A$33,root!$A$4:$A$553,0),MATCH(BK4,root!$A$3:$CL$3,0))</f>
        <v>0</v>
      </c>
      <c r="BL33">
        <f>INDEX(root!$A$4:$CL$553,MATCH($A$33,root!$A$4:$A$553,0),MATCH(BL4,root!$A$3:$CL$3,0))</f>
        <v>0</v>
      </c>
      <c r="BM33">
        <f>INDEX(root!$A$4:$CL$553,MATCH($A$33,root!$A$4:$A$553,0),MATCH(BM4,root!$A$3:$CL$3,0))</f>
        <v>0</v>
      </c>
      <c r="BN33">
        <f>INDEX(root!$A$4:$CL$553,MATCH($A$33,root!$A$4:$A$553,0),MATCH(BN4,root!$A$3:$CL$3,0))</f>
        <v>0</v>
      </c>
      <c r="BO33">
        <f>INDEX(root!$A$4:$CL$553,MATCH($A$33,root!$A$4:$A$553,0),MATCH(BO4,root!$A$3:$CL$3,0))</f>
        <v>0</v>
      </c>
      <c r="BP33">
        <f>INDEX(root!$A$4:$CL$553,MATCH($A$33,root!$A$4:$A$553,0),MATCH(BP4,root!$A$3:$CL$3,0))</f>
        <v>0</v>
      </c>
      <c r="BQ33">
        <f>INDEX(root!$A$4:$CL$553,MATCH($A$33,root!$A$4:$A$553,0),MATCH(BQ4,root!$A$3:$CL$3,0))</f>
        <v>0</v>
      </c>
      <c r="BR33">
        <f>INDEX(root!$A$4:$CL$553,MATCH($A$33,root!$A$4:$A$553,0),MATCH(BR4,root!$A$3:$CL$3,0))</f>
        <v>0</v>
      </c>
      <c r="BS33">
        <f>INDEX(root!$A$4:$CL$553,MATCH($A$33,root!$A$4:$A$553,0),MATCH(BS4,root!$A$3:$CL$3,0))</f>
        <v>0</v>
      </c>
      <c r="BT33">
        <f>INDEX(root!$A$4:$CL$553,MATCH($A$33,root!$A$4:$A$553,0),MATCH(BT4,root!$A$3:$CL$3,0))</f>
        <v>0</v>
      </c>
      <c r="BU33">
        <f>INDEX(root!$A$4:$CL$553,MATCH($A$33,root!$A$4:$A$553,0),MATCH(BU4,root!$A$3:$CL$3,0))</f>
        <v>0</v>
      </c>
      <c r="BV33">
        <f>INDEX(root!$A$4:$CL$553,MATCH($A$33,root!$A$4:$A$553,0),MATCH(BV4,root!$A$3:$CL$3,0))</f>
        <v>0</v>
      </c>
      <c r="BW33">
        <f>INDEX(root!$A$4:$CL$553,MATCH($A$33,root!$A$4:$A$553,0),MATCH(BW4,root!$A$3:$CL$3,0))</f>
        <v>0</v>
      </c>
      <c r="BX33">
        <f>INDEX(root!$A$4:$CL$553,MATCH($A$33,root!$A$4:$A$553,0),MATCH(BX4,root!$A$3:$CL$3,0))</f>
        <v>0</v>
      </c>
      <c r="BY33">
        <f>INDEX(root!$A$4:$CL$553,MATCH($A$33,root!$A$4:$A$553,0),MATCH(BY4,root!$A$3:$CL$3,0))</f>
        <v>0</v>
      </c>
      <c r="BZ33">
        <f>INDEX(root!$A$4:$CL$553,MATCH($A$33,root!$A$4:$A$553,0),MATCH(BZ4,root!$A$3:$CL$3,0))</f>
        <v>0</v>
      </c>
      <c r="CA33">
        <f>INDEX(root!$A$4:$CL$553,MATCH($A$33,root!$A$4:$A$553,0),MATCH(CA4,root!$A$3:$CL$3,0))</f>
        <v>0</v>
      </c>
      <c r="CB33">
        <f>INDEX(root!$A$4:$CL$553,MATCH($A$33,root!$A$4:$A$553,0),MATCH(CB4,root!$A$3:$CL$3,0))</f>
        <v>0</v>
      </c>
      <c r="CC33">
        <f>INDEX(root!$A$4:$CL$553,MATCH($A$33,root!$A$4:$A$553,0),MATCH(CC4,root!$A$3:$CL$3,0))</f>
        <v>0</v>
      </c>
      <c r="CD33">
        <f>INDEX(root!$A$4:$CL$553,MATCH($A$33,root!$A$4:$A$553,0),MATCH(CD4,root!$A$3:$CL$3,0))</f>
        <v>0</v>
      </c>
      <c r="CE33">
        <f>INDEX(root!$A$4:$CL$553,MATCH($A$33,root!$A$4:$A$553,0),MATCH(CE4,root!$A$3:$CL$3,0))</f>
        <v>0</v>
      </c>
      <c r="CF33">
        <f>INDEX(root!$A$4:$CL$553,MATCH($A$33,root!$A$4:$A$553,0),MATCH(CF4,root!$A$3:$CL$3,0))</f>
        <v>0</v>
      </c>
      <c r="CG33">
        <f>INDEX(root!$A$4:$CL$553,MATCH($A$33,root!$A$4:$A$553,0),MATCH(CG4,root!$A$3:$CL$3,0))</f>
        <v>0</v>
      </c>
      <c r="CH33">
        <f>INDEX(root!$A$4:$CL$553,MATCH($A$33,root!$A$4:$A$553,0),MATCH(CH4,root!$A$3:$CL$3,0))</f>
        <v>0</v>
      </c>
      <c r="CI33">
        <f>INDEX(root!$A$4:$CL$553,MATCH($A$33,root!$A$4:$A$553,0),MATCH(CI4,root!$A$3:$CL$3,0))</f>
        <v>0</v>
      </c>
      <c r="CJ33">
        <f>INDEX(root!$A$4:$CL$553,MATCH($A$33,root!$A$4:$A$553,0),MATCH(CJ4,root!$A$3:$CL$3,0))</f>
        <v>0</v>
      </c>
      <c r="CK33">
        <f>INDEX(root!$A$4:$CL$553,MATCH($A$33,root!$A$4:$A$553,0),MATCH(CK4,root!$A$3:$CL$3,0))</f>
        <v>0</v>
      </c>
      <c r="CL33">
        <f>INDEX(root!$A$4:$CL$553,MATCH($A$33,root!$A$4:$A$553,0),MATCH(CL4,root!$A$3:$CL$3,0))</f>
        <v>0</v>
      </c>
    </row>
    <row r="34" spans="1:90" x14ac:dyDescent="0.3">
      <c r="A34" t="s">
        <v>268</v>
      </c>
      <c r="B34">
        <f>INDEX(root!$A$4:$CL$553,MATCH($A$34,root!$A$4:$A$553,0),MATCH(B4,root!$A$3:$CL$3,0))</f>
        <v>100</v>
      </c>
      <c r="C34" t="str">
        <f>INDEX(root!$A$4:$CL$553,MATCH($A$34,root!$A$4:$A$553,0),MATCH(C4,root!$A$3:$CL$3,0))</f>
        <v>Rep</v>
      </c>
      <c r="D34">
        <f>INDEX(root!$A$4:$CL$553,MATCH($A$34,root!$A$4:$A$553,0),MATCH(D4,root!$A$3:$CL$3,0))</f>
        <v>200.5</v>
      </c>
      <c r="E34">
        <f>INDEX(root!$A$4:$CL$553,MATCH($A$34,root!$A$4:$A$553,0),MATCH(E4,root!$A$3:$CL$3,0))</f>
        <v>354</v>
      </c>
      <c r="F34">
        <f>INDEX(root!$A$4:$CL$553,MATCH($A$34,root!$A$4:$A$553,0),MATCH(F4,root!$A$3:$CL$3,0))</f>
        <v>929.8</v>
      </c>
      <c r="G34">
        <f>INDEX(root!$A$4:$CL$553,MATCH($A$34,root!$A$4:$A$553,0),MATCH(G4,root!$A$3:$CL$3,0))</f>
        <v>953.6</v>
      </c>
      <c r="H34">
        <f>INDEX(root!$A$4:$CL$553,MATCH($A$34,root!$A$4:$A$553,0),MATCH(H4,root!$A$3:$CL$3,0))</f>
        <v>843.6</v>
      </c>
      <c r="I34">
        <f>INDEX(root!$A$4:$CL$553,MATCH($A$34,root!$A$4:$A$553,0),MATCH(I4,root!$A$3:$CL$3,0))</f>
        <v>870</v>
      </c>
      <c r="J34" t="str">
        <f>INDEX(root!$A$4:$CL$553,MATCH($A$34,root!$A$4:$A$553,0),MATCH(J4,root!$A$3:$CL$3,0))</f>
        <v>N/P</v>
      </c>
      <c r="K34">
        <f>INDEX(root!$A$4:$CL$553,MATCH($A$34,root!$A$4:$A$553,0),MATCH(K4,root!$A$3:$CL$3,0))</f>
        <v>75</v>
      </c>
      <c r="L34" t="str">
        <f>INDEX(root!$A$4:$CL$553,MATCH($A$34,root!$A$4:$A$553,0),MATCH(L4,root!$A$3:$CL$3,0))</f>
        <v>N/P</v>
      </c>
      <c r="M34">
        <f>INDEX(root!$A$4:$CL$553,MATCH($A$34,root!$A$4:$A$553,0),MATCH(M4,root!$A$3:$CL$3,0))</f>
        <v>69.099999999999994</v>
      </c>
      <c r="N34" t="str">
        <f>INDEX(root!$A$4:$CL$553,MATCH($A$34,root!$A$4:$A$553,0),MATCH(N4,root!$A$3:$CL$3,0))</f>
        <v>N/P</v>
      </c>
      <c r="O34">
        <f>INDEX(root!$A$4:$CL$553,MATCH($A$34,root!$A$4:$A$553,0),MATCH(O4,root!$A$3:$CL$3,0))</f>
        <v>267</v>
      </c>
      <c r="P34" t="str">
        <f>INDEX(root!$A$4:$CL$553,MATCH($A$34,root!$A$4:$A$553,0),MATCH(P4,root!$A$3:$CL$3,0))</f>
        <v>N/P</v>
      </c>
      <c r="Q34" t="str">
        <f>INDEX(root!$A$4:$CL$553,MATCH($A$34,root!$A$4:$A$553,0),MATCH(Q4,root!$A$3:$CL$3,0))</f>
        <v>N/P</v>
      </c>
      <c r="R34">
        <f>INDEX(root!$A$4:$CL$553,MATCH($A$34,root!$A$4:$A$553,0),MATCH(R4,root!$A$3:$CL$3,0))</f>
        <v>253.1</v>
      </c>
      <c r="S34">
        <f>INDEX(root!$A$4:$CL$553,MATCH($A$34,root!$A$4:$A$553,0),MATCH(S4,root!$A$3:$CL$3,0))</f>
        <v>532.1</v>
      </c>
      <c r="T34" t="str">
        <f>INDEX(root!$A$4:$CL$553,MATCH($A$34,root!$A$4:$A$553,0),MATCH(T4,root!$A$3:$CL$3,0))</f>
        <v>N/P</v>
      </c>
      <c r="U34">
        <f>INDEX(root!$A$4:$CL$553,MATCH($A$34,root!$A$4:$A$553,0),MATCH(U4,root!$A$3:$CL$3,0))</f>
        <v>342.3</v>
      </c>
      <c r="V34">
        <f>INDEX(root!$A$4:$CL$553,MATCH($A$34,root!$A$4:$A$553,0),MATCH(V4,root!$A$3:$CL$3,0))</f>
        <v>627.20000000000005</v>
      </c>
      <c r="W34" t="str">
        <f>INDEX(root!$A$4:$CL$553,MATCH($A$34,root!$A$4:$A$553,0),MATCH(W4,root!$A$3:$CL$3,0))</f>
        <v>N/P</v>
      </c>
      <c r="X34">
        <f>INDEX(root!$A$4:$CL$553,MATCH($A$34,root!$A$4:$A$553,0),MATCH(X4,root!$A$3:$CL$3,0))</f>
        <v>623.79999999999995</v>
      </c>
      <c r="Y34">
        <f>INDEX(root!$A$4:$CL$553,MATCH($A$34,root!$A$4:$A$553,0),MATCH(Y4,root!$A$3:$CL$3,0))</f>
        <v>710.8</v>
      </c>
      <c r="Z34" t="str">
        <f>INDEX(root!$A$4:$CL$553,MATCH($A$34,root!$A$4:$A$553,0),MATCH(Z4,root!$A$3:$CL$3,0))</f>
        <v>N/P</v>
      </c>
      <c r="AA34">
        <f>INDEX(root!$A$4:$CL$553,MATCH($A$34,root!$A$4:$A$553,0),MATCH(AA4,root!$A$3:$CL$3,0))</f>
        <v>126.9</v>
      </c>
      <c r="AB34">
        <f>INDEX(root!$A$4:$CL$553,MATCH($A$34,root!$A$4:$A$553,0),MATCH(AB4,root!$A$3:$CL$3,0))</f>
        <v>803.6</v>
      </c>
      <c r="AC34" t="str">
        <f>INDEX(root!$A$4:$CL$553,MATCH($A$34,root!$A$4:$A$553,0),MATCH(AC4,root!$A$3:$CL$3,0))</f>
        <v>N/P</v>
      </c>
      <c r="AD34">
        <f>INDEX(root!$A$4:$CL$553,MATCH($A$34,root!$A$4:$A$553,0),MATCH(AD4,root!$A$3:$CL$3,0))</f>
        <v>390.7</v>
      </c>
      <c r="AE34">
        <f>INDEX(root!$A$4:$CL$553,MATCH($A$34,root!$A$4:$A$553,0),MATCH(AE4,root!$A$3:$CL$3,0))</f>
        <v>978.2</v>
      </c>
      <c r="AF34" t="str">
        <f>INDEX(root!$A$4:$CL$553,MATCH($A$34,root!$A$4:$A$553,0),MATCH(AF4,root!$A$3:$CL$3,0))</f>
        <v>N/P</v>
      </c>
      <c r="AG34">
        <f>INDEX(root!$A$4:$CL$553,MATCH($A$34,root!$A$4:$A$553,0),MATCH(AG4,root!$A$3:$CL$3,0))</f>
        <v>652.6</v>
      </c>
      <c r="AH34">
        <f>INDEX(root!$A$4:$CL$553,MATCH($A$34,root!$A$4:$A$553,0),MATCH(AH4,root!$A$3:$CL$3,0))</f>
        <v>958.6</v>
      </c>
      <c r="AI34" t="str">
        <f>INDEX(root!$A$4:$CL$553,MATCH($A$34,root!$A$4:$A$553,0),MATCH(AI4,root!$A$3:$CL$3,0))</f>
        <v>N/P</v>
      </c>
      <c r="AJ34">
        <f>INDEX(root!$A$4:$CL$553,MATCH($A$34,root!$A$4:$A$553,0),MATCH(AJ4,root!$A$3:$CL$3,0))</f>
        <v>152.19999999999999</v>
      </c>
      <c r="AK34">
        <f>INDEX(root!$A$4:$CL$553,MATCH($A$34,root!$A$4:$A$553,0),MATCH(AK4,root!$A$3:$CL$3,0))</f>
        <v>978.9</v>
      </c>
      <c r="AL34">
        <f>INDEX(root!$A$4:$CL$553,MATCH($A$34,root!$A$4:$A$553,0),MATCH(AL4,root!$A$3:$CL$3,0))</f>
        <v>227.5</v>
      </c>
      <c r="AM34">
        <f>INDEX(root!$A$4:$CL$553,MATCH($A$34,root!$A$4:$A$553,0),MATCH(AM4,root!$A$3:$CL$3,0))</f>
        <v>379.7</v>
      </c>
      <c r="AN34">
        <f>INDEX(root!$A$4:$CL$553,MATCH($A$34,root!$A$4:$A$553,0),MATCH(AN4,root!$A$3:$CL$3,0))</f>
        <v>942.6</v>
      </c>
      <c r="AO34">
        <f>INDEX(root!$A$4:$CL$553,MATCH($A$34,root!$A$4:$A$553,0),MATCH(AO4,root!$A$3:$CL$3,0))</f>
        <v>258.3</v>
      </c>
      <c r="AP34">
        <f>INDEX(root!$A$4:$CL$553,MATCH($A$34,root!$A$4:$A$553,0),MATCH(AP4,root!$A$3:$CL$3,0))</f>
        <v>638</v>
      </c>
      <c r="AQ34">
        <f>INDEX(root!$A$4:$CL$553,MATCH($A$34,root!$A$4:$A$553,0),MATCH(AQ4,root!$A$3:$CL$3,0))</f>
        <v>939</v>
      </c>
      <c r="AR34">
        <f>INDEX(root!$A$4:$CL$553,MATCH($A$34,root!$A$4:$A$553,0),MATCH(AR4,root!$A$3:$CL$3,0))</f>
        <v>205.6</v>
      </c>
      <c r="AS34">
        <f>INDEX(root!$A$4:$CL$553,MATCH($A$34,root!$A$4:$A$553,0),MATCH(AS4,root!$A$3:$CL$3,0))</f>
        <v>219.5</v>
      </c>
      <c r="AT34">
        <f>INDEX(root!$A$4:$CL$553,MATCH($A$34,root!$A$4:$A$553,0),MATCH(AT4,root!$A$3:$CL$3,0))</f>
        <v>910.9</v>
      </c>
      <c r="AU34">
        <f>INDEX(root!$A$4:$CL$553,MATCH($A$34,root!$A$4:$A$553,0),MATCH(AU4,root!$A$3:$CL$3,0))</f>
        <v>168.2</v>
      </c>
      <c r="AV34">
        <f>INDEX(root!$A$4:$CL$553,MATCH($A$34,root!$A$4:$A$553,0),MATCH(AV4,root!$A$3:$CL$3,0))</f>
        <v>387.7</v>
      </c>
      <c r="AW34">
        <f>INDEX(root!$A$4:$CL$553,MATCH($A$34,root!$A$4:$A$553,0),MATCH(AW4,root!$A$3:$CL$3,0))</f>
        <v>851.6</v>
      </c>
      <c r="AX34">
        <f>INDEX(root!$A$4:$CL$553,MATCH($A$34,root!$A$4:$A$553,0),MATCH(AX4,root!$A$3:$CL$3,0))</f>
        <v>230.7</v>
      </c>
      <c r="AY34">
        <f>INDEX(root!$A$4:$CL$553,MATCH($A$34,root!$A$4:$A$553,0),MATCH(AY4,root!$A$3:$CL$3,0))</f>
        <v>618.4</v>
      </c>
      <c r="AZ34">
        <f>INDEX(root!$A$4:$CL$553,MATCH($A$34,root!$A$4:$A$553,0),MATCH(AZ4,root!$A$3:$CL$3,0))</f>
        <v>824</v>
      </c>
      <c r="BA34">
        <f>INDEX(root!$A$4:$CL$553,MATCH($A$34,root!$A$4:$A$553,0),MATCH(BA4,root!$A$3:$CL$3,0))</f>
        <v>251.6</v>
      </c>
      <c r="BB34">
        <f>INDEX(root!$A$4:$CL$553,MATCH($A$34,root!$A$4:$A$553,0),MATCH(BB4,root!$A$3:$CL$3,0))</f>
        <v>0</v>
      </c>
      <c r="BC34">
        <f>INDEX(root!$A$4:$CL$553,MATCH($A$34,root!$A$4:$A$553,0),MATCH(BC4,root!$A$3:$CL$3,0))</f>
        <v>0</v>
      </c>
      <c r="BD34">
        <f>INDEX(root!$A$4:$CL$553,MATCH($A$34,root!$A$4:$A$553,0),MATCH(BD4,root!$A$3:$CL$3,0))</f>
        <v>0</v>
      </c>
      <c r="BE34">
        <f>INDEX(root!$A$4:$CL$553,MATCH($A$34,root!$A$4:$A$553,0),MATCH(BE4,root!$A$3:$CL$3,0))</f>
        <v>0</v>
      </c>
      <c r="BF34">
        <f>INDEX(root!$A$4:$CL$553,MATCH($A$34,root!$A$4:$A$553,0),MATCH(BF4,root!$A$3:$CL$3,0))</f>
        <v>0</v>
      </c>
      <c r="BG34">
        <f>INDEX(root!$A$4:$CL$553,MATCH($A$34,root!$A$4:$A$553,0),MATCH(BG4,root!$A$3:$CL$3,0))</f>
        <v>0</v>
      </c>
      <c r="BH34">
        <f>INDEX(root!$A$4:$CL$553,MATCH($A$34,root!$A$4:$A$553,0),MATCH(BH4,root!$A$3:$CL$3,0))</f>
        <v>0</v>
      </c>
      <c r="BI34">
        <f>INDEX(root!$A$4:$CL$553,MATCH($A$34,root!$A$4:$A$553,0),MATCH(BI4,root!$A$3:$CL$3,0))</f>
        <v>0</v>
      </c>
      <c r="BJ34">
        <f>INDEX(root!$A$4:$CL$553,MATCH($A$34,root!$A$4:$A$553,0),MATCH(BJ4,root!$A$3:$CL$3,0))</f>
        <v>0</v>
      </c>
      <c r="BK34">
        <f>INDEX(root!$A$4:$CL$553,MATCH($A$34,root!$A$4:$A$553,0),MATCH(BK4,root!$A$3:$CL$3,0))</f>
        <v>0</v>
      </c>
      <c r="BL34">
        <f>INDEX(root!$A$4:$CL$553,MATCH($A$34,root!$A$4:$A$553,0),MATCH(BL4,root!$A$3:$CL$3,0))</f>
        <v>0</v>
      </c>
      <c r="BM34">
        <f>INDEX(root!$A$4:$CL$553,MATCH($A$34,root!$A$4:$A$553,0),MATCH(BM4,root!$A$3:$CL$3,0))</f>
        <v>0</v>
      </c>
      <c r="BN34">
        <f>INDEX(root!$A$4:$CL$553,MATCH($A$34,root!$A$4:$A$553,0),MATCH(BN4,root!$A$3:$CL$3,0))</f>
        <v>0</v>
      </c>
      <c r="BO34">
        <f>INDEX(root!$A$4:$CL$553,MATCH($A$34,root!$A$4:$A$553,0),MATCH(BO4,root!$A$3:$CL$3,0))</f>
        <v>0</v>
      </c>
      <c r="BP34">
        <f>INDEX(root!$A$4:$CL$553,MATCH($A$34,root!$A$4:$A$553,0),MATCH(BP4,root!$A$3:$CL$3,0))</f>
        <v>0</v>
      </c>
      <c r="BQ34">
        <f>INDEX(root!$A$4:$CL$553,MATCH($A$34,root!$A$4:$A$553,0),MATCH(BQ4,root!$A$3:$CL$3,0))</f>
        <v>0</v>
      </c>
      <c r="BR34">
        <f>INDEX(root!$A$4:$CL$553,MATCH($A$34,root!$A$4:$A$553,0),MATCH(BR4,root!$A$3:$CL$3,0))</f>
        <v>0</v>
      </c>
      <c r="BS34">
        <f>INDEX(root!$A$4:$CL$553,MATCH($A$34,root!$A$4:$A$553,0),MATCH(BS4,root!$A$3:$CL$3,0))</f>
        <v>0</v>
      </c>
      <c r="BT34">
        <f>INDEX(root!$A$4:$CL$553,MATCH($A$34,root!$A$4:$A$553,0),MATCH(BT4,root!$A$3:$CL$3,0))</f>
        <v>0</v>
      </c>
      <c r="BU34">
        <f>INDEX(root!$A$4:$CL$553,MATCH($A$34,root!$A$4:$A$553,0),MATCH(BU4,root!$A$3:$CL$3,0))</f>
        <v>0</v>
      </c>
      <c r="BV34">
        <f>INDEX(root!$A$4:$CL$553,MATCH($A$34,root!$A$4:$A$553,0),MATCH(BV4,root!$A$3:$CL$3,0))</f>
        <v>0</v>
      </c>
      <c r="BW34">
        <f>INDEX(root!$A$4:$CL$553,MATCH($A$34,root!$A$4:$A$553,0),MATCH(BW4,root!$A$3:$CL$3,0))</f>
        <v>0</v>
      </c>
      <c r="BX34">
        <f>INDEX(root!$A$4:$CL$553,MATCH($A$34,root!$A$4:$A$553,0),MATCH(BX4,root!$A$3:$CL$3,0))</f>
        <v>0</v>
      </c>
      <c r="BY34">
        <f>INDEX(root!$A$4:$CL$553,MATCH($A$34,root!$A$4:$A$553,0),MATCH(BY4,root!$A$3:$CL$3,0))</f>
        <v>0</v>
      </c>
      <c r="BZ34">
        <f>INDEX(root!$A$4:$CL$553,MATCH($A$34,root!$A$4:$A$553,0),MATCH(BZ4,root!$A$3:$CL$3,0))</f>
        <v>0</v>
      </c>
      <c r="CA34">
        <f>INDEX(root!$A$4:$CL$553,MATCH($A$34,root!$A$4:$A$553,0),MATCH(CA4,root!$A$3:$CL$3,0))</f>
        <v>0</v>
      </c>
      <c r="CB34">
        <f>INDEX(root!$A$4:$CL$553,MATCH($A$34,root!$A$4:$A$553,0),MATCH(CB4,root!$A$3:$CL$3,0))</f>
        <v>0</v>
      </c>
      <c r="CC34">
        <f>INDEX(root!$A$4:$CL$553,MATCH($A$34,root!$A$4:$A$553,0),MATCH(CC4,root!$A$3:$CL$3,0))</f>
        <v>0</v>
      </c>
      <c r="CD34">
        <f>INDEX(root!$A$4:$CL$553,MATCH($A$34,root!$A$4:$A$553,0),MATCH(CD4,root!$A$3:$CL$3,0))</f>
        <v>0</v>
      </c>
      <c r="CE34">
        <f>INDEX(root!$A$4:$CL$553,MATCH($A$34,root!$A$4:$A$553,0),MATCH(CE4,root!$A$3:$CL$3,0))</f>
        <v>0</v>
      </c>
      <c r="CF34">
        <f>INDEX(root!$A$4:$CL$553,MATCH($A$34,root!$A$4:$A$553,0),MATCH(CF4,root!$A$3:$CL$3,0))</f>
        <v>0</v>
      </c>
      <c r="CG34">
        <f>INDEX(root!$A$4:$CL$553,MATCH($A$34,root!$A$4:$A$553,0),MATCH(CG4,root!$A$3:$CL$3,0))</f>
        <v>0</v>
      </c>
      <c r="CH34">
        <f>INDEX(root!$A$4:$CL$553,MATCH($A$34,root!$A$4:$A$553,0),MATCH(CH4,root!$A$3:$CL$3,0))</f>
        <v>0</v>
      </c>
      <c r="CI34">
        <f>INDEX(root!$A$4:$CL$553,MATCH($A$34,root!$A$4:$A$553,0),MATCH(CI4,root!$A$3:$CL$3,0))</f>
        <v>0</v>
      </c>
      <c r="CJ34">
        <f>INDEX(root!$A$4:$CL$553,MATCH($A$34,root!$A$4:$A$553,0),MATCH(CJ4,root!$A$3:$CL$3,0))</f>
        <v>0</v>
      </c>
      <c r="CK34">
        <f>INDEX(root!$A$4:$CL$553,MATCH($A$34,root!$A$4:$A$553,0),MATCH(CK4,root!$A$3:$CL$3,0))</f>
        <v>0</v>
      </c>
      <c r="CL34">
        <f>INDEX(root!$A$4:$CL$553,MATCH($A$34,root!$A$4:$A$553,0),MATCH(CL4,root!$A$3:$CL$3,0))</f>
        <v>0</v>
      </c>
    </row>
    <row r="35" spans="1:90" x14ac:dyDescent="0.3">
      <c r="D35" t="b">
        <f>D33=D34</f>
        <v>1</v>
      </c>
      <c r="E35" t="b">
        <f t="shared" ref="E35:BP35" si="101">E33=E34</f>
        <v>1</v>
      </c>
      <c r="F35" t="b">
        <f t="shared" si="101"/>
        <v>1</v>
      </c>
      <c r="G35" t="b">
        <f t="shared" si="101"/>
        <v>1</v>
      </c>
      <c r="H35" t="b">
        <f t="shared" si="101"/>
        <v>1</v>
      </c>
      <c r="I35" t="b">
        <f t="shared" si="101"/>
        <v>1</v>
      </c>
      <c r="J35" t="b">
        <f t="shared" si="101"/>
        <v>1</v>
      </c>
      <c r="K35" t="b">
        <f t="shared" si="101"/>
        <v>1</v>
      </c>
      <c r="L35" t="b">
        <f t="shared" si="101"/>
        <v>1</v>
      </c>
      <c r="M35" t="b">
        <f t="shared" si="101"/>
        <v>1</v>
      </c>
      <c r="N35" t="b">
        <f t="shared" si="101"/>
        <v>1</v>
      </c>
      <c r="O35" t="b">
        <f t="shared" si="101"/>
        <v>1</v>
      </c>
      <c r="P35" t="b">
        <f t="shared" si="101"/>
        <v>1</v>
      </c>
      <c r="Q35" t="b">
        <f t="shared" si="101"/>
        <v>1</v>
      </c>
      <c r="R35" t="b">
        <f t="shared" si="101"/>
        <v>1</v>
      </c>
      <c r="S35" t="b">
        <f t="shared" si="101"/>
        <v>1</v>
      </c>
      <c r="T35" t="b">
        <f t="shared" si="101"/>
        <v>1</v>
      </c>
      <c r="U35" t="b">
        <f t="shared" si="101"/>
        <v>1</v>
      </c>
      <c r="V35" t="b">
        <f t="shared" si="101"/>
        <v>1</v>
      </c>
      <c r="W35" t="b">
        <f t="shared" si="101"/>
        <v>1</v>
      </c>
      <c r="X35" t="b">
        <f t="shared" si="101"/>
        <v>1</v>
      </c>
      <c r="Y35" t="b">
        <f t="shared" si="101"/>
        <v>1</v>
      </c>
      <c r="Z35" t="b">
        <f t="shared" si="101"/>
        <v>1</v>
      </c>
      <c r="AA35" t="b">
        <f t="shared" si="101"/>
        <v>1</v>
      </c>
      <c r="AB35" t="b">
        <f t="shared" si="101"/>
        <v>1</v>
      </c>
      <c r="AC35" t="b">
        <f t="shared" si="101"/>
        <v>1</v>
      </c>
      <c r="AD35" t="b">
        <f t="shared" si="101"/>
        <v>1</v>
      </c>
      <c r="AE35" t="b">
        <f t="shared" si="101"/>
        <v>1</v>
      </c>
      <c r="AF35" t="b">
        <f t="shared" si="101"/>
        <v>1</v>
      </c>
      <c r="AG35" t="b">
        <f t="shared" si="101"/>
        <v>1</v>
      </c>
      <c r="AH35" t="b">
        <f t="shared" si="101"/>
        <v>1</v>
      </c>
      <c r="AI35" t="b">
        <f t="shared" si="101"/>
        <v>1</v>
      </c>
      <c r="AJ35" t="b">
        <f t="shared" si="101"/>
        <v>1</v>
      </c>
      <c r="AK35" t="b">
        <f t="shared" si="101"/>
        <v>1</v>
      </c>
      <c r="AL35" t="b">
        <f t="shared" si="101"/>
        <v>1</v>
      </c>
      <c r="AM35" t="b">
        <f t="shared" si="101"/>
        <v>1</v>
      </c>
      <c r="AN35" t="b">
        <f t="shared" si="101"/>
        <v>1</v>
      </c>
      <c r="AO35" t="b">
        <f t="shared" si="101"/>
        <v>1</v>
      </c>
      <c r="AP35" t="b">
        <f t="shared" si="101"/>
        <v>1</v>
      </c>
      <c r="AQ35" t="b">
        <f t="shared" si="101"/>
        <v>1</v>
      </c>
      <c r="AR35" t="b">
        <f t="shared" si="101"/>
        <v>1</v>
      </c>
      <c r="AS35" t="b">
        <f t="shared" si="101"/>
        <v>1</v>
      </c>
      <c r="AT35" t="b">
        <f t="shared" si="101"/>
        <v>1</v>
      </c>
      <c r="AU35" t="b">
        <f t="shared" si="101"/>
        <v>1</v>
      </c>
      <c r="AV35" t="b">
        <f t="shared" si="101"/>
        <v>1</v>
      </c>
      <c r="AW35" t="b">
        <f t="shared" si="101"/>
        <v>1</v>
      </c>
      <c r="AX35" t="b">
        <f t="shared" si="101"/>
        <v>1</v>
      </c>
      <c r="AY35" t="b">
        <f t="shared" si="101"/>
        <v>1</v>
      </c>
      <c r="AZ35" t="b">
        <f t="shared" si="101"/>
        <v>1</v>
      </c>
      <c r="BA35" t="b">
        <f t="shared" si="101"/>
        <v>1</v>
      </c>
      <c r="BB35" t="b">
        <f t="shared" si="101"/>
        <v>1</v>
      </c>
      <c r="BC35" t="b">
        <f t="shared" si="101"/>
        <v>1</v>
      </c>
      <c r="BD35" t="b">
        <f t="shared" si="101"/>
        <v>1</v>
      </c>
      <c r="BE35" t="b">
        <f t="shared" si="101"/>
        <v>1</v>
      </c>
      <c r="BF35" t="b">
        <f t="shared" si="101"/>
        <v>1</v>
      </c>
      <c r="BG35" t="b">
        <f t="shared" si="101"/>
        <v>1</v>
      </c>
      <c r="BH35" t="b">
        <f t="shared" si="101"/>
        <v>1</v>
      </c>
      <c r="BI35" t="b">
        <f t="shared" si="101"/>
        <v>1</v>
      </c>
      <c r="BJ35" t="b">
        <f t="shared" si="101"/>
        <v>1</v>
      </c>
      <c r="BK35" t="b">
        <f t="shared" si="101"/>
        <v>1</v>
      </c>
      <c r="BL35" t="b">
        <f t="shared" si="101"/>
        <v>1</v>
      </c>
      <c r="BM35" t="b">
        <f t="shared" si="101"/>
        <v>1</v>
      </c>
      <c r="BN35" t="b">
        <f t="shared" si="101"/>
        <v>1</v>
      </c>
      <c r="BO35" t="b">
        <f t="shared" si="101"/>
        <v>1</v>
      </c>
      <c r="BP35" t="b">
        <f t="shared" si="101"/>
        <v>1</v>
      </c>
      <c r="BQ35" t="b">
        <f t="shared" ref="BQ35:CL35" si="102">BQ33=BQ34</f>
        <v>1</v>
      </c>
      <c r="BR35" t="b">
        <f t="shared" si="102"/>
        <v>1</v>
      </c>
      <c r="BS35" t="b">
        <f t="shared" si="102"/>
        <v>1</v>
      </c>
      <c r="BT35" t="b">
        <f t="shared" si="102"/>
        <v>1</v>
      </c>
      <c r="BU35" t="b">
        <f t="shared" si="102"/>
        <v>1</v>
      </c>
      <c r="BV35" t="b">
        <f t="shared" si="102"/>
        <v>1</v>
      </c>
      <c r="BW35" t="b">
        <f t="shared" si="102"/>
        <v>1</v>
      </c>
      <c r="BX35" t="b">
        <f t="shared" si="102"/>
        <v>1</v>
      </c>
      <c r="BY35" t="b">
        <f t="shared" si="102"/>
        <v>1</v>
      </c>
      <c r="BZ35" t="b">
        <f t="shared" si="102"/>
        <v>1</v>
      </c>
      <c r="CA35" t="b">
        <f t="shared" si="102"/>
        <v>1</v>
      </c>
      <c r="CB35" t="b">
        <f t="shared" si="102"/>
        <v>1</v>
      </c>
      <c r="CC35" t="b">
        <f t="shared" si="102"/>
        <v>1</v>
      </c>
      <c r="CD35" t="b">
        <f t="shared" si="102"/>
        <v>1</v>
      </c>
      <c r="CE35" t="b">
        <f t="shared" si="102"/>
        <v>1</v>
      </c>
      <c r="CF35" t="b">
        <f t="shared" si="102"/>
        <v>1</v>
      </c>
      <c r="CG35" t="b">
        <f t="shared" si="102"/>
        <v>1</v>
      </c>
      <c r="CH35" t="b">
        <f t="shared" si="102"/>
        <v>1</v>
      </c>
      <c r="CI35" t="b">
        <f t="shared" si="102"/>
        <v>1</v>
      </c>
      <c r="CJ35" t="b">
        <f t="shared" si="102"/>
        <v>1</v>
      </c>
      <c r="CK35" t="b">
        <f t="shared" si="102"/>
        <v>1</v>
      </c>
      <c r="CL35" t="b">
        <f t="shared" si="102"/>
        <v>1</v>
      </c>
    </row>
    <row r="36" spans="1:90" x14ac:dyDescent="0.3">
      <c r="A36" t="s">
        <v>785</v>
      </c>
      <c r="D36">
        <f>D33-D34</f>
        <v>0</v>
      </c>
      <c r="E36">
        <f t="shared" ref="E36:BP36" si="103">E33-E34</f>
        <v>0</v>
      </c>
      <c r="F36">
        <f t="shared" si="103"/>
        <v>0</v>
      </c>
      <c r="G36">
        <f t="shared" si="103"/>
        <v>0</v>
      </c>
      <c r="H36">
        <f t="shared" si="103"/>
        <v>0</v>
      </c>
      <c r="I36">
        <f t="shared" si="103"/>
        <v>0</v>
      </c>
      <c r="J36" t="e">
        <f t="shared" si="103"/>
        <v>#VALUE!</v>
      </c>
      <c r="K36">
        <f t="shared" si="103"/>
        <v>0</v>
      </c>
      <c r="L36" t="e">
        <f t="shared" si="103"/>
        <v>#VALUE!</v>
      </c>
      <c r="M36">
        <f t="shared" si="103"/>
        <v>0</v>
      </c>
      <c r="N36" t="e">
        <f t="shared" si="103"/>
        <v>#VALUE!</v>
      </c>
      <c r="O36">
        <f t="shared" si="103"/>
        <v>0</v>
      </c>
      <c r="P36" t="e">
        <f t="shared" si="103"/>
        <v>#VALUE!</v>
      </c>
      <c r="Q36" t="e">
        <f t="shared" si="103"/>
        <v>#VALUE!</v>
      </c>
      <c r="R36">
        <f t="shared" si="103"/>
        <v>0</v>
      </c>
      <c r="S36">
        <f t="shared" si="103"/>
        <v>0</v>
      </c>
      <c r="T36" t="e">
        <f t="shared" si="103"/>
        <v>#VALUE!</v>
      </c>
      <c r="U36">
        <f t="shared" si="103"/>
        <v>0</v>
      </c>
      <c r="V36">
        <f t="shared" si="103"/>
        <v>0</v>
      </c>
      <c r="W36" t="e">
        <f t="shared" si="103"/>
        <v>#VALUE!</v>
      </c>
      <c r="X36">
        <f t="shared" si="103"/>
        <v>0</v>
      </c>
      <c r="Y36">
        <f t="shared" si="103"/>
        <v>0</v>
      </c>
      <c r="Z36" t="e">
        <f t="shared" si="103"/>
        <v>#VALUE!</v>
      </c>
      <c r="AA36">
        <f t="shared" si="103"/>
        <v>0</v>
      </c>
      <c r="AB36">
        <f t="shared" si="103"/>
        <v>0</v>
      </c>
      <c r="AC36" t="e">
        <f t="shared" si="103"/>
        <v>#VALUE!</v>
      </c>
      <c r="AD36">
        <f t="shared" si="103"/>
        <v>0</v>
      </c>
      <c r="AE36">
        <f t="shared" si="103"/>
        <v>0</v>
      </c>
      <c r="AF36" t="e">
        <f t="shared" si="103"/>
        <v>#VALUE!</v>
      </c>
      <c r="AG36">
        <f t="shared" si="103"/>
        <v>0</v>
      </c>
      <c r="AH36">
        <f t="shared" si="103"/>
        <v>0</v>
      </c>
      <c r="AI36" t="e">
        <f t="shared" si="103"/>
        <v>#VALUE!</v>
      </c>
      <c r="AJ36">
        <f t="shared" si="103"/>
        <v>0</v>
      </c>
      <c r="AK36">
        <f t="shared" si="103"/>
        <v>0</v>
      </c>
      <c r="AL36">
        <f t="shared" si="103"/>
        <v>0</v>
      </c>
      <c r="AM36">
        <f t="shared" si="103"/>
        <v>0</v>
      </c>
      <c r="AN36">
        <f t="shared" si="103"/>
        <v>0</v>
      </c>
      <c r="AO36">
        <f t="shared" si="103"/>
        <v>0</v>
      </c>
      <c r="AP36">
        <f t="shared" si="103"/>
        <v>0</v>
      </c>
      <c r="AQ36">
        <f t="shared" si="103"/>
        <v>0</v>
      </c>
      <c r="AR36">
        <f t="shared" si="103"/>
        <v>0</v>
      </c>
      <c r="AS36">
        <f t="shared" si="103"/>
        <v>0</v>
      </c>
      <c r="AT36">
        <f t="shared" si="103"/>
        <v>0</v>
      </c>
      <c r="AU36">
        <f t="shared" si="103"/>
        <v>0</v>
      </c>
      <c r="AV36">
        <f t="shared" si="103"/>
        <v>0</v>
      </c>
      <c r="AW36">
        <f t="shared" si="103"/>
        <v>0</v>
      </c>
      <c r="AX36">
        <f t="shared" si="103"/>
        <v>0</v>
      </c>
      <c r="AY36">
        <f t="shared" si="103"/>
        <v>0</v>
      </c>
      <c r="AZ36">
        <f t="shared" si="103"/>
        <v>0</v>
      </c>
      <c r="BA36">
        <f t="shared" si="103"/>
        <v>0</v>
      </c>
      <c r="BB36">
        <f t="shared" si="103"/>
        <v>0</v>
      </c>
      <c r="BC36">
        <f t="shared" si="103"/>
        <v>0</v>
      </c>
      <c r="BD36">
        <f t="shared" si="103"/>
        <v>0</v>
      </c>
      <c r="BE36">
        <f t="shared" si="103"/>
        <v>0</v>
      </c>
      <c r="BF36">
        <f t="shared" si="103"/>
        <v>0</v>
      </c>
      <c r="BG36">
        <f t="shared" si="103"/>
        <v>0</v>
      </c>
      <c r="BH36">
        <f t="shared" si="103"/>
        <v>0</v>
      </c>
      <c r="BI36">
        <f t="shared" si="103"/>
        <v>0</v>
      </c>
      <c r="BJ36">
        <f t="shared" si="103"/>
        <v>0</v>
      </c>
      <c r="BK36">
        <f t="shared" si="103"/>
        <v>0</v>
      </c>
      <c r="BL36">
        <f t="shared" si="103"/>
        <v>0</v>
      </c>
      <c r="BM36">
        <f t="shared" si="103"/>
        <v>0</v>
      </c>
      <c r="BN36">
        <f t="shared" si="103"/>
        <v>0</v>
      </c>
      <c r="BO36">
        <f t="shared" si="103"/>
        <v>0</v>
      </c>
      <c r="BP36">
        <f t="shared" si="103"/>
        <v>0</v>
      </c>
      <c r="BQ36">
        <f t="shared" ref="BQ36:CL36" si="104">BQ33-BQ34</f>
        <v>0</v>
      </c>
      <c r="BR36">
        <f t="shared" si="104"/>
        <v>0</v>
      </c>
      <c r="BS36">
        <f t="shared" si="104"/>
        <v>0</v>
      </c>
      <c r="BT36">
        <f t="shared" si="104"/>
        <v>0</v>
      </c>
      <c r="BU36">
        <f t="shared" si="104"/>
        <v>0</v>
      </c>
      <c r="BV36">
        <f t="shared" si="104"/>
        <v>0</v>
      </c>
      <c r="BW36">
        <f t="shared" si="104"/>
        <v>0</v>
      </c>
      <c r="BX36">
        <f t="shared" si="104"/>
        <v>0</v>
      </c>
      <c r="BY36">
        <f t="shared" si="104"/>
        <v>0</v>
      </c>
      <c r="BZ36">
        <f t="shared" si="104"/>
        <v>0</v>
      </c>
      <c r="CA36">
        <f t="shared" si="104"/>
        <v>0</v>
      </c>
      <c r="CB36">
        <f t="shared" si="104"/>
        <v>0</v>
      </c>
      <c r="CC36">
        <f t="shared" si="104"/>
        <v>0</v>
      </c>
      <c r="CD36">
        <f t="shared" si="104"/>
        <v>0</v>
      </c>
      <c r="CE36">
        <f t="shared" si="104"/>
        <v>0</v>
      </c>
      <c r="CF36">
        <f t="shared" si="104"/>
        <v>0</v>
      </c>
      <c r="CG36">
        <f t="shared" si="104"/>
        <v>0</v>
      </c>
      <c r="CH36">
        <f t="shared" si="104"/>
        <v>0</v>
      </c>
      <c r="CI36">
        <f t="shared" si="104"/>
        <v>0</v>
      </c>
      <c r="CJ36">
        <f t="shared" si="104"/>
        <v>0</v>
      </c>
      <c r="CK36">
        <f t="shared" si="104"/>
        <v>0</v>
      </c>
      <c r="CL36">
        <f t="shared" si="104"/>
        <v>0</v>
      </c>
    </row>
    <row r="37" spans="1:90" x14ac:dyDescent="0.3">
      <c r="A37" t="s">
        <v>786</v>
      </c>
      <c r="D37" t="str">
        <f>IF(D36&lt;&gt;0,VLOOKUP(D36,root!A:CL,1,FALSE), "")</f>
        <v/>
      </c>
      <c r="E37" t="str">
        <f>IF(E36&lt;&gt;0,VLOOKUP(E36,root!B:CM,1,FALSE), "")</f>
        <v/>
      </c>
      <c r="F37" t="str">
        <f>IF(F36&lt;&gt;0,VLOOKUP(F36,root!C:CN,1,FALSE), "")</f>
        <v/>
      </c>
      <c r="G37" t="str">
        <f>IF(G36&lt;&gt;0,VLOOKUP(G36,root!D:CO,1,FALSE), "")</f>
        <v/>
      </c>
      <c r="H37" t="str">
        <f>IF(H36&lt;&gt;0,VLOOKUP(H36,root!E:CP,1,FALSE), "")</f>
        <v/>
      </c>
      <c r="I37" t="str">
        <f>IF(I36&lt;&gt;0,VLOOKUP(I36,root!F:CQ,1,FALSE), "")</f>
        <v/>
      </c>
      <c r="J37" t="e">
        <f>IF(J36&lt;&gt;0,VLOOKUP(J36,root!G:CR,1,FALSE), "")</f>
        <v>#VALUE!</v>
      </c>
      <c r="K37" t="str">
        <f>IF(K36&lt;&gt;0,VLOOKUP(K36,root!H:CS,1,FALSE), "")</f>
        <v/>
      </c>
      <c r="L37" t="e">
        <f>IF(L36&lt;&gt;0,VLOOKUP(L36,root!I:CT,1,FALSE), "")</f>
        <v>#VALUE!</v>
      </c>
      <c r="M37" t="str">
        <f>IF(M36&lt;&gt;0,VLOOKUP(M36,root!J:CU,1,FALSE), "")</f>
        <v/>
      </c>
      <c r="N37" t="e">
        <f>IF(N36&lt;&gt;0,VLOOKUP(N36,root!K:CV,1,FALSE), "")</f>
        <v>#VALUE!</v>
      </c>
      <c r="O37" t="str">
        <f>IF(O36&lt;&gt;0,VLOOKUP(O36,root!L:CW,1,FALSE), "")</f>
        <v/>
      </c>
      <c r="P37" t="e">
        <f>IF(P36&lt;&gt;0,VLOOKUP(P36,root!M:CX,1,FALSE), "")</f>
        <v>#VALUE!</v>
      </c>
      <c r="Q37" t="e">
        <f>IF(Q36&lt;&gt;0,VLOOKUP(Q36,root!N:CY,1,FALSE), "")</f>
        <v>#VALUE!</v>
      </c>
      <c r="R37" t="str">
        <f>IF(R36&lt;&gt;0,VLOOKUP(R36,root!O:CZ,1,FALSE), "")</f>
        <v/>
      </c>
      <c r="S37" t="str">
        <f>IF(S36&lt;&gt;0,VLOOKUP(S36,root!P:DA,1,FALSE), "")</f>
        <v/>
      </c>
      <c r="T37" t="e">
        <f>IF(T36&lt;&gt;0,VLOOKUP(T36,root!Q:DB,1,FALSE), "")</f>
        <v>#VALUE!</v>
      </c>
      <c r="U37" t="str">
        <f>IF(U36&lt;&gt;0,VLOOKUP(U36,root!R:DC,1,FALSE), "")</f>
        <v/>
      </c>
      <c r="V37" t="str">
        <f>IF(V36&lt;&gt;0,VLOOKUP(V36,root!S:DD,1,FALSE), "")</f>
        <v/>
      </c>
      <c r="W37" t="e">
        <f>IF(W36&lt;&gt;0,VLOOKUP(W36,root!T:DE,1,FALSE), "")</f>
        <v>#VALUE!</v>
      </c>
      <c r="X37" t="str">
        <f>IF(X36&lt;&gt;0,VLOOKUP(X36,root!U:DF,1,FALSE), "")</f>
        <v/>
      </c>
      <c r="Y37" t="str">
        <f>IF(Y36&lt;&gt;0,VLOOKUP(Y36,root!V:DG,1,FALSE), "")</f>
        <v/>
      </c>
      <c r="Z37" t="e">
        <f>IF(Z36&lt;&gt;0,VLOOKUP(Z36,root!W:DH,1,FALSE), "")</f>
        <v>#VALUE!</v>
      </c>
      <c r="AA37" t="str">
        <f>IF(AA36&lt;&gt;0,VLOOKUP(AA36,root!X:DI,1,FALSE), "")</f>
        <v/>
      </c>
      <c r="AB37" t="str">
        <f>IF(AB36&lt;&gt;0,VLOOKUP(AB36,root!Y:DJ,1,FALSE), "")</f>
        <v/>
      </c>
      <c r="AC37" t="e">
        <f>IF(AC36&lt;&gt;0,VLOOKUP(AC36,root!Z:DK,1,FALSE), "")</f>
        <v>#VALUE!</v>
      </c>
      <c r="AD37" t="str">
        <f>IF(AD36&lt;&gt;0,VLOOKUP(AD36,root!AA:DL,1,FALSE), "")</f>
        <v/>
      </c>
      <c r="AE37" t="str">
        <f>IF(AE36&lt;&gt;0,VLOOKUP(AE36,root!AB:DM,1,FALSE), "")</f>
        <v/>
      </c>
      <c r="AF37" t="e">
        <f>IF(AF36&lt;&gt;0,VLOOKUP(AF36,root!AC:DN,1,FALSE), "")</f>
        <v>#VALUE!</v>
      </c>
      <c r="AG37" t="str">
        <f>IF(AG36&lt;&gt;0,VLOOKUP(AG36,root!AD:DO,1,FALSE), "")</f>
        <v/>
      </c>
      <c r="AH37" t="str">
        <f>IF(AH36&lt;&gt;0,VLOOKUP(AH36,root!AE:DP,1,FALSE), "")</f>
        <v/>
      </c>
      <c r="AI37" t="e">
        <f>IF(AI36&lt;&gt;0,VLOOKUP(AI36,root!AF:DQ,1,FALSE), "")</f>
        <v>#VALUE!</v>
      </c>
      <c r="AJ37" t="str">
        <f>IF(AJ36&lt;&gt;0,VLOOKUP(AJ36,root!AG:DR,1,FALSE), "")</f>
        <v/>
      </c>
      <c r="AK37" t="str">
        <f>IF(AK36&lt;&gt;0,VLOOKUP(AK36,root!AH:DS,1,FALSE), "")</f>
        <v/>
      </c>
      <c r="AL37" t="str">
        <f>IF(AL36&lt;&gt;0,VLOOKUP(AL36,root!AI:DT,1,FALSE), "")</f>
        <v/>
      </c>
      <c r="AM37" t="str">
        <f>IF(AM36&lt;&gt;0,VLOOKUP(AM36,root!AJ:DU,1,FALSE), "")</f>
        <v/>
      </c>
      <c r="AN37" t="str">
        <f>IF(AN36&lt;&gt;0,VLOOKUP(AN36,root!AK:DV,1,FALSE), "")</f>
        <v/>
      </c>
      <c r="AO37" t="str">
        <f>IF(AO36&lt;&gt;0,VLOOKUP(AO36,root!AL:DW,1,FALSE), "")</f>
        <v/>
      </c>
      <c r="AP37" t="str">
        <f>IF(AP36&lt;&gt;0,VLOOKUP(AP36,root!AM:DX,1,FALSE), "")</f>
        <v/>
      </c>
      <c r="AQ37" t="str">
        <f>IF(AQ36&lt;&gt;0,VLOOKUP(AQ36,root!AN:DY,1,FALSE), "")</f>
        <v/>
      </c>
      <c r="AR37" t="str">
        <f>IF(AR36&lt;&gt;0,VLOOKUP(AR36,root!AO:DZ,1,FALSE), "")</f>
        <v/>
      </c>
      <c r="AS37" t="str">
        <f>IF(AS36&lt;&gt;0,VLOOKUP(AS36,root!AP:EA,1,FALSE), "")</f>
        <v/>
      </c>
      <c r="AT37" t="str">
        <f>IF(AT36&lt;&gt;0,VLOOKUP(AT36,root!AQ:EB,1,FALSE), "")</f>
        <v/>
      </c>
      <c r="AU37" t="str">
        <f>IF(AU36&lt;&gt;0,VLOOKUP(AU36,root!AR:EC,1,FALSE), "")</f>
        <v/>
      </c>
      <c r="AV37" t="str">
        <f>IF(AV36&lt;&gt;0,VLOOKUP(AV36,root!AS:ED,1,FALSE), "")</f>
        <v/>
      </c>
      <c r="AW37" t="str">
        <f>IF(AW36&lt;&gt;0,VLOOKUP(AW36,root!AT:EE,1,FALSE), "")</f>
        <v/>
      </c>
      <c r="AX37" t="str">
        <f>IF(AX36&lt;&gt;0,VLOOKUP(AX36,root!AU:EF,1,FALSE), "")</f>
        <v/>
      </c>
      <c r="AY37" t="str">
        <f>IF(AY36&lt;&gt;0,VLOOKUP(AY36,root!AV:EG,1,FALSE), "")</f>
        <v/>
      </c>
      <c r="AZ37" t="str">
        <f>IF(AZ36&lt;&gt;0,VLOOKUP(AZ36,root!AW:EH,1,FALSE), "")</f>
        <v/>
      </c>
      <c r="BA37" t="str">
        <f>IF(BA36&lt;&gt;0,VLOOKUP(BA36,root!AX:EI,1,FALSE), "")</f>
        <v/>
      </c>
      <c r="BB37" t="str">
        <f>IF(BB36&lt;&gt;0,VLOOKUP(BB36,root!AY:EJ,1,FALSE), "")</f>
        <v/>
      </c>
      <c r="BC37" t="str">
        <f>IF(BC36&lt;&gt;0,VLOOKUP(BC36,root!AZ:EK,1,FALSE), "")</f>
        <v/>
      </c>
      <c r="BD37" t="str">
        <f>IF(BD36&lt;&gt;0,VLOOKUP(BD36,root!BA:EL,1,FALSE), "")</f>
        <v/>
      </c>
      <c r="BE37" t="str">
        <f>IF(BE36&lt;&gt;0,VLOOKUP(BE36,root!BB:EM,1,FALSE), "")</f>
        <v/>
      </c>
      <c r="BF37" t="str">
        <f>IF(BF36&lt;&gt;0,VLOOKUP(BF36,root!BC:EN,1,FALSE), "")</f>
        <v/>
      </c>
      <c r="BG37" t="str">
        <f>IF(BG36&lt;&gt;0,VLOOKUP(BG36,root!BD:EO,1,FALSE), "")</f>
        <v/>
      </c>
      <c r="BH37" t="str">
        <f>IF(BH36&lt;&gt;0,VLOOKUP(BH36,root!BE:EP,1,FALSE), "")</f>
        <v/>
      </c>
      <c r="BI37" t="str">
        <f>IF(BI36&lt;&gt;0,VLOOKUP(BI36,root!BF:EQ,1,FALSE), "")</f>
        <v/>
      </c>
      <c r="BJ37" t="str">
        <f>IF(BJ36&lt;&gt;0,VLOOKUP(BJ36,root!BG:ER,1,FALSE), "")</f>
        <v/>
      </c>
      <c r="BK37" t="str">
        <f>IF(BK36&lt;&gt;0,VLOOKUP(BK36,root!BH:ES,1,FALSE), "")</f>
        <v/>
      </c>
      <c r="BL37" t="str">
        <f>IF(BL36&lt;&gt;0,VLOOKUP(BL36,root!BI:ET,1,FALSE), "")</f>
        <v/>
      </c>
      <c r="BM37" t="str">
        <f>IF(BM36&lt;&gt;0,VLOOKUP(BM36,root!BJ:EU,1,FALSE), "")</f>
        <v/>
      </c>
      <c r="BN37" t="str">
        <f>IF(BN36&lt;&gt;0,VLOOKUP(BN36,root!BK:EV,1,FALSE), "")</f>
        <v/>
      </c>
      <c r="BO37" t="str">
        <f>IF(BO36&lt;&gt;0,VLOOKUP(BO36,root!BL:EW,1,FALSE), "")</f>
        <v/>
      </c>
      <c r="BP37" t="str">
        <f>IF(BP36&lt;&gt;0,VLOOKUP(BP36,root!BM:EX,1,FALSE), "")</f>
        <v/>
      </c>
      <c r="BQ37" t="str">
        <f>IF(BQ36&lt;&gt;0,VLOOKUP(BQ36,root!BN:EY,1,FALSE), "")</f>
        <v/>
      </c>
      <c r="BR37" t="str">
        <f>IF(BR36&lt;&gt;0,VLOOKUP(BR36,root!BO:EZ,1,FALSE), "")</f>
        <v/>
      </c>
      <c r="BS37" t="str">
        <f>IF(BS36&lt;&gt;0,VLOOKUP(BS36,root!BP:FA,1,FALSE), "")</f>
        <v/>
      </c>
      <c r="BT37" t="str">
        <f>IF(BT36&lt;&gt;0,VLOOKUP(BT36,root!BQ:FB,1,FALSE), "")</f>
        <v/>
      </c>
      <c r="BU37" t="str">
        <f>IF(BU36&lt;&gt;0,VLOOKUP(BU36,root!BR:FC,1,FALSE), "")</f>
        <v/>
      </c>
      <c r="BV37" t="str">
        <f>IF(BV36&lt;&gt;0,VLOOKUP(BV36,root!BS:FD,1,FALSE), "")</f>
        <v/>
      </c>
      <c r="BW37" t="str">
        <f>IF(BW36&lt;&gt;0,VLOOKUP(BW36,root!BT:FE,1,FALSE), "")</f>
        <v/>
      </c>
      <c r="BX37" t="str">
        <f>IF(BX36&lt;&gt;0,VLOOKUP(BX36,root!BU:FF,1,FALSE), "")</f>
        <v/>
      </c>
      <c r="BY37" t="str">
        <f>IF(BY36&lt;&gt;0,VLOOKUP(BY36,root!BV:FG,1,FALSE), "")</f>
        <v/>
      </c>
      <c r="BZ37" t="str">
        <f>IF(BZ36&lt;&gt;0,VLOOKUP(BZ36,root!BW:FH,1,FALSE), "")</f>
        <v/>
      </c>
      <c r="CA37" t="str">
        <f>IF(CA36&lt;&gt;0,VLOOKUP(CA36,root!BX:FI,1,FALSE), "")</f>
        <v/>
      </c>
      <c r="CB37" t="str">
        <f>IF(CB36&lt;&gt;0,VLOOKUP(CB36,root!BY:FJ,1,FALSE), "")</f>
        <v/>
      </c>
      <c r="CC37" t="str">
        <f>IF(CC36&lt;&gt;0,VLOOKUP(CC36,root!BZ:FK,1,FALSE), "")</f>
        <v/>
      </c>
      <c r="CD37" t="str">
        <f>IF(CD36&lt;&gt;0,VLOOKUP(CD36,root!CA:FL,1,FALSE), "")</f>
        <v/>
      </c>
      <c r="CE37" t="str">
        <f>IF(CE36&lt;&gt;0,VLOOKUP(CE36,root!CB:FM,1,FALSE), "")</f>
        <v/>
      </c>
      <c r="CF37" t="str">
        <f>IF(CF36&lt;&gt;0,VLOOKUP(CF36,root!CC:FN,1,FALSE), "")</f>
        <v/>
      </c>
      <c r="CG37" t="str">
        <f>IF(CG36&lt;&gt;0,VLOOKUP(CG36,root!CD:FO,1,FALSE), "")</f>
        <v/>
      </c>
      <c r="CH37" t="str">
        <f>IF(CH36&lt;&gt;0,VLOOKUP(CH36,root!CE:FP,1,FALSE), "")</f>
        <v/>
      </c>
      <c r="CI37" t="str">
        <f>IF(CI36&lt;&gt;0,VLOOKUP(CI36,root!CF:FQ,1,FALSE), "")</f>
        <v/>
      </c>
      <c r="CJ37" t="str">
        <f>IF(CJ36&lt;&gt;0,VLOOKUP(CJ36,root!CG:FR,1,FALSE), "")</f>
        <v/>
      </c>
      <c r="CK37" t="str">
        <f>IF(CK36&lt;&gt;0,VLOOKUP(CK36,root!CH:FS,1,FALSE), "")</f>
        <v/>
      </c>
      <c r="CL37" t="str">
        <f>IF(CL36&lt;&gt;0,VLOOKUP(CL36,root!CI:FT,1,FALSE), "")</f>
        <v/>
      </c>
    </row>
    <row r="38" spans="1:90" x14ac:dyDescent="0.3">
      <c r="A38" t="s">
        <v>787</v>
      </c>
      <c r="D38">
        <f>D36/2</f>
        <v>0</v>
      </c>
      <c r="E38">
        <f t="shared" ref="E38:BP38" si="105">E36/2</f>
        <v>0</v>
      </c>
      <c r="F38">
        <f t="shared" si="105"/>
        <v>0</v>
      </c>
      <c r="G38">
        <f t="shared" si="105"/>
        <v>0</v>
      </c>
      <c r="H38">
        <f t="shared" si="105"/>
        <v>0</v>
      </c>
      <c r="I38">
        <f t="shared" si="105"/>
        <v>0</v>
      </c>
      <c r="J38" t="e">
        <f t="shared" si="105"/>
        <v>#VALUE!</v>
      </c>
      <c r="K38">
        <f t="shared" si="105"/>
        <v>0</v>
      </c>
      <c r="L38" t="e">
        <f t="shared" si="105"/>
        <v>#VALUE!</v>
      </c>
      <c r="M38">
        <f t="shared" si="105"/>
        <v>0</v>
      </c>
      <c r="N38" t="e">
        <f t="shared" si="105"/>
        <v>#VALUE!</v>
      </c>
      <c r="O38">
        <f t="shared" si="105"/>
        <v>0</v>
      </c>
      <c r="P38" t="e">
        <f t="shared" si="105"/>
        <v>#VALUE!</v>
      </c>
      <c r="Q38" t="e">
        <f t="shared" si="105"/>
        <v>#VALUE!</v>
      </c>
      <c r="R38">
        <f t="shared" si="105"/>
        <v>0</v>
      </c>
      <c r="S38">
        <f t="shared" si="105"/>
        <v>0</v>
      </c>
      <c r="T38" t="e">
        <f t="shared" si="105"/>
        <v>#VALUE!</v>
      </c>
      <c r="U38">
        <f t="shared" si="105"/>
        <v>0</v>
      </c>
      <c r="V38">
        <f t="shared" si="105"/>
        <v>0</v>
      </c>
      <c r="W38" t="e">
        <f t="shared" si="105"/>
        <v>#VALUE!</v>
      </c>
      <c r="X38">
        <f t="shared" si="105"/>
        <v>0</v>
      </c>
      <c r="Y38">
        <f t="shared" si="105"/>
        <v>0</v>
      </c>
      <c r="Z38" t="e">
        <f t="shared" si="105"/>
        <v>#VALUE!</v>
      </c>
      <c r="AA38">
        <f t="shared" si="105"/>
        <v>0</v>
      </c>
      <c r="AB38">
        <f t="shared" si="105"/>
        <v>0</v>
      </c>
      <c r="AC38" t="e">
        <f t="shared" si="105"/>
        <v>#VALUE!</v>
      </c>
      <c r="AD38">
        <f t="shared" si="105"/>
        <v>0</v>
      </c>
      <c r="AE38">
        <f t="shared" si="105"/>
        <v>0</v>
      </c>
      <c r="AF38" t="e">
        <f t="shared" si="105"/>
        <v>#VALUE!</v>
      </c>
      <c r="AG38">
        <f t="shared" si="105"/>
        <v>0</v>
      </c>
      <c r="AH38">
        <f t="shared" si="105"/>
        <v>0</v>
      </c>
      <c r="AI38" t="e">
        <f t="shared" si="105"/>
        <v>#VALUE!</v>
      </c>
      <c r="AJ38">
        <f t="shared" si="105"/>
        <v>0</v>
      </c>
      <c r="AK38">
        <f t="shared" si="105"/>
        <v>0</v>
      </c>
      <c r="AL38">
        <f t="shared" si="105"/>
        <v>0</v>
      </c>
      <c r="AM38">
        <f t="shared" si="105"/>
        <v>0</v>
      </c>
      <c r="AN38">
        <f t="shared" si="105"/>
        <v>0</v>
      </c>
      <c r="AO38">
        <f t="shared" si="105"/>
        <v>0</v>
      </c>
      <c r="AP38">
        <f t="shared" si="105"/>
        <v>0</v>
      </c>
      <c r="AQ38">
        <f t="shared" si="105"/>
        <v>0</v>
      </c>
      <c r="AR38">
        <f t="shared" si="105"/>
        <v>0</v>
      </c>
      <c r="AS38">
        <f t="shared" si="105"/>
        <v>0</v>
      </c>
      <c r="AT38">
        <f t="shared" si="105"/>
        <v>0</v>
      </c>
      <c r="AU38">
        <f t="shared" si="105"/>
        <v>0</v>
      </c>
      <c r="AV38">
        <f t="shared" si="105"/>
        <v>0</v>
      </c>
      <c r="AW38">
        <f t="shared" si="105"/>
        <v>0</v>
      </c>
      <c r="AX38">
        <f t="shared" si="105"/>
        <v>0</v>
      </c>
      <c r="AY38">
        <f t="shared" si="105"/>
        <v>0</v>
      </c>
      <c r="AZ38">
        <f t="shared" si="105"/>
        <v>0</v>
      </c>
      <c r="BA38">
        <f t="shared" si="105"/>
        <v>0</v>
      </c>
      <c r="BB38">
        <f t="shared" si="105"/>
        <v>0</v>
      </c>
      <c r="BC38">
        <f t="shared" si="105"/>
        <v>0</v>
      </c>
      <c r="BD38">
        <f t="shared" si="105"/>
        <v>0</v>
      </c>
      <c r="BE38">
        <f t="shared" si="105"/>
        <v>0</v>
      </c>
      <c r="BF38">
        <f t="shared" si="105"/>
        <v>0</v>
      </c>
      <c r="BG38">
        <f t="shared" si="105"/>
        <v>0</v>
      </c>
      <c r="BH38">
        <f t="shared" si="105"/>
        <v>0</v>
      </c>
      <c r="BI38">
        <f t="shared" si="105"/>
        <v>0</v>
      </c>
      <c r="BJ38">
        <f t="shared" si="105"/>
        <v>0</v>
      </c>
      <c r="BK38">
        <f t="shared" si="105"/>
        <v>0</v>
      </c>
      <c r="BL38">
        <f t="shared" si="105"/>
        <v>0</v>
      </c>
      <c r="BM38">
        <f t="shared" si="105"/>
        <v>0</v>
      </c>
      <c r="BN38">
        <f t="shared" si="105"/>
        <v>0</v>
      </c>
      <c r="BO38">
        <f t="shared" si="105"/>
        <v>0</v>
      </c>
      <c r="BP38">
        <f t="shared" si="105"/>
        <v>0</v>
      </c>
      <c r="BQ38">
        <f t="shared" ref="BQ38:CL38" si="106">BQ36/2</f>
        <v>0</v>
      </c>
      <c r="BR38">
        <f t="shared" si="106"/>
        <v>0</v>
      </c>
      <c r="BS38">
        <f t="shared" si="106"/>
        <v>0</v>
      </c>
      <c r="BT38">
        <f t="shared" si="106"/>
        <v>0</v>
      </c>
      <c r="BU38">
        <f t="shared" si="106"/>
        <v>0</v>
      </c>
      <c r="BV38">
        <f t="shared" si="106"/>
        <v>0</v>
      </c>
      <c r="BW38">
        <f t="shared" si="106"/>
        <v>0</v>
      </c>
      <c r="BX38">
        <f t="shared" si="106"/>
        <v>0</v>
      </c>
      <c r="BY38">
        <f t="shared" si="106"/>
        <v>0</v>
      </c>
      <c r="BZ38">
        <f t="shared" si="106"/>
        <v>0</v>
      </c>
      <c r="CA38">
        <f t="shared" si="106"/>
        <v>0</v>
      </c>
      <c r="CB38">
        <f t="shared" si="106"/>
        <v>0</v>
      </c>
      <c r="CC38">
        <f t="shared" si="106"/>
        <v>0</v>
      </c>
      <c r="CD38">
        <f t="shared" si="106"/>
        <v>0</v>
      </c>
      <c r="CE38">
        <f t="shared" si="106"/>
        <v>0</v>
      </c>
      <c r="CF38">
        <f t="shared" si="106"/>
        <v>0</v>
      </c>
      <c r="CG38">
        <f t="shared" si="106"/>
        <v>0</v>
      </c>
      <c r="CH38">
        <f t="shared" si="106"/>
        <v>0</v>
      </c>
      <c r="CI38">
        <f t="shared" si="106"/>
        <v>0</v>
      </c>
      <c r="CJ38">
        <f t="shared" si="106"/>
        <v>0</v>
      </c>
      <c r="CK38">
        <f t="shared" si="106"/>
        <v>0</v>
      </c>
      <c r="CL38">
        <f t="shared" si="106"/>
        <v>0</v>
      </c>
    </row>
    <row r="39" spans="1:90" x14ac:dyDescent="0.3">
      <c r="A39" t="s">
        <v>786</v>
      </c>
      <c r="D39" t="str">
        <f>IF(D38&lt;&gt;0,VLOOKUP(D38,root!A:CL,1,FALSE), "")</f>
        <v/>
      </c>
      <c r="E39" t="str">
        <f>IF(E38&lt;&gt;0,VLOOKUP(E38,root!B:CM,1,FALSE), "")</f>
        <v/>
      </c>
      <c r="F39" t="str">
        <f>IF(F38&lt;&gt;0,VLOOKUP(F38,root!C:CN,1,FALSE), "")</f>
        <v/>
      </c>
      <c r="G39" t="str">
        <f>IF(G38&lt;&gt;0,VLOOKUP(G38,root!D:CO,1,FALSE), "")</f>
        <v/>
      </c>
      <c r="H39" t="str">
        <f>IF(H38&lt;&gt;0,VLOOKUP(H38,root!E:CP,1,FALSE), "")</f>
        <v/>
      </c>
      <c r="I39" t="str">
        <f>IF(I38&lt;&gt;0,VLOOKUP(I38,root!F:CQ,1,FALSE), "")</f>
        <v/>
      </c>
      <c r="J39" t="e">
        <f>IF(J38&lt;&gt;0,VLOOKUP(J38,root!G:CR,1,FALSE), "")</f>
        <v>#VALUE!</v>
      </c>
      <c r="K39" t="str">
        <f>IF(K38&lt;&gt;0,VLOOKUP(K38,root!H:CS,1,FALSE), "")</f>
        <v/>
      </c>
      <c r="L39" t="e">
        <f>IF(L38&lt;&gt;0,VLOOKUP(L38,root!I:CT,1,FALSE), "")</f>
        <v>#VALUE!</v>
      </c>
      <c r="M39" t="str">
        <f>IF(M38&lt;&gt;0,VLOOKUP(M38,root!J:CU,1,FALSE), "")</f>
        <v/>
      </c>
      <c r="N39" t="e">
        <f>IF(N38&lt;&gt;0,VLOOKUP(N38,root!K:CV,1,FALSE), "")</f>
        <v>#VALUE!</v>
      </c>
      <c r="O39" t="str">
        <f>IF(O38&lt;&gt;0,VLOOKUP(O38,root!L:CW,1,FALSE), "")</f>
        <v/>
      </c>
      <c r="P39" t="e">
        <f>IF(P38&lt;&gt;0,VLOOKUP(P38,root!M:CX,1,FALSE), "")</f>
        <v>#VALUE!</v>
      </c>
      <c r="Q39" t="e">
        <f>IF(Q38&lt;&gt;0,VLOOKUP(Q38,root!N:CY,1,FALSE), "")</f>
        <v>#VALUE!</v>
      </c>
      <c r="R39" t="str">
        <f>IF(R38&lt;&gt;0,VLOOKUP(R38,root!O:CZ,1,FALSE), "")</f>
        <v/>
      </c>
      <c r="S39" t="str">
        <f>IF(S38&lt;&gt;0,VLOOKUP(S38,root!P:DA,1,FALSE), "")</f>
        <v/>
      </c>
      <c r="T39" t="e">
        <f>IF(T38&lt;&gt;0,VLOOKUP(T38,root!Q:DB,1,FALSE), "")</f>
        <v>#VALUE!</v>
      </c>
      <c r="U39" t="str">
        <f>IF(U38&lt;&gt;0,VLOOKUP(U38,root!R:DC,1,FALSE), "")</f>
        <v/>
      </c>
      <c r="V39" t="str">
        <f>IF(V38&lt;&gt;0,VLOOKUP(V38,root!S:DD,1,FALSE), "")</f>
        <v/>
      </c>
      <c r="W39" t="e">
        <f>IF(W38&lt;&gt;0,VLOOKUP(W38,root!T:DE,1,FALSE), "")</f>
        <v>#VALUE!</v>
      </c>
      <c r="X39" t="str">
        <f>IF(X38&lt;&gt;0,VLOOKUP(X38,root!U:DF,1,FALSE), "")</f>
        <v/>
      </c>
      <c r="Y39" t="str">
        <f>IF(Y38&lt;&gt;0,VLOOKUP(Y38,root!V:DG,1,FALSE), "")</f>
        <v/>
      </c>
      <c r="Z39" t="e">
        <f>IF(Z38&lt;&gt;0,VLOOKUP(Z38,root!W:DH,1,FALSE), "")</f>
        <v>#VALUE!</v>
      </c>
      <c r="AA39" t="str">
        <f>IF(AA38&lt;&gt;0,VLOOKUP(AA38,root!X:DI,1,FALSE), "")</f>
        <v/>
      </c>
      <c r="AB39" t="str">
        <f>IF(AB38&lt;&gt;0,VLOOKUP(AB38,root!Y:DJ,1,FALSE), "")</f>
        <v/>
      </c>
      <c r="AC39" t="e">
        <f>IF(AC38&lt;&gt;0,VLOOKUP(AC38,root!Z:DK,1,FALSE), "")</f>
        <v>#VALUE!</v>
      </c>
      <c r="AD39" t="str">
        <f>IF(AD38&lt;&gt;0,VLOOKUP(AD38,root!AA:DL,1,FALSE), "")</f>
        <v/>
      </c>
      <c r="AE39" t="str">
        <f>IF(AE38&lt;&gt;0,VLOOKUP(AE38,root!AB:DM,1,FALSE), "")</f>
        <v/>
      </c>
      <c r="AF39" t="e">
        <f>IF(AF38&lt;&gt;0,VLOOKUP(AF38,root!AC:DN,1,FALSE), "")</f>
        <v>#VALUE!</v>
      </c>
      <c r="AG39" t="str">
        <f>IF(AG38&lt;&gt;0,VLOOKUP(AG38,root!AD:DO,1,FALSE), "")</f>
        <v/>
      </c>
      <c r="AH39" t="str">
        <f>IF(AH38&lt;&gt;0,VLOOKUP(AH38,root!AE:DP,1,FALSE), "")</f>
        <v/>
      </c>
      <c r="AI39" t="e">
        <f>IF(AI38&lt;&gt;0,VLOOKUP(AI38,root!AF:DQ,1,FALSE), "")</f>
        <v>#VALUE!</v>
      </c>
      <c r="AJ39" t="str">
        <f>IF(AJ38&lt;&gt;0,VLOOKUP(AJ38,root!AG:DR,1,FALSE), "")</f>
        <v/>
      </c>
      <c r="AK39" t="str">
        <f>IF(AK38&lt;&gt;0,VLOOKUP(AK38,root!AH:DS,1,FALSE), "")</f>
        <v/>
      </c>
      <c r="AL39" t="str">
        <f>IF(AL38&lt;&gt;0,VLOOKUP(AL38,root!AI:DT,1,FALSE), "")</f>
        <v/>
      </c>
      <c r="AM39" t="str">
        <f>IF(AM38&lt;&gt;0,VLOOKUP(AM38,root!AJ:DU,1,FALSE), "")</f>
        <v/>
      </c>
      <c r="AN39" t="str">
        <f>IF(AN38&lt;&gt;0,VLOOKUP(AN38,root!AK:DV,1,FALSE), "")</f>
        <v/>
      </c>
      <c r="AO39" t="str">
        <f>IF(AO38&lt;&gt;0,VLOOKUP(AO38,root!AL:DW,1,FALSE), "")</f>
        <v/>
      </c>
      <c r="AP39" t="str">
        <f>IF(AP38&lt;&gt;0,VLOOKUP(AP38,root!AM:DX,1,FALSE), "")</f>
        <v/>
      </c>
      <c r="AQ39" t="str">
        <f>IF(AQ38&lt;&gt;0,VLOOKUP(AQ38,root!AN:DY,1,FALSE), "")</f>
        <v/>
      </c>
      <c r="AR39" t="str">
        <f>IF(AR38&lt;&gt;0,VLOOKUP(AR38,root!AO:DZ,1,FALSE), "")</f>
        <v/>
      </c>
      <c r="AS39" t="str">
        <f>IF(AS38&lt;&gt;0,VLOOKUP(AS38,root!AP:EA,1,FALSE), "")</f>
        <v/>
      </c>
      <c r="AT39" t="str">
        <f>IF(AT38&lt;&gt;0,VLOOKUP(AT38,root!AQ:EB,1,FALSE), "")</f>
        <v/>
      </c>
      <c r="AU39" t="str">
        <f>IF(AU38&lt;&gt;0,VLOOKUP(AU38,root!AR:EC,1,FALSE), "")</f>
        <v/>
      </c>
      <c r="AV39" t="str">
        <f>IF(AV38&lt;&gt;0,VLOOKUP(AV38,root!AS:ED,1,FALSE), "")</f>
        <v/>
      </c>
      <c r="AW39" t="str">
        <f>IF(AW38&lt;&gt;0,VLOOKUP(AW38,root!AT:EE,1,FALSE), "")</f>
        <v/>
      </c>
      <c r="AX39" t="str">
        <f>IF(AX38&lt;&gt;0,VLOOKUP(AX38,root!AU:EF,1,FALSE), "")</f>
        <v/>
      </c>
      <c r="AY39" t="str">
        <f>IF(AY38&lt;&gt;0,VLOOKUP(AY38,root!AV:EG,1,FALSE), "")</f>
        <v/>
      </c>
      <c r="AZ39" t="str">
        <f>IF(AZ38&lt;&gt;0,VLOOKUP(AZ38,root!AW:EH,1,FALSE), "")</f>
        <v/>
      </c>
      <c r="BA39" t="str">
        <f>IF(BA38&lt;&gt;0,VLOOKUP(BA38,root!AX:EI,1,FALSE), "")</f>
        <v/>
      </c>
      <c r="BB39" t="str">
        <f>IF(BB38&lt;&gt;0,VLOOKUP(BB38,root!AY:EJ,1,FALSE), "")</f>
        <v/>
      </c>
      <c r="BC39" t="str">
        <f>IF(BC38&lt;&gt;0,VLOOKUP(BC38,root!AZ:EK,1,FALSE), "")</f>
        <v/>
      </c>
      <c r="BD39" t="str">
        <f>IF(BD38&lt;&gt;0,VLOOKUP(BD38,root!BA:EL,1,FALSE), "")</f>
        <v/>
      </c>
      <c r="BE39" t="str">
        <f>IF(BE38&lt;&gt;0,VLOOKUP(BE38,root!BB:EM,1,FALSE), "")</f>
        <v/>
      </c>
      <c r="BF39" t="str">
        <f>IF(BF38&lt;&gt;0,VLOOKUP(BF38,root!BC:EN,1,FALSE), "")</f>
        <v/>
      </c>
      <c r="BG39" t="str">
        <f>IF(BG38&lt;&gt;0,VLOOKUP(BG38,root!BD:EO,1,FALSE), "")</f>
        <v/>
      </c>
      <c r="BH39" t="str">
        <f>IF(BH38&lt;&gt;0,VLOOKUP(BH38,root!BE:EP,1,FALSE), "")</f>
        <v/>
      </c>
      <c r="BI39" t="str">
        <f>IF(BI38&lt;&gt;0,VLOOKUP(BI38,root!BF:EQ,1,FALSE), "")</f>
        <v/>
      </c>
      <c r="BJ39" t="str">
        <f>IF(BJ38&lt;&gt;0,VLOOKUP(BJ38,root!BG:ER,1,FALSE), "")</f>
        <v/>
      </c>
      <c r="BK39" t="str">
        <f>IF(BK38&lt;&gt;0,VLOOKUP(BK38,root!BH:ES,1,FALSE), "")</f>
        <v/>
      </c>
      <c r="BL39" t="str">
        <f>IF(BL38&lt;&gt;0,VLOOKUP(BL38,root!BI:ET,1,FALSE), "")</f>
        <v/>
      </c>
      <c r="BM39" t="str">
        <f>IF(BM38&lt;&gt;0,VLOOKUP(BM38,root!BJ:EU,1,FALSE), "")</f>
        <v/>
      </c>
      <c r="BN39" t="str">
        <f>IF(BN38&lt;&gt;0,VLOOKUP(BN38,root!BK:EV,1,FALSE), "")</f>
        <v/>
      </c>
      <c r="BO39" t="str">
        <f>IF(BO38&lt;&gt;0,VLOOKUP(BO38,root!BL:EW,1,FALSE), "")</f>
        <v/>
      </c>
      <c r="BP39" t="str">
        <f>IF(BP38&lt;&gt;0,VLOOKUP(BP38,root!BM:EX,1,FALSE), "")</f>
        <v/>
      </c>
      <c r="BQ39" t="str">
        <f>IF(BQ38&lt;&gt;0,VLOOKUP(BQ38,root!BN:EY,1,FALSE), "")</f>
        <v/>
      </c>
      <c r="BR39" t="str">
        <f>IF(BR38&lt;&gt;0,VLOOKUP(BR38,root!BO:EZ,1,FALSE), "")</f>
        <v/>
      </c>
      <c r="BS39" t="str">
        <f>IF(BS38&lt;&gt;0,VLOOKUP(BS38,root!BP:FA,1,FALSE), "")</f>
        <v/>
      </c>
      <c r="BT39" t="str">
        <f>IF(BT38&lt;&gt;0,VLOOKUP(BT38,root!BQ:FB,1,FALSE), "")</f>
        <v/>
      </c>
      <c r="BU39" t="str">
        <f>IF(BU38&lt;&gt;0,VLOOKUP(BU38,root!BR:FC,1,FALSE), "")</f>
        <v/>
      </c>
      <c r="BV39" t="str">
        <f>IF(BV38&lt;&gt;0,VLOOKUP(BV38,root!BS:FD,1,FALSE), "")</f>
        <v/>
      </c>
      <c r="BW39" t="str">
        <f>IF(BW38&lt;&gt;0,VLOOKUP(BW38,root!BT:FE,1,FALSE), "")</f>
        <v/>
      </c>
      <c r="BX39" t="str">
        <f>IF(BX38&lt;&gt;0,VLOOKUP(BX38,root!BU:FF,1,FALSE), "")</f>
        <v/>
      </c>
      <c r="BY39" t="str">
        <f>IF(BY38&lt;&gt;0,VLOOKUP(BY38,root!BV:FG,1,FALSE), "")</f>
        <v/>
      </c>
      <c r="BZ39" t="str">
        <f>IF(BZ38&lt;&gt;0,VLOOKUP(BZ38,root!BW:FH,1,FALSE), "")</f>
        <v/>
      </c>
      <c r="CA39" t="str">
        <f>IF(CA38&lt;&gt;0,VLOOKUP(CA38,root!BX:FI,1,FALSE), "")</f>
        <v/>
      </c>
      <c r="CB39" t="str">
        <f>IF(CB38&lt;&gt;0,VLOOKUP(CB38,root!BY:FJ,1,FALSE), "")</f>
        <v/>
      </c>
      <c r="CC39" t="str">
        <f>IF(CC38&lt;&gt;0,VLOOKUP(CC38,root!BZ:FK,1,FALSE), "")</f>
        <v/>
      </c>
      <c r="CD39" t="str">
        <f>IF(CD38&lt;&gt;0,VLOOKUP(CD38,root!CA:FL,1,FALSE), "")</f>
        <v/>
      </c>
      <c r="CE39" t="str">
        <f>IF(CE38&lt;&gt;0,VLOOKUP(CE38,root!CB:FM,1,FALSE), "")</f>
        <v/>
      </c>
      <c r="CF39" t="str">
        <f>IF(CF38&lt;&gt;0,VLOOKUP(CF38,root!CC:FN,1,FALSE), "")</f>
        <v/>
      </c>
      <c r="CG39" t="str">
        <f>IF(CG38&lt;&gt;0,VLOOKUP(CG38,root!CD:FO,1,FALSE), "")</f>
        <v/>
      </c>
      <c r="CH39" t="str">
        <f>IF(CH38&lt;&gt;0,VLOOKUP(CH38,root!CE:FP,1,FALSE), "")</f>
        <v/>
      </c>
      <c r="CI39" t="str">
        <f>IF(CI38&lt;&gt;0,VLOOKUP(CI38,root!CF:FQ,1,FALSE), "")</f>
        <v/>
      </c>
      <c r="CJ39" t="str">
        <f>IF(CJ38&lt;&gt;0,VLOOKUP(CJ38,root!CG:FR,1,FALSE), "")</f>
        <v/>
      </c>
      <c r="CK39" t="str">
        <f>IF(CK38&lt;&gt;0,VLOOKUP(CK38,root!CH:FS,1,FALSE), "")</f>
        <v/>
      </c>
      <c r="CL39" t="str">
        <f>IF(CL38&lt;&gt;0,VLOOKUP(CL38,root!CI:FT,1,FALSE), "")</f>
        <v/>
      </c>
    </row>
    <row r="40" spans="1:90" s="20" customFormat="1" x14ac:dyDescent="0.3"/>
    <row r="41" spans="1:90" x14ac:dyDescent="0.3">
      <c r="A41" t="s">
        <v>265</v>
      </c>
      <c r="B41">
        <f>INDEX(root!$A$4:$CL$553,MATCH($A$41,root!$A$4:$A$553,0),MATCH(B4,root!$A$3:$CL$3,0))</f>
        <v>95</v>
      </c>
      <c r="C41" t="str">
        <f>INDEX(root!$A$4:$CL$553,MATCH($A$41,root!$A$4:$A$553,0),MATCH(C4,root!$A$3:$CL$3,0))</f>
        <v>Rep</v>
      </c>
      <c r="D41">
        <f>INDEX(root!$A$4:$CL$553,MATCH($A$41,root!$A$4:$A$553,0),MATCH(D4,root!$A$3:$CL$3,0))</f>
        <v>-23.2</v>
      </c>
      <c r="E41">
        <f>INDEX(root!$A$4:$CL$553,MATCH($A$41,root!$A$4:$A$553,0),MATCH(E4,root!$A$3:$CL$3,0))</f>
        <v>-42.1</v>
      </c>
      <c r="F41">
        <f>INDEX(root!$A$4:$CL$553,MATCH($A$41,root!$A$4:$A$553,0),MATCH(F4,root!$A$3:$CL$3,0))</f>
        <v>-59.1</v>
      </c>
      <c r="G41">
        <f>INDEX(root!$A$4:$CL$553,MATCH($A$41,root!$A$4:$A$553,0),MATCH(G4,root!$A$3:$CL$3,0))</f>
        <v>-4121.7</v>
      </c>
      <c r="H41">
        <f>INDEX(root!$A$4:$CL$553,MATCH($A$41,root!$A$4:$A$553,0),MATCH(H4,root!$A$3:$CL$3,0))</f>
        <v>-109.6</v>
      </c>
      <c r="I41">
        <f>INDEX(root!$A$4:$CL$553,MATCH($A$41,root!$A$4:$A$553,0),MATCH(I4,root!$A$3:$CL$3,0))</f>
        <v>-143.69999999999999</v>
      </c>
      <c r="J41" t="str">
        <f>INDEX(root!$A$4:$CL$553,MATCH($A$41,root!$A$4:$A$553,0),MATCH(J4,root!$A$3:$CL$3,0))</f>
        <v>N/P</v>
      </c>
      <c r="K41">
        <f>INDEX(root!$A$4:$CL$553,MATCH($A$41,root!$A$4:$A$553,0),MATCH(K4,root!$A$3:$CL$3,0))</f>
        <v>-7.9</v>
      </c>
      <c r="L41" t="str">
        <f>INDEX(root!$A$4:$CL$553,MATCH($A$41,root!$A$4:$A$553,0),MATCH(L4,root!$A$3:$CL$3,0))</f>
        <v>N/P</v>
      </c>
      <c r="M41">
        <f>INDEX(root!$A$4:$CL$553,MATCH($A$41,root!$A$4:$A$553,0),MATCH(M4,root!$A$3:$CL$3,0))</f>
        <v>-20.3</v>
      </c>
      <c r="N41" t="str">
        <f>INDEX(root!$A$4:$CL$553,MATCH($A$41,root!$A$4:$A$553,0),MATCH(N4,root!$A$3:$CL$3,0))</f>
        <v>N/P</v>
      </c>
      <c r="O41">
        <f>INDEX(root!$A$4:$CL$553,MATCH($A$41,root!$A$4:$A$553,0),MATCH(O4,root!$A$3:$CL$3,0))</f>
        <v>-30.7</v>
      </c>
      <c r="P41" t="str">
        <f>INDEX(root!$A$4:$CL$553,MATCH($A$41,root!$A$4:$A$553,0),MATCH(P4,root!$A$3:$CL$3,0))</f>
        <v>N/P</v>
      </c>
      <c r="Q41" t="str">
        <f>INDEX(root!$A$4:$CL$553,MATCH($A$41,root!$A$4:$A$553,0),MATCH(Q4,root!$A$3:$CL$3,0))</f>
        <v>N/P</v>
      </c>
      <c r="R41">
        <f>INDEX(root!$A$4:$CL$553,MATCH($A$41,root!$A$4:$A$553,0),MATCH(R4,root!$A$3:$CL$3,0))</f>
        <v>-11.9</v>
      </c>
      <c r="S41">
        <f>INDEX(root!$A$4:$CL$553,MATCH($A$41,root!$A$4:$A$553,0),MATCH(S4,root!$A$3:$CL$3,0))</f>
        <v>-46.1</v>
      </c>
      <c r="T41" t="str">
        <f>INDEX(root!$A$4:$CL$553,MATCH($A$41,root!$A$4:$A$553,0),MATCH(T4,root!$A$3:$CL$3,0))</f>
        <v>N/P</v>
      </c>
      <c r="U41">
        <f>INDEX(root!$A$4:$CL$553,MATCH($A$41,root!$A$4:$A$553,0),MATCH(U4,root!$A$3:$CL$3,0))</f>
        <v>-24.4</v>
      </c>
      <c r="V41">
        <f>INDEX(root!$A$4:$CL$553,MATCH($A$41,root!$A$4:$A$553,0),MATCH(V4,root!$A$3:$CL$3,0))</f>
        <v>-46.2</v>
      </c>
      <c r="W41" t="str">
        <f>INDEX(root!$A$4:$CL$553,MATCH($A$41,root!$A$4:$A$553,0),MATCH(W4,root!$A$3:$CL$3,0))</f>
        <v>N/P</v>
      </c>
      <c r="X41">
        <f>INDEX(root!$A$4:$CL$553,MATCH($A$41,root!$A$4:$A$553,0),MATCH(X4,root!$A$3:$CL$3,0))</f>
        <v>-40.299999999999997</v>
      </c>
      <c r="Y41">
        <f>INDEX(root!$A$4:$CL$553,MATCH($A$41,root!$A$4:$A$553,0),MATCH(Y4,root!$A$3:$CL$3,0))</f>
        <v>-51.7</v>
      </c>
      <c r="Z41" t="str">
        <f>INDEX(root!$A$4:$CL$553,MATCH($A$41,root!$A$4:$A$553,0),MATCH(Z4,root!$A$3:$CL$3,0))</f>
        <v>N/P</v>
      </c>
      <c r="AA41">
        <f>INDEX(root!$A$4:$CL$553,MATCH($A$41,root!$A$4:$A$553,0),MATCH(AA4,root!$A$3:$CL$3,0))</f>
        <v>-14.6</v>
      </c>
      <c r="AB41">
        <f>INDEX(root!$A$4:$CL$553,MATCH($A$41,root!$A$4:$A$553,0),MATCH(AB4,root!$A$3:$CL$3,0))</f>
        <v>-61.8</v>
      </c>
      <c r="AC41" t="str">
        <f>INDEX(root!$A$4:$CL$553,MATCH($A$41,root!$A$4:$A$553,0),MATCH(AC4,root!$A$3:$CL$3,0))</f>
        <v>N/P</v>
      </c>
      <c r="AD41">
        <f>INDEX(root!$A$4:$CL$553,MATCH($A$41,root!$A$4:$A$553,0),MATCH(AD4,root!$A$3:$CL$3,0))</f>
        <v>-1203.9000000000001</v>
      </c>
      <c r="AE41">
        <f>INDEX(root!$A$4:$CL$553,MATCH($A$41,root!$A$4:$A$553,0),MATCH(AE4,root!$A$3:$CL$3,0))</f>
        <v>-1238.5999999999999</v>
      </c>
      <c r="AF41" t="str">
        <f>INDEX(root!$A$4:$CL$553,MATCH($A$41,root!$A$4:$A$553,0),MATCH(AF4,root!$A$3:$CL$3,0))</f>
        <v>N/P</v>
      </c>
      <c r="AG41">
        <f>INDEX(root!$A$4:$CL$553,MATCH($A$41,root!$A$4:$A$553,0),MATCH(AG4,root!$A$3:$CL$3,0))</f>
        <v>-1238.2</v>
      </c>
      <c r="AH41">
        <f>INDEX(root!$A$4:$CL$553,MATCH($A$41,root!$A$4:$A$553,0),MATCH(AH4,root!$A$3:$CL$3,0))</f>
        <v>-1257</v>
      </c>
      <c r="AI41" t="str">
        <f>INDEX(root!$A$4:$CL$553,MATCH($A$41,root!$A$4:$A$553,0),MATCH(AI4,root!$A$3:$CL$3,0))</f>
        <v>N/P</v>
      </c>
      <c r="AJ41">
        <f>INDEX(root!$A$4:$CL$553,MATCH($A$41,root!$A$4:$A$553,0),MATCH(AJ4,root!$A$3:$CL$3,0))</f>
        <v>-39.5</v>
      </c>
      <c r="AK41">
        <f>INDEX(root!$A$4:$CL$553,MATCH($A$41,root!$A$4:$A$553,0),MATCH(AK4,root!$A$3:$CL$3,0))</f>
        <v>-4146.6000000000004</v>
      </c>
      <c r="AL41">
        <f>INDEX(root!$A$4:$CL$553,MATCH($A$41,root!$A$4:$A$553,0),MATCH(AL4,root!$A$3:$CL$3,0))</f>
        <v>-41.1</v>
      </c>
      <c r="AM41">
        <f>INDEX(root!$A$4:$CL$553,MATCH($A$41,root!$A$4:$A$553,0),MATCH(AM4,root!$A$3:$CL$3,0))</f>
        <v>-80.599999999999994</v>
      </c>
      <c r="AN41">
        <f>INDEX(root!$A$4:$CL$553,MATCH($A$41,root!$A$4:$A$553,0),MATCH(AN4,root!$A$3:$CL$3,0))</f>
        <v>-2998.4</v>
      </c>
      <c r="AO41">
        <f>INDEX(root!$A$4:$CL$553,MATCH($A$41,root!$A$4:$A$553,0),MATCH(AO4,root!$A$3:$CL$3,0))</f>
        <v>4.0999999999999996</v>
      </c>
      <c r="AP41">
        <f>INDEX(root!$A$4:$CL$553,MATCH($A$41,root!$A$4:$A$553,0),MATCH(AP4,root!$A$3:$CL$3,0))</f>
        <v>-76.5</v>
      </c>
      <c r="AQ41">
        <f>INDEX(root!$A$4:$CL$553,MATCH($A$41,root!$A$4:$A$553,0),MATCH(AQ4,root!$A$3:$CL$3,0))</f>
        <v>-2960</v>
      </c>
      <c r="AR41">
        <f>INDEX(root!$A$4:$CL$553,MATCH($A$41,root!$A$4:$A$553,0),MATCH(AR4,root!$A$3:$CL$3,0))</f>
        <v>-33.1</v>
      </c>
      <c r="AS41">
        <f>INDEX(root!$A$4:$CL$553,MATCH($A$41,root!$A$4:$A$553,0),MATCH(AS4,root!$A$3:$CL$3,0))</f>
        <v>-27.3</v>
      </c>
      <c r="AT41">
        <f>INDEX(root!$A$4:$CL$553,MATCH($A$41,root!$A$4:$A$553,0),MATCH(AT4,root!$A$3:$CL$3,0))</f>
        <v>-97.4</v>
      </c>
      <c r="AU41">
        <f>INDEX(root!$A$4:$CL$553,MATCH($A$41,root!$A$4:$A$553,0),MATCH(AU4,root!$A$3:$CL$3,0))</f>
        <v>-29.4</v>
      </c>
      <c r="AV41">
        <f>INDEX(root!$A$4:$CL$553,MATCH($A$41,root!$A$4:$A$553,0),MATCH(AV4,root!$A$3:$CL$3,0))</f>
        <v>-56.7</v>
      </c>
      <c r="AW41">
        <f>INDEX(root!$A$4:$CL$553,MATCH($A$41,root!$A$4:$A$553,0),MATCH(AW4,root!$A$3:$CL$3,0))</f>
        <v>-85.7</v>
      </c>
      <c r="AX41">
        <f>INDEX(root!$A$4:$CL$553,MATCH($A$41,root!$A$4:$A$553,0),MATCH(AX4,root!$A$3:$CL$3,0))</f>
        <v>-37</v>
      </c>
      <c r="AY41">
        <f>INDEX(root!$A$4:$CL$553,MATCH($A$41,root!$A$4:$A$553,0),MATCH(AY4,root!$A$3:$CL$3,0))</f>
        <v>-93.7</v>
      </c>
      <c r="AZ41">
        <f>INDEX(root!$A$4:$CL$553,MATCH($A$41,root!$A$4:$A$553,0),MATCH(AZ4,root!$A$3:$CL$3,0))</f>
        <v>-126.8</v>
      </c>
      <c r="BA41">
        <f>INDEX(root!$A$4:$CL$553,MATCH($A$41,root!$A$4:$A$553,0),MATCH(BA4,root!$A$3:$CL$3,0))</f>
        <v>-50</v>
      </c>
      <c r="BB41">
        <f>INDEX(root!$A$4:$CL$553,MATCH($A$41,root!$A$4:$A$553,0),MATCH(BB4,root!$A$3:$CL$3,0))</f>
        <v>0</v>
      </c>
      <c r="BC41">
        <f>INDEX(root!$A$4:$CL$553,MATCH($A$41,root!$A$4:$A$553,0),MATCH(BC4,root!$A$3:$CL$3,0))</f>
        <v>0</v>
      </c>
      <c r="BD41">
        <f>INDEX(root!$A$4:$CL$553,MATCH($A$41,root!$A$4:$A$553,0),MATCH(BD4,root!$A$3:$CL$3,0))</f>
        <v>0</v>
      </c>
      <c r="BE41">
        <f>INDEX(root!$A$4:$CL$553,MATCH($A$41,root!$A$4:$A$553,0),MATCH(BE4,root!$A$3:$CL$3,0))</f>
        <v>0</v>
      </c>
      <c r="BF41">
        <f>INDEX(root!$A$4:$CL$553,MATCH($A$41,root!$A$4:$A$553,0),MATCH(BF4,root!$A$3:$CL$3,0))</f>
        <v>0</v>
      </c>
      <c r="BG41">
        <f>INDEX(root!$A$4:$CL$553,MATCH($A$41,root!$A$4:$A$553,0),MATCH(BG4,root!$A$3:$CL$3,0))</f>
        <v>0</v>
      </c>
      <c r="BH41">
        <f>INDEX(root!$A$4:$CL$553,MATCH($A$41,root!$A$4:$A$553,0),MATCH(BH4,root!$A$3:$CL$3,0))</f>
        <v>0</v>
      </c>
      <c r="BI41">
        <f>INDEX(root!$A$4:$CL$553,MATCH($A$41,root!$A$4:$A$553,0),MATCH(BI4,root!$A$3:$CL$3,0))</f>
        <v>0</v>
      </c>
      <c r="BJ41">
        <f>INDEX(root!$A$4:$CL$553,MATCH($A$41,root!$A$4:$A$553,0),MATCH(BJ4,root!$A$3:$CL$3,0))</f>
        <v>0</v>
      </c>
      <c r="BK41">
        <f>INDEX(root!$A$4:$CL$553,MATCH($A$41,root!$A$4:$A$553,0),MATCH(BK4,root!$A$3:$CL$3,0))</f>
        <v>0</v>
      </c>
      <c r="BL41">
        <f>INDEX(root!$A$4:$CL$553,MATCH($A$41,root!$A$4:$A$553,0),MATCH(BL4,root!$A$3:$CL$3,0))</f>
        <v>0</v>
      </c>
      <c r="BM41">
        <f>INDEX(root!$A$4:$CL$553,MATCH($A$41,root!$A$4:$A$553,0),MATCH(BM4,root!$A$3:$CL$3,0))</f>
        <v>0</v>
      </c>
      <c r="BN41">
        <f>INDEX(root!$A$4:$CL$553,MATCH($A$41,root!$A$4:$A$553,0),MATCH(BN4,root!$A$3:$CL$3,0))</f>
        <v>0</v>
      </c>
      <c r="BO41">
        <f>INDEX(root!$A$4:$CL$553,MATCH($A$41,root!$A$4:$A$553,0),MATCH(BO4,root!$A$3:$CL$3,0))</f>
        <v>0</v>
      </c>
      <c r="BP41">
        <f>INDEX(root!$A$4:$CL$553,MATCH($A$41,root!$A$4:$A$553,0),MATCH(BP4,root!$A$3:$CL$3,0))</f>
        <v>0</v>
      </c>
      <c r="BQ41">
        <f>INDEX(root!$A$4:$CL$553,MATCH($A$41,root!$A$4:$A$553,0),MATCH(BQ4,root!$A$3:$CL$3,0))</f>
        <v>0</v>
      </c>
      <c r="BR41">
        <f>INDEX(root!$A$4:$CL$553,MATCH($A$41,root!$A$4:$A$553,0),MATCH(BR4,root!$A$3:$CL$3,0))</f>
        <v>0</v>
      </c>
      <c r="BS41">
        <f>INDEX(root!$A$4:$CL$553,MATCH($A$41,root!$A$4:$A$553,0),MATCH(BS4,root!$A$3:$CL$3,0))</f>
        <v>0</v>
      </c>
      <c r="BT41">
        <f>INDEX(root!$A$4:$CL$553,MATCH($A$41,root!$A$4:$A$553,0),MATCH(BT4,root!$A$3:$CL$3,0))</f>
        <v>0</v>
      </c>
      <c r="BU41">
        <f>INDEX(root!$A$4:$CL$553,MATCH($A$41,root!$A$4:$A$553,0),MATCH(BU4,root!$A$3:$CL$3,0))</f>
        <v>0</v>
      </c>
      <c r="BV41">
        <f>INDEX(root!$A$4:$CL$553,MATCH($A$41,root!$A$4:$A$553,0),MATCH(BV4,root!$A$3:$CL$3,0))</f>
        <v>0</v>
      </c>
      <c r="BW41">
        <f>INDEX(root!$A$4:$CL$553,MATCH($A$41,root!$A$4:$A$553,0),MATCH(BW4,root!$A$3:$CL$3,0))</f>
        <v>0</v>
      </c>
      <c r="BX41">
        <f>INDEX(root!$A$4:$CL$553,MATCH($A$41,root!$A$4:$A$553,0),MATCH(BX4,root!$A$3:$CL$3,0))</f>
        <v>0</v>
      </c>
      <c r="BY41">
        <f>INDEX(root!$A$4:$CL$553,MATCH($A$41,root!$A$4:$A$553,0),MATCH(BY4,root!$A$3:$CL$3,0))</f>
        <v>0</v>
      </c>
      <c r="BZ41">
        <f>INDEX(root!$A$4:$CL$553,MATCH($A$41,root!$A$4:$A$553,0),MATCH(BZ4,root!$A$3:$CL$3,0))</f>
        <v>0</v>
      </c>
      <c r="CA41">
        <f>INDEX(root!$A$4:$CL$553,MATCH($A$41,root!$A$4:$A$553,0),MATCH(CA4,root!$A$3:$CL$3,0))</f>
        <v>0</v>
      </c>
      <c r="CB41">
        <f>INDEX(root!$A$4:$CL$553,MATCH($A$41,root!$A$4:$A$553,0),MATCH(CB4,root!$A$3:$CL$3,0))</f>
        <v>0</v>
      </c>
      <c r="CC41">
        <f>INDEX(root!$A$4:$CL$553,MATCH($A$41,root!$A$4:$A$553,0),MATCH(CC4,root!$A$3:$CL$3,0))</f>
        <v>0</v>
      </c>
      <c r="CD41">
        <f>INDEX(root!$A$4:$CL$553,MATCH($A$41,root!$A$4:$A$553,0),MATCH(CD4,root!$A$3:$CL$3,0))</f>
        <v>0</v>
      </c>
      <c r="CE41">
        <f>INDEX(root!$A$4:$CL$553,MATCH($A$41,root!$A$4:$A$553,0),MATCH(CE4,root!$A$3:$CL$3,0))</f>
        <v>0</v>
      </c>
      <c r="CF41">
        <f>INDEX(root!$A$4:$CL$553,MATCH($A$41,root!$A$4:$A$553,0),MATCH(CF4,root!$A$3:$CL$3,0))</f>
        <v>0</v>
      </c>
      <c r="CG41">
        <f>INDEX(root!$A$4:$CL$553,MATCH($A$41,root!$A$4:$A$553,0),MATCH(CG4,root!$A$3:$CL$3,0))</f>
        <v>0</v>
      </c>
      <c r="CH41">
        <f>INDEX(root!$A$4:$CL$553,MATCH($A$41,root!$A$4:$A$553,0),MATCH(CH4,root!$A$3:$CL$3,0))</f>
        <v>0</v>
      </c>
      <c r="CI41">
        <f>INDEX(root!$A$4:$CL$553,MATCH($A$41,root!$A$4:$A$553,0),MATCH(CI4,root!$A$3:$CL$3,0))</f>
        <v>0</v>
      </c>
      <c r="CJ41">
        <f>INDEX(root!$A$4:$CL$553,MATCH($A$41,root!$A$4:$A$553,0),MATCH(CJ4,root!$A$3:$CL$3,0))</f>
        <v>0</v>
      </c>
      <c r="CK41">
        <f>INDEX(root!$A$4:$CL$553,MATCH($A$41,root!$A$4:$A$553,0),MATCH(CK4,root!$A$3:$CL$3,0))</f>
        <v>0</v>
      </c>
      <c r="CL41">
        <f>INDEX(root!$A$4:$CL$553,MATCH($A$41,root!$A$4:$A$553,0),MATCH(CL4,root!$A$3:$CL$3,0))</f>
        <v>0</v>
      </c>
    </row>
    <row r="42" spans="1:90" x14ac:dyDescent="0.3">
      <c r="A42" t="s">
        <v>284</v>
      </c>
      <c r="B42">
        <f>INDEX(root!$A$4:$CL$553,MATCH($A$42,root!$A$4:$A$553,0),MATCH(B4,root!$A$3:$CL$3,0))</f>
        <v>116</v>
      </c>
      <c r="C42" t="str">
        <f>INDEX(root!$A$4:$CL$553,MATCH($A$42,root!$A$4:$A$553,0),MATCH(C4,root!$A$3:$CL$3,0))</f>
        <v>Rep</v>
      </c>
      <c r="D42">
        <f>INDEX(root!$A$4:$CL$553,MATCH($A$42,root!$A$4:$A$553,0),MATCH(D4,root!$A$3:$CL$3,0))</f>
        <v>-23.2</v>
      </c>
      <c r="E42">
        <f>INDEX(root!$A$4:$CL$553,MATCH($A$42,root!$A$4:$A$553,0),MATCH(E4,root!$A$3:$CL$3,0))</f>
        <v>-42.1</v>
      </c>
      <c r="F42">
        <f>INDEX(root!$A$4:$CL$553,MATCH($A$42,root!$A$4:$A$553,0),MATCH(F4,root!$A$3:$CL$3,0))</f>
        <v>-59.1</v>
      </c>
      <c r="G42">
        <f>INDEX(root!$A$4:$CL$553,MATCH($A$42,root!$A$4:$A$553,0),MATCH(G4,root!$A$3:$CL$3,0))</f>
        <v>-4121.7</v>
      </c>
      <c r="H42">
        <f>INDEX(root!$A$4:$CL$553,MATCH($A$42,root!$A$4:$A$553,0),MATCH(H4,root!$A$3:$CL$3,0))</f>
        <v>-109.6</v>
      </c>
      <c r="I42">
        <f>INDEX(root!$A$4:$CL$553,MATCH($A$42,root!$A$4:$A$553,0),MATCH(I4,root!$A$3:$CL$3,0))</f>
        <v>-143.69999999999999</v>
      </c>
      <c r="J42" t="str">
        <f>INDEX(root!$A$4:$CL$553,MATCH($A$42,root!$A$4:$A$553,0),MATCH(J4,root!$A$3:$CL$3,0))</f>
        <v>N/P</v>
      </c>
      <c r="K42">
        <f>INDEX(root!$A$4:$CL$553,MATCH($A$42,root!$A$4:$A$553,0),MATCH(K4,root!$A$3:$CL$3,0))</f>
        <v>-7.9</v>
      </c>
      <c r="L42" t="str">
        <f>INDEX(root!$A$4:$CL$553,MATCH($A$42,root!$A$4:$A$553,0),MATCH(L4,root!$A$3:$CL$3,0))</f>
        <v>N/P</v>
      </c>
      <c r="M42">
        <f>INDEX(root!$A$4:$CL$553,MATCH($A$42,root!$A$4:$A$553,0),MATCH(M4,root!$A$3:$CL$3,0))</f>
        <v>-20.3</v>
      </c>
      <c r="N42" t="str">
        <f>INDEX(root!$A$4:$CL$553,MATCH($A$42,root!$A$4:$A$553,0),MATCH(N4,root!$A$3:$CL$3,0))</f>
        <v>N/P</v>
      </c>
      <c r="O42">
        <f>INDEX(root!$A$4:$CL$553,MATCH($A$42,root!$A$4:$A$553,0),MATCH(O4,root!$A$3:$CL$3,0))</f>
        <v>-30.7</v>
      </c>
      <c r="P42" t="str">
        <f>INDEX(root!$A$4:$CL$553,MATCH($A$42,root!$A$4:$A$553,0),MATCH(P4,root!$A$3:$CL$3,0))</f>
        <v>N/P</v>
      </c>
      <c r="Q42" t="str">
        <f>INDEX(root!$A$4:$CL$553,MATCH($A$42,root!$A$4:$A$553,0),MATCH(Q4,root!$A$3:$CL$3,0))</f>
        <v>N/P</v>
      </c>
      <c r="R42">
        <f>INDEX(root!$A$4:$CL$553,MATCH($A$42,root!$A$4:$A$553,0),MATCH(R4,root!$A$3:$CL$3,0))</f>
        <v>-11.9</v>
      </c>
      <c r="S42">
        <f>INDEX(root!$A$4:$CL$553,MATCH($A$42,root!$A$4:$A$553,0),MATCH(S4,root!$A$3:$CL$3,0))</f>
        <v>-46.1</v>
      </c>
      <c r="T42" t="str">
        <f>INDEX(root!$A$4:$CL$553,MATCH($A$42,root!$A$4:$A$553,0),MATCH(T4,root!$A$3:$CL$3,0))</f>
        <v>N/P</v>
      </c>
      <c r="U42">
        <f>INDEX(root!$A$4:$CL$553,MATCH($A$42,root!$A$4:$A$553,0),MATCH(U4,root!$A$3:$CL$3,0))</f>
        <v>-24.4</v>
      </c>
      <c r="V42">
        <f>INDEX(root!$A$4:$CL$553,MATCH($A$42,root!$A$4:$A$553,0),MATCH(V4,root!$A$3:$CL$3,0))</f>
        <v>-46.2</v>
      </c>
      <c r="W42" t="str">
        <f>INDEX(root!$A$4:$CL$553,MATCH($A$42,root!$A$4:$A$553,0),MATCH(W4,root!$A$3:$CL$3,0))</f>
        <v>N/P</v>
      </c>
      <c r="X42">
        <f>INDEX(root!$A$4:$CL$553,MATCH($A$42,root!$A$4:$A$553,0),MATCH(X4,root!$A$3:$CL$3,0))</f>
        <v>-40.299999999999997</v>
      </c>
      <c r="Y42">
        <f>INDEX(root!$A$4:$CL$553,MATCH($A$42,root!$A$4:$A$553,0),MATCH(Y4,root!$A$3:$CL$3,0))</f>
        <v>-51.7</v>
      </c>
      <c r="Z42" t="str">
        <f>INDEX(root!$A$4:$CL$553,MATCH($A$42,root!$A$4:$A$553,0),MATCH(Z4,root!$A$3:$CL$3,0))</f>
        <v>N/P</v>
      </c>
      <c r="AA42">
        <f>INDEX(root!$A$4:$CL$553,MATCH($A$42,root!$A$4:$A$553,0),MATCH(AA4,root!$A$3:$CL$3,0))</f>
        <v>-14.6</v>
      </c>
      <c r="AB42">
        <f>INDEX(root!$A$4:$CL$553,MATCH($A$42,root!$A$4:$A$553,0),MATCH(AB4,root!$A$3:$CL$3,0))</f>
        <v>-61.8</v>
      </c>
      <c r="AC42" t="str">
        <f>INDEX(root!$A$4:$CL$553,MATCH($A$42,root!$A$4:$A$553,0),MATCH(AC4,root!$A$3:$CL$3,0))</f>
        <v>N/P</v>
      </c>
      <c r="AD42">
        <f>INDEX(root!$A$4:$CL$553,MATCH($A$42,root!$A$4:$A$553,0),MATCH(AD4,root!$A$3:$CL$3,0))</f>
        <v>-1203.9000000000001</v>
      </c>
      <c r="AE42">
        <f>INDEX(root!$A$4:$CL$553,MATCH($A$42,root!$A$4:$A$553,0),MATCH(AE4,root!$A$3:$CL$3,0))</f>
        <v>-1238.5999999999999</v>
      </c>
      <c r="AF42" t="str">
        <f>INDEX(root!$A$4:$CL$553,MATCH($A$42,root!$A$4:$A$553,0),MATCH(AF4,root!$A$3:$CL$3,0))</f>
        <v>N/P</v>
      </c>
      <c r="AG42">
        <f>INDEX(root!$A$4:$CL$553,MATCH($A$42,root!$A$4:$A$553,0),MATCH(AG4,root!$A$3:$CL$3,0))</f>
        <v>-1238.2</v>
      </c>
      <c r="AH42">
        <f>INDEX(root!$A$4:$CL$553,MATCH($A$42,root!$A$4:$A$553,0),MATCH(AH4,root!$A$3:$CL$3,0))</f>
        <v>-1257</v>
      </c>
      <c r="AI42" t="str">
        <f>INDEX(root!$A$4:$CL$553,MATCH($A$42,root!$A$4:$A$553,0),MATCH(AI4,root!$A$3:$CL$3,0))</f>
        <v>N/P</v>
      </c>
      <c r="AJ42">
        <f>INDEX(root!$A$4:$CL$553,MATCH($A$42,root!$A$4:$A$553,0),MATCH(AJ4,root!$A$3:$CL$3,0))</f>
        <v>-39.5</v>
      </c>
      <c r="AK42">
        <f>INDEX(root!$A$4:$CL$553,MATCH($A$42,root!$A$4:$A$553,0),MATCH(AK4,root!$A$3:$CL$3,0))</f>
        <v>-4146.6000000000004</v>
      </c>
      <c r="AL42">
        <f>INDEX(root!$A$4:$CL$553,MATCH($A$42,root!$A$4:$A$553,0),MATCH(AL4,root!$A$3:$CL$3,0))</f>
        <v>-41.1</v>
      </c>
      <c r="AM42">
        <f>INDEX(root!$A$4:$CL$553,MATCH($A$42,root!$A$4:$A$553,0),MATCH(AM4,root!$A$3:$CL$3,0))</f>
        <v>-80.599999999999994</v>
      </c>
      <c r="AN42">
        <f>INDEX(root!$A$4:$CL$553,MATCH($A$42,root!$A$4:$A$553,0),MATCH(AN4,root!$A$3:$CL$3,0))</f>
        <v>-2998.4</v>
      </c>
      <c r="AO42">
        <f>INDEX(root!$A$4:$CL$553,MATCH($A$42,root!$A$4:$A$553,0),MATCH(AO4,root!$A$3:$CL$3,0))</f>
        <v>4.0999999999999996</v>
      </c>
      <c r="AP42">
        <f>INDEX(root!$A$4:$CL$553,MATCH($A$42,root!$A$4:$A$553,0),MATCH(AP4,root!$A$3:$CL$3,0))</f>
        <v>-76.5</v>
      </c>
      <c r="AQ42">
        <f>INDEX(root!$A$4:$CL$553,MATCH($A$42,root!$A$4:$A$553,0),MATCH(AQ4,root!$A$3:$CL$3,0))</f>
        <v>-2960</v>
      </c>
      <c r="AR42">
        <f>INDEX(root!$A$4:$CL$553,MATCH($A$42,root!$A$4:$A$553,0),MATCH(AR4,root!$A$3:$CL$3,0))</f>
        <v>-33.1</v>
      </c>
      <c r="AS42">
        <f>INDEX(root!$A$4:$CL$553,MATCH($A$42,root!$A$4:$A$553,0),MATCH(AS4,root!$A$3:$CL$3,0))</f>
        <v>-27.3</v>
      </c>
      <c r="AT42">
        <f>INDEX(root!$A$4:$CL$553,MATCH($A$42,root!$A$4:$A$553,0),MATCH(AT4,root!$A$3:$CL$3,0))</f>
        <v>-97.4</v>
      </c>
      <c r="AU42">
        <f>INDEX(root!$A$4:$CL$553,MATCH($A$42,root!$A$4:$A$553,0),MATCH(AU4,root!$A$3:$CL$3,0))</f>
        <v>-29.4</v>
      </c>
      <c r="AV42">
        <f>INDEX(root!$A$4:$CL$553,MATCH($A$42,root!$A$4:$A$553,0),MATCH(AV4,root!$A$3:$CL$3,0))</f>
        <v>-56.7</v>
      </c>
      <c r="AW42">
        <f>INDEX(root!$A$4:$CL$553,MATCH($A$42,root!$A$4:$A$553,0),MATCH(AW4,root!$A$3:$CL$3,0))</f>
        <v>-85.7</v>
      </c>
      <c r="AX42">
        <f>INDEX(root!$A$4:$CL$553,MATCH($A$42,root!$A$4:$A$553,0),MATCH(AX4,root!$A$3:$CL$3,0))</f>
        <v>-37</v>
      </c>
      <c r="AY42">
        <f>INDEX(root!$A$4:$CL$553,MATCH($A$42,root!$A$4:$A$553,0),MATCH(AY4,root!$A$3:$CL$3,0))</f>
        <v>-93.7</v>
      </c>
      <c r="AZ42">
        <f>INDEX(root!$A$4:$CL$553,MATCH($A$42,root!$A$4:$A$553,0),MATCH(AZ4,root!$A$3:$CL$3,0))</f>
        <v>-126.8</v>
      </c>
      <c r="BA42">
        <f>INDEX(root!$A$4:$CL$553,MATCH($A$42,root!$A$4:$A$553,0),MATCH(BA4,root!$A$3:$CL$3,0))</f>
        <v>-50</v>
      </c>
      <c r="BB42">
        <f>INDEX(root!$A$4:$CL$553,MATCH($A$42,root!$A$4:$A$553,0),MATCH(BB4,root!$A$3:$CL$3,0))</f>
        <v>0</v>
      </c>
      <c r="BC42">
        <f>INDEX(root!$A$4:$CL$553,MATCH($A$42,root!$A$4:$A$553,0),MATCH(BC4,root!$A$3:$CL$3,0))</f>
        <v>0</v>
      </c>
      <c r="BD42">
        <f>INDEX(root!$A$4:$CL$553,MATCH($A$42,root!$A$4:$A$553,0),MATCH(BD4,root!$A$3:$CL$3,0))</f>
        <v>0</v>
      </c>
      <c r="BE42">
        <f>INDEX(root!$A$4:$CL$553,MATCH($A$42,root!$A$4:$A$553,0),MATCH(BE4,root!$A$3:$CL$3,0))</f>
        <v>0</v>
      </c>
      <c r="BF42">
        <f>INDEX(root!$A$4:$CL$553,MATCH($A$42,root!$A$4:$A$553,0),MATCH(BF4,root!$A$3:$CL$3,0))</f>
        <v>0</v>
      </c>
      <c r="BG42">
        <f>INDEX(root!$A$4:$CL$553,MATCH($A$42,root!$A$4:$A$553,0),MATCH(BG4,root!$A$3:$CL$3,0))</f>
        <v>0</v>
      </c>
      <c r="BH42">
        <f>INDEX(root!$A$4:$CL$553,MATCH($A$42,root!$A$4:$A$553,0),MATCH(BH4,root!$A$3:$CL$3,0))</f>
        <v>0</v>
      </c>
      <c r="BI42">
        <f>INDEX(root!$A$4:$CL$553,MATCH($A$42,root!$A$4:$A$553,0),MATCH(BI4,root!$A$3:$CL$3,0))</f>
        <v>0</v>
      </c>
      <c r="BJ42">
        <f>INDEX(root!$A$4:$CL$553,MATCH($A$42,root!$A$4:$A$553,0),MATCH(BJ4,root!$A$3:$CL$3,0))</f>
        <v>0</v>
      </c>
      <c r="BK42">
        <f>INDEX(root!$A$4:$CL$553,MATCH($A$42,root!$A$4:$A$553,0),MATCH(BK4,root!$A$3:$CL$3,0))</f>
        <v>0</v>
      </c>
      <c r="BL42">
        <f>INDEX(root!$A$4:$CL$553,MATCH($A$42,root!$A$4:$A$553,0),MATCH(BL4,root!$A$3:$CL$3,0))</f>
        <v>0</v>
      </c>
      <c r="BM42">
        <f>INDEX(root!$A$4:$CL$553,MATCH($A$42,root!$A$4:$A$553,0),MATCH(BM4,root!$A$3:$CL$3,0))</f>
        <v>0</v>
      </c>
      <c r="BN42">
        <f>INDEX(root!$A$4:$CL$553,MATCH($A$42,root!$A$4:$A$553,0),MATCH(BN4,root!$A$3:$CL$3,0))</f>
        <v>0</v>
      </c>
      <c r="BO42">
        <f>INDEX(root!$A$4:$CL$553,MATCH($A$42,root!$A$4:$A$553,0),MATCH(BO4,root!$A$3:$CL$3,0))</f>
        <v>0</v>
      </c>
      <c r="BP42">
        <f>INDEX(root!$A$4:$CL$553,MATCH($A$42,root!$A$4:$A$553,0),MATCH(BP4,root!$A$3:$CL$3,0))</f>
        <v>0</v>
      </c>
      <c r="BQ42">
        <f>INDEX(root!$A$4:$CL$553,MATCH($A$42,root!$A$4:$A$553,0),MATCH(BQ4,root!$A$3:$CL$3,0))</f>
        <v>0</v>
      </c>
      <c r="BR42">
        <f>INDEX(root!$A$4:$CL$553,MATCH($A$42,root!$A$4:$A$553,0),MATCH(BR4,root!$A$3:$CL$3,0))</f>
        <v>0</v>
      </c>
      <c r="BS42">
        <f>INDEX(root!$A$4:$CL$553,MATCH($A$42,root!$A$4:$A$553,0),MATCH(BS4,root!$A$3:$CL$3,0))</f>
        <v>0</v>
      </c>
      <c r="BT42">
        <f>INDEX(root!$A$4:$CL$553,MATCH($A$42,root!$A$4:$A$553,0),MATCH(BT4,root!$A$3:$CL$3,0))</f>
        <v>0</v>
      </c>
      <c r="BU42">
        <f>INDEX(root!$A$4:$CL$553,MATCH($A$42,root!$A$4:$A$553,0),MATCH(BU4,root!$A$3:$CL$3,0))</f>
        <v>0</v>
      </c>
      <c r="BV42">
        <f>INDEX(root!$A$4:$CL$553,MATCH($A$42,root!$A$4:$A$553,0),MATCH(BV4,root!$A$3:$CL$3,0))</f>
        <v>0</v>
      </c>
      <c r="BW42">
        <f>INDEX(root!$A$4:$CL$553,MATCH($A$42,root!$A$4:$A$553,0),MATCH(BW4,root!$A$3:$CL$3,0))</f>
        <v>0</v>
      </c>
      <c r="BX42">
        <f>INDEX(root!$A$4:$CL$553,MATCH($A$42,root!$A$4:$A$553,0),MATCH(BX4,root!$A$3:$CL$3,0))</f>
        <v>0</v>
      </c>
      <c r="BY42">
        <f>INDEX(root!$A$4:$CL$553,MATCH($A$42,root!$A$4:$A$553,0),MATCH(BY4,root!$A$3:$CL$3,0))</f>
        <v>0</v>
      </c>
      <c r="BZ42">
        <f>INDEX(root!$A$4:$CL$553,MATCH($A$42,root!$A$4:$A$553,0),MATCH(BZ4,root!$A$3:$CL$3,0))</f>
        <v>0</v>
      </c>
      <c r="CA42">
        <f>INDEX(root!$A$4:$CL$553,MATCH($A$42,root!$A$4:$A$553,0),MATCH(CA4,root!$A$3:$CL$3,0))</f>
        <v>0</v>
      </c>
      <c r="CB42">
        <f>INDEX(root!$A$4:$CL$553,MATCH($A$42,root!$A$4:$A$553,0),MATCH(CB4,root!$A$3:$CL$3,0))</f>
        <v>0</v>
      </c>
      <c r="CC42">
        <f>INDEX(root!$A$4:$CL$553,MATCH($A$42,root!$A$4:$A$553,0),MATCH(CC4,root!$A$3:$CL$3,0))</f>
        <v>0</v>
      </c>
      <c r="CD42">
        <f>INDEX(root!$A$4:$CL$553,MATCH($A$42,root!$A$4:$A$553,0),MATCH(CD4,root!$A$3:$CL$3,0))</f>
        <v>0</v>
      </c>
      <c r="CE42">
        <f>INDEX(root!$A$4:$CL$553,MATCH($A$42,root!$A$4:$A$553,0),MATCH(CE4,root!$A$3:$CL$3,0))</f>
        <v>0</v>
      </c>
      <c r="CF42">
        <f>INDEX(root!$A$4:$CL$553,MATCH($A$42,root!$A$4:$A$553,0),MATCH(CF4,root!$A$3:$CL$3,0))</f>
        <v>0</v>
      </c>
      <c r="CG42">
        <f>INDEX(root!$A$4:$CL$553,MATCH($A$42,root!$A$4:$A$553,0),MATCH(CG4,root!$A$3:$CL$3,0))</f>
        <v>0</v>
      </c>
      <c r="CH42">
        <f>INDEX(root!$A$4:$CL$553,MATCH($A$42,root!$A$4:$A$553,0),MATCH(CH4,root!$A$3:$CL$3,0))</f>
        <v>0</v>
      </c>
      <c r="CI42">
        <f>INDEX(root!$A$4:$CL$553,MATCH($A$42,root!$A$4:$A$553,0),MATCH(CI4,root!$A$3:$CL$3,0))</f>
        <v>0</v>
      </c>
      <c r="CJ42">
        <f>INDEX(root!$A$4:$CL$553,MATCH($A$42,root!$A$4:$A$553,0),MATCH(CJ4,root!$A$3:$CL$3,0))</f>
        <v>0</v>
      </c>
      <c r="CK42">
        <f>INDEX(root!$A$4:$CL$553,MATCH($A$42,root!$A$4:$A$553,0),MATCH(CK4,root!$A$3:$CL$3,0))</f>
        <v>0</v>
      </c>
      <c r="CL42">
        <f>INDEX(root!$A$4:$CL$553,MATCH($A$42,root!$A$4:$A$553,0),MATCH(CL4,root!$A$3:$CL$3,0))</f>
        <v>0</v>
      </c>
    </row>
    <row r="43" spans="1:90" x14ac:dyDescent="0.3">
      <c r="D43" t="b">
        <f>D41=D42</f>
        <v>1</v>
      </c>
      <c r="E43" t="b">
        <f t="shared" ref="E43:BP43" si="107">E41=E42</f>
        <v>1</v>
      </c>
      <c r="F43" t="b">
        <f t="shared" si="107"/>
        <v>1</v>
      </c>
      <c r="G43" t="b">
        <f t="shared" si="107"/>
        <v>1</v>
      </c>
      <c r="H43" t="b">
        <f t="shared" si="107"/>
        <v>1</v>
      </c>
      <c r="I43" t="b">
        <f t="shared" si="107"/>
        <v>1</v>
      </c>
      <c r="J43" t="b">
        <f t="shared" si="107"/>
        <v>1</v>
      </c>
      <c r="K43" t="b">
        <f t="shared" si="107"/>
        <v>1</v>
      </c>
      <c r="L43" t="b">
        <f t="shared" si="107"/>
        <v>1</v>
      </c>
      <c r="M43" t="b">
        <f t="shared" si="107"/>
        <v>1</v>
      </c>
      <c r="N43" t="b">
        <f t="shared" si="107"/>
        <v>1</v>
      </c>
      <c r="O43" t="b">
        <f t="shared" si="107"/>
        <v>1</v>
      </c>
      <c r="P43" t="b">
        <f t="shared" si="107"/>
        <v>1</v>
      </c>
      <c r="Q43" t="b">
        <f t="shared" si="107"/>
        <v>1</v>
      </c>
      <c r="R43" t="b">
        <f t="shared" si="107"/>
        <v>1</v>
      </c>
      <c r="S43" t="b">
        <f t="shared" si="107"/>
        <v>1</v>
      </c>
      <c r="T43" t="b">
        <f t="shared" si="107"/>
        <v>1</v>
      </c>
      <c r="U43" t="b">
        <f t="shared" si="107"/>
        <v>1</v>
      </c>
      <c r="V43" t="b">
        <f t="shared" si="107"/>
        <v>1</v>
      </c>
      <c r="W43" t="b">
        <f t="shared" si="107"/>
        <v>1</v>
      </c>
      <c r="X43" t="b">
        <f t="shared" si="107"/>
        <v>1</v>
      </c>
      <c r="Y43" t="b">
        <f t="shared" si="107"/>
        <v>1</v>
      </c>
      <c r="Z43" t="b">
        <f t="shared" si="107"/>
        <v>1</v>
      </c>
      <c r="AA43" t="b">
        <f t="shared" si="107"/>
        <v>1</v>
      </c>
      <c r="AB43" t="b">
        <f t="shared" si="107"/>
        <v>1</v>
      </c>
      <c r="AC43" t="b">
        <f t="shared" si="107"/>
        <v>1</v>
      </c>
      <c r="AD43" t="b">
        <f t="shared" si="107"/>
        <v>1</v>
      </c>
      <c r="AE43" t="b">
        <f t="shared" si="107"/>
        <v>1</v>
      </c>
      <c r="AF43" t="b">
        <f t="shared" si="107"/>
        <v>1</v>
      </c>
      <c r="AG43" t="b">
        <f t="shared" si="107"/>
        <v>1</v>
      </c>
      <c r="AH43" t="b">
        <f t="shared" si="107"/>
        <v>1</v>
      </c>
      <c r="AI43" t="b">
        <f t="shared" si="107"/>
        <v>1</v>
      </c>
      <c r="AJ43" t="b">
        <f t="shared" si="107"/>
        <v>1</v>
      </c>
      <c r="AK43" t="b">
        <f t="shared" si="107"/>
        <v>1</v>
      </c>
      <c r="AL43" t="b">
        <f t="shared" si="107"/>
        <v>1</v>
      </c>
      <c r="AM43" t="b">
        <f t="shared" si="107"/>
        <v>1</v>
      </c>
      <c r="AN43" t="b">
        <f t="shared" si="107"/>
        <v>1</v>
      </c>
      <c r="AO43" t="b">
        <f t="shared" si="107"/>
        <v>1</v>
      </c>
      <c r="AP43" t="b">
        <f t="shared" si="107"/>
        <v>1</v>
      </c>
      <c r="AQ43" t="b">
        <f t="shared" si="107"/>
        <v>1</v>
      </c>
      <c r="AR43" t="b">
        <f t="shared" si="107"/>
        <v>1</v>
      </c>
      <c r="AS43" t="b">
        <f t="shared" si="107"/>
        <v>1</v>
      </c>
      <c r="AT43" t="b">
        <f t="shared" si="107"/>
        <v>1</v>
      </c>
      <c r="AU43" t="b">
        <f t="shared" si="107"/>
        <v>1</v>
      </c>
      <c r="AV43" t="b">
        <f t="shared" si="107"/>
        <v>1</v>
      </c>
      <c r="AW43" t="b">
        <f t="shared" si="107"/>
        <v>1</v>
      </c>
      <c r="AX43" t="b">
        <f t="shared" si="107"/>
        <v>1</v>
      </c>
      <c r="AY43" t="b">
        <f t="shared" si="107"/>
        <v>1</v>
      </c>
      <c r="AZ43" t="b">
        <f t="shared" si="107"/>
        <v>1</v>
      </c>
      <c r="BA43" t="b">
        <f t="shared" si="107"/>
        <v>1</v>
      </c>
      <c r="BB43" t="b">
        <f t="shared" si="107"/>
        <v>1</v>
      </c>
      <c r="BC43" t="b">
        <f t="shared" si="107"/>
        <v>1</v>
      </c>
      <c r="BD43" t="b">
        <f t="shared" si="107"/>
        <v>1</v>
      </c>
      <c r="BE43" t="b">
        <f t="shared" si="107"/>
        <v>1</v>
      </c>
      <c r="BF43" t="b">
        <f t="shared" si="107"/>
        <v>1</v>
      </c>
      <c r="BG43" t="b">
        <f t="shared" si="107"/>
        <v>1</v>
      </c>
      <c r="BH43" t="b">
        <f t="shared" si="107"/>
        <v>1</v>
      </c>
      <c r="BI43" t="b">
        <f t="shared" si="107"/>
        <v>1</v>
      </c>
      <c r="BJ43" t="b">
        <f t="shared" si="107"/>
        <v>1</v>
      </c>
      <c r="BK43" t="b">
        <f t="shared" si="107"/>
        <v>1</v>
      </c>
      <c r="BL43" t="b">
        <f t="shared" si="107"/>
        <v>1</v>
      </c>
      <c r="BM43" t="b">
        <f t="shared" si="107"/>
        <v>1</v>
      </c>
      <c r="BN43" t="b">
        <f t="shared" si="107"/>
        <v>1</v>
      </c>
      <c r="BO43" t="b">
        <f t="shared" si="107"/>
        <v>1</v>
      </c>
      <c r="BP43" t="b">
        <f t="shared" si="107"/>
        <v>1</v>
      </c>
      <c r="BQ43" t="b">
        <f t="shared" ref="BQ43:CL43" si="108">BQ41=BQ42</f>
        <v>1</v>
      </c>
      <c r="BR43" t="b">
        <f t="shared" si="108"/>
        <v>1</v>
      </c>
      <c r="BS43" t="b">
        <f t="shared" si="108"/>
        <v>1</v>
      </c>
      <c r="BT43" t="b">
        <f t="shared" si="108"/>
        <v>1</v>
      </c>
      <c r="BU43" t="b">
        <f t="shared" si="108"/>
        <v>1</v>
      </c>
      <c r="BV43" t="b">
        <f t="shared" si="108"/>
        <v>1</v>
      </c>
      <c r="BW43" t="b">
        <f t="shared" si="108"/>
        <v>1</v>
      </c>
      <c r="BX43" t="b">
        <f t="shared" si="108"/>
        <v>1</v>
      </c>
      <c r="BY43" t="b">
        <f t="shared" si="108"/>
        <v>1</v>
      </c>
      <c r="BZ43" t="b">
        <f t="shared" si="108"/>
        <v>1</v>
      </c>
      <c r="CA43" t="b">
        <f t="shared" si="108"/>
        <v>1</v>
      </c>
      <c r="CB43" t="b">
        <f t="shared" si="108"/>
        <v>1</v>
      </c>
      <c r="CC43" t="b">
        <f t="shared" si="108"/>
        <v>1</v>
      </c>
      <c r="CD43" t="b">
        <f t="shared" si="108"/>
        <v>1</v>
      </c>
      <c r="CE43" t="b">
        <f t="shared" si="108"/>
        <v>1</v>
      </c>
      <c r="CF43" t="b">
        <f t="shared" si="108"/>
        <v>1</v>
      </c>
      <c r="CG43" t="b">
        <f t="shared" si="108"/>
        <v>1</v>
      </c>
      <c r="CH43" t="b">
        <f t="shared" si="108"/>
        <v>1</v>
      </c>
      <c r="CI43" t="b">
        <f t="shared" si="108"/>
        <v>1</v>
      </c>
      <c r="CJ43" t="b">
        <f t="shared" si="108"/>
        <v>1</v>
      </c>
      <c r="CK43" t="b">
        <f t="shared" si="108"/>
        <v>1</v>
      </c>
      <c r="CL43" t="b">
        <f t="shared" si="108"/>
        <v>1</v>
      </c>
    </row>
    <row r="44" spans="1:90" x14ac:dyDescent="0.3">
      <c r="A44" t="s">
        <v>785</v>
      </c>
      <c r="D44">
        <f>D41-D42</f>
        <v>0</v>
      </c>
      <c r="E44">
        <f t="shared" ref="E44:BP44" si="109">E41-E42</f>
        <v>0</v>
      </c>
      <c r="F44">
        <f t="shared" si="109"/>
        <v>0</v>
      </c>
      <c r="G44">
        <f t="shared" si="109"/>
        <v>0</v>
      </c>
      <c r="H44">
        <f t="shared" si="109"/>
        <v>0</v>
      </c>
      <c r="I44">
        <f t="shared" si="109"/>
        <v>0</v>
      </c>
      <c r="J44" t="e">
        <f t="shared" si="109"/>
        <v>#VALUE!</v>
      </c>
      <c r="K44">
        <f t="shared" si="109"/>
        <v>0</v>
      </c>
      <c r="L44" t="e">
        <f t="shared" si="109"/>
        <v>#VALUE!</v>
      </c>
      <c r="M44">
        <f t="shared" si="109"/>
        <v>0</v>
      </c>
      <c r="N44" t="e">
        <f t="shared" si="109"/>
        <v>#VALUE!</v>
      </c>
      <c r="O44">
        <f t="shared" si="109"/>
        <v>0</v>
      </c>
      <c r="P44" t="e">
        <f t="shared" si="109"/>
        <v>#VALUE!</v>
      </c>
      <c r="Q44" t="e">
        <f t="shared" si="109"/>
        <v>#VALUE!</v>
      </c>
      <c r="R44">
        <f t="shared" si="109"/>
        <v>0</v>
      </c>
      <c r="S44">
        <f t="shared" si="109"/>
        <v>0</v>
      </c>
      <c r="T44" t="e">
        <f t="shared" si="109"/>
        <v>#VALUE!</v>
      </c>
      <c r="U44">
        <f t="shared" si="109"/>
        <v>0</v>
      </c>
      <c r="V44">
        <f t="shared" si="109"/>
        <v>0</v>
      </c>
      <c r="W44" t="e">
        <f t="shared" si="109"/>
        <v>#VALUE!</v>
      </c>
      <c r="X44">
        <f t="shared" si="109"/>
        <v>0</v>
      </c>
      <c r="Y44">
        <f t="shared" si="109"/>
        <v>0</v>
      </c>
      <c r="Z44" t="e">
        <f t="shared" si="109"/>
        <v>#VALUE!</v>
      </c>
      <c r="AA44">
        <f t="shared" si="109"/>
        <v>0</v>
      </c>
      <c r="AB44">
        <f t="shared" si="109"/>
        <v>0</v>
      </c>
      <c r="AC44" t="e">
        <f t="shared" si="109"/>
        <v>#VALUE!</v>
      </c>
      <c r="AD44">
        <f t="shared" si="109"/>
        <v>0</v>
      </c>
      <c r="AE44">
        <f t="shared" si="109"/>
        <v>0</v>
      </c>
      <c r="AF44" t="e">
        <f t="shared" si="109"/>
        <v>#VALUE!</v>
      </c>
      <c r="AG44">
        <f t="shared" si="109"/>
        <v>0</v>
      </c>
      <c r="AH44">
        <f t="shared" si="109"/>
        <v>0</v>
      </c>
      <c r="AI44" t="e">
        <f t="shared" si="109"/>
        <v>#VALUE!</v>
      </c>
      <c r="AJ44">
        <f t="shared" si="109"/>
        <v>0</v>
      </c>
      <c r="AK44">
        <f t="shared" si="109"/>
        <v>0</v>
      </c>
      <c r="AL44">
        <f t="shared" si="109"/>
        <v>0</v>
      </c>
      <c r="AM44">
        <f t="shared" si="109"/>
        <v>0</v>
      </c>
      <c r="AN44">
        <f t="shared" si="109"/>
        <v>0</v>
      </c>
      <c r="AO44">
        <f t="shared" si="109"/>
        <v>0</v>
      </c>
      <c r="AP44">
        <f t="shared" si="109"/>
        <v>0</v>
      </c>
      <c r="AQ44">
        <f t="shared" si="109"/>
        <v>0</v>
      </c>
      <c r="AR44">
        <f t="shared" si="109"/>
        <v>0</v>
      </c>
      <c r="AS44">
        <f t="shared" si="109"/>
        <v>0</v>
      </c>
      <c r="AT44">
        <f t="shared" si="109"/>
        <v>0</v>
      </c>
      <c r="AU44">
        <f t="shared" si="109"/>
        <v>0</v>
      </c>
      <c r="AV44">
        <f t="shared" si="109"/>
        <v>0</v>
      </c>
      <c r="AW44">
        <f t="shared" si="109"/>
        <v>0</v>
      </c>
      <c r="AX44">
        <f t="shared" si="109"/>
        <v>0</v>
      </c>
      <c r="AY44">
        <f t="shared" si="109"/>
        <v>0</v>
      </c>
      <c r="AZ44">
        <f t="shared" si="109"/>
        <v>0</v>
      </c>
      <c r="BA44">
        <f t="shared" si="109"/>
        <v>0</v>
      </c>
      <c r="BB44">
        <f t="shared" si="109"/>
        <v>0</v>
      </c>
      <c r="BC44">
        <f t="shared" si="109"/>
        <v>0</v>
      </c>
      <c r="BD44">
        <f t="shared" si="109"/>
        <v>0</v>
      </c>
      <c r="BE44">
        <f t="shared" si="109"/>
        <v>0</v>
      </c>
      <c r="BF44">
        <f t="shared" si="109"/>
        <v>0</v>
      </c>
      <c r="BG44">
        <f t="shared" si="109"/>
        <v>0</v>
      </c>
      <c r="BH44">
        <f t="shared" si="109"/>
        <v>0</v>
      </c>
      <c r="BI44">
        <f t="shared" si="109"/>
        <v>0</v>
      </c>
      <c r="BJ44">
        <f t="shared" si="109"/>
        <v>0</v>
      </c>
      <c r="BK44">
        <f t="shared" si="109"/>
        <v>0</v>
      </c>
      <c r="BL44">
        <f t="shared" si="109"/>
        <v>0</v>
      </c>
      <c r="BM44">
        <f t="shared" si="109"/>
        <v>0</v>
      </c>
      <c r="BN44">
        <f t="shared" si="109"/>
        <v>0</v>
      </c>
      <c r="BO44">
        <f t="shared" si="109"/>
        <v>0</v>
      </c>
      <c r="BP44">
        <f t="shared" si="109"/>
        <v>0</v>
      </c>
      <c r="BQ44">
        <f t="shared" ref="BQ44:CL44" si="110">BQ41-BQ42</f>
        <v>0</v>
      </c>
      <c r="BR44">
        <f t="shared" si="110"/>
        <v>0</v>
      </c>
      <c r="BS44">
        <f t="shared" si="110"/>
        <v>0</v>
      </c>
      <c r="BT44">
        <f t="shared" si="110"/>
        <v>0</v>
      </c>
      <c r="BU44">
        <f t="shared" si="110"/>
        <v>0</v>
      </c>
      <c r="BV44">
        <f t="shared" si="110"/>
        <v>0</v>
      </c>
      <c r="BW44">
        <f t="shared" si="110"/>
        <v>0</v>
      </c>
      <c r="BX44">
        <f t="shared" si="110"/>
        <v>0</v>
      </c>
      <c r="BY44">
        <f t="shared" si="110"/>
        <v>0</v>
      </c>
      <c r="BZ44">
        <f t="shared" si="110"/>
        <v>0</v>
      </c>
      <c r="CA44">
        <f t="shared" si="110"/>
        <v>0</v>
      </c>
      <c r="CB44">
        <f t="shared" si="110"/>
        <v>0</v>
      </c>
      <c r="CC44">
        <f t="shared" si="110"/>
        <v>0</v>
      </c>
      <c r="CD44">
        <f t="shared" si="110"/>
        <v>0</v>
      </c>
      <c r="CE44">
        <f t="shared" si="110"/>
        <v>0</v>
      </c>
      <c r="CF44">
        <f t="shared" si="110"/>
        <v>0</v>
      </c>
      <c r="CG44">
        <f t="shared" si="110"/>
        <v>0</v>
      </c>
      <c r="CH44">
        <f t="shared" si="110"/>
        <v>0</v>
      </c>
      <c r="CI44">
        <f t="shared" si="110"/>
        <v>0</v>
      </c>
      <c r="CJ44">
        <f t="shared" si="110"/>
        <v>0</v>
      </c>
      <c r="CK44">
        <f t="shared" si="110"/>
        <v>0</v>
      </c>
      <c r="CL44">
        <f t="shared" si="110"/>
        <v>0</v>
      </c>
    </row>
    <row r="45" spans="1:90" x14ac:dyDescent="0.3">
      <c r="A45" t="s">
        <v>786</v>
      </c>
      <c r="D45" t="str">
        <f>IF(D44&lt;&gt;0,VLOOKUP(D44,root!A:CL,1,FALSE), "")</f>
        <v/>
      </c>
      <c r="E45" t="str">
        <f>IF(E44&lt;&gt;0,VLOOKUP(E44,root!B:CM,1,FALSE), "")</f>
        <v/>
      </c>
      <c r="F45" t="str">
        <f>IF(F44&lt;&gt;0,VLOOKUP(F44,root!C:CN,1,FALSE), "")</f>
        <v/>
      </c>
      <c r="G45" t="str">
        <f>IF(G44&lt;&gt;0,VLOOKUP(G44,root!D:CO,1,FALSE), "")</f>
        <v/>
      </c>
      <c r="H45" t="str">
        <f>IF(H44&lt;&gt;0,VLOOKUP(H44,root!E:CP,1,FALSE), "")</f>
        <v/>
      </c>
      <c r="I45" t="str">
        <f>IF(I44&lt;&gt;0,VLOOKUP(I44,root!F:CQ,1,FALSE), "")</f>
        <v/>
      </c>
      <c r="J45" t="e">
        <f>IF(J44&lt;&gt;0,VLOOKUP(J44,root!G:CR,1,FALSE), "")</f>
        <v>#VALUE!</v>
      </c>
      <c r="K45" t="str">
        <f>IF(K44&lt;&gt;0,VLOOKUP(K44,root!H:CS,1,FALSE), "")</f>
        <v/>
      </c>
      <c r="L45" t="e">
        <f>IF(L44&lt;&gt;0,VLOOKUP(L44,root!I:CT,1,FALSE), "")</f>
        <v>#VALUE!</v>
      </c>
      <c r="M45" t="str">
        <f>IF(M44&lt;&gt;0,VLOOKUP(M44,root!J:CU,1,FALSE), "")</f>
        <v/>
      </c>
      <c r="N45" t="e">
        <f>IF(N44&lt;&gt;0,VLOOKUP(N44,root!K:CV,1,FALSE), "")</f>
        <v>#VALUE!</v>
      </c>
      <c r="O45" t="str">
        <f>IF(O44&lt;&gt;0,VLOOKUP(O44,root!L:CW,1,FALSE), "")</f>
        <v/>
      </c>
      <c r="P45" t="e">
        <f>IF(P44&lt;&gt;0,VLOOKUP(P44,root!M:CX,1,FALSE), "")</f>
        <v>#VALUE!</v>
      </c>
      <c r="Q45" t="e">
        <f>IF(Q44&lt;&gt;0,VLOOKUP(Q44,root!N:CY,1,FALSE), "")</f>
        <v>#VALUE!</v>
      </c>
      <c r="R45" t="str">
        <f>IF(R44&lt;&gt;0,VLOOKUP(R44,root!O:CZ,1,FALSE), "")</f>
        <v/>
      </c>
      <c r="S45" t="str">
        <f>IF(S44&lt;&gt;0,VLOOKUP(S44,root!P:DA,1,FALSE), "")</f>
        <v/>
      </c>
      <c r="T45" t="e">
        <f>IF(T44&lt;&gt;0,VLOOKUP(T44,root!Q:DB,1,FALSE), "")</f>
        <v>#VALUE!</v>
      </c>
      <c r="U45" t="str">
        <f>IF(U44&lt;&gt;0,VLOOKUP(U44,root!R:DC,1,FALSE), "")</f>
        <v/>
      </c>
      <c r="V45" t="str">
        <f>IF(V44&lt;&gt;0,VLOOKUP(V44,root!S:DD,1,FALSE), "")</f>
        <v/>
      </c>
      <c r="W45" t="e">
        <f>IF(W44&lt;&gt;0,VLOOKUP(W44,root!T:DE,1,FALSE), "")</f>
        <v>#VALUE!</v>
      </c>
      <c r="X45" t="str">
        <f>IF(X44&lt;&gt;0,VLOOKUP(X44,root!U:DF,1,FALSE), "")</f>
        <v/>
      </c>
      <c r="Y45" t="str">
        <f>IF(Y44&lt;&gt;0,VLOOKUP(Y44,root!V:DG,1,FALSE), "")</f>
        <v/>
      </c>
      <c r="Z45" t="e">
        <f>IF(Z44&lt;&gt;0,VLOOKUP(Z44,root!W:DH,1,FALSE), "")</f>
        <v>#VALUE!</v>
      </c>
      <c r="AA45" t="str">
        <f>IF(AA44&lt;&gt;0,VLOOKUP(AA44,root!X:DI,1,FALSE), "")</f>
        <v/>
      </c>
      <c r="AB45" t="str">
        <f>IF(AB44&lt;&gt;0,VLOOKUP(AB44,root!Y:DJ,1,FALSE), "")</f>
        <v/>
      </c>
      <c r="AC45" t="e">
        <f>IF(AC44&lt;&gt;0,VLOOKUP(AC44,root!Z:DK,1,FALSE), "")</f>
        <v>#VALUE!</v>
      </c>
      <c r="AD45" t="str">
        <f>IF(AD44&lt;&gt;0,VLOOKUP(AD44,root!AA:DL,1,FALSE), "")</f>
        <v/>
      </c>
      <c r="AE45" t="str">
        <f>IF(AE44&lt;&gt;0,VLOOKUP(AE44,root!AB:DM,1,FALSE), "")</f>
        <v/>
      </c>
      <c r="AF45" t="e">
        <f>IF(AF44&lt;&gt;0,VLOOKUP(AF44,root!AC:DN,1,FALSE), "")</f>
        <v>#VALUE!</v>
      </c>
      <c r="AG45" t="str">
        <f>IF(AG44&lt;&gt;0,VLOOKUP(AG44,root!AD:DO,1,FALSE), "")</f>
        <v/>
      </c>
      <c r="AH45" t="str">
        <f>IF(AH44&lt;&gt;0,VLOOKUP(AH44,root!AE:DP,1,FALSE), "")</f>
        <v/>
      </c>
      <c r="AI45" t="e">
        <f>IF(AI44&lt;&gt;0,VLOOKUP(AI44,root!AF:DQ,1,FALSE), "")</f>
        <v>#VALUE!</v>
      </c>
      <c r="AJ45" t="str">
        <f>IF(AJ44&lt;&gt;0,VLOOKUP(AJ44,root!AG:DR,1,FALSE), "")</f>
        <v/>
      </c>
      <c r="AK45" t="str">
        <f>IF(AK44&lt;&gt;0,VLOOKUP(AK44,root!AH:DS,1,FALSE), "")</f>
        <v/>
      </c>
      <c r="AL45" t="str">
        <f>IF(AL44&lt;&gt;0,VLOOKUP(AL44,root!AI:DT,1,FALSE), "")</f>
        <v/>
      </c>
      <c r="AM45" t="str">
        <f>IF(AM44&lt;&gt;0,VLOOKUP(AM44,root!AJ:DU,1,FALSE), "")</f>
        <v/>
      </c>
      <c r="AN45" t="str">
        <f>IF(AN44&lt;&gt;0,VLOOKUP(AN44,root!AK:DV,1,FALSE), "")</f>
        <v/>
      </c>
      <c r="AO45" t="str">
        <f>IF(AO44&lt;&gt;0,VLOOKUP(AO44,root!AL:DW,1,FALSE), "")</f>
        <v/>
      </c>
      <c r="AP45" t="str">
        <f>IF(AP44&lt;&gt;0,VLOOKUP(AP44,root!AM:DX,1,FALSE), "")</f>
        <v/>
      </c>
      <c r="AQ45" t="str">
        <f>IF(AQ44&lt;&gt;0,VLOOKUP(AQ44,root!AN:DY,1,FALSE), "")</f>
        <v/>
      </c>
      <c r="AR45" t="str">
        <f>IF(AR44&lt;&gt;0,VLOOKUP(AR44,root!AO:DZ,1,FALSE), "")</f>
        <v/>
      </c>
      <c r="AS45" t="str">
        <f>IF(AS44&lt;&gt;0,VLOOKUP(AS44,root!AP:EA,1,FALSE), "")</f>
        <v/>
      </c>
      <c r="AT45" t="str">
        <f>IF(AT44&lt;&gt;0,VLOOKUP(AT44,root!AQ:EB,1,FALSE), "")</f>
        <v/>
      </c>
      <c r="AU45" t="str">
        <f>IF(AU44&lt;&gt;0,VLOOKUP(AU44,root!AR:EC,1,FALSE), "")</f>
        <v/>
      </c>
      <c r="AV45" t="str">
        <f>IF(AV44&lt;&gt;0,VLOOKUP(AV44,root!AS:ED,1,FALSE), "")</f>
        <v/>
      </c>
      <c r="AW45" t="str">
        <f>IF(AW44&lt;&gt;0,VLOOKUP(AW44,root!AT:EE,1,FALSE), "")</f>
        <v/>
      </c>
      <c r="AX45" t="str">
        <f>IF(AX44&lt;&gt;0,VLOOKUP(AX44,root!AU:EF,1,FALSE), "")</f>
        <v/>
      </c>
      <c r="AY45" t="str">
        <f>IF(AY44&lt;&gt;0,VLOOKUP(AY44,root!AV:EG,1,FALSE), "")</f>
        <v/>
      </c>
      <c r="AZ45" t="str">
        <f>IF(AZ44&lt;&gt;0,VLOOKUP(AZ44,root!AW:EH,1,FALSE), "")</f>
        <v/>
      </c>
      <c r="BA45" t="str">
        <f>IF(BA44&lt;&gt;0,VLOOKUP(BA44,root!AX:EI,1,FALSE), "")</f>
        <v/>
      </c>
      <c r="BB45" t="str">
        <f>IF(BB44&lt;&gt;0,VLOOKUP(BB44,root!AY:EJ,1,FALSE), "")</f>
        <v/>
      </c>
      <c r="BC45" t="str">
        <f>IF(BC44&lt;&gt;0,VLOOKUP(BC44,root!AZ:EK,1,FALSE), "")</f>
        <v/>
      </c>
      <c r="BD45" t="str">
        <f>IF(BD44&lt;&gt;0,VLOOKUP(BD44,root!BA:EL,1,FALSE), "")</f>
        <v/>
      </c>
      <c r="BE45" t="str">
        <f>IF(BE44&lt;&gt;0,VLOOKUP(BE44,root!BB:EM,1,FALSE), "")</f>
        <v/>
      </c>
      <c r="BF45" t="str">
        <f>IF(BF44&lt;&gt;0,VLOOKUP(BF44,root!BC:EN,1,FALSE), "")</f>
        <v/>
      </c>
      <c r="BG45" t="str">
        <f>IF(BG44&lt;&gt;0,VLOOKUP(BG44,root!BD:EO,1,FALSE), "")</f>
        <v/>
      </c>
      <c r="BH45" t="str">
        <f>IF(BH44&lt;&gt;0,VLOOKUP(BH44,root!BE:EP,1,FALSE), "")</f>
        <v/>
      </c>
      <c r="BI45" t="str">
        <f>IF(BI44&lt;&gt;0,VLOOKUP(BI44,root!BF:EQ,1,FALSE), "")</f>
        <v/>
      </c>
      <c r="BJ45" t="str">
        <f>IF(BJ44&lt;&gt;0,VLOOKUP(BJ44,root!BG:ER,1,FALSE), "")</f>
        <v/>
      </c>
      <c r="BK45" t="str">
        <f>IF(BK44&lt;&gt;0,VLOOKUP(BK44,root!BH:ES,1,FALSE), "")</f>
        <v/>
      </c>
      <c r="BL45" t="str">
        <f>IF(BL44&lt;&gt;0,VLOOKUP(BL44,root!BI:ET,1,FALSE), "")</f>
        <v/>
      </c>
      <c r="BM45" t="str">
        <f>IF(BM44&lt;&gt;0,VLOOKUP(BM44,root!BJ:EU,1,FALSE), "")</f>
        <v/>
      </c>
      <c r="BN45" t="str">
        <f>IF(BN44&lt;&gt;0,VLOOKUP(BN44,root!BK:EV,1,FALSE), "")</f>
        <v/>
      </c>
      <c r="BO45" t="str">
        <f>IF(BO44&lt;&gt;0,VLOOKUP(BO44,root!BL:EW,1,FALSE), "")</f>
        <v/>
      </c>
      <c r="BP45" t="str">
        <f>IF(BP44&lt;&gt;0,VLOOKUP(BP44,root!BM:EX,1,FALSE), "")</f>
        <v/>
      </c>
      <c r="BQ45" t="str">
        <f>IF(BQ44&lt;&gt;0,VLOOKUP(BQ44,root!BN:EY,1,FALSE), "")</f>
        <v/>
      </c>
      <c r="BR45" t="str">
        <f>IF(BR44&lt;&gt;0,VLOOKUP(BR44,root!BO:EZ,1,FALSE), "")</f>
        <v/>
      </c>
      <c r="BS45" t="str">
        <f>IF(BS44&lt;&gt;0,VLOOKUP(BS44,root!BP:FA,1,FALSE), "")</f>
        <v/>
      </c>
      <c r="BT45" t="str">
        <f>IF(BT44&lt;&gt;0,VLOOKUP(BT44,root!BQ:FB,1,FALSE), "")</f>
        <v/>
      </c>
      <c r="BU45" t="str">
        <f>IF(BU44&lt;&gt;0,VLOOKUP(BU44,root!BR:FC,1,FALSE), "")</f>
        <v/>
      </c>
      <c r="BV45" t="str">
        <f>IF(BV44&lt;&gt;0,VLOOKUP(BV44,root!BS:FD,1,FALSE), "")</f>
        <v/>
      </c>
      <c r="BW45" t="str">
        <f>IF(BW44&lt;&gt;0,VLOOKUP(BW44,root!BT:FE,1,FALSE), "")</f>
        <v/>
      </c>
      <c r="BX45" t="str">
        <f>IF(BX44&lt;&gt;0,VLOOKUP(BX44,root!BU:FF,1,FALSE), "")</f>
        <v/>
      </c>
      <c r="BY45" t="str">
        <f>IF(BY44&lt;&gt;0,VLOOKUP(BY44,root!BV:FG,1,FALSE), "")</f>
        <v/>
      </c>
      <c r="BZ45" t="str">
        <f>IF(BZ44&lt;&gt;0,VLOOKUP(BZ44,root!BW:FH,1,FALSE), "")</f>
        <v/>
      </c>
      <c r="CA45" t="str">
        <f>IF(CA44&lt;&gt;0,VLOOKUP(CA44,root!BX:FI,1,FALSE), "")</f>
        <v/>
      </c>
      <c r="CB45" t="str">
        <f>IF(CB44&lt;&gt;0,VLOOKUP(CB44,root!BY:FJ,1,FALSE), "")</f>
        <v/>
      </c>
      <c r="CC45" t="str">
        <f>IF(CC44&lt;&gt;0,VLOOKUP(CC44,root!BZ:FK,1,FALSE), "")</f>
        <v/>
      </c>
      <c r="CD45" t="str">
        <f>IF(CD44&lt;&gt;0,VLOOKUP(CD44,root!CA:FL,1,FALSE), "")</f>
        <v/>
      </c>
      <c r="CE45" t="str">
        <f>IF(CE44&lt;&gt;0,VLOOKUP(CE44,root!CB:FM,1,FALSE), "")</f>
        <v/>
      </c>
      <c r="CF45" t="str">
        <f>IF(CF44&lt;&gt;0,VLOOKUP(CF44,root!CC:FN,1,FALSE), "")</f>
        <v/>
      </c>
      <c r="CG45" t="str">
        <f>IF(CG44&lt;&gt;0,VLOOKUP(CG44,root!CD:FO,1,FALSE), "")</f>
        <v/>
      </c>
      <c r="CH45" t="str">
        <f>IF(CH44&lt;&gt;0,VLOOKUP(CH44,root!CE:FP,1,FALSE), "")</f>
        <v/>
      </c>
      <c r="CI45" t="str">
        <f>IF(CI44&lt;&gt;0,VLOOKUP(CI44,root!CF:FQ,1,FALSE), "")</f>
        <v/>
      </c>
      <c r="CJ45" t="str">
        <f>IF(CJ44&lt;&gt;0,VLOOKUP(CJ44,root!CG:FR,1,FALSE), "")</f>
        <v/>
      </c>
      <c r="CK45" t="str">
        <f>IF(CK44&lt;&gt;0,VLOOKUP(CK44,root!CH:FS,1,FALSE), "")</f>
        <v/>
      </c>
      <c r="CL45" t="str">
        <f>IF(CL44&lt;&gt;0,VLOOKUP(CL44,root!CI:FT,1,FALSE), "")</f>
        <v/>
      </c>
    </row>
    <row r="46" spans="1:90" x14ac:dyDescent="0.3">
      <c r="A46" t="s">
        <v>787</v>
      </c>
      <c r="D46">
        <f>D44/2</f>
        <v>0</v>
      </c>
      <c r="E46">
        <f t="shared" ref="E46:BP46" si="111">E44/2</f>
        <v>0</v>
      </c>
      <c r="F46">
        <f t="shared" si="111"/>
        <v>0</v>
      </c>
      <c r="G46">
        <f t="shared" si="111"/>
        <v>0</v>
      </c>
      <c r="H46">
        <f t="shared" si="111"/>
        <v>0</v>
      </c>
      <c r="I46">
        <f t="shared" si="111"/>
        <v>0</v>
      </c>
      <c r="J46" t="e">
        <f t="shared" si="111"/>
        <v>#VALUE!</v>
      </c>
      <c r="K46">
        <f t="shared" si="111"/>
        <v>0</v>
      </c>
      <c r="L46" t="e">
        <f t="shared" si="111"/>
        <v>#VALUE!</v>
      </c>
      <c r="M46">
        <f t="shared" si="111"/>
        <v>0</v>
      </c>
      <c r="N46" t="e">
        <f t="shared" si="111"/>
        <v>#VALUE!</v>
      </c>
      <c r="O46">
        <f t="shared" si="111"/>
        <v>0</v>
      </c>
      <c r="P46" t="e">
        <f t="shared" si="111"/>
        <v>#VALUE!</v>
      </c>
      <c r="Q46" t="e">
        <f t="shared" si="111"/>
        <v>#VALUE!</v>
      </c>
      <c r="R46">
        <f t="shared" si="111"/>
        <v>0</v>
      </c>
      <c r="S46">
        <f t="shared" si="111"/>
        <v>0</v>
      </c>
      <c r="T46" t="e">
        <f t="shared" si="111"/>
        <v>#VALUE!</v>
      </c>
      <c r="U46">
        <f t="shared" si="111"/>
        <v>0</v>
      </c>
      <c r="V46">
        <f t="shared" si="111"/>
        <v>0</v>
      </c>
      <c r="W46" t="e">
        <f t="shared" si="111"/>
        <v>#VALUE!</v>
      </c>
      <c r="X46">
        <f t="shared" si="111"/>
        <v>0</v>
      </c>
      <c r="Y46">
        <f t="shared" si="111"/>
        <v>0</v>
      </c>
      <c r="Z46" t="e">
        <f t="shared" si="111"/>
        <v>#VALUE!</v>
      </c>
      <c r="AA46">
        <f t="shared" si="111"/>
        <v>0</v>
      </c>
      <c r="AB46">
        <f t="shared" si="111"/>
        <v>0</v>
      </c>
      <c r="AC46" t="e">
        <f t="shared" si="111"/>
        <v>#VALUE!</v>
      </c>
      <c r="AD46">
        <f t="shared" si="111"/>
        <v>0</v>
      </c>
      <c r="AE46">
        <f t="shared" si="111"/>
        <v>0</v>
      </c>
      <c r="AF46" t="e">
        <f t="shared" si="111"/>
        <v>#VALUE!</v>
      </c>
      <c r="AG46">
        <f t="shared" si="111"/>
        <v>0</v>
      </c>
      <c r="AH46">
        <f t="shared" si="111"/>
        <v>0</v>
      </c>
      <c r="AI46" t="e">
        <f t="shared" si="111"/>
        <v>#VALUE!</v>
      </c>
      <c r="AJ46">
        <f t="shared" si="111"/>
        <v>0</v>
      </c>
      <c r="AK46">
        <f t="shared" si="111"/>
        <v>0</v>
      </c>
      <c r="AL46">
        <f t="shared" si="111"/>
        <v>0</v>
      </c>
      <c r="AM46">
        <f t="shared" si="111"/>
        <v>0</v>
      </c>
      <c r="AN46">
        <f t="shared" si="111"/>
        <v>0</v>
      </c>
      <c r="AO46">
        <f t="shared" si="111"/>
        <v>0</v>
      </c>
      <c r="AP46">
        <f t="shared" si="111"/>
        <v>0</v>
      </c>
      <c r="AQ46">
        <f t="shared" si="111"/>
        <v>0</v>
      </c>
      <c r="AR46">
        <f t="shared" si="111"/>
        <v>0</v>
      </c>
      <c r="AS46">
        <f t="shared" si="111"/>
        <v>0</v>
      </c>
      <c r="AT46">
        <f t="shared" si="111"/>
        <v>0</v>
      </c>
      <c r="AU46">
        <f t="shared" si="111"/>
        <v>0</v>
      </c>
      <c r="AV46">
        <f t="shared" si="111"/>
        <v>0</v>
      </c>
      <c r="AW46">
        <f t="shared" si="111"/>
        <v>0</v>
      </c>
      <c r="AX46">
        <f t="shared" si="111"/>
        <v>0</v>
      </c>
      <c r="AY46">
        <f t="shared" si="111"/>
        <v>0</v>
      </c>
      <c r="AZ46">
        <f t="shared" si="111"/>
        <v>0</v>
      </c>
      <c r="BA46">
        <f t="shared" si="111"/>
        <v>0</v>
      </c>
      <c r="BB46">
        <f t="shared" si="111"/>
        <v>0</v>
      </c>
      <c r="BC46">
        <f t="shared" si="111"/>
        <v>0</v>
      </c>
      <c r="BD46">
        <f t="shared" si="111"/>
        <v>0</v>
      </c>
      <c r="BE46">
        <f t="shared" si="111"/>
        <v>0</v>
      </c>
      <c r="BF46">
        <f t="shared" si="111"/>
        <v>0</v>
      </c>
      <c r="BG46">
        <f t="shared" si="111"/>
        <v>0</v>
      </c>
      <c r="BH46">
        <f t="shared" si="111"/>
        <v>0</v>
      </c>
      <c r="BI46">
        <f t="shared" si="111"/>
        <v>0</v>
      </c>
      <c r="BJ46">
        <f t="shared" si="111"/>
        <v>0</v>
      </c>
      <c r="BK46">
        <f t="shared" si="111"/>
        <v>0</v>
      </c>
      <c r="BL46">
        <f t="shared" si="111"/>
        <v>0</v>
      </c>
      <c r="BM46">
        <f t="shared" si="111"/>
        <v>0</v>
      </c>
      <c r="BN46">
        <f t="shared" si="111"/>
        <v>0</v>
      </c>
      <c r="BO46">
        <f t="shared" si="111"/>
        <v>0</v>
      </c>
      <c r="BP46">
        <f t="shared" si="111"/>
        <v>0</v>
      </c>
      <c r="BQ46">
        <f t="shared" ref="BQ46:CL46" si="112">BQ44/2</f>
        <v>0</v>
      </c>
      <c r="BR46">
        <f t="shared" si="112"/>
        <v>0</v>
      </c>
      <c r="BS46">
        <f t="shared" si="112"/>
        <v>0</v>
      </c>
      <c r="BT46">
        <f t="shared" si="112"/>
        <v>0</v>
      </c>
      <c r="BU46">
        <f t="shared" si="112"/>
        <v>0</v>
      </c>
      <c r="BV46">
        <f t="shared" si="112"/>
        <v>0</v>
      </c>
      <c r="BW46">
        <f t="shared" si="112"/>
        <v>0</v>
      </c>
      <c r="BX46">
        <f t="shared" si="112"/>
        <v>0</v>
      </c>
      <c r="BY46">
        <f t="shared" si="112"/>
        <v>0</v>
      </c>
      <c r="BZ46">
        <f t="shared" si="112"/>
        <v>0</v>
      </c>
      <c r="CA46">
        <f t="shared" si="112"/>
        <v>0</v>
      </c>
      <c r="CB46">
        <f t="shared" si="112"/>
        <v>0</v>
      </c>
      <c r="CC46">
        <f t="shared" si="112"/>
        <v>0</v>
      </c>
      <c r="CD46">
        <f t="shared" si="112"/>
        <v>0</v>
      </c>
      <c r="CE46">
        <f t="shared" si="112"/>
        <v>0</v>
      </c>
      <c r="CF46">
        <f t="shared" si="112"/>
        <v>0</v>
      </c>
      <c r="CG46">
        <f t="shared" si="112"/>
        <v>0</v>
      </c>
      <c r="CH46">
        <f t="shared" si="112"/>
        <v>0</v>
      </c>
      <c r="CI46">
        <f t="shared" si="112"/>
        <v>0</v>
      </c>
      <c r="CJ46">
        <f t="shared" si="112"/>
        <v>0</v>
      </c>
      <c r="CK46">
        <f t="shared" si="112"/>
        <v>0</v>
      </c>
      <c r="CL46">
        <f t="shared" si="112"/>
        <v>0</v>
      </c>
    </row>
    <row r="47" spans="1:90" x14ac:dyDescent="0.3">
      <c r="A47" t="s">
        <v>786</v>
      </c>
      <c r="D47" t="str">
        <f>IF(D46&lt;&gt;0,VLOOKUP(D46,root!A:CL,1,FALSE), "")</f>
        <v/>
      </c>
      <c r="E47" t="str">
        <f>IF(E46&lt;&gt;0,VLOOKUP(E46,root!B:CM,1,FALSE), "")</f>
        <v/>
      </c>
      <c r="F47" t="str">
        <f>IF(F46&lt;&gt;0,VLOOKUP(F46,root!C:CN,1,FALSE), "")</f>
        <v/>
      </c>
      <c r="G47" t="str">
        <f>IF(G46&lt;&gt;0,VLOOKUP(G46,root!D:CO,1,FALSE), "")</f>
        <v/>
      </c>
      <c r="H47" t="str">
        <f>IF(H46&lt;&gt;0,VLOOKUP(H46,root!E:CP,1,FALSE), "")</f>
        <v/>
      </c>
      <c r="I47" t="str">
        <f>IF(I46&lt;&gt;0,VLOOKUP(I46,root!F:CQ,1,FALSE), "")</f>
        <v/>
      </c>
      <c r="J47" t="e">
        <f>IF(J46&lt;&gt;0,VLOOKUP(J46,root!G:CR,1,FALSE), "")</f>
        <v>#VALUE!</v>
      </c>
      <c r="K47" t="str">
        <f>IF(K46&lt;&gt;0,VLOOKUP(K46,root!H:CS,1,FALSE), "")</f>
        <v/>
      </c>
      <c r="L47" t="e">
        <f>IF(L46&lt;&gt;0,VLOOKUP(L46,root!I:CT,1,FALSE), "")</f>
        <v>#VALUE!</v>
      </c>
      <c r="M47" t="str">
        <f>IF(M46&lt;&gt;0,VLOOKUP(M46,root!J:CU,1,FALSE), "")</f>
        <v/>
      </c>
      <c r="N47" t="e">
        <f>IF(N46&lt;&gt;0,VLOOKUP(N46,root!K:CV,1,FALSE), "")</f>
        <v>#VALUE!</v>
      </c>
      <c r="O47" t="str">
        <f>IF(O46&lt;&gt;0,VLOOKUP(O46,root!L:CW,1,FALSE), "")</f>
        <v/>
      </c>
      <c r="P47" t="e">
        <f>IF(P46&lt;&gt;0,VLOOKUP(P46,root!M:CX,1,FALSE), "")</f>
        <v>#VALUE!</v>
      </c>
      <c r="Q47" t="e">
        <f>IF(Q46&lt;&gt;0,VLOOKUP(Q46,root!N:CY,1,FALSE), "")</f>
        <v>#VALUE!</v>
      </c>
      <c r="R47" t="str">
        <f>IF(R46&lt;&gt;0,VLOOKUP(R46,root!O:CZ,1,FALSE), "")</f>
        <v/>
      </c>
      <c r="S47" t="str">
        <f>IF(S46&lt;&gt;0,VLOOKUP(S46,root!P:DA,1,FALSE), "")</f>
        <v/>
      </c>
      <c r="T47" t="e">
        <f>IF(T46&lt;&gt;0,VLOOKUP(T46,root!Q:DB,1,FALSE), "")</f>
        <v>#VALUE!</v>
      </c>
      <c r="U47" t="str">
        <f>IF(U46&lt;&gt;0,VLOOKUP(U46,root!R:DC,1,FALSE), "")</f>
        <v/>
      </c>
      <c r="V47" t="str">
        <f>IF(V46&lt;&gt;0,VLOOKUP(V46,root!S:DD,1,FALSE), "")</f>
        <v/>
      </c>
      <c r="W47" t="e">
        <f>IF(W46&lt;&gt;0,VLOOKUP(W46,root!T:DE,1,FALSE), "")</f>
        <v>#VALUE!</v>
      </c>
      <c r="X47" t="str">
        <f>IF(X46&lt;&gt;0,VLOOKUP(X46,root!U:DF,1,FALSE), "")</f>
        <v/>
      </c>
      <c r="Y47" t="str">
        <f>IF(Y46&lt;&gt;0,VLOOKUP(Y46,root!V:DG,1,FALSE), "")</f>
        <v/>
      </c>
      <c r="Z47" t="e">
        <f>IF(Z46&lt;&gt;0,VLOOKUP(Z46,root!W:DH,1,FALSE), "")</f>
        <v>#VALUE!</v>
      </c>
      <c r="AA47" t="str">
        <f>IF(AA46&lt;&gt;0,VLOOKUP(AA46,root!X:DI,1,FALSE), "")</f>
        <v/>
      </c>
      <c r="AB47" t="str">
        <f>IF(AB46&lt;&gt;0,VLOOKUP(AB46,root!Y:DJ,1,FALSE), "")</f>
        <v/>
      </c>
      <c r="AC47" t="e">
        <f>IF(AC46&lt;&gt;0,VLOOKUP(AC46,root!Z:DK,1,FALSE), "")</f>
        <v>#VALUE!</v>
      </c>
      <c r="AD47" t="str">
        <f>IF(AD46&lt;&gt;0,VLOOKUP(AD46,root!AA:DL,1,FALSE), "")</f>
        <v/>
      </c>
      <c r="AE47" t="str">
        <f>IF(AE46&lt;&gt;0,VLOOKUP(AE46,root!AB:DM,1,FALSE), "")</f>
        <v/>
      </c>
      <c r="AF47" t="e">
        <f>IF(AF46&lt;&gt;0,VLOOKUP(AF46,root!AC:DN,1,FALSE), "")</f>
        <v>#VALUE!</v>
      </c>
      <c r="AG47" t="str">
        <f>IF(AG46&lt;&gt;0,VLOOKUP(AG46,root!AD:DO,1,FALSE), "")</f>
        <v/>
      </c>
      <c r="AH47" t="str">
        <f>IF(AH46&lt;&gt;0,VLOOKUP(AH46,root!AE:DP,1,FALSE), "")</f>
        <v/>
      </c>
      <c r="AI47" t="e">
        <f>IF(AI46&lt;&gt;0,VLOOKUP(AI46,root!AF:DQ,1,FALSE), "")</f>
        <v>#VALUE!</v>
      </c>
      <c r="AJ47" t="str">
        <f>IF(AJ46&lt;&gt;0,VLOOKUP(AJ46,root!AG:DR,1,FALSE), "")</f>
        <v/>
      </c>
      <c r="AK47" t="str">
        <f>IF(AK46&lt;&gt;0,VLOOKUP(AK46,root!AH:DS,1,FALSE), "")</f>
        <v/>
      </c>
      <c r="AL47" t="str">
        <f>IF(AL46&lt;&gt;0,VLOOKUP(AL46,root!AI:DT,1,FALSE), "")</f>
        <v/>
      </c>
      <c r="AM47" t="str">
        <f>IF(AM46&lt;&gt;0,VLOOKUP(AM46,root!AJ:DU,1,FALSE), "")</f>
        <v/>
      </c>
      <c r="AN47" t="str">
        <f>IF(AN46&lt;&gt;0,VLOOKUP(AN46,root!AK:DV,1,FALSE), "")</f>
        <v/>
      </c>
      <c r="AO47" t="str">
        <f>IF(AO46&lt;&gt;0,VLOOKUP(AO46,root!AL:DW,1,FALSE), "")</f>
        <v/>
      </c>
      <c r="AP47" t="str">
        <f>IF(AP46&lt;&gt;0,VLOOKUP(AP46,root!AM:DX,1,FALSE), "")</f>
        <v/>
      </c>
      <c r="AQ47" t="str">
        <f>IF(AQ46&lt;&gt;0,VLOOKUP(AQ46,root!AN:DY,1,FALSE), "")</f>
        <v/>
      </c>
      <c r="AR47" t="str">
        <f>IF(AR46&lt;&gt;0,VLOOKUP(AR46,root!AO:DZ,1,FALSE), "")</f>
        <v/>
      </c>
      <c r="AS47" t="str">
        <f>IF(AS46&lt;&gt;0,VLOOKUP(AS46,root!AP:EA,1,FALSE), "")</f>
        <v/>
      </c>
      <c r="AT47" t="str">
        <f>IF(AT46&lt;&gt;0,VLOOKUP(AT46,root!AQ:EB,1,FALSE), "")</f>
        <v/>
      </c>
      <c r="AU47" t="str">
        <f>IF(AU46&lt;&gt;0,VLOOKUP(AU46,root!AR:EC,1,FALSE), "")</f>
        <v/>
      </c>
      <c r="AV47" t="str">
        <f>IF(AV46&lt;&gt;0,VLOOKUP(AV46,root!AS:ED,1,FALSE), "")</f>
        <v/>
      </c>
      <c r="AW47" t="str">
        <f>IF(AW46&lt;&gt;0,VLOOKUP(AW46,root!AT:EE,1,FALSE), "")</f>
        <v/>
      </c>
      <c r="AX47" t="str">
        <f>IF(AX46&lt;&gt;0,VLOOKUP(AX46,root!AU:EF,1,FALSE), "")</f>
        <v/>
      </c>
      <c r="AY47" t="str">
        <f>IF(AY46&lt;&gt;0,VLOOKUP(AY46,root!AV:EG,1,FALSE), "")</f>
        <v/>
      </c>
      <c r="AZ47" t="str">
        <f>IF(AZ46&lt;&gt;0,VLOOKUP(AZ46,root!AW:EH,1,FALSE), "")</f>
        <v/>
      </c>
      <c r="BA47" t="str">
        <f>IF(BA46&lt;&gt;0,VLOOKUP(BA46,root!AX:EI,1,FALSE), "")</f>
        <v/>
      </c>
      <c r="BB47" t="str">
        <f>IF(BB46&lt;&gt;0,VLOOKUP(BB46,root!AY:EJ,1,FALSE), "")</f>
        <v/>
      </c>
      <c r="BC47" t="str">
        <f>IF(BC46&lt;&gt;0,VLOOKUP(BC46,root!AZ:EK,1,FALSE), "")</f>
        <v/>
      </c>
      <c r="BD47" t="str">
        <f>IF(BD46&lt;&gt;0,VLOOKUP(BD46,root!BA:EL,1,FALSE), "")</f>
        <v/>
      </c>
      <c r="BE47" t="str">
        <f>IF(BE46&lt;&gt;0,VLOOKUP(BE46,root!BB:EM,1,FALSE), "")</f>
        <v/>
      </c>
      <c r="BF47" t="str">
        <f>IF(BF46&lt;&gt;0,VLOOKUP(BF46,root!BC:EN,1,FALSE), "")</f>
        <v/>
      </c>
      <c r="BG47" t="str">
        <f>IF(BG46&lt;&gt;0,VLOOKUP(BG46,root!BD:EO,1,FALSE), "")</f>
        <v/>
      </c>
      <c r="BH47" t="str">
        <f>IF(BH46&lt;&gt;0,VLOOKUP(BH46,root!BE:EP,1,FALSE), "")</f>
        <v/>
      </c>
      <c r="BI47" t="str">
        <f>IF(BI46&lt;&gt;0,VLOOKUP(BI46,root!BF:EQ,1,FALSE), "")</f>
        <v/>
      </c>
      <c r="BJ47" t="str">
        <f>IF(BJ46&lt;&gt;0,VLOOKUP(BJ46,root!BG:ER,1,FALSE), "")</f>
        <v/>
      </c>
      <c r="BK47" t="str">
        <f>IF(BK46&lt;&gt;0,VLOOKUP(BK46,root!BH:ES,1,FALSE), "")</f>
        <v/>
      </c>
      <c r="BL47" t="str">
        <f>IF(BL46&lt;&gt;0,VLOOKUP(BL46,root!BI:ET,1,FALSE), "")</f>
        <v/>
      </c>
      <c r="BM47" t="str">
        <f>IF(BM46&lt;&gt;0,VLOOKUP(BM46,root!BJ:EU,1,FALSE), "")</f>
        <v/>
      </c>
      <c r="BN47" t="str">
        <f>IF(BN46&lt;&gt;0,VLOOKUP(BN46,root!BK:EV,1,FALSE), "")</f>
        <v/>
      </c>
      <c r="BO47" t="str">
        <f>IF(BO46&lt;&gt;0,VLOOKUP(BO46,root!BL:EW,1,FALSE), "")</f>
        <v/>
      </c>
      <c r="BP47" t="str">
        <f>IF(BP46&lt;&gt;0,VLOOKUP(BP46,root!BM:EX,1,FALSE), "")</f>
        <v/>
      </c>
      <c r="BQ47" t="str">
        <f>IF(BQ46&lt;&gt;0,VLOOKUP(BQ46,root!BN:EY,1,FALSE), "")</f>
        <v/>
      </c>
      <c r="BR47" t="str">
        <f>IF(BR46&lt;&gt;0,VLOOKUP(BR46,root!BO:EZ,1,FALSE), "")</f>
        <v/>
      </c>
      <c r="BS47" t="str">
        <f>IF(BS46&lt;&gt;0,VLOOKUP(BS46,root!BP:FA,1,FALSE), "")</f>
        <v/>
      </c>
      <c r="BT47" t="str">
        <f>IF(BT46&lt;&gt;0,VLOOKUP(BT46,root!BQ:FB,1,FALSE), "")</f>
        <v/>
      </c>
      <c r="BU47" t="str">
        <f>IF(BU46&lt;&gt;0,VLOOKUP(BU46,root!BR:FC,1,FALSE), "")</f>
        <v/>
      </c>
      <c r="BV47" t="str">
        <f>IF(BV46&lt;&gt;0,VLOOKUP(BV46,root!BS:FD,1,FALSE), "")</f>
        <v/>
      </c>
      <c r="BW47" t="str">
        <f>IF(BW46&lt;&gt;0,VLOOKUP(BW46,root!BT:FE,1,FALSE), "")</f>
        <v/>
      </c>
      <c r="BX47" t="str">
        <f>IF(BX46&lt;&gt;0,VLOOKUP(BX46,root!BU:FF,1,FALSE), "")</f>
        <v/>
      </c>
      <c r="BY47" t="str">
        <f>IF(BY46&lt;&gt;0,VLOOKUP(BY46,root!BV:FG,1,FALSE), "")</f>
        <v/>
      </c>
      <c r="BZ47" t="str">
        <f>IF(BZ46&lt;&gt;0,VLOOKUP(BZ46,root!BW:FH,1,FALSE), "")</f>
        <v/>
      </c>
      <c r="CA47" t="str">
        <f>IF(CA46&lt;&gt;0,VLOOKUP(CA46,root!BX:FI,1,FALSE), "")</f>
        <v/>
      </c>
      <c r="CB47" t="str">
        <f>IF(CB46&lt;&gt;0,VLOOKUP(CB46,root!BY:FJ,1,FALSE), "")</f>
        <v/>
      </c>
      <c r="CC47" t="str">
        <f>IF(CC46&lt;&gt;0,VLOOKUP(CC46,root!BZ:FK,1,FALSE), "")</f>
        <v/>
      </c>
      <c r="CD47" t="str">
        <f>IF(CD46&lt;&gt;0,VLOOKUP(CD46,root!CA:FL,1,FALSE), "")</f>
        <v/>
      </c>
      <c r="CE47" t="str">
        <f>IF(CE46&lt;&gt;0,VLOOKUP(CE46,root!CB:FM,1,FALSE), "")</f>
        <v/>
      </c>
      <c r="CF47" t="str">
        <f>IF(CF46&lt;&gt;0,VLOOKUP(CF46,root!CC:FN,1,FALSE), "")</f>
        <v/>
      </c>
      <c r="CG47" t="str">
        <f>IF(CG46&lt;&gt;0,VLOOKUP(CG46,root!CD:FO,1,FALSE), "")</f>
        <v/>
      </c>
      <c r="CH47" t="str">
        <f>IF(CH46&lt;&gt;0,VLOOKUP(CH46,root!CE:FP,1,FALSE), "")</f>
        <v/>
      </c>
      <c r="CI47" t="str">
        <f>IF(CI46&lt;&gt;0,VLOOKUP(CI46,root!CF:FQ,1,FALSE), "")</f>
        <v/>
      </c>
      <c r="CJ47" t="str">
        <f>IF(CJ46&lt;&gt;0,VLOOKUP(CJ46,root!CG:FR,1,FALSE), "")</f>
        <v/>
      </c>
      <c r="CK47" t="str">
        <f>IF(CK46&lt;&gt;0,VLOOKUP(CK46,root!CH:FS,1,FALSE), "")</f>
        <v/>
      </c>
      <c r="CL47" t="str">
        <f>IF(CL46&lt;&gt;0,VLOOKUP(CL46,root!CI:FT,1,FALSE), "")</f>
        <v/>
      </c>
    </row>
    <row r="48" spans="1:90" s="20" customFormat="1" x14ac:dyDescent="0.3"/>
    <row r="49" spans="1:90" x14ac:dyDescent="0.3">
      <c r="A49" t="s">
        <v>266</v>
      </c>
      <c r="B49">
        <f>INDEX(root!$A$4:$CL$553,MATCH($A$49,root!$A$4:$A$553,0),MATCH(B4,root!$A$3:$CL$3,0))</f>
        <v>96</v>
      </c>
      <c r="C49" t="str">
        <f>INDEX(root!$A$4:$CL$553,MATCH($A$49,root!$A$4:$A$553,0),MATCH(C4,root!$A$3:$CL$3,0))</f>
        <v>Rep</v>
      </c>
      <c r="D49">
        <f>INDEX(root!$A$4:$CL$553,MATCH($A$49,root!$A$4:$A$553,0),MATCH(D4,root!$A$3:$CL$3,0))</f>
        <v>-170.3</v>
      </c>
      <c r="E49">
        <f>INDEX(root!$A$4:$CL$553,MATCH($A$49,root!$A$4:$A$553,0),MATCH(E4,root!$A$3:$CL$3,0))</f>
        <v>-307.8</v>
      </c>
      <c r="F49">
        <f>INDEX(root!$A$4:$CL$553,MATCH($A$49,root!$A$4:$A$553,0),MATCH(F4,root!$A$3:$CL$3,0))</f>
        <v>-782.9</v>
      </c>
      <c r="G49">
        <f>INDEX(root!$A$4:$CL$553,MATCH($A$49,root!$A$4:$A$553,0),MATCH(G4,root!$A$3:$CL$3,0))</f>
        <v>3219.2</v>
      </c>
      <c r="H49">
        <f>INDEX(root!$A$4:$CL$553,MATCH($A$49,root!$A$4:$A$553,0),MATCH(H4,root!$A$3:$CL$3,0))</f>
        <v>-648.70000000000005</v>
      </c>
      <c r="I49">
        <f>INDEX(root!$A$4:$CL$553,MATCH($A$49,root!$A$4:$A$553,0),MATCH(I4,root!$A$3:$CL$3,0))</f>
        <v>-843.7</v>
      </c>
      <c r="J49" t="str">
        <f>INDEX(root!$A$4:$CL$553,MATCH($A$49,root!$A$4:$A$553,0),MATCH(J4,root!$A$3:$CL$3,0))</f>
        <v>N/P</v>
      </c>
      <c r="K49">
        <f>INDEX(root!$A$4:$CL$553,MATCH($A$49,root!$A$4:$A$553,0),MATCH(K4,root!$A$3:$CL$3,0))</f>
        <v>-106.1</v>
      </c>
      <c r="L49" t="str">
        <f>INDEX(root!$A$4:$CL$553,MATCH($A$49,root!$A$4:$A$553,0),MATCH(L4,root!$A$3:$CL$3,0))</f>
        <v>N/P</v>
      </c>
      <c r="M49">
        <f>INDEX(root!$A$4:$CL$553,MATCH($A$49,root!$A$4:$A$553,0),MATCH(M4,root!$A$3:$CL$3,0))</f>
        <v>-67.8</v>
      </c>
      <c r="N49" t="str">
        <f>INDEX(root!$A$4:$CL$553,MATCH($A$49,root!$A$4:$A$553,0),MATCH(N4,root!$A$3:$CL$3,0))</f>
        <v>N/P</v>
      </c>
      <c r="O49">
        <f>INDEX(root!$A$4:$CL$553,MATCH($A$49,root!$A$4:$A$553,0),MATCH(O4,root!$A$3:$CL$3,0))</f>
        <v>-240.4</v>
      </c>
      <c r="P49" t="str">
        <f>INDEX(root!$A$4:$CL$553,MATCH($A$49,root!$A$4:$A$553,0),MATCH(P4,root!$A$3:$CL$3,0))</f>
        <v>N/P</v>
      </c>
      <c r="Q49" t="str">
        <f>INDEX(root!$A$4:$CL$553,MATCH($A$49,root!$A$4:$A$553,0),MATCH(Q4,root!$A$3:$CL$3,0))</f>
        <v>N/P</v>
      </c>
      <c r="R49">
        <f>INDEX(root!$A$4:$CL$553,MATCH($A$49,root!$A$4:$A$553,0),MATCH(R4,root!$A$3:$CL$3,0))</f>
        <v>-73.099999999999994</v>
      </c>
      <c r="S49">
        <f>INDEX(root!$A$4:$CL$553,MATCH($A$49,root!$A$4:$A$553,0),MATCH(S4,root!$A$3:$CL$3,0))</f>
        <v>-274.8</v>
      </c>
      <c r="T49" t="str">
        <f>INDEX(root!$A$4:$CL$553,MATCH($A$49,root!$A$4:$A$553,0),MATCH(T4,root!$A$3:$CL$3,0))</f>
        <v>N/P</v>
      </c>
      <c r="U49">
        <f>INDEX(root!$A$4:$CL$553,MATCH($A$49,root!$A$4:$A$553,0),MATCH(U4,root!$A$3:$CL$3,0))</f>
        <v>-86.4</v>
      </c>
      <c r="V49">
        <f>INDEX(root!$A$4:$CL$553,MATCH($A$49,root!$A$4:$A$553,0),MATCH(V4,root!$A$3:$CL$3,0))</f>
        <v>-326.39999999999998</v>
      </c>
      <c r="W49" t="str">
        <f>INDEX(root!$A$4:$CL$553,MATCH($A$49,root!$A$4:$A$553,0),MATCH(W4,root!$A$3:$CL$3,0))</f>
        <v>N/P</v>
      </c>
      <c r="X49">
        <f>INDEX(root!$A$4:$CL$553,MATCH($A$49,root!$A$4:$A$553,0),MATCH(X4,root!$A$3:$CL$3,0))</f>
        <v>-402.5</v>
      </c>
      <c r="Y49">
        <f>INDEX(root!$A$4:$CL$553,MATCH($A$49,root!$A$4:$A$553,0),MATCH(Y4,root!$A$3:$CL$3,0))</f>
        <v>-469.9</v>
      </c>
      <c r="Z49" t="str">
        <f>INDEX(root!$A$4:$CL$553,MATCH($A$49,root!$A$4:$A$553,0),MATCH(Z4,root!$A$3:$CL$3,0))</f>
        <v>N/P</v>
      </c>
      <c r="AA49">
        <f>INDEX(root!$A$4:$CL$553,MATCH($A$49,root!$A$4:$A$553,0),MATCH(AA4,root!$A$3:$CL$3,0))</f>
        <v>-221</v>
      </c>
      <c r="AB49">
        <f>INDEX(root!$A$4:$CL$553,MATCH($A$49,root!$A$4:$A$553,0),MATCH(AB4,root!$A$3:$CL$3,0))</f>
        <v>-930.8</v>
      </c>
      <c r="AC49" t="str">
        <f>INDEX(root!$A$4:$CL$553,MATCH($A$49,root!$A$4:$A$553,0),MATCH(AC4,root!$A$3:$CL$3,0))</f>
        <v>N/P</v>
      </c>
      <c r="AD49">
        <f>INDEX(root!$A$4:$CL$553,MATCH($A$49,root!$A$4:$A$553,0),MATCH(AD4,root!$A$3:$CL$3,0))</f>
        <v>777.8</v>
      </c>
      <c r="AE49">
        <f>INDEX(root!$A$4:$CL$553,MATCH($A$49,root!$A$4:$A$553,0),MATCH(AE4,root!$A$3:$CL$3,0))</f>
        <v>81.3</v>
      </c>
      <c r="AF49" t="str">
        <f>INDEX(root!$A$4:$CL$553,MATCH($A$49,root!$A$4:$A$553,0),MATCH(AF4,root!$A$3:$CL$3,0))</f>
        <v>N/P</v>
      </c>
      <c r="AG49">
        <f>INDEX(root!$A$4:$CL$553,MATCH($A$49,root!$A$4:$A$553,0),MATCH(AG4,root!$A$3:$CL$3,0))</f>
        <v>1758.2</v>
      </c>
      <c r="AH49">
        <f>INDEX(root!$A$4:$CL$553,MATCH($A$49,root!$A$4:$A$553,0),MATCH(AH4,root!$A$3:$CL$3,0))</f>
        <v>1377.8</v>
      </c>
      <c r="AI49" t="str">
        <f>INDEX(root!$A$4:$CL$553,MATCH($A$49,root!$A$4:$A$553,0),MATCH(AI4,root!$A$3:$CL$3,0))</f>
        <v>N/P</v>
      </c>
      <c r="AJ49">
        <f>INDEX(root!$A$4:$CL$553,MATCH($A$49,root!$A$4:$A$553,0),MATCH(AJ4,root!$A$3:$CL$3,0))</f>
        <v>-127.2</v>
      </c>
      <c r="AK49">
        <f>INDEX(root!$A$4:$CL$553,MATCH($A$49,root!$A$4:$A$553,0),MATCH(AK4,root!$A$3:$CL$3,0))</f>
        <v>3313</v>
      </c>
      <c r="AL49">
        <f>INDEX(root!$A$4:$CL$553,MATCH($A$49,root!$A$4:$A$553,0),MATCH(AL4,root!$A$3:$CL$3,0))</f>
        <v>-220.5</v>
      </c>
      <c r="AM49">
        <f>INDEX(root!$A$4:$CL$553,MATCH($A$49,root!$A$4:$A$553,0),MATCH(AM4,root!$A$3:$CL$3,0))</f>
        <v>-347.7</v>
      </c>
      <c r="AN49">
        <f>INDEX(root!$A$4:$CL$553,MATCH($A$49,root!$A$4:$A$553,0),MATCH(AN4,root!$A$3:$CL$3,0))</f>
        <v>2093.6999999999998</v>
      </c>
      <c r="AO49">
        <f>INDEX(root!$A$4:$CL$553,MATCH($A$49,root!$A$4:$A$553,0),MATCH(AO4,root!$A$3:$CL$3,0))</f>
        <v>-219.4</v>
      </c>
      <c r="AP49">
        <f>INDEX(root!$A$4:$CL$553,MATCH($A$49,root!$A$4:$A$553,0),MATCH(AP4,root!$A$3:$CL$3,0))</f>
        <v>-567.1</v>
      </c>
      <c r="AQ49">
        <f>INDEX(root!$A$4:$CL$553,MATCH($A$49,root!$A$4:$A$553,0),MATCH(AQ4,root!$A$3:$CL$3,0))</f>
        <v>893.9</v>
      </c>
      <c r="AR49">
        <f>INDEX(root!$A$4:$CL$553,MATCH($A$49,root!$A$4:$A$553,0),MATCH(AR4,root!$A$3:$CL$3,0))</f>
        <v>-81.599999999999994</v>
      </c>
      <c r="AS49">
        <f>INDEX(root!$A$4:$CL$553,MATCH($A$49,root!$A$4:$A$553,0),MATCH(AS4,root!$A$3:$CL$3,0))</f>
        <v>-275</v>
      </c>
      <c r="AT49">
        <f>INDEX(root!$A$4:$CL$553,MATCH($A$49,root!$A$4:$A$553,0),MATCH(AT4,root!$A$3:$CL$3,0))</f>
        <v>-796.5</v>
      </c>
      <c r="AU49">
        <f>INDEX(root!$A$4:$CL$553,MATCH($A$49,root!$A$4:$A$553,0),MATCH(AU4,root!$A$3:$CL$3,0))</f>
        <v>-196.2</v>
      </c>
      <c r="AV49">
        <f>INDEX(root!$A$4:$CL$553,MATCH($A$49,root!$A$4:$A$553,0),MATCH(AV4,root!$A$3:$CL$3,0))</f>
        <v>-471.2</v>
      </c>
      <c r="AW49">
        <f>INDEX(root!$A$4:$CL$553,MATCH($A$49,root!$A$4:$A$553,0),MATCH(AW4,root!$A$3:$CL$3,0))</f>
        <v>-772.2</v>
      </c>
      <c r="AX49">
        <f>INDEX(root!$A$4:$CL$553,MATCH($A$49,root!$A$4:$A$553,0),MATCH(AX4,root!$A$3:$CL$3,0))</f>
        <v>-188.4</v>
      </c>
      <c r="AY49">
        <f>INDEX(root!$A$4:$CL$553,MATCH($A$49,root!$A$4:$A$553,0),MATCH(AY4,root!$A$3:$CL$3,0))</f>
        <v>-659.6</v>
      </c>
      <c r="AZ49">
        <f>INDEX(root!$A$4:$CL$553,MATCH($A$49,root!$A$4:$A$553,0),MATCH(AZ4,root!$A$3:$CL$3,0))</f>
        <v>-741.2</v>
      </c>
      <c r="BA49">
        <f>INDEX(root!$A$4:$CL$553,MATCH($A$49,root!$A$4:$A$553,0),MATCH(BA4,root!$A$3:$CL$3,0))</f>
        <v>-184.1</v>
      </c>
      <c r="BB49">
        <f>INDEX(root!$A$4:$CL$553,MATCH($A$49,root!$A$4:$A$553,0),MATCH(BB4,root!$A$3:$CL$3,0))</f>
        <v>0</v>
      </c>
      <c r="BC49">
        <f>INDEX(root!$A$4:$CL$553,MATCH($A$49,root!$A$4:$A$553,0),MATCH(BC4,root!$A$3:$CL$3,0))</f>
        <v>0</v>
      </c>
      <c r="BD49">
        <f>INDEX(root!$A$4:$CL$553,MATCH($A$49,root!$A$4:$A$553,0),MATCH(BD4,root!$A$3:$CL$3,0))</f>
        <v>0</v>
      </c>
      <c r="BE49">
        <f>INDEX(root!$A$4:$CL$553,MATCH($A$49,root!$A$4:$A$553,0),MATCH(BE4,root!$A$3:$CL$3,0))</f>
        <v>0</v>
      </c>
      <c r="BF49">
        <f>INDEX(root!$A$4:$CL$553,MATCH($A$49,root!$A$4:$A$553,0),MATCH(BF4,root!$A$3:$CL$3,0))</f>
        <v>0</v>
      </c>
      <c r="BG49">
        <f>INDEX(root!$A$4:$CL$553,MATCH($A$49,root!$A$4:$A$553,0),MATCH(BG4,root!$A$3:$CL$3,0))</f>
        <v>0</v>
      </c>
      <c r="BH49">
        <f>INDEX(root!$A$4:$CL$553,MATCH($A$49,root!$A$4:$A$553,0),MATCH(BH4,root!$A$3:$CL$3,0))</f>
        <v>0</v>
      </c>
      <c r="BI49">
        <f>INDEX(root!$A$4:$CL$553,MATCH($A$49,root!$A$4:$A$553,0),MATCH(BI4,root!$A$3:$CL$3,0))</f>
        <v>0</v>
      </c>
      <c r="BJ49">
        <f>INDEX(root!$A$4:$CL$553,MATCH($A$49,root!$A$4:$A$553,0),MATCH(BJ4,root!$A$3:$CL$3,0))</f>
        <v>0</v>
      </c>
      <c r="BK49">
        <f>INDEX(root!$A$4:$CL$553,MATCH($A$49,root!$A$4:$A$553,0),MATCH(BK4,root!$A$3:$CL$3,0))</f>
        <v>0</v>
      </c>
      <c r="BL49">
        <f>INDEX(root!$A$4:$CL$553,MATCH($A$49,root!$A$4:$A$553,0),MATCH(BL4,root!$A$3:$CL$3,0))</f>
        <v>0</v>
      </c>
      <c r="BM49">
        <f>INDEX(root!$A$4:$CL$553,MATCH($A$49,root!$A$4:$A$553,0),MATCH(BM4,root!$A$3:$CL$3,0))</f>
        <v>0</v>
      </c>
      <c r="BN49">
        <f>INDEX(root!$A$4:$CL$553,MATCH($A$49,root!$A$4:$A$553,0),MATCH(BN4,root!$A$3:$CL$3,0))</f>
        <v>0</v>
      </c>
      <c r="BO49">
        <f>INDEX(root!$A$4:$CL$553,MATCH($A$49,root!$A$4:$A$553,0),MATCH(BO4,root!$A$3:$CL$3,0))</f>
        <v>0</v>
      </c>
      <c r="BP49">
        <f>INDEX(root!$A$4:$CL$553,MATCH($A$49,root!$A$4:$A$553,0),MATCH(BP4,root!$A$3:$CL$3,0))</f>
        <v>0</v>
      </c>
      <c r="BQ49">
        <f>INDEX(root!$A$4:$CL$553,MATCH($A$49,root!$A$4:$A$553,0),MATCH(BQ4,root!$A$3:$CL$3,0))</f>
        <v>0</v>
      </c>
      <c r="BR49">
        <f>INDEX(root!$A$4:$CL$553,MATCH($A$49,root!$A$4:$A$553,0),MATCH(BR4,root!$A$3:$CL$3,0))</f>
        <v>0</v>
      </c>
      <c r="BS49">
        <f>INDEX(root!$A$4:$CL$553,MATCH($A$49,root!$A$4:$A$553,0),MATCH(BS4,root!$A$3:$CL$3,0))</f>
        <v>0</v>
      </c>
      <c r="BT49">
        <f>INDEX(root!$A$4:$CL$553,MATCH($A$49,root!$A$4:$A$553,0),MATCH(BT4,root!$A$3:$CL$3,0))</f>
        <v>0</v>
      </c>
      <c r="BU49">
        <f>INDEX(root!$A$4:$CL$553,MATCH($A$49,root!$A$4:$A$553,0),MATCH(BU4,root!$A$3:$CL$3,0))</f>
        <v>0</v>
      </c>
      <c r="BV49">
        <f>INDEX(root!$A$4:$CL$553,MATCH($A$49,root!$A$4:$A$553,0),MATCH(BV4,root!$A$3:$CL$3,0))</f>
        <v>0</v>
      </c>
      <c r="BW49">
        <f>INDEX(root!$A$4:$CL$553,MATCH($A$49,root!$A$4:$A$553,0),MATCH(BW4,root!$A$3:$CL$3,0))</f>
        <v>0</v>
      </c>
      <c r="BX49">
        <f>INDEX(root!$A$4:$CL$553,MATCH($A$49,root!$A$4:$A$553,0),MATCH(BX4,root!$A$3:$CL$3,0))</f>
        <v>0</v>
      </c>
      <c r="BY49">
        <f>INDEX(root!$A$4:$CL$553,MATCH($A$49,root!$A$4:$A$553,0),MATCH(BY4,root!$A$3:$CL$3,0))</f>
        <v>0</v>
      </c>
      <c r="BZ49">
        <f>INDEX(root!$A$4:$CL$553,MATCH($A$49,root!$A$4:$A$553,0),MATCH(BZ4,root!$A$3:$CL$3,0))</f>
        <v>0</v>
      </c>
      <c r="CA49">
        <f>INDEX(root!$A$4:$CL$553,MATCH($A$49,root!$A$4:$A$553,0),MATCH(CA4,root!$A$3:$CL$3,0))</f>
        <v>0</v>
      </c>
      <c r="CB49">
        <f>INDEX(root!$A$4:$CL$553,MATCH($A$49,root!$A$4:$A$553,0),MATCH(CB4,root!$A$3:$CL$3,0))</f>
        <v>0</v>
      </c>
      <c r="CC49">
        <f>INDEX(root!$A$4:$CL$553,MATCH($A$49,root!$A$4:$A$553,0),MATCH(CC4,root!$A$3:$CL$3,0))</f>
        <v>0</v>
      </c>
      <c r="CD49">
        <f>INDEX(root!$A$4:$CL$553,MATCH($A$49,root!$A$4:$A$553,0),MATCH(CD4,root!$A$3:$CL$3,0))</f>
        <v>0</v>
      </c>
      <c r="CE49">
        <f>INDEX(root!$A$4:$CL$553,MATCH($A$49,root!$A$4:$A$553,0),MATCH(CE4,root!$A$3:$CL$3,0))</f>
        <v>0</v>
      </c>
      <c r="CF49">
        <f>INDEX(root!$A$4:$CL$553,MATCH($A$49,root!$A$4:$A$553,0),MATCH(CF4,root!$A$3:$CL$3,0))</f>
        <v>0</v>
      </c>
      <c r="CG49">
        <f>INDEX(root!$A$4:$CL$553,MATCH($A$49,root!$A$4:$A$553,0),MATCH(CG4,root!$A$3:$CL$3,0))</f>
        <v>0</v>
      </c>
      <c r="CH49">
        <f>INDEX(root!$A$4:$CL$553,MATCH($A$49,root!$A$4:$A$553,0),MATCH(CH4,root!$A$3:$CL$3,0))</f>
        <v>0</v>
      </c>
      <c r="CI49">
        <f>INDEX(root!$A$4:$CL$553,MATCH($A$49,root!$A$4:$A$553,0),MATCH(CI4,root!$A$3:$CL$3,0))</f>
        <v>0</v>
      </c>
      <c r="CJ49">
        <f>INDEX(root!$A$4:$CL$553,MATCH($A$49,root!$A$4:$A$553,0),MATCH(CJ4,root!$A$3:$CL$3,0))</f>
        <v>0</v>
      </c>
      <c r="CK49">
        <f>INDEX(root!$A$4:$CL$553,MATCH($A$49,root!$A$4:$A$553,0),MATCH(CK4,root!$A$3:$CL$3,0))</f>
        <v>0</v>
      </c>
      <c r="CL49">
        <f>INDEX(root!$A$4:$CL$553,MATCH($A$49,root!$A$4:$A$553,0),MATCH(CL4,root!$A$3:$CL$3,0))</f>
        <v>0</v>
      </c>
    </row>
    <row r="50" spans="1:90" x14ac:dyDescent="0.3">
      <c r="A50" t="s">
        <v>294</v>
      </c>
      <c r="B50">
        <f>INDEX(root!$A$4:$CL$553,MATCH($A$50,root!$A$4:$A$553,0),MATCH(B4,root!$A$3:$CL$3,0))</f>
        <v>128</v>
      </c>
      <c r="C50" t="str">
        <f>INDEX(root!$A$4:$CL$553,MATCH($A$50,root!$A$4:$A$553,0),MATCH(C4,root!$A$3:$CL$3,0))</f>
        <v>Rep</v>
      </c>
      <c r="D50">
        <f>INDEX(root!$A$4:$CL$553,MATCH($A$50,root!$A$4:$A$553,0),MATCH(D4,root!$A$3:$CL$3,0))</f>
        <v>-170.3</v>
      </c>
      <c r="E50">
        <f>INDEX(root!$A$4:$CL$553,MATCH($A$50,root!$A$4:$A$553,0),MATCH(E4,root!$A$3:$CL$3,0))</f>
        <v>-307.8</v>
      </c>
      <c r="F50">
        <f>INDEX(root!$A$4:$CL$553,MATCH($A$50,root!$A$4:$A$553,0),MATCH(F4,root!$A$3:$CL$3,0))</f>
        <v>-782.9</v>
      </c>
      <c r="G50">
        <f>INDEX(root!$A$4:$CL$553,MATCH($A$50,root!$A$4:$A$553,0),MATCH(G4,root!$A$3:$CL$3,0))</f>
        <v>3219.2</v>
      </c>
      <c r="H50">
        <f>INDEX(root!$A$4:$CL$553,MATCH($A$50,root!$A$4:$A$553,0),MATCH(H4,root!$A$3:$CL$3,0))</f>
        <v>-648.70000000000005</v>
      </c>
      <c r="I50">
        <f>INDEX(root!$A$4:$CL$553,MATCH($A$50,root!$A$4:$A$553,0),MATCH(I4,root!$A$3:$CL$3,0))</f>
        <v>-843.7</v>
      </c>
      <c r="J50" t="str">
        <f>INDEX(root!$A$4:$CL$553,MATCH($A$50,root!$A$4:$A$553,0),MATCH(J4,root!$A$3:$CL$3,0))</f>
        <v>N/P</v>
      </c>
      <c r="K50">
        <f>INDEX(root!$A$4:$CL$553,MATCH($A$50,root!$A$4:$A$553,0),MATCH(K4,root!$A$3:$CL$3,0))</f>
        <v>-106.1</v>
      </c>
      <c r="L50" t="str">
        <f>INDEX(root!$A$4:$CL$553,MATCH($A$50,root!$A$4:$A$553,0),MATCH(L4,root!$A$3:$CL$3,0))</f>
        <v>N/P</v>
      </c>
      <c r="M50">
        <f>INDEX(root!$A$4:$CL$553,MATCH($A$50,root!$A$4:$A$553,0),MATCH(M4,root!$A$3:$CL$3,0))</f>
        <v>-67.8</v>
      </c>
      <c r="N50" t="str">
        <f>INDEX(root!$A$4:$CL$553,MATCH($A$50,root!$A$4:$A$553,0),MATCH(N4,root!$A$3:$CL$3,0))</f>
        <v>N/P</v>
      </c>
      <c r="O50">
        <f>INDEX(root!$A$4:$CL$553,MATCH($A$50,root!$A$4:$A$553,0),MATCH(O4,root!$A$3:$CL$3,0))</f>
        <v>-240.4</v>
      </c>
      <c r="P50" t="str">
        <f>INDEX(root!$A$4:$CL$553,MATCH($A$50,root!$A$4:$A$553,0),MATCH(P4,root!$A$3:$CL$3,0))</f>
        <v>N/P</v>
      </c>
      <c r="Q50" t="str">
        <f>INDEX(root!$A$4:$CL$553,MATCH($A$50,root!$A$4:$A$553,0),MATCH(Q4,root!$A$3:$CL$3,0))</f>
        <v>N/P</v>
      </c>
      <c r="R50">
        <f>INDEX(root!$A$4:$CL$553,MATCH($A$50,root!$A$4:$A$553,0),MATCH(R4,root!$A$3:$CL$3,0))</f>
        <v>-73.099999999999994</v>
      </c>
      <c r="S50">
        <f>INDEX(root!$A$4:$CL$553,MATCH($A$50,root!$A$4:$A$553,0),MATCH(S4,root!$A$3:$CL$3,0))</f>
        <v>-274.8</v>
      </c>
      <c r="T50" t="str">
        <f>INDEX(root!$A$4:$CL$553,MATCH($A$50,root!$A$4:$A$553,0),MATCH(T4,root!$A$3:$CL$3,0))</f>
        <v>N/P</v>
      </c>
      <c r="U50">
        <f>INDEX(root!$A$4:$CL$553,MATCH($A$50,root!$A$4:$A$553,0),MATCH(U4,root!$A$3:$CL$3,0))</f>
        <v>-86.4</v>
      </c>
      <c r="V50">
        <f>INDEX(root!$A$4:$CL$553,MATCH($A$50,root!$A$4:$A$553,0),MATCH(V4,root!$A$3:$CL$3,0))</f>
        <v>-326.39999999999998</v>
      </c>
      <c r="W50" t="str">
        <f>INDEX(root!$A$4:$CL$553,MATCH($A$50,root!$A$4:$A$553,0),MATCH(W4,root!$A$3:$CL$3,0))</f>
        <v>N/P</v>
      </c>
      <c r="X50">
        <f>INDEX(root!$A$4:$CL$553,MATCH($A$50,root!$A$4:$A$553,0),MATCH(X4,root!$A$3:$CL$3,0))</f>
        <v>-402.5</v>
      </c>
      <c r="Y50">
        <f>INDEX(root!$A$4:$CL$553,MATCH($A$50,root!$A$4:$A$553,0),MATCH(Y4,root!$A$3:$CL$3,0))</f>
        <v>-469.9</v>
      </c>
      <c r="Z50" t="str">
        <f>INDEX(root!$A$4:$CL$553,MATCH($A$50,root!$A$4:$A$553,0),MATCH(Z4,root!$A$3:$CL$3,0))</f>
        <v>N/P</v>
      </c>
      <c r="AA50">
        <f>INDEX(root!$A$4:$CL$553,MATCH($A$50,root!$A$4:$A$553,0),MATCH(AA4,root!$A$3:$CL$3,0))</f>
        <v>-221</v>
      </c>
      <c r="AB50">
        <f>INDEX(root!$A$4:$CL$553,MATCH($A$50,root!$A$4:$A$553,0),MATCH(AB4,root!$A$3:$CL$3,0))</f>
        <v>-930.8</v>
      </c>
      <c r="AC50" t="str">
        <f>INDEX(root!$A$4:$CL$553,MATCH($A$50,root!$A$4:$A$553,0),MATCH(AC4,root!$A$3:$CL$3,0))</f>
        <v>N/P</v>
      </c>
      <c r="AD50">
        <f>INDEX(root!$A$4:$CL$553,MATCH($A$50,root!$A$4:$A$553,0),MATCH(AD4,root!$A$3:$CL$3,0))</f>
        <v>777.8</v>
      </c>
      <c r="AE50">
        <f>INDEX(root!$A$4:$CL$553,MATCH($A$50,root!$A$4:$A$553,0),MATCH(AE4,root!$A$3:$CL$3,0))</f>
        <v>81.3</v>
      </c>
      <c r="AF50" t="str">
        <f>INDEX(root!$A$4:$CL$553,MATCH($A$50,root!$A$4:$A$553,0),MATCH(AF4,root!$A$3:$CL$3,0))</f>
        <v>N/P</v>
      </c>
      <c r="AG50">
        <f>INDEX(root!$A$4:$CL$553,MATCH($A$50,root!$A$4:$A$553,0),MATCH(AG4,root!$A$3:$CL$3,0))</f>
        <v>1758.2</v>
      </c>
      <c r="AH50">
        <f>INDEX(root!$A$4:$CL$553,MATCH($A$50,root!$A$4:$A$553,0),MATCH(AH4,root!$A$3:$CL$3,0))</f>
        <v>1377.8</v>
      </c>
      <c r="AI50" t="str">
        <f>INDEX(root!$A$4:$CL$553,MATCH($A$50,root!$A$4:$A$553,0),MATCH(AI4,root!$A$3:$CL$3,0))</f>
        <v>N/P</v>
      </c>
      <c r="AJ50">
        <f>INDEX(root!$A$4:$CL$553,MATCH($A$50,root!$A$4:$A$553,0),MATCH(AJ4,root!$A$3:$CL$3,0))</f>
        <v>-127.2</v>
      </c>
      <c r="AK50">
        <f>INDEX(root!$A$4:$CL$553,MATCH($A$50,root!$A$4:$A$553,0),MATCH(AK4,root!$A$3:$CL$3,0))</f>
        <v>3313</v>
      </c>
      <c r="AL50">
        <f>INDEX(root!$A$4:$CL$553,MATCH($A$50,root!$A$4:$A$553,0),MATCH(AL4,root!$A$3:$CL$3,0))</f>
        <v>-220.5</v>
      </c>
      <c r="AM50">
        <f>INDEX(root!$A$4:$CL$553,MATCH($A$50,root!$A$4:$A$553,0),MATCH(AM4,root!$A$3:$CL$3,0))</f>
        <v>-347.7</v>
      </c>
      <c r="AN50">
        <f>INDEX(root!$A$4:$CL$553,MATCH($A$50,root!$A$4:$A$553,0),MATCH(AN4,root!$A$3:$CL$3,0))</f>
        <v>2093.6999999999998</v>
      </c>
      <c r="AO50">
        <f>INDEX(root!$A$4:$CL$553,MATCH($A$50,root!$A$4:$A$553,0),MATCH(AO4,root!$A$3:$CL$3,0))</f>
        <v>-219.4</v>
      </c>
      <c r="AP50">
        <f>INDEX(root!$A$4:$CL$553,MATCH($A$50,root!$A$4:$A$553,0),MATCH(AP4,root!$A$3:$CL$3,0))</f>
        <v>-567.1</v>
      </c>
      <c r="AQ50">
        <f>INDEX(root!$A$4:$CL$553,MATCH($A$50,root!$A$4:$A$553,0),MATCH(AQ4,root!$A$3:$CL$3,0))</f>
        <v>893.9</v>
      </c>
      <c r="AR50">
        <f>INDEX(root!$A$4:$CL$553,MATCH($A$50,root!$A$4:$A$553,0),MATCH(AR4,root!$A$3:$CL$3,0))</f>
        <v>-81.599999999999994</v>
      </c>
      <c r="AS50">
        <f>INDEX(root!$A$4:$CL$553,MATCH($A$50,root!$A$4:$A$553,0),MATCH(AS4,root!$A$3:$CL$3,0))</f>
        <v>-275</v>
      </c>
      <c r="AT50">
        <f>INDEX(root!$A$4:$CL$553,MATCH($A$50,root!$A$4:$A$553,0),MATCH(AT4,root!$A$3:$CL$3,0))</f>
        <v>-796.5</v>
      </c>
      <c r="AU50">
        <f>INDEX(root!$A$4:$CL$553,MATCH($A$50,root!$A$4:$A$553,0),MATCH(AU4,root!$A$3:$CL$3,0))</f>
        <v>-196.2</v>
      </c>
      <c r="AV50">
        <f>INDEX(root!$A$4:$CL$553,MATCH($A$50,root!$A$4:$A$553,0),MATCH(AV4,root!$A$3:$CL$3,0))</f>
        <v>-471.2</v>
      </c>
      <c r="AW50">
        <f>INDEX(root!$A$4:$CL$553,MATCH($A$50,root!$A$4:$A$553,0),MATCH(AW4,root!$A$3:$CL$3,0))</f>
        <v>-772.2</v>
      </c>
      <c r="AX50">
        <f>INDEX(root!$A$4:$CL$553,MATCH($A$50,root!$A$4:$A$553,0),MATCH(AX4,root!$A$3:$CL$3,0))</f>
        <v>-188.4</v>
      </c>
      <c r="AY50">
        <f>INDEX(root!$A$4:$CL$553,MATCH($A$50,root!$A$4:$A$553,0),MATCH(AY4,root!$A$3:$CL$3,0))</f>
        <v>-659.6</v>
      </c>
      <c r="AZ50">
        <f>INDEX(root!$A$4:$CL$553,MATCH($A$50,root!$A$4:$A$553,0),MATCH(AZ4,root!$A$3:$CL$3,0))</f>
        <v>-741.2</v>
      </c>
      <c r="BA50">
        <f>INDEX(root!$A$4:$CL$553,MATCH($A$50,root!$A$4:$A$553,0),MATCH(BA4,root!$A$3:$CL$3,0))</f>
        <v>-184.1</v>
      </c>
      <c r="BB50">
        <f>INDEX(root!$A$4:$CL$553,MATCH($A$50,root!$A$4:$A$553,0),MATCH(BB4,root!$A$3:$CL$3,0))</f>
        <v>0</v>
      </c>
      <c r="BC50">
        <f>INDEX(root!$A$4:$CL$553,MATCH($A$50,root!$A$4:$A$553,0),MATCH(BC4,root!$A$3:$CL$3,0))</f>
        <v>0</v>
      </c>
      <c r="BD50">
        <f>INDEX(root!$A$4:$CL$553,MATCH($A$50,root!$A$4:$A$553,0),MATCH(BD4,root!$A$3:$CL$3,0))</f>
        <v>0</v>
      </c>
      <c r="BE50">
        <f>INDEX(root!$A$4:$CL$553,MATCH($A$50,root!$A$4:$A$553,0),MATCH(BE4,root!$A$3:$CL$3,0))</f>
        <v>0</v>
      </c>
      <c r="BF50">
        <f>INDEX(root!$A$4:$CL$553,MATCH($A$50,root!$A$4:$A$553,0),MATCH(BF4,root!$A$3:$CL$3,0))</f>
        <v>0</v>
      </c>
      <c r="BG50">
        <f>INDEX(root!$A$4:$CL$553,MATCH($A$50,root!$A$4:$A$553,0),MATCH(BG4,root!$A$3:$CL$3,0))</f>
        <v>0</v>
      </c>
      <c r="BH50">
        <f>INDEX(root!$A$4:$CL$553,MATCH($A$50,root!$A$4:$A$553,0),MATCH(BH4,root!$A$3:$CL$3,0))</f>
        <v>0</v>
      </c>
      <c r="BI50">
        <f>INDEX(root!$A$4:$CL$553,MATCH($A$50,root!$A$4:$A$553,0),MATCH(BI4,root!$A$3:$CL$3,0))</f>
        <v>0</v>
      </c>
      <c r="BJ50">
        <f>INDEX(root!$A$4:$CL$553,MATCH($A$50,root!$A$4:$A$553,0),MATCH(BJ4,root!$A$3:$CL$3,0))</f>
        <v>0</v>
      </c>
      <c r="BK50">
        <f>INDEX(root!$A$4:$CL$553,MATCH($A$50,root!$A$4:$A$553,0),MATCH(BK4,root!$A$3:$CL$3,0))</f>
        <v>0</v>
      </c>
      <c r="BL50">
        <f>INDEX(root!$A$4:$CL$553,MATCH($A$50,root!$A$4:$A$553,0),MATCH(BL4,root!$A$3:$CL$3,0))</f>
        <v>0</v>
      </c>
      <c r="BM50">
        <f>INDEX(root!$A$4:$CL$553,MATCH($A$50,root!$A$4:$A$553,0),MATCH(BM4,root!$A$3:$CL$3,0))</f>
        <v>0</v>
      </c>
      <c r="BN50">
        <f>INDEX(root!$A$4:$CL$553,MATCH($A$50,root!$A$4:$A$553,0),MATCH(BN4,root!$A$3:$CL$3,0))</f>
        <v>0</v>
      </c>
      <c r="BO50">
        <f>INDEX(root!$A$4:$CL$553,MATCH($A$50,root!$A$4:$A$553,0),MATCH(BO4,root!$A$3:$CL$3,0))</f>
        <v>0</v>
      </c>
      <c r="BP50">
        <f>INDEX(root!$A$4:$CL$553,MATCH($A$50,root!$A$4:$A$553,0),MATCH(BP4,root!$A$3:$CL$3,0))</f>
        <v>0</v>
      </c>
      <c r="BQ50">
        <f>INDEX(root!$A$4:$CL$553,MATCH($A$50,root!$A$4:$A$553,0),MATCH(BQ4,root!$A$3:$CL$3,0))</f>
        <v>0</v>
      </c>
      <c r="BR50">
        <f>INDEX(root!$A$4:$CL$553,MATCH($A$50,root!$A$4:$A$553,0),MATCH(BR4,root!$A$3:$CL$3,0))</f>
        <v>0</v>
      </c>
      <c r="BS50">
        <f>INDEX(root!$A$4:$CL$553,MATCH($A$50,root!$A$4:$A$553,0),MATCH(BS4,root!$A$3:$CL$3,0))</f>
        <v>0</v>
      </c>
      <c r="BT50">
        <f>INDEX(root!$A$4:$CL$553,MATCH($A$50,root!$A$4:$A$553,0),MATCH(BT4,root!$A$3:$CL$3,0))</f>
        <v>0</v>
      </c>
      <c r="BU50">
        <f>INDEX(root!$A$4:$CL$553,MATCH($A$50,root!$A$4:$A$553,0),MATCH(BU4,root!$A$3:$CL$3,0))</f>
        <v>0</v>
      </c>
      <c r="BV50">
        <f>INDEX(root!$A$4:$CL$553,MATCH($A$50,root!$A$4:$A$553,0),MATCH(BV4,root!$A$3:$CL$3,0))</f>
        <v>0</v>
      </c>
      <c r="BW50">
        <f>INDEX(root!$A$4:$CL$553,MATCH($A$50,root!$A$4:$A$553,0),MATCH(BW4,root!$A$3:$CL$3,0))</f>
        <v>0</v>
      </c>
      <c r="BX50">
        <f>INDEX(root!$A$4:$CL$553,MATCH($A$50,root!$A$4:$A$553,0),MATCH(BX4,root!$A$3:$CL$3,0))</f>
        <v>0</v>
      </c>
      <c r="BY50">
        <f>INDEX(root!$A$4:$CL$553,MATCH($A$50,root!$A$4:$A$553,0),MATCH(BY4,root!$A$3:$CL$3,0))</f>
        <v>0</v>
      </c>
      <c r="BZ50">
        <f>INDEX(root!$A$4:$CL$553,MATCH($A$50,root!$A$4:$A$553,0),MATCH(BZ4,root!$A$3:$CL$3,0))</f>
        <v>0</v>
      </c>
      <c r="CA50">
        <f>INDEX(root!$A$4:$CL$553,MATCH($A$50,root!$A$4:$A$553,0),MATCH(CA4,root!$A$3:$CL$3,0))</f>
        <v>0</v>
      </c>
      <c r="CB50">
        <f>INDEX(root!$A$4:$CL$553,MATCH($A$50,root!$A$4:$A$553,0),MATCH(CB4,root!$A$3:$CL$3,0))</f>
        <v>0</v>
      </c>
      <c r="CC50">
        <f>INDEX(root!$A$4:$CL$553,MATCH($A$50,root!$A$4:$A$553,0),MATCH(CC4,root!$A$3:$CL$3,0))</f>
        <v>0</v>
      </c>
      <c r="CD50">
        <f>INDEX(root!$A$4:$CL$553,MATCH($A$50,root!$A$4:$A$553,0),MATCH(CD4,root!$A$3:$CL$3,0))</f>
        <v>0</v>
      </c>
      <c r="CE50">
        <f>INDEX(root!$A$4:$CL$553,MATCH($A$50,root!$A$4:$A$553,0),MATCH(CE4,root!$A$3:$CL$3,0))</f>
        <v>0</v>
      </c>
      <c r="CF50">
        <f>INDEX(root!$A$4:$CL$553,MATCH($A$50,root!$A$4:$A$553,0),MATCH(CF4,root!$A$3:$CL$3,0))</f>
        <v>0</v>
      </c>
      <c r="CG50">
        <f>INDEX(root!$A$4:$CL$553,MATCH($A$50,root!$A$4:$A$553,0),MATCH(CG4,root!$A$3:$CL$3,0))</f>
        <v>0</v>
      </c>
      <c r="CH50">
        <f>INDEX(root!$A$4:$CL$553,MATCH($A$50,root!$A$4:$A$553,0),MATCH(CH4,root!$A$3:$CL$3,0))</f>
        <v>0</v>
      </c>
      <c r="CI50">
        <f>INDEX(root!$A$4:$CL$553,MATCH($A$50,root!$A$4:$A$553,0),MATCH(CI4,root!$A$3:$CL$3,0))</f>
        <v>0</v>
      </c>
      <c r="CJ50">
        <f>INDEX(root!$A$4:$CL$553,MATCH($A$50,root!$A$4:$A$553,0),MATCH(CJ4,root!$A$3:$CL$3,0))</f>
        <v>0</v>
      </c>
      <c r="CK50">
        <f>INDEX(root!$A$4:$CL$553,MATCH($A$50,root!$A$4:$A$553,0),MATCH(CK4,root!$A$3:$CL$3,0))</f>
        <v>0</v>
      </c>
      <c r="CL50">
        <f>INDEX(root!$A$4:$CL$553,MATCH($A$50,root!$A$4:$A$553,0),MATCH(CL4,root!$A$3:$CL$3,0))</f>
        <v>0</v>
      </c>
    </row>
    <row r="51" spans="1:90" x14ac:dyDescent="0.3">
      <c r="D51" t="b">
        <f>D49=D50</f>
        <v>1</v>
      </c>
      <c r="E51" t="b">
        <f t="shared" ref="E51:BP51" si="113">E49=E50</f>
        <v>1</v>
      </c>
      <c r="F51" t="b">
        <f t="shared" si="113"/>
        <v>1</v>
      </c>
      <c r="G51" t="b">
        <f t="shared" si="113"/>
        <v>1</v>
      </c>
      <c r="H51" t="b">
        <f t="shared" si="113"/>
        <v>1</v>
      </c>
      <c r="I51" t="b">
        <f t="shared" si="113"/>
        <v>1</v>
      </c>
      <c r="J51" t="b">
        <f t="shared" si="113"/>
        <v>1</v>
      </c>
      <c r="K51" t="b">
        <f t="shared" si="113"/>
        <v>1</v>
      </c>
      <c r="L51" t="b">
        <f t="shared" si="113"/>
        <v>1</v>
      </c>
      <c r="M51" t="b">
        <f t="shared" si="113"/>
        <v>1</v>
      </c>
      <c r="N51" t="b">
        <f t="shared" si="113"/>
        <v>1</v>
      </c>
      <c r="O51" t="b">
        <f t="shared" si="113"/>
        <v>1</v>
      </c>
      <c r="P51" t="b">
        <f t="shared" si="113"/>
        <v>1</v>
      </c>
      <c r="Q51" t="b">
        <f t="shared" si="113"/>
        <v>1</v>
      </c>
      <c r="R51" t="b">
        <f t="shared" si="113"/>
        <v>1</v>
      </c>
      <c r="S51" t="b">
        <f t="shared" si="113"/>
        <v>1</v>
      </c>
      <c r="T51" t="b">
        <f t="shared" si="113"/>
        <v>1</v>
      </c>
      <c r="U51" t="b">
        <f t="shared" si="113"/>
        <v>1</v>
      </c>
      <c r="V51" t="b">
        <f t="shared" si="113"/>
        <v>1</v>
      </c>
      <c r="W51" t="b">
        <f t="shared" si="113"/>
        <v>1</v>
      </c>
      <c r="X51" t="b">
        <f t="shared" si="113"/>
        <v>1</v>
      </c>
      <c r="Y51" t="b">
        <f t="shared" si="113"/>
        <v>1</v>
      </c>
      <c r="Z51" t="b">
        <f t="shared" si="113"/>
        <v>1</v>
      </c>
      <c r="AA51" t="b">
        <f t="shared" si="113"/>
        <v>1</v>
      </c>
      <c r="AB51" t="b">
        <f t="shared" si="113"/>
        <v>1</v>
      </c>
      <c r="AC51" t="b">
        <f t="shared" si="113"/>
        <v>1</v>
      </c>
      <c r="AD51" t="b">
        <f t="shared" si="113"/>
        <v>1</v>
      </c>
      <c r="AE51" t="b">
        <f t="shared" si="113"/>
        <v>1</v>
      </c>
      <c r="AF51" t="b">
        <f t="shared" si="113"/>
        <v>1</v>
      </c>
      <c r="AG51" t="b">
        <f t="shared" si="113"/>
        <v>1</v>
      </c>
      <c r="AH51" t="b">
        <f t="shared" si="113"/>
        <v>1</v>
      </c>
      <c r="AI51" t="b">
        <f t="shared" si="113"/>
        <v>1</v>
      </c>
      <c r="AJ51" t="b">
        <f t="shared" si="113"/>
        <v>1</v>
      </c>
      <c r="AK51" t="b">
        <f t="shared" si="113"/>
        <v>1</v>
      </c>
      <c r="AL51" t="b">
        <f t="shared" si="113"/>
        <v>1</v>
      </c>
      <c r="AM51" t="b">
        <f t="shared" si="113"/>
        <v>1</v>
      </c>
      <c r="AN51" t="b">
        <f t="shared" si="113"/>
        <v>1</v>
      </c>
      <c r="AO51" t="b">
        <f t="shared" si="113"/>
        <v>1</v>
      </c>
      <c r="AP51" t="b">
        <f t="shared" si="113"/>
        <v>1</v>
      </c>
      <c r="AQ51" t="b">
        <f t="shared" si="113"/>
        <v>1</v>
      </c>
      <c r="AR51" t="b">
        <f t="shared" si="113"/>
        <v>1</v>
      </c>
      <c r="AS51" t="b">
        <f t="shared" si="113"/>
        <v>1</v>
      </c>
      <c r="AT51" t="b">
        <f t="shared" si="113"/>
        <v>1</v>
      </c>
      <c r="AU51" t="b">
        <f t="shared" si="113"/>
        <v>1</v>
      </c>
      <c r="AV51" t="b">
        <f t="shared" si="113"/>
        <v>1</v>
      </c>
      <c r="AW51" t="b">
        <f t="shared" si="113"/>
        <v>1</v>
      </c>
      <c r="AX51" t="b">
        <f t="shared" si="113"/>
        <v>1</v>
      </c>
      <c r="AY51" t="b">
        <f t="shared" si="113"/>
        <v>1</v>
      </c>
      <c r="AZ51" t="b">
        <f t="shared" si="113"/>
        <v>1</v>
      </c>
      <c r="BA51" t="b">
        <f t="shared" si="113"/>
        <v>1</v>
      </c>
      <c r="BB51" t="b">
        <f t="shared" si="113"/>
        <v>1</v>
      </c>
      <c r="BC51" t="b">
        <f t="shared" si="113"/>
        <v>1</v>
      </c>
      <c r="BD51" t="b">
        <f t="shared" si="113"/>
        <v>1</v>
      </c>
      <c r="BE51" t="b">
        <f t="shared" si="113"/>
        <v>1</v>
      </c>
      <c r="BF51" t="b">
        <f t="shared" si="113"/>
        <v>1</v>
      </c>
      <c r="BG51" t="b">
        <f t="shared" si="113"/>
        <v>1</v>
      </c>
      <c r="BH51" t="b">
        <f t="shared" si="113"/>
        <v>1</v>
      </c>
      <c r="BI51" t="b">
        <f t="shared" si="113"/>
        <v>1</v>
      </c>
      <c r="BJ51" t="b">
        <f t="shared" si="113"/>
        <v>1</v>
      </c>
      <c r="BK51" t="b">
        <f t="shared" si="113"/>
        <v>1</v>
      </c>
      <c r="BL51" t="b">
        <f t="shared" si="113"/>
        <v>1</v>
      </c>
      <c r="BM51" t="b">
        <f t="shared" si="113"/>
        <v>1</v>
      </c>
      <c r="BN51" t="b">
        <f t="shared" si="113"/>
        <v>1</v>
      </c>
      <c r="BO51" t="b">
        <f t="shared" si="113"/>
        <v>1</v>
      </c>
      <c r="BP51" t="b">
        <f t="shared" si="113"/>
        <v>1</v>
      </c>
      <c r="BQ51" t="b">
        <f t="shared" ref="BQ51:CL51" si="114">BQ49=BQ50</f>
        <v>1</v>
      </c>
      <c r="BR51" t="b">
        <f t="shared" si="114"/>
        <v>1</v>
      </c>
      <c r="BS51" t="b">
        <f t="shared" si="114"/>
        <v>1</v>
      </c>
      <c r="BT51" t="b">
        <f t="shared" si="114"/>
        <v>1</v>
      </c>
      <c r="BU51" t="b">
        <f t="shared" si="114"/>
        <v>1</v>
      </c>
      <c r="BV51" t="b">
        <f t="shared" si="114"/>
        <v>1</v>
      </c>
      <c r="BW51" t="b">
        <f t="shared" si="114"/>
        <v>1</v>
      </c>
      <c r="BX51" t="b">
        <f t="shared" si="114"/>
        <v>1</v>
      </c>
      <c r="BY51" t="b">
        <f t="shared" si="114"/>
        <v>1</v>
      </c>
      <c r="BZ51" t="b">
        <f t="shared" si="114"/>
        <v>1</v>
      </c>
      <c r="CA51" t="b">
        <f t="shared" si="114"/>
        <v>1</v>
      </c>
      <c r="CB51" t="b">
        <f t="shared" si="114"/>
        <v>1</v>
      </c>
      <c r="CC51" t="b">
        <f t="shared" si="114"/>
        <v>1</v>
      </c>
      <c r="CD51" t="b">
        <f t="shared" si="114"/>
        <v>1</v>
      </c>
      <c r="CE51" t="b">
        <f t="shared" si="114"/>
        <v>1</v>
      </c>
      <c r="CF51" t="b">
        <f t="shared" si="114"/>
        <v>1</v>
      </c>
      <c r="CG51" t="b">
        <f t="shared" si="114"/>
        <v>1</v>
      </c>
      <c r="CH51" t="b">
        <f t="shared" si="114"/>
        <v>1</v>
      </c>
      <c r="CI51" t="b">
        <f t="shared" si="114"/>
        <v>1</v>
      </c>
      <c r="CJ51" t="b">
        <f t="shared" si="114"/>
        <v>1</v>
      </c>
      <c r="CK51" t="b">
        <f t="shared" si="114"/>
        <v>1</v>
      </c>
      <c r="CL51" t="b">
        <f t="shared" si="114"/>
        <v>1</v>
      </c>
    </row>
    <row r="52" spans="1:90" x14ac:dyDescent="0.3">
      <c r="A52" t="s">
        <v>785</v>
      </c>
      <c r="D52">
        <f>D49-D50</f>
        <v>0</v>
      </c>
      <c r="E52">
        <f t="shared" ref="E52:BP52" si="115">E49-E50</f>
        <v>0</v>
      </c>
      <c r="F52">
        <f t="shared" si="115"/>
        <v>0</v>
      </c>
      <c r="G52">
        <f t="shared" si="115"/>
        <v>0</v>
      </c>
      <c r="H52">
        <f t="shared" si="115"/>
        <v>0</v>
      </c>
      <c r="I52">
        <f t="shared" si="115"/>
        <v>0</v>
      </c>
      <c r="J52" t="e">
        <f t="shared" si="115"/>
        <v>#VALUE!</v>
      </c>
      <c r="K52">
        <f t="shared" si="115"/>
        <v>0</v>
      </c>
      <c r="L52" t="e">
        <f t="shared" si="115"/>
        <v>#VALUE!</v>
      </c>
      <c r="M52">
        <f t="shared" si="115"/>
        <v>0</v>
      </c>
      <c r="N52" t="e">
        <f t="shared" si="115"/>
        <v>#VALUE!</v>
      </c>
      <c r="O52">
        <f t="shared" si="115"/>
        <v>0</v>
      </c>
      <c r="P52" t="e">
        <f t="shared" si="115"/>
        <v>#VALUE!</v>
      </c>
      <c r="Q52" t="e">
        <f t="shared" si="115"/>
        <v>#VALUE!</v>
      </c>
      <c r="R52">
        <f t="shared" si="115"/>
        <v>0</v>
      </c>
      <c r="S52">
        <f t="shared" si="115"/>
        <v>0</v>
      </c>
      <c r="T52" t="e">
        <f t="shared" si="115"/>
        <v>#VALUE!</v>
      </c>
      <c r="U52">
        <f t="shared" si="115"/>
        <v>0</v>
      </c>
      <c r="V52">
        <f t="shared" si="115"/>
        <v>0</v>
      </c>
      <c r="W52" t="e">
        <f t="shared" si="115"/>
        <v>#VALUE!</v>
      </c>
      <c r="X52">
        <f t="shared" si="115"/>
        <v>0</v>
      </c>
      <c r="Y52">
        <f t="shared" si="115"/>
        <v>0</v>
      </c>
      <c r="Z52" t="e">
        <f t="shared" si="115"/>
        <v>#VALUE!</v>
      </c>
      <c r="AA52">
        <f t="shared" si="115"/>
        <v>0</v>
      </c>
      <c r="AB52">
        <f t="shared" si="115"/>
        <v>0</v>
      </c>
      <c r="AC52" t="e">
        <f t="shared" si="115"/>
        <v>#VALUE!</v>
      </c>
      <c r="AD52">
        <f t="shared" si="115"/>
        <v>0</v>
      </c>
      <c r="AE52">
        <f t="shared" si="115"/>
        <v>0</v>
      </c>
      <c r="AF52" t="e">
        <f t="shared" si="115"/>
        <v>#VALUE!</v>
      </c>
      <c r="AG52">
        <f t="shared" si="115"/>
        <v>0</v>
      </c>
      <c r="AH52">
        <f t="shared" si="115"/>
        <v>0</v>
      </c>
      <c r="AI52" t="e">
        <f t="shared" si="115"/>
        <v>#VALUE!</v>
      </c>
      <c r="AJ52">
        <f t="shared" si="115"/>
        <v>0</v>
      </c>
      <c r="AK52">
        <f t="shared" si="115"/>
        <v>0</v>
      </c>
      <c r="AL52">
        <f t="shared" si="115"/>
        <v>0</v>
      </c>
      <c r="AM52">
        <f t="shared" si="115"/>
        <v>0</v>
      </c>
      <c r="AN52">
        <f t="shared" si="115"/>
        <v>0</v>
      </c>
      <c r="AO52">
        <f t="shared" si="115"/>
        <v>0</v>
      </c>
      <c r="AP52">
        <f t="shared" si="115"/>
        <v>0</v>
      </c>
      <c r="AQ52">
        <f t="shared" si="115"/>
        <v>0</v>
      </c>
      <c r="AR52">
        <f t="shared" si="115"/>
        <v>0</v>
      </c>
      <c r="AS52">
        <f t="shared" si="115"/>
        <v>0</v>
      </c>
      <c r="AT52">
        <f t="shared" si="115"/>
        <v>0</v>
      </c>
      <c r="AU52">
        <f t="shared" si="115"/>
        <v>0</v>
      </c>
      <c r="AV52">
        <f t="shared" si="115"/>
        <v>0</v>
      </c>
      <c r="AW52">
        <f t="shared" si="115"/>
        <v>0</v>
      </c>
      <c r="AX52">
        <f t="shared" si="115"/>
        <v>0</v>
      </c>
      <c r="AY52">
        <f t="shared" si="115"/>
        <v>0</v>
      </c>
      <c r="AZ52">
        <f t="shared" si="115"/>
        <v>0</v>
      </c>
      <c r="BA52">
        <f t="shared" si="115"/>
        <v>0</v>
      </c>
      <c r="BB52">
        <f t="shared" si="115"/>
        <v>0</v>
      </c>
      <c r="BC52">
        <f t="shared" si="115"/>
        <v>0</v>
      </c>
      <c r="BD52">
        <f t="shared" si="115"/>
        <v>0</v>
      </c>
      <c r="BE52">
        <f t="shared" si="115"/>
        <v>0</v>
      </c>
      <c r="BF52">
        <f t="shared" si="115"/>
        <v>0</v>
      </c>
      <c r="BG52">
        <f t="shared" si="115"/>
        <v>0</v>
      </c>
      <c r="BH52">
        <f t="shared" si="115"/>
        <v>0</v>
      </c>
      <c r="BI52">
        <f t="shared" si="115"/>
        <v>0</v>
      </c>
      <c r="BJ52">
        <f t="shared" si="115"/>
        <v>0</v>
      </c>
      <c r="BK52">
        <f t="shared" si="115"/>
        <v>0</v>
      </c>
      <c r="BL52">
        <f t="shared" si="115"/>
        <v>0</v>
      </c>
      <c r="BM52">
        <f t="shared" si="115"/>
        <v>0</v>
      </c>
      <c r="BN52">
        <f t="shared" si="115"/>
        <v>0</v>
      </c>
      <c r="BO52">
        <f t="shared" si="115"/>
        <v>0</v>
      </c>
      <c r="BP52">
        <f t="shared" si="115"/>
        <v>0</v>
      </c>
      <c r="BQ52">
        <f t="shared" ref="BQ52:CL52" si="116">BQ49-BQ50</f>
        <v>0</v>
      </c>
      <c r="BR52">
        <f t="shared" si="116"/>
        <v>0</v>
      </c>
      <c r="BS52">
        <f t="shared" si="116"/>
        <v>0</v>
      </c>
      <c r="BT52">
        <f t="shared" si="116"/>
        <v>0</v>
      </c>
      <c r="BU52">
        <f t="shared" si="116"/>
        <v>0</v>
      </c>
      <c r="BV52">
        <f t="shared" si="116"/>
        <v>0</v>
      </c>
      <c r="BW52">
        <f t="shared" si="116"/>
        <v>0</v>
      </c>
      <c r="BX52">
        <f t="shared" si="116"/>
        <v>0</v>
      </c>
      <c r="BY52">
        <f t="shared" si="116"/>
        <v>0</v>
      </c>
      <c r="BZ52">
        <f t="shared" si="116"/>
        <v>0</v>
      </c>
      <c r="CA52">
        <f t="shared" si="116"/>
        <v>0</v>
      </c>
      <c r="CB52">
        <f t="shared" si="116"/>
        <v>0</v>
      </c>
      <c r="CC52">
        <f t="shared" si="116"/>
        <v>0</v>
      </c>
      <c r="CD52">
        <f t="shared" si="116"/>
        <v>0</v>
      </c>
      <c r="CE52">
        <f t="shared" si="116"/>
        <v>0</v>
      </c>
      <c r="CF52">
        <f t="shared" si="116"/>
        <v>0</v>
      </c>
      <c r="CG52">
        <f t="shared" si="116"/>
        <v>0</v>
      </c>
      <c r="CH52">
        <f t="shared" si="116"/>
        <v>0</v>
      </c>
      <c r="CI52">
        <f t="shared" si="116"/>
        <v>0</v>
      </c>
      <c r="CJ52">
        <f t="shared" si="116"/>
        <v>0</v>
      </c>
      <c r="CK52">
        <f t="shared" si="116"/>
        <v>0</v>
      </c>
      <c r="CL52">
        <f t="shared" si="116"/>
        <v>0</v>
      </c>
    </row>
    <row r="53" spans="1:90" x14ac:dyDescent="0.3">
      <c r="A53" t="s">
        <v>786</v>
      </c>
      <c r="D53" t="str">
        <f>IF(D52&lt;&gt;0,VLOOKUP(D52,root!A:CL,1,FALSE), "")</f>
        <v/>
      </c>
      <c r="E53" t="str">
        <f>IF(E52&lt;&gt;0,VLOOKUP(E52,root!B:CM,1,FALSE), "")</f>
        <v/>
      </c>
      <c r="F53" t="str">
        <f>IF(F52&lt;&gt;0,VLOOKUP(F52,root!C:CN,1,FALSE), "")</f>
        <v/>
      </c>
      <c r="G53" t="str">
        <f>IF(G52&lt;&gt;0,VLOOKUP(G52,root!D:CO,1,FALSE), "")</f>
        <v/>
      </c>
      <c r="H53" t="str">
        <f>IF(H52&lt;&gt;0,VLOOKUP(H52,root!E:CP,1,FALSE), "")</f>
        <v/>
      </c>
      <c r="I53" t="str">
        <f>IF(I52&lt;&gt;0,VLOOKUP(I52,root!F:CQ,1,FALSE), "")</f>
        <v/>
      </c>
      <c r="J53" t="e">
        <f>IF(J52&lt;&gt;0,VLOOKUP(J52,root!G:CR,1,FALSE), "")</f>
        <v>#VALUE!</v>
      </c>
      <c r="K53" t="str">
        <f>IF(K52&lt;&gt;0,VLOOKUP(K52,root!H:CS,1,FALSE), "")</f>
        <v/>
      </c>
      <c r="L53" t="e">
        <f>IF(L52&lt;&gt;0,VLOOKUP(L52,root!I:CT,1,FALSE), "")</f>
        <v>#VALUE!</v>
      </c>
      <c r="M53" t="str">
        <f>IF(M52&lt;&gt;0,VLOOKUP(M52,root!J:CU,1,FALSE), "")</f>
        <v/>
      </c>
      <c r="N53" t="e">
        <f>IF(N52&lt;&gt;0,VLOOKUP(N52,root!K:CV,1,FALSE), "")</f>
        <v>#VALUE!</v>
      </c>
      <c r="O53" t="str">
        <f>IF(O52&lt;&gt;0,VLOOKUP(O52,root!L:CW,1,FALSE), "")</f>
        <v/>
      </c>
      <c r="P53" t="e">
        <f>IF(P52&lt;&gt;0,VLOOKUP(P52,root!M:CX,1,FALSE), "")</f>
        <v>#VALUE!</v>
      </c>
      <c r="Q53" t="e">
        <f>IF(Q52&lt;&gt;0,VLOOKUP(Q52,root!N:CY,1,FALSE), "")</f>
        <v>#VALUE!</v>
      </c>
      <c r="R53" t="str">
        <f>IF(R52&lt;&gt;0,VLOOKUP(R52,root!O:CZ,1,FALSE), "")</f>
        <v/>
      </c>
      <c r="S53" t="str">
        <f>IF(S52&lt;&gt;0,VLOOKUP(S52,root!P:DA,1,FALSE), "")</f>
        <v/>
      </c>
      <c r="T53" t="e">
        <f>IF(T52&lt;&gt;0,VLOOKUP(T52,root!Q:DB,1,FALSE), "")</f>
        <v>#VALUE!</v>
      </c>
      <c r="U53" t="str">
        <f>IF(U52&lt;&gt;0,VLOOKUP(U52,root!R:DC,1,FALSE), "")</f>
        <v/>
      </c>
      <c r="V53" t="str">
        <f>IF(V52&lt;&gt;0,VLOOKUP(V52,root!S:DD,1,FALSE), "")</f>
        <v/>
      </c>
      <c r="W53" t="e">
        <f>IF(W52&lt;&gt;0,VLOOKUP(W52,root!T:DE,1,FALSE), "")</f>
        <v>#VALUE!</v>
      </c>
      <c r="X53" t="str">
        <f>IF(X52&lt;&gt;0,VLOOKUP(X52,root!U:DF,1,FALSE), "")</f>
        <v/>
      </c>
      <c r="Y53" t="str">
        <f>IF(Y52&lt;&gt;0,VLOOKUP(Y52,root!V:DG,1,FALSE), "")</f>
        <v/>
      </c>
      <c r="Z53" t="e">
        <f>IF(Z52&lt;&gt;0,VLOOKUP(Z52,root!W:DH,1,FALSE), "")</f>
        <v>#VALUE!</v>
      </c>
      <c r="AA53" t="str">
        <f>IF(AA52&lt;&gt;0,VLOOKUP(AA52,root!X:DI,1,FALSE), "")</f>
        <v/>
      </c>
      <c r="AB53" t="str">
        <f>IF(AB52&lt;&gt;0,VLOOKUP(AB52,root!Y:DJ,1,FALSE), "")</f>
        <v/>
      </c>
      <c r="AC53" t="e">
        <f>IF(AC52&lt;&gt;0,VLOOKUP(AC52,root!Z:DK,1,FALSE), "")</f>
        <v>#VALUE!</v>
      </c>
      <c r="AD53" t="str">
        <f>IF(AD52&lt;&gt;0,VLOOKUP(AD52,root!AA:DL,1,FALSE), "")</f>
        <v/>
      </c>
      <c r="AE53" t="str">
        <f>IF(AE52&lt;&gt;0,VLOOKUP(AE52,root!AB:DM,1,FALSE), "")</f>
        <v/>
      </c>
      <c r="AF53" t="e">
        <f>IF(AF52&lt;&gt;0,VLOOKUP(AF52,root!AC:DN,1,FALSE), "")</f>
        <v>#VALUE!</v>
      </c>
      <c r="AG53" t="str">
        <f>IF(AG52&lt;&gt;0,VLOOKUP(AG52,root!AD:DO,1,FALSE), "")</f>
        <v/>
      </c>
      <c r="AH53" t="str">
        <f>IF(AH52&lt;&gt;0,VLOOKUP(AH52,root!AE:DP,1,FALSE), "")</f>
        <v/>
      </c>
      <c r="AI53" t="e">
        <f>IF(AI52&lt;&gt;0,VLOOKUP(AI52,root!AF:DQ,1,FALSE), "")</f>
        <v>#VALUE!</v>
      </c>
      <c r="AJ53" t="str">
        <f>IF(AJ52&lt;&gt;0,VLOOKUP(AJ52,root!AG:DR,1,FALSE), "")</f>
        <v/>
      </c>
      <c r="AK53" t="str">
        <f>IF(AK52&lt;&gt;0,VLOOKUP(AK52,root!AH:DS,1,FALSE), "")</f>
        <v/>
      </c>
      <c r="AL53" t="str">
        <f>IF(AL52&lt;&gt;0,VLOOKUP(AL52,root!AI:DT,1,FALSE), "")</f>
        <v/>
      </c>
      <c r="AM53" t="str">
        <f>IF(AM52&lt;&gt;0,VLOOKUP(AM52,root!AJ:DU,1,FALSE), "")</f>
        <v/>
      </c>
      <c r="AN53" t="str">
        <f>IF(AN52&lt;&gt;0,VLOOKUP(AN52,root!AK:DV,1,FALSE), "")</f>
        <v/>
      </c>
      <c r="AO53" t="str">
        <f>IF(AO52&lt;&gt;0,VLOOKUP(AO52,root!AL:DW,1,FALSE), "")</f>
        <v/>
      </c>
      <c r="AP53" t="str">
        <f>IF(AP52&lt;&gt;0,VLOOKUP(AP52,root!AM:DX,1,FALSE), "")</f>
        <v/>
      </c>
      <c r="AQ53" t="str">
        <f>IF(AQ52&lt;&gt;0,VLOOKUP(AQ52,root!AN:DY,1,FALSE), "")</f>
        <v/>
      </c>
      <c r="AR53" t="str">
        <f>IF(AR52&lt;&gt;0,VLOOKUP(AR52,root!AO:DZ,1,FALSE), "")</f>
        <v/>
      </c>
      <c r="AS53" t="str">
        <f>IF(AS52&lt;&gt;0,VLOOKUP(AS52,root!AP:EA,1,FALSE), "")</f>
        <v/>
      </c>
      <c r="AT53" t="str">
        <f>IF(AT52&lt;&gt;0,VLOOKUP(AT52,root!AQ:EB,1,FALSE), "")</f>
        <v/>
      </c>
      <c r="AU53" t="str">
        <f>IF(AU52&lt;&gt;0,VLOOKUP(AU52,root!AR:EC,1,FALSE), "")</f>
        <v/>
      </c>
      <c r="AV53" t="str">
        <f>IF(AV52&lt;&gt;0,VLOOKUP(AV52,root!AS:ED,1,FALSE), "")</f>
        <v/>
      </c>
      <c r="AW53" t="str">
        <f>IF(AW52&lt;&gt;0,VLOOKUP(AW52,root!AT:EE,1,FALSE), "")</f>
        <v/>
      </c>
      <c r="AX53" t="str">
        <f>IF(AX52&lt;&gt;0,VLOOKUP(AX52,root!AU:EF,1,FALSE), "")</f>
        <v/>
      </c>
      <c r="AY53" t="str">
        <f>IF(AY52&lt;&gt;0,VLOOKUP(AY52,root!AV:EG,1,FALSE), "")</f>
        <v/>
      </c>
      <c r="AZ53" t="str">
        <f>IF(AZ52&lt;&gt;0,VLOOKUP(AZ52,root!AW:EH,1,FALSE), "")</f>
        <v/>
      </c>
      <c r="BA53" t="str">
        <f>IF(BA52&lt;&gt;0,VLOOKUP(BA52,root!AX:EI,1,FALSE), "")</f>
        <v/>
      </c>
      <c r="BB53" t="str">
        <f>IF(BB52&lt;&gt;0,VLOOKUP(BB52,root!AY:EJ,1,FALSE), "")</f>
        <v/>
      </c>
      <c r="BC53" t="str">
        <f>IF(BC52&lt;&gt;0,VLOOKUP(BC52,root!AZ:EK,1,FALSE), "")</f>
        <v/>
      </c>
      <c r="BD53" t="str">
        <f>IF(BD52&lt;&gt;0,VLOOKUP(BD52,root!BA:EL,1,FALSE), "")</f>
        <v/>
      </c>
      <c r="BE53" t="str">
        <f>IF(BE52&lt;&gt;0,VLOOKUP(BE52,root!BB:EM,1,FALSE), "")</f>
        <v/>
      </c>
      <c r="BF53" t="str">
        <f>IF(BF52&lt;&gt;0,VLOOKUP(BF52,root!BC:EN,1,FALSE), "")</f>
        <v/>
      </c>
      <c r="BG53" t="str">
        <f>IF(BG52&lt;&gt;0,VLOOKUP(BG52,root!BD:EO,1,FALSE), "")</f>
        <v/>
      </c>
      <c r="BH53" t="str">
        <f>IF(BH52&lt;&gt;0,VLOOKUP(BH52,root!BE:EP,1,FALSE), "")</f>
        <v/>
      </c>
      <c r="BI53" t="str">
        <f>IF(BI52&lt;&gt;0,VLOOKUP(BI52,root!BF:EQ,1,FALSE), "")</f>
        <v/>
      </c>
      <c r="BJ53" t="str">
        <f>IF(BJ52&lt;&gt;0,VLOOKUP(BJ52,root!BG:ER,1,FALSE), "")</f>
        <v/>
      </c>
      <c r="BK53" t="str">
        <f>IF(BK52&lt;&gt;0,VLOOKUP(BK52,root!BH:ES,1,FALSE), "")</f>
        <v/>
      </c>
      <c r="BL53" t="str">
        <f>IF(BL52&lt;&gt;0,VLOOKUP(BL52,root!BI:ET,1,FALSE), "")</f>
        <v/>
      </c>
      <c r="BM53" t="str">
        <f>IF(BM52&lt;&gt;0,VLOOKUP(BM52,root!BJ:EU,1,FALSE), "")</f>
        <v/>
      </c>
      <c r="BN53" t="str">
        <f>IF(BN52&lt;&gt;0,VLOOKUP(BN52,root!BK:EV,1,FALSE), "")</f>
        <v/>
      </c>
      <c r="BO53" t="str">
        <f>IF(BO52&lt;&gt;0,VLOOKUP(BO52,root!BL:EW,1,FALSE), "")</f>
        <v/>
      </c>
      <c r="BP53" t="str">
        <f>IF(BP52&lt;&gt;0,VLOOKUP(BP52,root!BM:EX,1,FALSE), "")</f>
        <v/>
      </c>
      <c r="BQ53" t="str">
        <f>IF(BQ52&lt;&gt;0,VLOOKUP(BQ52,root!BN:EY,1,FALSE), "")</f>
        <v/>
      </c>
      <c r="BR53" t="str">
        <f>IF(BR52&lt;&gt;0,VLOOKUP(BR52,root!BO:EZ,1,FALSE), "")</f>
        <v/>
      </c>
      <c r="BS53" t="str">
        <f>IF(BS52&lt;&gt;0,VLOOKUP(BS52,root!BP:FA,1,FALSE), "")</f>
        <v/>
      </c>
      <c r="BT53" t="str">
        <f>IF(BT52&lt;&gt;0,VLOOKUP(BT52,root!BQ:FB,1,FALSE), "")</f>
        <v/>
      </c>
      <c r="BU53" t="str">
        <f>IF(BU52&lt;&gt;0,VLOOKUP(BU52,root!BR:FC,1,FALSE), "")</f>
        <v/>
      </c>
      <c r="BV53" t="str">
        <f>IF(BV52&lt;&gt;0,VLOOKUP(BV52,root!BS:FD,1,FALSE), "")</f>
        <v/>
      </c>
      <c r="BW53" t="str">
        <f>IF(BW52&lt;&gt;0,VLOOKUP(BW52,root!BT:FE,1,FALSE), "")</f>
        <v/>
      </c>
      <c r="BX53" t="str">
        <f>IF(BX52&lt;&gt;0,VLOOKUP(BX52,root!BU:FF,1,FALSE), "")</f>
        <v/>
      </c>
      <c r="BY53" t="str">
        <f>IF(BY52&lt;&gt;0,VLOOKUP(BY52,root!BV:FG,1,FALSE), "")</f>
        <v/>
      </c>
      <c r="BZ53" t="str">
        <f>IF(BZ52&lt;&gt;0,VLOOKUP(BZ52,root!BW:FH,1,FALSE), "")</f>
        <v/>
      </c>
      <c r="CA53" t="str">
        <f>IF(CA52&lt;&gt;0,VLOOKUP(CA52,root!BX:FI,1,FALSE), "")</f>
        <v/>
      </c>
      <c r="CB53" t="str">
        <f>IF(CB52&lt;&gt;0,VLOOKUP(CB52,root!BY:FJ,1,FALSE), "")</f>
        <v/>
      </c>
      <c r="CC53" t="str">
        <f>IF(CC52&lt;&gt;0,VLOOKUP(CC52,root!BZ:FK,1,FALSE), "")</f>
        <v/>
      </c>
      <c r="CD53" t="str">
        <f>IF(CD52&lt;&gt;0,VLOOKUP(CD52,root!CA:FL,1,FALSE), "")</f>
        <v/>
      </c>
      <c r="CE53" t="str">
        <f>IF(CE52&lt;&gt;0,VLOOKUP(CE52,root!CB:FM,1,FALSE), "")</f>
        <v/>
      </c>
      <c r="CF53" t="str">
        <f>IF(CF52&lt;&gt;0,VLOOKUP(CF52,root!CC:FN,1,FALSE), "")</f>
        <v/>
      </c>
      <c r="CG53" t="str">
        <f>IF(CG52&lt;&gt;0,VLOOKUP(CG52,root!CD:FO,1,FALSE), "")</f>
        <v/>
      </c>
      <c r="CH53" t="str">
        <f>IF(CH52&lt;&gt;0,VLOOKUP(CH52,root!CE:FP,1,FALSE), "")</f>
        <v/>
      </c>
      <c r="CI53" t="str">
        <f>IF(CI52&lt;&gt;0,VLOOKUP(CI52,root!CF:FQ,1,FALSE), "")</f>
        <v/>
      </c>
      <c r="CJ53" t="str">
        <f>IF(CJ52&lt;&gt;0,VLOOKUP(CJ52,root!CG:FR,1,FALSE), "")</f>
        <v/>
      </c>
      <c r="CK53" t="str">
        <f>IF(CK52&lt;&gt;0,VLOOKUP(CK52,root!CH:FS,1,FALSE), "")</f>
        <v/>
      </c>
      <c r="CL53" t="str">
        <f>IF(CL52&lt;&gt;0,VLOOKUP(CL52,root!CI:FT,1,FALSE), "")</f>
        <v/>
      </c>
    </row>
    <row r="54" spans="1:90" x14ac:dyDescent="0.3">
      <c r="A54" t="s">
        <v>787</v>
      </c>
      <c r="D54">
        <f>D52/2</f>
        <v>0</v>
      </c>
      <c r="E54">
        <f t="shared" ref="E54:BP54" si="117">E52/2</f>
        <v>0</v>
      </c>
      <c r="F54">
        <f t="shared" si="117"/>
        <v>0</v>
      </c>
      <c r="G54">
        <f t="shared" si="117"/>
        <v>0</v>
      </c>
      <c r="H54">
        <f t="shared" si="117"/>
        <v>0</v>
      </c>
      <c r="I54">
        <f t="shared" si="117"/>
        <v>0</v>
      </c>
      <c r="J54" t="e">
        <f t="shared" si="117"/>
        <v>#VALUE!</v>
      </c>
      <c r="K54">
        <f t="shared" si="117"/>
        <v>0</v>
      </c>
      <c r="L54" t="e">
        <f t="shared" si="117"/>
        <v>#VALUE!</v>
      </c>
      <c r="M54">
        <f t="shared" si="117"/>
        <v>0</v>
      </c>
      <c r="N54" t="e">
        <f t="shared" si="117"/>
        <v>#VALUE!</v>
      </c>
      <c r="O54">
        <f t="shared" si="117"/>
        <v>0</v>
      </c>
      <c r="P54" t="e">
        <f t="shared" si="117"/>
        <v>#VALUE!</v>
      </c>
      <c r="Q54" t="e">
        <f t="shared" si="117"/>
        <v>#VALUE!</v>
      </c>
      <c r="R54">
        <f t="shared" si="117"/>
        <v>0</v>
      </c>
      <c r="S54">
        <f t="shared" si="117"/>
        <v>0</v>
      </c>
      <c r="T54" t="e">
        <f t="shared" si="117"/>
        <v>#VALUE!</v>
      </c>
      <c r="U54">
        <f t="shared" si="117"/>
        <v>0</v>
      </c>
      <c r="V54">
        <f t="shared" si="117"/>
        <v>0</v>
      </c>
      <c r="W54" t="e">
        <f t="shared" si="117"/>
        <v>#VALUE!</v>
      </c>
      <c r="X54">
        <f t="shared" si="117"/>
        <v>0</v>
      </c>
      <c r="Y54">
        <f t="shared" si="117"/>
        <v>0</v>
      </c>
      <c r="Z54" t="e">
        <f t="shared" si="117"/>
        <v>#VALUE!</v>
      </c>
      <c r="AA54">
        <f t="shared" si="117"/>
        <v>0</v>
      </c>
      <c r="AB54">
        <f t="shared" si="117"/>
        <v>0</v>
      </c>
      <c r="AC54" t="e">
        <f t="shared" si="117"/>
        <v>#VALUE!</v>
      </c>
      <c r="AD54">
        <f t="shared" si="117"/>
        <v>0</v>
      </c>
      <c r="AE54">
        <f t="shared" si="117"/>
        <v>0</v>
      </c>
      <c r="AF54" t="e">
        <f t="shared" si="117"/>
        <v>#VALUE!</v>
      </c>
      <c r="AG54">
        <f t="shared" si="117"/>
        <v>0</v>
      </c>
      <c r="AH54">
        <f t="shared" si="117"/>
        <v>0</v>
      </c>
      <c r="AI54" t="e">
        <f t="shared" si="117"/>
        <v>#VALUE!</v>
      </c>
      <c r="AJ54">
        <f t="shared" si="117"/>
        <v>0</v>
      </c>
      <c r="AK54">
        <f t="shared" si="117"/>
        <v>0</v>
      </c>
      <c r="AL54">
        <f t="shared" si="117"/>
        <v>0</v>
      </c>
      <c r="AM54">
        <f t="shared" si="117"/>
        <v>0</v>
      </c>
      <c r="AN54">
        <f t="shared" si="117"/>
        <v>0</v>
      </c>
      <c r="AO54">
        <f t="shared" si="117"/>
        <v>0</v>
      </c>
      <c r="AP54">
        <f t="shared" si="117"/>
        <v>0</v>
      </c>
      <c r="AQ54">
        <f t="shared" si="117"/>
        <v>0</v>
      </c>
      <c r="AR54">
        <f t="shared" si="117"/>
        <v>0</v>
      </c>
      <c r="AS54">
        <f t="shared" si="117"/>
        <v>0</v>
      </c>
      <c r="AT54">
        <f t="shared" si="117"/>
        <v>0</v>
      </c>
      <c r="AU54">
        <f t="shared" si="117"/>
        <v>0</v>
      </c>
      <c r="AV54">
        <f t="shared" si="117"/>
        <v>0</v>
      </c>
      <c r="AW54">
        <f t="shared" si="117"/>
        <v>0</v>
      </c>
      <c r="AX54">
        <f t="shared" si="117"/>
        <v>0</v>
      </c>
      <c r="AY54">
        <f t="shared" si="117"/>
        <v>0</v>
      </c>
      <c r="AZ54">
        <f t="shared" si="117"/>
        <v>0</v>
      </c>
      <c r="BA54">
        <f t="shared" si="117"/>
        <v>0</v>
      </c>
      <c r="BB54">
        <f t="shared" si="117"/>
        <v>0</v>
      </c>
      <c r="BC54">
        <f t="shared" si="117"/>
        <v>0</v>
      </c>
      <c r="BD54">
        <f t="shared" si="117"/>
        <v>0</v>
      </c>
      <c r="BE54">
        <f t="shared" si="117"/>
        <v>0</v>
      </c>
      <c r="BF54">
        <f t="shared" si="117"/>
        <v>0</v>
      </c>
      <c r="BG54">
        <f t="shared" si="117"/>
        <v>0</v>
      </c>
      <c r="BH54">
        <f t="shared" si="117"/>
        <v>0</v>
      </c>
      <c r="BI54">
        <f t="shared" si="117"/>
        <v>0</v>
      </c>
      <c r="BJ54">
        <f t="shared" si="117"/>
        <v>0</v>
      </c>
      <c r="BK54">
        <f t="shared" si="117"/>
        <v>0</v>
      </c>
      <c r="BL54">
        <f t="shared" si="117"/>
        <v>0</v>
      </c>
      <c r="BM54">
        <f t="shared" si="117"/>
        <v>0</v>
      </c>
      <c r="BN54">
        <f t="shared" si="117"/>
        <v>0</v>
      </c>
      <c r="BO54">
        <f t="shared" si="117"/>
        <v>0</v>
      </c>
      <c r="BP54">
        <f t="shared" si="117"/>
        <v>0</v>
      </c>
      <c r="BQ54">
        <f t="shared" ref="BQ54:CL54" si="118">BQ52/2</f>
        <v>0</v>
      </c>
      <c r="BR54">
        <f t="shared" si="118"/>
        <v>0</v>
      </c>
      <c r="BS54">
        <f t="shared" si="118"/>
        <v>0</v>
      </c>
      <c r="BT54">
        <f t="shared" si="118"/>
        <v>0</v>
      </c>
      <c r="BU54">
        <f t="shared" si="118"/>
        <v>0</v>
      </c>
      <c r="BV54">
        <f t="shared" si="118"/>
        <v>0</v>
      </c>
      <c r="BW54">
        <f t="shared" si="118"/>
        <v>0</v>
      </c>
      <c r="BX54">
        <f t="shared" si="118"/>
        <v>0</v>
      </c>
      <c r="BY54">
        <f t="shared" si="118"/>
        <v>0</v>
      </c>
      <c r="BZ54">
        <f t="shared" si="118"/>
        <v>0</v>
      </c>
      <c r="CA54">
        <f t="shared" si="118"/>
        <v>0</v>
      </c>
      <c r="CB54">
        <f t="shared" si="118"/>
        <v>0</v>
      </c>
      <c r="CC54">
        <f t="shared" si="118"/>
        <v>0</v>
      </c>
      <c r="CD54">
        <f t="shared" si="118"/>
        <v>0</v>
      </c>
      <c r="CE54">
        <f t="shared" si="118"/>
        <v>0</v>
      </c>
      <c r="CF54">
        <f t="shared" si="118"/>
        <v>0</v>
      </c>
      <c r="CG54">
        <f t="shared" si="118"/>
        <v>0</v>
      </c>
      <c r="CH54">
        <f t="shared" si="118"/>
        <v>0</v>
      </c>
      <c r="CI54">
        <f t="shared" si="118"/>
        <v>0</v>
      </c>
      <c r="CJ54">
        <f t="shared" si="118"/>
        <v>0</v>
      </c>
      <c r="CK54">
        <f t="shared" si="118"/>
        <v>0</v>
      </c>
      <c r="CL54">
        <f t="shared" si="118"/>
        <v>0</v>
      </c>
    </row>
    <row r="55" spans="1:90" x14ac:dyDescent="0.3">
      <c r="A55" t="s">
        <v>786</v>
      </c>
      <c r="D55" t="str">
        <f>IF(D54&lt;&gt;0,VLOOKUP(D54,root!A:CL,1,FALSE), "")</f>
        <v/>
      </c>
      <c r="E55" t="str">
        <f>IF(E54&lt;&gt;0,VLOOKUP(E54,root!B:CM,1,FALSE), "")</f>
        <v/>
      </c>
      <c r="F55" t="str">
        <f>IF(F54&lt;&gt;0,VLOOKUP(F54,root!C:CN,1,FALSE), "")</f>
        <v/>
      </c>
      <c r="G55" t="str">
        <f>IF(G54&lt;&gt;0,VLOOKUP(G54,root!D:CO,1,FALSE), "")</f>
        <v/>
      </c>
      <c r="H55" t="str">
        <f>IF(H54&lt;&gt;0,VLOOKUP(H54,root!E:CP,1,FALSE), "")</f>
        <v/>
      </c>
      <c r="I55" t="str">
        <f>IF(I54&lt;&gt;0,VLOOKUP(I54,root!F:CQ,1,FALSE), "")</f>
        <v/>
      </c>
      <c r="J55" t="e">
        <f>IF(J54&lt;&gt;0,VLOOKUP(J54,root!G:CR,1,FALSE), "")</f>
        <v>#VALUE!</v>
      </c>
      <c r="K55" t="str">
        <f>IF(K54&lt;&gt;0,VLOOKUP(K54,root!H:CS,1,FALSE), "")</f>
        <v/>
      </c>
      <c r="L55" t="e">
        <f>IF(L54&lt;&gt;0,VLOOKUP(L54,root!I:CT,1,FALSE), "")</f>
        <v>#VALUE!</v>
      </c>
      <c r="M55" t="str">
        <f>IF(M54&lt;&gt;0,VLOOKUP(M54,root!J:CU,1,FALSE), "")</f>
        <v/>
      </c>
      <c r="N55" t="e">
        <f>IF(N54&lt;&gt;0,VLOOKUP(N54,root!K:CV,1,FALSE), "")</f>
        <v>#VALUE!</v>
      </c>
      <c r="O55" t="str">
        <f>IF(O54&lt;&gt;0,VLOOKUP(O54,root!L:CW,1,FALSE), "")</f>
        <v/>
      </c>
      <c r="P55" t="e">
        <f>IF(P54&lt;&gt;0,VLOOKUP(P54,root!M:CX,1,FALSE), "")</f>
        <v>#VALUE!</v>
      </c>
      <c r="Q55" t="e">
        <f>IF(Q54&lt;&gt;0,VLOOKUP(Q54,root!N:CY,1,FALSE), "")</f>
        <v>#VALUE!</v>
      </c>
      <c r="R55" t="str">
        <f>IF(R54&lt;&gt;0,VLOOKUP(R54,root!O:CZ,1,FALSE), "")</f>
        <v/>
      </c>
      <c r="S55" t="str">
        <f>IF(S54&lt;&gt;0,VLOOKUP(S54,root!P:DA,1,FALSE), "")</f>
        <v/>
      </c>
      <c r="T55" t="e">
        <f>IF(T54&lt;&gt;0,VLOOKUP(T54,root!Q:DB,1,FALSE), "")</f>
        <v>#VALUE!</v>
      </c>
      <c r="U55" t="str">
        <f>IF(U54&lt;&gt;0,VLOOKUP(U54,root!R:DC,1,FALSE), "")</f>
        <v/>
      </c>
      <c r="V55" t="str">
        <f>IF(V54&lt;&gt;0,VLOOKUP(V54,root!S:DD,1,FALSE), "")</f>
        <v/>
      </c>
      <c r="W55" t="e">
        <f>IF(W54&lt;&gt;0,VLOOKUP(W54,root!T:DE,1,FALSE), "")</f>
        <v>#VALUE!</v>
      </c>
      <c r="X55" t="str">
        <f>IF(X54&lt;&gt;0,VLOOKUP(X54,root!U:DF,1,FALSE), "")</f>
        <v/>
      </c>
      <c r="Y55" t="str">
        <f>IF(Y54&lt;&gt;0,VLOOKUP(Y54,root!V:DG,1,FALSE), "")</f>
        <v/>
      </c>
      <c r="Z55" t="e">
        <f>IF(Z54&lt;&gt;0,VLOOKUP(Z54,root!W:DH,1,FALSE), "")</f>
        <v>#VALUE!</v>
      </c>
      <c r="AA55" t="str">
        <f>IF(AA54&lt;&gt;0,VLOOKUP(AA54,root!X:DI,1,FALSE), "")</f>
        <v/>
      </c>
      <c r="AB55" t="str">
        <f>IF(AB54&lt;&gt;0,VLOOKUP(AB54,root!Y:DJ,1,FALSE), "")</f>
        <v/>
      </c>
      <c r="AC55" t="e">
        <f>IF(AC54&lt;&gt;0,VLOOKUP(AC54,root!Z:DK,1,FALSE), "")</f>
        <v>#VALUE!</v>
      </c>
      <c r="AD55" t="str">
        <f>IF(AD54&lt;&gt;0,VLOOKUP(AD54,root!AA:DL,1,FALSE), "")</f>
        <v/>
      </c>
      <c r="AE55" t="str">
        <f>IF(AE54&lt;&gt;0,VLOOKUP(AE54,root!AB:DM,1,FALSE), "")</f>
        <v/>
      </c>
      <c r="AF55" t="e">
        <f>IF(AF54&lt;&gt;0,VLOOKUP(AF54,root!AC:DN,1,FALSE), "")</f>
        <v>#VALUE!</v>
      </c>
      <c r="AG55" t="str">
        <f>IF(AG54&lt;&gt;0,VLOOKUP(AG54,root!AD:DO,1,FALSE), "")</f>
        <v/>
      </c>
      <c r="AH55" t="str">
        <f>IF(AH54&lt;&gt;0,VLOOKUP(AH54,root!AE:DP,1,FALSE), "")</f>
        <v/>
      </c>
      <c r="AI55" t="e">
        <f>IF(AI54&lt;&gt;0,VLOOKUP(AI54,root!AF:DQ,1,FALSE), "")</f>
        <v>#VALUE!</v>
      </c>
      <c r="AJ55" t="str">
        <f>IF(AJ54&lt;&gt;0,VLOOKUP(AJ54,root!AG:DR,1,FALSE), "")</f>
        <v/>
      </c>
      <c r="AK55" t="str">
        <f>IF(AK54&lt;&gt;0,VLOOKUP(AK54,root!AH:DS,1,FALSE), "")</f>
        <v/>
      </c>
      <c r="AL55" t="str">
        <f>IF(AL54&lt;&gt;0,VLOOKUP(AL54,root!AI:DT,1,FALSE), "")</f>
        <v/>
      </c>
      <c r="AM55" t="str">
        <f>IF(AM54&lt;&gt;0,VLOOKUP(AM54,root!AJ:DU,1,FALSE), "")</f>
        <v/>
      </c>
      <c r="AN55" t="str">
        <f>IF(AN54&lt;&gt;0,VLOOKUP(AN54,root!AK:DV,1,FALSE), "")</f>
        <v/>
      </c>
      <c r="AO55" t="str">
        <f>IF(AO54&lt;&gt;0,VLOOKUP(AO54,root!AL:DW,1,FALSE), "")</f>
        <v/>
      </c>
      <c r="AP55" t="str">
        <f>IF(AP54&lt;&gt;0,VLOOKUP(AP54,root!AM:DX,1,FALSE), "")</f>
        <v/>
      </c>
      <c r="AQ55" t="str">
        <f>IF(AQ54&lt;&gt;0,VLOOKUP(AQ54,root!AN:DY,1,FALSE), "")</f>
        <v/>
      </c>
      <c r="AR55" t="str">
        <f>IF(AR54&lt;&gt;0,VLOOKUP(AR54,root!AO:DZ,1,FALSE), "")</f>
        <v/>
      </c>
      <c r="AS55" t="str">
        <f>IF(AS54&lt;&gt;0,VLOOKUP(AS54,root!AP:EA,1,FALSE), "")</f>
        <v/>
      </c>
      <c r="AT55" t="str">
        <f>IF(AT54&lt;&gt;0,VLOOKUP(AT54,root!AQ:EB,1,FALSE), "")</f>
        <v/>
      </c>
      <c r="AU55" t="str">
        <f>IF(AU54&lt;&gt;0,VLOOKUP(AU54,root!AR:EC,1,FALSE), "")</f>
        <v/>
      </c>
      <c r="AV55" t="str">
        <f>IF(AV54&lt;&gt;0,VLOOKUP(AV54,root!AS:ED,1,FALSE), "")</f>
        <v/>
      </c>
      <c r="AW55" t="str">
        <f>IF(AW54&lt;&gt;0,VLOOKUP(AW54,root!AT:EE,1,FALSE), "")</f>
        <v/>
      </c>
      <c r="AX55" t="str">
        <f>IF(AX54&lt;&gt;0,VLOOKUP(AX54,root!AU:EF,1,FALSE), "")</f>
        <v/>
      </c>
      <c r="AY55" t="str">
        <f>IF(AY54&lt;&gt;0,VLOOKUP(AY54,root!AV:EG,1,FALSE), "")</f>
        <v/>
      </c>
      <c r="AZ55" t="str">
        <f>IF(AZ54&lt;&gt;0,VLOOKUP(AZ54,root!AW:EH,1,FALSE), "")</f>
        <v/>
      </c>
      <c r="BA55" t="str">
        <f>IF(BA54&lt;&gt;0,VLOOKUP(BA54,root!AX:EI,1,FALSE), "")</f>
        <v/>
      </c>
      <c r="BB55" t="str">
        <f>IF(BB54&lt;&gt;0,VLOOKUP(BB54,root!AY:EJ,1,FALSE), "")</f>
        <v/>
      </c>
      <c r="BC55" t="str">
        <f>IF(BC54&lt;&gt;0,VLOOKUP(BC54,root!AZ:EK,1,FALSE), "")</f>
        <v/>
      </c>
      <c r="BD55" t="str">
        <f>IF(BD54&lt;&gt;0,VLOOKUP(BD54,root!BA:EL,1,FALSE), "")</f>
        <v/>
      </c>
      <c r="BE55" t="str">
        <f>IF(BE54&lt;&gt;0,VLOOKUP(BE54,root!BB:EM,1,FALSE), "")</f>
        <v/>
      </c>
      <c r="BF55" t="str">
        <f>IF(BF54&lt;&gt;0,VLOOKUP(BF54,root!BC:EN,1,FALSE), "")</f>
        <v/>
      </c>
      <c r="BG55" t="str">
        <f>IF(BG54&lt;&gt;0,VLOOKUP(BG54,root!BD:EO,1,FALSE), "")</f>
        <v/>
      </c>
      <c r="BH55" t="str">
        <f>IF(BH54&lt;&gt;0,VLOOKUP(BH54,root!BE:EP,1,FALSE), "")</f>
        <v/>
      </c>
      <c r="BI55" t="str">
        <f>IF(BI54&lt;&gt;0,VLOOKUP(BI54,root!BF:EQ,1,FALSE), "")</f>
        <v/>
      </c>
      <c r="BJ55" t="str">
        <f>IF(BJ54&lt;&gt;0,VLOOKUP(BJ54,root!BG:ER,1,FALSE), "")</f>
        <v/>
      </c>
      <c r="BK55" t="str">
        <f>IF(BK54&lt;&gt;0,VLOOKUP(BK54,root!BH:ES,1,FALSE), "")</f>
        <v/>
      </c>
      <c r="BL55" t="str">
        <f>IF(BL54&lt;&gt;0,VLOOKUP(BL54,root!BI:ET,1,FALSE), "")</f>
        <v/>
      </c>
      <c r="BM55" t="str">
        <f>IF(BM54&lt;&gt;0,VLOOKUP(BM54,root!BJ:EU,1,FALSE), "")</f>
        <v/>
      </c>
      <c r="BN55" t="str">
        <f>IF(BN54&lt;&gt;0,VLOOKUP(BN54,root!BK:EV,1,FALSE), "")</f>
        <v/>
      </c>
      <c r="BO55" t="str">
        <f>IF(BO54&lt;&gt;0,VLOOKUP(BO54,root!BL:EW,1,FALSE), "")</f>
        <v/>
      </c>
      <c r="BP55" t="str">
        <f>IF(BP54&lt;&gt;0,VLOOKUP(BP54,root!BM:EX,1,FALSE), "")</f>
        <v/>
      </c>
      <c r="BQ55" t="str">
        <f>IF(BQ54&lt;&gt;0,VLOOKUP(BQ54,root!BN:EY,1,FALSE), "")</f>
        <v/>
      </c>
      <c r="BR55" t="str">
        <f>IF(BR54&lt;&gt;0,VLOOKUP(BR54,root!BO:EZ,1,FALSE), "")</f>
        <v/>
      </c>
      <c r="BS55" t="str">
        <f>IF(BS54&lt;&gt;0,VLOOKUP(BS54,root!BP:FA,1,FALSE), "")</f>
        <v/>
      </c>
      <c r="BT55" t="str">
        <f>IF(BT54&lt;&gt;0,VLOOKUP(BT54,root!BQ:FB,1,FALSE), "")</f>
        <v/>
      </c>
      <c r="BU55" t="str">
        <f>IF(BU54&lt;&gt;0,VLOOKUP(BU54,root!BR:FC,1,FALSE), "")</f>
        <v/>
      </c>
      <c r="BV55" t="str">
        <f>IF(BV54&lt;&gt;0,VLOOKUP(BV54,root!BS:FD,1,FALSE), "")</f>
        <v/>
      </c>
      <c r="BW55" t="str">
        <f>IF(BW54&lt;&gt;0,VLOOKUP(BW54,root!BT:FE,1,FALSE), "")</f>
        <v/>
      </c>
      <c r="BX55" t="str">
        <f>IF(BX54&lt;&gt;0,VLOOKUP(BX54,root!BU:FF,1,FALSE), "")</f>
        <v/>
      </c>
      <c r="BY55" t="str">
        <f>IF(BY54&lt;&gt;0,VLOOKUP(BY54,root!BV:FG,1,FALSE), "")</f>
        <v/>
      </c>
      <c r="BZ55" t="str">
        <f>IF(BZ54&lt;&gt;0,VLOOKUP(BZ54,root!BW:FH,1,FALSE), "")</f>
        <v/>
      </c>
      <c r="CA55" t="str">
        <f>IF(CA54&lt;&gt;0,VLOOKUP(CA54,root!BX:FI,1,FALSE), "")</f>
        <v/>
      </c>
      <c r="CB55" t="str">
        <f>IF(CB54&lt;&gt;0,VLOOKUP(CB54,root!BY:FJ,1,FALSE), "")</f>
        <v/>
      </c>
      <c r="CC55" t="str">
        <f>IF(CC54&lt;&gt;0,VLOOKUP(CC54,root!BZ:FK,1,FALSE), "")</f>
        <v/>
      </c>
      <c r="CD55" t="str">
        <f>IF(CD54&lt;&gt;0,VLOOKUP(CD54,root!CA:FL,1,FALSE), "")</f>
        <v/>
      </c>
      <c r="CE55" t="str">
        <f>IF(CE54&lt;&gt;0,VLOOKUP(CE54,root!CB:FM,1,FALSE), "")</f>
        <v/>
      </c>
      <c r="CF55" t="str">
        <f>IF(CF54&lt;&gt;0,VLOOKUP(CF54,root!CC:FN,1,FALSE), "")</f>
        <v/>
      </c>
      <c r="CG55" t="str">
        <f>IF(CG54&lt;&gt;0,VLOOKUP(CG54,root!CD:FO,1,FALSE), "")</f>
        <v/>
      </c>
      <c r="CH55" t="str">
        <f>IF(CH54&lt;&gt;0,VLOOKUP(CH54,root!CE:FP,1,FALSE), "")</f>
        <v/>
      </c>
      <c r="CI55" t="str">
        <f>IF(CI54&lt;&gt;0,VLOOKUP(CI54,root!CF:FQ,1,FALSE), "")</f>
        <v/>
      </c>
      <c r="CJ55" t="str">
        <f>IF(CJ54&lt;&gt;0,VLOOKUP(CJ54,root!CG:FR,1,FALSE), "")</f>
        <v/>
      </c>
      <c r="CK55" t="str">
        <f>IF(CK54&lt;&gt;0,VLOOKUP(CK54,root!CH:FS,1,FALSE), "")</f>
        <v/>
      </c>
      <c r="CL55" t="str">
        <f>IF(CL54&lt;&gt;0,VLOOKUP(CL54,root!CI:FT,1,FALSE), "")</f>
        <v/>
      </c>
    </row>
    <row r="56" spans="1:90" s="20" customFormat="1" x14ac:dyDescent="0.3"/>
    <row r="57" spans="1:90" ht="30" x14ac:dyDescent="0.5">
      <c r="E57" s="44"/>
      <c r="F57" s="45" t="s">
        <v>807</v>
      </c>
      <c r="G57" s="45"/>
      <c r="H57" s="45"/>
      <c r="I57" s="24"/>
      <c r="J57" s="24"/>
    </row>
    <row r="58" spans="1:90" ht="25.8" x14ac:dyDescent="0.5">
      <c r="F58" s="24"/>
      <c r="G58" s="24"/>
      <c r="H58" s="24"/>
      <c r="I58" s="24"/>
      <c r="J58" s="24"/>
    </row>
    <row r="59" spans="1:90" x14ac:dyDescent="0.3">
      <c r="A59" s="4" t="s">
        <v>740</v>
      </c>
      <c r="B59" s="5" t="s">
        <v>306</v>
      </c>
      <c r="C59" s="6" t="s">
        <v>741</v>
      </c>
      <c r="D59" s="6" t="s">
        <v>307</v>
      </c>
      <c r="E59" s="6" t="s">
        <v>308</v>
      </c>
      <c r="F59" s="6" t="s">
        <v>309</v>
      </c>
      <c r="G59" s="6" t="s">
        <v>310</v>
      </c>
      <c r="H59" s="6" t="s">
        <v>311</v>
      </c>
      <c r="I59" s="6" t="s">
        <v>312</v>
      </c>
      <c r="J59" s="6" t="s">
        <v>313</v>
      </c>
      <c r="K59" s="6" t="s">
        <v>314</v>
      </c>
      <c r="L59" s="6" t="s">
        <v>315</v>
      </c>
      <c r="M59" s="6" t="s">
        <v>742</v>
      </c>
      <c r="N59" s="6" t="s">
        <v>316</v>
      </c>
      <c r="O59" s="6" t="s">
        <v>317</v>
      </c>
      <c r="P59" s="6" t="s">
        <v>318</v>
      </c>
      <c r="Q59" s="6" t="s">
        <v>319</v>
      </c>
      <c r="R59" s="6" t="s">
        <v>320</v>
      </c>
      <c r="S59" s="6" t="s">
        <v>321</v>
      </c>
      <c r="T59" s="6" t="s">
        <v>743</v>
      </c>
      <c r="U59" s="6" t="s">
        <v>322</v>
      </c>
      <c r="V59" s="6" t="s">
        <v>323</v>
      </c>
      <c r="W59" s="6" t="s">
        <v>324</v>
      </c>
      <c r="X59" s="6" t="s">
        <v>325</v>
      </c>
      <c r="Y59" s="6" t="s">
        <v>326</v>
      </c>
      <c r="Z59" s="6" t="s">
        <v>327</v>
      </c>
      <c r="AA59" s="6" t="s">
        <v>328</v>
      </c>
      <c r="AB59" s="6" t="s">
        <v>329</v>
      </c>
      <c r="AC59" s="6" t="s">
        <v>744</v>
      </c>
      <c r="AD59" s="6" t="s">
        <v>330</v>
      </c>
      <c r="AE59" s="6" t="s">
        <v>331</v>
      </c>
      <c r="AF59" s="6" t="s">
        <v>332</v>
      </c>
      <c r="AG59" s="6" t="s">
        <v>333</v>
      </c>
      <c r="AH59" s="6" t="s">
        <v>334</v>
      </c>
      <c r="AI59" s="6" t="s">
        <v>335</v>
      </c>
      <c r="AJ59" s="6" t="s">
        <v>336</v>
      </c>
      <c r="AK59" s="6" t="s">
        <v>337</v>
      </c>
      <c r="AL59" s="6" t="s">
        <v>745</v>
      </c>
      <c r="AM59" s="6" t="s">
        <v>339</v>
      </c>
      <c r="AN59" s="6" t="s">
        <v>340</v>
      </c>
      <c r="AO59" s="6" t="s">
        <v>341</v>
      </c>
      <c r="AP59" s="6" t="s">
        <v>342</v>
      </c>
      <c r="AQ59" s="6" t="s">
        <v>343</v>
      </c>
      <c r="AR59" s="6" t="s">
        <v>345</v>
      </c>
      <c r="AS59" s="6" t="s">
        <v>346</v>
      </c>
      <c r="AT59" s="6" t="s">
        <v>347</v>
      </c>
      <c r="AU59" s="6" t="s">
        <v>746</v>
      </c>
      <c r="AV59" s="6" t="s">
        <v>349</v>
      </c>
      <c r="AW59" s="6" t="s">
        <v>350</v>
      </c>
      <c r="AX59" s="6" t="s">
        <v>351</v>
      </c>
      <c r="AY59" s="6" t="s">
        <v>352</v>
      </c>
      <c r="AZ59" s="6" t="s">
        <v>353</v>
      </c>
      <c r="BA59" s="6" t="s">
        <v>337</v>
      </c>
      <c r="BB59" s="6" t="s">
        <v>338</v>
      </c>
      <c r="BC59" s="6" t="s">
        <v>339</v>
      </c>
      <c r="BD59" s="6" t="s">
        <v>340</v>
      </c>
      <c r="BE59" s="6" t="s">
        <v>341</v>
      </c>
      <c r="BF59" s="6" t="s">
        <v>342</v>
      </c>
      <c r="BG59" s="6" t="s">
        <v>343</v>
      </c>
      <c r="BH59" s="6" t="s">
        <v>344</v>
      </c>
      <c r="BI59" s="6" t="s">
        <v>345</v>
      </c>
      <c r="BJ59" s="6" t="s">
        <v>346</v>
      </c>
      <c r="BK59" s="6" t="s">
        <v>347</v>
      </c>
      <c r="BL59" s="6" t="s">
        <v>348</v>
      </c>
      <c r="BM59" s="6" t="s">
        <v>349</v>
      </c>
      <c r="BN59" s="6" t="s">
        <v>350</v>
      </c>
      <c r="BO59" s="6" t="s">
        <v>351</v>
      </c>
      <c r="BP59" s="6" t="s">
        <v>352</v>
      </c>
      <c r="BQ59" s="6" t="s">
        <v>353</v>
      </c>
      <c r="BR59" s="6" t="s">
        <v>354</v>
      </c>
      <c r="BS59" s="6" t="s">
        <v>355</v>
      </c>
      <c r="BT59" s="6" t="s">
        <v>356</v>
      </c>
      <c r="BU59" s="6" t="s">
        <v>357</v>
      </c>
      <c r="BV59" s="6" t="s">
        <v>358</v>
      </c>
      <c r="BW59" s="6" t="s">
        <v>359</v>
      </c>
      <c r="BX59" s="6" t="s">
        <v>360</v>
      </c>
      <c r="BY59" s="6" t="s">
        <v>361</v>
      </c>
      <c r="BZ59" s="6" t="s">
        <v>362</v>
      </c>
      <c r="CA59" s="6" t="s">
        <v>363</v>
      </c>
      <c r="CB59" s="6" t="s">
        <v>364</v>
      </c>
      <c r="CC59" s="6" t="s">
        <v>365</v>
      </c>
      <c r="CD59" s="6" t="s">
        <v>366</v>
      </c>
      <c r="CE59" s="6" t="s">
        <v>367</v>
      </c>
      <c r="CF59" s="6" t="s">
        <v>368</v>
      </c>
      <c r="CG59" s="6" t="s">
        <v>369</v>
      </c>
      <c r="CH59" s="6" t="s">
        <v>370</v>
      </c>
      <c r="CI59" s="6" t="s">
        <v>371</v>
      </c>
      <c r="CJ59" s="6" t="s">
        <v>372</v>
      </c>
      <c r="CK59" s="6" t="s">
        <v>373</v>
      </c>
      <c r="CL59" s="7" t="s">
        <v>374</v>
      </c>
    </row>
    <row r="60" spans="1:90" x14ac:dyDescent="0.3">
      <c r="A60" t="s">
        <v>241</v>
      </c>
      <c r="B60">
        <f>INDEX(root!$A$4:$CL$553,MATCH($A$60,root!$A$4:$A$553,0),MATCH(B59,root!$A$3:$CL$3,0))</f>
        <v>85</v>
      </c>
      <c r="C60" t="str">
        <f>INDEX(root!$A$4:$CL$553,MATCH($A$60,root!$A$4:$A$553,0),MATCH(C59,root!$A$3:$CL$3,0))</f>
        <v>Rep</v>
      </c>
      <c r="D60">
        <f>INDEX(root!$A$4:$CL$553,MATCH($A$60,root!$A$4:$A$553,0),MATCH(D59,root!$A$3:$CL$3,0))</f>
        <v>-86.9</v>
      </c>
      <c r="E60">
        <f>INDEX(root!$A$4:$CL$553,MATCH($A$60,root!$A$4:$A$553,0),MATCH(E59,root!$A$3:$CL$3,0))</f>
        <v>37.799999999999997</v>
      </c>
      <c r="F60">
        <f>INDEX(root!$A$4:$CL$553,MATCH($A$60,root!$A$4:$A$553,0),MATCH(F59,root!$A$3:$CL$3,0))</f>
        <v>116.6</v>
      </c>
      <c r="G60">
        <f>INDEX(root!$A$4:$CL$553,MATCH($A$60,root!$A$4:$A$553,0),MATCH(G59,root!$A$3:$CL$3,0))</f>
        <v>572.6</v>
      </c>
      <c r="H60">
        <f>INDEX(root!$A$4:$CL$553,MATCH($A$60,root!$A$4:$A$553,0),MATCH(H59,root!$A$3:$CL$3,0))</f>
        <v>686.5</v>
      </c>
      <c r="I60">
        <f>INDEX(root!$A$4:$CL$553,MATCH($A$60,root!$A$4:$A$553,0),MATCH(I59,root!$A$3:$CL$3,0))</f>
        <v>321.10000000000002</v>
      </c>
      <c r="J60">
        <f>INDEX(root!$A$4:$CL$553,MATCH($A$60,root!$A$4:$A$553,0),MATCH(J59,root!$A$3:$CL$3,0))</f>
        <v>-53.3</v>
      </c>
      <c r="K60">
        <f>INDEX(root!$A$4:$CL$553,MATCH($A$60,root!$A$4:$A$553,0),MATCH(K59,root!$A$3:$CL$3,0))</f>
        <v>-6.2</v>
      </c>
      <c r="L60">
        <f>INDEX(root!$A$4:$CL$553,MATCH($A$60,root!$A$4:$A$553,0),MATCH(L59,root!$A$3:$CL$3,0))</f>
        <v>-48.7</v>
      </c>
      <c r="M60">
        <f>INDEX(root!$A$4:$CL$553,MATCH($A$60,root!$A$4:$A$553,0),MATCH(M59,root!$A$3:$CL$3,0))</f>
        <v>-54.9</v>
      </c>
      <c r="N60">
        <f>INDEX(root!$A$4:$CL$553,MATCH($A$60,root!$A$4:$A$553,0),MATCH(N59,root!$A$3:$CL$3,0))</f>
        <v>22.1</v>
      </c>
      <c r="O60">
        <f>INDEX(root!$A$4:$CL$553,MATCH($A$60,root!$A$4:$A$553,0),MATCH(O59,root!$A$3:$CL$3,0))</f>
        <v>-32.799999999999997</v>
      </c>
      <c r="P60">
        <f>INDEX(root!$A$4:$CL$553,MATCH($A$60,root!$A$4:$A$553,0),MATCH(P59,root!$A$3:$CL$3,0))</f>
        <v>-86.1</v>
      </c>
      <c r="Q60">
        <f>INDEX(root!$A$4:$CL$553,MATCH($A$60,root!$A$4:$A$553,0),MATCH(Q59,root!$A$3:$CL$3,0))</f>
        <v>70.599999999999994</v>
      </c>
      <c r="R60">
        <f>INDEX(root!$A$4:$CL$553,MATCH($A$60,root!$A$4:$A$553,0),MATCH(R59,root!$A$3:$CL$3,0))</f>
        <v>47</v>
      </c>
      <c r="S60">
        <f>INDEX(root!$A$4:$CL$553,MATCH($A$60,root!$A$4:$A$553,0),MATCH(S59,root!$A$3:$CL$3,0))</f>
        <v>91</v>
      </c>
      <c r="T60">
        <f>INDEX(root!$A$4:$CL$553,MATCH($A$60,root!$A$4:$A$553,0),MATCH(T59,root!$A$3:$CL$3,0))</f>
        <v>60.2</v>
      </c>
      <c r="U60">
        <f>INDEX(root!$A$4:$CL$553,MATCH($A$60,root!$A$4:$A$553,0),MATCH(U59,root!$A$3:$CL$3,0))</f>
        <v>107.2</v>
      </c>
      <c r="V60">
        <f>INDEX(root!$A$4:$CL$553,MATCH($A$60,root!$A$4:$A$553,0),MATCH(V59,root!$A$3:$CL$3,0))</f>
        <v>199.9</v>
      </c>
      <c r="W60">
        <f>INDEX(root!$A$4:$CL$553,MATCH($A$60,root!$A$4:$A$553,0),MATCH(W59,root!$A$3:$CL$3,0))</f>
        <v>-42.2</v>
      </c>
      <c r="X60">
        <f>INDEX(root!$A$4:$CL$553,MATCH($A$60,root!$A$4:$A$553,0),MATCH(X59,root!$A$3:$CL$3,0))</f>
        <v>65</v>
      </c>
      <c r="Y60">
        <f>INDEX(root!$A$4:$CL$553,MATCH($A$60,root!$A$4:$A$553,0),MATCH(Y59,root!$A$3:$CL$3,0))</f>
        <v>135.6</v>
      </c>
      <c r="Z60">
        <f>INDEX(root!$A$4:$CL$553,MATCH($A$60,root!$A$4:$A$553,0),MATCH(Z59,root!$A$3:$CL$3,0))</f>
        <v>51.6</v>
      </c>
      <c r="AA60">
        <f>INDEX(root!$A$4:$CL$553,MATCH($A$60,root!$A$4:$A$553,0),MATCH(AA59,root!$A$3:$CL$3,0))</f>
        <v>164</v>
      </c>
      <c r="AB60">
        <f>INDEX(root!$A$4:$CL$553,MATCH($A$60,root!$A$4:$A$553,0),MATCH(AB59,root!$A$3:$CL$3,0))</f>
        <v>233.6</v>
      </c>
      <c r="AC60">
        <f>INDEX(root!$A$4:$CL$553,MATCH($A$60,root!$A$4:$A$553,0),MATCH(AC59,root!$A$3:$CL$3,0))</f>
        <v>157.80000000000001</v>
      </c>
      <c r="AD60">
        <f>INDEX(root!$A$4:$CL$553,MATCH($A$60,root!$A$4:$A$553,0),MATCH(AD59,root!$A$3:$CL$3,0))</f>
        <v>321.8</v>
      </c>
      <c r="AE60">
        <f>INDEX(root!$A$4:$CL$553,MATCH($A$60,root!$A$4:$A$553,0),MATCH(AE59,root!$A$3:$CL$3,0))</f>
        <v>331.2</v>
      </c>
      <c r="AF60">
        <f>INDEX(root!$A$4:$CL$553,MATCH($A$60,root!$A$4:$A$553,0),MATCH(AF59,root!$A$3:$CL$3,0))</f>
        <v>156.80000000000001</v>
      </c>
      <c r="AG60">
        <f>INDEX(root!$A$4:$CL$553,MATCH($A$60,root!$A$4:$A$553,0),MATCH(AG59,root!$A$3:$CL$3,0))</f>
        <v>478.6</v>
      </c>
      <c r="AH60">
        <f>INDEX(root!$A$4:$CL$553,MATCH($A$60,root!$A$4:$A$553,0),MATCH(AH59,root!$A$3:$CL$3,0))</f>
        <v>530.20000000000005</v>
      </c>
      <c r="AI60">
        <f>INDEX(root!$A$4:$CL$553,MATCH($A$60,root!$A$4:$A$553,0),MATCH(AI59,root!$A$3:$CL$3,0))</f>
        <v>94</v>
      </c>
      <c r="AJ60">
        <f>INDEX(root!$A$4:$CL$553,MATCH($A$60,root!$A$4:$A$553,0),MATCH(AJ59,root!$A$3:$CL$3,0))</f>
        <v>190.4</v>
      </c>
      <c r="AK60">
        <f>INDEX(root!$A$4:$CL$553,MATCH($A$60,root!$A$4:$A$553,0),MATCH(AK59,root!$A$3:$CL$3,0))</f>
        <v>599</v>
      </c>
      <c r="AL60">
        <f>INDEX(root!$A$4:$CL$553,MATCH($A$60,root!$A$4:$A$553,0),MATCH(AL59,root!$A$3:$CL$3,0))</f>
        <v>187.4</v>
      </c>
      <c r="AM60">
        <f>INDEX(root!$A$4:$CL$553,MATCH($A$60,root!$A$4:$A$553,0),MATCH(AM59,root!$A$3:$CL$3,0))</f>
        <v>377.8</v>
      </c>
      <c r="AN60">
        <f>INDEX(root!$A$4:$CL$553,MATCH($A$60,root!$A$4:$A$553,0),MATCH(AN59,root!$A$3:$CL$3,0))</f>
        <v>628.6</v>
      </c>
      <c r="AO60">
        <f>INDEX(root!$A$4:$CL$553,MATCH($A$60,root!$A$4:$A$553,0),MATCH(AO59,root!$A$3:$CL$3,0))</f>
        <v>167</v>
      </c>
      <c r="AP60">
        <f>INDEX(root!$A$4:$CL$553,MATCH($A$60,root!$A$4:$A$553,0),MATCH(AP59,root!$A$3:$CL$3,0))</f>
        <v>544.79999999999995</v>
      </c>
      <c r="AQ60">
        <f>INDEX(root!$A$4:$CL$553,MATCH($A$60,root!$A$4:$A$553,0),MATCH(AQ59,root!$A$3:$CL$3,0))</f>
        <v>638.79999999999995</v>
      </c>
      <c r="AR60">
        <f>INDEX(root!$A$4:$CL$553,MATCH($A$60,root!$A$4:$A$553,0),MATCH(AR59,root!$A$3:$CL$3,0))</f>
        <v>141.69999999999999</v>
      </c>
      <c r="AS60">
        <f>INDEX(root!$A$4:$CL$553,MATCH($A$60,root!$A$4:$A$553,0),MATCH(AS59,root!$A$3:$CL$3,0))</f>
        <v>121.5</v>
      </c>
      <c r="AT60">
        <f>INDEX(root!$A$4:$CL$553,MATCH($A$60,root!$A$4:$A$553,0),MATCH(AT59,root!$A$3:$CL$3,0))</f>
        <v>617.6</v>
      </c>
      <c r="AU60">
        <f>INDEX(root!$A$4:$CL$553,MATCH($A$60,root!$A$4:$A$553,0),MATCH(AU59,root!$A$3:$CL$3,0))</f>
        <v>-7.3</v>
      </c>
      <c r="AV60">
        <f>INDEX(root!$A$4:$CL$553,MATCH($A$60,root!$A$4:$A$553,0),MATCH(AV59,root!$A$3:$CL$3,0))</f>
        <v>114.2</v>
      </c>
      <c r="AW60">
        <f>INDEX(root!$A$4:$CL$553,MATCH($A$60,root!$A$4:$A$553,0),MATCH(AW59,root!$A$3:$CL$3,0))</f>
        <v>422.9</v>
      </c>
      <c r="AX60">
        <f>INDEX(root!$A$4:$CL$553,MATCH($A$60,root!$A$4:$A$553,0),MATCH(AX59,root!$A$3:$CL$3,0))</f>
        <v>108.4</v>
      </c>
      <c r="AY60">
        <f>INDEX(root!$A$4:$CL$553,MATCH($A$60,root!$A$4:$A$553,0),MATCH(AY59,root!$A$3:$CL$3,0))</f>
        <v>222.6</v>
      </c>
      <c r="AZ60">
        <f>INDEX(root!$A$4:$CL$553,MATCH($A$60,root!$A$4:$A$553,0),MATCH(AZ59,root!$A$3:$CL$3,0))</f>
        <v>364.3</v>
      </c>
      <c r="BA60">
        <f>INDEX(root!$A$4:$CL$553,MATCH($A$60,root!$A$4:$A$553,0),MATCH(BA59,root!$A$3:$CL$3,0))</f>
        <v>599</v>
      </c>
      <c r="BB60">
        <f>INDEX(root!$A$4:$CL$553,MATCH($A$60,root!$A$4:$A$553,0),MATCH(BB59,root!$A$3:$CL$3,0))</f>
        <v>0</v>
      </c>
      <c r="BC60">
        <f>INDEX(root!$A$4:$CL$553,MATCH($A$60,root!$A$4:$A$553,0),MATCH(BC59,root!$A$3:$CL$3,0))</f>
        <v>377.8</v>
      </c>
      <c r="BD60">
        <f>INDEX(root!$A$4:$CL$553,MATCH($A$60,root!$A$4:$A$553,0),MATCH(BD59,root!$A$3:$CL$3,0))</f>
        <v>628.6</v>
      </c>
      <c r="BE60">
        <f>INDEX(root!$A$4:$CL$553,MATCH($A$60,root!$A$4:$A$553,0),MATCH(BE59,root!$A$3:$CL$3,0))</f>
        <v>167</v>
      </c>
      <c r="BF60">
        <f>INDEX(root!$A$4:$CL$553,MATCH($A$60,root!$A$4:$A$553,0),MATCH(BF59,root!$A$3:$CL$3,0))</f>
        <v>544.79999999999995</v>
      </c>
      <c r="BG60">
        <f>INDEX(root!$A$4:$CL$553,MATCH($A$60,root!$A$4:$A$553,0),MATCH(BG59,root!$A$3:$CL$3,0))</f>
        <v>638.79999999999995</v>
      </c>
      <c r="BH60">
        <f>INDEX(root!$A$4:$CL$553,MATCH($A$60,root!$A$4:$A$553,0),MATCH(BH59,root!$A$3:$CL$3,0))</f>
        <v>0</v>
      </c>
      <c r="BI60">
        <f>INDEX(root!$A$4:$CL$553,MATCH($A$60,root!$A$4:$A$553,0),MATCH(BI59,root!$A$3:$CL$3,0))</f>
        <v>141.69999999999999</v>
      </c>
      <c r="BJ60">
        <f>INDEX(root!$A$4:$CL$553,MATCH($A$60,root!$A$4:$A$553,0),MATCH(BJ59,root!$A$3:$CL$3,0))</f>
        <v>121.5</v>
      </c>
      <c r="BK60">
        <f>INDEX(root!$A$4:$CL$553,MATCH($A$60,root!$A$4:$A$553,0),MATCH(BK59,root!$A$3:$CL$3,0))</f>
        <v>617.6</v>
      </c>
      <c r="BL60">
        <f>INDEX(root!$A$4:$CL$553,MATCH($A$60,root!$A$4:$A$553,0),MATCH(BL59,root!$A$3:$CL$3,0))</f>
        <v>0</v>
      </c>
      <c r="BM60">
        <f>INDEX(root!$A$4:$CL$553,MATCH($A$60,root!$A$4:$A$553,0),MATCH(BM59,root!$A$3:$CL$3,0))</f>
        <v>114.2</v>
      </c>
      <c r="BN60">
        <f>INDEX(root!$A$4:$CL$553,MATCH($A$60,root!$A$4:$A$553,0),MATCH(BN59,root!$A$3:$CL$3,0))</f>
        <v>422.9</v>
      </c>
      <c r="BO60">
        <f>INDEX(root!$A$4:$CL$553,MATCH($A$60,root!$A$4:$A$553,0),MATCH(BO59,root!$A$3:$CL$3,0))</f>
        <v>108.4</v>
      </c>
      <c r="BP60">
        <f>INDEX(root!$A$4:$CL$553,MATCH($A$60,root!$A$4:$A$553,0),MATCH(BP59,root!$A$3:$CL$3,0))</f>
        <v>222.6</v>
      </c>
      <c r="BQ60">
        <f>INDEX(root!$A$4:$CL$553,MATCH($A$60,root!$A$4:$A$553,0),MATCH(BQ59,root!$A$3:$CL$3,0))</f>
        <v>364.3</v>
      </c>
      <c r="BR60">
        <f>INDEX(root!$A$4:$CL$553,MATCH($A$60,root!$A$4:$A$553,0),MATCH(BR59,root!$A$3:$CL$3,0))</f>
        <v>0</v>
      </c>
      <c r="BS60">
        <f>INDEX(root!$A$4:$CL$553,MATCH($A$60,root!$A$4:$A$553,0),MATCH(BS59,root!$A$3:$CL$3,0))</f>
        <v>0</v>
      </c>
      <c r="BT60">
        <f>INDEX(root!$A$4:$CL$553,MATCH($A$60,root!$A$4:$A$553,0),MATCH(BT59,root!$A$3:$CL$3,0))</f>
        <v>0</v>
      </c>
      <c r="BU60">
        <f>INDEX(root!$A$4:$CL$553,MATCH($A$60,root!$A$4:$A$553,0),MATCH(BU59,root!$A$3:$CL$3,0))</f>
        <v>0</v>
      </c>
      <c r="BV60">
        <f>INDEX(root!$A$4:$CL$553,MATCH($A$60,root!$A$4:$A$553,0),MATCH(BV59,root!$A$3:$CL$3,0))</f>
        <v>0</v>
      </c>
      <c r="BW60">
        <f>INDEX(root!$A$4:$CL$553,MATCH($A$60,root!$A$4:$A$553,0),MATCH(BW59,root!$A$3:$CL$3,0))</f>
        <v>0</v>
      </c>
      <c r="BX60">
        <f>INDEX(root!$A$4:$CL$553,MATCH($A$60,root!$A$4:$A$553,0),MATCH(BX59,root!$A$3:$CL$3,0))</f>
        <v>0</v>
      </c>
      <c r="BY60">
        <f>INDEX(root!$A$4:$CL$553,MATCH($A$60,root!$A$4:$A$553,0),MATCH(BY59,root!$A$3:$CL$3,0))</f>
        <v>0</v>
      </c>
      <c r="BZ60">
        <f>INDEX(root!$A$4:$CL$553,MATCH($A$60,root!$A$4:$A$553,0),MATCH(BZ59,root!$A$3:$CL$3,0))</f>
        <v>0</v>
      </c>
      <c r="CA60">
        <f>INDEX(root!$A$4:$CL$553,MATCH($A$60,root!$A$4:$A$553,0),MATCH(CA59,root!$A$3:$CL$3,0))</f>
        <v>0</v>
      </c>
      <c r="CB60">
        <f>INDEX(root!$A$4:$CL$553,MATCH($A$60,root!$A$4:$A$553,0),MATCH(CB59,root!$A$3:$CL$3,0))</f>
        <v>0</v>
      </c>
      <c r="CC60">
        <f>INDEX(root!$A$4:$CL$553,MATCH($A$60,root!$A$4:$A$553,0),MATCH(CC59,root!$A$3:$CL$3,0))</f>
        <v>0</v>
      </c>
      <c r="CD60">
        <f>INDEX(root!$A$4:$CL$553,MATCH($A$60,root!$A$4:$A$553,0),MATCH(CD59,root!$A$3:$CL$3,0))</f>
        <v>0</v>
      </c>
      <c r="CE60">
        <f>INDEX(root!$A$4:$CL$553,MATCH($A$60,root!$A$4:$A$553,0),MATCH(CE59,root!$A$3:$CL$3,0))</f>
        <v>0</v>
      </c>
      <c r="CF60">
        <f>INDEX(root!$A$4:$CL$553,MATCH($A$60,root!$A$4:$A$553,0),MATCH(CF59,root!$A$3:$CL$3,0))</f>
        <v>0</v>
      </c>
      <c r="CG60">
        <f>INDEX(root!$A$4:$CL$553,MATCH($A$60,root!$A$4:$A$553,0),MATCH(CG59,root!$A$3:$CL$3,0))</f>
        <v>0</v>
      </c>
      <c r="CH60">
        <f>INDEX(root!$A$4:$CL$553,MATCH($A$60,root!$A$4:$A$553,0),MATCH(CH59,root!$A$3:$CL$3,0))</f>
        <v>0</v>
      </c>
      <c r="CI60">
        <f>INDEX(root!$A$4:$CL$553,MATCH($A$60,root!$A$4:$A$553,0),MATCH(CI59,root!$A$3:$CL$3,0))</f>
        <v>0</v>
      </c>
      <c r="CJ60">
        <f>INDEX(root!$A$4:$CL$553,MATCH($A$60,root!$A$4:$A$553,0),MATCH(CJ59,root!$A$3:$CL$3,0))</f>
        <v>0</v>
      </c>
      <c r="CK60">
        <f>INDEX(root!$A$4:$CL$553,MATCH($A$60,root!$A$4:$A$553,0),MATCH(CK59,root!$A$3:$CL$3,0))</f>
        <v>0</v>
      </c>
      <c r="CL60">
        <f>INDEX(root!$A$4:$CL$553,MATCH($A$60,root!$A$4:$A$553,0),MATCH(CL59,root!$A$3:$CL$3,0))</f>
        <v>0</v>
      </c>
    </row>
    <row r="61" spans="1:90" x14ac:dyDescent="0.3">
      <c r="A61" t="s">
        <v>211</v>
      </c>
      <c r="B61">
        <f>INDEX(root!$A$4:$CL$553,MATCH($A$61,root!$A$4:$A$553,0),MATCH(B59,root!$A$3:$CL$3,0))</f>
        <v>86</v>
      </c>
      <c r="C61" t="str">
        <f>INDEX(root!$A$4:$CL$553,MATCH($A$61,root!$A$4:$A$553,0),MATCH(C59,root!$A$3:$CL$3,0))</f>
        <v>Std</v>
      </c>
      <c r="D61">
        <f>INDEX(root!$A$4:$CL$553,MATCH($A$61,root!$A$4:$A$553,0),MATCH(D59,root!$A$3:$CL$3,0))</f>
        <v>-85.9</v>
      </c>
      <c r="E61">
        <f>INDEX(root!$A$4:$CL$553,MATCH($A$61,root!$A$4:$A$553,0),MATCH(E59,root!$A$3:$CL$3,0))</f>
        <v>37.799999999999997</v>
      </c>
      <c r="F61">
        <f>INDEX(root!$A$4:$CL$553,MATCH($A$61,root!$A$4:$A$553,0),MATCH(F59,root!$A$3:$CL$3,0))</f>
        <v>116.6</v>
      </c>
      <c r="G61">
        <f>INDEX(root!$A$4:$CL$553,MATCH($A$61,root!$A$4:$A$553,0),MATCH(G59,root!$A$3:$CL$3,0))</f>
        <v>572.6</v>
      </c>
      <c r="H61">
        <f>INDEX(root!$A$4:$CL$553,MATCH($A$61,root!$A$4:$A$553,0),MATCH(H59,root!$A$3:$CL$3,0))</f>
        <v>686.5</v>
      </c>
      <c r="I61">
        <f>INDEX(root!$A$4:$CL$553,MATCH($A$61,root!$A$4:$A$553,0),MATCH(I59,root!$A$3:$CL$3,0))</f>
        <v>321.10000000000002</v>
      </c>
      <c r="J61">
        <f>INDEX(root!$A$4:$CL$553,MATCH($A$61,root!$A$4:$A$553,0),MATCH(J59,root!$A$3:$CL$3,0))</f>
        <v>-53.3</v>
      </c>
      <c r="K61">
        <f>INDEX(root!$A$4:$CL$553,MATCH($A$61,root!$A$4:$A$553,0),MATCH(K59,root!$A$3:$CL$3,0))</f>
        <v>-6.2</v>
      </c>
      <c r="L61">
        <f>INDEX(root!$A$4:$CL$553,MATCH($A$61,root!$A$4:$A$553,0),MATCH(L59,root!$A$3:$CL$3,0))</f>
        <v>-48.7</v>
      </c>
      <c r="M61">
        <f>INDEX(root!$A$4:$CL$553,MATCH($A$61,root!$A$4:$A$553,0),MATCH(M59,root!$A$3:$CL$3,0))</f>
        <v>-54.9</v>
      </c>
      <c r="N61">
        <f>INDEX(root!$A$4:$CL$553,MATCH($A$61,root!$A$4:$A$553,0),MATCH(N59,root!$A$3:$CL$3,0))</f>
        <v>22.1</v>
      </c>
      <c r="O61">
        <f>INDEX(root!$A$4:$CL$553,MATCH($A$61,root!$A$4:$A$553,0),MATCH(O59,root!$A$3:$CL$3,0))</f>
        <v>-32.799999999999997</v>
      </c>
      <c r="P61">
        <f>INDEX(root!$A$4:$CL$553,MATCH($A$61,root!$A$4:$A$553,0),MATCH(P59,root!$A$3:$CL$3,0))</f>
        <v>-86.1</v>
      </c>
      <c r="Q61">
        <f>INDEX(root!$A$4:$CL$553,MATCH($A$61,root!$A$4:$A$553,0),MATCH(Q59,root!$A$3:$CL$3,0))</f>
        <v>70.599999999999994</v>
      </c>
      <c r="R61">
        <f>INDEX(root!$A$4:$CL$553,MATCH($A$61,root!$A$4:$A$553,0),MATCH(R59,root!$A$3:$CL$3,0))</f>
        <v>47</v>
      </c>
      <c r="S61">
        <f>INDEX(root!$A$4:$CL$553,MATCH($A$61,root!$A$4:$A$553,0),MATCH(S59,root!$A$3:$CL$3,0))</f>
        <v>91</v>
      </c>
      <c r="T61">
        <f>INDEX(root!$A$4:$CL$553,MATCH($A$61,root!$A$4:$A$553,0),MATCH(T59,root!$A$3:$CL$3,0))</f>
        <v>60.2</v>
      </c>
      <c r="U61">
        <f>INDEX(root!$A$4:$CL$553,MATCH($A$61,root!$A$4:$A$553,0),MATCH(U59,root!$A$3:$CL$3,0))</f>
        <v>107.2</v>
      </c>
      <c r="V61">
        <f>INDEX(root!$A$4:$CL$553,MATCH($A$61,root!$A$4:$A$553,0),MATCH(V59,root!$A$3:$CL$3,0))</f>
        <v>199.9</v>
      </c>
      <c r="W61">
        <f>INDEX(root!$A$4:$CL$553,MATCH($A$61,root!$A$4:$A$553,0),MATCH(W59,root!$A$3:$CL$3,0))</f>
        <v>-42.2</v>
      </c>
      <c r="X61">
        <f>INDEX(root!$A$4:$CL$553,MATCH($A$61,root!$A$4:$A$553,0),MATCH(X59,root!$A$3:$CL$3,0))</f>
        <v>65</v>
      </c>
      <c r="Y61">
        <f>INDEX(root!$A$4:$CL$553,MATCH($A$61,root!$A$4:$A$553,0),MATCH(Y59,root!$A$3:$CL$3,0))</f>
        <v>135.6</v>
      </c>
      <c r="Z61">
        <f>INDEX(root!$A$4:$CL$553,MATCH($A$61,root!$A$4:$A$553,0),MATCH(Z59,root!$A$3:$CL$3,0))</f>
        <v>51.6</v>
      </c>
      <c r="AA61">
        <f>INDEX(root!$A$4:$CL$553,MATCH($A$61,root!$A$4:$A$553,0),MATCH(AA59,root!$A$3:$CL$3,0))</f>
        <v>164</v>
      </c>
      <c r="AB61">
        <f>INDEX(root!$A$4:$CL$553,MATCH($A$61,root!$A$4:$A$553,0),MATCH(AB59,root!$A$3:$CL$3,0))</f>
        <v>233.6</v>
      </c>
      <c r="AC61">
        <f>INDEX(root!$A$4:$CL$553,MATCH($A$61,root!$A$4:$A$553,0),MATCH(AC59,root!$A$3:$CL$3,0))</f>
        <v>157.80000000000001</v>
      </c>
      <c r="AD61">
        <f>INDEX(root!$A$4:$CL$553,MATCH($A$61,root!$A$4:$A$553,0),MATCH(AD59,root!$A$3:$CL$3,0))</f>
        <v>321.8</v>
      </c>
      <c r="AE61">
        <f>INDEX(root!$A$4:$CL$553,MATCH($A$61,root!$A$4:$A$553,0),MATCH(AE59,root!$A$3:$CL$3,0))</f>
        <v>331.2</v>
      </c>
      <c r="AF61">
        <f>INDEX(root!$A$4:$CL$553,MATCH($A$61,root!$A$4:$A$553,0),MATCH(AF59,root!$A$3:$CL$3,0))</f>
        <v>156.80000000000001</v>
      </c>
      <c r="AG61">
        <f>INDEX(root!$A$4:$CL$553,MATCH($A$61,root!$A$4:$A$553,0),MATCH(AG59,root!$A$3:$CL$3,0))</f>
        <v>478.6</v>
      </c>
      <c r="AH61">
        <f>INDEX(root!$A$4:$CL$553,MATCH($A$61,root!$A$4:$A$553,0),MATCH(AH59,root!$A$3:$CL$3,0))</f>
        <v>530.20000000000005</v>
      </c>
      <c r="AI61">
        <f>INDEX(root!$A$4:$CL$553,MATCH($A$61,root!$A$4:$A$553,0),MATCH(AI59,root!$A$3:$CL$3,0))</f>
        <v>94</v>
      </c>
      <c r="AJ61">
        <f>INDEX(root!$A$4:$CL$553,MATCH($A$61,root!$A$4:$A$553,0),MATCH(AJ59,root!$A$3:$CL$3,0))</f>
        <v>190.4</v>
      </c>
      <c r="AK61">
        <f>INDEX(root!$A$4:$CL$553,MATCH($A$61,root!$A$4:$A$553,0),MATCH(AK59,root!$A$3:$CL$3,0))</f>
        <v>599</v>
      </c>
      <c r="AL61">
        <f>INDEX(root!$A$4:$CL$553,MATCH($A$61,root!$A$4:$A$553,0),MATCH(AL59,root!$A$3:$CL$3,0))</f>
        <v>187.4</v>
      </c>
      <c r="AM61">
        <f>INDEX(root!$A$4:$CL$553,MATCH($A$61,root!$A$4:$A$553,0),MATCH(AM59,root!$A$3:$CL$3,0))</f>
        <v>377.8</v>
      </c>
      <c r="AN61">
        <f>INDEX(root!$A$4:$CL$553,MATCH($A$61,root!$A$4:$A$553,0),MATCH(AN59,root!$A$3:$CL$3,0))</f>
        <v>628.6</v>
      </c>
      <c r="AO61">
        <f>INDEX(root!$A$4:$CL$553,MATCH($A$61,root!$A$4:$A$553,0),MATCH(AO59,root!$A$3:$CL$3,0))</f>
        <v>167</v>
      </c>
      <c r="AP61">
        <f>INDEX(root!$A$4:$CL$553,MATCH($A$61,root!$A$4:$A$553,0),MATCH(AP59,root!$A$3:$CL$3,0))</f>
        <v>544.79999999999995</v>
      </c>
      <c r="AQ61">
        <f>INDEX(root!$A$4:$CL$553,MATCH($A$61,root!$A$4:$A$553,0),MATCH(AQ59,root!$A$3:$CL$3,0))</f>
        <v>638.79999999999995</v>
      </c>
      <c r="AR61">
        <f>INDEX(root!$A$4:$CL$553,MATCH($A$61,root!$A$4:$A$553,0),MATCH(AR59,root!$A$3:$CL$3,0))</f>
        <v>141.69999999999999</v>
      </c>
      <c r="AS61">
        <f>INDEX(root!$A$4:$CL$553,MATCH($A$61,root!$A$4:$A$553,0),MATCH(AS59,root!$A$3:$CL$3,0))</f>
        <v>121.5</v>
      </c>
      <c r="AT61">
        <f>INDEX(root!$A$4:$CL$553,MATCH($A$61,root!$A$4:$A$553,0),MATCH(AT59,root!$A$3:$CL$3,0))</f>
        <v>617.6</v>
      </c>
      <c r="AU61">
        <f>INDEX(root!$A$4:$CL$553,MATCH($A$61,root!$A$4:$A$553,0),MATCH(AU59,root!$A$3:$CL$3,0))</f>
        <v>-7.3</v>
      </c>
      <c r="AV61">
        <f>INDEX(root!$A$4:$CL$553,MATCH($A$61,root!$A$4:$A$553,0),MATCH(AV59,root!$A$3:$CL$3,0))</f>
        <v>114.2</v>
      </c>
      <c r="AW61">
        <f>INDEX(root!$A$4:$CL$553,MATCH($A$61,root!$A$4:$A$553,0),MATCH(AW59,root!$A$3:$CL$3,0))</f>
        <v>422.9</v>
      </c>
      <c r="AX61">
        <f>INDEX(root!$A$4:$CL$553,MATCH($A$61,root!$A$4:$A$553,0),MATCH(AX59,root!$A$3:$CL$3,0))</f>
        <v>108.4</v>
      </c>
      <c r="AY61">
        <f>INDEX(root!$A$4:$CL$553,MATCH($A$61,root!$A$4:$A$553,0),MATCH(AY59,root!$A$3:$CL$3,0))</f>
        <v>222.6</v>
      </c>
      <c r="AZ61">
        <f>INDEX(root!$A$4:$CL$553,MATCH($A$61,root!$A$4:$A$553,0),MATCH(AZ59,root!$A$3:$CL$3,0))</f>
        <v>364.3</v>
      </c>
      <c r="BA61">
        <f>INDEX(root!$A$4:$CL$553,MATCH($A$61,root!$A$4:$A$553,0),MATCH(BA59,root!$A$3:$CL$3,0))</f>
        <v>599</v>
      </c>
      <c r="BB61">
        <f>INDEX(root!$A$4:$CL$553,MATCH($A$61,root!$A$4:$A$553,0),MATCH(BB59,root!$A$3:$CL$3,0))</f>
        <v>0</v>
      </c>
      <c r="BC61">
        <f>INDEX(root!$A$4:$CL$553,MATCH($A$61,root!$A$4:$A$553,0),MATCH(BC59,root!$A$3:$CL$3,0))</f>
        <v>377.8</v>
      </c>
      <c r="BD61">
        <f>INDEX(root!$A$4:$CL$553,MATCH($A$61,root!$A$4:$A$553,0),MATCH(BD59,root!$A$3:$CL$3,0))</f>
        <v>628.6</v>
      </c>
      <c r="BE61">
        <f>INDEX(root!$A$4:$CL$553,MATCH($A$61,root!$A$4:$A$553,0),MATCH(BE59,root!$A$3:$CL$3,0))</f>
        <v>167</v>
      </c>
      <c r="BF61">
        <f>INDEX(root!$A$4:$CL$553,MATCH($A$61,root!$A$4:$A$553,0),MATCH(BF59,root!$A$3:$CL$3,0))</f>
        <v>544.79999999999995</v>
      </c>
      <c r="BG61">
        <f>INDEX(root!$A$4:$CL$553,MATCH($A$61,root!$A$4:$A$553,0),MATCH(BG59,root!$A$3:$CL$3,0))</f>
        <v>638.79999999999995</v>
      </c>
      <c r="BH61">
        <f>INDEX(root!$A$4:$CL$553,MATCH($A$61,root!$A$4:$A$553,0),MATCH(BH59,root!$A$3:$CL$3,0))</f>
        <v>0</v>
      </c>
      <c r="BI61">
        <f>INDEX(root!$A$4:$CL$553,MATCH($A$61,root!$A$4:$A$553,0),MATCH(BI59,root!$A$3:$CL$3,0))</f>
        <v>141.69999999999999</v>
      </c>
      <c r="BJ61">
        <f>INDEX(root!$A$4:$CL$553,MATCH($A$61,root!$A$4:$A$553,0),MATCH(BJ59,root!$A$3:$CL$3,0))</f>
        <v>121.5</v>
      </c>
      <c r="BK61">
        <f>INDEX(root!$A$4:$CL$553,MATCH($A$61,root!$A$4:$A$553,0),MATCH(BK59,root!$A$3:$CL$3,0))</f>
        <v>617.6</v>
      </c>
      <c r="BL61">
        <f>INDEX(root!$A$4:$CL$553,MATCH($A$61,root!$A$4:$A$553,0),MATCH(BL59,root!$A$3:$CL$3,0))</f>
        <v>0</v>
      </c>
      <c r="BM61">
        <f>INDEX(root!$A$4:$CL$553,MATCH($A$61,root!$A$4:$A$553,0),MATCH(BM59,root!$A$3:$CL$3,0))</f>
        <v>114.2</v>
      </c>
      <c r="BN61">
        <f>INDEX(root!$A$4:$CL$553,MATCH($A$61,root!$A$4:$A$553,0),MATCH(BN59,root!$A$3:$CL$3,0))</f>
        <v>422.9</v>
      </c>
      <c r="BO61">
        <f>INDEX(root!$A$4:$CL$553,MATCH($A$61,root!$A$4:$A$553,0),MATCH(BO59,root!$A$3:$CL$3,0))</f>
        <v>108.4</v>
      </c>
      <c r="BP61">
        <f>INDEX(root!$A$4:$CL$553,MATCH($A$61,root!$A$4:$A$553,0),MATCH(BP59,root!$A$3:$CL$3,0))</f>
        <v>222.6</v>
      </c>
      <c r="BQ61">
        <f>INDEX(root!$A$4:$CL$553,MATCH($A$61,root!$A$4:$A$553,0),MATCH(BQ59,root!$A$3:$CL$3,0))</f>
        <v>364.3</v>
      </c>
      <c r="BR61">
        <f>INDEX(root!$A$4:$CL$553,MATCH($A$61,root!$A$4:$A$553,0),MATCH(BR59,root!$A$3:$CL$3,0))</f>
        <v>0</v>
      </c>
      <c r="BS61">
        <f>INDEX(root!$A$4:$CL$553,MATCH($A$61,root!$A$4:$A$553,0),MATCH(BS59,root!$A$3:$CL$3,0))</f>
        <v>0</v>
      </c>
      <c r="BT61">
        <f>INDEX(root!$A$4:$CL$553,MATCH($A$61,root!$A$4:$A$553,0),MATCH(BT59,root!$A$3:$CL$3,0))</f>
        <v>0</v>
      </c>
      <c r="BU61">
        <f>INDEX(root!$A$4:$CL$553,MATCH($A$61,root!$A$4:$A$553,0),MATCH(BU59,root!$A$3:$CL$3,0))</f>
        <v>0</v>
      </c>
      <c r="BV61">
        <f>INDEX(root!$A$4:$CL$553,MATCH($A$61,root!$A$4:$A$553,0),MATCH(BV59,root!$A$3:$CL$3,0))</f>
        <v>0</v>
      </c>
      <c r="BW61">
        <f>INDEX(root!$A$4:$CL$553,MATCH($A$61,root!$A$4:$A$553,0),MATCH(BW59,root!$A$3:$CL$3,0))</f>
        <v>0</v>
      </c>
      <c r="BX61">
        <f>INDEX(root!$A$4:$CL$553,MATCH($A$61,root!$A$4:$A$553,0),MATCH(BX59,root!$A$3:$CL$3,0))</f>
        <v>0</v>
      </c>
      <c r="BY61">
        <f>INDEX(root!$A$4:$CL$553,MATCH($A$61,root!$A$4:$A$553,0),MATCH(BY59,root!$A$3:$CL$3,0))</f>
        <v>0</v>
      </c>
      <c r="BZ61">
        <f>INDEX(root!$A$4:$CL$553,MATCH($A$61,root!$A$4:$A$553,0),MATCH(BZ59,root!$A$3:$CL$3,0))</f>
        <v>0</v>
      </c>
      <c r="CA61">
        <f>INDEX(root!$A$4:$CL$553,MATCH($A$61,root!$A$4:$A$553,0),MATCH(CA59,root!$A$3:$CL$3,0))</f>
        <v>0</v>
      </c>
      <c r="CB61">
        <f>INDEX(root!$A$4:$CL$553,MATCH($A$61,root!$A$4:$A$553,0),MATCH(CB59,root!$A$3:$CL$3,0))</f>
        <v>0</v>
      </c>
      <c r="CC61">
        <f>INDEX(root!$A$4:$CL$553,MATCH($A$61,root!$A$4:$A$553,0),MATCH(CC59,root!$A$3:$CL$3,0))</f>
        <v>0</v>
      </c>
      <c r="CD61">
        <f>INDEX(root!$A$4:$CL$553,MATCH($A$61,root!$A$4:$A$553,0),MATCH(CD59,root!$A$3:$CL$3,0))</f>
        <v>0</v>
      </c>
      <c r="CE61">
        <f>INDEX(root!$A$4:$CL$553,MATCH($A$61,root!$A$4:$A$553,0),MATCH(CE59,root!$A$3:$CL$3,0))</f>
        <v>0</v>
      </c>
      <c r="CF61">
        <f>INDEX(root!$A$4:$CL$553,MATCH($A$61,root!$A$4:$A$553,0),MATCH(CF59,root!$A$3:$CL$3,0))</f>
        <v>0</v>
      </c>
      <c r="CG61">
        <f>INDEX(root!$A$4:$CL$553,MATCH($A$61,root!$A$4:$A$553,0),MATCH(CG59,root!$A$3:$CL$3,0))</f>
        <v>0</v>
      </c>
      <c r="CH61">
        <f>INDEX(root!$A$4:$CL$553,MATCH($A$61,root!$A$4:$A$553,0),MATCH(CH59,root!$A$3:$CL$3,0))</f>
        <v>0</v>
      </c>
      <c r="CI61">
        <f>INDEX(root!$A$4:$CL$553,MATCH($A$61,root!$A$4:$A$553,0),MATCH(CI59,root!$A$3:$CL$3,0))</f>
        <v>0</v>
      </c>
      <c r="CJ61">
        <f>INDEX(root!$A$4:$CL$553,MATCH($A$61,root!$A$4:$A$553,0),MATCH(CJ59,root!$A$3:$CL$3,0))</f>
        <v>0</v>
      </c>
      <c r="CK61">
        <f>INDEX(root!$A$4:$CL$553,MATCH($A$61,root!$A$4:$A$553,0),MATCH(CK59,root!$A$3:$CL$3,0))</f>
        <v>0</v>
      </c>
      <c r="CL61">
        <f>INDEX(root!$A$4:$CL$553,MATCH($A$61,root!$A$4:$A$553,0),MATCH(CL59,root!$A$3:$CL$3,0))</f>
        <v>0</v>
      </c>
    </row>
    <row r="62" spans="1:90" x14ac:dyDescent="0.3">
      <c r="A62" t="s">
        <v>808</v>
      </c>
      <c r="D62" t="b">
        <f>D60=D61</f>
        <v>0</v>
      </c>
      <c r="E62" t="b">
        <f t="shared" ref="E62:BP62" si="119">E60=E61</f>
        <v>1</v>
      </c>
      <c r="F62" t="b">
        <f t="shared" si="119"/>
        <v>1</v>
      </c>
      <c r="G62" t="b">
        <f t="shared" si="119"/>
        <v>1</v>
      </c>
      <c r="H62" t="b">
        <f t="shared" si="119"/>
        <v>1</v>
      </c>
      <c r="I62" t="b">
        <f t="shared" si="119"/>
        <v>1</v>
      </c>
      <c r="J62" t="b">
        <f t="shared" si="119"/>
        <v>1</v>
      </c>
      <c r="K62" t="b">
        <f t="shared" si="119"/>
        <v>1</v>
      </c>
      <c r="L62" t="b">
        <f t="shared" si="119"/>
        <v>1</v>
      </c>
      <c r="M62" t="b">
        <f t="shared" si="119"/>
        <v>1</v>
      </c>
      <c r="N62" t="b">
        <f t="shared" si="119"/>
        <v>1</v>
      </c>
      <c r="O62" t="b">
        <f t="shared" si="119"/>
        <v>1</v>
      </c>
      <c r="P62" t="b">
        <f t="shared" si="119"/>
        <v>1</v>
      </c>
      <c r="Q62" t="b">
        <f t="shared" si="119"/>
        <v>1</v>
      </c>
      <c r="R62" t="b">
        <f t="shared" si="119"/>
        <v>1</v>
      </c>
      <c r="S62" t="b">
        <f t="shared" si="119"/>
        <v>1</v>
      </c>
      <c r="T62" t="b">
        <f t="shared" si="119"/>
        <v>1</v>
      </c>
      <c r="U62" t="b">
        <f t="shared" si="119"/>
        <v>1</v>
      </c>
      <c r="V62" t="b">
        <f t="shared" si="119"/>
        <v>1</v>
      </c>
      <c r="W62" t="b">
        <f t="shared" si="119"/>
        <v>1</v>
      </c>
      <c r="X62" t="b">
        <f t="shared" si="119"/>
        <v>1</v>
      </c>
      <c r="Y62" t="b">
        <f t="shared" si="119"/>
        <v>1</v>
      </c>
      <c r="Z62" t="b">
        <f t="shared" si="119"/>
        <v>1</v>
      </c>
      <c r="AA62" t="b">
        <f t="shared" si="119"/>
        <v>1</v>
      </c>
      <c r="AB62" t="b">
        <f t="shared" si="119"/>
        <v>1</v>
      </c>
      <c r="AC62" t="b">
        <f t="shared" si="119"/>
        <v>1</v>
      </c>
      <c r="AD62" t="b">
        <f t="shared" si="119"/>
        <v>1</v>
      </c>
      <c r="AE62" t="b">
        <f t="shared" si="119"/>
        <v>1</v>
      </c>
      <c r="AF62" t="b">
        <f t="shared" si="119"/>
        <v>1</v>
      </c>
      <c r="AG62" t="b">
        <f t="shared" si="119"/>
        <v>1</v>
      </c>
      <c r="AH62" t="b">
        <f t="shared" si="119"/>
        <v>1</v>
      </c>
      <c r="AI62" t="b">
        <f t="shared" si="119"/>
        <v>1</v>
      </c>
      <c r="AJ62" t="b">
        <f t="shared" si="119"/>
        <v>1</v>
      </c>
      <c r="AK62" t="b">
        <f t="shared" si="119"/>
        <v>1</v>
      </c>
      <c r="AL62" t="b">
        <f t="shared" si="119"/>
        <v>1</v>
      </c>
      <c r="AM62" t="b">
        <f t="shared" si="119"/>
        <v>1</v>
      </c>
      <c r="AN62" t="b">
        <f t="shared" si="119"/>
        <v>1</v>
      </c>
      <c r="AO62" t="b">
        <f t="shared" si="119"/>
        <v>1</v>
      </c>
      <c r="AP62" t="b">
        <f t="shared" si="119"/>
        <v>1</v>
      </c>
      <c r="AQ62" t="b">
        <f t="shared" si="119"/>
        <v>1</v>
      </c>
      <c r="AR62" t="b">
        <f t="shared" si="119"/>
        <v>1</v>
      </c>
      <c r="AS62" t="b">
        <f t="shared" si="119"/>
        <v>1</v>
      </c>
      <c r="AT62" t="b">
        <f t="shared" si="119"/>
        <v>1</v>
      </c>
      <c r="AU62" t="b">
        <f t="shared" si="119"/>
        <v>1</v>
      </c>
      <c r="AV62" t="b">
        <f t="shared" si="119"/>
        <v>1</v>
      </c>
      <c r="AW62" t="b">
        <f t="shared" si="119"/>
        <v>1</v>
      </c>
      <c r="AX62" t="b">
        <f t="shared" si="119"/>
        <v>1</v>
      </c>
      <c r="AY62" t="b">
        <f t="shared" si="119"/>
        <v>1</v>
      </c>
      <c r="AZ62" t="b">
        <f t="shared" si="119"/>
        <v>1</v>
      </c>
      <c r="BA62" t="b">
        <f t="shared" si="119"/>
        <v>1</v>
      </c>
      <c r="BB62" t="b">
        <f t="shared" si="119"/>
        <v>1</v>
      </c>
      <c r="BC62" t="b">
        <f t="shared" si="119"/>
        <v>1</v>
      </c>
      <c r="BD62" t="b">
        <f t="shared" si="119"/>
        <v>1</v>
      </c>
      <c r="BE62" t="b">
        <f t="shared" si="119"/>
        <v>1</v>
      </c>
      <c r="BF62" t="b">
        <f t="shared" si="119"/>
        <v>1</v>
      </c>
      <c r="BG62" t="b">
        <f t="shared" si="119"/>
        <v>1</v>
      </c>
      <c r="BH62" t="b">
        <f t="shared" si="119"/>
        <v>1</v>
      </c>
      <c r="BI62" t="b">
        <f t="shared" si="119"/>
        <v>1</v>
      </c>
      <c r="BJ62" t="b">
        <f t="shared" si="119"/>
        <v>1</v>
      </c>
      <c r="BK62" t="b">
        <f t="shared" si="119"/>
        <v>1</v>
      </c>
      <c r="BL62" t="b">
        <f t="shared" si="119"/>
        <v>1</v>
      </c>
      <c r="BM62" t="b">
        <f t="shared" si="119"/>
        <v>1</v>
      </c>
      <c r="BN62" t="b">
        <f t="shared" si="119"/>
        <v>1</v>
      </c>
      <c r="BO62" t="b">
        <f t="shared" si="119"/>
        <v>1</v>
      </c>
      <c r="BP62" t="b">
        <f t="shared" si="119"/>
        <v>1</v>
      </c>
      <c r="BQ62" t="b">
        <f t="shared" ref="BQ62:CL62" si="120">BQ60=BQ61</f>
        <v>1</v>
      </c>
      <c r="BR62" t="b">
        <f t="shared" si="120"/>
        <v>1</v>
      </c>
      <c r="BS62" t="b">
        <f t="shared" si="120"/>
        <v>1</v>
      </c>
      <c r="BT62" t="b">
        <f t="shared" si="120"/>
        <v>1</v>
      </c>
      <c r="BU62" t="b">
        <f t="shared" si="120"/>
        <v>1</v>
      </c>
      <c r="BV62" t="b">
        <f t="shared" si="120"/>
        <v>1</v>
      </c>
      <c r="BW62" t="b">
        <f t="shared" si="120"/>
        <v>1</v>
      </c>
      <c r="BX62" t="b">
        <f t="shared" si="120"/>
        <v>1</v>
      </c>
      <c r="BY62" t="b">
        <f t="shared" si="120"/>
        <v>1</v>
      </c>
      <c r="BZ62" t="b">
        <f t="shared" si="120"/>
        <v>1</v>
      </c>
      <c r="CA62" t="b">
        <f t="shared" si="120"/>
        <v>1</v>
      </c>
      <c r="CB62" t="b">
        <f t="shared" si="120"/>
        <v>1</v>
      </c>
      <c r="CC62" t="b">
        <f t="shared" si="120"/>
        <v>1</v>
      </c>
      <c r="CD62" t="b">
        <f t="shared" si="120"/>
        <v>1</v>
      </c>
      <c r="CE62" t="b">
        <f t="shared" si="120"/>
        <v>1</v>
      </c>
      <c r="CF62" t="b">
        <f t="shared" si="120"/>
        <v>1</v>
      </c>
      <c r="CG62" t="b">
        <f t="shared" si="120"/>
        <v>1</v>
      </c>
      <c r="CH62" t="b">
        <f t="shared" si="120"/>
        <v>1</v>
      </c>
      <c r="CI62" t="b">
        <f t="shared" si="120"/>
        <v>1</v>
      </c>
      <c r="CJ62" t="b">
        <f t="shared" si="120"/>
        <v>1</v>
      </c>
      <c r="CK62" t="b">
        <f t="shared" si="120"/>
        <v>1</v>
      </c>
      <c r="CL62" t="b">
        <f t="shared" si="120"/>
        <v>1</v>
      </c>
    </row>
    <row r="63" spans="1:90" s="20" customFormat="1" x14ac:dyDescent="0.3"/>
    <row r="64" spans="1:90" x14ac:dyDescent="0.3">
      <c r="A64" t="s">
        <v>483</v>
      </c>
      <c r="B64">
        <f>INDEX(root!$A$4:$CL$553,MATCH($A$64,root!$A$4:$A$553,0),MATCH(B59,root!$A$3:$CL$3,0))</f>
        <v>252</v>
      </c>
      <c r="C64" t="str">
        <f>INDEX(root!$A$4:$CL$553,MATCH($A$64,root!$A$4:$A$553,0),MATCH(C59,root!$A$3:$CL$3,0))</f>
        <v>Rep</v>
      </c>
      <c r="D64">
        <f>INDEX(root!$A$4:$CL$553,MATCH($A$64,root!$A$4:$A$553,0),MATCH(D59,root!$A$3:$CL$3,0))</f>
        <v>0</v>
      </c>
      <c r="E64">
        <f>INDEX(root!$A$4:$CL$553,MATCH($A$64,root!$A$4:$A$553,0),MATCH(E59,root!$A$3:$CL$3,0))</f>
        <v>59.2</v>
      </c>
      <c r="F64">
        <f>INDEX(root!$A$4:$CL$553,MATCH($A$64,root!$A$4:$A$553,0),MATCH(F59,root!$A$3:$CL$3,0))</f>
        <v>71.5</v>
      </c>
      <c r="G64">
        <f>INDEX(root!$A$4:$CL$553,MATCH($A$64,root!$A$4:$A$553,0),MATCH(G59,root!$A$3:$CL$3,0))</f>
        <v>71.2</v>
      </c>
      <c r="H64">
        <f>INDEX(root!$A$4:$CL$553,MATCH($A$64,root!$A$4:$A$553,0),MATCH(H59,root!$A$3:$CL$3,0))</f>
        <v>69</v>
      </c>
      <c r="I64">
        <f>INDEX(root!$A$4:$CL$553,MATCH($A$64,root!$A$4:$A$553,0),MATCH(I59,root!$A$3:$CL$3,0))</f>
        <v>68.3</v>
      </c>
      <c r="J64" t="str">
        <f>INDEX(root!$A$4:$CL$553,MATCH($A$64,root!$A$4:$A$553,0),MATCH(J59,root!$A$3:$CL$3,0))</f>
        <v>N/P</v>
      </c>
      <c r="K64" t="str">
        <f>INDEX(root!$A$4:$CL$553,MATCH($A$64,root!$A$4:$A$553,0),MATCH(K59,root!$A$3:$CL$3,0))</f>
        <v>N/P</v>
      </c>
      <c r="L64" t="str">
        <f>INDEX(root!$A$4:$CL$553,MATCH($A$64,root!$A$4:$A$553,0),MATCH(L59,root!$A$3:$CL$3,0))</f>
        <v>N/P</v>
      </c>
      <c r="M64" t="str">
        <f>INDEX(root!$A$4:$CL$553,MATCH($A$64,root!$A$4:$A$553,0),MATCH(M59,root!$A$3:$CL$3,0))</f>
        <v>N/P</v>
      </c>
      <c r="N64" t="str">
        <f>INDEX(root!$A$4:$CL$553,MATCH($A$64,root!$A$4:$A$553,0),MATCH(N59,root!$A$3:$CL$3,0))</f>
        <v>N/P</v>
      </c>
      <c r="O64" t="str">
        <f>INDEX(root!$A$4:$CL$553,MATCH($A$64,root!$A$4:$A$553,0),MATCH(O59,root!$A$3:$CL$3,0))</f>
        <v>N/P</v>
      </c>
      <c r="P64" t="str">
        <f>INDEX(root!$A$4:$CL$553,MATCH($A$64,root!$A$4:$A$553,0),MATCH(P59,root!$A$3:$CL$3,0))</f>
        <v>N/P</v>
      </c>
      <c r="Q64" t="str">
        <f>INDEX(root!$A$4:$CL$553,MATCH($A$64,root!$A$4:$A$553,0),MATCH(Q59,root!$A$3:$CL$3,0))</f>
        <v>N/P</v>
      </c>
      <c r="R64" t="str">
        <f>INDEX(root!$A$4:$CL$553,MATCH($A$64,root!$A$4:$A$553,0),MATCH(R59,root!$A$3:$CL$3,0))</f>
        <v>N/A</v>
      </c>
      <c r="S64">
        <f>INDEX(root!$A$4:$CL$553,MATCH($A$64,root!$A$4:$A$553,0),MATCH(S59,root!$A$3:$CL$3,0))</f>
        <v>59.2</v>
      </c>
      <c r="T64" t="str">
        <f>INDEX(root!$A$4:$CL$553,MATCH($A$64,root!$A$4:$A$553,0),MATCH(T59,root!$A$3:$CL$3,0))</f>
        <v>N/A</v>
      </c>
      <c r="U64" t="str">
        <f>INDEX(root!$A$4:$CL$553,MATCH($A$64,root!$A$4:$A$553,0),MATCH(U59,root!$A$3:$CL$3,0))</f>
        <v>N/P</v>
      </c>
      <c r="V64">
        <f>INDEX(root!$A$4:$CL$553,MATCH($A$64,root!$A$4:$A$553,0),MATCH(V59,root!$A$3:$CL$3,0))</f>
        <v>59.2</v>
      </c>
      <c r="W64" t="str">
        <f>INDEX(root!$A$4:$CL$553,MATCH($A$64,root!$A$4:$A$553,0),MATCH(W59,root!$A$3:$CL$3,0))</f>
        <v>N/A</v>
      </c>
      <c r="X64" t="str">
        <f>INDEX(root!$A$4:$CL$553,MATCH($A$64,root!$A$4:$A$553,0),MATCH(X59,root!$A$3:$CL$3,0))</f>
        <v>N/P</v>
      </c>
      <c r="Y64">
        <f>INDEX(root!$A$4:$CL$553,MATCH($A$64,root!$A$4:$A$553,0),MATCH(Y59,root!$A$3:$CL$3,0))</f>
        <v>59.2</v>
      </c>
      <c r="Z64" t="str">
        <f>INDEX(root!$A$4:$CL$553,MATCH($A$64,root!$A$4:$A$553,0),MATCH(Z59,root!$A$3:$CL$3,0))</f>
        <v>N/P</v>
      </c>
      <c r="AA64" t="str">
        <f>INDEX(root!$A$4:$CL$553,MATCH($A$64,root!$A$4:$A$553,0),MATCH(AA59,root!$A$3:$CL$3,0))</f>
        <v>N/A</v>
      </c>
      <c r="AB64">
        <f>INDEX(root!$A$4:$CL$553,MATCH($A$64,root!$A$4:$A$553,0),MATCH(AB59,root!$A$3:$CL$3,0))</f>
        <v>71.5</v>
      </c>
      <c r="AC64" t="str">
        <f>INDEX(root!$A$4:$CL$553,MATCH($A$64,root!$A$4:$A$553,0),MATCH(AC59,root!$A$3:$CL$3,0))</f>
        <v>N/A</v>
      </c>
      <c r="AD64" t="str">
        <f>INDEX(root!$A$4:$CL$553,MATCH($A$64,root!$A$4:$A$553,0),MATCH(AD59,root!$A$3:$CL$3,0))</f>
        <v>N/P</v>
      </c>
      <c r="AE64">
        <f>INDEX(root!$A$4:$CL$553,MATCH($A$64,root!$A$4:$A$553,0),MATCH(AE59,root!$A$3:$CL$3,0))</f>
        <v>71.5</v>
      </c>
      <c r="AF64" t="str">
        <f>INDEX(root!$A$4:$CL$553,MATCH($A$64,root!$A$4:$A$553,0),MATCH(AF59,root!$A$3:$CL$3,0))</f>
        <v>N/A</v>
      </c>
      <c r="AG64" t="str">
        <f>INDEX(root!$A$4:$CL$553,MATCH($A$64,root!$A$4:$A$553,0),MATCH(AG59,root!$A$3:$CL$3,0))</f>
        <v>N/P</v>
      </c>
      <c r="AH64">
        <f>INDEX(root!$A$4:$CL$553,MATCH($A$64,root!$A$4:$A$553,0),MATCH(AH59,root!$A$3:$CL$3,0))</f>
        <v>71.5</v>
      </c>
      <c r="AI64" t="str">
        <f>INDEX(root!$A$4:$CL$553,MATCH($A$64,root!$A$4:$A$553,0),MATCH(AI59,root!$A$3:$CL$3,0))</f>
        <v>N/P</v>
      </c>
      <c r="AJ64" t="str">
        <f>INDEX(root!$A$4:$CL$553,MATCH($A$64,root!$A$4:$A$553,0),MATCH(AJ59,root!$A$3:$CL$3,0))</f>
        <v>N/A</v>
      </c>
      <c r="AK64">
        <f>INDEX(root!$A$4:$CL$553,MATCH($A$64,root!$A$4:$A$553,0),MATCH(AK59,root!$A$3:$CL$3,0))</f>
        <v>71.2</v>
      </c>
      <c r="AL64" t="str">
        <f>INDEX(root!$A$4:$CL$553,MATCH($A$64,root!$A$4:$A$553,0),MATCH(AL59,root!$A$3:$CL$3,0))</f>
        <v>N/A</v>
      </c>
      <c r="AM64" t="str">
        <f>INDEX(root!$A$4:$CL$553,MATCH($A$64,root!$A$4:$A$553,0),MATCH(AM59,root!$A$3:$CL$3,0))</f>
        <v>N/P</v>
      </c>
      <c r="AN64">
        <f>INDEX(root!$A$4:$CL$553,MATCH($A$64,root!$A$4:$A$553,0),MATCH(AN59,root!$A$3:$CL$3,0))</f>
        <v>71.2</v>
      </c>
      <c r="AO64" t="str">
        <f>INDEX(root!$A$4:$CL$553,MATCH($A$64,root!$A$4:$A$553,0),MATCH(AO59,root!$A$3:$CL$3,0))</f>
        <v>N/A</v>
      </c>
      <c r="AP64" t="str">
        <f>INDEX(root!$A$4:$CL$553,MATCH($A$64,root!$A$4:$A$553,0),MATCH(AP59,root!$A$3:$CL$3,0))</f>
        <v>N/P</v>
      </c>
      <c r="AQ64">
        <f>INDEX(root!$A$4:$CL$553,MATCH($A$64,root!$A$4:$A$553,0),MATCH(AQ59,root!$A$3:$CL$3,0))</f>
        <v>71.2</v>
      </c>
      <c r="AR64" t="str">
        <f>INDEX(root!$A$4:$CL$553,MATCH($A$64,root!$A$4:$A$553,0),MATCH(AR59,root!$A$3:$CL$3,0))</f>
        <v>N/P</v>
      </c>
      <c r="AS64" t="str">
        <f>INDEX(root!$A$4:$CL$553,MATCH($A$64,root!$A$4:$A$553,0),MATCH(AS59,root!$A$3:$CL$3,0))</f>
        <v>N/A</v>
      </c>
      <c r="AT64">
        <f>INDEX(root!$A$4:$CL$553,MATCH($A$64,root!$A$4:$A$553,0),MATCH(AT59,root!$A$3:$CL$3,0))</f>
        <v>69</v>
      </c>
      <c r="AU64" t="str">
        <f>INDEX(root!$A$4:$CL$553,MATCH($A$64,root!$A$4:$A$553,0),MATCH(AU59,root!$A$3:$CL$3,0))</f>
        <v>N/A</v>
      </c>
      <c r="AV64" t="str">
        <f>INDEX(root!$A$4:$CL$553,MATCH($A$64,root!$A$4:$A$553,0),MATCH(AV59,root!$A$3:$CL$3,0))</f>
        <v>N/P</v>
      </c>
      <c r="AW64">
        <f>INDEX(root!$A$4:$CL$553,MATCH($A$64,root!$A$4:$A$553,0),MATCH(AW59,root!$A$3:$CL$3,0))</f>
        <v>69</v>
      </c>
      <c r="AX64" t="str">
        <f>INDEX(root!$A$4:$CL$553,MATCH($A$64,root!$A$4:$A$553,0),MATCH(AX59,root!$A$3:$CL$3,0))</f>
        <v>N/A</v>
      </c>
      <c r="AY64" t="str">
        <f>INDEX(root!$A$4:$CL$553,MATCH($A$64,root!$A$4:$A$553,0),MATCH(AY59,root!$A$3:$CL$3,0))</f>
        <v>N/P</v>
      </c>
      <c r="AZ64">
        <f>INDEX(root!$A$4:$CL$553,MATCH($A$64,root!$A$4:$A$553,0),MATCH(AZ59,root!$A$3:$CL$3,0))</f>
        <v>69</v>
      </c>
      <c r="BA64">
        <f>INDEX(root!$A$4:$CL$553,MATCH($A$64,root!$A$4:$A$553,0),MATCH(BA59,root!$A$3:$CL$3,0))</f>
        <v>71.2</v>
      </c>
      <c r="BB64">
        <f>INDEX(root!$A$4:$CL$553,MATCH($A$64,root!$A$4:$A$553,0),MATCH(BB59,root!$A$3:$CL$3,0))</f>
        <v>0</v>
      </c>
      <c r="BC64" t="str">
        <f>INDEX(root!$A$4:$CL$553,MATCH($A$64,root!$A$4:$A$553,0),MATCH(BC59,root!$A$3:$CL$3,0))</f>
        <v>N/P</v>
      </c>
      <c r="BD64">
        <f>INDEX(root!$A$4:$CL$553,MATCH($A$64,root!$A$4:$A$553,0),MATCH(BD59,root!$A$3:$CL$3,0))</f>
        <v>71.2</v>
      </c>
      <c r="BE64" t="str">
        <f>INDEX(root!$A$4:$CL$553,MATCH($A$64,root!$A$4:$A$553,0),MATCH(BE59,root!$A$3:$CL$3,0))</f>
        <v>N/A</v>
      </c>
      <c r="BF64" t="str">
        <f>INDEX(root!$A$4:$CL$553,MATCH($A$64,root!$A$4:$A$553,0),MATCH(BF59,root!$A$3:$CL$3,0))</f>
        <v>N/P</v>
      </c>
      <c r="BG64">
        <f>INDEX(root!$A$4:$CL$553,MATCH($A$64,root!$A$4:$A$553,0),MATCH(BG59,root!$A$3:$CL$3,0))</f>
        <v>71.2</v>
      </c>
      <c r="BH64">
        <f>INDEX(root!$A$4:$CL$553,MATCH($A$64,root!$A$4:$A$553,0),MATCH(BH59,root!$A$3:$CL$3,0))</f>
        <v>0</v>
      </c>
      <c r="BI64" t="str">
        <f>INDEX(root!$A$4:$CL$553,MATCH($A$64,root!$A$4:$A$553,0),MATCH(BI59,root!$A$3:$CL$3,0))</f>
        <v>N/P</v>
      </c>
      <c r="BJ64" t="str">
        <f>INDEX(root!$A$4:$CL$553,MATCH($A$64,root!$A$4:$A$553,0),MATCH(BJ59,root!$A$3:$CL$3,0))</f>
        <v>N/A</v>
      </c>
      <c r="BK64">
        <f>INDEX(root!$A$4:$CL$553,MATCH($A$64,root!$A$4:$A$553,0),MATCH(BK59,root!$A$3:$CL$3,0))</f>
        <v>69</v>
      </c>
      <c r="BL64">
        <f>INDEX(root!$A$4:$CL$553,MATCH($A$64,root!$A$4:$A$553,0),MATCH(BL59,root!$A$3:$CL$3,0))</f>
        <v>0</v>
      </c>
      <c r="BM64" t="str">
        <f>INDEX(root!$A$4:$CL$553,MATCH($A$64,root!$A$4:$A$553,0),MATCH(BM59,root!$A$3:$CL$3,0))</f>
        <v>N/P</v>
      </c>
      <c r="BN64">
        <f>INDEX(root!$A$4:$CL$553,MATCH($A$64,root!$A$4:$A$553,0),MATCH(BN59,root!$A$3:$CL$3,0))</f>
        <v>69</v>
      </c>
      <c r="BO64" t="str">
        <f>INDEX(root!$A$4:$CL$553,MATCH($A$64,root!$A$4:$A$553,0),MATCH(BO59,root!$A$3:$CL$3,0))</f>
        <v>N/A</v>
      </c>
      <c r="BP64" t="str">
        <f>INDEX(root!$A$4:$CL$553,MATCH($A$64,root!$A$4:$A$553,0),MATCH(BP59,root!$A$3:$CL$3,0))</f>
        <v>N/P</v>
      </c>
      <c r="BQ64">
        <f>INDEX(root!$A$4:$CL$553,MATCH($A$64,root!$A$4:$A$553,0),MATCH(BQ59,root!$A$3:$CL$3,0))</f>
        <v>69</v>
      </c>
      <c r="BR64">
        <f>INDEX(root!$A$4:$CL$553,MATCH($A$64,root!$A$4:$A$553,0),MATCH(BR59,root!$A$3:$CL$3,0))</f>
        <v>0</v>
      </c>
      <c r="BS64">
        <f>INDEX(root!$A$4:$CL$553,MATCH($A$64,root!$A$4:$A$553,0),MATCH(BS59,root!$A$3:$CL$3,0))</f>
        <v>0</v>
      </c>
      <c r="BT64">
        <f>INDEX(root!$A$4:$CL$553,MATCH($A$64,root!$A$4:$A$553,0),MATCH(BT59,root!$A$3:$CL$3,0))</f>
        <v>0</v>
      </c>
      <c r="BU64">
        <f>INDEX(root!$A$4:$CL$553,MATCH($A$64,root!$A$4:$A$553,0),MATCH(BU59,root!$A$3:$CL$3,0))</f>
        <v>0</v>
      </c>
      <c r="BV64">
        <f>INDEX(root!$A$4:$CL$553,MATCH($A$64,root!$A$4:$A$553,0),MATCH(BV59,root!$A$3:$CL$3,0))</f>
        <v>0</v>
      </c>
      <c r="BW64">
        <f>INDEX(root!$A$4:$CL$553,MATCH($A$64,root!$A$4:$A$553,0),MATCH(BW59,root!$A$3:$CL$3,0))</f>
        <v>0</v>
      </c>
      <c r="BX64">
        <f>INDEX(root!$A$4:$CL$553,MATCH($A$64,root!$A$4:$A$553,0),MATCH(BX59,root!$A$3:$CL$3,0))</f>
        <v>0</v>
      </c>
      <c r="BY64">
        <f>INDEX(root!$A$4:$CL$553,MATCH($A$64,root!$A$4:$A$553,0),MATCH(BY59,root!$A$3:$CL$3,0))</f>
        <v>0</v>
      </c>
      <c r="BZ64">
        <f>INDEX(root!$A$4:$CL$553,MATCH($A$64,root!$A$4:$A$553,0),MATCH(BZ59,root!$A$3:$CL$3,0))</f>
        <v>0</v>
      </c>
      <c r="CA64">
        <f>INDEX(root!$A$4:$CL$553,MATCH($A$64,root!$A$4:$A$553,0),MATCH(CA59,root!$A$3:$CL$3,0))</f>
        <v>0</v>
      </c>
      <c r="CB64">
        <f>INDEX(root!$A$4:$CL$553,MATCH($A$64,root!$A$4:$A$553,0),MATCH(CB59,root!$A$3:$CL$3,0))</f>
        <v>0</v>
      </c>
      <c r="CC64">
        <f>INDEX(root!$A$4:$CL$553,MATCH($A$64,root!$A$4:$A$553,0),MATCH(CC59,root!$A$3:$CL$3,0))</f>
        <v>0</v>
      </c>
      <c r="CD64">
        <f>INDEX(root!$A$4:$CL$553,MATCH($A$64,root!$A$4:$A$553,0),MATCH(CD59,root!$A$3:$CL$3,0))</f>
        <v>0</v>
      </c>
      <c r="CE64">
        <f>INDEX(root!$A$4:$CL$553,MATCH($A$64,root!$A$4:$A$553,0),MATCH(CE59,root!$A$3:$CL$3,0))</f>
        <v>0</v>
      </c>
      <c r="CF64">
        <f>INDEX(root!$A$4:$CL$553,MATCH($A$64,root!$A$4:$A$553,0),MATCH(CF59,root!$A$3:$CL$3,0))</f>
        <v>0</v>
      </c>
      <c r="CG64">
        <f>INDEX(root!$A$4:$CL$553,MATCH($A$64,root!$A$4:$A$553,0),MATCH(CG59,root!$A$3:$CL$3,0))</f>
        <v>0</v>
      </c>
      <c r="CH64">
        <f>INDEX(root!$A$4:$CL$553,MATCH($A$64,root!$A$4:$A$553,0),MATCH(CH59,root!$A$3:$CL$3,0))</f>
        <v>0</v>
      </c>
      <c r="CI64">
        <f>INDEX(root!$A$4:$CL$553,MATCH($A$64,root!$A$4:$A$553,0),MATCH(CI59,root!$A$3:$CL$3,0))</f>
        <v>0</v>
      </c>
      <c r="CJ64">
        <f>INDEX(root!$A$4:$CL$553,MATCH($A$64,root!$A$4:$A$553,0),MATCH(CJ59,root!$A$3:$CL$3,0))</f>
        <v>0</v>
      </c>
      <c r="CK64">
        <f>INDEX(root!$A$4:$CL$553,MATCH($A$64,root!$A$4:$A$553,0),MATCH(CK59,root!$A$3:$CL$3,0))</f>
        <v>0</v>
      </c>
      <c r="CL64">
        <f>INDEX(root!$A$4:$CL$553,MATCH($A$64,root!$A$4:$A$553,0),MATCH(CL59,root!$A$3:$CL$3,0))</f>
        <v>0</v>
      </c>
    </row>
    <row r="65" spans="1:90" x14ac:dyDescent="0.3">
      <c r="A65" t="s">
        <v>488</v>
      </c>
      <c r="B65">
        <f>INDEX(root!$A$4:$CL$553,MATCH($A$65,root!$A$4:$A$553,0),MATCH(B59,root!$A$3:$CL$3,0))</f>
        <v>257</v>
      </c>
      <c r="C65" t="str">
        <f>INDEX(root!$A$4:$CL$553,MATCH($A$65,root!$A$4:$A$553,0),MATCH(C59,root!$A$3:$CL$3,0))</f>
        <v>Rep</v>
      </c>
      <c r="D65">
        <f>INDEX(root!$A$4:$CL$553,MATCH($A$65,root!$A$4:$A$553,0),MATCH(D59,root!$A$3:$CL$3,0))</f>
        <v>66.3</v>
      </c>
      <c r="E65">
        <f>INDEX(root!$A$4:$CL$553,MATCH($A$65,root!$A$4:$A$553,0),MATCH(E59,root!$A$3:$CL$3,0))</f>
        <v>139.69999999999999</v>
      </c>
      <c r="F65">
        <f>INDEX(root!$A$4:$CL$553,MATCH($A$65,root!$A$4:$A$553,0),MATCH(F59,root!$A$3:$CL$3,0))</f>
        <v>132.69999999999999</v>
      </c>
      <c r="G65">
        <f>INDEX(root!$A$4:$CL$553,MATCH($A$65,root!$A$4:$A$553,0),MATCH(G59,root!$A$3:$CL$3,0))</f>
        <v>112.7</v>
      </c>
      <c r="H65">
        <f>INDEX(root!$A$4:$CL$553,MATCH($A$65,root!$A$4:$A$553,0),MATCH(H59,root!$A$3:$CL$3,0))</f>
        <v>122.2</v>
      </c>
      <c r="I65">
        <f>INDEX(root!$A$4:$CL$553,MATCH($A$65,root!$A$4:$A$553,0),MATCH(I59,root!$A$3:$CL$3,0))</f>
        <v>124.7</v>
      </c>
      <c r="J65" t="str">
        <f>INDEX(root!$A$4:$CL$553,MATCH($A$65,root!$A$4:$A$553,0),MATCH(J59,root!$A$3:$CL$3,0))</f>
        <v>N/P</v>
      </c>
      <c r="K65" t="str">
        <f>INDEX(root!$A$4:$CL$553,MATCH($A$65,root!$A$4:$A$553,0),MATCH(K59,root!$A$3:$CL$3,0))</f>
        <v>N/P</v>
      </c>
      <c r="L65" t="str">
        <f>INDEX(root!$A$4:$CL$553,MATCH($A$65,root!$A$4:$A$553,0),MATCH(L59,root!$A$3:$CL$3,0))</f>
        <v>N/P</v>
      </c>
      <c r="M65" t="str">
        <f>INDEX(root!$A$4:$CL$553,MATCH($A$65,root!$A$4:$A$553,0),MATCH(M59,root!$A$3:$CL$3,0))</f>
        <v>N/P</v>
      </c>
      <c r="N65" t="str">
        <f>INDEX(root!$A$4:$CL$553,MATCH($A$65,root!$A$4:$A$553,0),MATCH(N59,root!$A$3:$CL$3,0))</f>
        <v>N/P</v>
      </c>
      <c r="O65" t="str">
        <f>INDEX(root!$A$4:$CL$553,MATCH($A$65,root!$A$4:$A$553,0),MATCH(O59,root!$A$3:$CL$3,0))</f>
        <v>N/P</v>
      </c>
      <c r="P65" t="str">
        <f>INDEX(root!$A$4:$CL$553,MATCH($A$65,root!$A$4:$A$553,0),MATCH(P59,root!$A$3:$CL$3,0))</f>
        <v>N/P</v>
      </c>
      <c r="Q65" t="str">
        <f>INDEX(root!$A$4:$CL$553,MATCH($A$65,root!$A$4:$A$553,0),MATCH(Q59,root!$A$3:$CL$3,0))</f>
        <v>N/P</v>
      </c>
      <c r="R65" t="str">
        <f>INDEX(root!$A$4:$CL$553,MATCH($A$65,root!$A$4:$A$553,0),MATCH(R59,root!$A$3:$CL$3,0))</f>
        <v>N/A</v>
      </c>
      <c r="S65">
        <f>INDEX(root!$A$4:$CL$553,MATCH($A$65,root!$A$4:$A$553,0),MATCH(S59,root!$A$3:$CL$3,0))</f>
        <v>139.69999999999999</v>
      </c>
      <c r="T65" t="str">
        <f>INDEX(root!$A$4:$CL$553,MATCH($A$65,root!$A$4:$A$553,0),MATCH(T59,root!$A$3:$CL$3,0))</f>
        <v>N/A</v>
      </c>
      <c r="U65" t="str">
        <f>INDEX(root!$A$4:$CL$553,MATCH($A$65,root!$A$4:$A$553,0),MATCH(U59,root!$A$3:$CL$3,0))</f>
        <v>N/P</v>
      </c>
      <c r="V65">
        <f>INDEX(root!$A$4:$CL$553,MATCH($A$65,root!$A$4:$A$553,0),MATCH(V59,root!$A$3:$CL$3,0))</f>
        <v>139.69999999999999</v>
      </c>
      <c r="W65" t="str">
        <f>INDEX(root!$A$4:$CL$553,MATCH($A$65,root!$A$4:$A$553,0),MATCH(W59,root!$A$3:$CL$3,0))</f>
        <v>N/A</v>
      </c>
      <c r="X65" t="str">
        <f>INDEX(root!$A$4:$CL$553,MATCH($A$65,root!$A$4:$A$553,0),MATCH(X59,root!$A$3:$CL$3,0))</f>
        <v>N/P</v>
      </c>
      <c r="Y65">
        <f>INDEX(root!$A$4:$CL$553,MATCH($A$65,root!$A$4:$A$553,0),MATCH(Y59,root!$A$3:$CL$3,0))</f>
        <v>139.69999999999999</v>
      </c>
      <c r="Z65" t="str">
        <f>INDEX(root!$A$4:$CL$553,MATCH($A$65,root!$A$4:$A$553,0),MATCH(Z59,root!$A$3:$CL$3,0))</f>
        <v>N/P</v>
      </c>
      <c r="AA65" t="str">
        <f>INDEX(root!$A$4:$CL$553,MATCH($A$65,root!$A$4:$A$553,0),MATCH(AA59,root!$A$3:$CL$3,0))</f>
        <v>N/A</v>
      </c>
      <c r="AB65">
        <f>INDEX(root!$A$4:$CL$553,MATCH($A$65,root!$A$4:$A$553,0),MATCH(AB59,root!$A$3:$CL$3,0))</f>
        <v>132.69999999999999</v>
      </c>
      <c r="AC65" t="str">
        <f>INDEX(root!$A$4:$CL$553,MATCH($A$65,root!$A$4:$A$553,0),MATCH(AC59,root!$A$3:$CL$3,0))</f>
        <v>N/A</v>
      </c>
      <c r="AD65" t="str">
        <f>INDEX(root!$A$4:$CL$553,MATCH($A$65,root!$A$4:$A$553,0),MATCH(AD59,root!$A$3:$CL$3,0))</f>
        <v>N/P</v>
      </c>
      <c r="AE65">
        <f>INDEX(root!$A$4:$CL$553,MATCH($A$65,root!$A$4:$A$553,0),MATCH(AE59,root!$A$3:$CL$3,0))</f>
        <v>132.69999999999999</v>
      </c>
      <c r="AF65" t="str">
        <f>INDEX(root!$A$4:$CL$553,MATCH($A$65,root!$A$4:$A$553,0),MATCH(AF59,root!$A$3:$CL$3,0))</f>
        <v>N/A</v>
      </c>
      <c r="AG65" t="str">
        <f>INDEX(root!$A$4:$CL$553,MATCH($A$65,root!$A$4:$A$553,0),MATCH(AG59,root!$A$3:$CL$3,0))</f>
        <v>N/P</v>
      </c>
      <c r="AH65">
        <f>INDEX(root!$A$4:$CL$553,MATCH($A$65,root!$A$4:$A$553,0),MATCH(AH59,root!$A$3:$CL$3,0))</f>
        <v>132.69999999999999</v>
      </c>
      <c r="AI65" t="str">
        <f>INDEX(root!$A$4:$CL$553,MATCH($A$65,root!$A$4:$A$553,0),MATCH(AI59,root!$A$3:$CL$3,0))</f>
        <v>N/P</v>
      </c>
      <c r="AJ65" t="str">
        <f>INDEX(root!$A$4:$CL$553,MATCH($A$65,root!$A$4:$A$553,0),MATCH(AJ59,root!$A$3:$CL$3,0))</f>
        <v>N/A</v>
      </c>
      <c r="AK65">
        <f>INDEX(root!$A$4:$CL$553,MATCH($A$65,root!$A$4:$A$553,0),MATCH(AK59,root!$A$3:$CL$3,0))</f>
        <v>112.7</v>
      </c>
      <c r="AL65" t="str">
        <f>INDEX(root!$A$4:$CL$553,MATCH($A$65,root!$A$4:$A$553,0),MATCH(AL59,root!$A$3:$CL$3,0))</f>
        <v>N/A</v>
      </c>
      <c r="AM65" t="str">
        <f>INDEX(root!$A$4:$CL$553,MATCH($A$65,root!$A$4:$A$553,0),MATCH(AM59,root!$A$3:$CL$3,0))</f>
        <v>N/P</v>
      </c>
      <c r="AN65">
        <f>INDEX(root!$A$4:$CL$553,MATCH($A$65,root!$A$4:$A$553,0),MATCH(AN59,root!$A$3:$CL$3,0))</f>
        <v>112.7</v>
      </c>
      <c r="AO65" t="str">
        <f>INDEX(root!$A$4:$CL$553,MATCH($A$65,root!$A$4:$A$553,0),MATCH(AO59,root!$A$3:$CL$3,0))</f>
        <v>N/A</v>
      </c>
      <c r="AP65" t="str">
        <f>INDEX(root!$A$4:$CL$553,MATCH($A$65,root!$A$4:$A$553,0),MATCH(AP59,root!$A$3:$CL$3,0))</f>
        <v>N/P</v>
      </c>
      <c r="AQ65">
        <f>INDEX(root!$A$4:$CL$553,MATCH($A$65,root!$A$4:$A$553,0),MATCH(AQ59,root!$A$3:$CL$3,0))</f>
        <v>112.7</v>
      </c>
      <c r="AR65" t="str">
        <f>INDEX(root!$A$4:$CL$553,MATCH($A$65,root!$A$4:$A$553,0),MATCH(AR59,root!$A$3:$CL$3,0))</f>
        <v>N/P</v>
      </c>
      <c r="AS65" t="str">
        <f>INDEX(root!$A$4:$CL$553,MATCH($A$65,root!$A$4:$A$553,0),MATCH(AS59,root!$A$3:$CL$3,0))</f>
        <v>N/A</v>
      </c>
      <c r="AT65">
        <f>INDEX(root!$A$4:$CL$553,MATCH($A$65,root!$A$4:$A$553,0),MATCH(AT59,root!$A$3:$CL$3,0))</f>
        <v>122.2</v>
      </c>
      <c r="AU65" t="str">
        <f>INDEX(root!$A$4:$CL$553,MATCH($A$65,root!$A$4:$A$553,0),MATCH(AU59,root!$A$3:$CL$3,0))</f>
        <v>N/A</v>
      </c>
      <c r="AV65" t="str">
        <f>INDEX(root!$A$4:$CL$553,MATCH($A$65,root!$A$4:$A$553,0),MATCH(AV59,root!$A$3:$CL$3,0))</f>
        <v>N/P</v>
      </c>
      <c r="AW65">
        <f>INDEX(root!$A$4:$CL$553,MATCH($A$65,root!$A$4:$A$553,0),MATCH(AW59,root!$A$3:$CL$3,0))</f>
        <v>122.2</v>
      </c>
      <c r="AX65" t="str">
        <f>INDEX(root!$A$4:$CL$553,MATCH($A$65,root!$A$4:$A$553,0),MATCH(AX59,root!$A$3:$CL$3,0))</f>
        <v>N/A</v>
      </c>
      <c r="AY65" t="str">
        <f>INDEX(root!$A$4:$CL$553,MATCH($A$65,root!$A$4:$A$553,0),MATCH(AY59,root!$A$3:$CL$3,0))</f>
        <v>N/P</v>
      </c>
      <c r="AZ65">
        <f>INDEX(root!$A$4:$CL$553,MATCH($A$65,root!$A$4:$A$553,0),MATCH(AZ59,root!$A$3:$CL$3,0))</f>
        <v>122.2</v>
      </c>
      <c r="BA65">
        <f>INDEX(root!$A$4:$CL$553,MATCH($A$65,root!$A$4:$A$553,0),MATCH(BA59,root!$A$3:$CL$3,0))</f>
        <v>112.7</v>
      </c>
      <c r="BB65">
        <f>INDEX(root!$A$4:$CL$553,MATCH($A$65,root!$A$4:$A$553,0),MATCH(BB59,root!$A$3:$CL$3,0))</f>
        <v>0</v>
      </c>
      <c r="BC65" t="str">
        <f>INDEX(root!$A$4:$CL$553,MATCH($A$65,root!$A$4:$A$553,0),MATCH(BC59,root!$A$3:$CL$3,0))</f>
        <v>N/P</v>
      </c>
      <c r="BD65">
        <f>INDEX(root!$A$4:$CL$553,MATCH($A$65,root!$A$4:$A$553,0),MATCH(BD59,root!$A$3:$CL$3,0))</f>
        <v>112.7</v>
      </c>
      <c r="BE65" t="str">
        <f>INDEX(root!$A$4:$CL$553,MATCH($A$65,root!$A$4:$A$553,0),MATCH(BE59,root!$A$3:$CL$3,0))</f>
        <v>N/A</v>
      </c>
      <c r="BF65" t="str">
        <f>INDEX(root!$A$4:$CL$553,MATCH($A$65,root!$A$4:$A$553,0),MATCH(BF59,root!$A$3:$CL$3,0))</f>
        <v>N/P</v>
      </c>
      <c r="BG65">
        <f>INDEX(root!$A$4:$CL$553,MATCH($A$65,root!$A$4:$A$553,0),MATCH(BG59,root!$A$3:$CL$3,0))</f>
        <v>112.7</v>
      </c>
      <c r="BH65">
        <f>INDEX(root!$A$4:$CL$553,MATCH($A$65,root!$A$4:$A$553,0),MATCH(BH59,root!$A$3:$CL$3,0))</f>
        <v>0</v>
      </c>
      <c r="BI65" t="str">
        <f>INDEX(root!$A$4:$CL$553,MATCH($A$65,root!$A$4:$A$553,0),MATCH(BI59,root!$A$3:$CL$3,0))</f>
        <v>N/P</v>
      </c>
      <c r="BJ65" t="str">
        <f>INDEX(root!$A$4:$CL$553,MATCH($A$65,root!$A$4:$A$553,0),MATCH(BJ59,root!$A$3:$CL$3,0))</f>
        <v>N/A</v>
      </c>
      <c r="BK65">
        <f>INDEX(root!$A$4:$CL$553,MATCH($A$65,root!$A$4:$A$553,0),MATCH(BK59,root!$A$3:$CL$3,0))</f>
        <v>122.2</v>
      </c>
      <c r="BL65">
        <f>INDEX(root!$A$4:$CL$553,MATCH($A$65,root!$A$4:$A$553,0),MATCH(BL59,root!$A$3:$CL$3,0))</f>
        <v>0</v>
      </c>
      <c r="BM65" t="str">
        <f>INDEX(root!$A$4:$CL$553,MATCH($A$65,root!$A$4:$A$553,0),MATCH(BM59,root!$A$3:$CL$3,0))</f>
        <v>N/P</v>
      </c>
      <c r="BN65">
        <f>INDEX(root!$A$4:$CL$553,MATCH($A$65,root!$A$4:$A$553,0),MATCH(BN59,root!$A$3:$CL$3,0))</f>
        <v>122.2</v>
      </c>
      <c r="BO65" t="str">
        <f>INDEX(root!$A$4:$CL$553,MATCH($A$65,root!$A$4:$A$553,0),MATCH(BO59,root!$A$3:$CL$3,0))</f>
        <v>N/A</v>
      </c>
      <c r="BP65" t="str">
        <f>INDEX(root!$A$4:$CL$553,MATCH($A$65,root!$A$4:$A$553,0),MATCH(BP59,root!$A$3:$CL$3,0))</f>
        <v>N/P</v>
      </c>
      <c r="BQ65">
        <f>INDEX(root!$A$4:$CL$553,MATCH($A$65,root!$A$4:$A$553,0),MATCH(BQ59,root!$A$3:$CL$3,0))</f>
        <v>122.2</v>
      </c>
      <c r="BR65">
        <f>INDEX(root!$A$4:$CL$553,MATCH($A$65,root!$A$4:$A$553,0),MATCH(BR59,root!$A$3:$CL$3,0))</f>
        <v>0</v>
      </c>
      <c r="BS65">
        <f>INDEX(root!$A$4:$CL$553,MATCH($A$65,root!$A$4:$A$553,0),MATCH(BS59,root!$A$3:$CL$3,0))</f>
        <v>0</v>
      </c>
      <c r="BT65">
        <f>INDEX(root!$A$4:$CL$553,MATCH($A$65,root!$A$4:$A$553,0),MATCH(BT59,root!$A$3:$CL$3,0))</f>
        <v>0</v>
      </c>
      <c r="BU65">
        <f>INDEX(root!$A$4:$CL$553,MATCH($A$65,root!$A$4:$A$553,0),MATCH(BU59,root!$A$3:$CL$3,0))</f>
        <v>0</v>
      </c>
      <c r="BV65">
        <f>INDEX(root!$A$4:$CL$553,MATCH($A$65,root!$A$4:$A$553,0),MATCH(BV59,root!$A$3:$CL$3,0))</f>
        <v>0</v>
      </c>
      <c r="BW65">
        <f>INDEX(root!$A$4:$CL$553,MATCH($A$65,root!$A$4:$A$553,0),MATCH(BW59,root!$A$3:$CL$3,0))</f>
        <v>0</v>
      </c>
      <c r="BX65">
        <f>INDEX(root!$A$4:$CL$553,MATCH($A$65,root!$A$4:$A$553,0),MATCH(BX59,root!$A$3:$CL$3,0))</f>
        <v>0</v>
      </c>
      <c r="BY65">
        <f>INDEX(root!$A$4:$CL$553,MATCH($A$65,root!$A$4:$A$553,0),MATCH(BY59,root!$A$3:$CL$3,0))</f>
        <v>0</v>
      </c>
      <c r="BZ65">
        <f>INDEX(root!$A$4:$CL$553,MATCH($A$65,root!$A$4:$A$553,0),MATCH(BZ59,root!$A$3:$CL$3,0))</f>
        <v>0</v>
      </c>
      <c r="CA65">
        <f>INDEX(root!$A$4:$CL$553,MATCH($A$65,root!$A$4:$A$553,0),MATCH(CA59,root!$A$3:$CL$3,0))</f>
        <v>0</v>
      </c>
      <c r="CB65">
        <f>INDEX(root!$A$4:$CL$553,MATCH($A$65,root!$A$4:$A$553,0),MATCH(CB59,root!$A$3:$CL$3,0))</f>
        <v>0</v>
      </c>
      <c r="CC65">
        <f>INDEX(root!$A$4:$CL$553,MATCH($A$65,root!$A$4:$A$553,0),MATCH(CC59,root!$A$3:$CL$3,0))</f>
        <v>0</v>
      </c>
      <c r="CD65">
        <f>INDEX(root!$A$4:$CL$553,MATCH($A$65,root!$A$4:$A$553,0),MATCH(CD59,root!$A$3:$CL$3,0))</f>
        <v>0</v>
      </c>
      <c r="CE65">
        <f>INDEX(root!$A$4:$CL$553,MATCH($A$65,root!$A$4:$A$553,0),MATCH(CE59,root!$A$3:$CL$3,0))</f>
        <v>0</v>
      </c>
      <c r="CF65">
        <f>INDEX(root!$A$4:$CL$553,MATCH($A$65,root!$A$4:$A$553,0),MATCH(CF59,root!$A$3:$CL$3,0))</f>
        <v>0</v>
      </c>
      <c r="CG65">
        <f>INDEX(root!$A$4:$CL$553,MATCH($A$65,root!$A$4:$A$553,0),MATCH(CG59,root!$A$3:$CL$3,0))</f>
        <v>0</v>
      </c>
      <c r="CH65">
        <f>INDEX(root!$A$4:$CL$553,MATCH($A$65,root!$A$4:$A$553,0),MATCH(CH59,root!$A$3:$CL$3,0))</f>
        <v>0</v>
      </c>
      <c r="CI65">
        <f>INDEX(root!$A$4:$CL$553,MATCH($A$65,root!$A$4:$A$553,0),MATCH(CI59,root!$A$3:$CL$3,0))</f>
        <v>0</v>
      </c>
      <c r="CJ65">
        <f>INDEX(root!$A$4:$CL$553,MATCH($A$65,root!$A$4:$A$553,0),MATCH(CJ59,root!$A$3:$CL$3,0))</f>
        <v>0</v>
      </c>
      <c r="CK65">
        <f>INDEX(root!$A$4:$CL$553,MATCH($A$65,root!$A$4:$A$553,0),MATCH(CK59,root!$A$3:$CL$3,0))</f>
        <v>0</v>
      </c>
      <c r="CL65">
        <f>INDEX(root!$A$4:$CL$553,MATCH($A$65,root!$A$4:$A$553,0),MATCH(CL59,root!$A$3:$CL$3,0))</f>
        <v>0</v>
      </c>
    </row>
    <row r="66" spans="1:90" s="30" customFormat="1" x14ac:dyDescent="0.3">
      <c r="A66" s="30" t="s">
        <v>1072</v>
      </c>
      <c r="D66" s="30">
        <f>SUM(D64:D65)</f>
        <v>66.3</v>
      </c>
      <c r="E66" s="30">
        <f t="shared" ref="E66:BP66" si="121">SUM(E64:E65)</f>
        <v>198.89999999999998</v>
      </c>
      <c r="F66" s="30">
        <f t="shared" si="121"/>
        <v>204.2</v>
      </c>
      <c r="G66" s="30">
        <f t="shared" si="121"/>
        <v>183.9</v>
      </c>
      <c r="H66" s="30">
        <f t="shared" si="121"/>
        <v>191.2</v>
      </c>
      <c r="I66" s="30">
        <f t="shared" si="121"/>
        <v>193</v>
      </c>
      <c r="J66" s="30">
        <f t="shared" si="121"/>
        <v>0</v>
      </c>
      <c r="K66" s="30">
        <f t="shared" si="121"/>
        <v>0</v>
      </c>
      <c r="L66" s="30">
        <f t="shared" si="121"/>
        <v>0</v>
      </c>
      <c r="M66" s="30">
        <f t="shared" si="121"/>
        <v>0</v>
      </c>
      <c r="N66" s="30">
        <f t="shared" si="121"/>
        <v>0</v>
      </c>
      <c r="O66" s="30">
        <f t="shared" si="121"/>
        <v>0</v>
      </c>
      <c r="P66" s="30">
        <f t="shared" si="121"/>
        <v>0</v>
      </c>
      <c r="Q66" s="30">
        <f t="shared" si="121"/>
        <v>0</v>
      </c>
      <c r="R66" s="30">
        <f t="shared" si="121"/>
        <v>0</v>
      </c>
      <c r="S66" s="30">
        <f t="shared" si="121"/>
        <v>198.89999999999998</v>
      </c>
      <c r="T66" s="30">
        <f t="shared" si="121"/>
        <v>0</v>
      </c>
      <c r="U66" s="30">
        <f t="shared" si="121"/>
        <v>0</v>
      </c>
      <c r="V66" s="30">
        <f t="shared" si="121"/>
        <v>198.89999999999998</v>
      </c>
      <c r="W66" s="30">
        <f t="shared" si="121"/>
        <v>0</v>
      </c>
      <c r="X66" s="30">
        <f t="shared" si="121"/>
        <v>0</v>
      </c>
      <c r="Y66" s="30">
        <f t="shared" si="121"/>
        <v>198.89999999999998</v>
      </c>
      <c r="Z66" s="30">
        <f t="shared" si="121"/>
        <v>0</v>
      </c>
      <c r="AA66" s="30">
        <f t="shared" si="121"/>
        <v>0</v>
      </c>
      <c r="AB66" s="30">
        <f t="shared" si="121"/>
        <v>204.2</v>
      </c>
      <c r="AC66" s="30">
        <f t="shared" si="121"/>
        <v>0</v>
      </c>
      <c r="AD66" s="30">
        <f t="shared" si="121"/>
        <v>0</v>
      </c>
      <c r="AE66" s="30">
        <f t="shared" si="121"/>
        <v>204.2</v>
      </c>
      <c r="AF66" s="30">
        <f t="shared" si="121"/>
        <v>0</v>
      </c>
      <c r="AG66" s="30">
        <f t="shared" si="121"/>
        <v>0</v>
      </c>
      <c r="AH66" s="30">
        <f t="shared" si="121"/>
        <v>204.2</v>
      </c>
      <c r="AI66" s="30">
        <f t="shared" si="121"/>
        <v>0</v>
      </c>
      <c r="AJ66" s="30">
        <f t="shared" si="121"/>
        <v>0</v>
      </c>
      <c r="AK66" s="30">
        <f t="shared" si="121"/>
        <v>183.9</v>
      </c>
      <c r="AL66" s="30">
        <f t="shared" si="121"/>
        <v>0</v>
      </c>
      <c r="AM66" s="30">
        <f t="shared" si="121"/>
        <v>0</v>
      </c>
      <c r="AN66" s="30">
        <f t="shared" si="121"/>
        <v>183.9</v>
      </c>
      <c r="AO66" s="30">
        <f t="shared" si="121"/>
        <v>0</v>
      </c>
      <c r="AP66" s="30">
        <f t="shared" si="121"/>
        <v>0</v>
      </c>
      <c r="AQ66" s="30">
        <f t="shared" si="121"/>
        <v>183.9</v>
      </c>
      <c r="AR66" s="30">
        <f t="shared" si="121"/>
        <v>0</v>
      </c>
      <c r="AS66" s="30">
        <f t="shared" si="121"/>
        <v>0</v>
      </c>
      <c r="AT66" s="30">
        <f t="shared" si="121"/>
        <v>191.2</v>
      </c>
      <c r="AU66" s="30">
        <f t="shared" si="121"/>
        <v>0</v>
      </c>
      <c r="AV66" s="30">
        <f t="shared" si="121"/>
        <v>0</v>
      </c>
      <c r="AW66" s="30">
        <f t="shared" si="121"/>
        <v>191.2</v>
      </c>
      <c r="AX66" s="30">
        <f t="shared" si="121"/>
        <v>0</v>
      </c>
      <c r="AY66" s="30">
        <f t="shared" si="121"/>
        <v>0</v>
      </c>
      <c r="AZ66" s="30">
        <f t="shared" si="121"/>
        <v>191.2</v>
      </c>
      <c r="BA66" s="30">
        <f t="shared" si="121"/>
        <v>183.9</v>
      </c>
      <c r="BB66" s="30">
        <f t="shared" si="121"/>
        <v>0</v>
      </c>
      <c r="BC66" s="30">
        <f t="shared" si="121"/>
        <v>0</v>
      </c>
      <c r="BD66" s="30">
        <f t="shared" si="121"/>
        <v>183.9</v>
      </c>
      <c r="BE66" s="30">
        <f t="shared" si="121"/>
        <v>0</v>
      </c>
      <c r="BF66" s="30">
        <f t="shared" si="121"/>
        <v>0</v>
      </c>
      <c r="BG66" s="30">
        <f t="shared" si="121"/>
        <v>183.9</v>
      </c>
      <c r="BH66" s="30">
        <f t="shared" si="121"/>
        <v>0</v>
      </c>
      <c r="BI66" s="30">
        <f t="shared" si="121"/>
        <v>0</v>
      </c>
      <c r="BJ66" s="30">
        <f t="shared" si="121"/>
        <v>0</v>
      </c>
      <c r="BK66" s="30">
        <f t="shared" si="121"/>
        <v>191.2</v>
      </c>
      <c r="BL66" s="30">
        <f t="shared" si="121"/>
        <v>0</v>
      </c>
      <c r="BM66" s="30">
        <f t="shared" si="121"/>
        <v>0</v>
      </c>
      <c r="BN66" s="30">
        <f t="shared" si="121"/>
        <v>191.2</v>
      </c>
      <c r="BO66" s="30">
        <f t="shared" si="121"/>
        <v>0</v>
      </c>
      <c r="BP66" s="30">
        <f t="shared" si="121"/>
        <v>0</v>
      </c>
      <c r="BQ66" s="30">
        <f t="shared" ref="BQ66:CL66" si="122">SUM(BQ64:BQ65)</f>
        <v>191.2</v>
      </c>
      <c r="BR66" s="30">
        <f t="shared" si="122"/>
        <v>0</v>
      </c>
      <c r="BS66" s="30">
        <f t="shared" si="122"/>
        <v>0</v>
      </c>
      <c r="BT66" s="30">
        <f t="shared" si="122"/>
        <v>0</v>
      </c>
      <c r="BU66" s="30">
        <f t="shared" si="122"/>
        <v>0</v>
      </c>
      <c r="BV66" s="30">
        <f t="shared" si="122"/>
        <v>0</v>
      </c>
      <c r="BW66" s="30">
        <f t="shared" si="122"/>
        <v>0</v>
      </c>
      <c r="BX66" s="30">
        <f t="shared" si="122"/>
        <v>0</v>
      </c>
      <c r="BY66" s="30">
        <f t="shared" si="122"/>
        <v>0</v>
      </c>
      <c r="BZ66" s="30">
        <f t="shared" si="122"/>
        <v>0</v>
      </c>
      <c r="CA66" s="30">
        <f t="shared" si="122"/>
        <v>0</v>
      </c>
      <c r="CB66" s="30">
        <f t="shared" si="122"/>
        <v>0</v>
      </c>
      <c r="CC66" s="30">
        <f t="shared" si="122"/>
        <v>0</v>
      </c>
      <c r="CD66" s="30">
        <f t="shared" si="122"/>
        <v>0</v>
      </c>
      <c r="CE66" s="30">
        <f t="shared" si="122"/>
        <v>0</v>
      </c>
      <c r="CF66" s="30">
        <f t="shared" si="122"/>
        <v>0</v>
      </c>
      <c r="CG66" s="30">
        <f t="shared" si="122"/>
        <v>0</v>
      </c>
      <c r="CH66" s="30">
        <f t="shared" si="122"/>
        <v>0</v>
      </c>
      <c r="CI66" s="30">
        <f t="shared" si="122"/>
        <v>0</v>
      </c>
      <c r="CJ66" s="30">
        <f t="shared" si="122"/>
        <v>0</v>
      </c>
      <c r="CK66" s="30">
        <f t="shared" si="122"/>
        <v>0</v>
      </c>
      <c r="CL66" s="30">
        <f t="shared" si="122"/>
        <v>0</v>
      </c>
    </row>
    <row r="67" spans="1:90" x14ac:dyDescent="0.3">
      <c r="A67" t="s">
        <v>489</v>
      </c>
      <c r="B67">
        <f>INDEX(root!$A$4:$CL$553,MATCH($A$67,root!$A$4:$A$553,0),MATCH(B59,root!$A$3:$CL$3,0))</f>
        <v>258</v>
      </c>
      <c r="C67" t="str">
        <f>INDEX(root!$A$4:$CL$553,MATCH($A$67,root!$A$4:$A$553,0),MATCH(C59,root!$A$3:$CL$3,0))</f>
        <v>Rep</v>
      </c>
      <c r="D67">
        <f>INDEX(root!$A$4:$CL$553,MATCH($A$67,root!$A$4:$A$553,0),MATCH(D59,root!$A$3:$CL$3,0))</f>
        <v>66.3</v>
      </c>
      <c r="E67">
        <f>INDEX(root!$A$4:$CL$553,MATCH($A$67,root!$A$4:$A$553,0),MATCH(E59,root!$A$3:$CL$3,0))</f>
        <v>198.9</v>
      </c>
      <c r="F67">
        <f>INDEX(root!$A$4:$CL$553,MATCH($A$67,root!$A$4:$A$553,0),MATCH(F59,root!$A$3:$CL$3,0))</f>
        <v>204.2</v>
      </c>
      <c r="G67">
        <f>INDEX(root!$A$4:$CL$553,MATCH($A$67,root!$A$4:$A$553,0),MATCH(G59,root!$A$3:$CL$3,0))</f>
        <v>183.9</v>
      </c>
      <c r="H67">
        <f>INDEX(root!$A$4:$CL$553,MATCH($A$67,root!$A$4:$A$553,0),MATCH(H59,root!$A$3:$CL$3,0))</f>
        <v>191.2</v>
      </c>
      <c r="I67">
        <f>INDEX(root!$A$4:$CL$553,MATCH($A$67,root!$A$4:$A$553,0),MATCH(I59,root!$A$3:$CL$3,0))</f>
        <v>193</v>
      </c>
      <c r="J67" t="str">
        <f>INDEX(root!$A$4:$CL$553,MATCH($A$67,root!$A$4:$A$553,0),MATCH(J59,root!$A$3:$CL$3,0))</f>
        <v>N/P</v>
      </c>
      <c r="K67" t="str">
        <f>INDEX(root!$A$4:$CL$553,MATCH($A$67,root!$A$4:$A$553,0),MATCH(K59,root!$A$3:$CL$3,0))</f>
        <v>N/P</v>
      </c>
      <c r="L67" t="str">
        <f>INDEX(root!$A$4:$CL$553,MATCH($A$67,root!$A$4:$A$553,0),MATCH(L59,root!$A$3:$CL$3,0))</f>
        <v>N/P</v>
      </c>
      <c r="M67" t="str">
        <f>INDEX(root!$A$4:$CL$553,MATCH($A$67,root!$A$4:$A$553,0),MATCH(M59,root!$A$3:$CL$3,0))</f>
        <v>N/P</v>
      </c>
      <c r="N67" t="str">
        <f>INDEX(root!$A$4:$CL$553,MATCH($A$67,root!$A$4:$A$553,0),MATCH(N59,root!$A$3:$CL$3,0))</f>
        <v>N/P</v>
      </c>
      <c r="O67" t="str">
        <f>INDEX(root!$A$4:$CL$553,MATCH($A$67,root!$A$4:$A$553,0),MATCH(O59,root!$A$3:$CL$3,0))</f>
        <v>N/P</v>
      </c>
      <c r="P67" t="str">
        <f>INDEX(root!$A$4:$CL$553,MATCH($A$67,root!$A$4:$A$553,0),MATCH(P59,root!$A$3:$CL$3,0))</f>
        <v>N/P</v>
      </c>
      <c r="Q67" t="str">
        <f>INDEX(root!$A$4:$CL$553,MATCH($A$67,root!$A$4:$A$553,0),MATCH(Q59,root!$A$3:$CL$3,0))</f>
        <v>N/P</v>
      </c>
      <c r="R67">
        <f>INDEX(root!$A$4:$CL$553,MATCH($A$67,root!$A$4:$A$553,0),MATCH(R59,root!$A$3:$CL$3,0))</f>
        <v>71.900000000000006</v>
      </c>
      <c r="S67">
        <f>INDEX(root!$A$4:$CL$553,MATCH($A$67,root!$A$4:$A$553,0),MATCH(S59,root!$A$3:$CL$3,0))</f>
        <v>71.900000000000006</v>
      </c>
      <c r="T67">
        <f>INDEX(root!$A$4:$CL$553,MATCH($A$67,root!$A$4:$A$553,0),MATCH(T59,root!$A$3:$CL$3,0))</f>
        <v>71.400000000000006</v>
      </c>
      <c r="U67" t="str">
        <f>INDEX(root!$A$4:$CL$553,MATCH($A$67,root!$A$4:$A$553,0),MATCH(U59,root!$A$3:$CL$3,0))</f>
        <v>N/P</v>
      </c>
      <c r="V67">
        <f>INDEX(root!$A$4:$CL$553,MATCH($A$67,root!$A$4:$A$553,0),MATCH(V59,root!$A$3:$CL$3,0))</f>
        <v>71.400000000000006</v>
      </c>
      <c r="W67">
        <f>INDEX(root!$A$4:$CL$553,MATCH($A$67,root!$A$4:$A$553,0),MATCH(W59,root!$A$3:$CL$3,0))</f>
        <v>71</v>
      </c>
      <c r="X67" t="str">
        <f>INDEX(root!$A$4:$CL$553,MATCH($A$67,root!$A$4:$A$553,0),MATCH(X59,root!$A$3:$CL$3,0))</f>
        <v>N/P</v>
      </c>
      <c r="Y67">
        <f>INDEX(root!$A$4:$CL$553,MATCH($A$67,root!$A$4:$A$553,0),MATCH(Y59,root!$A$3:$CL$3,0))</f>
        <v>71</v>
      </c>
      <c r="Z67" t="str">
        <f>INDEX(root!$A$4:$CL$553,MATCH($A$67,root!$A$4:$A$553,0),MATCH(Z59,root!$A$3:$CL$3,0))</f>
        <v>N/P</v>
      </c>
      <c r="AA67">
        <f>INDEX(root!$A$4:$CL$553,MATCH($A$67,root!$A$4:$A$553,0),MATCH(AA59,root!$A$3:$CL$3,0))</f>
        <v>71.7</v>
      </c>
      <c r="AB67">
        <f>INDEX(root!$A$4:$CL$553,MATCH($A$67,root!$A$4:$A$553,0),MATCH(AB59,root!$A$3:$CL$3,0))</f>
        <v>71.7</v>
      </c>
      <c r="AC67">
        <f>INDEX(root!$A$4:$CL$553,MATCH($A$67,root!$A$4:$A$553,0),MATCH(AC59,root!$A$3:$CL$3,0))</f>
        <v>72.400000000000006</v>
      </c>
      <c r="AD67" t="str">
        <f>INDEX(root!$A$4:$CL$553,MATCH($A$67,root!$A$4:$A$553,0),MATCH(AD59,root!$A$3:$CL$3,0))</f>
        <v>N/P</v>
      </c>
      <c r="AE67">
        <f>INDEX(root!$A$4:$CL$553,MATCH($A$67,root!$A$4:$A$553,0),MATCH(AE59,root!$A$3:$CL$3,0))</f>
        <v>72.400000000000006</v>
      </c>
      <c r="AF67">
        <f>INDEX(root!$A$4:$CL$553,MATCH($A$67,root!$A$4:$A$553,0),MATCH(AF59,root!$A$3:$CL$3,0))</f>
        <v>72</v>
      </c>
      <c r="AG67" t="str">
        <f>INDEX(root!$A$4:$CL$553,MATCH($A$67,root!$A$4:$A$553,0),MATCH(AG59,root!$A$3:$CL$3,0))</f>
        <v>N/P</v>
      </c>
      <c r="AH67">
        <f>INDEX(root!$A$4:$CL$553,MATCH($A$67,root!$A$4:$A$553,0),MATCH(AH59,root!$A$3:$CL$3,0))</f>
        <v>72</v>
      </c>
      <c r="AI67" t="str">
        <f>INDEX(root!$A$4:$CL$553,MATCH($A$67,root!$A$4:$A$553,0),MATCH(AI59,root!$A$3:$CL$3,0))</f>
        <v>N/P</v>
      </c>
      <c r="AJ67">
        <f>INDEX(root!$A$4:$CL$553,MATCH($A$67,root!$A$4:$A$553,0),MATCH(AJ59,root!$A$3:$CL$3,0))</f>
        <v>70.2</v>
      </c>
      <c r="AK67">
        <f>INDEX(root!$A$4:$CL$553,MATCH($A$67,root!$A$4:$A$553,0),MATCH(AK59,root!$A$3:$CL$3,0))</f>
        <v>70.2</v>
      </c>
      <c r="AL67">
        <f>INDEX(root!$A$4:$CL$553,MATCH($A$67,root!$A$4:$A$553,0),MATCH(AL59,root!$A$3:$CL$3,0))</f>
        <v>69.099999999999994</v>
      </c>
      <c r="AM67" t="str">
        <f>INDEX(root!$A$4:$CL$553,MATCH($A$67,root!$A$4:$A$553,0),MATCH(AM59,root!$A$3:$CL$3,0))</f>
        <v>N/P</v>
      </c>
      <c r="AN67">
        <f>INDEX(root!$A$4:$CL$553,MATCH($A$67,root!$A$4:$A$553,0),MATCH(AN59,root!$A$3:$CL$3,0))</f>
        <v>69.099999999999994</v>
      </c>
      <c r="AO67">
        <f>INDEX(root!$A$4:$CL$553,MATCH($A$67,root!$A$4:$A$553,0),MATCH(AO59,root!$A$3:$CL$3,0))</f>
        <v>68.2</v>
      </c>
      <c r="AP67" t="str">
        <f>INDEX(root!$A$4:$CL$553,MATCH($A$67,root!$A$4:$A$553,0),MATCH(AP59,root!$A$3:$CL$3,0))</f>
        <v>N/P</v>
      </c>
      <c r="AQ67">
        <f>INDEX(root!$A$4:$CL$553,MATCH($A$67,root!$A$4:$A$553,0),MATCH(AQ59,root!$A$3:$CL$3,0))</f>
        <v>68.2</v>
      </c>
      <c r="AR67" t="str">
        <f>INDEX(root!$A$4:$CL$553,MATCH($A$67,root!$A$4:$A$553,0),MATCH(AR59,root!$A$3:$CL$3,0))</f>
        <v>N/P</v>
      </c>
      <c r="AS67">
        <f>INDEX(root!$A$4:$CL$553,MATCH($A$67,root!$A$4:$A$553,0),MATCH(AS59,root!$A$3:$CL$3,0))</f>
        <v>69</v>
      </c>
      <c r="AT67">
        <f>INDEX(root!$A$4:$CL$553,MATCH($A$67,root!$A$4:$A$553,0),MATCH(AT59,root!$A$3:$CL$3,0))</f>
        <v>69</v>
      </c>
      <c r="AU67">
        <f>INDEX(root!$A$4:$CL$553,MATCH($A$67,root!$A$4:$A$553,0),MATCH(AU59,root!$A$3:$CL$3,0))</f>
        <v>68.400000000000006</v>
      </c>
      <c r="AV67" t="str">
        <f>INDEX(root!$A$4:$CL$553,MATCH($A$67,root!$A$4:$A$553,0),MATCH(AV59,root!$A$3:$CL$3,0))</f>
        <v>N/P</v>
      </c>
      <c r="AW67">
        <f>INDEX(root!$A$4:$CL$553,MATCH($A$67,root!$A$4:$A$553,0),MATCH(AW59,root!$A$3:$CL$3,0))</f>
        <v>68.400000000000006</v>
      </c>
      <c r="AX67">
        <f>INDEX(root!$A$4:$CL$553,MATCH($A$67,root!$A$4:$A$553,0),MATCH(AX59,root!$A$3:$CL$3,0))</f>
        <v>67.900000000000006</v>
      </c>
      <c r="AY67" t="str">
        <f>INDEX(root!$A$4:$CL$553,MATCH($A$67,root!$A$4:$A$553,0),MATCH(AY59,root!$A$3:$CL$3,0))</f>
        <v>N/P</v>
      </c>
      <c r="AZ67">
        <f>INDEX(root!$A$4:$CL$553,MATCH($A$67,root!$A$4:$A$553,0),MATCH(AZ59,root!$A$3:$CL$3,0))</f>
        <v>67.900000000000006</v>
      </c>
      <c r="BA67">
        <f>INDEX(root!$A$4:$CL$553,MATCH($A$67,root!$A$4:$A$553,0),MATCH(BA59,root!$A$3:$CL$3,0))</f>
        <v>70.2</v>
      </c>
      <c r="BB67">
        <f>INDEX(root!$A$4:$CL$553,MATCH($A$67,root!$A$4:$A$553,0),MATCH(BB59,root!$A$3:$CL$3,0))</f>
        <v>0</v>
      </c>
      <c r="BC67" t="str">
        <f>INDEX(root!$A$4:$CL$553,MATCH($A$67,root!$A$4:$A$553,0),MATCH(BC59,root!$A$3:$CL$3,0))</f>
        <v>N/P</v>
      </c>
      <c r="BD67">
        <f>INDEX(root!$A$4:$CL$553,MATCH($A$67,root!$A$4:$A$553,0),MATCH(BD59,root!$A$3:$CL$3,0))</f>
        <v>69.099999999999994</v>
      </c>
      <c r="BE67">
        <f>INDEX(root!$A$4:$CL$553,MATCH($A$67,root!$A$4:$A$553,0),MATCH(BE59,root!$A$3:$CL$3,0))</f>
        <v>68.2</v>
      </c>
      <c r="BF67" t="str">
        <f>INDEX(root!$A$4:$CL$553,MATCH($A$67,root!$A$4:$A$553,0),MATCH(BF59,root!$A$3:$CL$3,0))</f>
        <v>N/P</v>
      </c>
      <c r="BG67">
        <f>INDEX(root!$A$4:$CL$553,MATCH($A$67,root!$A$4:$A$553,0),MATCH(BG59,root!$A$3:$CL$3,0))</f>
        <v>68.2</v>
      </c>
      <c r="BH67">
        <f>INDEX(root!$A$4:$CL$553,MATCH($A$67,root!$A$4:$A$553,0),MATCH(BH59,root!$A$3:$CL$3,0))</f>
        <v>0</v>
      </c>
      <c r="BI67" t="str">
        <f>INDEX(root!$A$4:$CL$553,MATCH($A$67,root!$A$4:$A$553,0),MATCH(BI59,root!$A$3:$CL$3,0))</f>
        <v>N/P</v>
      </c>
      <c r="BJ67">
        <f>INDEX(root!$A$4:$CL$553,MATCH($A$67,root!$A$4:$A$553,0),MATCH(BJ59,root!$A$3:$CL$3,0))</f>
        <v>69</v>
      </c>
      <c r="BK67">
        <f>INDEX(root!$A$4:$CL$553,MATCH($A$67,root!$A$4:$A$553,0),MATCH(BK59,root!$A$3:$CL$3,0))</f>
        <v>69</v>
      </c>
      <c r="BL67">
        <f>INDEX(root!$A$4:$CL$553,MATCH($A$67,root!$A$4:$A$553,0),MATCH(BL59,root!$A$3:$CL$3,0))</f>
        <v>0</v>
      </c>
      <c r="BM67" t="str">
        <f>INDEX(root!$A$4:$CL$553,MATCH($A$67,root!$A$4:$A$553,0),MATCH(BM59,root!$A$3:$CL$3,0))</f>
        <v>N/P</v>
      </c>
      <c r="BN67">
        <f>INDEX(root!$A$4:$CL$553,MATCH($A$67,root!$A$4:$A$553,0),MATCH(BN59,root!$A$3:$CL$3,0))</f>
        <v>68.400000000000006</v>
      </c>
      <c r="BO67">
        <f>INDEX(root!$A$4:$CL$553,MATCH($A$67,root!$A$4:$A$553,0),MATCH(BO59,root!$A$3:$CL$3,0))</f>
        <v>67.900000000000006</v>
      </c>
      <c r="BP67" t="str">
        <f>INDEX(root!$A$4:$CL$553,MATCH($A$67,root!$A$4:$A$553,0),MATCH(BP59,root!$A$3:$CL$3,0))</f>
        <v>N/P</v>
      </c>
      <c r="BQ67">
        <f>INDEX(root!$A$4:$CL$553,MATCH($A$67,root!$A$4:$A$553,0),MATCH(BQ59,root!$A$3:$CL$3,0))</f>
        <v>67.900000000000006</v>
      </c>
      <c r="BR67">
        <f>INDEX(root!$A$4:$CL$553,MATCH($A$67,root!$A$4:$A$553,0),MATCH(BR59,root!$A$3:$CL$3,0))</f>
        <v>0</v>
      </c>
      <c r="BS67">
        <f>INDEX(root!$A$4:$CL$553,MATCH($A$67,root!$A$4:$A$553,0),MATCH(BS59,root!$A$3:$CL$3,0))</f>
        <v>0</v>
      </c>
      <c r="BT67">
        <f>INDEX(root!$A$4:$CL$553,MATCH($A$67,root!$A$4:$A$553,0),MATCH(BT59,root!$A$3:$CL$3,0))</f>
        <v>0</v>
      </c>
      <c r="BU67">
        <f>INDEX(root!$A$4:$CL$553,MATCH($A$67,root!$A$4:$A$553,0),MATCH(BU59,root!$A$3:$CL$3,0))</f>
        <v>0</v>
      </c>
      <c r="BV67">
        <f>INDEX(root!$A$4:$CL$553,MATCH($A$67,root!$A$4:$A$553,0),MATCH(BV59,root!$A$3:$CL$3,0))</f>
        <v>0</v>
      </c>
      <c r="BW67">
        <f>INDEX(root!$A$4:$CL$553,MATCH($A$67,root!$A$4:$A$553,0),MATCH(BW59,root!$A$3:$CL$3,0))</f>
        <v>0</v>
      </c>
      <c r="BX67">
        <f>INDEX(root!$A$4:$CL$553,MATCH($A$67,root!$A$4:$A$553,0),MATCH(BX59,root!$A$3:$CL$3,0))</f>
        <v>0</v>
      </c>
      <c r="BY67">
        <f>INDEX(root!$A$4:$CL$553,MATCH($A$67,root!$A$4:$A$553,0),MATCH(BY59,root!$A$3:$CL$3,0))</f>
        <v>0</v>
      </c>
      <c r="BZ67">
        <f>INDEX(root!$A$4:$CL$553,MATCH($A$67,root!$A$4:$A$553,0),MATCH(BZ59,root!$A$3:$CL$3,0))</f>
        <v>0</v>
      </c>
      <c r="CA67">
        <f>INDEX(root!$A$4:$CL$553,MATCH($A$67,root!$A$4:$A$553,0),MATCH(CA59,root!$A$3:$CL$3,0))</f>
        <v>0</v>
      </c>
      <c r="CB67">
        <f>INDEX(root!$A$4:$CL$553,MATCH($A$67,root!$A$4:$A$553,0),MATCH(CB59,root!$A$3:$CL$3,0))</f>
        <v>0</v>
      </c>
      <c r="CC67">
        <f>INDEX(root!$A$4:$CL$553,MATCH($A$67,root!$A$4:$A$553,0),MATCH(CC59,root!$A$3:$CL$3,0))</f>
        <v>0</v>
      </c>
      <c r="CD67">
        <f>INDEX(root!$A$4:$CL$553,MATCH($A$67,root!$A$4:$A$553,0),MATCH(CD59,root!$A$3:$CL$3,0))</f>
        <v>0</v>
      </c>
      <c r="CE67">
        <f>INDEX(root!$A$4:$CL$553,MATCH($A$67,root!$A$4:$A$553,0),MATCH(CE59,root!$A$3:$CL$3,0))</f>
        <v>0</v>
      </c>
      <c r="CF67">
        <f>INDEX(root!$A$4:$CL$553,MATCH($A$67,root!$A$4:$A$553,0),MATCH(CF59,root!$A$3:$CL$3,0))</f>
        <v>0</v>
      </c>
      <c r="CG67">
        <f>INDEX(root!$A$4:$CL$553,MATCH($A$67,root!$A$4:$A$553,0),MATCH(CG59,root!$A$3:$CL$3,0))</f>
        <v>0</v>
      </c>
      <c r="CH67">
        <f>INDEX(root!$A$4:$CL$553,MATCH($A$67,root!$A$4:$A$553,0),MATCH(CH59,root!$A$3:$CL$3,0))</f>
        <v>0</v>
      </c>
      <c r="CI67">
        <f>INDEX(root!$A$4:$CL$553,MATCH($A$67,root!$A$4:$A$553,0),MATCH(CI59,root!$A$3:$CL$3,0))</f>
        <v>0</v>
      </c>
      <c r="CJ67">
        <f>INDEX(root!$A$4:$CL$553,MATCH($A$67,root!$A$4:$A$553,0),MATCH(CJ59,root!$A$3:$CL$3,0))</f>
        <v>0</v>
      </c>
      <c r="CK67">
        <f>INDEX(root!$A$4:$CL$553,MATCH($A$67,root!$A$4:$A$553,0),MATCH(CK59,root!$A$3:$CL$3,0))</f>
        <v>0</v>
      </c>
      <c r="CL67">
        <f>INDEX(root!$A$4:$CL$553,MATCH($A$67,root!$A$4:$A$553,0),MATCH(CL59,root!$A$3:$CL$3,0))</f>
        <v>0</v>
      </c>
    </row>
    <row r="68" spans="1:90" x14ac:dyDescent="0.3">
      <c r="A68" t="s">
        <v>1073</v>
      </c>
      <c r="D68" t="b">
        <f>D66=D67</f>
        <v>1</v>
      </c>
      <c r="E68" t="b">
        <f t="shared" ref="E68:BP68" si="123">E66=E67</f>
        <v>1</v>
      </c>
      <c r="F68" t="b">
        <f t="shared" si="123"/>
        <v>1</v>
      </c>
      <c r="G68" t="b">
        <f t="shared" si="123"/>
        <v>1</v>
      </c>
      <c r="H68" t="b">
        <f t="shared" si="123"/>
        <v>1</v>
      </c>
      <c r="I68" t="b">
        <f t="shared" si="123"/>
        <v>1</v>
      </c>
      <c r="J68" t="b">
        <f>IFERROR(J66=J67,"")</f>
        <v>0</v>
      </c>
      <c r="K68" t="b">
        <f t="shared" si="123"/>
        <v>0</v>
      </c>
      <c r="L68" t="b">
        <f t="shared" si="123"/>
        <v>0</v>
      </c>
      <c r="M68" t="b">
        <f t="shared" si="123"/>
        <v>0</v>
      </c>
      <c r="N68" t="b">
        <f t="shared" si="123"/>
        <v>0</v>
      </c>
      <c r="O68" t="b">
        <f t="shared" si="123"/>
        <v>0</v>
      </c>
      <c r="P68" t="b">
        <f t="shared" si="123"/>
        <v>0</v>
      </c>
      <c r="Q68" t="b">
        <f t="shared" si="123"/>
        <v>0</v>
      </c>
      <c r="R68" t="b">
        <f t="shared" si="123"/>
        <v>0</v>
      </c>
      <c r="S68" t="b">
        <f t="shared" si="123"/>
        <v>0</v>
      </c>
      <c r="T68" t="b">
        <f t="shared" si="123"/>
        <v>0</v>
      </c>
      <c r="U68" t="b">
        <f t="shared" si="123"/>
        <v>0</v>
      </c>
      <c r="V68" t="b">
        <f t="shared" si="123"/>
        <v>0</v>
      </c>
      <c r="W68" t="b">
        <f t="shared" si="123"/>
        <v>0</v>
      </c>
      <c r="X68" t="b">
        <f t="shared" si="123"/>
        <v>0</v>
      </c>
      <c r="Y68" t="b">
        <f t="shared" si="123"/>
        <v>0</v>
      </c>
      <c r="Z68" t="b">
        <f t="shared" si="123"/>
        <v>0</v>
      </c>
      <c r="AA68" t="b">
        <f t="shared" si="123"/>
        <v>0</v>
      </c>
      <c r="AB68" t="b">
        <f t="shared" si="123"/>
        <v>0</v>
      </c>
      <c r="AC68" t="b">
        <f t="shared" si="123"/>
        <v>0</v>
      </c>
      <c r="AD68" t="b">
        <f t="shared" si="123"/>
        <v>0</v>
      </c>
      <c r="AE68" t="b">
        <f t="shared" si="123"/>
        <v>0</v>
      </c>
      <c r="AF68" t="b">
        <f t="shared" si="123"/>
        <v>0</v>
      </c>
      <c r="AG68" t="b">
        <f t="shared" si="123"/>
        <v>0</v>
      </c>
      <c r="AH68" t="b">
        <f t="shared" si="123"/>
        <v>0</v>
      </c>
      <c r="AI68" t="b">
        <f t="shared" si="123"/>
        <v>0</v>
      </c>
      <c r="AJ68" t="b">
        <f t="shared" si="123"/>
        <v>0</v>
      </c>
      <c r="AK68" t="b">
        <f t="shared" si="123"/>
        <v>0</v>
      </c>
      <c r="AL68" t="b">
        <f t="shared" si="123"/>
        <v>0</v>
      </c>
      <c r="AM68" t="b">
        <f t="shared" si="123"/>
        <v>0</v>
      </c>
      <c r="AN68" t="b">
        <f t="shared" si="123"/>
        <v>0</v>
      </c>
      <c r="AO68" t="b">
        <f t="shared" si="123"/>
        <v>0</v>
      </c>
      <c r="AP68" t="b">
        <f t="shared" si="123"/>
        <v>0</v>
      </c>
      <c r="AQ68" t="b">
        <f t="shared" si="123"/>
        <v>0</v>
      </c>
      <c r="AR68" t="b">
        <f t="shared" si="123"/>
        <v>0</v>
      </c>
      <c r="AS68" t="b">
        <f t="shared" si="123"/>
        <v>0</v>
      </c>
      <c r="AT68" t="b">
        <f t="shared" si="123"/>
        <v>0</v>
      </c>
      <c r="AU68" t="b">
        <f t="shared" si="123"/>
        <v>0</v>
      </c>
      <c r="AV68" t="b">
        <f t="shared" si="123"/>
        <v>0</v>
      </c>
      <c r="AW68" t="b">
        <f t="shared" si="123"/>
        <v>0</v>
      </c>
      <c r="AX68" t="b">
        <f t="shared" si="123"/>
        <v>0</v>
      </c>
      <c r="AY68" t="b">
        <f t="shared" si="123"/>
        <v>0</v>
      </c>
      <c r="AZ68" t="b">
        <f t="shared" si="123"/>
        <v>0</v>
      </c>
      <c r="BA68" t="b">
        <f t="shared" si="123"/>
        <v>0</v>
      </c>
      <c r="BB68" t="b">
        <f t="shared" si="123"/>
        <v>1</v>
      </c>
      <c r="BC68" t="b">
        <f t="shared" si="123"/>
        <v>0</v>
      </c>
      <c r="BD68" t="b">
        <f t="shared" si="123"/>
        <v>0</v>
      </c>
      <c r="BE68" t="b">
        <f t="shared" si="123"/>
        <v>0</v>
      </c>
      <c r="BF68" t="b">
        <f t="shared" si="123"/>
        <v>0</v>
      </c>
      <c r="BG68" t="b">
        <f t="shared" si="123"/>
        <v>0</v>
      </c>
      <c r="BH68" t="b">
        <f t="shared" si="123"/>
        <v>1</v>
      </c>
      <c r="BI68" t="b">
        <f t="shared" si="123"/>
        <v>0</v>
      </c>
      <c r="BJ68" t="b">
        <f t="shared" si="123"/>
        <v>0</v>
      </c>
      <c r="BK68" t="b">
        <f t="shared" si="123"/>
        <v>0</v>
      </c>
      <c r="BL68" t="b">
        <f t="shared" si="123"/>
        <v>1</v>
      </c>
      <c r="BM68" t="b">
        <f t="shared" si="123"/>
        <v>0</v>
      </c>
      <c r="BN68" t="b">
        <f t="shared" si="123"/>
        <v>0</v>
      </c>
      <c r="BO68" t="b">
        <f t="shared" si="123"/>
        <v>0</v>
      </c>
      <c r="BP68" t="b">
        <f t="shared" si="123"/>
        <v>0</v>
      </c>
      <c r="BQ68" t="b">
        <f t="shared" ref="BQ68:CL68" si="124">BQ66=BQ67</f>
        <v>0</v>
      </c>
      <c r="BR68" t="b">
        <f t="shared" si="124"/>
        <v>1</v>
      </c>
      <c r="BS68" t="b">
        <f t="shared" si="124"/>
        <v>1</v>
      </c>
      <c r="BT68" t="b">
        <f t="shared" si="124"/>
        <v>1</v>
      </c>
      <c r="BU68" t="b">
        <f t="shared" si="124"/>
        <v>1</v>
      </c>
      <c r="BV68" t="b">
        <f t="shared" si="124"/>
        <v>1</v>
      </c>
      <c r="BW68" t="b">
        <f t="shared" si="124"/>
        <v>1</v>
      </c>
      <c r="BX68" t="b">
        <f t="shared" si="124"/>
        <v>1</v>
      </c>
      <c r="BY68" t="b">
        <f t="shared" si="124"/>
        <v>1</v>
      </c>
      <c r="BZ68" t="b">
        <f t="shared" si="124"/>
        <v>1</v>
      </c>
      <c r="CA68" t="b">
        <f t="shared" si="124"/>
        <v>1</v>
      </c>
      <c r="CB68" t="b">
        <f t="shared" si="124"/>
        <v>1</v>
      </c>
      <c r="CC68" t="b">
        <f t="shared" si="124"/>
        <v>1</v>
      </c>
      <c r="CD68" t="b">
        <f t="shared" si="124"/>
        <v>1</v>
      </c>
      <c r="CE68" t="b">
        <f t="shared" si="124"/>
        <v>1</v>
      </c>
      <c r="CF68" t="b">
        <f t="shared" si="124"/>
        <v>1</v>
      </c>
      <c r="CG68" t="b">
        <f t="shared" si="124"/>
        <v>1</v>
      </c>
      <c r="CH68" t="b">
        <f t="shared" si="124"/>
        <v>1</v>
      </c>
      <c r="CI68" t="b">
        <f t="shared" si="124"/>
        <v>1</v>
      </c>
      <c r="CJ68" t="b">
        <f t="shared" si="124"/>
        <v>1</v>
      </c>
      <c r="CK68" t="b">
        <f t="shared" si="124"/>
        <v>1</v>
      </c>
      <c r="CL68" t="b">
        <f t="shared" si="124"/>
        <v>1</v>
      </c>
    </row>
    <row r="69" spans="1:90" x14ac:dyDescent="0.3">
      <c r="A69" t="s">
        <v>776</v>
      </c>
      <c r="B69" t="e">
        <f>INDEX(root!$A$4:$CL$553,MATCH($A$69,root!$A$4:$A$553,0),MATCH(B59,root!$A$3:$CL$3,0))</f>
        <v>#N/A</v>
      </c>
      <c r="C69" t="e">
        <f>INDEX(root!$A$4:$CL$553,MATCH($A$69,root!$A$4:$A$553,0),MATCH(C59,root!$A$3:$CL$3,0))</f>
        <v>#N/A</v>
      </c>
      <c r="D69" t="e">
        <f>INDEX(root!$A$4:$CL$553,MATCH($A$69,root!$A$4:$A$553,0),MATCH(D59,root!$A$3:$CL$3,0))</f>
        <v>#N/A</v>
      </c>
      <c r="E69" t="e">
        <f>INDEX(root!$A$4:$CL$553,MATCH($A$69,root!$A$4:$A$553,0),MATCH(E59,root!$A$3:$CL$3,0))</f>
        <v>#N/A</v>
      </c>
      <c r="F69" t="e">
        <f>INDEX(root!$A$4:$CL$553,MATCH($A$69,root!$A$4:$A$553,0),MATCH(F59,root!$A$3:$CL$3,0))</f>
        <v>#N/A</v>
      </c>
      <c r="G69" t="e">
        <f>INDEX(root!$A$4:$CL$553,MATCH($A$69,root!$A$4:$A$553,0),MATCH(G59,root!$A$3:$CL$3,0))</f>
        <v>#N/A</v>
      </c>
      <c r="H69" t="e">
        <f>INDEX(root!$A$4:$CL$553,MATCH($A$69,root!$A$4:$A$553,0),MATCH(H59,root!$A$3:$CL$3,0))</f>
        <v>#N/A</v>
      </c>
      <c r="I69" t="e">
        <f>INDEX(root!$A$4:$CL$553,MATCH($A$69,root!$A$4:$A$553,0),MATCH(I59,root!$A$3:$CL$3,0))</f>
        <v>#N/A</v>
      </c>
      <c r="J69" t="e">
        <f>INDEX(root!$A$4:$CL$553,MATCH($A$69,root!$A$4:$A$553,0),MATCH(J59,root!$A$3:$CL$3,0))</f>
        <v>#N/A</v>
      </c>
      <c r="K69" t="e">
        <f>INDEX(root!$A$4:$CL$553,MATCH($A$69,root!$A$4:$A$553,0),MATCH(K59,root!$A$3:$CL$3,0))</f>
        <v>#N/A</v>
      </c>
      <c r="L69" t="e">
        <f>INDEX(root!$A$4:$CL$553,MATCH($A$69,root!$A$4:$A$553,0),MATCH(L59,root!$A$3:$CL$3,0))</f>
        <v>#N/A</v>
      </c>
      <c r="M69" t="e">
        <f>INDEX(root!$A$4:$CL$553,MATCH($A$69,root!$A$4:$A$553,0),MATCH(M59,root!$A$3:$CL$3,0))</f>
        <v>#N/A</v>
      </c>
      <c r="N69" t="e">
        <f>INDEX(root!$A$4:$CL$553,MATCH($A$69,root!$A$4:$A$553,0),MATCH(N59,root!$A$3:$CL$3,0))</f>
        <v>#N/A</v>
      </c>
      <c r="O69" t="e">
        <f>INDEX(root!$A$4:$CL$553,MATCH($A$69,root!$A$4:$A$553,0),MATCH(O59,root!$A$3:$CL$3,0))</f>
        <v>#N/A</v>
      </c>
      <c r="P69" t="e">
        <f>INDEX(root!$A$4:$CL$553,MATCH($A$69,root!$A$4:$A$553,0),MATCH(P59,root!$A$3:$CL$3,0))</f>
        <v>#N/A</v>
      </c>
      <c r="Q69" t="e">
        <f>INDEX(root!$A$4:$CL$553,MATCH($A$69,root!$A$4:$A$553,0),MATCH(Q59,root!$A$3:$CL$3,0))</f>
        <v>#N/A</v>
      </c>
      <c r="R69" t="e">
        <f>INDEX(root!$A$4:$CL$553,MATCH($A$69,root!$A$4:$A$553,0),MATCH(R59,root!$A$3:$CL$3,0))</f>
        <v>#N/A</v>
      </c>
      <c r="S69" t="e">
        <f>INDEX(root!$A$4:$CL$553,MATCH($A$69,root!$A$4:$A$553,0),MATCH(S59,root!$A$3:$CL$3,0))</f>
        <v>#N/A</v>
      </c>
      <c r="T69" t="e">
        <f>INDEX(root!$A$4:$CL$553,MATCH($A$69,root!$A$4:$A$553,0),MATCH(T59,root!$A$3:$CL$3,0))</f>
        <v>#N/A</v>
      </c>
      <c r="U69" t="e">
        <f>INDEX(root!$A$4:$CL$553,MATCH($A$69,root!$A$4:$A$553,0),MATCH(U59,root!$A$3:$CL$3,0))</f>
        <v>#N/A</v>
      </c>
      <c r="V69" t="e">
        <f>INDEX(root!$A$4:$CL$553,MATCH($A$69,root!$A$4:$A$553,0),MATCH(V59,root!$A$3:$CL$3,0))</f>
        <v>#N/A</v>
      </c>
      <c r="W69" t="e">
        <f>INDEX(root!$A$4:$CL$553,MATCH($A$69,root!$A$4:$A$553,0),MATCH(W59,root!$A$3:$CL$3,0))</f>
        <v>#N/A</v>
      </c>
      <c r="X69" t="e">
        <f>INDEX(root!$A$4:$CL$553,MATCH($A$69,root!$A$4:$A$553,0),MATCH(X59,root!$A$3:$CL$3,0))</f>
        <v>#N/A</v>
      </c>
      <c r="Y69" t="e">
        <f>INDEX(root!$A$4:$CL$553,MATCH($A$69,root!$A$4:$A$553,0),MATCH(Y59,root!$A$3:$CL$3,0))</f>
        <v>#N/A</v>
      </c>
      <c r="Z69" t="e">
        <f>INDEX(root!$A$4:$CL$553,MATCH($A$69,root!$A$4:$A$553,0),MATCH(Z59,root!$A$3:$CL$3,0))</f>
        <v>#N/A</v>
      </c>
      <c r="AA69" t="e">
        <f>INDEX(root!$A$4:$CL$553,MATCH($A$69,root!$A$4:$A$553,0),MATCH(AA59,root!$A$3:$CL$3,0))</f>
        <v>#N/A</v>
      </c>
      <c r="AB69" t="e">
        <f>INDEX(root!$A$4:$CL$553,MATCH($A$69,root!$A$4:$A$553,0),MATCH(AB59,root!$A$3:$CL$3,0))</f>
        <v>#N/A</v>
      </c>
      <c r="AC69" t="e">
        <f>INDEX(root!$A$4:$CL$553,MATCH($A$69,root!$A$4:$A$553,0),MATCH(AC59,root!$A$3:$CL$3,0))</f>
        <v>#N/A</v>
      </c>
      <c r="AD69" t="e">
        <f>INDEX(root!$A$4:$CL$553,MATCH($A$69,root!$A$4:$A$553,0),MATCH(AD59,root!$A$3:$CL$3,0))</f>
        <v>#N/A</v>
      </c>
      <c r="AE69" t="e">
        <f>INDEX(root!$A$4:$CL$553,MATCH($A$69,root!$A$4:$A$553,0),MATCH(AE59,root!$A$3:$CL$3,0))</f>
        <v>#N/A</v>
      </c>
      <c r="AF69" t="e">
        <f>INDEX(root!$A$4:$CL$553,MATCH($A$69,root!$A$4:$A$553,0),MATCH(AF59,root!$A$3:$CL$3,0))</f>
        <v>#N/A</v>
      </c>
      <c r="AG69" t="e">
        <f>INDEX(root!$A$4:$CL$553,MATCH($A$69,root!$A$4:$A$553,0),MATCH(AG59,root!$A$3:$CL$3,0))</f>
        <v>#N/A</v>
      </c>
      <c r="AH69" t="e">
        <f>INDEX(root!$A$4:$CL$553,MATCH($A$69,root!$A$4:$A$553,0),MATCH(AH59,root!$A$3:$CL$3,0))</f>
        <v>#N/A</v>
      </c>
      <c r="AI69" t="e">
        <f>INDEX(root!$A$4:$CL$553,MATCH($A$69,root!$A$4:$A$553,0),MATCH(AI59,root!$A$3:$CL$3,0))</f>
        <v>#N/A</v>
      </c>
      <c r="AJ69" t="e">
        <f>INDEX(root!$A$4:$CL$553,MATCH($A$69,root!$A$4:$A$553,0),MATCH(AJ59,root!$A$3:$CL$3,0))</f>
        <v>#N/A</v>
      </c>
      <c r="AK69" t="e">
        <f>INDEX(root!$A$4:$CL$553,MATCH($A$69,root!$A$4:$A$553,0),MATCH(AK59,root!$A$3:$CL$3,0))</f>
        <v>#N/A</v>
      </c>
      <c r="AL69" t="e">
        <f>INDEX(root!$A$4:$CL$553,MATCH($A$69,root!$A$4:$A$553,0),MATCH(AL59,root!$A$3:$CL$3,0))</f>
        <v>#N/A</v>
      </c>
      <c r="AM69" t="e">
        <f>INDEX(root!$A$4:$CL$553,MATCH($A$69,root!$A$4:$A$553,0),MATCH(AM59,root!$A$3:$CL$3,0))</f>
        <v>#N/A</v>
      </c>
      <c r="AN69" t="e">
        <f>INDEX(root!$A$4:$CL$553,MATCH($A$69,root!$A$4:$A$553,0),MATCH(AN59,root!$A$3:$CL$3,0))</f>
        <v>#N/A</v>
      </c>
      <c r="AO69" t="e">
        <f>INDEX(root!$A$4:$CL$553,MATCH($A$69,root!$A$4:$A$553,0),MATCH(AO59,root!$A$3:$CL$3,0))</f>
        <v>#N/A</v>
      </c>
      <c r="AP69" t="e">
        <f>INDEX(root!$A$4:$CL$553,MATCH($A$69,root!$A$4:$A$553,0),MATCH(AP59,root!$A$3:$CL$3,0))</f>
        <v>#N/A</v>
      </c>
      <c r="AQ69" t="e">
        <f>INDEX(root!$A$4:$CL$553,MATCH($A$69,root!$A$4:$A$553,0),MATCH(AQ59,root!$A$3:$CL$3,0))</f>
        <v>#N/A</v>
      </c>
      <c r="AR69" t="e">
        <f>INDEX(root!$A$4:$CL$553,MATCH($A$69,root!$A$4:$A$553,0),MATCH(AR59,root!$A$3:$CL$3,0))</f>
        <v>#N/A</v>
      </c>
      <c r="AS69" t="e">
        <f>INDEX(root!$A$4:$CL$553,MATCH($A$69,root!$A$4:$A$553,0),MATCH(AS59,root!$A$3:$CL$3,0))</f>
        <v>#N/A</v>
      </c>
      <c r="AT69" t="e">
        <f>INDEX(root!$A$4:$CL$553,MATCH($A$69,root!$A$4:$A$553,0),MATCH(AT59,root!$A$3:$CL$3,0))</f>
        <v>#N/A</v>
      </c>
      <c r="AU69" t="e">
        <f>INDEX(root!$A$4:$CL$553,MATCH($A$69,root!$A$4:$A$553,0),MATCH(AU59,root!$A$3:$CL$3,0))</f>
        <v>#N/A</v>
      </c>
      <c r="AV69" t="e">
        <f>INDEX(root!$A$4:$CL$553,MATCH($A$69,root!$A$4:$A$553,0),MATCH(AV59,root!$A$3:$CL$3,0))</f>
        <v>#N/A</v>
      </c>
      <c r="AW69" t="e">
        <f>INDEX(root!$A$4:$CL$553,MATCH($A$69,root!$A$4:$A$553,0),MATCH(AW59,root!$A$3:$CL$3,0))</f>
        <v>#N/A</v>
      </c>
      <c r="AX69" t="e">
        <f>INDEX(root!$A$4:$CL$553,MATCH($A$69,root!$A$4:$A$553,0),MATCH(AX59,root!$A$3:$CL$3,0))</f>
        <v>#N/A</v>
      </c>
      <c r="AY69" t="e">
        <f>INDEX(root!$A$4:$CL$553,MATCH($A$69,root!$A$4:$A$553,0),MATCH(AY59,root!$A$3:$CL$3,0))</f>
        <v>#N/A</v>
      </c>
      <c r="AZ69" t="e">
        <f>INDEX(root!$A$4:$CL$553,MATCH($A$69,root!$A$4:$A$553,0),MATCH(AZ59,root!$A$3:$CL$3,0))</f>
        <v>#N/A</v>
      </c>
      <c r="BA69" t="e">
        <f>INDEX(root!$A$4:$CL$553,MATCH($A$69,root!$A$4:$A$553,0),MATCH(BA59,root!$A$3:$CL$3,0))</f>
        <v>#N/A</v>
      </c>
      <c r="BB69" t="e">
        <f>INDEX(root!$A$4:$CL$553,MATCH($A$69,root!$A$4:$A$553,0),MATCH(BB59,root!$A$3:$CL$3,0))</f>
        <v>#N/A</v>
      </c>
      <c r="BC69" t="e">
        <f>INDEX(root!$A$4:$CL$553,MATCH($A$69,root!$A$4:$A$553,0),MATCH(BC59,root!$A$3:$CL$3,0))</f>
        <v>#N/A</v>
      </c>
      <c r="BD69" t="e">
        <f>INDEX(root!$A$4:$CL$553,MATCH($A$69,root!$A$4:$A$553,0),MATCH(BD59,root!$A$3:$CL$3,0))</f>
        <v>#N/A</v>
      </c>
      <c r="BE69" t="e">
        <f>INDEX(root!$A$4:$CL$553,MATCH($A$69,root!$A$4:$A$553,0),MATCH(BE59,root!$A$3:$CL$3,0))</f>
        <v>#N/A</v>
      </c>
      <c r="BF69" t="e">
        <f>INDEX(root!$A$4:$CL$553,MATCH($A$69,root!$A$4:$A$553,0),MATCH(BF59,root!$A$3:$CL$3,0))</f>
        <v>#N/A</v>
      </c>
      <c r="BG69" t="e">
        <f>INDEX(root!$A$4:$CL$553,MATCH($A$69,root!$A$4:$A$553,0),MATCH(BG59,root!$A$3:$CL$3,0))</f>
        <v>#N/A</v>
      </c>
      <c r="BH69" t="e">
        <f>INDEX(root!$A$4:$CL$553,MATCH($A$69,root!$A$4:$A$553,0),MATCH(BH59,root!$A$3:$CL$3,0))</f>
        <v>#N/A</v>
      </c>
      <c r="BI69" t="e">
        <f>INDEX(root!$A$4:$CL$553,MATCH($A$69,root!$A$4:$A$553,0),MATCH(BI59,root!$A$3:$CL$3,0))</f>
        <v>#N/A</v>
      </c>
      <c r="BJ69" t="e">
        <f>INDEX(root!$A$4:$CL$553,MATCH($A$69,root!$A$4:$A$553,0),MATCH(BJ59,root!$A$3:$CL$3,0))</f>
        <v>#N/A</v>
      </c>
      <c r="BK69" t="e">
        <f>INDEX(root!$A$4:$CL$553,MATCH($A$69,root!$A$4:$A$553,0),MATCH(BK59,root!$A$3:$CL$3,0))</f>
        <v>#N/A</v>
      </c>
      <c r="BL69" t="e">
        <f>INDEX(root!$A$4:$CL$553,MATCH($A$69,root!$A$4:$A$553,0),MATCH(BL59,root!$A$3:$CL$3,0))</f>
        <v>#N/A</v>
      </c>
      <c r="BM69" t="e">
        <f>INDEX(root!$A$4:$CL$553,MATCH($A$69,root!$A$4:$A$553,0),MATCH(BM59,root!$A$3:$CL$3,0))</f>
        <v>#N/A</v>
      </c>
      <c r="BN69" t="e">
        <f>INDEX(root!$A$4:$CL$553,MATCH($A$69,root!$A$4:$A$553,0),MATCH(BN59,root!$A$3:$CL$3,0))</f>
        <v>#N/A</v>
      </c>
      <c r="BO69" t="e">
        <f>INDEX(root!$A$4:$CL$553,MATCH($A$69,root!$A$4:$A$553,0),MATCH(BO59,root!$A$3:$CL$3,0))</f>
        <v>#N/A</v>
      </c>
      <c r="BP69" t="e">
        <f>INDEX(root!$A$4:$CL$553,MATCH($A$69,root!$A$4:$A$553,0),MATCH(BP59,root!$A$3:$CL$3,0))</f>
        <v>#N/A</v>
      </c>
      <c r="BQ69" t="e">
        <f>INDEX(root!$A$4:$CL$553,MATCH($A$69,root!$A$4:$A$553,0),MATCH(BQ59,root!$A$3:$CL$3,0))</f>
        <v>#N/A</v>
      </c>
      <c r="BR69" t="e">
        <f>INDEX(root!$A$4:$CL$553,MATCH($A$69,root!$A$4:$A$553,0),MATCH(BR59,root!$A$3:$CL$3,0))</f>
        <v>#N/A</v>
      </c>
      <c r="BS69" t="e">
        <f>INDEX(root!$A$4:$CL$553,MATCH($A$69,root!$A$4:$A$553,0),MATCH(BS59,root!$A$3:$CL$3,0))</f>
        <v>#N/A</v>
      </c>
      <c r="BT69" t="e">
        <f>INDEX(root!$A$4:$CL$553,MATCH($A$69,root!$A$4:$A$553,0),MATCH(BT59,root!$A$3:$CL$3,0))</f>
        <v>#N/A</v>
      </c>
      <c r="BU69" t="e">
        <f>INDEX(root!$A$4:$CL$553,MATCH($A$69,root!$A$4:$A$553,0),MATCH(BU59,root!$A$3:$CL$3,0))</f>
        <v>#N/A</v>
      </c>
      <c r="BV69" t="e">
        <f>INDEX(root!$A$4:$CL$553,MATCH($A$69,root!$A$4:$A$553,0),MATCH(BV59,root!$A$3:$CL$3,0))</f>
        <v>#N/A</v>
      </c>
      <c r="BW69" t="e">
        <f>INDEX(root!$A$4:$CL$553,MATCH($A$69,root!$A$4:$A$553,0),MATCH(BW59,root!$A$3:$CL$3,0))</f>
        <v>#N/A</v>
      </c>
      <c r="BX69" t="e">
        <f>INDEX(root!$A$4:$CL$553,MATCH($A$69,root!$A$4:$A$553,0),MATCH(BX59,root!$A$3:$CL$3,0))</f>
        <v>#N/A</v>
      </c>
      <c r="BY69" t="e">
        <f>INDEX(root!$A$4:$CL$553,MATCH($A$69,root!$A$4:$A$553,0),MATCH(BY59,root!$A$3:$CL$3,0))</f>
        <v>#N/A</v>
      </c>
      <c r="BZ69" t="e">
        <f>INDEX(root!$A$4:$CL$553,MATCH($A$69,root!$A$4:$A$553,0),MATCH(BZ59,root!$A$3:$CL$3,0))</f>
        <v>#N/A</v>
      </c>
      <c r="CA69" t="e">
        <f>INDEX(root!$A$4:$CL$553,MATCH($A$69,root!$A$4:$A$553,0),MATCH(CA59,root!$A$3:$CL$3,0))</f>
        <v>#N/A</v>
      </c>
      <c r="CB69" t="e">
        <f>INDEX(root!$A$4:$CL$553,MATCH($A$69,root!$A$4:$A$553,0),MATCH(CB59,root!$A$3:$CL$3,0))</f>
        <v>#N/A</v>
      </c>
      <c r="CC69" t="e">
        <f>INDEX(root!$A$4:$CL$553,MATCH($A$69,root!$A$4:$A$553,0),MATCH(CC59,root!$A$3:$CL$3,0))</f>
        <v>#N/A</v>
      </c>
      <c r="CD69" t="e">
        <f>INDEX(root!$A$4:$CL$553,MATCH($A$69,root!$A$4:$A$553,0),MATCH(CD59,root!$A$3:$CL$3,0))</f>
        <v>#N/A</v>
      </c>
      <c r="CE69" t="e">
        <f>INDEX(root!$A$4:$CL$553,MATCH($A$69,root!$A$4:$A$553,0),MATCH(CE59,root!$A$3:$CL$3,0))</f>
        <v>#N/A</v>
      </c>
      <c r="CF69" t="e">
        <f>INDEX(root!$A$4:$CL$553,MATCH($A$69,root!$A$4:$A$553,0),MATCH(CF59,root!$A$3:$CL$3,0))</f>
        <v>#N/A</v>
      </c>
      <c r="CG69" t="e">
        <f>INDEX(root!$A$4:$CL$553,MATCH($A$69,root!$A$4:$A$553,0),MATCH(CG59,root!$A$3:$CL$3,0))</f>
        <v>#N/A</v>
      </c>
      <c r="CH69" t="e">
        <f>INDEX(root!$A$4:$CL$553,MATCH($A$69,root!$A$4:$A$553,0),MATCH(CH59,root!$A$3:$CL$3,0))</f>
        <v>#N/A</v>
      </c>
      <c r="CI69" t="e">
        <f>INDEX(root!$A$4:$CL$553,MATCH($A$69,root!$A$4:$A$553,0),MATCH(CI59,root!$A$3:$CL$3,0))</f>
        <v>#N/A</v>
      </c>
      <c r="CJ69" t="e">
        <f>INDEX(root!$A$4:$CL$553,MATCH($A$69,root!$A$4:$A$553,0),MATCH(CJ59,root!$A$3:$CL$3,0))</f>
        <v>#N/A</v>
      </c>
      <c r="CK69" t="e">
        <f>INDEX(root!$A$4:$CL$553,MATCH($A$69,root!$A$4:$A$553,0),MATCH(CK59,root!$A$3:$CL$3,0))</f>
        <v>#N/A</v>
      </c>
      <c r="CL69" t="e">
        <f>INDEX(root!$A$4:$CL$553,MATCH($A$69,root!$A$4:$A$553,0),MATCH(CL59,root!$A$3:$CL$3,0))</f>
        <v>#N/A</v>
      </c>
    </row>
    <row r="70" spans="1:90" x14ac:dyDescent="0.3">
      <c r="A70" s="27" t="s">
        <v>777</v>
      </c>
      <c r="B70" t="e">
        <f>INDEX(root!$A$4:$CL$553,MATCH($A$70,root!$A$4:$A$553,0),MATCH(B59,root!$A$3:$CL$3,0))</f>
        <v>#N/A</v>
      </c>
      <c r="C70" t="e">
        <f>INDEX(root!$A$4:$CL$553,MATCH($A$70,root!$A$4:$A$553,0),MATCH(C59,root!$A$3:$CL$3,0))</f>
        <v>#N/A</v>
      </c>
      <c r="D70" t="e">
        <f>INDEX(root!$A$4:$CL$553,MATCH($A$70,root!$A$4:$A$553,0),MATCH(D59,root!$A$3:$CL$3,0))</f>
        <v>#N/A</v>
      </c>
      <c r="E70" t="e">
        <f>INDEX(root!$A$4:$CL$553,MATCH($A$70,root!$A$4:$A$553,0),MATCH(E59,root!$A$3:$CL$3,0))</f>
        <v>#N/A</v>
      </c>
      <c r="F70" t="e">
        <f>INDEX(root!$A$4:$CL$553,MATCH($A$70,root!$A$4:$A$553,0),MATCH(F59,root!$A$3:$CL$3,0))</f>
        <v>#N/A</v>
      </c>
      <c r="G70" t="e">
        <f>INDEX(root!$A$4:$CL$553,MATCH($A$70,root!$A$4:$A$553,0),MATCH(G59,root!$A$3:$CL$3,0))</f>
        <v>#N/A</v>
      </c>
      <c r="H70" t="e">
        <f>INDEX(root!$A$4:$CL$553,MATCH($A$70,root!$A$4:$A$553,0),MATCH(H59,root!$A$3:$CL$3,0))</f>
        <v>#N/A</v>
      </c>
      <c r="I70" t="e">
        <f>INDEX(root!$A$4:$CL$553,MATCH($A$70,root!$A$4:$A$553,0),MATCH(I59,root!$A$3:$CL$3,0))</f>
        <v>#N/A</v>
      </c>
      <c r="J70" t="e">
        <f>INDEX(root!$A$4:$CL$553,MATCH($A$70,root!$A$4:$A$553,0),MATCH(J59,root!$A$3:$CL$3,0))</f>
        <v>#N/A</v>
      </c>
      <c r="K70" t="e">
        <f>INDEX(root!$A$4:$CL$553,MATCH($A$70,root!$A$4:$A$553,0),MATCH(K59,root!$A$3:$CL$3,0))</f>
        <v>#N/A</v>
      </c>
      <c r="L70" t="e">
        <f>INDEX(root!$A$4:$CL$553,MATCH($A$70,root!$A$4:$A$553,0),MATCH(L59,root!$A$3:$CL$3,0))</f>
        <v>#N/A</v>
      </c>
      <c r="M70" t="e">
        <f>INDEX(root!$A$4:$CL$553,MATCH($A$70,root!$A$4:$A$553,0),MATCH(M59,root!$A$3:$CL$3,0))</f>
        <v>#N/A</v>
      </c>
      <c r="N70" t="e">
        <f>INDEX(root!$A$4:$CL$553,MATCH($A$70,root!$A$4:$A$553,0),MATCH(N59,root!$A$3:$CL$3,0))</f>
        <v>#N/A</v>
      </c>
      <c r="O70" t="e">
        <f>INDEX(root!$A$4:$CL$553,MATCH($A$70,root!$A$4:$A$553,0),MATCH(O59,root!$A$3:$CL$3,0))</f>
        <v>#N/A</v>
      </c>
      <c r="P70" t="e">
        <f>INDEX(root!$A$4:$CL$553,MATCH($A$70,root!$A$4:$A$553,0),MATCH(P59,root!$A$3:$CL$3,0))</f>
        <v>#N/A</v>
      </c>
      <c r="Q70" t="e">
        <f>INDEX(root!$A$4:$CL$553,MATCH($A$70,root!$A$4:$A$553,0),MATCH(Q59,root!$A$3:$CL$3,0))</f>
        <v>#N/A</v>
      </c>
      <c r="R70" t="e">
        <f>INDEX(root!$A$4:$CL$553,MATCH($A$70,root!$A$4:$A$553,0),MATCH(R59,root!$A$3:$CL$3,0))</f>
        <v>#N/A</v>
      </c>
      <c r="S70" t="e">
        <f>INDEX(root!$A$4:$CL$553,MATCH($A$70,root!$A$4:$A$553,0),MATCH(S59,root!$A$3:$CL$3,0))</f>
        <v>#N/A</v>
      </c>
      <c r="T70" t="e">
        <f>INDEX(root!$A$4:$CL$553,MATCH($A$70,root!$A$4:$A$553,0),MATCH(T59,root!$A$3:$CL$3,0))</f>
        <v>#N/A</v>
      </c>
      <c r="U70" t="e">
        <f>INDEX(root!$A$4:$CL$553,MATCH($A$70,root!$A$4:$A$553,0),MATCH(U59,root!$A$3:$CL$3,0))</f>
        <v>#N/A</v>
      </c>
      <c r="V70" t="e">
        <f>INDEX(root!$A$4:$CL$553,MATCH($A$70,root!$A$4:$A$553,0),MATCH(V59,root!$A$3:$CL$3,0))</f>
        <v>#N/A</v>
      </c>
      <c r="W70" t="e">
        <f>INDEX(root!$A$4:$CL$553,MATCH($A$70,root!$A$4:$A$553,0),MATCH(W59,root!$A$3:$CL$3,0))</f>
        <v>#N/A</v>
      </c>
      <c r="X70" t="e">
        <f>INDEX(root!$A$4:$CL$553,MATCH($A$70,root!$A$4:$A$553,0),MATCH(X59,root!$A$3:$CL$3,0))</f>
        <v>#N/A</v>
      </c>
      <c r="Y70" t="e">
        <f>INDEX(root!$A$4:$CL$553,MATCH($A$70,root!$A$4:$A$553,0),MATCH(Y59,root!$A$3:$CL$3,0))</f>
        <v>#N/A</v>
      </c>
      <c r="Z70" t="e">
        <f>INDEX(root!$A$4:$CL$553,MATCH($A$70,root!$A$4:$A$553,0),MATCH(Z59,root!$A$3:$CL$3,0))</f>
        <v>#N/A</v>
      </c>
      <c r="AA70" t="e">
        <f>INDEX(root!$A$4:$CL$553,MATCH($A$70,root!$A$4:$A$553,0),MATCH(AA59,root!$A$3:$CL$3,0))</f>
        <v>#N/A</v>
      </c>
      <c r="AB70" t="e">
        <f>INDEX(root!$A$4:$CL$553,MATCH($A$70,root!$A$4:$A$553,0),MATCH(AB59,root!$A$3:$CL$3,0))</f>
        <v>#N/A</v>
      </c>
      <c r="AC70" t="e">
        <f>INDEX(root!$A$4:$CL$553,MATCH($A$70,root!$A$4:$A$553,0),MATCH(AC59,root!$A$3:$CL$3,0))</f>
        <v>#N/A</v>
      </c>
      <c r="AD70" t="e">
        <f>INDEX(root!$A$4:$CL$553,MATCH($A$70,root!$A$4:$A$553,0),MATCH(AD59,root!$A$3:$CL$3,0))</f>
        <v>#N/A</v>
      </c>
      <c r="AE70" t="e">
        <f>INDEX(root!$A$4:$CL$553,MATCH($A$70,root!$A$4:$A$553,0),MATCH(AE59,root!$A$3:$CL$3,0))</f>
        <v>#N/A</v>
      </c>
      <c r="AF70" t="e">
        <f>INDEX(root!$A$4:$CL$553,MATCH($A$70,root!$A$4:$A$553,0),MATCH(AF59,root!$A$3:$CL$3,0))</f>
        <v>#N/A</v>
      </c>
      <c r="AG70" t="e">
        <f>INDEX(root!$A$4:$CL$553,MATCH($A$70,root!$A$4:$A$553,0),MATCH(AG59,root!$A$3:$CL$3,0))</f>
        <v>#N/A</v>
      </c>
      <c r="AH70" t="e">
        <f>INDEX(root!$A$4:$CL$553,MATCH($A$70,root!$A$4:$A$553,0),MATCH(AH59,root!$A$3:$CL$3,0))</f>
        <v>#N/A</v>
      </c>
      <c r="AI70" t="e">
        <f>INDEX(root!$A$4:$CL$553,MATCH($A$70,root!$A$4:$A$553,0),MATCH(AI59,root!$A$3:$CL$3,0))</f>
        <v>#N/A</v>
      </c>
      <c r="AJ70" t="e">
        <f>INDEX(root!$A$4:$CL$553,MATCH($A$70,root!$A$4:$A$553,0),MATCH(AJ59,root!$A$3:$CL$3,0))</f>
        <v>#N/A</v>
      </c>
      <c r="AK70" t="e">
        <f>INDEX(root!$A$4:$CL$553,MATCH($A$70,root!$A$4:$A$553,0),MATCH(AK59,root!$A$3:$CL$3,0))</f>
        <v>#N/A</v>
      </c>
      <c r="AL70" t="e">
        <f>INDEX(root!$A$4:$CL$553,MATCH($A$70,root!$A$4:$A$553,0),MATCH(AL59,root!$A$3:$CL$3,0))</f>
        <v>#N/A</v>
      </c>
      <c r="AM70" t="e">
        <f>INDEX(root!$A$4:$CL$553,MATCH($A$70,root!$A$4:$A$553,0),MATCH(AM59,root!$A$3:$CL$3,0))</f>
        <v>#N/A</v>
      </c>
      <c r="AN70" t="e">
        <f>INDEX(root!$A$4:$CL$553,MATCH($A$70,root!$A$4:$A$553,0),MATCH(AN59,root!$A$3:$CL$3,0))</f>
        <v>#N/A</v>
      </c>
      <c r="AO70" t="e">
        <f>INDEX(root!$A$4:$CL$553,MATCH($A$70,root!$A$4:$A$553,0),MATCH(AO59,root!$A$3:$CL$3,0))</f>
        <v>#N/A</v>
      </c>
      <c r="AP70" t="e">
        <f>INDEX(root!$A$4:$CL$553,MATCH($A$70,root!$A$4:$A$553,0),MATCH(AP59,root!$A$3:$CL$3,0))</f>
        <v>#N/A</v>
      </c>
      <c r="AQ70" t="e">
        <f>INDEX(root!$A$4:$CL$553,MATCH($A$70,root!$A$4:$A$553,0),MATCH(AQ59,root!$A$3:$CL$3,0))</f>
        <v>#N/A</v>
      </c>
      <c r="AR70" t="e">
        <f>INDEX(root!$A$4:$CL$553,MATCH($A$70,root!$A$4:$A$553,0),MATCH(AR59,root!$A$3:$CL$3,0))</f>
        <v>#N/A</v>
      </c>
      <c r="AS70" t="e">
        <f>INDEX(root!$A$4:$CL$553,MATCH($A$70,root!$A$4:$A$553,0),MATCH(AS59,root!$A$3:$CL$3,0))</f>
        <v>#N/A</v>
      </c>
      <c r="AT70" t="e">
        <f>INDEX(root!$A$4:$CL$553,MATCH($A$70,root!$A$4:$A$553,0),MATCH(AT59,root!$A$3:$CL$3,0))</f>
        <v>#N/A</v>
      </c>
      <c r="AU70" t="e">
        <f>INDEX(root!$A$4:$CL$553,MATCH($A$70,root!$A$4:$A$553,0),MATCH(AU59,root!$A$3:$CL$3,0))</f>
        <v>#N/A</v>
      </c>
      <c r="AV70" t="e">
        <f>INDEX(root!$A$4:$CL$553,MATCH($A$70,root!$A$4:$A$553,0),MATCH(AV59,root!$A$3:$CL$3,0))</f>
        <v>#N/A</v>
      </c>
      <c r="AW70" t="e">
        <f>INDEX(root!$A$4:$CL$553,MATCH($A$70,root!$A$4:$A$553,0),MATCH(AW59,root!$A$3:$CL$3,0))</f>
        <v>#N/A</v>
      </c>
      <c r="AX70" t="e">
        <f>INDEX(root!$A$4:$CL$553,MATCH($A$70,root!$A$4:$A$553,0),MATCH(AX59,root!$A$3:$CL$3,0))</f>
        <v>#N/A</v>
      </c>
      <c r="AY70" t="e">
        <f>INDEX(root!$A$4:$CL$553,MATCH($A$70,root!$A$4:$A$553,0),MATCH(AY59,root!$A$3:$CL$3,0))</f>
        <v>#N/A</v>
      </c>
      <c r="AZ70" t="e">
        <f>INDEX(root!$A$4:$CL$553,MATCH($A$70,root!$A$4:$A$553,0),MATCH(AZ59,root!$A$3:$CL$3,0))</f>
        <v>#N/A</v>
      </c>
      <c r="BA70" t="e">
        <f>INDEX(root!$A$4:$CL$553,MATCH($A$70,root!$A$4:$A$553,0),MATCH(BA59,root!$A$3:$CL$3,0))</f>
        <v>#N/A</v>
      </c>
      <c r="BB70" t="e">
        <f>INDEX(root!$A$4:$CL$553,MATCH($A$70,root!$A$4:$A$553,0),MATCH(BB59,root!$A$3:$CL$3,0))</f>
        <v>#N/A</v>
      </c>
      <c r="BC70" t="e">
        <f>INDEX(root!$A$4:$CL$553,MATCH($A$70,root!$A$4:$A$553,0),MATCH(BC59,root!$A$3:$CL$3,0))</f>
        <v>#N/A</v>
      </c>
      <c r="BD70" t="e">
        <f>INDEX(root!$A$4:$CL$553,MATCH($A$70,root!$A$4:$A$553,0),MATCH(BD59,root!$A$3:$CL$3,0))</f>
        <v>#N/A</v>
      </c>
      <c r="BE70" t="e">
        <f>INDEX(root!$A$4:$CL$553,MATCH($A$70,root!$A$4:$A$553,0),MATCH(BE59,root!$A$3:$CL$3,0))</f>
        <v>#N/A</v>
      </c>
      <c r="BF70" t="e">
        <f>INDEX(root!$A$4:$CL$553,MATCH($A$70,root!$A$4:$A$553,0),MATCH(BF59,root!$A$3:$CL$3,0))</f>
        <v>#N/A</v>
      </c>
      <c r="BG70" t="e">
        <f>INDEX(root!$A$4:$CL$553,MATCH($A$70,root!$A$4:$A$553,0),MATCH(BG59,root!$A$3:$CL$3,0))</f>
        <v>#N/A</v>
      </c>
      <c r="BH70" t="e">
        <f>INDEX(root!$A$4:$CL$553,MATCH($A$70,root!$A$4:$A$553,0),MATCH(BH59,root!$A$3:$CL$3,0))</f>
        <v>#N/A</v>
      </c>
      <c r="BI70" t="e">
        <f>INDEX(root!$A$4:$CL$553,MATCH($A$70,root!$A$4:$A$553,0),MATCH(BI59,root!$A$3:$CL$3,0))</f>
        <v>#N/A</v>
      </c>
      <c r="BJ70" t="e">
        <f>INDEX(root!$A$4:$CL$553,MATCH($A$70,root!$A$4:$A$553,0),MATCH(BJ59,root!$A$3:$CL$3,0))</f>
        <v>#N/A</v>
      </c>
      <c r="BK70" t="e">
        <f>INDEX(root!$A$4:$CL$553,MATCH($A$70,root!$A$4:$A$553,0),MATCH(BK59,root!$A$3:$CL$3,0))</f>
        <v>#N/A</v>
      </c>
      <c r="BL70" t="e">
        <f>INDEX(root!$A$4:$CL$553,MATCH($A$70,root!$A$4:$A$553,0),MATCH(BL59,root!$A$3:$CL$3,0))</f>
        <v>#N/A</v>
      </c>
      <c r="BM70" t="e">
        <f>INDEX(root!$A$4:$CL$553,MATCH($A$70,root!$A$4:$A$553,0),MATCH(BM59,root!$A$3:$CL$3,0))</f>
        <v>#N/A</v>
      </c>
      <c r="BN70" t="e">
        <f>INDEX(root!$A$4:$CL$553,MATCH($A$70,root!$A$4:$A$553,0),MATCH(BN59,root!$A$3:$CL$3,0))</f>
        <v>#N/A</v>
      </c>
      <c r="BO70" t="e">
        <f>INDEX(root!$A$4:$CL$553,MATCH($A$70,root!$A$4:$A$553,0),MATCH(BO59,root!$A$3:$CL$3,0))</f>
        <v>#N/A</v>
      </c>
      <c r="BP70" t="e">
        <f>INDEX(root!$A$4:$CL$553,MATCH($A$70,root!$A$4:$A$553,0),MATCH(BP59,root!$A$3:$CL$3,0))</f>
        <v>#N/A</v>
      </c>
      <c r="BQ70" t="e">
        <f>INDEX(root!$A$4:$CL$553,MATCH($A$70,root!$A$4:$A$553,0),MATCH(BQ59,root!$A$3:$CL$3,0))</f>
        <v>#N/A</v>
      </c>
      <c r="BR70" t="e">
        <f>INDEX(root!$A$4:$CL$553,MATCH($A$70,root!$A$4:$A$553,0),MATCH(BR59,root!$A$3:$CL$3,0))</f>
        <v>#N/A</v>
      </c>
      <c r="BS70" t="e">
        <f>INDEX(root!$A$4:$CL$553,MATCH($A$70,root!$A$4:$A$553,0),MATCH(BS59,root!$A$3:$CL$3,0))</f>
        <v>#N/A</v>
      </c>
      <c r="BT70" t="e">
        <f>INDEX(root!$A$4:$CL$553,MATCH($A$70,root!$A$4:$A$553,0),MATCH(BT59,root!$A$3:$CL$3,0))</f>
        <v>#N/A</v>
      </c>
      <c r="BU70" t="e">
        <f>INDEX(root!$A$4:$CL$553,MATCH($A$70,root!$A$4:$A$553,0),MATCH(BU59,root!$A$3:$CL$3,0))</f>
        <v>#N/A</v>
      </c>
      <c r="BV70" t="e">
        <f>INDEX(root!$A$4:$CL$553,MATCH($A$70,root!$A$4:$A$553,0),MATCH(BV59,root!$A$3:$CL$3,0))</f>
        <v>#N/A</v>
      </c>
      <c r="BW70" t="e">
        <f>INDEX(root!$A$4:$CL$553,MATCH($A$70,root!$A$4:$A$553,0),MATCH(BW59,root!$A$3:$CL$3,0))</f>
        <v>#N/A</v>
      </c>
      <c r="BX70" t="e">
        <f>INDEX(root!$A$4:$CL$553,MATCH($A$70,root!$A$4:$A$553,0),MATCH(BX59,root!$A$3:$CL$3,0))</f>
        <v>#N/A</v>
      </c>
      <c r="BY70" t="e">
        <f>INDEX(root!$A$4:$CL$553,MATCH($A$70,root!$A$4:$A$553,0),MATCH(BY59,root!$A$3:$CL$3,0))</f>
        <v>#N/A</v>
      </c>
      <c r="BZ70" t="e">
        <f>INDEX(root!$A$4:$CL$553,MATCH($A$70,root!$A$4:$A$553,0),MATCH(BZ59,root!$A$3:$CL$3,0))</f>
        <v>#N/A</v>
      </c>
      <c r="CA70" t="e">
        <f>INDEX(root!$A$4:$CL$553,MATCH($A$70,root!$A$4:$A$553,0),MATCH(CA59,root!$A$3:$CL$3,0))</f>
        <v>#N/A</v>
      </c>
      <c r="CB70" t="e">
        <f>INDEX(root!$A$4:$CL$553,MATCH($A$70,root!$A$4:$A$553,0),MATCH(CB59,root!$A$3:$CL$3,0))</f>
        <v>#N/A</v>
      </c>
      <c r="CC70" t="e">
        <f>INDEX(root!$A$4:$CL$553,MATCH($A$70,root!$A$4:$A$553,0),MATCH(CC59,root!$A$3:$CL$3,0))</f>
        <v>#N/A</v>
      </c>
      <c r="CD70" t="e">
        <f>INDEX(root!$A$4:$CL$553,MATCH($A$70,root!$A$4:$A$553,0),MATCH(CD59,root!$A$3:$CL$3,0))</f>
        <v>#N/A</v>
      </c>
      <c r="CE70" t="e">
        <f>INDEX(root!$A$4:$CL$553,MATCH($A$70,root!$A$4:$A$553,0),MATCH(CE59,root!$A$3:$CL$3,0))</f>
        <v>#N/A</v>
      </c>
      <c r="CF70" t="e">
        <f>INDEX(root!$A$4:$CL$553,MATCH($A$70,root!$A$4:$A$553,0),MATCH(CF59,root!$A$3:$CL$3,0))</f>
        <v>#N/A</v>
      </c>
      <c r="CG70" t="e">
        <f>INDEX(root!$A$4:$CL$553,MATCH($A$70,root!$A$4:$A$553,0),MATCH(CG59,root!$A$3:$CL$3,0))</f>
        <v>#N/A</v>
      </c>
      <c r="CH70" t="e">
        <f>INDEX(root!$A$4:$CL$553,MATCH($A$70,root!$A$4:$A$553,0),MATCH(CH59,root!$A$3:$CL$3,0))</f>
        <v>#N/A</v>
      </c>
      <c r="CI70" t="e">
        <f>INDEX(root!$A$4:$CL$553,MATCH($A$70,root!$A$4:$A$553,0),MATCH(CI59,root!$A$3:$CL$3,0))</f>
        <v>#N/A</v>
      </c>
      <c r="CJ70" t="e">
        <f>INDEX(root!$A$4:$CL$553,MATCH($A$70,root!$A$4:$A$553,0),MATCH(CJ59,root!$A$3:$CL$3,0))</f>
        <v>#N/A</v>
      </c>
      <c r="CK70" t="e">
        <f>INDEX(root!$A$4:$CL$553,MATCH($A$70,root!$A$4:$A$553,0),MATCH(CK59,root!$A$3:$CL$3,0))</f>
        <v>#N/A</v>
      </c>
      <c r="CL70" t="e">
        <f>INDEX(root!$A$4:$CL$553,MATCH($A$70,root!$A$4:$A$553,0),MATCH(CL59,root!$A$3:$CL$3,0))</f>
        <v>#N/A</v>
      </c>
    </row>
    <row r="71" spans="1:90" s="30" customFormat="1" x14ac:dyDescent="0.3">
      <c r="A71" s="30" t="s">
        <v>1072</v>
      </c>
      <c r="D71" s="30" t="e">
        <f>SUM(D69:D70)</f>
        <v>#N/A</v>
      </c>
      <c r="E71" s="30" t="e">
        <f t="shared" ref="E71:BP71" si="125">SUM(E69:E70)</f>
        <v>#N/A</v>
      </c>
      <c r="F71" s="30" t="e">
        <f t="shared" si="125"/>
        <v>#N/A</v>
      </c>
      <c r="G71" s="30" t="e">
        <f t="shared" si="125"/>
        <v>#N/A</v>
      </c>
      <c r="H71" s="30" t="e">
        <f t="shared" si="125"/>
        <v>#N/A</v>
      </c>
      <c r="I71" s="30" t="e">
        <f t="shared" si="125"/>
        <v>#N/A</v>
      </c>
      <c r="J71" s="30" t="e">
        <f t="shared" si="125"/>
        <v>#N/A</v>
      </c>
      <c r="K71" s="30" t="e">
        <f t="shared" si="125"/>
        <v>#N/A</v>
      </c>
      <c r="L71" s="30" t="e">
        <f t="shared" si="125"/>
        <v>#N/A</v>
      </c>
      <c r="M71" s="30" t="e">
        <f t="shared" si="125"/>
        <v>#N/A</v>
      </c>
      <c r="N71" s="30" t="e">
        <f t="shared" si="125"/>
        <v>#N/A</v>
      </c>
      <c r="O71" s="30" t="e">
        <f t="shared" si="125"/>
        <v>#N/A</v>
      </c>
      <c r="P71" s="30" t="e">
        <f t="shared" si="125"/>
        <v>#N/A</v>
      </c>
      <c r="Q71" s="30" t="e">
        <f t="shared" si="125"/>
        <v>#N/A</v>
      </c>
      <c r="R71" s="30" t="e">
        <f t="shared" si="125"/>
        <v>#N/A</v>
      </c>
      <c r="S71" s="30" t="e">
        <f t="shared" si="125"/>
        <v>#N/A</v>
      </c>
      <c r="T71" s="30" t="e">
        <f t="shared" si="125"/>
        <v>#N/A</v>
      </c>
      <c r="U71" s="30" t="e">
        <f t="shared" si="125"/>
        <v>#N/A</v>
      </c>
      <c r="V71" s="30" t="e">
        <f t="shared" si="125"/>
        <v>#N/A</v>
      </c>
      <c r="W71" s="30" t="e">
        <f t="shared" si="125"/>
        <v>#N/A</v>
      </c>
      <c r="X71" s="30" t="e">
        <f t="shared" si="125"/>
        <v>#N/A</v>
      </c>
      <c r="Y71" s="30" t="e">
        <f t="shared" si="125"/>
        <v>#N/A</v>
      </c>
      <c r="Z71" s="30" t="e">
        <f t="shared" si="125"/>
        <v>#N/A</v>
      </c>
      <c r="AA71" s="30" t="e">
        <f t="shared" si="125"/>
        <v>#N/A</v>
      </c>
      <c r="AB71" s="30" t="e">
        <f t="shared" si="125"/>
        <v>#N/A</v>
      </c>
      <c r="AC71" s="30" t="e">
        <f t="shared" si="125"/>
        <v>#N/A</v>
      </c>
      <c r="AD71" s="30" t="e">
        <f t="shared" si="125"/>
        <v>#N/A</v>
      </c>
      <c r="AE71" s="30" t="e">
        <f t="shared" si="125"/>
        <v>#N/A</v>
      </c>
      <c r="AF71" s="30" t="e">
        <f t="shared" si="125"/>
        <v>#N/A</v>
      </c>
      <c r="AG71" s="30" t="e">
        <f t="shared" si="125"/>
        <v>#N/A</v>
      </c>
      <c r="AH71" s="30" t="e">
        <f t="shared" si="125"/>
        <v>#N/A</v>
      </c>
      <c r="AI71" s="30" t="e">
        <f t="shared" si="125"/>
        <v>#N/A</v>
      </c>
      <c r="AJ71" s="30" t="e">
        <f t="shared" si="125"/>
        <v>#N/A</v>
      </c>
      <c r="AK71" s="30" t="e">
        <f t="shared" si="125"/>
        <v>#N/A</v>
      </c>
      <c r="AL71" s="30" t="e">
        <f t="shared" si="125"/>
        <v>#N/A</v>
      </c>
      <c r="AM71" s="30" t="e">
        <f t="shared" si="125"/>
        <v>#N/A</v>
      </c>
      <c r="AN71" s="30" t="e">
        <f t="shared" si="125"/>
        <v>#N/A</v>
      </c>
      <c r="AO71" s="30" t="e">
        <f t="shared" si="125"/>
        <v>#N/A</v>
      </c>
      <c r="AP71" s="30" t="e">
        <f t="shared" si="125"/>
        <v>#N/A</v>
      </c>
      <c r="AQ71" s="30" t="e">
        <f t="shared" si="125"/>
        <v>#N/A</v>
      </c>
      <c r="AR71" s="30" t="e">
        <f t="shared" si="125"/>
        <v>#N/A</v>
      </c>
      <c r="AS71" s="30" t="e">
        <f t="shared" si="125"/>
        <v>#N/A</v>
      </c>
      <c r="AT71" s="30" t="e">
        <f t="shared" si="125"/>
        <v>#N/A</v>
      </c>
      <c r="AU71" s="30" t="e">
        <f t="shared" si="125"/>
        <v>#N/A</v>
      </c>
      <c r="AV71" s="30" t="e">
        <f t="shared" si="125"/>
        <v>#N/A</v>
      </c>
      <c r="AW71" s="30" t="e">
        <f t="shared" si="125"/>
        <v>#N/A</v>
      </c>
      <c r="AX71" s="30" t="e">
        <f t="shared" si="125"/>
        <v>#N/A</v>
      </c>
      <c r="AY71" s="30" t="e">
        <f t="shared" si="125"/>
        <v>#N/A</v>
      </c>
      <c r="AZ71" s="30" t="e">
        <f t="shared" si="125"/>
        <v>#N/A</v>
      </c>
      <c r="BA71" s="30" t="e">
        <f t="shared" si="125"/>
        <v>#N/A</v>
      </c>
      <c r="BB71" s="30" t="e">
        <f t="shared" si="125"/>
        <v>#N/A</v>
      </c>
      <c r="BC71" s="30" t="e">
        <f t="shared" si="125"/>
        <v>#N/A</v>
      </c>
      <c r="BD71" s="30" t="e">
        <f t="shared" si="125"/>
        <v>#N/A</v>
      </c>
      <c r="BE71" s="30" t="e">
        <f t="shared" si="125"/>
        <v>#N/A</v>
      </c>
      <c r="BF71" s="30" t="e">
        <f t="shared" si="125"/>
        <v>#N/A</v>
      </c>
      <c r="BG71" s="30" t="e">
        <f t="shared" si="125"/>
        <v>#N/A</v>
      </c>
      <c r="BH71" s="30" t="e">
        <f t="shared" si="125"/>
        <v>#N/A</v>
      </c>
      <c r="BI71" s="30" t="e">
        <f t="shared" si="125"/>
        <v>#N/A</v>
      </c>
      <c r="BJ71" s="30" t="e">
        <f t="shared" si="125"/>
        <v>#N/A</v>
      </c>
      <c r="BK71" s="30" t="e">
        <f t="shared" si="125"/>
        <v>#N/A</v>
      </c>
      <c r="BL71" s="30" t="e">
        <f t="shared" si="125"/>
        <v>#N/A</v>
      </c>
      <c r="BM71" s="30" t="e">
        <f t="shared" si="125"/>
        <v>#N/A</v>
      </c>
      <c r="BN71" s="30" t="e">
        <f t="shared" si="125"/>
        <v>#N/A</v>
      </c>
      <c r="BO71" s="30" t="e">
        <f t="shared" si="125"/>
        <v>#N/A</v>
      </c>
      <c r="BP71" s="30" t="e">
        <f t="shared" si="125"/>
        <v>#N/A</v>
      </c>
      <c r="BQ71" s="30" t="e">
        <f t="shared" ref="BQ71:CL71" si="126">SUM(BQ69:BQ70)</f>
        <v>#N/A</v>
      </c>
      <c r="BR71" s="30" t="e">
        <f t="shared" si="126"/>
        <v>#N/A</v>
      </c>
      <c r="BS71" s="30" t="e">
        <f t="shared" si="126"/>
        <v>#N/A</v>
      </c>
      <c r="BT71" s="30" t="e">
        <f t="shared" si="126"/>
        <v>#N/A</v>
      </c>
      <c r="BU71" s="30" t="e">
        <f t="shared" si="126"/>
        <v>#N/A</v>
      </c>
      <c r="BV71" s="30" t="e">
        <f t="shared" si="126"/>
        <v>#N/A</v>
      </c>
      <c r="BW71" s="30" t="e">
        <f t="shared" si="126"/>
        <v>#N/A</v>
      </c>
      <c r="BX71" s="30" t="e">
        <f t="shared" si="126"/>
        <v>#N/A</v>
      </c>
      <c r="BY71" s="30" t="e">
        <f t="shared" si="126"/>
        <v>#N/A</v>
      </c>
      <c r="BZ71" s="30" t="e">
        <f t="shared" si="126"/>
        <v>#N/A</v>
      </c>
      <c r="CA71" s="30" t="e">
        <f t="shared" si="126"/>
        <v>#N/A</v>
      </c>
      <c r="CB71" s="30" t="e">
        <f t="shared" si="126"/>
        <v>#N/A</v>
      </c>
      <c r="CC71" s="30" t="e">
        <f t="shared" si="126"/>
        <v>#N/A</v>
      </c>
      <c r="CD71" s="30" t="e">
        <f t="shared" si="126"/>
        <v>#N/A</v>
      </c>
      <c r="CE71" s="30" t="e">
        <f t="shared" si="126"/>
        <v>#N/A</v>
      </c>
      <c r="CF71" s="30" t="e">
        <f t="shared" si="126"/>
        <v>#N/A</v>
      </c>
      <c r="CG71" s="30" t="e">
        <f t="shared" si="126"/>
        <v>#N/A</v>
      </c>
      <c r="CH71" s="30" t="e">
        <f t="shared" si="126"/>
        <v>#N/A</v>
      </c>
      <c r="CI71" s="30" t="e">
        <f t="shared" si="126"/>
        <v>#N/A</v>
      </c>
      <c r="CJ71" s="30" t="e">
        <f t="shared" si="126"/>
        <v>#N/A</v>
      </c>
      <c r="CK71" s="30" t="e">
        <f t="shared" si="126"/>
        <v>#N/A</v>
      </c>
      <c r="CL71" s="30" t="e">
        <f t="shared" si="126"/>
        <v>#N/A</v>
      </c>
    </row>
    <row r="72" spans="1:90" x14ac:dyDescent="0.3">
      <c r="A72" s="27" t="s">
        <v>1071</v>
      </c>
      <c r="B72" t="e">
        <f>INDEX(root!$A$4:$CL$553,MATCH($A$72,root!$A$4:$A$553,0),MATCH(B59,root!$A$3:$CL$3,0))</f>
        <v>#N/A</v>
      </c>
      <c r="C72" t="e">
        <f>INDEX(root!$A$4:$CL$553,MATCH($A$72,root!$A$4:$A$553,0),MATCH(C59,root!$A$3:$CL$3,0))</f>
        <v>#N/A</v>
      </c>
      <c r="D72" t="e">
        <f>INDEX(root!$A$4:$CL$553,MATCH($A$72,root!$A$4:$A$553,0),MATCH(D59,root!$A$3:$CL$3,0))</f>
        <v>#N/A</v>
      </c>
      <c r="E72" t="e">
        <f>INDEX(root!$A$4:$CL$553,MATCH($A$72,root!$A$4:$A$553,0),MATCH(E59,root!$A$3:$CL$3,0))</f>
        <v>#N/A</v>
      </c>
      <c r="F72" t="e">
        <f>INDEX(root!$A$4:$CL$553,MATCH($A$72,root!$A$4:$A$553,0),MATCH(F59,root!$A$3:$CL$3,0))</f>
        <v>#N/A</v>
      </c>
      <c r="G72" t="e">
        <f>INDEX(root!$A$4:$CL$553,MATCH($A$72,root!$A$4:$A$553,0),MATCH(G59,root!$A$3:$CL$3,0))</f>
        <v>#N/A</v>
      </c>
      <c r="H72" t="e">
        <f>INDEX(root!$A$4:$CL$553,MATCH($A$72,root!$A$4:$A$553,0),MATCH(H59,root!$A$3:$CL$3,0))</f>
        <v>#N/A</v>
      </c>
      <c r="I72" t="e">
        <f>INDEX(root!$A$4:$CL$553,MATCH($A$72,root!$A$4:$A$553,0),MATCH(I59,root!$A$3:$CL$3,0))</f>
        <v>#N/A</v>
      </c>
      <c r="J72" t="e">
        <f>INDEX(root!$A$4:$CL$553,MATCH($A$72,root!$A$4:$A$553,0),MATCH(J59,root!$A$3:$CL$3,0))</f>
        <v>#N/A</v>
      </c>
      <c r="K72" t="e">
        <f>INDEX(root!$A$4:$CL$553,MATCH($A$72,root!$A$4:$A$553,0),MATCH(K59,root!$A$3:$CL$3,0))</f>
        <v>#N/A</v>
      </c>
      <c r="L72" t="e">
        <f>INDEX(root!$A$4:$CL$553,MATCH($A$72,root!$A$4:$A$553,0),MATCH(L59,root!$A$3:$CL$3,0))</f>
        <v>#N/A</v>
      </c>
      <c r="M72" t="e">
        <f>INDEX(root!$A$4:$CL$553,MATCH($A$72,root!$A$4:$A$553,0),MATCH(M59,root!$A$3:$CL$3,0))</f>
        <v>#N/A</v>
      </c>
      <c r="N72" t="e">
        <f>INDEX(root!$A$4:$CL$553,MATCH($A$72,root!$A$4:$A$553,0),MATCH(N59,root!$A$3:$CL$3,0))</f>
        <v>#N/A</v>
      </c>
      <c r="O72" t="e">
        <f>INDEX(root!$A$4:$CL$553,MATCH($A$72,root!$A$4:$A$553,0),MATCH(O59,root!$A$3:$CL$3,0))</f>
        <v>#N/A</v>
      </c>
      <c r="P72" t="e">
        <f>INDEX(root!$A$4:$CL$553,MATCH($A$72,root!$A$4:$A$553,0),MATCH(P59,root!$A$3:$CL$3,0))</f>
        <v>#N/A</v>
      </c>
      <c r="Q72" t="e">
        <f>INDEX(root!$A$4:$CL$553,MATCH($A$72,root!$A$4:$A$553,0),MATCH(Q59,root!$A$3:$CL$3,0))</f>
        <v>#N/A</v>
      </c>
      <c r="R72" t="e">
        <f>INDEX(root!$A$4:$CL$553,MATCH($A$72,root!$A$4:$A$553,0),MATCH(R59,root!$A$3:$CL$3,0))</f>
        <v>#N/A</v>
      </c>
      <c r="S72" t="e">
        <f>INDEX(root!$A$4:$CL$553,MATCH($A$72,root!$A$4:$A$553,0),MATCH(S59,root!$A$3:$CL$3,0))</f>
        <v>#N/A</v>
      </c>
      <c r="T72" t="e">
        <f>INDEX(root!$A$4:$CL$553,MATCH($A$72,root!$A$4:$A$553,0),MATCH(T59,root!$A$3:$CL$3,0))</f>
        <v>#N/A</v>
      </c>
      <c r="U72" t="e">
        <f>INDEX(root!$A$4:$CL$553,MATCH($A$72,root!$A$4:$A$553,0),MATCH(U59,root!$A$3:$CL$3,0))</f>
        <v>#N/A</v>
      </c>
      <c r="V72" t="e">
        <f>INDEX(root!$A$4:$CL$553,MATCH($A$72,root!$A$4:$A$553,0),MATCH(V59,root!$A$3:$CL$3,0))</f>
        <v>#N/A</v>
      </c>
      <c r="W72" t="e">
        <f>INDEX(root!$A$4:$CL$553,MATCH($A$72,root!$A$4:$A$553,0),MATCH(W59,root!$A$3:$CL$3,0))</f>
        <v>#N/A</v>
      </c>
      <c r="X72" t="e">
        <f>INDEX(root!$A$4:$CL$553,MATCH($A$72,root!$A$4:$A$553,0),MATCH(X59,root!$A$3:$CL$3,0))</f>
        <v>#N/A</v>
      </c>
      <c r="Y72" t="e">
        <f>INDEX(root!$A$4:$CL$553,MATCH($A$72,root!$A$4:$A$553,0),MATCH(Y59,root!$A$3:$CL$3,0))</f>
        <v>#N/A</v>
      </c>
      <c r="Z72" t="e">
        <f>INDEX(root!$A$4:$CL$553,MATCH($A$72,root!$A$4:$A$553,0),MATCH(Z59,root!$A$3:$CL$3,0))</f>
        <v>#N/A</v>
      </c>
      <c r="AA72" t="e">
        <f>INDEX(root!$A$4:$CL$553,MATCH($A$72,root!$A$4:$A$553,0),MATCH(AA59,root!$A$3:$CL$3,0))</f>
        <v>#N/A</v>
      </c>
      <c r="AB72" t="e">
        <f>INDEX(root!$A$4:$CL$553,MATCH($A$72,root!$A$4:$A$553,0),MATCH(AB59,root!$A$3:$CL$3,0))</f>
        <v>#N/A</v>
      </c>
      <c r="AC72" t="e">
        <f>INDEX(root!$A$4:$CL$553,MATCH($A$72,root!$A$4:$A$553,0),MATCH(AC59,root!$A$3:$CL$3,0))</f>
        <v>#N/A</v>
      </c>
      <c r="AD72" t="e">
        <f>INDEX(root!$A$4:$CL$553,MATCH($A$72,root!$A$4:$A$553,0),MATCH(AD59,root!$A$3:$CL$3,0))</f>
        <v>#N/A</v>
      </c>
      <c r="AE72" t="e">
        <f>INDEX(root!$A$4:$CL$553,MATCH($A$72,root!$A$4:$A$553,0),MATCH(AE59,root!$A$3:$CL$3,0))</f>
        <v>#N/A</v>
      </c>
      <c r="AF72" t="e">
        <f>INDEX(root!$A$4:$CL$553,MATCH($A$72,root!$A$4:$A$553,0),MATCH(AF59,root!$A$3:$CL$3,0))</f>
        <v>#N/A</v>
      </c>
      <c r="AG72" t="e">
        <f>INDEX(root!$A$4:$CL$553,MATCH($A$72,root!$A$4:$A$553,0),MATCH(AG59,root!$A$3:$CL$3,0))</f>
        <v>#N/A</v>
      </c>
      <c r="AH72" t="e">
        <f>INDEX(root!$A$4:$CL$553,MATCH($A$72,root!$A$4:$A$553,0),MATCH(AH59,root!$A$3:$CL$3,0))</f>
        <v>#N/A</v>
      </c>
      <c r="AI72" t="e">
        <f>INDEX(root!$A$4:$CL$553,MATCH($A$72,root!$A$4:$A$553,0),MATCH(AI59,root!$A$3:$CL$3,0))</f>
        <v>#N/A</v>
      </c>
      <c r="AJ72" t="e">
        <f>INDEX(root!$A$4:$CL$553,MATCH($A$72,root!$A$4:$A$553,0),MATCH(AJ59,root!$A$3:$CL$3,0))</f>
        <v>#N/A</v>
      </c>
      <c r="AK72" t="e">
        <f>INDEX(root!$A$4:$CL$553,MATCH($A$72,root!$A$4:$A$553,0),MATCH(AK59,root!$A$3:$CL$3,0))</f>
        <v>#N/A</v>
      </c>
      <c r="AL72" t="e">
        <f>INDEX(root!$A$4:$CL$553,MATCH($A$72,root!$A$4:$A$553,0),MATCH(AL59,root!$A$3:$CL$3,0))</f>
        <v>#N/A</v>
      </c>
      <c r="AM72" t="e">
        <f>INDEX(root!$A$4:$CL$553,MATCH($A$72,root!$A$4:$A$553,0),MATCH(AM59,root!$A$3:$CL$3,0))</f>
        <v>#N/A</v>
      </c>
      <c r="AN72" t="e">
        <f>INDEX(root!$A$4:$CL$553,MATCH($A$72,root!$A$4:$A$553,0),MATCH(AN59,root!$A$3:$CL$3,0))</f>
        <v>#N/A</v>
      </c>
      <c r="AO72" t="e">
        <f>INDEX(root!$A$4:$CL$553,MATCH($A$72,root!$A$4:$A$553,0),MATCH(AO59,root!$A$3:$CL$3,0))</f>
        <v>#N/A</v>
      </c>
      <c r="AP72" t="e">
        <f>INDEX(root!$A$4:$CL$553,MATCH($A$72,root!$A$4:$A$553,0),MATCH(AP59,root!$A$3:$CL$3,0))</f>
        <v>#N/A</v>
      </c>
      <c r="AQ72" t="e">
        <f>INDEX(root!$A$4:$CL$553,MATCH($A$72,root!$A$4:$A$553,0),MATCH(AQ59,root!$A$3:$CL$3,0))</f>
        <v>#N/A</v>
      </c>
      <c r="AR72" t="e">
        <f>INDEX(root!$A$4:$CL$553,MATCH($A$72,root!$A$4:$A$553,0),MATCH(AR59,root!$A$3:$CL$3,0))</f>
        <v>#N/A</v>
      </c>
      <c r="AS72" t="e">
        <f>INDEX(root!$A$4:$CL$553,MATCH($A$72,root!$A$4:$A$553,0),MATCH(AS59,root!$A$3:$CL$3,0))</f>
        <v>#N/A</v>
      </c>
      <c r="AT72" t="e">
        <f>INDEX(root!$A$4:$CL$553,MATCH($A$72,root!$A$4:$A$553,0),MATCH(AT59,root!$A$3:$CL$3,0))</f>
        <v>#N/A</v>
      </c>
      <c r="AU72" t="e">
        <f>INDEX(root!$A$4:$CL$553,MATCH($A$72,root!$A$4:$A$553,0),MATCH(AU59,root!$A$3:$CL$3,0))</f>
        <v>#N/A</v>
      </c>
      <c r="AV72" t="e">
        <f>INDEX(root!$A$4:$CL$553,MATCH($A$72,root!$A$4:$A$553,0),MATCH(AV59,root!$A$3:$CL$3,0))</f>
        <v>#N/A</v>
      </c>
      <c r="AW72" t="e">
        <f>INDEX(root!$A$4:$CL$553,MATCH($A$72,root!$A$4:$A$553,0),MATCH(AW59,root!$A$3:$CL$3,0))</f>
        <v>#N/A</v>
      </c>
      <c r="AX72" t="e">
        <f>INDEX(root!$A$4:$CL$553,MATCH($A$72,root!$A$4:$A$553,0),MATCH(AX59,root!$A$3:$CL$3,0))</f>
        <v>#N/A</v>
      </c>
      <c r="AY72" t="e">
        <f>INDEX(root!$A$4:$CL$553,MATCH($A$72,root!$A$4:$A$553,0),MATCH(AY59,root!$A$3:$CL$3,0))</f>
        <v>#N/A</v>
      </c>
      <c r="AZ72" t="e">
        <f>INDEX(root!$A$4:$CL$553,MATCH($A$72,root!$A$4:$A$553,0),MATCH(AZ59,root!$A$3:$CL$3,0))</f>
        <v>#N/A</v>
      </c>
      <c r="BA72" t="e">
        <f>INDEX(root!$A$4:$CL$553,MATCH($A$72,root!$A$4:$A$553,0),MATCH(BA59,root!$A$3:$CL$3,0))</f>
        <v>#N/A</v>
      </c>
      <c r="BB72" t="e">
        <f>INDEX(root!$A$4:$CL$553,MATCH($A$72,root!$A$4:$A$553,0),MATCH(BB59,root!$A$3:$CL$3,0))</f>
        <v>#N/A</v>
      </c>
      <c r="BC72" t="e">
        <f>INDEX(root!$A$4:$CL$553,MATCH($A$72,root!$A$4:$A$553,0),MATCH(BC59,root!$A$3:$CL$3,0))</f>
        <v>#N/A</v>
      </c>
      <c r="BD72" t="e">
        <f>INDEX(root!$A$4:$CL$553,MATCH($A$72,root!$A$4:$A$553,0),MATCH(BD59,root!$A$3:$CL$3,0))</f>
        <v>#N/A</v>
      </c>
      <c r="BE72" t="e">
        <f>INDEX(root!$A$4:$CL$553,MATCH($A$72,root!$A$4:$A$553,0),MATCH(BE59,root!$A$3:$CL$3,0))</f>
        <v>#N/A</v>
      </c>
      <c r="BF72" t="e">
        <f>INDEX(root!$A$4:$CL$553,MATCH($A$72,root!$A$4:$A$553,0),MATCH(BF59,root!$A$3:$CL$3,0))</f>
        <v>#N/A</v>
      </c>
      <c r="BG72" t="e">
        <f>INDEX(root!$A$4:$CL$553,MATCH($A$72,root!$A$4:$A$553,0),MATCH(BG59,root!$A$3:$CL$3,0))</f>
        <v>#N/A</v>
      </c>
      <c r="BH72" t="e">
        <f>INDEX(root!$A$4:$CL$553,MATCH($A$72,root!$A$4:$A$553,0),MATCH(BH59,root!$A$3:$CL$3,0))</f>
        <v>#N/A</v>
      </c>
      <c r="BI72" t="e">
        <f>INDEX(root!$A$4:$CL$553,MATCH($A$72,root!$A$4:$A$553,0),MATCH(BI59,root!$A$3:$CL$3,0))</f>
        <v>#N/A</v>
      </c>
      <c r="BJ72" t="e">
        <f>INDEX(root!$A$4:$CL$553,MATCH($A$72,root!$A$4:$A$553,0),MATCH(BJ59,root!$A$3:$CL$3,0))</f>
        <v>#N/A</v>
      </c>
      <c r="BK72" t="e">
        <f>INDEX(root!$A$4:$CL$553,MATCH($A$72,root!$A$4:$A$553,0),MATCH(BK59,root!$A$3:$CL$3,0))</f>
        <v>#N/A</v>
      </c>
      <c r="BL72" t="e">
        <f>INDEX(root!$A$4:$CL$553,MATCH($A$72,root!$A$4:$A$553,0),MATCH(BL59,root!$A$3:$CL$3,0))</f>
        <v>#N/A</v>
      </c>
      <c r="BM72" t="e">
        <f>INDEX(root!$A$4:$CL$553,MATCH($A$72,root!$A$4:$A$553,0),MATCH(BM59,root!$A$3:$CL$3,0))</f>
        <v>#N/A</v>
      </c>
      <c r="BN72" t="e">
        <f>INDEX(root!$A$4:$CL$553,MATCH($A$72,root!$A$4:$A$553,0),MATCH(BN59,root!$A$3:$CL$3,0))</f>
        <v>#N/A</v>
      </c>
      <c r="BO72" t="e">
        <f>INDEX(root!$A$4:$CL$553,MATCH($A$72,root!$A$4:$A$553,0),MATCH(BO59,root!$A$3:$CL$3,0))</f>
        <v>#N/A</v>
      </c>
      <c r="BP72" t="e">
        <f>INDEX(root!$A$4:$CL$553,MATCH($A$72,root!$A$4:$A$553,0),MATCH(BP59,root!$A$3:$CL$3,0))</f>
        <v>#N/A</v>
      </c>
      <c r="BQ72" t="e">
        <f>INDEX(root!$A$4:$CL$553,MATCH($A$72,root!$A$4:$A$553,0),MATCH(BQ59,root!$A$3:$CL$3,0))</f>
        <v>#N/A</v>
      </c>
      <c r="BR72" t="e">
        <f>INDEX(root!$A$4:$CL$553,MATCH($A$72,root!$A$4:$A$553,0),MATCH(BR59,root!$A$3:$CL$3,0))</f>
        <v>#N/A</v>
      </c>
      <c r="BS72" t="e">
        <f>INDEX(root!$A$4:$CL$553,MATCH($A$72,root!$A$4:$A$553,0),MATCH(BS59,root!$A$3:$CL$3,0))</f>
        <v>#N/A</v>
      </c>
      <c r="BT72" t="e">
        <f>INDEX(root!$A$4:$CL$553,MATCH($A$72,root!$A$4:$A$553,0),MATCH(BT59,root!$A$3:$CL$3,0))</f>
        <v>#N/A</v>
      </c>
      <c r="BU72" t="e">
        <f>INDEX(root!$A$4:$CL$553,MATCH($A$72,root!$A$4:$A$553,0),MATCH(BU59,root!$A$3:$CL$3,0))</f>
        <v>#N/A</v>
      </c>
      <c r="BV72" t="e">
        <f>INDEX(root!$A$4:$CL$553,MATCH($A$72,root!$A$4:$A$553,0),MATCH(BV59,root!$A$3:$CL$3,0))</f>
        <v>#N/A</v>
      </c>
      <c r="BW72" t="e">
        <f>INDEX(root!$A$4:$CL$553,MATCH($A$72,root!$A$4:$A$553,0),MATCH(BW59,root!$A$3:$CL$3,0))</f>
        <v>#N/A</v>
      </c>
      <c r="BX72" t="e">
        <f>INDEX(root!$A$4:$CL$553,MATCH($A$72,root!$A$4:$A$553,0),MATCH(BX59,root!$A$3:$CL$3,0))</f>
        <v>#N/A</v>
      </c>
      <c r="BY72" t="e">
        <f>INDEX(root!$A$4:$CL$553,MATCH($A$72,root!$A$4:$A$553,0),MATCH(BY59,root!$A$3:$CL$3,0))</f>
        <v>#N/A</v>
      </c>
      <c r="BZ72" t="e">
        <f>INDEX(root!$A$4:$CL$553,MATCH($A$72,root!$A$4:$A$553,0),MATCH(BZ59,root!$A$3:$CL$3,0))</f>
        <v>#N/A</v>
      </c>
      <c r="CA72" t="e">
        <f>INDEX(root!$A$4:$CL$553,MATCH($A$72,root!$A$4:$A$553,0),MATCH(CA59,root!$A$3:$CL$3,0))</f>
        <v>#N/A</v>
      </c>
      <c r="CB72" t="e">
        <f>INDEX(root!$A$4:$CL$553,MATCH($A$72,root!$A$4:$A$553,0),MATCH(CB59,root!$A$3:$CL$3,0))</f>
        <v>#N/A</v>
      </c>
      <c r="CC72" t="e">
        <f>INDEX(root!$A$4:$CL$553,MATCH($A$72,root!$A$4:$A$553,0),MATCH(CC59,root!$A$3:$CL$3,0))</f>
        <v>#N/A</v>
      </c>
      <c r="CD72" t="e">
        <f>INDEX(root!$A$4:$CL$553,MATCH($A$72,root!$A$4:$A$553,0),MATCH(CD59,root!$A$3:$CL$3,0))</f>
        <v>#N/A</v>
      </c>
      <c r="CE72" t="e">
        <f>INDEX(root!$A$4:$CL$553,MATCH($A$72,root!$A$4:$A$553,0),MATCH(CE59,root!$A$3:$CL$3,0))</f>
        <v>#N/A</v>
      </c>
      <c r="CF72" t="e">
        <f>INDEX(root!$A$4:$CL$553,MATCH($A$72,root!$A$4:$A$553,0),MATCH(CF59,root!$A$3:$CL$3,0))</f>
        <v>#N/A</v>
      </c>
      <c r="CG72" t="e">
        <f>INDEX(root!$A$4:$CL$553,MATCH($A$72,root!$A$4:$A$553,0),MATCH(CG59,root!$A$3:$CL$3,0))</f>
        <v>#N/A</v>
      </c>
      <c r="CH72" t="e">
        <f>INDEX(root!$A$4:$CL$553,MATCH($A$72,root!$A$4:$A$553,0),MATCH(CH59,root!$A$3:$CL$3,0))</f>
        <v>#N/A</v>
      </c>
      <c r="CI72" t="e">
        <f>INDEX(root!$A$4:$CL$553,MATCH($A$72,root!$A$4:$A$553,0),MATCH(CI59,root!$A$3:$CL$3,0))</f>
        <v>#N/A</v>
      </c>
      <c r="CJ72" t="e">
        <f>INDEX(root!$A$4:$CL$553,MATCH($A$72,root!$A$4:$A$553,0),MATCH(CJ59,root!$A$3:$CL$3,0))</f>
        <v>#N/A</v>
      </c>
      <c r="CK72" t="e">
        <f>INDEX(root!$A$4:$CL$553,MATCH($A$72,root!$A$4:$A$553,0),MATCH(CK59,root!$A$3:$CL$3,0))</f>
        <v>#N/A</v>
      </c>
      <c r="CL72" t="e">
        <f>INDEX(root!$A$4:$CL$553,MATCH($A$72,root!$A$4:$A$553,0),MATCH(CL59,root!$A$3:$CL$3,0))</f>
        <v>#N/A</v>
      </c>
    </row>
    <row r="73" spans="1:90" x14ac:dyDescent="0.3">
      <c r="A73" t="s">
        <v>809</v>
      </c>
      <c r="D73" t="e">
        <f>D71=D72</f>
        <v>#N/A</v>
      </c>
      <c r="E73" t="e">
        <f t="shared" ref="E73:BP73" si="127">E71=E72</f>
        <v>#N/A</v>
      </c>
      <c r="F73" t="e">
        <f t="shared" si="127"/>
        <v>#N/A</v>
      </c>
      <c r="G73" t="e">
        <f t="shared" si="127"/>
        <v>#N/A</v>
      </c>
      <c r="H73" t="e">
        <f t="shared" si="127"/>
        <v>#N/A</v>
      </c>
      <c r="I73" t="e">
        <f t="shared" si="127"/>
        <v>#N/A</v>
      </c>
      <c r="J73" t="e">
        <f t="shared" si="127"/>
        <v>#N/A</v>
      </c>
      <c r="K73" t="e">
        <f t="shared" si="127"/>
        <v>#N/A</v>
      </c>
      <c r="L73" t="e">
        <f t="shared" si="127"/>
        <v>#N/A</v>
      </c>
      <c r="M73" t="e">
        <f t="shared" si="127"/>
        <v>#N/A</v>
      </c>
      <c r="N73" t="e">
        <f t="shared" si="127"/>
        <v>#N/A</v>
      </c>
      <c r="O73" t="e">
        <f t="shared" si="127"/>
        <v>#N/A</v>
      </c>
      <c r="P73" t="e">
        <f t="shared" si="127"/>
        <v>#N/A</v>
      </c>
      <c r="Q73" t="e">
        <f t="shared" si="127"/>
        <v>#N/A</v>
      </c>
      <c r="R73" t="e">
        <f t="shared" si="127"/>
        <v>#N/A</v>
      </c>
      <c r="S73" t="e">
        <f t="shared" si="127"/>
        <v>#N/A</v>
      </c>
      <c r="T73" t="e">
        <f t="shared" si="127"/>
        <v>#N/A</v>
      </c>
      <c r="U73" t="e">
        <f t="shared" si="127"/>
        <v>#N/A</v>
      </c>
      <c r="V73" t="e">
        <f t="shared" si="127"/>
        <v>#N/A</v>
      </c>
      <c r="W73" t="e">
        <f t="shared" si="127"/>
        <v>#N/A</v>
      </c>
      <c r="X73" t="e">
        <f t="shared" si="127"/>
        <v>#N/A</v>
      </c>
      <c r="Y73" t="e">
        <f t="shared" si="127"/>
        <v>#N/A</v>
      </c>
      <c r="Z73" t="e">
        <f t="shared" si="127"/>
        <v>#N/A</v>
      </c>
      <c r="AA73" t="e">
        <f t="shared" si="127"/>
        <v>#N/A</v>
      </c>
      <c r="AB73" t="e">
        <f t="shared" si="127"/>
        <v>#N/A</v>
      </c>
      <c r="AC73" t="e">
        <f t="shared" si="127"/>
        <v>#N/A</v>
      </c>
      <c r="AD73" t="e">
        <f t="shared" si="127"/>
        <v>#N/A</v>
      </c>
      <c r="AE73" t="e">
        <f t="shared" si="127"/>
        <v>#N/A</v>
      </c>
      <c r="AF73" t="e">
        <f t="shared" si="127"/>
        <v>#N/A</v>
      </c>
      <c r="AG73" t="e">
        <f t="shared" si="127"/>
        <v>#N/A</v>
      </c>
      <c r="AH73" t="e">
        <f t="shared" si="127"/>
        <v>#N/A</v>
      </c>
      <c r="AI73" t="e">
        <f t="shared" si="127"/>
        <v>#N/A</v>
      </c>
      <c r="AJ73" t="e">
        <f t="shared" si="127"/>
        <v>#N/A</v>
      </c>
      <c r="AK73" t="e">
        <f t="shared" si="127"/>
        <v>#N/A</v>
      </c>
      <c r="AL73" t="e">
        <f t="shared" si="127"/>
        <v>#N/A</v>
      </c>
      <c r="AM73" t="e">
        <f t="shared" si="127"/>
        <v>#N/A</v>
      </c>
      <c r="AN73" t="e">
        <f t="shared" si="127"/>
        <v>#N/A</v>
      </c>
      <c r="AO73" t="e">
        <f t="shared" si="127"/>
        <v>#N/A</v>
      </c>
      <c r="AP73" t="e">
        <f t="shared" si="127"/>
        <v>#N/A</v>
      </c>
      <c r="AQ73" t="e">
        <f t="shared" si="127"/>
        <v>#N/A</v>
      </c>
      <c r="AR73" t="e">
        <f t="shared" si="127"/>
        <v>#N/A</v>
      </c>
      <c r="AS73" t="e">
        <f t="shared" si="127"/>
        <v>#N/A</v>
      </c>
      <c r="AT73" t="e">
        <f t="shared" si="127"/>
        <v>#N/A</v>
      </c>
      <c r="AU73" t="e">
        <f t="shared" si="127"/>
        <v>#N/A</v>
      </c>
      <c r="AV73" t="e">
        <f t="shared" si="127"/>
        <v>#N/A</v>
      </c>
      <c r="AW73" t="e">
        <f t="shared" si="127"/>
        <v>#N/A</v>
      </c>
      <c r="AX73" t="e">
        <f t="shared" si="127"/>
        <v>#N/A</v>
      </c>
      <c r="AY73" t="e">
        <f t="shared" si="127"/>
        <v>#N/A</v>
      </c>
      <c r="AZ73" t="e">
        <f t="shared" si="127"/>
        <v>#N/A</v>
      </c>
      <c r="BA73" t="e">
        <f t="shared" si="127"/>
        <v>#N/A</v>
      </c>
      <c r="BB73" t="e">
        <f t="shared" si="127"/>
        <v>#N/A</v>
      </c>
      <c r="BC73" t="e">
        <f t="shared" si="127"/>
        <v>#N/A</v>
      </c>
      <c r="BD73" t="e">
        <f t="shared" si="127"/>
        <v>#N/A</v>
      </c>
      <c r="BE73" t="e">
        <f t="shared" si="127"/>
        <v>#N/A</v>
      </c>
      <c r="BF73" t="e">
        <f t="shared" si="127"/>
        <v>#N/A</v>
      </c>
      <c r="BG73" t="e">
        <f t="shared" si="127"/>
        <v>#N/A</v>
      </c>
      <c r="BH73" t="e">
        <f t="shared" si="127"/>
        <v>#N/A</v>
      </c>
      <c r="BI73" t="e">
        <f t="shared" si="127"/>
        <v>#N/A</v>
      </c>
      <c r="BJ73" t="e">
        <f t="shared" si="127"/>
        <v>#N/A</v>
      </c>
      <c r="BK73" t="e">
        <f t="shared" si="127"/>
        <v>#N/A</v>
      </c>
      <c r="BL73" t="e">
        <f t="shared" si="127"/>
        <v>#N/A</v>
      </c>
      <c r="BM73" t="e">
        <f t="shared" si="127"/>
        <v>#N/A</v>
      </c>
      <c r="BN73" t="e">
        <f t="shared" si="127"/>
        <v>#N/A</v>
      </c>
      <c r="BO73" t="e">
        <f t="shared" si="127"/>
        <v>#N/A</v>
      </c>
      <c r="BP73" t="e">
        <f t="shared" si="127"/>
        <v>#N/A</v>
      </c>
      <c r="BQ73" t="e">
        <f t="shared" ref="BQ73:CL73" si="128">BQ71=BQ72</f>
        <v>#N/A</v>
      </c>
      <c r="BR73" t="e">
        <f t="shared" si="128"/>
        <v>#N/A</v>
      </c>
      <c r="BS73" t="e">
        <f t="shared" si="128"/>
        <v>#N/A</v>
      </c>
      <c r="BT73" t="e">
        <f t="shared" si="128"/>
        <v>#N/A</v>
      </c>
      <c r="BU73" t="e">
        <f t="shared" si="128"/>
        <v>#N/A</v>
      </c>
      <c r="BV73" t="e">
        <f t="shared" si="128"/>
        <v>#N/A</v>
      </c>
      <c r="BW73" t="e">
        <f t="shared" si="128"/>
        <v>#N/A</v>
      </c>
      <c r="BX73" t="e">
        <f t="shared" si="128"/>
        <v>#N/A</v>
      </c>
      <c r="BY73" t="e">
        <f t="shared" si="128"/>
        <v>#N/A</v>
      </c>
      <c r="BZ73" t="e">
        <f t="shared" si="128"/>
        <v>#N/A</v>
      </c>
      <c r="CA73" t="e">
        <f t="shared" si="128"/>
        <v>#N/A</v>
      </c>
      <c r="CB73" t="e">
        <f t="shared" si="128"/>
        <v>#N/A</v>
      </c>
      <c r="CC73" t="e">
        <f t="shared" si="128"/>
        <v>#N/A</v>
      </c>
      <c r="CD73" t="e">
        <f t="shared" si="128"/>
        <v>#N/A</v>
      </c>
      <c r="CE73" t="e">
        <f t="shared" si="128"/>
        <v>#N/A</v>
      </c>
      <c r="CF73" t="e">
        <f t="shared" si="128"/>
        <v>#N/A</v>
      </c>
      <c r="CG73" t="e">
        <f t="shared" si="128"/>
        <v>#N/A</v>
      </c>
      <c r="CH73" t="e">
        <f t="shared" si="128"/>
        <v>#N/A</v>
      </c>
      <c r="CI73" t="e">
        <f t="shared" si="128"/>
        <v>#N/A</v>
      </c>
      <c r="CJ73" t="e">
        <f t="shared" si="128"/>
        <v>#N/A</v>
      </c>
      <c r="CK73" t="e">
        <f t="shared" si="128"/>
        <v>#N/A</v>
      </c>
      <c r="CL73" t="e">
        <f t="shared" si="128"/>
        <v>#N/A</v>
      </c>
    </row>
    <row r="74" spans="1:90" s="20" customFormat="1" x14ac:dyDescent="0.3"/>
    <row r="75" spans="1:90" x14ac:dyDescent="0.3">
      <c r="A75" t="s">
        <v>301</v>
      </c>
      <c r="B75">
        <f>INDEX(root!$A$4:$CL$553,MATCH($A$75,root!$A$4:$A$553,0),MATCH(B59,root!$A$3:$CL$3,0))</f>
        <v>140</v>
      </c>
      <c r="C75" t="str">
        <f>INDEX(root!$A$4:$CL$553,MATCH($A$75,root!$A$4:$A$553,0),MATCH(C59,root!$A$3:$CL$3,0))</f>
        <v>Rep</v>
      </c>
      <c r="D75">
        <f>INDEX(root!$A$4:$CL$553,MATCH($A$75,root!$A$4:$A$553,0),MATCH(D59,root!$A$3:$CL$3,0))</f>
        <v>7</v>
      </c>
      <c r="E75">
        <f>INDEX(root!$A$4:$CL$553,MATCH($A$75,root!$A$4:$A$553,0),MATCH(E59,root!$A$3:$CL$3,0))</f>
        <v>4.0999999999999996</v>
      </c>
      <c r="F75">
        <f>INDEX(root!$A$4:$CL$553,MATCH($A$75,root!$A$4:$A$553,0),MATCH(F59,root!$A$3:$CL$3,0))</f>
        <v>87.8</v>
      </c>
      <c r="G75">
        <f>INDEX(root!$A$4:$CL$553,MATCH($A$75,root!$A$4:$A$553,0),MATCH(G59,root!$A$3:$CL$3,0))</f>
        <v>51.1</v>
      </c>
      <c r="H75">
        <f>INDEX(root!$A$4:$CL$553,MATCH($A$75,root!$A$4:$A$553,0),MATCH(H59,root!$A$3:$CL$3,0))</f>
        <v>85.3</v>
      </c>
      <c r="I75">
        <f>INDEX(root!$A$4:$CL$553,MATCH($A$75,root!$A$4:$A$553,0),MATCH(I59,root!$A$3:$CL$3,0))</f>
        <v>-117.4</v>
      </c>
      <c r="J75" t="str">
        <f>INDEX(root!$A$4:$CL$553,MATCH($A$75,root!$A$4:$A$553,0),MATCH(J59,root!$A$3:$CL$3,0))</f>
        <v>N/P</v>
      </c>
      <c r="K75">
        <f>INDEX(root!$A$4:$CL$553,MATCH($A$75,root!$A$4:$A$553,0),MATCH(K59,root!$A$3:$CL$3,0))</f>
        <v>-39</v>
      </c>
      <c r="L75" t="str">
        <f>INDEX(root!$A$4:$CL$553,MATCH($A$75,root!$A$4:$A$553,0),MATCH(L59,root!$A$3:$CL$3,0))</f>
        <v>N/P</v>
      </c>
      <c r="M75">
        <f>INDEX(root!$A$4:$CL$553,MATCH($A$75,root!$A$4:$A$553,0),MATCH(M59,root!$A$3:$CL$3,0))</f>
        <v>-19</v>
      </c>
      <c r="N75" t="str">
        <f>INDEX(root!$A$4:$CL$553,MATCH($A$75,root!$A$4:$A$553,0),MATCH(N59,root!$A$3:$CL$3,0))</f>
        <v>N/P</v>
      </c>
      <c r="O75">
        <f>INDEX(root!$A$4:$CL$553,MATCH($A$75,root!$A$4:$A$553,0),MATCH(O59,root!$A$3:$CL$3,0))</f>
        <v>-4.0999999999999996</v>
      </c>
      <c r="P75" t="str">
        <f>INDEX(root!$A$4:$CL$553,MATCH($A$75,root!$A$4:$A$553,0),MATCH(P59,root!$A$3:$CL$3,0))</f>
        <v>N/P</v>
      </c>
      <c r="Q75" t="str">
        <f>INDEX(root!$A$4:$CL$553,MATCH($A$75,root!$A$4:$A$553,0),MATCH(Q59,root!$A$3:$CL$3,0))</f>
        <v>N/P</v>
      </c>
      <c r="R75">
        <f>INDEX(root!$A$4:$CL$553,MATCH($A$75,root!$A$4:$A$553,0),MATCH(R59,root!$A$3:$CL$3,0))</f>
        <v>168.1</v>
      </c>
      <c r="S75">
        <f>INDEX(root!$A$4:$CL$553,MATCH($A$75,root!$A$4:$A$553,0),MATCH(S59,root!$A$3:$CL$3,0))</f>
        <v>211.2</v>
      </c>
      <c r="T75" t="str">
        <f>INDEX(root!$A$4:$CL$553,MATCH($A$75,root!$A$4:$A$553,0),MATCH(T59,root!$A$3:$CL$3,0))</f>
        <v>N/P</v>
      </c>
      <c r="U75">
        <f>INDEX(root!$A$4:$CL$553,MATCH($A$75,root!$A$4:$A$553,0),MATCH(U59,root!$A$3:$CL$3,0))</f>
        <v>231.5</v>
      </c>
      <c r="V75">
        <f>INDEX(root!$A$4:$CL$553,MATCH($A$75,root!$A$4:$A$553,0),MATCH(V59,root!$A$3:$CL$3,0))</f>
        <v>254.6</v>
      </c>
      <c r="W75" t="str">
        <f>INDEX(root!$A$4:$CL$553,MATCH($A$75,root!$A$4:$A$553,0),MATCH(W59,root!$A$3:$CL$3,0))</f>
        <v>N/P</v>
      </c>
      <c r="X75">
        <f>INDEX(root!$A$4:$CL$553,MATCH($A$75,root!$A$4:$A$553,0),MATCH(X59,root!$A$3:$CL$3,0))</f>
        <v>181</v>
      </c>
      <c r="Y75">
        <f>INDEX(root!$A$4:$CL$553,MATCH($A$75,root!$A$4:$A$553,0),MATCH(Y59,root!$A$3:$CL$3,0))</f>
        <v>189.2</v>
      </c>
      <c r="Z75" t="str">
        <f>INDEX(root!$A$4:$CL$553,MATCH($A$75,root!$A$4:$A$553,0),MATCH(Z59,root!$A$3:$CL$3,0))</f>
        <v>N/P</v>
      </c>
      <c r="AA75">
        <f>INDEX(root!$A$4:$CL$553,MATCH($A$75,root!$A$4:$A$553,0),MATCH(AA59,root!$A$3:$CL$3,0))</f>
        <v>-108.7</v>
      </c>
      <c r="AB75">
        <f>INDEX(root!$A$4:$CL$553,MATCH($A$75,root!$A$4:$A$553,0),MATCH(AB59,root!$A$3:$CL$3,0))</f>
        <v>-189</v>
      </c>
      <c r="AC75" t="str">
        <f>INDEX(root!$A$4:$CL$553,MATCH($A$75,root!$A$4:$A$553,0),MATCH(AC59,root!$A$3:$CL$3,0))</f>
        <v>N/P</v>
      </c>
      <c r="AD75">
        <f>INDEX(root!$A$4:$CL$553,MATCH($A$75,root!$A$4:$A$553,0),MATCH(AD59,root!$A$3:$CL$3,0))</f>
        <v>-35.4</v>
      </c>
      <c r="AE75">
        <f>INDEX(root!$A$4:$CL$553,MATCH($A$75,root!$A$4:$A$553,0),MATCH(AE59,root!$A$3:$CL$3,0))</f>
        <v>-179.1</v>
      </c>
      <c r="AF75" t="str">
        <f>INDEX(root!$A$4:$CL$553,MATCH($A$75,root!$A$4:$A$553,0),MATCH(AF59,root!$A$3:$CL$3,0))</f>
        <v>N/P</v>
      </c>
      <c r="AG75">
        <f>INDEX(root!$A$4:$CL$553,MATCH($A$75,root!$A$4:$A$553,0),MATCH(AG59,root!$A$3:$CL$3,0))</f>
        <v>1172.5999999999999</v>
      </c>
      <c r="AH75">
        <f>INDEX(root!$A$4:$CL$553,MATCH($A$75,root!$A$4:$A$553,0),MATCH(AH59,root!$A$3:$CL$3,0))</f>
        <v>1079.4000000000001</v>
      </c>
      <c r="AI75" t="str">
        <f>INDEX(root!$A$4:$CL$553,MATCH($A$75,root!$A$4:$A$553,0),MATCH(AI59,root!$A$3:$CL$3,0))</f>
        <v>N/P</v>
      </c>
      <c r="AJ75">
        <f>INDEX(root!$A$4:$CL$553,MATCH($A$75,root!$A$4:$A$553,0),MATCH(AJ59,root!$A$3:$CL$3,0))</f>
        <v>-14.5</v>
      </c>
      <c r="AK75">
        <f>INDEX(root!$A$4:$CL$553,MATCH($A$75,root!$A$4:$A$553,0),MATCH(AK59,root!$A$3:$CL$3,0))</f>
        <v>145.30000000000001</v>
      </c>
      <c r="AL75">
        <f>INDEX(root!$A$4:$CL$553,MATCH($A$75,root!$A$4:$A$553,0),MATCH(AL59,root!$A$3:$CL$3,0))</f>
        <v>-34.1</v>
      </c>
      <c r="AM75">
        <f>INDEX(root!$A$4:$CL$553,MATCH($A$75,root!$A$4:$A$553,0),MATCH(AM59,root!$A$3:$CL$3,0))</f>
        <v>-48.6</v>
      </c>
      <c r="AN75">
        <f>INDEX(root!$A$4:$CL$553,MATCH($A$75,root!$A$4:$A$553,0),MATCH(AN59,root!$A$3:$CL$3,0))</f>
        <v>37.9</v>
      </c>
      <c r="AO75">
        <f>INDEX(root!$A$4:$CL$553,MATCH($A$75,root!$A$4:$A$553,0),MATCH(AO59,root!$A$3:$CL$3,0))</f>
        <v>43</v>
      </c>
      <c r="AP75">
        <f>INDEX(root!$A$4:$CL$553,MATCH($A$75,root!$A$4:$A$553,0),MATCH(AP59,root!$A$3:$CL$3,0))</f>
        <v>-5.6</v>
      </c>
      <c r="AQ75">
        <f>INDEX(root!$A$4:$CL$553,MATCH($A$75,root!$A$4:$A$553,0),MATCH(AQ59,root!$A$3:$CL$3,0))</f>
        <v>-1127.0999999999999</v>
      </c>
      <c r="AR75">
        <f>INDEX(root!$A$4:$CL$553,MATCH($A$75,root!$A$4:$A$553,0),MATCH(AR59,root!$A$3:$CL$3,0))</f>
        <v>90.9</v>
      </c>
      <c r="AS75">
        <f>INDEX(root!$A$4:$CL$553,MATCH($A$75,root!$A$4:$A$553,0),MATCH(AS59,root!$A$3:$CL$3,0))</f>
        <v>-82.8</v>
      </c>
      <c r="AT75">
        <f>INDEX(root!$A$4:$CL$553,MATCH($A$75,root!$A$4:$A$553,0),MATCH(AT59,root!$A$3:$CL$3,0))</f>
        <v>17</v>
      </c>
      <c r="AU75">
        <f>INDEX(root!$A$4:$CL$553,MATCH($A$75,root!$A$4:$A$553,0),MATCH(AU59,root!$A$3:$CL$3,0))</f>
        <v>-57.4</v>
      </c>
      <c r="AV75">
        <f>INDEX(root!$A$4:$CL$553,MATCH($A$75,root!$A$4:$A$553,0),MATCH(AV59,root!$A$3:$CL$3,0))</f>
        <v>-140.19999999999999</v>
      </c>
      <c r="AW75">
        <f>INDEX(root!$A$4:$CL$553,MATCH($A$75,root!$A$4:$A$553,0),MATCH(AW59,root!$A$3:$CL$3,0))</f>
        <v>-6.3</v>
      </c>
      <c r="AX75">
        <f>INDEX(root!$A$4:$CL$553,MATCH($A$75,root!$A$4:$A$553,0),MATCH(AX59,root!$A$3:$CL$3,0))</f>
        <v>5.3</v>
      </c>
      <c r="AY75">
        <f>INDEX(root!$A$4:$CL$553,MATCH($A$75,root!$A$4:$A$553,0),MATCH(AY59,root!$A$3:$CL$3,0))</f>
        <v>-134.9</v>
      </c>
      <c r="AZ75">
        <f>INDEX(root!$A$4:$CL$553,MATCH($A$75,root!$A$4:$A$553,0),MATCH(AZ59,root!$A$3:$CL$3,0))</f>
        <v>-44</v>
      </c>
      <c r="BA75">
        <f>INDEX(root!$A$4:$CL$553,MATCH($A$75,root!$A$4:$A$553,0),MATCH(BA59,root!$A$3:$CL$3,0))</f>
        <v>145.30000000000001</v>
      </c>
      <c r="BB75">
        <f>INDEX(root!$A$4:$CL$553,MATCH($A$75,root!$A$4:$A$553,0),MATCH(BB59,root!$A$3:$CL$3,0))</f>
        <v>0</v>
      </c>
      <c r="BC75">
        <f>INDEX(root!$A$4:$CL$553,MATCH($A$75,root!$A$4:$A$553,0),MATCH(BC59,root!$A$3:$CL$3,0))</f>
        <v>-48.6</v>
      </c>
      <c r="BD75">
        <f>INDEX(root!$A$4:$CL$553,MATCH($A$75,root!$A$4:$A$553,0),MATCH(BD59,root!$A$3:$CL$3,0))</f>
        <v>37.9</v>
      </c>
      <c r="BE75">
        <f>INDEX(root!$A$4:$CL$553,MATCH($A$75,root!$A$4:$A$553,0),MATCH(BE59,root!$A$3:$CL$3,0))</f>
        <v>43</v>
      </c>
      <c r="BF75">
        <f>INDEX(root!$A$4:$CL$553,MATCH($A$75,root!$A$4:$A$553,0),MATCH(BF59,root!$A$3:$CL$3,0))</f>
        <v>-5.6</v>
      </c>
      <c r="BG75">
        <f>INDEX(root!$A$4:$CL$553,MATCH($A$75,root!$A$4:$A$553,0),MATCH(BG59,root!$A$3:$CL$3,0))</f>
        <v>-1127.0999999999999</v>
      </c>
      <c r="BH75">
        <f>INDEX(root!$A$4:$CL$553,MATCH($A$75,root!$A$4:$A$553,0),MATCH(BH59,root!$A$3:$CL$3,0))</f>
        <v>0</v>
      </c>
      <c r="BI75">
        <f>INDEX(root!$A$4:$CL$553,MATCH($A$75,root!$A$4:$A$553,0),MATCH(BI59,root!$A$3:$CL$3,0))</f>
        <v>90.9</v>
      </c>
      <c r="BJ75">
        <f>INDEX(root!$A$4:$CL$553,MATCH($A$75,root!$A$4:$A$553,0),MATCH(BJ59,root!$A$3:$CL$3,0))</f>
        <v>-82.8</v>
      </c>
      <c r="BK75">
        <f>INDEX(root!$A$4:$CL$553,MATCH($A$75,root!$A$4:$A$553,0),MATCH(BK59,root!$A$3:$CL$3,0))</f>
        <v>17</v>
      </c>
      <c r="BL75">
        <f>INDEX(root!$A$4:$CL$553,MATCH($A$75,root!$A$4:$A$553,0),MATCH(BL59,root!$A$3:$CL$3,0))</f>
        <v>0</v>
      </c>
      <c r="BM75">
        <f>INDEX(root!$A$4:$CL$553,MATCH($A$75,root!$A$4:$A$553,0),MATCH(BM59,root!$A$3:$CL$3,0))</f>
        <v>-140.19999999999999</v>
      </c>
      <c r="BN75">
        <f>INDEX(root!$A$4:$CL$553,MATCH($A$75,root!$A$4:$A$553,0),MATCH(BN59,root!$A$3:$CL$3,0))</f>
        <v>-6.3</v>
      </c>
      <c r="BO75">
        <f>INDEX(root!$A$4:$CL$553,MATCH($A$75,root!$A$4:$A$553,0),MATCH(BO59,root!$A$3:$CL$3,0))</f>
        <v>5.3</v>
      </c>
      <c r="BP75">
        <f>INDEX(root!$A$4:$CL$553,MATCH($A$75,root!$A$4:$A$553,0),MATCH(BP59,root!$A$3:$CL$3,0))</f>
        <v>-134.9</v>
      </c>
      <c r="BQ75">
        <f>INDEX(root!$A$4:$CL$553,MATCH($A$75,root!$A$4:$A$553,0),MATCH(BQ59,root!$A$3:$CL$3,0))</f>
        <v>-44</v>
      </c>
      <c r="BR75">
        <f>INDEX(root!$A$4:$CL$553,MATCH($A$75,root!$A$4:$A$553,0),MATCH(BR59,root!$A$3:$CL$3,0))</f>
        <v>0</v>
      </c>
      <c r="BS75">
        <f>INDEX(root!$A$4:$CL$553,MATCH($A$75,root!$A$4:$A$553,0),MATCH(BS59,root!$A$3:$CL$3,0))</f>
        <v>0</v>
      </c>
      <c r="BT75">
        <f>INDEX(root!$A$4:$CL$553,MATCH($A$75,root!$A$4:$A$553,0),MATCH(BT59,root!$A$3:$CL$3,0))</f>
        <v>0</v>
      </c>
      <c r="BU75">
        <f>INDEX(root!$A$4:$CL$553,MATCH($A$75,root!$A$4:$A$553,0),MATCH(BU59,root!$A$3:$CL$3,0))</f>
        <v>0</v>
      </c>
      <c r="BV75">
        <f>INDEX(root!$A$4:$CL$553,MATCH($A$75,root!$A$4:$A$553,0),MATCH(BV59,root!$A$3:$CL$3,0))</f>
        <v>0</v>
      </c>
      <c r="BW75">
        <f>INDEX(root!$A$4:$CL$553,MATCH($A$75,root!$A$4:$A$553,0),MATCH(BW59,root!$A$3:$CL$3,0))</f>
        <v>0</v>
      </c>
      <c r="BX75">
        <f>INDEX(root!$A$4:$CL$553,MATCH($A$75,root!$A$4:$A$553,0),MATCH(BX59,root!$A$3:$CL$3,0))</f>
        <v>0</v>
      </c>
      <c r="BY75">
        <f>INDEX(root!$A$4:$CL$553,MATCH($A$75,root!$A$4:$A$553,0),MATCH(BY59,root!$A$3:$CL$3,0))</f>
        <v>0</v>
      </c>
      <c r="BZ75">
        <f>INDEX(root!$A$4:$CL$553,MATCH($A$75,root!$A$4:$A$553,0),MATCH(BZ59,root!$A$3:$CL$3,0))</f>
        <v>0</v>
      </c>
      <c r="CA75">
        <f>INDEX(root!$A$4:$CL$553,MATCH($A$75,root!$A$4:$A$553,0),MATCH(CA59,root!$A$3:$CL$3,0))</f>
        <v>0</v>
      </c>
      <c r="CB75">
        <f>INDEX(root!$A$4:$CL$553,MATCH($A$75,root!$A$4:$A$553,0),MATCH(CB59,root!$A$3:$CL$3,0))</f>
        <v>0</v>
      </c>
      <c r="CC75">
        <f>INDEX(root!$A$4:$CL$553,MATCH($A$75,root!$A$4:$A$553,0),MATCH(CC59,root!$A$3:$CL$3,0))</f>
        <v>0</v>
      </c>
      <c r="CD75">
        <f>INDEX(root!$A$4:$CL$553,MATCH($A$75,root!$A$4:$A$553,0),MATCH(CD59,root!$A$3:$CL$3,0))</f>
        <v>0</v>
      </c>
      <c r="CE75">
        <f>INDEX(root!$A$4:$CL$553,MATCH($A$75,root!$A$4:$A$553,0),MATCH(CE59,root!$A$3:$CL$3,0))</f>
        <v>0</v>
      </c>
      <c r="CF75">
        <f>INDEX(root!$A$4:$CL$553,MATCH($A$75,root!$A$4:$A$553,0),MATCH(CF59,root!$A$3:$CL$3,0))</f>
        <v>0</v>
      </c>
      <c r="CG75">
        <f>INDEX(root!$A$4:$CL$553,MATCH($A$75,root!$A$4:$A$553,0),MATCH(CG59,root!$A$3:$CL$3,0))</f>
        <v>0</v>
      </c>
      <c r="CH75">
        <f>INDEX(root!$A$4:$CL$553,MATCH($A$75,root!$A$4:$A$553,0),MATCH(CH59,root!$A$3:$CL$3,0))</f>
        <v>0</v>
      </c>
      <c r="CI75">
        <f>INDEX(root!$A$4:$CL$553,MATCH($A$75,root!$A$4:$A$553,0),MATCH(CI59,root!$A$3:$CL$3,0))</f>
        <v>0</v>
      </c>
      <c r="CJ75">
        <f>INDEX(root!$A$4:$CL$553,MATCH($A$75,root!$A$4:$A$553,0),MATCH(CJ59,root!$A$3:$CL$3,0))</f>
        <v>0</v>
      </c>
      <c r="CK75">
        <f>INDEX(root!$A$4:$CL$553,MATCH($A$75,root!$A$4:$A$553,0),MATCH(CK59,root!$A$3:$CL$3,0))</f>
        <v>0</v>
      </c>
      <c r="CL75">
        <f>INDEX(root!$A$4:$CL$553,MATCH($A$75,root!$A$4:$A$553,0),MATCH(CL59,root!$A$3:$CL$3,0))</f>
        <v>0</v>
      </c>
    </row>
    <row r="76" spans="1:90" x14ac:dyDescent="0.3">
      <c r="A76" t="s">
        <v>258</v>
      </c>
      <c r="B76">
        <f>INDEX(root!$A$4:$CL$553,MATCH($A$76,root!$A$4:$A$553,0),MATCH(B59,root!$A$3:$CL$3,0))</f>
        <v>139</v>
      </c>
      <c r="C76" t="str">
        <f>INDEX(root!$A$4:$CL$553,MATCH($A$76,root!$A$4:$A$553,0),MATCH(C59,root!$A$3:$CL$3,0))</f>
        <v>Std</v>
      </c>
      <c r="D76">
        <f>INDEX(root!$A$4:$CL$553,MATCH($A$76,root!$A$4:$A$553,0),MATCH(D59,root!$A$3:$CL$3,0))</f>
        <v>7</v>
      </c>
      <c r="E76">
        <f>INDEX(root!$A$4:$CL$553,MATCH($A$76,root!$A$4:$A$553,0),MATCH(E59,root!$A$3:$CL$3,0))</f>
        <v>4.0999999999999996</v>
      </c>
      <c r="F76">
        <f>INDEX(root!$A$4:$CL$553,MATCH($A$76,root!$A$4:$A$553,0),MATCH(F59,root!$A$3:$CL$3,0))</f>
        <v>87.8</v>
      </c>
      <c r="G76">
        <f>INDEX(root!$A$4:$CL$553,MATCH($A$76,root!$A$4:$A$553,0),MATCH(G59,root!$A$3:$CL$3,0))</f>
        <v>51.1</v>
      </c>
      <c r="H76">
        <f>INDEX(root!$A$4:$CL$553,MATCH($A$76,root!$A$4:$A$553,0),MATCH(H59,root!$A$3:$CL$3,0))</f>
        <v>85.3</v>
      </c>
      <c r="I76">
        <f>INDEX(root!$A$4:$CL$553,MATCH($A$76,root!$A$4:$A$553,0),MATCH(I59,root!$A$3:$CL$3,0))</f>
        <v>-117.4</v>
      </c>
      <c r="J76" t="str">
        <f>INDEX(root!$A$4:$CL$553,MATCH($A$76,root!$A$4:$A$553,0),MATCH(J59,root!$A$3:$CL$3,0))</f>
        <v>N/P</v>
      </c>
      <c r="K76">
        <f>INDEX(root!$A$4:$CL$553,MATCH($A$76,root!$A$4:$A$553,0),MATCH(K59,root!$A$3:$CL$3,0))</f>
        <v>-39</v>
      </c>
      <c r="L76" t="str">
        <f>INDEX(root!$A$4:$CL$553,MATCH($A$76,root!$A$4:$A$553,0),MATCH(L59,root!$A$3:$CL$3,0))</f>
        <v>N/P</v>
      </c>
      <c r="M76">
        <f>INDEX(root!$A$4:$CL$553,MATCH($A$76,root!$A$4:$A$553,0),MATCH(M59,root!$A$3:$CL$3,0))</f>
        <v>-19</v>
      </c>
      <c r="N76" t="str">
        <f>INDEX(root!$A$4:$CL$553,MATCH($A$76,root!$A$4:$A$553,0),MATCH(N59,root!$A$3:$CL$3,0))</f>
        <v>N/P</v>
      </c>
      <c r="O76">
        <f>INDEX(root!$A$4:$CL$553,MATCH($A$76,root!$A$4:$A$553,0),MATCH(O59,root!$A$3:$CL$3,0))</f>
        <v>-4.0999999999999996</v>
      </c>
      <c r="P76" t="str">
        <f>INDEX(root!$A$4:$CL$553,MATCH($A$76,root!$A$4:$A$553,0),MATCH(P59,root!$A$3:$CL$3,0))</f>
        <v>N/P</v>
      </c>
      <c r="Q76" t="str">
        <f>INDEX(root!$A$4:$CL$553,MATCH($A$76,root!$A$4:$A$553,0),MATCH(Q59,root!$A$3:$CL$3,0))</f>
        <v>N/P</v>
      </c>
      <c r="R76">
        <f>INDEX(root!$A$4:$CL$553,MATCH($A$76,root!$A$4:$A$553,0),MATCH(R59,root!$A$3:$CL$3,0))</f>
        <v>168.1</v>
      </c>
      <c r="S76">
        <f>INDEX(root!$A$4:$CL$553,MATCH($A$76,root!$A$4:$A$553,0),MATCH(S59,root!$A$3:$CL$3,0))</f>
        <v>211.2</v>
      </c>
      <c r="T76" t="str">
        <f>INDEX(root!$A$4:$CL$553,MATCH($A$76,root!$A$4:$A$553,0),MATCH(T59,root!$A$3:$CL$3,0))</f>
        <v>N/P</v>
      </c>
      <c r="U76">
        <f>INDEX(root!$A$4:$CL$553,MATCH($A$76,root!$A$4:$A$553,0),MATCH(U59,root!$A$3:$CL$3,0))</f>
        <v>231.5</v>
      </c>
      <c r="V76">
        <f>INDEX(root!$A$4:$CL$553,MATCH($A$76,root!$A$4:$A$553,0),MATCH(V59,root!$A$3:$CL$3,0))</f>
        <v>254.6</v>
      </c>
      <c r="W76" t="str">
        <f>INDEX(root!$A$4:$CL$553,MATCH($A$76,root!$A$4:$A$553,0),MATCH(W59,root!$A$3:$CL$3,0))</f>
        <v>N/P</v>
      </c>
      <c r="X76">
        <f>INDEX(root!$A$4:$CL$553,MATCH($A$76,root!$A$4:$A$553,0),MATCH(X59,root!$A$3:$CL$3,0))</f>
        <v>181</v>
      </c>
      <c r="Y76">
        <f>INDEX(root!$A$4:$CL$553,MATCH($A$76,root!$A$4:$A$553,0),MATCH(Y59,root!$A$3:$CL$3,0))</f>
        <v>189.2</v>
      </c>
      <c r="Z76" t="str">
        <f>INDEX(root!$A$4:$CL$553,MATCH($A$76,root!$A$4:$A$553,0),MATCH(Z59,root!$A$3:$CL$3,0))</f>
        <v>N/P</v>
      </c>
      <c r="AA76">
        <f>INDEX(root!$A$4:$CL$553,MATCH($A$76,root!$A$4:$A$553,0),MATCH(AA59,root!$A$3:$CL$3,0))</f>
        <v>-108.7</v>
      </c>
      <c r="AB76">
        <f>INDEX(root!$A$4:$CL$553,MATCH($A$76,root!$A$4:$A$553,0),MATCH(AB59,root!$A$3:$CL$3,0))</f>
        <v>-189</v>
      </c>
      <c r="AC76" t="str">
        <f>INDEX(root!$A$4:$CL$553,MATCH($A$76,root!$A$4:$A$553,0),MATCH(AC59,root!$A$3:$CL$3,0))</f>
        <v>N/P</v>
      </c>
      <c r="AD76">
        <f>INDEX(root!$A$4:$CL$553,MATCH($A$76,root!$A$4:$A$553,0),MATCH(AD59,root!$A$3:$CL$3,0))</f>
        <v>-35.4</v>
      </c>
      <c r="AE76">
        <f>INDEX(root!$A$4:$CL$553,MATCH($A$76,root!$A$4:$A$553,0),MATCH(AE59,root!$A$3:$CL$3,0))</f>
        <v>-179.1</v>
      </c>
      <c r="AF76" t="str">
        <f>INDEX(root!$A$4:$CL$553,MATCH($A$76,root!$A$4:$A$553,0),MATCH(AF59,root!$A$3:$CL$3,0))</f>
        <v>N/P</v>
      </c>
      <c r="AG76">
        <f>INDEX(root!$A$4:$CL$553,MATCH($A$76,root!$A$4:$A$553,0),MATCH(AG59,root!$A$3:$CL$3,0))</f>
        <v>1172.5999999999999</v>
      </c>
      <c r="AH76">
        <f>INDEX(root!$A$4:$CL$553,MATCH($A$76,root!$A$4:$A$553,0),MATCH(AH59,root!$A$3:$CL$3,0))</f>
        <v>1079.4000000000001</v>
      </c>
      <c r="AI76" t="str">
        <f>INDEX(root!$A$4:$CL$553,MATCH($A$76,root!$A$4:$A$553,0),MATCH(AI59,root!$A$3:$CL$3,0))</f>
        <v>N/P</v>
      </c>
      <c r="AJ76">
        <f>INDEX(root!$A$4:$CL$553,MATCH($A$76,root!$A$4:$A$553,0),MATCH(AJ59,root!$A$3:$CL$3,0))</f>
        <v>-14.5</v>
      </c>
      <c r="AK76">
        <f>INDEX(root!$A$4:$CL$553,MATCH($A$76,root!$A$4:$A$553,0),MATCH(AK59,root!$A$3:$CL$3,0))</f>
        <v>145.30000000000001</v>
      </c>
      <c r="AL76">
        <f>INDEX(root!$A$4:$CL$553,MATCH($A$76,root!$A$4:$A$553,0),MATCH(AL59,root!$A$3:$CL$3,0))</f>
        <v>-34.1</v>
      </c>
      <c r="AM76">
        <f>INDEX(root!$A$4:$CL$553,MATCH($A$76,root!$A$4:$A$553,0),MATCH(AM59,root!$A$3:$CL$3,0))</f>
        <v>-48.6</v>
      </c>
      <c r="AN76">
        <f>INDEX(root!$A$4:$CL$553,MATCH($A$76,root!$A$4:$A$553,0),MATCH(AN59,root!$A$3:$CL$3,0))</f>
        <v>37.9</v>
      </c>
      <c r="AO76">
        <f>INDEX(root!$A$4:$CL$553,MATCH($A$76,root!$A$4:$A$553,0),MATCH(AO59,root!$A$3:$CL$3,0))</f>
        <v>43</v>
      </c>
      <c r="AP76">
        <f>INDEX(root!$A$4:$CL$553,MATCH($A$76,root!$A$4:$A$553,0),MATCH(AP59,root!$A$3:$CL$3,0))</f>
        <v>-5.6</v>
      </c>
      <c r="AQ76">
        <f>INDEX(root!$A$4:$CL$553,MATCH($A$76,root!$A$4:$A$553,0),MATCH(AQ59,root!$A$3:$CL$3,0))</f>
        <v>-1127.0999999999999</v>
      </c>
      <c r="AR76">
        <f>INDEX(root!$A$4:$CL$553,MATCH($A$76,root!$A$4:$A$553,0),MATCH(AR59,root!$A$3:$CL$3,0))</f>
        <v>90.9</v>
      </c>
      <c r="AS76">
        <f>INDEX(root!$A$4:$CL$553,MATCH($A$76,root!$A$4:$A$553,0),MATCH(AS59,root!$A$3:$CL$3,0))</f>
        <v>-82.8</v>
      </c>
      <c r="AT76">
        <f>INDEX(root!$A$4:$CL$553,MATCH($A$76,root!$A$4:$A$553,0),MATCH(AT59,root!$A$3:$CL$3,0))</f>
        <v>17</v>
      </c>
      <c r="AU76">
        <f>INDEX(root!$A$4:$CL$553,MATCH($A$76,root!$A$4:$A$553,0),MATCH(AU59,root!$A$3:$CL$3,0))</f>
        <v>-57.4</v>
      </c>
      <c r="AV76">
        <f>INDEX(root!$A$4:$CL$553,MATCH($A$76,root!$A$4:$A$553,0),MATCH(AV59,root!$A$3:$CL$3,0))</f>
        <v>-140.19999999999999</v>
      </c>
      <c r="AW76">
        <f>INDEX(root!$A$4:$CL$553,MATCH($A$76,root!$A$4:$A$553,0),MATCH(AW59,root!$A$3:$CL$3,0))</f>
        <v>-6.3</v>
      </c>
      <c r="AX76">
        <f>INDEX(root!$A$4:$CL$553,MATCH($A$76,root!$A$4:$A$553,0),MATCH(AX59,root!$A$3:$CL$3,0))</f>
        <v>5.3</v>
      </c>
      <c r="AY76">
        <f>INDEX(root!$A$4:$CL$553,MATCH($A$76,root!$A$4:$A$553,0),MATCH(AY59,root!$A$3:$CL$3,0))</f>
        <v>-134.9</v>
      </c>
      <c r="AZ76">
        <f>INDEX(root!$A$4:$CL$553,MATCH($A$76,root!$A$4:$A$553,0),MATCH(AZ59,root!$A$3:$CL$3,0))</f>
        <v>-44</v>
      </c>
      <c r="BA76">
        <f>INDEX(root!$A$4:$CL$553,MATCH($A$76,root!$A$4:$A$553,0),MATCH(BA59,root!$A$3:$CL$3,0))</f>
        <v>145.30000000000001</v>
      </c>
      <c r="BB76">
        <f>INDEX(root!$A$4:$CL$553,MATCH($A$76,root!$A$4:$A$553,0),MATCH(BB59,root!$A$3:$CL$3,0))</f>
        <v>0</v>
      </c>
      <c r="BC76">
        <f>INDEX(root!$A$4:$CL$553,MATCH($A$76,root!$A$4:$A$553,0),MATCH(BC59,root!$A$3:$CL$3,0))</f>
        <v>-48.6</v>
      </c>
      <c r="BD76">
        <f>INDEX(root!$A$4:$CL$553,MATCH($A$76,root!$A$4:$A$553,0),MATCH(BD59,root!$A$3:$CL$3,0))</f>
        <v>37.9</v>
      </c>
      <c r="BE76">
        <f>INDEX(root!$A$4:$CL$553,MATCH($A$76,root!$A$4:$A$553,0),MATCH(BE59,root!$A$3:$CL$3,0))</f>
        <v>43</v>
      </c>
      <c r="BF76">
        <f>INDEX(root!$A$4:$CL$553,MATCH($A$76,root!$A$4:$A$553,0),MATCH(BF59,root!$A$3:$CL$3,0))</f>
        <v>-5.6</v>
      </c>
      <c r="BG76">
        <f>INDEX(root!$A$4:$CL$553,MATCH($A$76,root!$A$4:$A$553,0),MATCH(BG59,root!$A$3:$CL$3,0))</f>
        <v>-1127.0999999999999</v>
      </c>
      <c r="BH76">
        <f>INDEX(root!$A$4:$CL$553,MATCH($A$76,root!$A$4:$A$553,0),MATCH(BH59,root!$A$3:$CL$3,0))</f>
        <v>0</v>
      </c>
      <c r="BI76">
        <f>INDEX(root!$A$4:$CL$553,MATCH($A$76,root!$A$4:$A$553,0),MATCH(BI59,root!$A$3:$CL$3,0))</f>
        <v>90.9</v>
      </c>
      <c r="BJ76">
        <f>INDEX(root!$A$4:$CL$553,MATCH($A$76,root!$A$4:$A$553,0),MATCH(BJ59,root!$A$3:$CL$3,0))</f>
        <v>-82.8</v>
      </c>
      <c r="BK76">
        <f>INDEX(root!$A$4:$CL$553,MATCH($A$76,root!$A$4:$A$553,0),MATCH(BK59,root!$A$3:$CL$3,0))</f>
        <v>17</v>
      </c>
      <c r="BL76">
        <f>INDEX(root!$A$4:$CL$553,MATCH($A$76,root!$A$4:$A$553,0),MATCH(BL59,root!$A$3:$CL$3,0))</f>
        <v>0</v>
      </c>
      <c r="BM76">
        <f>INDEX(root!$A$4:$CL$553,MATCH($A$76,root!$A$4:$A$553,0),MATCH(BM59,root!$A$3:$CL$3,0))</f>
        <v>-140.19999999999999</v>
      </c>
      <c r="BN76">
        <f>INDEX(root!$A$4:$CL$553,MATCH($A$76,root!$A$4:$A$553,0),MATCH(BN59,root!$A$3:$CL$3,0))</f>
        <v>-6.3</v>
      </c>
      <c r="BO76">
        <f>INDEX(root!$A$4:$CL$553,MATCH($A$76,root!$A$4:$A$553,0),MATCH(BO59,root!$A$3:$CL$3,0))</f>
        <v>5.3</v>
      </c>
      <c r="BP76">
        <f>INDEX(root!$A$4:$CL$553,MATCH($A$76,root!$A$4:$A$553,0),MATCH(BP59,root!$A$3:$CL$3,0))</f>
        <v>-134.9</v>
      </c>
      <c r="BQ76">
        <f>INDEX(root!$A$4:$CL$553,MATCH($A$76,root!$A$4:$A$553,0),MATCH(BQ59,root!$A$3:$CL$3,0))</f>
        <v>-44</v>
      </c>
      <c r="BR76">
        <f>INDEX(root!$A$4:$CL$553,MATCH($A$76,root!$A$4:$A$553,0),MATCH(BR59,root!$A$3:$CL$3,0))</f>
        <v>0</v>
      </c>
      <c r="BS76">
        <f>INDEX(root!$A$4:$CL$553,MATCH($A$76,root!$A$4:$A$553,0),MATCH(BS59,root!$A$3:$CL$3,0))</f>
        <v>0</v>
      </c>
      <c r="BT76">
        <f>INDEX(root!$A$4:$CL$553,MATCH($A$76,root!$A$4:$A$553,0),MATCH(BT59,root!$A$3:$CL$3,0))</f>
        <v>0</v>
      </c>
      <c r="BU76">
        <f>INDEX(root!$A$4:$CL$553,MATCH($A$76,root!$A$4:$A$553,0),MATCH(BU59,root!$A$3:$CL$3,0))</f>
        <v>0</v>
      </c>
      <c r="BV76">
        <f>INDEX(root!$A$4:$CL$553,MATCH($A$76,root!$A$4:$A$553,0),MATCH(BV59,root!$A$3:$CL$3,0))</f>
        <v>0</v>
      </c>
      <c r="BW76">
        <f>INDEX(root!$A$4:$CL$553,MATCH($A$76,root!$A$4:$A$553,0),MATCH(BW59,root!$A$3:$CL$3,0))</f>
        <v>0</v>
      </c>
      <c r="BX76">
        <f>INDEX(root!$A$4:$CL$553,MATCH($A$76,root!$A$4:$A$553,0),MATCH(BX59,root!$A$3:$CL$3,0))</f>
        <v>0</v>
      </c>
      <c r="BY76">
        <f>INDEX(root!$A$4:$CL$553,MATCH($A$76,root!$A$4:$A$553,0),MATCH(BY59,root!$A$3:$CL$3,0))</f>
        <v>0</v>
      </c>
      <c r="BZ76">
        <f>INDEX(root!$A$4:$CL$553,MATCH($A$76,root!$A$4:$A$553,0),MATCH(BZ59,root!$A$3:$CL$3,0))</f>
        <v>0</v>
      </c>
      <c r="CA76">
        <f>INDEX(root!$A$4:$CL$553,MATCH($A$76,root!$A$4:$A$553,0),MATCH(CA59,root!$A$3:$CL$3,0))</f>
        <v>0</v>
      </c>
      <c r="CB76">
        <f>INDEX(root!$A$4:$CL$553,MATCH($A$76,root!$A$4:$A$553,0),MATCH(CB59,root!$A$3:$CL$3,0))</f>
        <v>0</v>
      </c>
      <c r="CC76">
        <f>INDEX(root!$A$4:$CL$553,MATCH($A$76,root!$A$4:$A$553,0),MATCH(CC59,root!$A$3:$CL$3,0))</f>
        <v>0</v>
      </c>
      <c r="CD76">
        <f>INDEX(root!$A$4:$CL$553,MATCH($A$76,root!$A$4:$A$553,0),MATCH(CD59,root!$A$3:$CL$3,0))</f>
        <v>0</v>
      </c>
      <c r="CE76">
        <f>INDEX(root!$A$4:$CL$553,MATCH($A$76,root!$A$4:$A$553,0),MATCH(CE59,root!$A$3:$CL$3,0))</f>
        <v>0</v>
      </c>
      <c r="CF76">
        <f>INDEX(root!$A$4:$CL$553,MATCH($A$76,root!$A$4:$A$553,0),MATCH(CF59,root!$A$3:$CL$3,0))</f>
        <v>0</v>
      </c>
      <c r="CG76">
        <f>INDEX(root!$A$4:$CL$553,MATCH($A$76,root!$A$4:$A$553,0),MATCH(CG59,root!$A$3:$CL$3,0))</f>
        <v>0</v>
      </c>
      <c r="CH76">
        <f>INDEX(root!$A$4:$CL$553,MATCH($A$76,root!$A$4:$A$553,0),MATCH(CH59,root!$A$3:$CL$3,0))</f>
        <v>0</v>
      </c>
      <c r="CI76">
        <f>INDEX(root!$A$4:$CL$553,MATCH($A$76,root!$A$4:$A$553,0),MATCH(CI59,root!$A$3:$CL$3,0))</f>
        <v>0</v>
      </c>
      <c r="CJ76">
        <f>INDEX(root!$A$4:$CL$553,MATCH($A$76,root!$A$4:$A$553,0),MATCH(CJ59,root!$A$3:$CL$3,0))</f>
        <v>0</v>
      </c>
      <c r="CK76">
        <f>INDEX(root!$A$4:$CL$553,MATCH($A$76,root!$A$4:$A$553,0),MATCH(CK59,root!$A$3:$CL$3,0))</f>
        <v>0</v>
      </c>
      <c r="CL76">
        <f>INDEX(root!$A$4:$CL$553,MATCH($A$76,root!$A$4:$A$553,0),MATCH(CL59,root!$A$3:$CL$3,0))</f>
        <v>0</v>
      </c>
    </row>
    <row r="77" spans="1:90" x14ac:dyDescent="0.3">
      <c r="A77" t="s">
        <v>376</v>
      </c>
      <c r="D77" t="b">
        <f>D75=D76</f>
        <v>1</v>
      </c>
      <c r="E77" t="b">
        <f t="shared" ref="E77:BP77" si="129">E75=E76</f>
        <v>1</v>
      </c>
      <c r="F77" t="b">
        <f t="shared" si="129"/>
        <v>1</v>
      </c>
      <c r="G77" t="b">
        <f t="shared" si="129"/>
        <v>1</v>
      </c>
      <c r="H77" t="b">
        <f t="shared" si="129"/>
        <v>1</v>
      </c>
      <c r="I77" t="b">
        <f t="shared" si="129"/>
        <v>1</v>
      </c>
      <c r="J77" t="b">
        <f t="shared" si="129"/>
        <v>1</v>
      </c>
      <c r="K77" t="b">
        <f t="shared" si="129"/>
        <v>1</v>
      </c>
      <c r="L77" t="b">
        <f t="shared" si="129"/>
        <v>1</v>
      </c>
      <c r="M77" t="b">
        <f t="shared" si="129"/>
        <v>1</v>
      </c>
      <c r="N77" t="b">
        <f t="shared" si="129"/>
        <v>1</v>
      </c>
      <c r="O77" t="b">
        <f t="shared" si="129"/>
        <v>1</v>
      </c>
      <c r="P77" t="b">
        <f t="shared" si="129"/>
        <v>1</v>
      </c>
      <c r="Q77" t="b">
        <f t="shared" si="129"/>
        <v>1</v>
      </c>
      <c r="R77" t="b">
        <f t="shared" si="129"/>
        <v>1</v>
      </c>
      <c r="S77" t="b">
        <f t="shared" si="129"/>
        <v>1</v>
      </c>
      <c r="T77" t="b">
        <f t="shared" si="129"/>
        <v>1</v>
      </c>
      <c r="U77" t="b">
        <f t="shared" si="129"/>
        <v>1</v>
      </c>
      <c r="V77" t="b">
        <f t="shared" si="129"/>
        <v>1</v>
      </c>
      <c r="W77" t="b">
        <f t="shared" si="129"/>
        <v>1</v>
      </c>
      <c r="X77" t="b">
        <f t="shared" si="129"/>
        <v>1</v>
      </c>
      <c r="Y77" t="b">
        <f t="shared" si="129"/>
        <v>1</v>
      </c>
      <c r="Z77" t="b">
        <f t="shared" si="129"/>
        <v>1</v>
      </c>
      <c r="AA77" t="b">
        <f t="shared" si="129"/>
        <v>1</v>
      </c>
      <c r="AB77" t="b">
        <f t="shared" si="129"/>
        <v>1</v>
      </c>
      <c r="AC77" t="b">
        <f t="shared" si="129"/>
        <v>1</v>
      </c>
      <c r="AD77" t="b">
        <f t="shared" si="129"/>
        <v>1</v>
      </c>
      <c r="AE77" t="b">
        <f t="shared" si="129"/>
        <v>1</v>
      </c>
      <c r="AF77" t="b">
        <f t="shared" si="129"/>
        <v>1</v>
      </c>
      <c r="AG77" t="b">
        <f t="shared" si="129"/>
        <v>1</v>
      </c>
      <c r="AH77" t="b">
        <f t="shared" si="129"/>
        <v>1</v>
      </c>
      <c r="AI77" t="b">
        <f t="shared" si="129"/>
        <v>1</v>
      </c>
      <c r="AJ77" t="b">
        <f t="shared" si="129"/>
        <v>1</v>
      </c>
      <c r="AK77" t="b">
        <f t="shared" si="129"/>
        <v>1</v>
      </c>
      <c r="AL77" t="b">
        <f t="shared" si="129"/>
        <v>1</v>
      </c>
      <c r="AM77" t="b">
        <f t="shared" si="129"/>
        <v>1</v>
      </c>
      <c r="AN77" t="b">
        <f t="shared" si="129"/>
        <v>1</v>
      </c>
      <c r="AO77" t="b">
        <f t="shared" si="129"/>
        <v>1</v>
      </c>
      <c r="AP77" t="b">
        <f t="shared" si="129"/>
        <v>1</v>
      </c>
      <c r="AQ77" t="b">
        <f t="shared" si="129"/>
        <v>1</v>
      </c>
      <c r="AR77" t="b">
        <f t="shared" si="129"/>
        <v>1</v>
      </c>
      <c r="AS77" t="b">
        <f t="shared" si="129"/>
        <v>1</v>
      </c>
      <c r="AT77" t="b">
        <f t="shared" si="129"/>
        <v>1</v>
      </c>
      <c r="AU77" t="b">
        <f t="shared" si="129"/>
        <v>1</v>
      </c>
      <c r="AV77" t="b">
        <f t="shared" si="129"/>
        <v>1</v>
      </c>
      <c r="AW77" t="b">
        <f t="shared" si="129"/>
        <v>1</v>
      </c>
      <c r="AX77" t="b">
        <f t="shared" si="129"/>
        <v>1</v>
      </c>
      <c r="AY77" t="b">
        <f t="shared" si="129"/>
        <v>1</v>
      </c>
      <c r="AZ77" t="b">
        <f t="shared" si="129"/>
        <v>1</v>
      </c>
      <c r="BA77" t="b">
        <f t="shared" si="129"/>
        <v>1</v>
      </c>
      <c r="BB77" t="b">
        <f t="shared" si="129"/>
        <v>1</v>
      </c>
      <c r="BC77" t="b">
        <f t="shared" si="129"/>
        <v>1</v>
      </c>
      <c r="BD77" t="b">
        <f t="shared" si="129"/>
        <v>1</v>
      </c>
      <c r="BE77" t="b">
        <f t="shared" si="129"/>
        <v>1</v>
      </c>
      <c r="BF77" t="b">
        <f t="shared" si="129"/>
        <v>1</v>
      </c>
      <c r="BG77" t="b">
        <f t="shared" si="129"/>
        <v>1</v>
      </c>
      <c r="BH77" t="b">
        <f t="shared" si="129"/>
        <v>1</v>
      </c>
      <c r="BI77" t="b">
        <f t="shared" si="129"/>
        <v>1</v>
      </c>
      <c r="BJ77" t="b">
        <f t="shared" si="129"/>
        <v>1</v>
      </c>
      <c r="BK77" t="b">
        <f t="shared" si="129"/>
        <v>1</v>
      </c>
      <c r="BL77" t="b">
        <f t="shared" si="129"/>
        <v>1</v>
      </c>
      <c r="BM77" t="b">
        <f t="shared" si="129"/>
        <v>1</v>
      </c>
      <c r="BN77" t="b">
        <f t="shared" si="129"/>
        <v>1</v>
      </c>
      <c r="BO77" t="b">
        <f t="shared" si="129"/>
        <v>1</v>
      </c>
      <c r="BP77" t="b">
        <f t="shared" si="129"/>
        <v>1</v>
      </c>
      <c r="BQ77" t="b">
        <f t="shared" ref="BQ77:CL77" si="130">BQ75=BQ76</f>
        <v>1</v>
      </c>
      <c r="BR77" t="b">
        <f t="shared" si="130"/>
        <v>1</v>
      </c>
      <c r="BS77" t="b">
        <f t="shared" si="130"/>
        <v>1</v>
      </c>
      <c r="BT77" t="b">
        <f t="shared" si="130"/>
        <v>1</v>
      </c>
      <c r="BU77" t="b">
        <f t="shared" si="130"/>
        <v>1</v>
      </c>
      <c r="BV77" t="b">
        <f t="shared" si="130"/>
        <v>1</v>
      </c>
      <c r="BW77" t="b">
        <f t="shared" si="130"/>
        <v>1</v>
      </c>
      <c r="BX77" t="b">
        <f t="shared" si="130"/>
        <v>1</v>
      </c>
      <c r="BY77" t="b">
        <f t="shared" si="130"/>
        <v>1</v>
      </c>
      <c r="BZ77" t="b">
        <f t="shared" si="130"/>
        <v>1</v>
      </c>
      <c r="CA77" t="b">
        <f t="shared" si="130"/>
        <v>1</v>
      </c>
      <c r="CB77" t="b">
        <f t="shared" si="130"/>
        <v>1</v>
      </c>
      <c r="CC77" t="b">
        <f t="shared" si="130"/>
        <v>1</v>
      </c>
      <c r="CD77" t="b">
        <f t="shared" si="130"/>
        <v>1</v>
      </c>
      <c r="CE77" t="b">
        <f t="shared" si="130"/>
        <v>1</v>
      </c>
      <c r="CF77" t="b">
        <f t="shared" si="130"/>
        <v>1</v>
      </c>
      <c r="CG77" t="b">
        <f t="shared" si="130"/>
        <v>1</v>
      </c>
      <c r="CH77" t="b">
        <f t="shared" si="130"/>
        <v>1</v>
      </c>
      <c r="CI77" t="b">
        <f t="shared" si="130"/>
        <v>1</v>
      </c>
      <c r="CJ77" t="b">
        <f t="shared" si="130"/>
        <v>1</v>
      </c>
      <c r="CK77" t="b">
        <f t="shared" si="130"/>
        <v>1</v>
      </c>
      <c r="CL77" t="b">
        <f t="shared" si="130"/>
        <v>1</v>
      </c>
    </row>
    <row r="78" spans="1:90" s="20" customFormat="1" x14ac:dyDescent="0.3"/>
    <row r="79" spans="1:90" x14ac:dyDescent="0.3">
      <c r="A79" t="s">
        <v>778</v>
      </c>
      <c r="B79" t="e">
        <f>INDEX(root!$A$4:$CL$553,MATCH($A$79,root!$A$4:$A$553,0),MATCH(B59,root!$A$3:$CL$3,0))</f>
        <v>#N/A</v>
      </c>
      <c r="C79" t="e">
        <f>INDEX(root!$A$4:$CL$553,MATCH($A$79,root!$A$4:$A$553,0),MATCH(C59,root!$A$3:$CL$3,0))</f>
        <v>#N/A</v>
      </c>
      <c r="D79" t="e">
        <f>INDEX(root!$A$4:$CL$553,MATCH($A$79,root!$A$4:$A$553,0),MATCH(D59,root!$A$3:$CL$3,0))</f>
        <v>#N/A</v>
      </c>
      <c r="E79" t="e">
        <f>INDEX(root!$A$4:$CL$553,MATCH($A$79,root!$A$4:$A$553,0),MATCH(E59,root!$A$3:$CL$3,0))</f>
        <v>#N/A</v>
      </c>
      <c r="F79" t="e">
        <f>INDEX(root!$A$4:$CL$553,MATCH($A$79,root!$A$4:$A$553,0),MATCH(F59,root!$A$3:$CL$3,0))</f>
        <v>#N/A</v>
      </c>
      <c r="G79" t="e">
        <f>INDEX(root!$A$4:$CL$553,MATCH($A$79,root!$A$4:$A$553,0),MATCH(G59,root!$A$3:$CL$3,0))</f>
        <v>#N/A</v>
      </c>
      <c r="H79" t="e">
        <f>INDEX(root!$A$4:$CL$553,MATCH($A$79,root!$A$4:$A$553,0),MATCH(H59,root!$A$3:$CL$3,0))</f>
        <v>#N/A</v>
      </c>
      <c r="I79" t="e">
        <f>INDEX(root!$A$4:$CL$553,MATCH($A$79,root!$A$4:$A$553,0),MATCH(I59,root!$A$3:$CL$3,0))</f>
        <v>#N/A</v>
      </c>
      <c r="J79" t="e">
        <f>INDEX(root!$A$4:$CL$553,MATCH($A$79,root!$A$4:$A$553,0),MATCH(J59,root!$A$3:$CL$3,0))</f>
        <v>#N/A</v>
      </c>
      <c r="K79" t="e">
        <f>INDEX(root!$A$4:$CL$553,MATCH($A$79,root!$A$4:$A$553,0),MATCH(K59,root!$A$3:$CL$3,0))</f>
        <v>#N/A</v>
      </c>
      <c r="L79" t="e">
        <f>INDEX(root!$A$4:$CL$553,MATCH($A$79,root!$A$4:$A$553,0),MATCH(L59,root!$A$3:$CL$3,0))</f>
        <v>#N/A</v>
      </c>
      <c r="M79" t="e">
        <f>INDEX(root!$A$4:$CL$553,MATCH($A$79,root!$A$4:$A$553,0),MATCH(M59,root!$A$3:$CL$3,0))</f>
        <v>#N/A</v>
      </c>
      <c r="N79" t="e">
        <f>INDEX(root!$A$4:$CL$553,MATCH($A$79,root!$A$4:$A$553,0),MATCH(N59,root!$A$3:$CL$3,0))</f>
        <v>#N/A</v>
      </c>
      <c r="O79" t="e">
        <f>INDEX(root!$A$4:$CL$553,MATCH($A$79,root!$A$4:$A$553,0),MATCH(O59,root!$A$3:$CL$3,0))</f>
        <v>#N/A</v>
      </c>
      <c r="P79" t="e">
        <f>INDEX(root!$A$4:$CL$553,MATCH($A$79,root!$A$4:$A$553,0),MATCH(P59,root!$A$3:$CL$3,0))</f>
        <v>#N/A</v>
      </c>
      <c r="Q79" t="e">
        <f>INDEX(root!$A$4:$CL$553,MATCH($A$79,root!$A$4:$A$553,0),MATCH(Q59,root!$A$3:$CL$3,0))</f>
        <v>#N/A</v>
      </c>
      <c r="R79" t="e">
        <f>INDEX(root!$A$4:$CL$553,MATCH($A$79,root!$A$4:$A$553,0),MATCH(R59,root!$A$3:$CL$3,0))</f>
        <v>#N/A</v>
      </c>
      <c r="S79" t="e">
        <f>INDEX(root!$A$4:$CL$553,MATCH($A$79,root!$A$4:$A$553,0),MATCH(S59,root!$A$3:$CL$3,0))</f>
        <v>#N/A</v>
      </c>
      <c r="T79" t="e">
        <f>INDEX(root!$A$4:$CL$553,MATCH($A$79,root!$A$4:$A$553,0),MATCH(T59,root!$A$3:$CL$3,0))</f>
        <v>#N/A</v>
      </c>
      <c r="U79" t="e">
        <f>INDEX(root!$A$4:$CL$553,MATCH($A$79,root!$A$4:$A$553,0),MATCH(U59,root!$A$3:$CL$3,0))</f>
        <v>#N/A</v>
      </c>
      <c r="V79" t="e">
        <f>INDEX(root!$A$4:$CL$553,MATCH($A$79,root!$A$4:$A$553,0),MATCH(V59,root!$A$3:$CL$3,0))</f>
        <v>#N/A</v>
      </c>
      <c r="W79" t="e">
        <f>INDEX(root!$A$4:$CL$553,MATCH($A$79,root!$A$4:$A$553,0),MATCH(W59,root!$A$3:$CL$3,0))</f>
        <v>#N/A</v>
      </c>
      <c r="X79" t="e">
        <f>INDEX(root!$A$4:$CL$553,MATCH($A$79,root!$A$4:$A$553,0),MATCH(X59,root!$A$3:$CL$3,0))</f>
        <v>#N/A</v>
      </c>
      <c r="Y79" t="e">
        <f>INDEX(root!$A$4:$CL$553,MATCH($A$79,root!$A$4:$A$553,0),MATCH(Y59,root!$A$3:$CL$3,0))</f>
        <v>#N/A</v>
      </c>
      <c r="Z79" t="e">
        <f>INDEX(root!$A$4:$CL$553,MATCH($A$79,root!$A$4:$A$553,0),MATCH(Z59,root!$A$3:$CL$3,0))</f>
        <v>#N/A</v>
      </c>
      <c r="AA79" t="e">
        <f>INDEX(root!$A$4:$CL$553,MATCH($A$79,root!$A$4:$A$553,0),MATCH(AA59,root!$A$3:$CL$3,0))</f>
        <v>#N/A</v>
      </c>
      <c r="AB79" t="e">
        <f>INDEX(root!$A$4:$CL$553,MATCH($A$79,root!$A$4:$A$553,0),MATCH(AB59,root!$A$3:$CL$3,0))</f>
        <v>#N/A</v>
      </c>
      <c r="AC79" t="e">
        <f>INDEX(root!$A$4:$CL$553,MATCH($A$79,root!$A$4:$A$553,0),MATCH(AC59,root!$A$3:$CL$3,0))</f>
        <v>#N/A</v>
      </c>
      <c r="AD79" t="e">
        <f>INDEX(root!$A$4:$CL$553,MATCH($A$79,root!$A$4:$A$553,0),MATCH(AD59,root!$A$3:$CL$3,0))</f>
        <v>#N/A</v>
      </c>
      <c r="AE79" t="e">
        <f>INDEX(root!$A$4:$CL$553,MATCH($A$79,root!$A$4:$A$553,0),MATCH(AE59,root!$A$3:$CL$3,0))</f>
        <v>#N/A</v>
      </c>
      <c r="AF79" t="e">
        <f>INDEX(root!$A$4:$CL$553,MATCH($A$79,root!$A$4:$A$553,0),MATCH(AF59,root!$A$3:$CL$3,0))</f>
        <v>#N/A</v>
      </c>
      <c r="AG79" t="e">
        <f>INDEX(root!$A$4:$CL$553,MATCH($A$79,root!$A$4:$A$553,0),MATCH(AG59,root!$A$3:$CL$3,0))</f>
        <v>#N/A</v>
      </c>
      <c r="AH79" t="e">
        <f>INDEX(root!$A$4:$CL$553,MATCH($A$79,root!$A$4:$A$553,0),MATCH(AH59,root!$A$3:$CL$3,0))</f>
        <v>#N/A</v>
      </c>
      <c r="AI79" t="e">
        <f>INDEX(root!$A$4:$CL$553,MATCH($A$79,root!$A$4:$A$553,0),MATCH(AI59,root!$A$3:$CL$3,0))</f>
        <v>#N/A</v>
      </c>
      <c r="AJ79" t="e">
        <f>INDEX(root!$A$4:$CL$553,MATCH($A$79,root!$A$4:$A$553,0),MATCH(AJ59,root!$A$3:$CL$3,0))</f>
        <v>#N/A</v>
      </c>
      <c r="AK79" t="e">
        <f>INDEX(root!$A$4:$CL$553,MATCH($A$79,root!$A$4:$A$553,0),MATCH(AK59,root!$A$3:$CL$3,0))</f>
        <v>#N/A</v>
      </c>
      <c r="AL79" t="e">
        <f>INDEX(root!$A$4:$CL$553,MATCH($A$79,root!$A$4:$A$553,0),MATCH(AL59,root!$A$3:$CL$3,0))</f>
        <v>#N/A</v>
      </c>
      <c r="AM79" t="e">
        <f>INDEX(root!$A$4:$CL$553,MATCH($A$79,root!$A$4:$A$553,0),MATCH(AM59,root!$A$3:$CL$3,0))</f>
        <v>#N/A</v>
      </c>
      <c r="AN79" t="e">
        <f>INDEX(root!$A$4:$CL$553,MATCH($A$79,root!$A$4:$A$553,0),MATCH(AN59,root!$A$3:$CL$3,0))</f>
        <v>#N/A</v>
      </c>
      <c r="AO79" t="e">
        <f>INDEX(root!$A$4:$CL$553,MATCH($A$79,root!$A$4:$A$553,0),MATCH(AO59,root!$A$3:$CL$3,0))</f>
        <v>#N/A</v>
      </c>
      <c r="AP79" t="e">
        <f>INDEX(root!$A$4:$CL$553,MATCH($A$79,root!$A$4:$A$553,0),MATCH(AP59,root!$A$3:$CL$3,0))</f>
        <v>#N/A</v>
      </c>
      <c r="AQ79" t="e">
        <f>INDEX(root!$A$4:$CL$553,MATCH($A$79,root!$A$4:$A$553,0),MATCH(AQ59,root!$A$3:$CL$3,0))</f>
        <v>#N/A</v>
      </c>
      <c r="AR79" t="e">
        <f>INDEX(root!$A$4:$CL$553,MATCH($A$79,root!$A$4:$A$553,0),MATCH(AR59,root!$A$3:$CL$3,0))</f>
        <v>#N/A</v>
      </c>
      <c r="AS79" t="e">
        <f>INDEX(root!$A$4:$CL$553,MATCH($A$79,root!$A$4:$A$553,0),MATCH(AS59,root!$A$3:$CL$3,0))</f>
        <v>#N/A</v>
      </c>
      <c r="AT79" t="e">
        <f>INDEX(root!$A$4:$CL$553,MATCH($A$79,root!$A$4:$A$553,0),MATCH(AT59,root!$A$3:$CL$3,0))</f>
        <v>#N/A</v>
      </c>
      <c r="AU79" t="e">
        <f>INDEX(root!$A$4:$CL$553,MATCH($A$79,root!$A$4:$A$553,0),MATCH(AU59,root!$A$3:$CL$3,0))</f>
        <v>#N/A</v>
      </c>
      <c r="AV79" t="e">
        <f>INDEX(root!$A$4:$CL$553,MATCH($A$79,root!$A$4:$A$553,0),MATCH(AV59,root!$A$3:$CL$3,0))</f>
        <v>#N/A</v>
      </c>
      <c r="AW79" t="e">
        <f>INDEX(root!$A$4:$CL$553,MATCH($A$79,root!$A$4:$A$553,0),MATCH(AW59,root!$A$3:$CL$3,0))</f>
        <v>#N/A</v>
      </c>
      <c r="AX79" t="e">
        <f>INDEX(root!$A$4:$CL$553,MATCH($A$79,root!$A$4:$A$553,0),MATCH(AX59,root!$A$3:$CL$3,0))</f>
        <v>#N/A</v>
      </c>
      <c r="AY79" t="e">
        <f>INDEX(root!$A$4:$CL$553,MATCH($A$79,root!$A$4:$A$553,0),MATCH(AY59,root!$A$3:$CL$3,0))</f>
        <v>#N/A</v>
      </c>
      <c r="AZ79" t="e">
        <f>INDEX(root!$A$4:$CL$553,MATCH($A$79,root!$A$4:$A$553,0),MATCH(AZ59,root!$A$3:$CL$3,0))</f>
        <v>#N/A</v>
      </c>
      <c r="BA79" t="e">
        <f>INDEX(root!$A$4:$CL$553,MATCH($A$79,root!$A$4:$A$553,0),MATCH(BA59,root!$A$3:$CL$3,0))</f>
        <v>#N/A</v>
      </c>
      <c r="BB79" t="e">
        <f>INDEX(root!$A$4:$CL$553,MATCH($A$79,root!$A$4:$A$553,0),MATCH(BB59,root!$A$3:$CL$3,0))</f>
        <v>#N/A</v>
      </c>
      <c r="BC79" t="e">
        <f>INDEX(root!$A$4:$CL$553,MATCH($A$79,root!$A$4:$A$553,0),MATCH(BC59,root!$A$3:$CL$3,0))</f>
        <v>#N/A</v>
      </c>
      <c r="BD79" t="e">
        <f>INDEX(root!$A$4:$CL$553,MATCH($A$79,root!$A$4:$A$553,0),MATCH(BD59,root!$A$3:$CL$3,0))</f>
        <v>#N/A</v>
      </c>
      <c r="BE79" t="e">
        <f>INDEX(root!$A$4:$CL$553,MATCH($A$79,root!$A$4:$A$553,0),MATCH(BE59,root!$A$3:$CL$3,0))</f>
        <v>#N/A</v>
      </c>
      <c r="BF79" t="e">
        <f>INDEX(root!$A$4:$CL$553,MATCH($A$79,root!$A$4:$A$553,0),MATCH(BF59,root!$A$3:$CL$3,0))</f>
        <v>#N/A</v>
      </c>
      <c r="BG79" t="e">
        <f>INDEX(root!$A$4:$CL$553,MATCH($A$79,root!$A$4:$A$553,0),MATCH(BG59,root!$A$3:$CL$3,0))</f>
        <v>#N/A</v>
      </c>
      <c r="BH79" t="e">
        <f>INDEX(root!$A$4:$CL$553,MATCH($A$79,root!$A$4:$A$553,0),MATCH(BH59,root!$A$3:$CL$3,0))</f>
        <v>#N/A</v>
      </c>
      <c r="BI79" t="e">
        <f>INDEX(root!$A$4:$CL$553,MATCH($A$79,root!$A$4:$A$553,0),MATCH(BI59,root!$A$3:$CL$3,0))</f>
        <v>#N/A</v>
      </c>
      <c r="BJ79" t="e">
        <f>INDEX(root!$A$4:$CL$553,MATCH($A$79,root!$A$4:$A$553,0),MATCH(BJ59,root!$A$3:$CL$3,0))</f>
        <v>#N/A</v>
      </c>
      <c r="BK79" t="e">
        <f>INDEX(root!$A$4:$CL$553,MATCH($A$79,root!$A$4:$A$553,0),MATCH(BK59,root!$A$3:$CL$3,0))</f>
        <v>#N/A</v>
      </c>
      <c r="BL79" t="e">
        <f>INDEX(root!$A$4:$CL$553,MATCH($A$79,root!$A$4:$A$553,0),MATCH(BL59,root!$A$3:$CL$3,0))</f>
        <v>#N/A</v>
      </c>
      <c r="BM79" t="e">
        <f>INDEX(root!$A$4:$CL$553,MATCH($A$79,root!$A$4:$A$553,0),MATCH(BM59,root!$A$3:$CL$3,0))</f>
        <v>#N/A</v>
      </c>
      <c r="BN79" t="e">
        <f>INDEX(root!$A$4:$CL$553,MATCH($A$79,root!$A$4:$A$553,0),MATCH(BN59,root!$A$3:$CL$3,0))</f>
        <v>#N/A</v>
      </c>
      <c r="BO79" t="e">
        <f>INDEX(root!$A$4:$CL$553,MATCH($A$79,root!$A$4:$A$553,0),MATCH(BO59,root!$A$3:$CL$3,0))</f>
        <v>#N/A</v>
      </c>
      <c r="BP79" t="e">
        <f>INDEX(root!$A$4:$CL$553,MATCH($A$79,root!$A$4:$A$553,0),MATCH(BP59,root!$A$3:$CL$3,0))</f>
        <v>#N/A</v>
      </c>
      <c r="BQ79" t="e">
        <f>INDEX(root!$A$4:$CL$553,MATCH($A$79,root!$A$4:$A$553,0),MATCH(BQ59,root!$A$3:$CL$3,0))</f>
        <v>#N/A</v>
      </c>
      <c r="BR79" t="e">
        <f>INDEX(root!$A$4:$CL$553,MATCH($A$79,root!$A$4:$A$553,0),MATCH(BR59,root!$A$3:$CL$3,0))</f>
        <v>#N/A</v>
      </c>
      <c r="BS79" t="e">
        <f>INDEX(root!$A$4:$CL$553,MATCH($A$79,root!$A$4:$A$553,0),MATCH(BS59,root!$A$3:$CL$3,0))</f>
        <v>#N/A</v>
      </c>
      <c r="BT79" t="e">
        <f>INDEX(root!$A$4:$CL$553,MATCH($A$79,root!$A$4:$A$553,0),MATCH(BT59,root!$A$3:$CL$3,0))</f>
        <v>#N/A</v>
      </c>
      <c r="BU79" t="e">
        <f>INDEX(root!$A$4:$CL$553,MATCH($A$79,root!$A$4:$A$553,0),MATCH(BU59,root!$A$3:$CL$3,0))</f>
        <v>#N/A</v>
      </c>
      <c r="BV79" t="e">
        <f>INDEX(root!$A$4:$CL$553,MATCH($A$79,root!$A$4:$A$553,0),MATCH(BV59,root!$A$3:$CL$3,0))</f>
        <v>#N/A</v>
      </c>
      <c r="BW79" t="e">
        <f>INDEX(root!$A$4:$CL$553,MATCH($A$79,root!$A$4:$A$553,0),MATCH(BW59,root!$A$3:$CL$3,0))</f>
        <v>#N/A</v>
      </c>
      <c r="BX79" t="e">
        <f>INDEX(root!$A$4:$CL$553,MATCH($A$79,root!$A$4:$A$553,0),MATCH(BX59,root!$A$3:$CL$3,0))</f>
        <v>#N/A</v>
      </c>
      <c r="BY79" t="e">
        <f>INDEX(root!$A$4:$CL$553,MATCH($A$79,root!$A$4:$A$553,0),MATCH(BY59,root!$A$3:$CL$3,0))</f>
        <v>#N/A</v>
      </c>
      <c r="BZ79" t="e">
        <f>INDEX(root!$A$4:$CL$553,MATCH($A$79,root!$A$4:$A$553,0),MATCH(BZ59,root!$A$3:$CL$3,0))</f>
        <v>#N/A</v>
      </c>
      <c r="CA79" t="e">
        <f>INDEX(root!$A$4:$CL$553,MATCH($A$79,root!$A$4:$A$553,0),MATCH(CA59,root!$A$3:$CL$3,0))</f>
        <v>#N/A</v>
      </c>
      <c r="CB79" t="e">
        <f>INDEX(root!$A$4:$CL$553,MATCH($A$79,root!$A$4:$A$553,0),MATCH(CB59,root!$A$3:$CL$3,0))</f>
        <v>#N/A</v>
      </c>
      <c r="CC79" t="e">
        <f>INDEX(root!$A$4:$CL$553,MATCH($A$79,root!$A$4:$A$553,0),MATCH(CC59,root!$A$3:$CL$3,0))</f>
        <v>#N/A</v>
      </c>
      <c r="CD79" t="e">
        <f>INDEX(root!$A$4:$CL$553,MATCH($A$79,root!$A$4:$A$553,0),MATCH(CD59,root!$A$3:$CL$3,0))</f>
        <v>#N/A</v>
      </c>
      <c r="CE79" t="e">
        <f>INDEX(root!$A$4:$CL$553,MATCH($A$79,root!$A$4:$A$553,0),MATCH(CE59,root!$A$3:$CL$3,0))</f>
        <v>#N/A</v>
      </c>
      <c r="CF79" t="e">
        <f>INDEX(root!$A$4:$CL$553,MATCH($A$79,root!$A$4:$A$553,0),MATCH(CF59,root!$A$3:$CL$3,0))</f>
        <v>#N/A</v>
      </c>
      <c r="CG79" t="e">
        <f>INDEX(root!$A$4:$CL$553,MATCH($A$79,root!$A$4:$A$553,0),MATCH(CG59,root!$A$3:$CL$3,0))</f>
        <v>#N/A</v>
      </c>
      <c r="CH79" t="e">
        <f>INDEX(root!$A$4:$CL$553,MATCH($A$79,root!$A$4:$A$553,0),MATCH(CH59,root!$A$3:$CL$3,0))</f>
        <v>#N/A</v>
      </c>
      <c r="CI79" t="e">
        <f>INDEX(root!$A$4:$CL$553,MATCH($A$79,root!$A$4:$A$553,0),MATCH(CI59,root!$A$3:$CL$3,0))</f>
        <v>#N/A</v>
      </c>
      <c r="CJ79" t="e">
        <f>INDEX(root!$A$4:$CL$553,MATCH($A$79,root!$A$4:$A$553,0),MATCH(CJ59,root!$A$3:$CL$3,0))</f>
        <v>#N/A</v>
      </c>
      <c r="CK79" t="e">
        <f>INDEX(root!$A$4:$CL$553,MATCH($A$79,root!$A$4:$A$553,0),MATCH(CK59,root!$A$3:$CL$3,0))</f>
        <v>#N/A</v>
      </c>
      <c r="CL79" t="e">
        <f>INDEX(root!$A$4:$CL$553,MATCH($A$79,root!$A$4:$A$553,0),MATCH(CL59,root!$A$3:$CL$3,0))</f>
        <v>#N/A</v>
      </c>
    </row>
    <row r="80" spans="1:90" x14ac:dyDescent="0.3">
      <c r="A80" t="s">
        <v>490</v>
      </c>
      <c r="B80">
        <f>INDEX(root!$A$4:$CL$553,MATCH($A$80,root!$A$4:$A$553,0),MATCH(B59,root!$A$3:$CL$3,0))</f>
        <v>56</v>
      </c>
      <c r="C80" t="str">
        <f>INDEX(root!$A$4:$CL$553,MATCH($A$80,root!$A$4:$A$553,0),MATCH(C59,root!$A$3:$CL$3,0))</f>
        <v>Rep</v>
      </c>
      <c r="D80">
        <f>INDEX(root!$A$4:$CL$553,MATCH($A$80,root!$A$4:$A$553,0),MATCH(D59,root!$A$3:$CL$3,0))</f>
        <v>0</v>
      </c>
      <c r="E80">
        <f>INDEX(root!$A$4:$CL$553,MATCH($A$80,root!$A$4:$A$553,0),MATCH(E59,root!$A$3:$CL$3,0))</f>
        <v>0</v>
      </c>
      <c r="F80">
        <f>INDEX(root!$A$4:$CL$553,MATCH($A$80,root!$A$4:$A$553,0),MATCH(F59,root!$A$3:$CL$3,0))</f>
        <v>0</v>
      </c>
      <c r="G80">
        <f>INDEX(root!$A$4:$CL$553,MATCH($A$80,root!$A$4:$A$553,0),MATCH(G59,root!$A$3:$CL$3,0))</f>
        <v>0</v>
      </c>
      <c r="H80">
        <f>INDEX(root!$A$4:$CL$553,MATCH($A$80,root!$A$4:$A$553,0),MATCH(H59,root!$A$3:$CL$3,0))</f>
        <v>0</v>
      </c>
      <c r="I80">
        <f>INDEX(root!$A$4:$CL$553,MATCH($A$80,root!$A$4:$A$553,0),MATCH(I59,root!$A$3:$CL$3,0))</f>
        <v>0</v>
      </c>
      <c r="J80">
        <f>INDEX(root!$A$4:$CL$553,MATCH($A$80,root!$A$4:$A$553,0),MATCH(J59,root!$A$3:$CL$3,0))</f>
        <v>0</v>
      </c>
      <c r="K80">
        <f>INDEX(root!$A$4:$CL$553,MATCH($A$80,root!$A$4:$A$553,0),MATCH(K59,root!$A$3:$CL$3,0))</f>
        <v>0</v>
      </c>
      <c r="L80">
        <f>INDEX(root!$A$4:$CL$553,MATCH($A$80,root!$A$4:$A$553,0),MATCH(L59,root!$A$3:$CL$3,0))</f>
        <v>0</v>
      </c>
      <c r="M80">
        <f>INDEX(root!$A$4:$CL$553,MATCH($A$80,root!$A$4:$A$553,0),MATCH(M59,root!$A$3:$CL$3,0))</f>
        <v>0</v>
      </c>
      <c r="N80">
        <f>INDEX(root!$A$4:$CL$553,MATCH($A$80,root!$A$4:$A$553,0),MATCH(N59,root!$A$3:$CL$3,0))</f>
        <v>0</v>
      </c>
      <c r="O80">
        <f>INDEX(root!$A$4:$CL$553,MATCH($A$80,root!$A$4:$A$553,0),MATCH(O59,root!$A$3:$CL$3,0))</f>
        <v>0</v>
      </c>
      <c r="P80">
        <f>INDEX(root!$A$4:$CL$553,MATCH($A$80,root!$A$4:$A$553,0),MATCH(P59,root!$A$3:$CL$3,0))</f>
        <v>0</v>
      </c>
      <c r="Q80">
        <f>INDEX(root!$A$4:$CL$553,MATCH($A$80,root!$A$4:$A$553,0),MATCH(Q59,root!$A$3:$CL$3,0))</f>
        <v>0</v>
      </c>
      <c r="R80">
        <f>INDEX(root!$A$4:$CL$553,MATCH($A$80,root!$A$4:$A$553,0),MATCH(R59,root!$A$3:$CL$3,0))</f>
        <v>0</v>
      </c>
      <c r="S80">
        <f>INDEX(root!$A$4:$CL$553,MATCH($A$80,root!$A$4:$A$553,0),MATCH(S59,root!$A$3:$CL$3,0))</f>
        <v>0</v>
      </c>
      <c r="T80">
        <f>INDEX(root!$A$4:$CL$553,MATCH($A$80,root!$A$4:$A$553,0),MATCH(T59,root!$A$3:$CL$3,0))</f>
        <v>0</v>
      </c>
      <c r="U80">
        <f>INDEX(root!$A$4:$CL$553,MATCH($A$80,root!$A$4:$A$553,0),MATCH(U59,root!$A$3:$CL$3,0))</f>
        <v>0</v>
      </c>
      <c r="V80">
        <f>INDEX(root!$A$4:$CL$553,MATCH($A$80,root!$A$4:$A$553,0),MATCH(V59,root!$A$3:$CL$3,0))</f>
        <v>0</v>
      </c>
      <c r="W80">
        <f>INDEX(root!$A$4:$CL$553,MATCH($A$80,root!$A$4:$A$553,0),MATCH(W59,root!$A$3:$CL$3,0))</f>
        <v>0</v>
      </c>
      <c r="X80">
        <f>INDEX(root!$A$4:$CL$553,MATCH($A$80,root!$A$4:$A$553,0),MATCH(X59,root!$A$3:$CL$3,0))</f>
        <v>0</v>
      </c>
      <c r="Y80">
        <f>INDEX(root!$A$4:$CL$553,MATCH($A$80,root!$A$4:$A$553,0),MATCH(Y59,root!$A$3:$CL$3,0))</f>
        <v>0</v>
      </c>
      <c r="Z80">
        <f>INDEX(root!$A$4:$CL$553,MATCH($A$80,root!$A$4:$A$553,0),MATCH(Z59,root!$A$3:$CL$3,0))</f>
        <v>0</v>
      </c>
      <c r="AA80">
        <f>INDEX(root!$A$4:$CL$553,MATCH($A$80,root!$A$4:$A$553,0),MATCH(AA59,root!$A$3:$CL$3,0))</f>
        <v>0</v>
      </c>
      <c r="AB80">
        <f>INDEX(root!$A$4:$CL$553,MATCH($A$80,root!$A$4:$A$553,0),MATCH(AB59,root!$A$3:$CL$3,0))</f>
        <v>0</v>
      </c>
      <c r="AC80">
        <f>INDEX(root!$A$4:$CL$553,MATCH($A$80,root!$A$4:$A$553,0),MATCH(AC59,root!$A$3:$CL$3,0))</f>
        <v>0</v>
      </c>
      <c r="AD80">
        <f>INDEX(root!$A$4:$CL$553,MATCH($A$80,root!$A$4:$A$553,0),MATCH(AD59,root!$A$3:$CL$3,0))</f>
        <v>0</v>
      </c>
      <c r="AE80">
        <f>INDEX(root!$A$4:$CL$553,MATCH($A$80,root!$A$4:$A$553,0),MATCH(AE59,root!$A$3:$CL$3,0))</f>
        <v>0</v>
      </c>
      <c r="AF80">
        <f>INDEX(root!$A$4:$CL$553,MATCH($A$80,root!$A$4:$A$553,0),MATCH(AF59,root!$A$3:$CL$3,0))</f>
        <v>0</v>
      </c>
      <c r="AG80">
        <f>INDEX(root!$A$4:$CL$553,MATCH($A$80,root!$A$4:$A$553,0),MATCH(AG59,root!$A$3:$CL$3,0))</f>
        <v>0</v>
      </c>
      <c r="AH80">
        <f>INDEX(root!$A$4:$CL$553,MATCH($A$80,root!$A$4:$A$553,0),MATCH(AH59,root!$A$3:$CL$3,0))</f>
        <v>0</v>
      </c>
      <c r="AI80">
        <f>INDEX(root!$A$4:$CL$553,MATCH($A$80,root!$A$4:$A$553,0),MATCH(AI59,root!$A$3:$CL$3,0))</f>
        <v>0</v>
      </c>
      <c r="AJ80">
        <f>INDEX(root!$A$4:$CL$553,MATCH($A$80,root!$A$4:$A$553,0),MATCH(AJ59,root!$A$3:$CL$3,0))</f>
        <v>0</v>
      </c>
      <c r="AK80">
        <f>INDEX(root!$A$4:$CL$553,MATCH($A$80,root!$A$4:$A$553,0),MATCH(AK59,root!$A$3:$CL$3,0))</f>
        <v>0</v>
      </c>
      <c r="AL80">
        <f>INDEX(root!$A$4:$CL$553,MATCH($A$80,root!$A$4:$A$553,0),MATCH(AL59,root!$A$3:$CL$3,0))</f>
        <v>0</v>
      </c>
      <c r="AM80">
        <f>INDEX(root!$A$4:$CL$553,MATCH($A$80,root!$A$4:$A$553,0),MATCH(AM59,root!$A$3:$CL$3,0))</f>
        <v>0</v>
      </c>
      <c r="AN80">
        <f>INDEX(root!$A$4:$CL$553,MATCH($A$80,root!$A$4:$A$553,0),MATCH(AN59,root!$A$3:$CL$3,0))</f>
        <v>0</v>
      </c>
      <c r="AO80">
        <f>INDEX(root!$A$4:$CL$553,MATCH($A$80,root!$A$4:$A$553,0),MATCH(AO59,root!$A$3:$CL$3,0))</f>
        <v>0</v>
      </c>
      <c r="AP80">
        <f>INDEX(root!$A$4:$CL$553,MATCH($A$80,root!$A$4:$A$553,0),MATCH(AP59,root!$A$3:$CL$3,0))</f>
        <v>0</v>
      </c>
      <c r="AQ80">
        <f>INDEX(root!$A$4:$CL$553,MATCH($A$80,root!$A$4:$A$553,0),MATCH(AQ59,root!$A$3:$CL$3,0))</f>
        <v>0</v>
      </c>
      <c r="AR80">
        <f>INDEX(root!$A$4:$CL$553,MATCH($A$80,root!$A$4:$A$553,0),MATCH(AR59,root!$A$3:$CL$3,0))</f>
        <v>0</v>
      </c>
      <c r="AS80">
        <f>INDEX(root!$A$4:$CL$553,MATCH($A$80,root!$A$4:$A$553,0),MATCH(AS59,root!$A$3:$CL$3,0))</f>
        <v>0</v>
      </c>
      <c r="AT80">
        <f>INDEX(root!$A$4:$CL$553,MATCH($A$80,root!$A$4:$A$553,0),MATCH(AT59,root!$A$3:$CL$3,0))</f>
        <v>0</v>
      </c>
      <c r="AU80">
        <f>INDEX(root!$A$4:$CL$553,MATCH($A$80,root!$A$4:$A$553,0),MATCH(AU59,root!$A$3:$CL$3,0))</f>
        <v>0</v>
      </c>
      <c r="AV80">
        <f>INDEX(root!$A$4:$CL$553,MATCH($A$80,root!$A$4:$A$553,0),MATCH(AV59,root!$A$3:$CL$3,0))</f>
        <v>0</v>
      </c>
      <c r="AW80">
        <f>INDEX(root!$A$4:$CL$553,MATCH($A$80,root!$A$4:$A$553,0),MATCH(AW59,root!$A$3:$CL$3,0))</f>
        <v>0</v>
      </c>
      <c r="AX80">
        <f>INDEX(root!$A$4:$CL$553,MATCH($A$80,root!$A$4:$A$553,0),MATCH(AX59,root!$A$3:$CL$3,0))</f>
        <v>0</v>
      </c>
      <c r="AY80">
        <f>INDEX(root!$A$4:$CL$553,MATCH($A$80,root!$A$4:$A$553,0),MATCH(AY59,root!$A$3:$CL$3,0))</f>
        <v>0</v>
      </c>
      <c r="AZ80">
        <f>INDEX(root!$A$4:$CL$553,MATCH($A$80,root!$A$4:$A$553,0),MATCH(AZ59,root!$A$3:$CL$3,0))</f>
        <v>0</v>
      </c>
      <c r="BA80">
        <f>INDEX(root!$A$4:$CL$553,MATCH($A$80,root!$A$4:$A$553,0),MATCH(BA59,root!$A$3:$CL$3,0))</f>
        <v>0</v>
      </c>
      <c r="BB80">
        <f>INDEX(root!$A$4:$CL$553,MATCH($A$80,root!$A$4:$A$553,0),MATCH(BB59,root!$A$3:$CL$3,0))</f>
        <v>0</v>
      </c>
      <c r="BC80">
        <f>INDEX(root!$A$4:$CL$553,MATCH($A$80,root!$A$4:$A$553,0),MATCH(BC59,root!$A$3:$CL$3,0))</f>
        <v>0</v>
      </c>
      <c r="BD80">
        <f>INDEX(root!$A$4:$CL$553,MATCH($A$80,root!$A$4:$A$553,0),MATCH(BD59,root!$A$3:$CL$3,0))</f>
        <v>0</v>
      </c>
      <c r="BE80">
        <f>INDEX(root!$A$4:$CL$553,MATCH($A$80,root!$A$4:$A$553,0),MATCH(BE59,root!$A$3:$CL$3,0))</f>
        <v>0</v>
      </c>
      <c r="BF80">
        <f>INDEX(root!$A$4:$CL$553,MATCH($A$80,root!$A$4:$A$553,0),MATCH(BF59,root!$A$3:$CL$3,0))</f>
        <v>0</v>
      </c>
      <c r="BG80">
        <f>INDEX(root!$A$4:$CL$553,MATCH($A$80,root!$A$4:$A$553,0),MATCH(BG59,root!$A$3:$CL$3,0))</f>
        <v>0</v>
      </c>
      <c r="BH80">
        <f>INDEX(root!$A$4:$CL$553,MATCH($A$80,root!$A$4:$A$553,0),MATCH(BH59,root!$A$3:$CL$3,0))</f>
        <v>0</v>
      </c>
      <c r="BI80">
        <f>INDEX(root!$A$4:$CL$553,MATCH($A$80,root!$A$4:$A$553,0),MATCH(BI59,root!$A$3:$CL$3,0))</f>
        <v>0</v>
      </c>
      <c r="BJ80">
        <f>INDEX(root!$A$4:$CL$553,MATCH($A$80,root!$A$4:$A$553,0),MATCH(BJ59,root!$A$3:$CL$3,0))</f>
        <v>0</v>
      </c>
      <c r="BK80">
        <f>INDEX(root!$A$4:$CL$553,MATCH($A$80,root!$A$4:$A$553,0),MATCH(BK59,root!$A$3:$CL$3,0))</f>
        <v>0</v>
      </c>
      <c r="BL80">
        <f>INDEX(root!$A$4:$CL$553,MATCH($A$80,root!$A$4:$A$553,0),MATCH(BL59,root!$A$3:$CL$3,0))</f>
        <v>0</v>
      </c>
      <c r="BM80">
        <f>INDEX(root!$A$4:$CL$553,MATCH($A$80,root!$A$4:$A$553,0),MATCH(BM59,root!$A$3:$CL$3,0))</f>
        <v>0</v>
      </c>
      <c r="BN80">
        <f>INDEX(root!$A$4:$CL$553,MATCH($A$80,root!$A$4:$A$553,0),MATCH(BN59,root!$A$3:$CL$3,0))</f>
        <v>0</v>
      </c>
      <c r="BO80">
        <f>INDEX(root!$A$4:$CL$553,MATCH($A$80,root!$A$4:$A$553,0),MATCH(BO59,root!$A$3:$CL$3,0))</f>
        <v>0</v>
      </c>
      <c r="BP80">
        <f>INDEX(root!$A$4:$CL$553,MATCH($A$80,root!$A$4:$A$553,0),MATCH(BP59,root!$A$3:$CL$3,0))</f>
        <v>0</v>
      </c>
      <c r="BQ80">
        <f>INDEX(root!$A$4:$CL$553,MATCH($A$80,root!$A$4:$A$553,0),MATCH(BQ59,root!$A$3:$CL$3,0))</f>
        <v>0</v>
      </c>
      <c r="BR80">
        <f>INDEX(root!$A$4:$CL$553,MATCH($A$80,root!$A$4:$A$553,0),MATCH(BR59,root!$A$3:$CL$3,0))</f>
        <v>0</v>
      </c>
      <c r="BS80">
        <f>INDEX(root!$A$4:$CL$553,MATCH($A$80,root!$A$4:$A$553,0),MATCH(BS59,root!$A$3:$CL$3,0))</f>
        <v>0</v>
      </c>
      <c r="BT80">
        <f>INDEX(root!$A$4:$CL$553,MATCH($A$80,root!$A$4:$A$553,0),MATCH(BT59,root!$A$3:$CL$3,0))</f>
        <v>0</v>
      </c>
      <c r="BU80">
        <f>INDEX(root!$A$4:$CL$553,MATCH($A$80,root!$A$4:$A$553,0),MATCH(BU59,root!$A$3:$CL$3,0))</f>
        <v>0</v>
      </c>
      <c r="BV80">
        <f>INDEX(root!$A$4:$CL$553,MATCH($A$80,root!$A$4:$A$553,0),MATCH(BV59,root!$A$3:$CL$3,0))</f>
        <v>0</v>
      </c>
      <c r="BW80">
        <f>INDEX(root!$A$4:$CL$553,MATCH($A$80,root!$A$4:$A$553,0),MATCH(BW59,root!$A$3:$CL$3,0))</f>
        <v>0</v>
      </c>
      <c r="BX80">
        <f>INDEX(root!$A$4:$CL$553,MATCH($A$80,root!$A$4:$A$553,0),MATCH(BX59,root!$A$3:$CL$3,0))</f>
        <v>0</v>
      </c>
      <c r="BY80">
        <f>INDEX(root!$A$4:$CL$553,MATCH($A$80,root!$A$4:$A$553,0),MATCH(BY59,root!$A$3:$CL$3,0))</f>
        <v>0</v>
      </c>
      <c r="BZ80">
        <f>INDEX(root!$A$4:$CL$553,MATCH($A$80,root!$A$4:$A$553,0),MATCH(BZ59,root!$A$3:$CL$3,0))</f>
        <v>0</v>
      </c>
      <c r="CA80">
        <f>INDEX(root!$A$4:$CL$553,MATCH($A$80,root!$A$4:$A$553,0),MATCH(CA59,root!$A$3:$CL$3,0))</f>
        <v>0</v>
      </c>
      <c r="CB80">
        <f>INDEX(root!$A$4:$CL$553,MATCH($A$80,root!$A$4:$A$553,0),MATCH(CB59,root!$A$3:$CL$3,0))</f>
        <v>0</v>
      </c>
      <c r="CC80">
        <f>INDEX(root!$A$4:$CL$553,MATCH($A$80,root!$A$4:$A$553,0),MATCH(CC59,root!$A$3:$CL$3,0))</f>
        <v>0</v>
      </c>
      <c r="CD80">
        <f>INDEX(root!$A$4:$CL$553,MATCH($A$80,root!$A$4:$A$553,0),MATCH(CD59,root!$A$3:$CL$3,0))</f>
        <v>0</v>
      </c>
      <c r="CE80">
        <f>INDEX(root!$A$4:$CL$553,MATCH($A$80,root!$A$4:$A$553,0),MATCH(CE59,root!$A$3:$CL$3,0))</f>
        <v>0</v>
      </c>
      <c r="CF80">
        <f>INDEX(root!$A$4:$CL$553,MATCH($A$80,root!$A$4:$A$553,0),MATCH(CF59,root!$A$3:$CL$3,0))</f>
        <v>0</v>
      </c>
      <c r="CG80">
        <f>INDEX(root!$A$4:$CL$553,MATCH($A$80,root!$A$4:$A$553,0),MATCH(CG59,root!$A$3:$CL$3,0))</f>
        <v>0</v>
      </c>
      <c r="CH80">
        <f>INDEX(root!$A$4:$CL$553,MATCH($A$80,root!$A$4:$A$553,0),MATCH(CH59,root!$A$3:$CL$3,0))</f>
        <v>0</v>
      </c>
      <c r="CI80">
        <f>INDEX(root!$A$4:$CL$553,MATCH($A$80,root!$A$4:$A$553,0),MATCH(CI59,root!$A$3:$CL$3,0))</f>
        <v>0</v>
      </c>
      <c r="CJ80">
        <f>INDEX(root!$A$4:$CL$553,MATCH($A$80,root!$A$4:$A$553,0),MATCH(CJ59,root!$A$3:$CL$3,0))</f>
        <v>0</v>
      </c>
      <c r="CK80">
        <f>INDEX(root!$A$4:$CL$553,MATCH($A$80,root!$A$4:$A$553,0),MATCH(CK59,root!$A$3:$CL$3,0))</f>
        <v>0</v>
      </c>
      <c r="CL80">
        <f>INDEX(root!$A$4:$CL$553,MATCH($A$80,root!$A$4:$A$553,0),MATCH(CL59,root!$A$3:$CL$3,0))</f>
        <v>0</v>
      </c>
    </row>
    <row r="81" spans="1:90" x14ac:dyDescent="0.3">
      <c r="A81" t="s">
        <v>779</v>
      </c>
      <c r="B81" t="e">
        <f>INDEX(root!$A$4:$CL$553,MATCH($A$81,root!$A$4:$A$553,0),MATCH(B59,root!$A$3:$CL$3,0))</f>
        <v>#N/A</v>
      </c>
      <c r="C81" t="e">
        <f>INDEX(root!$A$4:$CL$553,MATCH($A$81,root!$A$4:$A$553,0),MATCH(C59,root!$A$3:$CL$3,0))</f>
        <v>#N/A</v>
      </c>
      <c r="D81" t="e">
        <f>INDEX(root!$A$4:$CL$553,MATCH($A$81,root!$A$4:$A$553,0),MATCH(D59,root!$A$3:$CL$3,0))</f>
        <v>#N/A</v>
      </c>
      <c r="E81" t="e">
        <f>INDEX(root!$A$4:$CL$553,MATCH($A$81,root!$A$4:$A$553,0),MATCH(E59,root!$A$3:$CL$3,0))</f>
        <v>#N/A</v>
      </c>
      <c r="F81" t="e">
        <f>INDEX(root!$A$4:$CL$553,MATCH($A$81,root!$A$4:$A$553,0),MATCH(F59,root!$A$3:$CL$3,0))</f>
        <v>#N/A</v>
      </c>
      <c r="G81" t="e">
        <f>INDEX(root!$A$4:$CL$553,MATCH($A$81,root!$A$4:$A$553,0),MATCH(G59,root!$A$3:$CL$3,0))</f>
        <v>#N/A</v>
      </c>
      <c r="H81" t="e">
        <f>INDEX(root!$A$4:$CL$553,MATCH($A$81,root!$A$4:$A$553,0),MATCH(H59,root!$A$3:$CL$3,0))</f>
        <v>#N/A</v>
      </c>
      <c r="I81" t="e">
        <f>INDEX(root!$A$4:$CL$553,MATCH($A$81,root!$A$4:$A$553,0),MATCH(I59,root!$A$3:$CL$3,0))</f>
        <v>#N/A</v>
      </c>
      <c r="J81" t="e">
        <f>INDEX(root!$A$4:$CL$553,MATCH($A$81,root!$A$4:$A$553,0),MATCH(J59,root!$A$3:$CL$3,0))</f>
        <v>#N/A</v>
      </c>
      <c r="K81" t="e">
        <f>INDEX(root!$A$4:$CL$553,MATCH($A$81,root!$A$4:$A$553,0),MATCH(K59,root!$A$3:$CL$3,0))</f>
        <v>#N/A</v>
      </c>
      <c r="L81" t="e">
        <f>INDEX(root!$A$4:$CL$553,MATCH($A$81,root!$A$4:$A$553,0),MATCH(L59,root!$A$3:$CL$3,0))</f>
        <v>#N/A</v>
      </c>
      <c r="M81" t="e">
        <f>INDEX(root!$A$4:$CL$553,MATCH($A$81,root!$A$4:$A$553,0),MATCH(M59,root!$A$3:$CL$3,0))</f>
        <v>#N/A</v>
      </c>
      <c r="N81" t="e">
        <f>INDEX(root!$A$4:$CL$553,MATCH($A$81,root!$A$4:$A$553,0),MATCH(N59,root!$A$3:$CL$3,0))</f>
        <v>#N/A</v>
      </c>
      <c r="O81" t="e">
        <f>INDEX(root!$A$4:$CL$553,MATCH($A$81,root!$A$4:$A$553,0),MATCH(O59,root!$A$3:$CL$3,0))</f>
        <v>#N/A</v>
      </c>
      <c r="P81" t="e">
        <f>INDEX(root!$A$4:$CL$553,MATCH($A$81,root!$A$4:$A$553,0),MATCH(P59,root!$A$3:$CL$3,0))</f>
        <v>#N/A</v>
      </c>
      <c r="Q81" t="e">
        <f>INDEX(root!$A$4:$CL$553,MATCH($A$81,root!$A$4:$A$553,0),MATCH(Q59,root!$A$3:$CL$3,0))</f>
        <v>#N/A</v>
      </c>
      <c r="R81" t="e">
        <f>INDEX(root!$A$4:$CL$553,MATCH($A$81,root!$A$4:$A$553,0),MATCH(R59,root!$A$3:$CL$3,0))</f>
        <v>#N/A</v>
      </c>
      <c r="S81" t="e">
        <f>INDEX(root!$A$4:$CL$553,MATCH($A$81,root!$A$4:$A$553,0),MATCH(S59,root!$A$3:$CL$3,0))</f>
        <v>#N/A</v>
      </c>
      <c r="T81" t="e">
        <f>INDEX(root!$A$4:$CL$553,MATCH($A$81,root!$A$4:$A$553,0),MATCH(T59,root!$A$3:$CL$3,0))</f>
        <v>#N/A</v>
      </c>
      <c r="U81" t="e">
        <f>INDEX(root!$A$4:$CL$553,MATCH($A$81,root!$A$4:$A$553,0),MATCH(U59,root!$A$3:$CL$3,0))</f>
        <v>#N/A</v>
      </c>
      <c r="V81" t="e">
        <f>INDEX(root!$A$4:$CL$553,MATCH($A$81,root!$A$4:$A$553,0),MATCH(V59,root!$A$3:$CL$3,0))</f>
        <v>#N/A</v>
      </c>
      <c r="W81" t="e">
        <f>INDEX(root!$A$4:$CL$553,MATCH($A$81,root!$A$4:$A$553,0),MATCH(W59,root!$A$3:$CL$3,0))</f>
        <v>#N/A</v>
      </c>
      <c r="X81" t="e">
        <f>INDEX(root!$A$4:$CL$553,MATCH($A$81,root!$A$4:$A$553,0),MATCH(X59,root!$A$3:$CL$3,0))</f>
        <v>#N/A</v>
      </c>
      <c r="Y81" t="e">
        <f>INDEX(root!$A$4:$CL$553,MATCH($A$81,root!$A$4:$A$553,0),MATCH(Y59,root!$A$3:$CL$3,0))</f>
        <v>#N/A</v>
      </c>
      <c r="Z81" t="e">
        <f>INDEX(root!$A$4:$CL$553,MATCH($A$81,root!$A$4:$A$553,0),MATCH(Z59,root!$A$3:$CL$3,0))</f>
        <v>#N/A</v>
      </c>
      <c r="AA81" t="e">
        <f>INDEX(root!$A$4:$CL$553,MATCH($A$81,root!$A$4:$A$553,0),MATCH(AA59,root!$A$3:$CL$3,0))</f>
        <v>#N/A</v>
      </c>
      <c r="AB81" t="e">
        <f>INDEX(root!$A$4:$CL$553,MATCH($A$81,root!$A$4:$A$553,0),MATCH(AB59,root!$A$3:$CL$3,0))</f>
        <v>#N/A</v>
      </c>
      <c r="AC81" t="e">
        <f>INDEX(root!$A$4:$CL$553,MATCH($A$81,root!$A$4:$A$553,0),MATCH(AC59,root!$A$3:$CL$3,0))</f>
        <v>#N/A</v>
      </c>
      <c r="AD81" t="e">
        <f>INDEX(root!$A$4:$CL$553,MATCH($A$81,root!$A$4:$A$553,0),MATCH(AD59,root!$A$3:$CL$3,0))</f>
        <v>#N/A</v>
      </c>
      <c r="AE81" t="e">
        <f>INDEX(root!$A$4:$CL$553,MATCH($A$81,root!$A$4:$A$553,0),MATCH(AE59,root!$A$3:$CL$3,0))</f>
        <v>#N/A</v>
      </c>
      <c r="AF81" t="e">
        <f>INDEX(root!$A$4:$CL$553,MATCH($A$81,root!$A$4:$A$553,0),MATCH(AF59,root!$A$3:$CL$3,0))</f>
        <v>#N/A</v>
      </c>
      <c r="AG81" t="e">
        <f>INDEX(root!$A$4:$CL$553,MATCH($A$81,root!$A$4:$A$553,0),MATCH(AG59,root!$A$3:$CL$3,0))</f>
        <v>#N/A</v>
      </c>
      <c r="AH81" t="e">
        <f>INDEX(root!$A$4:$CL$553,MATCH($A$81,root!$A$4:$A$553,0),MATCH(AH59,root!$A$3:$CL$3,0))</f>
        <v>#N/A</v>
      </c>
      <c r="AI81" t="e">
        <f>INDEX(root!$A$4:$CL$553,MATCH($A$81,root!$A$4:$A$553,0),MATCH(AI59,root!$A$3:$CL$3,0))</f>
        <v>#N/A</v>
      </c>
      <c r="AJ81" t="e">
        <f>INDEX(root!$A$4:$CL$553,MATCH($A$81,root!$A$4:$A$553,0),MATCH(AJ59,root!$A$3:$CL$3,0))</f>
        <v>#N/A</v>
      </c>
      <c r="AK81" t="e">
        <f>INDEX(root!$A$4:$CL$553,MATCH($A$81,root!$A$4:$A$553,0),MATCH(AK59,root!$A$3:$CL$3,0))</f>
        <v>#N/A</v>
      </c>
      <c r="AL81" t="e">
        <f>INDEX(root!$A$4:$CL$553,MATCH($A$81,root!$A$4:$A$553,0),MATCH(AL59,root!$A$3:$CL$3,0))</f>
        <v>#N/A</v>
      </c>
      <c r="AM81" t="e">
        <f>INDEX(root!$A$4:$CL$553,MATCH($A$81,root!$A$4:$A$553,0),MATCH(AM59,root!$A$3:$CL$3,0))</f>
        <v>#N/A</v>
      </c>
      <c r="AN81" t="e">
        <f>INDEX(root!$A$4:$CL$553,MATCH($A$81,root!$A$4:$A$553,0),MATCH(AN59,root!$A$3:$CL$3,0))</f>
        <v>#N/A</v>
      </c>
      <c r="AO81" t="e">
        <f>INDEX(root!$A$4:$CL$553,MATCH($A$81,root!$A$4:$A$553,0),MATCH(AO59,root!$A$3:$CL$3,0))</f>
        <v>#N/A</v>
      </c>
      <c r="AP81" t="e">
        <f>INDEX(root!$A$4:$CL$553,MATCH($A$81,root!$A$4:$A$553,0),MATCH(AP59,root!$A$3:$CL$3,0))</f>
        <v>#N/A</v>
      </c>
      <c r="AQ81" t="e">
        <f>INDEX(root!$A$4:$CL$553,MATCH($A$81,root!$A$4:$A$553,0),MATCH(AQ59,root!$A$3:$CL$3,0))</f>
        <v>#N/A</v>
      </c>
      <c r="AR81" t="e">
        <f>INDEX(root!$A$4:$CL$553,MATCH($A$81,root!$A$4:$A$553,0),MATCH(AR59,root!$A$3:$CL$3,0))</f>
        <v>#N/A</v>
      </c>
      <c r="AS81" t="e">
        <f>INDEX(root!$A$4:$CL$553,MATCH($A$81,root!$A$4:$A$553,0),MATCH(AS59,root!$A$3:$CL$3,0))</f>
        <v>#N/A</v>
      </c>
      <c r="AT81" t="e">
        <f>INDEX(root!$A$4:$CL$553,MATCH($A$81,root!$A$4:$A$553,0),MATCH(AT59,root!$A$3:$CL$3,0))</f>
        <v>#N/A</v>
      </c>
      <c r="AU81" t="e">
        <f>INDEX(root!$A$4:$CL$553,MATCH($A$81,root!$A$4:$A$553,0),MATCH(AU59,root!$A$3:$CL$3,0))</f>
        <v>#N/A</v>
      </c>
      <c r="AV81" t="e">
        <f>INDEX(root!$A$4:$CL$553,MATCH($A$81,root!$A$4:$A$553,0),MATCH(AV59,root!$A$3:$CL$3,0))</f>
        <v>#N/A</v>
      </c>
      <c r="AW81" t="e">
        <f>INDEX(root!$A$4:$CL$553,MATCH($A$81,root!$A$4:$A$553,0),MATCH(AW59,root!$A$3:$CL$3,0))</f>
        <v>#N/A</v>
      </c>
      <c r="AX81" t="e">
        <f>INDEX(root!$A$4:$CL$553,MATCH($A$81,root!$A$4:$A$553,0),MATCH(AX59,root!$A$3:$CL$3,0))</f>
        <v>#N/A</v>
      </c>
      <c r="AY81" t="e">
        <f>INDEX(root!$A$4:$CL$553,MATCH($A$81,root!$A$4:$A$553,0),MATCH(AY59,root!$A$3:$CL$3,0))</f>
        <v>#N/A</v>
      </c>
      <c r="AZ81" t="e">
        <f>INDEX(root!$A$4:$CL$553,MATCH($A$81,root!$A$4:$A$553,0),MATCH(AZ59,root!$A$3:$CL$3,0))</f>
        <v>#N/A</v>
      </c>
      <c r="BA81" t="e">
        <f>INDEX(root!$A$4:$CL$553,MATCH($A$81,root!$A$4:$A$553,0),MATCH(BA59,root!$A$3:$CL$3,0))</f>
        <v>#N/A</v>
      </c>
      <c r="BB81" t="e">
        <f>INDEX(root!$A$4:$CL$553,MATCH($A$81,root!$A$4:$A$553,0),MATCH(BB59,root!$A$3:$CL$3,0))</f>
        <v>#N/A</v>
      </c>
      <c r="BC81" t="e">
        <f>INDEX(root!$A$4:$CL$553,MATCH($A$81,root!$A$4:$A$553,0),MATCH(BC59,root!$A$3:$CL$3,0))</f>
        <v>#N/A</v>
      </c>
      <c r="BD81" t="e">
        <f>INDEX(root!$A$4:$CL$553,MATCH($A$81,root!$A$4:$A$553,0),MATCH(BD59,root!$A$3:$CL$3,0))</f>
        <v>#N/A</v>
      </c>
      <c r="BE81" t="e">
        <f>INDEX(root!$A$4:$CL$553,MATCH($A$81,root!$A$4:$A$553,0),MATCH(BE59,root!$A$3:$CL$3,0))</f>
        <v>#N/A</v>
      </c>
      <c r="BF81" t="e">
        <f>INDEX(root!$A$4:$CL$553,MATCH($A$81,root!$A$4:$A$553,0),MATCH(BF59,root!$A$3:$CL$3,0))</f>
        <v>#N/A</v>
      </c>
      <c r="BG81" t="e">
        <f>INDEX(root!$A$4:$CL$553,MATCH($A$81,root!$A$4:$A$553,0),MATCH(BG59,root!$A$3:$CL$3,0))</f>
        <v>#N/A</v>
      </c>
      <c r="BH81" t="e">
        <f>INDEX(root!$A$4:$CL$553,MATCH($A$81,root!$A$4:$A$553,0),MATCH(BH59,root!$A$3:$CL$3,0))</f>
        <v>#N/A</v>
      </c>
      <c r="BI81" t="e">
        <f>INDEX(root!$A$4:$CL$553,MATCH($A$81,root!$A$4:$A$553,0),MATCH(BI59,root!$A$3:$CL$3,0))</f>
        <v>#N/A</v>
      </c>
      <c r="BJ81" t="e">
        <f>INDEX(root!$A$4:$CL$553,MATCH($A$81,root!$A$4:$A$553,0),MATCH(BJ59,root!$A$3:$CL$3,0))</f>
        <v>#N/A</v>
      </c>
      <c r="BK81" t="e">
        <f>INDEX(root!$A$4:$CL$553,MATCH($A$81,root!$A$4:$A$553,0),MATCH(BK59,root!$A$3:$CL$3,0))</f>
        <v>#N/A</v>
      </c>
      <c r="BL81" t="e">
        <f>INDEX(root!$A$4:$CL$553,MATCH($A$81,root!$A$4:$A$553,0),MATCH(BL59,root!$A$3:$CL$3,0))</f>
        <v>#N/A</v>
      </c>
      <c r="BM81" t="e">
        <f>INDEX(root!$A$4:$CL$553,MATCH($A$81,root!$A$4:$A$553,0),MATCH(BM59,root!$A$3:$CL$3,0))</f>
        <v>#N/A</v>
      </c>
      <c r="BN81" t="e">
        <f>INDEX(root!$A$4:$CL$553,MATCH($A$81,root!$A$4:$A$553,0),MATCH(BN59,root!$A$3:$CL$3,0))</f>
        <v>#N/A</v>
      </c>
      <c r="BO81" t="e">
        <f>INDEX(root!$A$4:$CL$553,MATCH($A$81,root!$A$4:$A$553,0),MATCH(BO59,root!$A$3:$CL$3,0))</f>
        <v>#N/A</v>
      </c>
      <c r="BP81" t="e">
        <f>INDEX(root!$A$4:$CL$553,MATCH($A$81,root!$A$4:$A$553,0),MATCH(BP59,root!$A$3:$CL$3,0))</f>
        <v>#N/A</v>
      </c>
      <c r="BQ81" t="e">
        <f>INDEX(root!$A$4:$CL$553,MATCH($A$81,root!$A$4:$A$553,0),MATCH(BQ59,root!$A$3:$CL$3,0))</f>
        <v>#N/A</v>
      </c>
      <c r="BR81" t="e">
        <f>INDEX(root!$A$4:$CL$553,MATCH($A$81,root!$A$4:$A$553,0),MATCH(BR59,root!$A$3:$CL$3,0))</f>
        <v>#N/A</v>
      </c>
      <c r="BS81" t="e">
        <f>INDEX(root!$A$4:$CL$553,MATCH($A$81,root!$A$4:$A$553,0),MATCH(BS59,root!$A$3:$CL$3,0))</f>
        <v>#N/A</v>
      </c>
      <c r="BT81" t="e">
        <f>INDEX(root!$A$4:$CL$553,MATCH($A$81,root!$A$4:$A$553,0),MATCH(BT59,root!$A$3:$CL$3,0))</f>
        <v>#N/A</v>
      </c>
      <c r="BU81" t="e">
        <f>INDEX(root!$A$4:$CL$553,MATCH($A$81,root!$A$4:$A$553,0),MATCH(BU59,root!$A$3:$CL$3,0))</f>
        <v>#N/A</v>
      </c>
      <c r="BV81" t="e">
        <f>INDEX(root!$A$4:$CL$553,MATCH($A$81,root!$A$4:$A$553,0),MATCH(BV59,root!$A$3:$CL$3,0))</f>
        <v>#N/A</v>
      </c>
      <c r="BW81" t="e">
        <f>INDEX(root!$A$4:$CL$553,MATCH($A$81,root!$A$4:$A$553,0),MATCH(BW59,root!$A$3:$CL$3,0))</f>
        <v>#N/A</v>
      </c>
      <c r="BX81" t="e">
        <f>INDEX(root!$A$4:$CL$553,MATCH($A$81,root!$A$4:$A$553,0),MATCH(BX59,root!$A$3:$CL$3,0))</f>
        <v>#N/A</v>
      </c>
      <c r="BY81" t="e">
        <f>INDEX(root!$A$4:$CL$553,MATCH($A$81,root!$A$4:$A$553,0),MATCH(BY59,root!$A$3:$CL$3,0))</f>
        <v>#N/A</v>
      </c>
      <c r="BZ81" t="e">
        <f>INDEX(root!$A$4:$CL$553,MATCH($A$81,root!$A$4:$A$553,0),MATCH(BZ59,root!$A$3:$CL$3,0))</f>
        <v>#N/A</v>
      </c>
      <c r="CA81" t="e">
        <f>INDEX(root!$A$4:$CL$553,MATCH($A$81,root!$A$4:$A$553,0),MATCH(CA59,root!$A$3:$CL$3,0))</f>
        <v>#N/A</v>
      </c>
      <c r="CB81" t="e">
        <f>INDEX(root!$A$4:$CL$553,MATCH($A$81,root!$A$4:$A$553,0),MATCH(CB59,root!$A$3:$CL$3,0))</f>
        <v>#N/A</v>
      </c>
      <c r="CC81" t="e">
        <f>INDEX(root!$A$4:$CL$553,MATCH($A$81,root!$A$4:$A$553,0),MATCH(CC59,root!$A$3:$CL$3,0))</f>
        <v>#N/A</v>
      </c>
      <c r="CD81" t="e">
        <f>INDEX(root!$A$4:$CL$553,MATCH($A$81,root!$A$4:$A$553,0),MATCH(CD59,root!$A$3:$CL$3,0))</f>
        <v>#N/A</v>
      </c>
      <c r="CE81" t="e">
        <f>INDEX(root!$A$4:$CL$553,MATCH($A$81,root!$A$4:$A$553,0),MATCH(CE59,root!$A$3:$CL$3,0))</f>
        <v>#N/A</v>
      </c>
      <c r="CF81" t="e">
        <f>INDEX(root!$A$4:$CL$553,MATCH($A$81,root!$A$4:$A$553,0),MATCH(CF59,root!$A$3:$CL$3,0))</f>
        <v>#N/A</v>
      </c>
      <c r="CG81" t="e">
        <f>INDEX(root!$A$4:$CL$553,MATCH($A$81,root!$A$4:$A$553,0),MATCH(CG59,root!$A$3:$CL$3,0))</f>
        <v>#N/A</v>
      </c>
      <c r="CH81" t="e">
        <f>INDEX(root!$A$4:$CL$553,MATCH($A$81,root!$A$4:$A$553,0),MATCH(CH59,root!$A$3:$CL$3,0))</f>
        <v>#N/A</v>
      </c>
      <c r="CI81" t="e">
        <f>INDEX(root!$A$4:$CL$553,MATCH($A$81,root!$A$4:$A$553,0),MATCH(CI59,root!$A$3:$CL$3,0))</f>
        <v>#N/A</v>
      </c>
      <c r="CJ81" t="e">
        <f>INDEX(root!$A$4:$CL$553,MATCH($A$81,root!$A$4:$A$553,0),MATCH(CJ59,root!$A$3:$CL$3,0))</f>
        <v>#N/A</v>
      </c>
      <c r="CK81" t="e">
        <f>INDEX(root!$A$4:$CL$553,MATCH($A$81,root!$A$4:$A$553,0),MATCH(CK59,root!$A$3:$CL$3,0))</f>
        <v>#N/A</v>
      </c>
      <c r="CL81" t="e">
        <f>INDEX(root!$A$4:$CL$553,MATCH($A$81,root!$A$4:$A$553,0),MATCH(CL59,root!$A$3:$CL$3,0))</f>
        <v>#N/A</v>
      </c>
    </row>
    <row r="82" spans="1:90" x14ac:dyDescent="0.3">
      <c r="A82" t="s">
        <v>495</v>
      </c>
      <c r="B82">
        <f>INDEX(root!$A$4:$CL$553,MATCH($A$82,root!$A$4:$A$553,0),MATCH(B59,root!$A$3:$CL$3,0))</f>
        <v>272</v>
      </c>
      <c r="C82" t="str">
        <f>INDEX(root!$A$4:$CL$553,MATCH($A$82,root!$A$4:$A$553,0),MATCH(C59,root!$A$3:$CL$3,0))</f>
        <v>Rep</v>
      </c>
      <c r="D82">
        <f>INDEX(root!$A$4:$CL$553,MATCH($A$82,root!$A$4:$A$553,0),MATCH(D59,root!$A$3:$CL$3,0))</f>
        <v>0</v>
      </c>
      <c r="E82">
        <f>INDEX(root!$A$4:$CL$553,MATCH($A$82,root!$A$4:$A$553,0),MATCH(E59,root!$A$3:$CL$3,0))</f>
        <v>0</v>
      </c>
      <c r="F82">
        <f>INDEX(root!$A$4:$CL$553,MATCH($A$82,root!$A$4:$A$553,0),MATCH(F59,root!$A$3:$CL$3,0))</f>
        <v>0</v>
      </c>
      <c r="G82">
        <f>INDEX(root!$A$4:$CL$553,MATCH($A$82,root!$A$4:$A$553,0),MATCH(G59,root!$A$3:$CL$3,0))</f>
        <v>0</v>
      </c>
      <c r="H82">
        <f>INDEX(root!$A$4:$CL$553,MATCH($A$82,root!$A$4:$A$553,0),MATCH(H59,root!$A$3:$CL$3,0))</f>
        <v>0</v>
      </c>
      <c r="I82">
        <f>INDEX(root!$A$4:$CL$553,MATCH($A$82,root!$A$4:$A$553,0),MATCH(I59,root!$A$3:$CL$3,0))</f>
        <v>0</v>
      </c>
      <c r="J82">
        <f>INDEX(root!$A$4:$CL$553,MATCH($A$82,root!$A$4:$A$553,0),MATCH(J59,root!$A$3:$CL$3,0))</f>
        <v>0</v>
      </c>
      <c r="K82">
        <f>INDEX(root!$A$4:$CL$553,MATCH($A$82,root!$A$4:$A$553,0),MATCH(K59,root!$A$3:$CL$3,0))</f>
        <v>0</v>
      </c>
      <c r="L82">
        <f>INDEX(root!$A$4:$CL$553,MATCH($A$82,root!$A$4:$A$553,0),MATCH(L59,root!$A$3:$CL$3,0))</f>
        <v>0</v>
      </c>
      <c r="M82">
        <f>INDEX(root!$A$4:$CL$553,MATCH($A$82,root!$A$4:$A$553,0),MATCH(M59,root!$A$3:$CL$3,0))</f>
        <v>0</v>
      </c>
      <c r="N82">
        <f>INDEX(root!$A$4:$CL$553,MATCH($A$82,root!$A$4:$A$553,0),MATCH(N59,root!$A$3:$CL$3,0))</f>
        <v>0</v>
      </c>
      <c r="O82">
        <f>INDEX(root!$A$4:$CL$553,MATCH($A$82,root!$A$4:$A$553,0),MATCH(O59,root!$A$3:$CL$3,0))</f>
        <v>0</v>
      </c>
      <c r="P82">
        <f>INDEX(root!$A$4:$CL$553,MATCH($A$82,root!$A$4:$A$553,0),MATCH(P59,root!$A$3:$CL$3,0))</f>
        <v>0</v>
      </c>
      <c r="Q82">
        <f>INDEX(root!$A$4:$CL$553,MATCH($A$82,root!$A$4:$A$553,0),MATCH(Q59,root!$A$3:$CL$3,0))</f>
        <v>0</v>
      </c>
      <c r="R82">
        <f>INDEX(root!$A$4:$CL$553,MATCH($A$82,root!$A$4:$A$553,0),MATCH(R59,root!$A$3:$CL$3,0))</f>
        <v>0</v>
      </c>
      <c r="S82">
        <f>INDEX(root!$A$4:$CL$553,MATCH($A$82,root!$A$4:$A$553,0),MATCH(S59,root!$A$3:$CL$3,0))</f>
        <v>0</v>
      </c>
      <c r="T82">
        <f>INDEX(root!$A$4:$CL$553,MATCH($A$82,root!$A$4:$A$553,0),MATCH(T59,root!$A$3:$CL$3,0))</f>
        <v>0</v>
      </c>
      <c r="U82">
        <f>INDEX(root!$A$4:$CL$553,MATCH($A$82,root!$A$4:$A$553,0),MATCH(U59,root!$A$3:$CL$3,0))</f>
        <v>0</v>
      </c>
      <c r="V82">
        <f>INDEX(root!$A$4:$CL$553,MATCH($A$82,root!$A$4:$A$553,0),MATCH(V59,root!$A$3:$CL$3,0))</f>
        <v>0</v>
      </c>
      <c r="W82">
        <f>INDEX(root!$A$4:$CL$553,MATCH($A$82,root!$A$4:$A$553,0),MATCH(W59,root!$A$3:$CL$3,0))</f>
        <v>0</v>
      </c>
      <c r="X82">
        <f>INDEX(root!$A$4:$CL$553,MATCH($A$82,root!$A$4:$A$553,0),MATCH(X59,root!$A$3:$CL$3,0))</f>
        <v>0</v>
      </c>
      <c r="Y82">
        <f>INDEX(root!$A$4:$CL$553,MATCH($A$82,root!$A$4:$A$553,0),MATCH(Y59,root!$A$3:$CL$3,0))</f>
        <v>0</v>
      </c>
      <c r="Z82">
        <f>INDEX(root!$A$4:$CL$553,MATCH($A$82,root!$A$4:$A$553,0),MATCH(Z59,root!$A$3:$CL$3,0))</f>
        <v>0</v>
      </c>
      <c r="AA82">
        <f>INDEX(root!$A$4:$CL$553,MATCH($A$82,root!$A$4:$A$553,0),MATCH(AA59,root!$A$3:$CL$3,0))</f>
        <v>0</v>
      </c>
      <c r="AB82">
        <f>INDEX(root!$A$4:$CL$553,MATCH($A$82,root!$A$4:$A$553,0),MATCH(AB59,root!$A$3:$CL$3,0))</f>
        <v>0</v>
      </c>
      <c r="AC82">
        <f>INDEX(root!$A$4:$CL$553,MATCH($A$82,root!$A$4:$A$553,0),MATCH(AC59,root!$A$3:$CL$3,0))</f>
        <v>0</v>
      </c>
      <c r="AD82">
        <f>INDEX(root!$A$4:$CL$553,MATCH($A$82,root!$A$4:$A$553,0),MATCH(AD59,root!$A$3:$CL$3,0))</f>
        <v>0</v>
      </c>
      <c r="AE82">
        <f>INDEX(root!$A$4:$CL$553,MATCH($A$82,root!$A$4:$A$553,0),MATCH(AE59,root!$A$3:$CL$3,0))</f>
        <v>0</v>
      </c>
      <c r="AF82">
        <f>INDEX(root!$A$4:$CL$553,MATCH($A$82,root!$A$4:$A$553,0),MATCH(AF59,root!$A$3:$CL$3,0))</f>
        <v>0</v>
      </c>
      <c r="AG82">
        <f>INDEX(root!$A$4:$CL$553,MATCH($A$82,root!$A$4:$A$553,0),MATCH(AG59,root!$A$3:$CL$3,0))</f>
        <v>0</v>
      </c>
      <c r="AH82">
        <f>INDEX(root!$A$4:$CL$553,MATCH($A$82,root!$A$4:$A$553,0),MATCH(AH59,root!$A$3:$CL$3,0))</f>
        <v>0</v>
      </c>
      <c r="AI82">
        <f>INDEX(root!$A$4:$CL$553,MATCH($A$82,root!$A$4:$A$553,0),MATCH(AI59,root!$A$3:$CL$3,0))</f>
        <v>0</v>
      </c>
      <c r="AJ82">
        <f>INDEX(root!$A$4:$CL$553,MATCH($A$82,root!$A$4:$A$553,0),MATCH(AJ59,root!$A$3:$CL$3,0))</f>
        <v>0</v>
      </c>
      <c r="AK82">
        <f>INDEX(root!$A$4:$CL$553,MATCH($A$82,root!$A$4:$A$553,0),MATCH(AK59,root!$A$3:$CL$3,0))</f>
        <v>0</v>
      </c>
      <c r="AL82">
        <f>INDEX(root!$A$4:$CL$553,MATCH($A$82,root!$A$4:$A$553,0),MATCH(AL59,root!$A$3:$CL$3,0))</f>
        <v>0</v>
      </c>
      <c r="AM82">
        <f>INDEX(root!$A$4:$CL$553,MATCH($A$82,root!$A$4:$A$553,0),MATCH(AM59,root!$A$3:$CL$3,0))</f>
        <v>0</v>
      </c>
      <c r="AN82">
        <f>INDEX(root!$A$4:$CL$553,MATCH($A$82,root!$A$4:$A$553,0),MATCH(AN59,root!$A$3:$CL$3,0))</f>
        <v>0</v>
      </c>
      <c r="AO82">
        <f>INDEX(root!$A$4:$CL$553,MATCH($A$82,root!$A$4:$A$553,0),MATCH(AO59,root!$A$3:$CL$3,0))</f>
        <v>0</v>
      </c>
      <c r="AP82">
        <f>INDEX(root!$A$4:$CL$553,MATCH($A$82,root!$A$4:$A$553,0),MATCH(AP59,root!$A$3:$CL$3,0))</f>
        <v>0</v>
      </c>
      <c r="AQ82">
        <f>INDEX(root!$A$4:$CL$553,MATCH($A$82,root!$A$4:$A$553,0),MATCH(AQ59,root!$A$3:$CL$3,0))</f>
        <v>0</v>
      </c>
      <c r="AR82">
        <f>INDEX(root!$A$4:$CL$553,MATCH($A$82,root!$A$4:$A$553,0),MATCH(AR59,root!$A$3:$CL$3,0))</f>
        <v>0</v>
      </c>
      <c r="AS82">
        <f>INDEX(root!$A$4:$CL$553,MATCH($A$82,root!$A$4:$A$553,0),MATCH(AS59,root!$A$3:$CL$3,0))</f>
        <v>0</v>
      </c>
      <c r="AT82">
        <f>INDEX(root!$A$4:$CL$553,MATCH($A$82,root!$A$4:$A$553,0),MATCH(AT59,root!$A$3:$CL$3,0))</f>
        <v>0</v>
      </c>
      <c r="AU82">
        <f>INDEX(root!$A$4:$CL$553,MATCH($A$82,root!$A$4:$A$553,0),MATCH(AU59,root!$A$3:$CL$3,0))</f>
        <v>0</v>
      </c>
      <c r="AV82">
        <f>INDEX(root!$A$4:$CL$553,MATCH($A$82,root!$A$4:$A$553,0),MATCH(AV59,root!$A$3:$CL$3,0))</f>
        <v>0</v>
      </c>
      <c r="AW82">
        <f>INDEX(root!$A$4:$CL$553,MATCH($A$82,root!$A$4:$A$553,0),MATCH(AW59,root!$A$3:$CL$3,0))</f>
        <v>0</v>
      </c>
      <c r="AX82">
        <f>INDEX(root!$A$4:$CL$553,MATCH($A$82,root!$A$4:$A$553,0),MATCH(AX59,root!$A$3:$CL$3,0))</f>
        <v>0</v>
      </c>
      <c r="AY82">
        <f>INDEX(root!$A$4:$CL$553,MATCH($A$82,root!$A$4:$A$553,0),MATCH(AY59,root!$A$3:$CL$3,0))</f>
        <v>0</v>
      </c>
      <c r="AZ82">
        <f>INDEX(root!$A$4:$CL$553,MATCH($A$82,root!$A$4:$A$553,0),MATCH(AZ59,root!$A$3:$CL$3,0))</f>
        <v>0</v>
      </c>
      <c r="BA82">
        <f>INDEX(root!$A$4:$CL$553,MATCH($A$82,root!$A$4:$A$553,0),MATCH(BA59,root!$A$3:$CL$3,0))</f>
        <v>0</v>
      </c>
      <c r="BB82">
        <f>INDEX(root!$A$4:$CL$553,MATCH($A$82,root!$A$4:$A$553,0),MATCH(BB59,root!$A$3:$CL$3,0))</f>
        <v>0</v>
      </c>
      <c r="BC82">
        <f>INDEX(root!$A$4:$CL$553,MATCH($A$82,root!$A$4:$A$553,0),MATCH(BC59,root!$A$3:$CL$3,0))</f>
        <v>0</v>
      </c>
      <c r="BD82">
        <f>INDEX(root!$A$4:$CL$553,MATCH($A$82,root!$A$4:$A$553,0),MATCH(BD59,root!$A$3:$CL$3,0))</f>
        <v>0</v>
      </c>
      <c r="BE82">
        <f>INDEX(root!$A$4:$CL$553,MATCH($A$82,root!$A$4:$A$553,0),MATCH(BE59,root!$A$3:$CL$3,0))</f>
        <v>0</v>
      </c>
      <c r="BF82">
        <f>INDEX(root!$A$4:$CL$553,MATCH($A$82,root!$A$4:$A$553,0),MATCH(BF59,root!$A$3:$CL$3,0))</f>
        <v>0</v>
      </c>
      <c r="BG82">
        <f>INDEX(root!$A$4:$CL$553,MATCH($A$82,root!$A$4:$A$553,0),MATCH(BG59,root!$A$3:$CL$3,0))</f>
        <v>0</v>
      </c>
      <c r="BH82">
        <f>INDEX(root!$A$4:$CL$553,MATCH($A$82,root!$A$4:$A$553,0),MATCH(BH59,root!$A$3:$CL$3,0))</f>
        <v>0</v>
      </c>
      <c r="BI82">
        <f>INDEX(root!$A$4:$CL$553,MATCH($A$82,root!$A$4:$A$553,0),MATCH(BI59,root!$A$3:$CL$3,0))</f>
        <v>0</v>
      </c>
      <c r="BJ82">
        <f>INDEX(root!$A$4:$CL$553,MATCH($A$82,root!$A$4:$A$553,0),MATCH(BJ59,root!$A$3:$CL$3,0))</f>
        <v>0</v>
      </c>
      <c r="BK82">
        <f>INDEX(root!$A$4:$CL$553,MATCH($A$82,root!$A$4:$A$553,0),MATCH(BK59,root!$A$3:$CL$3,0))</f>
        <v>0</v>
      </c>
      <c r="BL82">
        <f>INDEX(root!$A$4:$CL$553,MATCH($A$82,root!$A$4:$A$553,0),MATCH(BL59,root!$A$3:$CL$3,0))</f>
        <v>0</v>
      </c>
      <c r="BM82">
        <f>INDEX(root!$A$4:$CL$553,MATCH($A$82,root!$A$4:$A$553,0),MATCH(BM59,root!$A$3:$CL$3,0))</f>
        <v>0</v>
      </c>
      <c r="BN82">
        <f>INDEX(root!$A$4:$CL$553,MATCH($A$82,root!$A$4:$A$553,0),MATCH(BN59,root!$A$3:$CL$3,0))</f>
        <v>0</v>
      </c>
      <c r="BO82">
        <f>INDEX(root!$A$4:$CL$553,MATCH($A$82,root!$A$4:$A$553,0),MATCH(BO59,root!$A$3:$CL$3,0))</f>
        <v>0</v>
      </c>
      <c r="BP82">
        <f>INDEX(root!$A$4:$CL$553,MATCH($A$82,root!$A$4:$A$553,0),MATCH(BP59,root!$A$3:$CL$3,0))</f>
        <v>0</v>
      </c>
      <c r="BQ82">
        <f>INDEX(root!$A$4:$CL$553,MATCH($A$82,root!$A$4:$A$553,0),MATCH(BQ59,root!$A$3:$CL$3,0))</f>
        <v>0</v>
      </c>
      <c r="BR82">
        <f>INDEX(root!$A$4:$CL$553,MATCH($A$82,root!$A$4:$A$553,0),MATCH(BR59,root!$A$3:$CL$3,0))</f>
        <v>0</v>
      </c>
      <c r="BS82">
        <f>INDEX(root!$A$4:$CL$553,MATCH($A$82,root!$A$4:$A$553,0),MATCH(BS59,root!$A$3:$CL$3,0))</f>
        <v>0</v>
      </c>
      <c r="BT82">
        <f>INDEX(root!$A$4:$CL$553,MATCH($A$82,root!$A$4:$A$553,0),MATCH(BT59,root!$A$3:$CL$3,0))</f>
        <v>0</v>
      </c>
      <c r="BU82">
        <f>INDEX(root!$A$4:$CL$553,MATCH($A$82,root!$A$4:$A$553,0),MATCH(BU59,root!$A$3:$CL$3,0))</f>
        <v>0</v>
      </c>
      <c r="BV82">
        <f>INDEX(root!$A$4:$CL$553,MATCH($A$82,root!$A$4:$A$553,0),MATCH(BV59,root!$A$3:$CL$3,0))</f>
        <v>0</v>
      </c>
      <c r="BW82">
        <f>INDEX(root!$A$4:$CL$553,MATCH($A$82,root!$A$4:$A$553,0),MATCH(BW59,root!$A$3:$CL$3,0))</f>
        <v>0</v>
      </c>
      <c r="BX82">
        <f>INDEX(root!$A$4:$CL$553,MATCH($A$82,root!$A$4:$A$553,0),MATCH(BX59,root!$A$3:$CL$3,0))</f>
        <v>0</v>
      </c>
      <c r="BY82">
        <f>INDEX(root!$A$4:$CL$553,MATCH($A$82,root!$A$4:$A$553,0),MATCH(BY59,root!$A$3:$CL$3,0))</f>
        <v>0</v>
      </c>
      <c r="BZ82">
        <f>INDEX(root!$A$4:$CL$553,MATCH($A$82,root!$A$4:$A$553,0),MATCH(BZ59,root!$A$3:$CL$3,0))</f>
        <v>0</v>
      </c>
      <c r="CA82">
        <f>INDEX(root!$A$4:$CL$553,MATCH($A$82,root!$A$4:$A$553,0),MATCH(CA59,root!$A$3:$CL$3,0))</f>
        <v>0</v>
      </c>
      <c r="CB82">
        <f>INDEX(root!$A$4:$CL$553,MATCH($A$82,root!$A$4:$A$553,0),MATCH(CB59,root!$A$3:$CL$3,0))</f>
        <v>0</v>
      </c>
      <c r="CC82">
        <f>INDEX(root!$A$4:$CL$553,MATCH($A$82,root!$A$4:$A$553,0),MATCH(CC59,root!$A$3:$CL$3,0))</f>
        <v>0</v>
      </c>
      <c r="CD82">
        <f>INDEX(root!$A$4:$CL$553,MATCH($A$82,root!$A$4:$A$553,0),MATCH(CD59,root!$A$3:$CL$3,0))</f>
        <v>0</v>
      </c>
      <c r="CE82">
        <f>INDEX(root!$A$4:$CL$553,MATCH($A$82,root!$A$4:$A$553,0),MATCH(CE59,root!$A$3:$CL$3,0))</f>
        <v>0</v>
      </c>
      <c r="CF82">
        <f>INDEX(root!$A$4:$CL$553,MATCH($A$82,root!$A$4:$A$553,0),MATCH(CF59,root!$A$3:$CL$3,0))</f>
        <v>0</v>
      </c>
      <c r="CG82">
        <f>INDEX(root!$A$4:$CL$553,MATCH($A$82,root!$A$4:$A$553,0),MATCH(CG59,root!$A$3:$CL$3,0))</f>
        <v>0</v>
      </c>
      <c r="CH82">
        <f>INDEX(root!$A$4:$CL$553,MATCH($A$82,root!$A$4:$A$553,0),MATCH(CH59,root!$A$3:$CL$3,0))</f>
        <v>0</v>
      </c>
      <c r="CI82">
        <f>INDEX(root!$A$4:$CL$553,MATCH($A$82,root!$A$4:$A$553,0),MATCH(CI59,root!$A$3:$CL$3,0))</f>
        <v>0</v>
      </c>
      <c r="CJ82">
        <f>INDEX(root!$A$4:$CL$553,MATCH($A$82,root!$A$4:$A$553,0),MATCH(CJ59,root!$A$3:$CL$3,0))</f>
        <v>0</v>
      </c>
      <c r="CK82">
        <f>INDEX(root!$A$4:$CL$553,MATCH($A$82,root!$A$4:$A$553,0),MATCH(CK59,root!$A$3:$CL$3,0))</f>
        <v>0</v>
      </c>
      <c r="CL82">
        <f>INDEX(root!$A$4:$CL$553,MATCH($A$82,root!$A$4:$A$553,0),MATCH(CL59,root!$A$3:$CL$3,0))</f>
        <v>0</v>
      </c>
    </row>
    <row r="83" spans="1:90" x14ac:dyDescent="0.3">
      <c r="A83" t="s">
        <v>780</v>
      </c>
      <c r="B83" t="e">
        <f>INDEX(root!$A$4:$CL$553,MATCH($A$83,root!$A$4:$A$553,0),MATCH(B59,root!$A$3:$CL$3,0))</f>
        <v>#N/A</v>
      </c>
      <c r="C83" t="e">
        <f>INDEX(root!$A$4:$CL$553,MATCH($A$83,root!$A$4:$A$553,0),MATCH(C59,root!$A$3:$CL$3,0))</f>
        <v>#N/A</v>
      </c>
      <c r="D83" t="e">
        <f>INDEX(root!$A$4:$CL$553,MATCH($A$83,root!$A$4:$A$553,0),MATCH(D59,root!$A$3:$CL$3,0))</f>
        <v>#N/A</v>
      </c>
      <c r="E83" t="e">
        <f>INDEX(root!$A$4:$CL$553,MATCH($A$83,root!$A$4:$A$553,0),MATCH(E59,root!$A$3:$CL$3,0))</f>
        <v>#N/A</v>
      </c>
      <c r="F83" t="e">
        <f>INDEX(root!$A$4:$CL$553,MATCH($A$83,root!$A$4:$A$553,0),MATCH(F59,root!$A$3:$CL$3,0))</f>
        <v>#N/A</v>
      </c>
      <c r="G83" t="e">
        <f>INDEX(root!$A$4:$CL$553,MATCH($A$83,root!$A$4:$A$553,0),MATCH(G59,root!$A$3:$CL$3,0))</f>
        <v>#N/A</v>
      </c>
      <c r="H83" t="e">
        <f>INDEX(root!$A$4:$CL$553,MATCH($A$83,root!$A$4:$A$553,0),MATCH(H59,root!$A$3:$CL$3,0))</f>
        <v>#N/A</v>
      </c>
      <c r="I83" t="e">
        <f>INDEX(root!$A$4:$CL$553,MATCH($A$83,root!$A$4:$A$553,0),MATCH(I59,root!$A$3:$CL$3,0))</f>
        <v>#N/A</v>
      </c>
      <c r="J83" t="e">
        <f>INDEX(root!$A$4:$CL$553,MATCH($A$83,root!$A$4:$A$553,0),MATCH(J59,root!$A$3:$CL$3,0))</f>
        <v>#N/A</v>
      </c>
      <c r="K83" t="e">
        <f>INDEX(root!$A$4:$CL$553,MATCH($A$83,root!$A$4:$A$553,0),MATCH(K59,root!$A$3:$CL$3,0))</f>
        <v>#N/A</v>
      </c>
      <c r="L83" t="e">
        <f>INDEX(root!$A$4:$CL$553,MATCH($A$83,root!$A$4:$A$553,0),MATCH(L59,root!$A$3:$CL$3,0))</f>
        <v>#N/A</v>
      </c>
      <c r="M83" t="e">
        <f>INDEX(root!$A$4:$CL$553,MATCH($A$83,root!$A$4:$A$553,0),MATCH(M59,root!$A$3:$CL$3,0))</f>
        <v>#N/A</v>
      </c>
      <c r="N83" t="e">
        <f>INDEX(root!$A$4:$CL$553,MATCH($A$83,root!$A$4:$A$553,0),MATCH(N59,root!$A$3:$CL$3,0))</f>
        <v>#N/A</v>
      </c>
      <c r="O83" t="e">
        <f>INDEX(root!$A$4:$CL$553,MATCH($A$83,root!$A$4:$A$553,0),MATCH(O59,root!$A$3:$CL$3,0))</f>
        <v>#N/A</v>
      </c>
      <c r="P83" t="e">
        <f>INDEX(root!$A$4:$CL$553,MATCH($A$83,root!$A$4:$A$553,0),MATCH(P59,root!$A$3:$CL$3,0))</f>
        <v>#N/A</v>
      </c>
      <c r="Q83" t="e">
        <f>INDEX(root!$A$4:$CL$553,MATCH($A$83,root!$A$4:$A$553,0),MATCH(Q59,root!$A$3:$CL$3,0))</f>
        <v>#N/A</v>
      </c>
      <c r="R83" t="e">
        <f>INDEX(root!$A$4:$CL$553,MATCH($A$83,root!$A$4:$A$553,0),MATCH(R59,root!$A$3:$CL$3,0))</f>
        <v>#N/A</v>
      </c>
      <c r="S83" t="e">
        <f>INDEX(root!$A$4:$CL$553,MATCH($A$83,root!$A$4:$A$553,0),MATCH(S59,root!$A$3:$CL$3,0))</f>
        <v>#N/A</v>
      </c>
      <c r="T83" t="e">
        <f>INDEX(root!$A$4:$CL$553,MATCH($A$83,root!$A$4:$A$553,0),MATCH(T59,root!$A$3:$CL$3,0))</f>
        <v>#N/A</v>
      </c>
      <c r="U83" t="e">
        <f>INDEX(root!$A$4:$CL$553,MATCH($A$83,root!$A$4:$A$553,0),MATCH(U59,root!$A$3:$CL$3,0))</f>
        <v>#N/A</v>
      </c>
      <c r="V83" t="e">
        <f>INDEX(root!$A$4:$CL$553,MATCH($A$83,root!$A$4:$A$553,0),MATCH(V59,root!$A$3:$CL$3,0))</f>
        <v>#N/A</v>
      </c>
      <c r="W83" t="e">
        <f>INDEX(root!$A$4:$CL$553,MATCH($A$83,root!$A$4:$A$553,0),MATCH(W59,root!$A$3:$CL$3,0))</f>
        <v>#N/A</v>
      </c>
      <c r="X83" t="e">
        <f>INDEX(root!$A$4:$CL$553,MATCH($A$83,root!$A$4:$A$553,0),MATCH(X59,root!$A$3:$CL$3,0))</f>
        <v>#N/A</v>
      </c>
      <c r="Y83" t="e">
        <f>INDEX(root!$A$4:$CL$553,MATCH($A$83,root!$A$4:$A$553,0),MATCH(Y59,root!$A$3:$CL$3,0))</f>
        <v>#N/A</v>
      </c>
      <c r="Z83" t="e">
        <f>INDEX(root!$A$4:$CL$553,MATCH($A$83,root!$A$4:$A$553,0),MATCH(Z59,root!$A$3:$CL$3,0))</f>
        <v>#N/A</v>
      </c>
      <c r="AA83" t="e">
        <f>INDEX(root!$A$4:$CL$553,MATCH($A$83,root!$A$4:$A$553,0),MATCH(AA59,root!$A$3:$CL$3,0))</f>
        <v>#N/A</v>
      </c>
      <c r="AB83" t="e">
        <f>INDEX(root!$A$4:$CL$553,MATCH($A$83,root!$A$4:$A$553,0),MATCH(AB59,root!$A$3:$CL$3,0))</f>
        <v>#N/A</v>
      </c>
      <c r="AC83" t="e">
        <f>INDEX(root!$A$4:$CL$553,MATCH($A$83,root!$A$4:$A$553,0),MATCH(AC59,root!$A$3:$CL$3,0))</f>
        <v>#N/A</v>
      </c>
      <c r="AD83" t="e">
        <f>INDEX(root!$A$4:$CL$553,MATCH($A$83,root!$A$4:$A$553,0),MATCH(AD59,root!$A$3:$CL$3,0))</f>
        <v>#N/A</v>
      </c>
      <c r="AE83" t="e">
        <f>INDEX(root!$A$4:$CL$553,MATCH($A$83,root!$A$4:$A$553,0),MATCH(AE59,root!$A$3:$CL$3,0))</f>
        <v>#N/A</v>
      </c>
      <c r="AF83" t="e">
        <f>INDEX(root!$A$4:$CL$553,MATCH($A$83,root!$A$4:$A$553,0),MATCH(AF59,root!$A$3:$CL$3,0))</f>
        <v>#N/A</v>
      </c>
      <c r="AG83" t="e">
        <f>INDEX(root!$A$4:$CL$553,MATCH($A$83,root!$A$4:$A$553,0),MATCH(AG59,root!$A$3:$CL$3,0))</f>
        <v>#N/A</v>
      </c>
      <c r="AH83" t="e">
        <f>INDEX(root!$A$4:$CL$553,MATCH($A$83,root!$A$4:$A$553,0),MATCH(AH59,root!$A$3:$CL$3,0))</f>
        <v>#N/A</v>
      </c>
      <c r="AI83" t="e">
        <f>INDEX(root!$A$4:$CL$553,MATCH($A$83,root!$A$4:$A$553,0),MATCH(AI59,root!$A$3:$CL$3,0))</f>
        <v>#N/A</v>
      </c>
      <c r="AJ83" t="e">
        <f>INDEX(root!$A$4:$CL$553,MATCH($A$83,root!$A$4:$A$553,0),MATCH(AJ59,root!$A$3:$CL$3,0))</f>
        <v>#N/A</v>
      </c>
      <c r="AK83" t="e">
        <f>INDEX(root!$A$4:$CL$553,MATCH($A$83,root!$A$4:$A$553,0),MATCH(AK59,root!$A$3:$CL$3,0))</f>
        <v>#N/A</v>
      </c>
      <c r="AL83" t="e">
        <f>INDEX(root!$A$4:$CL$553,MATCH($A$83,root!$A$4:$A$553,0),MATCH(AL59,root!$A$3:$CL$3,0))</f>
        <v>#N/A</v>
      </c>
      <c r="AM83" t="e">
        <f>INDEX(root!$A$4:$CL$553,MATCH($A$83,root!$A$4:$A$553,0),MATCH(AM59,root!$A$3:$CL$3,0))</f>
        <v>#N/A</v>
      </c>
      <c r="AN83" t="e">
        <f>INDEX(root!$A$4:$CL$553,MATCH($A$83,root!$A$4:$A$553,0),MATCH(AN59,root!$A$3:$CL$3,0))</f>
        <v>#N/A</v>
      </c>
      <c r="AO83" t="e">
        <f>INDEX(root!$A$4:$CL$553,MATCH($A$83,root!$A$4:$A$553,0),MATCH(AO59,root!$A$3:$CL$3,0))</f>
        <v>#N/A</v>
      </c>
      <c r="AP83" t="e">
        <f>INDEX(root!$A$4:$CL$553,MATCH($A$83,root!$A$4:$A$553,0),MATCH(AP59,root!$A$3:$CL$3,0))</f>
        <v>#N/A</v>
      </c>
      <c r="AQ83" t="e">
        <f>INDEX(root!$A$4:$CL$553,MATCH($A$83,root!$A$4:$A$553,0),MATCH(AQ59,root!$A$3:$CL$3,0))</f>
        <v>#N/A</v>
      </c>
      <c r="AR83" t="e">
        <f>INDEX(root!$A$4:$CL$553,MATCH($A$83,root!$A$4:$A$553,0),MATCH(AR59,root!$A$3:$CL$3,0))</f>
        <v>#N/A</v>
      </c>
      <c r="AS83" t="e">
        <f>INDEX(root!$A$4:$CL$553,MATCH($A$83,root!$A$4:$A$553,0),MATCH(AS59,root!$A$3:$CL$3,0))</f>
        <v>#N/A</v>
      </c>
      <c r="AT83" t="e">
        <f>INDEX(root!$A$4:$CL$553,MATCH($A$83,root!$A$4:$A$553,0),MATCH(AT59,root!$A$3:$CL$3,0))</f>
        <v>#N/A</v>
      </c>
      <c r="AU83" t="e">
        <f>INDEX(root!$A$4:$CL$553,MATCH($A$83,root!$A$4:$A$553,0),MATCH(AU59,root!$A$3:$CL$3,0))</f>
        <v>#N/A</v>
      </c>
      <c r="AV83" t="e">
        <f>INDEX(root!$A$4:$CL$553,MATCH($A$83,root!$A$4:$A$553,0),MATCH(AV59,root!$A$3:$CL$3,0))</f>
        <v>#N/A</v>
      </c>
      <c r="AW83" t="e">
        <f>INDEX(root!$A$4:$CL$553,MATCH($A$83,root!$A$4:$A$553,0),MATCH(AW59,root!$A$3:$CL$3,0))</f>
        <v>#N/A</v>
      </c>
      <c r="AX83" t="e">
        <f>INDEX(root!$A$4:$CL$553,MATCH($A$83,root!$A$4:$A$553,0),MATCH(AX59,root!$A$3:$CL$3,0))</f>
        <v>#N/A</v>
      </c>
      <c r="AY83" t="e">
        <f>INDEX(root!$A$4:$CL$553,MATCH($A$83,root!$A$4:$A$553,0),MATCH(AY59,root!$A$3:$CL$3,0))</f>
        <v>#N/A</v>
      </c>
      <c r="AZ83" t="e">
        <f>INDEX(root!$A$4:$CL$553,MATCH($A$83,root!$A$4:$A$553,0),MATCH(AZ59,root!$A$3:$CL$3,0))</f>
        <v>#N/A</v>
      </c>
      <c r="BA83" t="e">
        <f>INDEX(root!$A$4:$CL$553,MATCH($A$83,root!$A$4:$A$553,0),MATCH(BA59,root!$A$3:$CL$3,0))</f>
        <v>#N/A</v>
      </c>
      <c r="BB83" t="e">
        <f>INDEX(root!$A$4:$CL$553,MATCH($A$83,root!$A$4:$A$553,0),MATCH(BB59,root!$A$3:$CL$3,0))</f>
        <v>#N/A</v>
      </c>
      <c r="BC83" t="e">
        <f>INDEX(root!$A$4:$CL$553,MATCH($A$83,root!$A$4:$A$553,0),MATCH(BC59,root!$A$3:$CL$3,0))</f>
        <v>#N/A</v>
      </c>
      <c r="BD83" t="e">
        <f>INDEX(root!$A$4:$CL$553,MATCH($A$83,root!$A$4:$A$553,0),MATCH(BD59,root!$A$3:$CL$3,0))</f>
        <v>#N/A</v>
      </c>
      <c r="BE83" t="e">
        <f>INDEX(root!$A$4:$CL$553,MATCH($A$83,root!$A$4:$A$553,0),MATCH(BE59,root!$A$3:$CL$3,0))</f>
        <v>#N/A</v>
      </c>
      <c r="BF83" t="e">
        <f>INDEX(root!$A$4:$CL$553,MATCH($A$83,root!$A$4:$A$553,0),MATCH(BF59,root!$A$3:$CL$3,0))</f>
        <v>#N/A</v>
      </c>
      <c r="BG83" t="e">
        <f>INDEX(root!$A$4:$CL$553,MATCH($A$83,root!$A$4:$A$553,0),MATCH(BG59,root!$A$3:$CL$3,0))</f>
        <v>#N/A</v>
      </c>
      <c r="BH83" t="e">
        <f>INDEX(root!$A$4:$CL$553,MATCH($A$83,root!$A$4:$A$553,0),MATCH(BH59,root!$A$3:$CL$3,0))</f>
        <v>#N/A</v>
      </c>
      <c r="BI83" t="e">
        <f>INDEX(root!$A$4:$CL$553,MATCH($A$83,root!$A$4:$A$553,0),MATCH(BI59,root!$A$3:$CL$3,0))</f>
        <v>#N/A</v>
      </c>
      <c r="BJ83" t="e">
        <f>INDEX(root!$A$4:$CL$553,MATCH($A$83,root!$A$4:$A$553,0),MATCH(BJ59,root!$A$3:$CL$3,0))</f>
        <v>#N/A</v>
      </c>
      <c r="BK83" t="e">
        <f>INDEX(root!$A$4:$CL$553,MATCH($A$83,root!$A$4:$A$553,0),MATCH(BK59,root!$A$3:$CL$3,0))</f>
        <v>#N/A</v>
      </c>
      <c r="BL83" t="e">
        <f>INDEX(root!$A$4:$CL$553,MATCH($A$83,root!$A$4:$A$553,0),MATCH(BL59,root!$A$3:$CL$3,0))</f>
        <v>#N/A</v>
      </c>
      <c r="BM83" t="e">
        <f>INDEX(root!$A$4:$CL$553,MATCH($A$83,root!$A$4:$A$553,0),MATCH(BM59,root!$A$3:$CL$3,0))</f>
        <v>#N/A</v>
      </c>
      <c r="BN83" t="e">
        <f>INDEX(root!$A$4:$CL$553,MATCH($A$83,root!$A$4:$A$553,0),MATCH(BN59,root!$A$3:$CL$3,0))</f>
        <v>#N/A</v>
      </c>
      <c r="BO83" t="e">
        <f>INDEX(root!$A$4:$CL$553,MATCH($A$83,root!$A$4:$A$553,0),MATCH(BO59,root!$A$3:$CL$3,0))</f>
        <v>#N/A</v>
      </c>
      <c r="BP83" t="e">
        <f>INDEX(root!$A$4:$CL$553,MATCH($A$83,root!$A$4:$A$553,0),MATCH(BP59,root!$A$3:$CL$3,0))</f>
        <v>#N/A</v>
      </c>
      <c r="BQ83" t="e">
        <f>INDEX(root!$A$4:$CL$553,MATCH($A$83,root!$A$4:$A$553,0),MATCH(BQ59,root!$A$3:$CL$3,0))</f>
        <v>#N/A</v>
      </c>
      <c r="BR83" t="e">
        <f>INDEX(root!$A$4:$CL$553,MATCH($A$83,root!$A$4:$A$553,0),MATCH(BR59,root!$A$3:$CL$3,0))</f>
        <v>#N/A</v>
      </c>
      <c r="BS83" t="e">
        <f>INDEX(root!$A$4:$CL$553,MATCH($A$83,root!$A$4:$A$553,0),MATCH(BS59,root!$A$3:$CL$3,0))</f>
        <v>#N/A</v>
      </c>
      <c r="BT83" t="e">
        <f>INDEX(root!$A$4:$CL$553,MATCH($A$83,root!$A$4:$A$553,0),MATCH(BT59,root!$A$3:$CL$3,0))</f>
        <v>#N/A</v>
      </c>
      <c r="BU83" t="e">
        <f>INDEX(root!$A$4:$CL$553,MATCH($A$83,root!$A$4:$A$553,0),MATCH(BU59,root!$A$3:$CL$3,0))</f>
        <v>#N/A</v>
      </c>
      <c r="BV83" t="e">
        <f>INDEX(root!$A$4:$CL$553,MATCH($A$83,root!$A$4:$A$553,0),MATCH(BV59,root!$A$3:$CL$3,0))</f>
        <v>#N/A</v>
      </c>
      <c r="BW83" t="e">
        <f>INDEX(root!$A$4:$CL$553,MATCH($A$83,root!$A$4:$A$553,0),MATCH(BW59,root!$A$3:$CL$3,0))</f>
        <v>#N/A</v>
      </c>
      <c r="BX83" t="e">
        <f>INDEX(root!$A$4:$CL$553,MATCH($A$83,root!$A$4:$A$553,0),MATCH(BX59,root!$A$3:$CL$3,0))</f>
        <v>#N/A</v>
      </c>
      <c r="BY83" t="e">
        <f>INDEX(root!$A$4:$CL$553,MATCH($A$83,root!$A$4:$A$553,0),MATCH(BY59,root!$A$3:$CL$3,0))</f>
        <v>#N/A</v>
      </c>
      <c r="BZ83" t="e">
        <f>INDEX(root!$A$4:$CL$553,MATCH($A$83,root!$A$4:$A$553,0),MATCH(BZ59,root!$A$3:$CL$3,0))</f>
        <v>#N/A</v>
      </c>
      <c r="CA83" t="e">
        <f>INDEX(root!$A$4:$CL$553,MATCH($A$83,root!$A$4:$A$553,0),MATCH(CA59,root!$A$3:$CL$3,0))</f>
        <v>#N/A</v>
      </c>
      <c r="CB83" t="e">
        <f>INDEX(root!$A$4:$CL$553,MATCH($A$83,root!$A$4:$A$553,0),MATCH(CB59,root!$A$3:$CL$3,0))</f>
        <v>#N/A</v>
      </c>
      <c r="CC83" t="e">
        <f>INDEX(root!$A$4:$CL$553,MATCH($A$83,root!$A$4:$A$553,0),MATCH(CC59,root!$A$3:$CL$3,0))</f>
        <v>#N/A</v>
      </c>
      <c r="CD83" t="e">
        <f>INDEX(root!$A$4:$CL$553,MATCH($A$83,root!$A$4:$A$553,0),MATCH(CD59,root!$A$3:$CL$3,0))</f>
        <v>#N/A</v>
      </c>
      <c r="CE83" t="e">
        <f>INDEX(root!$A$4:$CL$553,MATCH($A$83,root!$A$4:$A$553,0),MATCH(CE59,root!$A$3:$CL$3,0))</f>
        <v>#N/A</v>
      </c>
      <c r="CF83" t="e">
        <f>INDEX(root!$A$4:$CL$553,MATCH($A$83,root!$A$4:$A$553,0),MATCH(CF59,root!$A$3:$CL$3,0))</f>
        <v>#N/A</v>
      </c>
      <c r="CG83" t="e">
        <f>INDEX(root!$A$4:$CL$553,MATCH($A$83,root!$A$4:$A$553,0),MATCH(CG59,root!$A$3:$CL$3,0))</f>
        <v>#N/A</v>
      </c>
      <c r="CH83" t="e">
        <f>INDEX(root!$A$4:$CL$553,MATCH($A$83,root!$A$4:$A$553,0),MATCH(CH59,root!$A$3:$CL$3,0))</f>
        <v>#N/A</v>
      </c>
      <c r="CI83" t="e">
        <f>INDEX(root!$A$4:$CL$553,MATCH($A$83,root!$A$4:$A$553,0),MATCH(CI59,root!$A$3:$CL$3,0))</f>
        <v>#N/A</v>
      </c>
      <c r="CJ83" t="e">
        <f>INDEX(root!$A$4:$CL$553,MATCH($A$83,root!$A$4:$A$553,0),MATCH(CJ59,root!$A$3:$CL$3,0))</f>
        <v>#N/A</v>
      </c>
      <c r="CK83" t="e">
        <f>INDEX(root!$A$4:$CL$553,MATCH($A$83,root!$A$4:$A$553,0),MATCH(CK59,root!$A$3:$CL$3,0))</f>
        <v>#N/A</v>
      </c>
      <c r="CL83" t="e">
        <f>INDEX(root!$A$4:$CL$553,MATCH($A$83,root!$A$4:$A$553,0),MATCH(CL59,root!$A$3:$CL$3,0))</f>
        <v>#N/A</v>
      </c>
    </row>
    <row r="84" spans="1:90" x14ac:dyDescent="0.3">
      <c r="A84" t="s">
        <v>491</v>
      </c>
      <c r="B84">
        <f>INDEX(root!$A$4:$CL$553,MATCH($A$84,root!$A$4:$A$553,0),MATCH(B59,root!$A$3:$CL$3,0))</f>
        <v>259</v>
      </c>
      <c r="C84" t="str">
        <f>INDEX(root!$A$4:$CL$553,MATCH($A$84,root!$A$4:$A$553,0),MATCH(C59,root!$A$3:$CL$3,0))</f>
        <v>Rep</v>
      </c>
      <c r="D84">
        <f>INDEX(root!$A$4:$CL$553,MATCH($A$84,root!$A$4:$A$553,0),MATCH(D59,root!$A$3:$CL$3,0))</f>
        <v>-48.4</v>
      </c>
      <c r="E84">
        <f>INDEX(root!$A$4:$CL$553,MATCH($A$84,root!$A$4:$A$553,0),MATCH(E59,root!$A$3:$CL$3,0))</f>
        <v>-55.1</v>
      </c>
      <c r="F84">
        <f>INDEX(root!$A$4:$CL$553,MATCH($A$84,root!$A$4:$A$553,0),MATCH(F59,root!$A$3:$CL$3,0))</f>
        <v>-52</v>
      </c>
      <c r="G84">
        <f>INDEX(root!$A$4:$CL$553,MATCH($A$84,root!$A$4:$A$553,0),MATCH(G59,root!$A$3:$CL$3,0))</f>
        <v>-48.2</v>
      </c>
      <c r="H84">
        <f>INDEX(root!$A$4:$CL$553,MATCH($A$84,root!$A$4:$A$553,0),MATCH(H59,root!$A$3:$CL$3,0))</f>
        <v>-48.5</v>
      </c>
      <c r="I84">
        <f>INDEX(root!$A$4:$CL$553,MATCH($A$84,root!$A$4:$A$553,0),MATCH(I59,root!$A$3:$CL$3,0))</f>
        <v>-52.5</v>
      </c>
      <c r="J84" t="str">
        <f>INDEX(root!$A$4:$CL$553,MATCH($A$84,root!$A$4:$A$553,0),MATCH(J59,root!$A$3:$CL$3,0))</f>
        <v>N/A</v>
      </c>
      <c r="K84" t="str">
        <f>INDEX(root!$A$4:$CL$553,MATCH($A$84,root!$A$4:$A$553,0),MATCH(K59,root!$A$3:$CL$3,0))</f>
        <v>N/A</v>
      </c>
      <c r="L84" t="str">
        <f>INDEX(root!$A$4:$CL$553,MATCH($A$84,root!$A$4:$A$553,0),MATCH(L59,root!$A$3:$CL$3,0))</f>
        <v>N/A</v>
      </c>
      <c r="M84" t="str">
        <f>INDEX(root!$A$4:$CL$553,MATCH($A$84,root!$A$4:$A$553,0),MATCH(M59,root!$A$3:$CL$3,0))</f>
        <v>N/A</v>
      </c>
      <c r="N84" t="str">
        <f>INDEX(root!$A$4:$CL$553,MATCH($A$84,root!$A$4:$A$553,0),MATCH(N59,root!$A$3:$CL$3,0))</f>
        <v>N/A</v>
      </c>
      <c r="O84" t="str">
        <f>INDEX(root!$A$4:$CL$553,MATCH($A$84,root!$A$4:$A$553,0),MATCH(O59,root!$A$3:$CL$3,0))</f>
        <v>N/A</v>
      </c>
      <c r="P84">
        <f>INDEX(root!$A$4:$CL$553,MATCH($A$84,root!$A$4:$A$553,0),MATCH(P59,root!$A$3:$CL$3,0))</f>
        <v>-48.4</v>
      </c>
      <c r="Q84" t="str">
        <f>INDEX(root!$A$4:$CL$553,MATCH($A$84,root!$A$4:$A$553,0),MATCH(Q59,root!$A$3:$CL$3,0))</f>
        <v>N/A</v>
      </c>
      <c r="R84" t="str">
        <f>INDEX(root!$A$4:$CL$553,MATCH($A$84,root!$A$4:$A$553,0),MATCH(R59,root!$A$3:$CL$3,0))</f>
        <v>N/A</v>
      </c>
      <c r="S84">
        <f>INDEX(root!$A$4:$CL$553,MATCH($A$84,root!$A$4:$A$553,0),MATCH(S59,root!$A$3:$CL$3,0))</f>
        <v>-55.1</v>
      </c>
      <c r="T84" t="str">
        <f>INDEX(root!$A$4:$CL$553,MATCH($A$84,root!$A$4:$A$553,0),MATCH(T59,root!$A$3:$CL$3,0))</f>
        <v>N/A</v>
      </c>
      <c r="U84" t="str">
        <f>INDEX(root!$A$4:$CL$553,MATCH($A$84,root!$A$4:$A$553,0),MATCH(U59,root!$A$3:$CL$3,0))</f>
        <v>N/A</v>
      </c>
      <c r="V84">
        <f>INDEX(root!$A$4:$CL$553,MATCH($A$84,root!$A$4:$A$553,0),MATCH(V59,root!$A$3:$CL$3,0))</f>
        <v>-55.1</v>
      </c>
      <c r="W84" t="str">
        <f>INDEX(root!$A$4:$CL$553,MATCH($A$84,root!$A$4:$A$553,0),MATCH(W59,root!$A$3:$CL$3,0))</f>
        <v>N/A</v>
      </c>
      <c r="X84" t="str">
        <f>INDEX(root!$A$4:$CL$553,MATCH($A$84,root!$A$4:$A$553,0),MATCH(X59,root!$A$3:$CL$3,0))</f>
        <v>N/A</v>
      </c>
      <c r="Y84">
        <f>INDEX(root!$A$4:$CL$553,MATCH($A$84,root!$A$4:$A$553,0),MATCH(Y59,root!$A$3:$CL$3,0))</f>
        <v>-55.1</v>
      </c>
      <c r="Z84" t="str">
        <f>INDEX(root!$A$4:$CL$553,MATCH($A$84,root!$A$4:$A$553,0),MATCH(Z59,root!$A$3:$CL$3,0))</f>
        <v>N/A</v>
      </c>
      <c r="AA84" t="str">
        <f>INDEX(root!$A$4:$CL$553,MATCH($A$84,root!$A$4:$A$553,0),MATCH(AA59,root!$A$3:$CL$3,0))</f>
        <v>N/A</v>
      </c>
      <c r="AB84">
        <f>INDEX(root!$A$4:$CL$553,MATCH($A$84,root!$A$4:$A$553,0),MATCH(AB59,root!$A$3:$CL$3,0))</f>
        <v>-52</v>
      </c>
      <c r="AC84" t="str">
        <f>INDEX(root!$A$4:$CL$553,MATCH($A$84,root!$A$4:$A$553,0),MATCH(AC59,root!$A$3:$CL$3,0))</f>
        <v>N/A</v>
      </c>
      <c r="AD84" t="str">
        <f>INDEX(root!$A$4:$CL$553,MATCH($A$84,root!$A$4:$A$553,0),MATCH(AD59,root!$A$3:$CL$3,0))</f>
        <v>N/A</v>
      </c>
      <c r="AE84">
        <f>INDEX(root!$A$4:$CL$553,MATCH($A$84,root!$A$4:$A$553,0),MATCH(AE59,root!$A$3:$CL$3,0))</f>
        <v>-52</v>
      </c>
      <c r="AF84" t="str">
        <f>INDEX(root!$A$4:$CL$553,MATCH($A$84,root!$A$4:$A$553,0),MATCH(AF59,root!$A$3:$CL$3,0))</f>
        <v>N/A</v>
      </c>
      <c r="AG84" t="str">
        <f>INDEX(root!$A$4:$CL$553,MATCH($A$84,root!$A$4:$A$553,0),MATCH(AG59,root!$A$3:$CL$3,0))</f>
        <v>N/A</v>
      </c>
      <c r="AH84">
        <f>INDEX(root!$A$4:$CL$553,MATCH($A$84,root!$A$4:$A$553,0),MATCH(AH59,root!$A$3:$CL$3,0))</f>
        <v>-52</v>
      </c>
      <c r="AI84" t="str">
        <f>INDEX(root!$A$4:$CL$553,MATCH($A$84,root!$A$4:$A$553,0),MATCH(AI59,root!$A$3:$CL$3,0))</f>
        <v>N/A</v>
      </c>
      <c r="AJ84" t="str">
        <f>INDEX(root!$A$4:$CL$553,MATCH($A$84,root!$A$4:$A$553,0),MATCH(AJ59,root!$A$3:$CL$3,0))</f>
        <v>N/A</v>
      </c>
      <c r="AK84">
        <f>INDEX(root!$A$4:$CL$553,MATCH($A$84,root!$A$4:$A$553,0),MATCH(AK59,root!$A$3:$CL$3,0))</f>
        <v>-48.2</v>
      </c>
      <c r="AL84" t="str">
        <f>INDEX(root!$A$4:$CL$553,MATCH($A$84,root!$A$4:$A$553,0),MATCH(AL59,root!$A$3:$CL$3,0))</f>
        <v>N/A</v>
      </c>
      <c r="AM84" t="str">
        <f>INDEX(root!$A$4:$CL$553,MATCH($A$84,root!$A$4:$A$553,0),MATCH(AM59,root!$A$3:$CL$3,0))</f>
        <v>N/A</v>
      </c>
      <c r="AN84">
        <f>INDEX(root!$A$4:$CL$553,MATCH($A$84,root!$A$4:$A$553,0),MATCH(AN59,root!$A$3:$CL$3,0))</f>
        <v>-48.2</v>
      </c>
      <c r="AO84" t="str">
        <f>INDEX(root!$A$4:$CL$553,MATCH($A$84,root!$A$4:$A$553,0),MATCH(AO59,root!$A$3:$CL$3,0))</f>
        <v>N/A</v>
      </c>
      <c r="AP84" t="str">
        <f>INDEX(root!$A$4:$CL$553,MATCH($A$84,root!$A$4:$A$553,0),MATCH(AP59,root!$A$3:$CL$3,0))</f>
        <v>N/A</v>
      </c>
      <c r="AQ84">
        <f>INDEX(root!$A$4:$CL$553,MATCH($A$84,root!$A$4:$A$553,0),MATCH(AQ59,root!$A$3:$CL$3,0))</f>
        <v>-48.2</v>
      </c>
      <c r="AR84" t="str">
        <f>INDEX(root!$A$4:$CL$553,MATCH($A$84,root!$A$4:$A$553,0),MATCH(AR59,root!$A$3:$CL$3,0))</f>
        <v>N/A</v>
      </c>
      <c r="AS84" t="str">
        <f>INDEX(root!$A$4:$CL$553,MATCH($A$84,root!$A$4:$A$553,0),MATCH(AS59,root!$A$3:$CL$3,0))</f>
        <v>N/A</v>
      </c>
      <c r="AT84">
        <f>INDEX(root!$A$4:$CL$553,MATCH($A$84,root!$A$4:$A$553,0),MATCH(AT59,root!$A$3:$CL$3,0))</f>
        <v>-48.5</v>
      </c>
      <c r="AU84" t="str">
        <f>INDEX(root!$A$4:$CL$553,MATCH($A$84,root!$A$4:$A$553,0),MATCH(AU59,root!$A$3:$CL$3,0))</f>
        <v>N/A</v>
      </c>
      <c r="AV84" t="str">
        <f>INDEX(root!$A$4:$CL$553,MATCH($A$84,root!$A$4:$A$553,0),MATCH(AV59,root!$A$3:$CL$3,0))</f>
        <v>N/A</v>
      </c>
      <c r="AW84">
        <f>INDEX(root!$A$4:$CL$553,MATCH($A$84,root!$A$4:$A$553,0),MATCH(AW59,root!$A$3:$CL$3,0))</f>
        <v>-48.5</v>
      </c>
      <c r="AX84" t="str">
        <f>INDEX(root!$A$4:$CL$553,MATCH($A$84,root!$A$4:$A$553,0),MATCH(AX59,root!$A$3:$CL$3,0))</f>
        <v>N/A</v>
      </c>
      <c r="AY84" t="str">
        <f>INDEX(root!$A$4:$CL$553,MATCH($A$84,root!$A$4:$A$553,0),MATCH(AY59,root!$A$3:$CL$3,0))</f>
        <v>N/A</v>
      </c>
      <c r="AZ84">
        <f>INDEX(root!$A$4:$CL$553,MATCH($A$84,root!$A$4:$A$553,0),MATCH(AZ59,root!$A$3:$CL$3,0))</f>
        <v>-48.5</v>
      </c>
      <c r="BA84">
        <f>INDEX(root!$A$4:$CL$553,MATCH($A$84,root!$A$4:$A$553,0),MATCH(BA59,root!$A$3:$CL$3,0))</f>
        <v>-48.2</v>
      </c>
      <c r="BB84">
        <f>INDEX(root!$A$4:$CL$553,MATCH($A$84,root!$A$4:$A$553,0),MATCH(BB59,root!$A$3:$CL$3,0))</f>
        <v>0</v>
      </c>
      <c r="BC84" t="str">
        <f>INDEX(root!$A$4:$CL$553,MATCH($A$84,root!$A$4:$A$553,0),MATCH(BC59,root!$A$3:$CL$3,0))</f>
        <v>N/A</v>
      </c>
      <c r="BD84">
        <f>INDEX(root!$A$4:$CL$553,MATCH($A$84,root!$A$4:$A$553,0),MATCH(BD59,root!$A$3:$CL$3,0))</f>
        <v>-48.2</v>
      </c>
      <c r="BE84" t="str">
        <f>INDEX(root!$A$4:$CL$553,MATCH($A$84,root!$A$4:$A$553,0),MATCH(BE59,root!$A$3:$CL$3,0))</f>
        <v>N/A</v>
      </c>
      <c r="BF84" t="str">
        <f>INDEX(root!$A$4:$CL$553,MATCH($A$84,root!$A$4:$A$553,0),MATCH(BF59,root!$A$3:$CL$3,0))</f>
        <v>N/A</v>
      </c>
      <c r="BG84">
        <f>INDEX(root!$A$4:$CL$553,MATCH($A$84,root!$A$4:$A$553,0),MATCH(BG59,root!$A$3:$CL$3,0))</f>
        <v>-48.2</v>
      </c>
      <c r="BH84">
        <f>INDEX(root!$A$4:$CL$553,MATCH($A$84,root!$A$4:$A$553,0),MATCH(BH59,root!$A$3:$CL$3,0))</f>
        <v>0</v>
      </c>
      <c r="BI84" t="str">
        <f>INDEX(root!$A$4:$CL$553,MATCH($A$84,root!$A$4:$A$553,0),MATCH(BI59,root!$A$3:$CL$3,0))</f>
        <v>N/A</v>
      </c>
      <c r="BJ84" t="str">
        <f>INDEX(root!$A$4:$CL$553,MATCH($A$84,root!$A$4:$A$553,0),MATCH(BJ59,root!$A$3:$CL$3,0))</f>
        <v>N/A</v>
      </c>
      <c r="BK84">
        <f>INDEX(root!$A$4:$CL$553,MATCH($A$84,root!$A$4:$A$553,0),MATCH(BK59,root!$A$3:$CL$3,0))</f>
        <v>-48.5</v>
      </c>
      <c r="BL84">
        <f>INDEX(root!$A$4:$CL$553,MATCH($A$84,root!$A$4:$A$553,0),MATCH(BL59,root!$A$3:$CL$3,0))</f>
        <v>0</v>
      </c>
      <c r="BM84" t="str">
        <f>INDEX(root!$A$4:$CL$553,MATCH($A$84,root!$A$4:$A$553,0),MATCH(BM59,root!$A$3:$CL$3,0))</f>
        <v>N/A</v>
      </c>
      <c r="BN84">
        <f>INDEX(root!$A$4:$CL$553,MATCH($A$84,root!$A$4:$A$553,0),MATCH(BN59,root!$A$3:$CL$3,0))</f>
        <v>-48.5</v>
      </c>
      <c r="BO84" t="str">
        <f>INDEX(root!$A$4:$CL$553,MATCH($A$84,root!$A$4:$A$553,0),MATCH(BO59,root!$A$3:$CL$3,0))</f>
        <v>N/A</v>
      </c>
      <c r="BP84" t="str">
        <f>INDEX(root!$A$4:$CL$553,MATCH($A$84,root!$A$4:$A$553,0),MATCH(BP59,root!$A$3:$CL$3,0))</f>
        <v>N/A</v>
      </c>
      <c r="BQ84">
        <f>INDEX(root!$A$4:$CL$553,MATCH($A$84,root!$A$4:$A$553,0),MATCH(BQ59,root!$A$3:$CL$3,0))</f>
        <v>-48.5</v>
      </c>
      <c r="BR84">
        <f>INDEX(root!$A$4:$CL$553,MATCH($A$84,root!$A$4:$A$553,0),MATCH(BR59,root!$A$3:$CL$3,0))</f>
        <v>0</v>
      </c>
      <c r="BS84">
        <f>INDEX(root!$A$4:$CL$553,MATCH($A$84,root!$A$4:$A$553,0),MATCH(BS59,root!$A$3:$CL$3,0))</f>
        <v>0</v>
      </c>
      <c r="BT84">
        <f>INDEX(root!$A$4:$CL$553,MATCH($A$84,root!$A$4:$A$553,0),MATCH(BT59,root!$A$3:$CL$3,0))</f>
        <v>0</v>
      </c>
      <c r="BU84">
        <f>INDEX(root!$A$4:$CL$553,MATCH($A$84,root!$A$4:$A$553,0),MATCH(BU59,root!$A$3:$CL$3,0))</f>
        <v>0</v>
      </c>
      <c r="BV84">
        <f>INDEX(root!$A$4:$CL$553,MATCH($A$84,root!$A$4:$A$553,0),MATCH(BV59,root!$A$3:$CL$3,0))</f>
        <v>0</v>
      </c>
      <c r="BW84">
        <f>INDEX(root!$A$4:$CL$553,MATCH($A$84,root!$A$4:$A$553,0),MATCH(BW59,root!$A$3:$CL$3,0))</f>
        <v>0</v>
      </c>
      <c r="BX84">
        <f>INDEX(root!$A$4:$CL$553,MATCH($A$84,root!$A$4:$A$553,0),MATCH(BX59,root!$A$3:$CL$3,0))</f>
        <v>0</v>
      </c>
      <c r="BY84">
        <f>INDEX(root!$A$4:$CL$553,MATCH($A$84,root!$A$4:$A$553,0),MATCH(BY59,root!$A$3:$CL$3,0))</f>
        <v>0</v>
      </c>
      <c r="BZ84">
        <f>INDEX(root!$A$4:$CL$553,MATCH($A$84,root!$A$4:$A$553,0),MATCH(BZ59,root!$A$3:$CL$3,0))</f>
        <v>0</v>
      </c>
      <c r="CA84">
        <f>INDEX(root!$A$4:$CL$553,MATCH($A$84,root!$A$4:$A$553,0),MATCH(CA59,root!$A$3:$CL$3,0))</f>
        <v>0</v>
      </c>
      <c r="CB84">
        <f>INDEX(root!$A$4:$CL$553,MATCH($A$84,root!$A$4:$A$553,0),MATCH(CB59,root!$A$3:$CL$3,0))</f>
        <v>0</v>
      </c>
      <c r="CC84">
        <f>INDEX(root!$A$4:$CL$553,MATCH($A$84,root!$A$4:$A$553,0),MATCH(CC59,root!$A$3:$CL$3,0))</f>
        <v>0</v>
      </c>
      <c r="CD84">
        <f>INDEX(root!$A$4:$CL$553,MATCH($A$84,root!$A$4:$A$553,0),MATCH(CD59,root!$A$3:$CL$3,0))</f>
        <v>0</v>
      </c>
      <c r="CE84">
        <f>INDEX(root!$A$4:$CL$553,MATCH($A$84,root!$A$4:$A$553,0),MATCH(CE59,root!$A$3:$CL$3,0))</f>
        <v>0</v>
      </c>
      <c r="CF84">
        <f>INDEX(root!$A$4:$CL$553,MATCH($A$84,root!$A$4:$A$553,0),MATCH(CF59,root!$A$3:$CL$3,0))</f>
        <v>0</v>
      </c>
      <c r="CG84">
        <f>INDEX(root!$A$4:$CL$553,MATCH($A$84,root!$A$4:$A$553,0),MATCH(CG59,root!$A$3:$CL$3,0))</f>
        <v>0</v>
      </c>
      <c r="CH84">
        <f>INDEX(root!$A$4:$CL$553,MATCH($A$84,root!$A$4:$A$553,0),MATCH(CH59,root!$A$3:$CL$3,0))</f>
        <v>0</v>
      </c>
      <c r="CI84">
        <f>INDEX(root!$A$4:$CL$553,MATCH($A$84,root!$A$4:$A$553,0),MATCH(CI59,root!$A$3:$CL$3,0))</f>
        <v>0</v>
      </c>
      <c r="CJ84">
        <f>INDEX(root!$A$4:$CL$553,MATCH($A$84,root!$A$4:$A$553,0),MATCH(CJ59,root!$A$3:$CL$3,0))</f>
        <v>0</v>
      </c>
      <c r="CK84">
        <f>INDEX(root!$A$4:$CL$553,MATCH($A$84,root!$A$4:$A$553,0),MATCH(CK59,root!$A$3:$CL$3,0))</f>
        <v>0</v>
      </c>
      <c r="CL84">
        <f>INDEX(root!$A$4:$CL$553,MATCH($A$84,root!$A$4:$A$553,0),MATCH(CL59,root!$A$3:$CL$3,0))</f>
        <v>0</v>
      </c>
    </row>
    <row r="85" spans="1:90" x14ac:dyDescent="0.3">
      <c r="A85" t="s">
        <v>782</v>
      </c>
      <c r="B85" t="e">
        <f>INDEX(root!$A$4:$CL$553,MATCH($A$85,root!$A$4:$A$553,0),MATCH(B59,root!$A$3:$CL$3,0))</f>
        <v>#N/A</v>
      </c>
      <c r="C85" t="e">
        <f>INDEX(root!$A$4:$CL$553,MATCH($A$85,root!$A$4:$A$553,0),MATCH(C59,root!$A$3:$CL$3,0))</f>
        <v>#N/A</v>
      </c>
      <c r="D85" t="e">
        <f>INDEX(root!$A$4:$CL$553,MATCH($A$85,root!$A$4:$A$553,0),MATCH(D59,root!$A$3:$CL$3,0))</f>
        <v>#N/A</v>
      </c>
      <c r="E85" t="e">
        <f>INDEX(root!$A$4:$CL$553,MATCH($A$85,root!$A$4:$A$553,0),MATCH(E59,root!$A$3:$CL$3,0))</f>
        <v>#N/A</v>
      </c>
      <c r="F85" t="e">
        <f>INDEX(root!$A$4:$CL$553,MATCH($A$85,root!$A$4:$A$553,0),MATCH(F59,root!$A$3:$CL$3,0))</f>
        <v>#N/A</v>
      </c>
      <c r="G85" t="e">
        <f>INDEX(root!$A$4:$CL$553,MATCH($A$85,root!$A$4:$A$553,0),MATCH(G59,root!$A$3:$CL$3,0))</f>
        <v>#N/A</v>
      </c>
      <c r="H85" t="e">
        <f>INDEX(root!$A$4:$CL$553,MATCH($A$85,root!$A$4:$A$553,0),MATCH(H59,root!$A$3:$CL$3,0))</f>
        <v>#N/A</v>
      </c>
      <c r="I85" t="e">
        <f>INDEX(root!$A$4:$CL$553,MATCH($A$85,root!$A$4:$A$553,0),MATCH(I59,root!$A$3:$CL$3,0))</f>
        <v>#N/A</v>
      </c>
      <c r="J85" t="e">
        <f>INDEX(root!$A$4:$CL$553,MATCH($A$85,root!$A$4:$A$553,0),MATCH(J59,root!$A$3:$CL$3,0))</f>
        <v>#N/A</v>
      </c>
      <c r="K85" t="e">
        <f>INDEX(root!$A$4:$CL$553,MATCH($A$85,root!$A$4:$A$553,0),MATCH(K59,root!$A$3:$CL$3,0))</f>
        <v>#N/A</v>
      </c>
      <c r="L85" t="e">
        <f>INDEX(root!$A$4:$CL$553,MATCH($A$85,root!$A$4:$A$553,0),MATCH(L59,root!$A$3:$CL$3,0))</f>
        <v>#N/A</v>
      </c>
      <c r="M85" t="e">
        <f>INDEX(root!$A$4:$CL$553,MATCH($A$85,root!$A$4:$A$553,0),MATCH(M59,root!$A$3:$CL$3,0))</f>
        <v>#N/A</v>
      </c>
      <c r="N85" t="e">
        <f>INDEX(root!$A$4:$CL$553,MATCH($A$85,root!$A$4:$A$553,0),MATCH(N59,root!$A$3:$CL$3,0))</f>
        <v>#N/A</v>
      </c>
      <c r="O85" t="e">
        <f>INDEX(root!$A$4:$CL$553,MATCH($A$85,root!$A$4:$A$553,0),MATCH(O59,root!$A$3:$CL$3,0))</f>
        <v>#N/A</v>
      </c>
      <c r="P85" t="e">
        <f>INDEX(root!$A$4:$CL$553,MATCH($A$85,root!$A$4:$A$553,0),MATCH(P59,root!$A$3:$CL$3,0))</f>
        <v>#N/A</v>
      </c>
      <c r="Q85" t="e">
        <f>INDEX(root!$A$4:$CL$553,MATCH($A$85,root!$A$4:$A$553,0),MATCH(Q59,root!$A$3:$CL$3,0))</f>
        <v>#N/A</v>
      </c>
      <c r="R85" t="e">
        <f>INDEX(root!$A$4:$CL$553,MATCH($A$85,root!$A$4:$A$553,0),MATCH(R59,root!$A$3:$CL$3,0))</f>
        <v>#N/A</v>
      </c>
      <c r="S85" t="e">
        <f>INDEX(root!$A$4:$CL$553,MATCH($A$85,root!$A$4:$A$553,0),MATCH(S59,root!$A$3:$CL$3,0))</f>
        <v>#N/A</v>
      </c>
      <c r="T85" t="e">
        <f>INDEX(root!$A$4:$CL$553,MATCH($A$85,root!$A$4:$A$553,0),MATCH(T59,root!$A$3:$CL$3,0))</f>
        <v>#N/A</v>
      </c>
      <c r="U85" t="e">
        <f>INDEX(root!$A$4:$CL$553,MATCH($A$85,root!$A$4:$A$553,0),MATCH(U59,root!$A$3:$CL$3,0))</f>
        <v>#N/A</v>
      </c>
      <c r="V85" t="e">
        <f>INDEX(root!$A$4:$CL$553,MATCH($A$85,root!$A$4:$A$553,0),MATCH(V59,root!$A$3:$CL$3,0))</f>
        <v>#N/A</v>
      </c>
      <c r="W85" t="e">
        <f>INDEX(root!$A$4:$CL$553,MATCH($A$85,root!$A$4:$A$553,0),MATCH(W59,root!$A$3:$CL$3,0))</f>
        <v>#N/A</v>
      </c>
      <c r="X85" t="e">
        <f>INDEX(root!$A$4:$CL$553,MATCH($A$85,root!$A$4:$A$553,0),MATCH(X59,root!$A$3:$CL$3,0))</f>
        <v>#N/A</v>
      </c>
      <c r="Y85" t="e">
        <f>INDEX(root!$A$4:$CL$553,MATCH($A$85,root!$A$4:$A$553,0),MATCH(Y59,root!$A$3:$CL$3,0))</f>
        <v>#N/A</v>
      </c>
      <c r="Z85" t="e">
        <f>INDEX(root!$A$4:$CL$553,MATCH($A$85,root!$A$4:$A$553,0),MATCH(Z59,root!$A$3:$CL$3,0))</f>
        <v>#N/A</v>
      </c>
      <c r="AA85" t="e">
        <f>INDEX(root!$A$4:$CL$553,MATCH($A$85,root!$A$4:$A$553,0),MATCH(AA59,root!$A$3:$CL$3,0))</f>
        <v>#N/A</v>
      </c>
      <c r="AB85" t="e">
        <f>INDEX(root!$A$4:$CL$553,MATCH($A$85,root!$A$4:$A$553,0),MATCH(AB59,root!$A$3:$CL$3,0))</f>
        <v>#N/A</v>
      </c>
      <c r="AC85" t="e">
        <f>INDEX(root!$A$4:$CL$553,MATCH($A$85,root!$A$4:$A$553,0),MATCH(AC59,root!$A$3:$CL$3,0))</f>
        <v>#N/A</v>
      </c>
      <c r="AD85" t="e">
        <f>INDEX(root!$A$4:$CL$553,MATCH($A$85,root!$A$4:$A$553,0),MATCH(AD59,root!$A$3:$CL$3,0))</f>
        <v>#N/A</v>
      </c>
      <c r="AE85" t="e">
        <f>INDEX(root!$A$4:$CL$553,MATCH($A$85,root!$A$4:$A$553,0),MATCH(AE59,root!$A$3:$CL$3,0))</f>
        <v>#N/A</v>
      </c>
      <c r="AF85" t="e">
        <f>INDEX(root!$A$4:$CL$553,MATCH($A$85,root!$A$4:$A$553,0),MATCH(AF59,root!$A$3:$CL$3,0))</f>
        <v>#N/A</v>
      </c>
      <c r="AG85" t="e">
        <f>INDEX(root!$A$4:$CL$553,MATCH($A$85,root!$A$4:$A$553,0),MATCH(AG59,root!$A$3:$CL$3,0))</f>
        <v>#N/A</v>
      </c>
      <c r="AH85" t="e">
        <f>INDEX(root!$A$4:$CL$553,MATCH($A$85,root!$A$4:$A$553,0),MATCH(AH59,root!$A$3:$CL$3,0))</f>
        <v>#N/A</v>
      </c>
      <c r="AI85" t="e">
        <f>INDEX(root!$A$4:$CL$553,MATCH($A$85,root!$A$4:$A$553,0),MATCH(AI59,root!$A$3:$CL$3,0))</f>
        <v>#N/A</v>
      </c>
      <c r="AJ85" t="e">
        <f>INDEX(root!$A$4:$CL$553,MATCH($A$85,root!$A$4:$A$553,0),MATCH(AJ59,root!$A$3:$CL$3,0))</f>
        <v>#N/A</v>
      </c>
      <c r="AK85" t="e">
        <f>INDEX(root!$A$4:$CL$553,MATCH($A$85,root!$A$4:$A$553,0),MATCH(AK59,root!$A$3:$CL$3,0))</f>
        <v>#N/A</v>
      </c>
      <c r="AL85" t="e">
        <f>INDEX(root!$A$4:$CL$553,MATCH($A$85,root!$A$4:$A$553,0),MATCH(AL59,root!$A$3:$CL$3,0))</f>
        <v>#N/A</v>
      </c>
      <c r="AM85" t="e">
        <f>INDEX(root!$A$4:$CL$553,MATCH($A$85,root!$A$4:$A$553,0),MATCH(AM59,root!$A$3:$CL$3,0))</f>
        <v>#N/A</v>
      </c>
      <c r="AN85" t="e">
        <f>INDEX(root!$A$4:$CL$553,MATCH($A$85,root!$A$4:$A$553,0),MATCH(AN59,root!$A$3:$CL$3,0))</f>
        <v>#N/A</v>
      </c>
      <c r="AO85" t="e">
        <f>INDEX(root!$A$4:$CL$553,MATCH($A$85,root!$A$4:$A$553,0),MATCH(AO59,root!$A$3:$CL$3,0))</f>
        <v>#N/A</v>
      </c>
      <c r="AP85" t="e">
        <f>INDEX(root!$A$4:$CL$553,MATCH($A$85,root!$A$4:$A$553,0),MATCH(AP59,root!$A$3:$CL$3,0))</f>
        <v>#N/A</v>
      </c>
      <c r="AQ85" t="e">
        <f>INDEX(root!$A$4:$CL$553,MATCH($A$85,root!$A$4:$A$553,0),MATCH(AQ59,root!$A$3:$CL$3,0))</f>
        <v>#N/A</v>
      </c>
      <c r="AR85" t="e">
        <f>INDEX(root!$A$4:$CL$553,MATCH($A$85,root!$A$4:$A$553,0),MATCH(AR59,root!$A$3:$CL$3,0))</f>
        <v>#N/A</v>
      </c>
      <c r="AS85" t="e">
        <f>INDEX(root!$A$4:$CL$553,MATCH($A$85,root!$A$4:$A$553,0),MATCH(AS59,root!$A$3:$CL$3,0))</f>
        <v>#N/A</v>
      </c>
      <c r="AT85" t="e">
        <f>INDEX(root!$A$4:$CL$553,MATCH($A$85,root!$A$4:$A$553,0),MATCH(AT59,root!$A$3:$CL$3,0))</f>
        <v>#N/A</v>
      </c>
      <c r="AU85" t="e">
        <f>INDEX(root!$A$4:$CL$553,MATCH($A$85,root!$A$4:$A$553,0),MATCH(AU59,root!$A$3:$CL$3,0))</f>
        <v>#N/A</v>
      </c>
      <c r="AV85" t="e">
        <f>INDEX(root!$A$4:$CL$553,MATCH($A$85,root!$A$4:$A$553,0),MATCH(AV59,root!$A$3:$CL$3,0))</f>
        <v>#N/A</v>
      </c>
      <c r="AW85" t="e">
        <f>INDEX(root!$A$4:$CL$553,MATCH($A$85,root!$A$4:$A$553,0),MATCH(AW59,root!$A$3:$CL$3,0))</f>
        <v>#N/A</v>
      </c>
      <c r="AX85" t="e">
        <f>INDEX(root!$A$4:$CL$553,MATCH($A$85,root!$A$4:$A$553,0),MATCH(AX59,root!$A$3:$CL$3,0))</f>
        <v>#N/A</v>
      </c>
      <c r="AY85" t="e">
        <f>INDEX(root!$A$4:$CL$553,MATCH($A$85,root!$A$4:$A$553,0),MATCH(AY59,root!$A$3:$CL$3,0))</f>
        <v>#N/A</v>
      </c>
      <c r="AZ85" t="e">
        <f>INDEX(root!$A$4:$CL$553,MATCH($A$85,root!$A$4:$A$553,0),MATCH(AZ59,root!$A$3:$CL$3,0))</f>
        <v>#N/A</v>
      </c>
      <c r="BA85" t="e">
        <f>INDEX(root!$A$4:$CL$553,MATCH($A$85,root!$A$4:$A$553,0),MATCH(BA59,root!$A$3:$CL$3,0))</f>
        <v>#N/A</v>
      </c>
      <c r="BB85" t="e">
        <f>INDEX(root!$A$4:$CL$553,MATCH($A$85,root!$A$4:$A$553,0),MATCH(BB59,root!$A$3:$CL$3,0))</f>
        <v>#N/A</v>
      </c>
      <c r="BC85" t="e">
        <f>INDEX(root!$A$4:$CL$553,MATCH($A$85,root!$A$4:$A$553,0),MATCH(BC59,root!$A$3:$CL$3,0))</f>
        <v>#N/A</v>
      </c>
      <c r="BD85" t="e">
        <f>INDEX(root!$A$4:$CL$553,MATCH($A$85,root!$A$4:$A$553,0),MATCH(BD59,root!$A$3:$CL$3,0))</f>
        <v>#N/A</v>
      </c>
      <c r="BE85" t="e">
        <f>INDEX(root!$A$4:$CL$553,MATCH($A$85,root!$A$4:$A$553,0),MATCH(BE59,root!$A$3:$CL$3,0))</f>
        <v>#N/A</v>
      </c>
      <c r="BF85" t="e">
        <f>INDEX(root!$A$4:$CL$553,MATCH($A$85,root!$A$4:$A$553,0),MATCH(BF59,root!$A$3:$CL$3,0))</f>
        <v>#N/A</v>
      </c>
      <c r="BG85" t="e">
        <f>INDEX(root!$A$4:$CL$553,MATCH($A$85,root!$A$4:$A$553,0),MATCH(BG59,root!$A$3:$CL$3,0))</f>
        <v>#N/A</v>
      </c>
      <c r="BH85" t="e">
        <f>INDEX(root!$A$4:$CL$553,MATCH($A$85,root!$A$4:$A$553,0),MATCH(BH59,root!$A$3:$CL$3,0))</f>
        <v>#N/A</v>
      </c>
      <c r="BI85" t="e">
        <f>INDEX(root!$A$4:$CL$553,MATCH($A$85,root!$A$4:$A$553,0),MATCH(BI59,root!$A$3:$CL$3,0))</f>
        <v>#N/A</v>
      </c>
      <c r="BJ85" t="e">
        <f>INDEX(root!$A$4:$CL$553,MATCH($A$85,root!$A$4:$A$553,0),MATCH(BJ59,root!$A$3:$CL$3,0))</f>
        <v>#N/A</v>
      </c>
      <c r="BK85" t="e">
        <f>INDEX(root!$A$4:$CL$553,MATCH($A$85,root!$A$4:$A$553,0),MATCH(BK59,root!$A$3:$CL$3,0))</f>
        <v>#N/A</v>
      </c>
      <c r="BL85" t="e">
        <f>INDEX(root!$A$4:$CL$553,MATCH($A$85,root!$A$4:$A$553,0),MATCH(BL59,root!$A$3:$CL$3,0))</f>
        <v>#N/A</v>
      </c>
      <c r="BM85" t="e">
        <f>INDEX(root!$A$4:$CL$553,MATCH($A$85,root!$A$4:$A$553,0),MATCH(BM59,root!$A$3:$CL$3,0))</f>
        <v>#N/A</v>
      </c>
      <c r="BN85" t="e">
        <f>INDEX(root!$A$4:$CL$553,MATCH($A$85,root!$A$4:$A$553,0),MATCH(BN59,root!$A$3:$CL$3,0))</f>
        <v>#N/A</v>
      </c>
      <c r="BO85" t="e">
        <f>INDEX(root!$A$4:$CL$553,MATCH($A$85,root!$A$4:$A$553,0),MATCH(BO59,root!$A$3:$CL$3,0))</f>
        <v>#N/A</v>
      </c>
      <c r="BP85" t="e">
        <f>INDEX(root!$A$4:$CL$553,MATCH($A$85,root!$A$4:$A$553,0),MATCH(BP59,root!$A$3:$CL$3,0))</f>
        <v>#N/A</v>
      </c>
      <c r="BQ85" t="e">
        <f>INDEX(root!$A$4:$CL$553,MATCH($A$85,root!$A$4:$A$553,0),MATCH(BQ59,root!$A$3:$CL$3,0))</f>
        <v>#N/A</v>
      </c>
      <c r="BR85" t="e">
        <f>INDEX(root!$A$4:$CL$553,MATCH($A$85,root!$A$4:$A$553,0),MATCH(BR59,root!$A$3:$CL$3,0))</f>
        <v>#N/A</v>
      </c>
      <c r="BS85" t="e">
        <f>INDEX(root!$A$4:$CL$553,MATCH($A$85,root!$A$4:$A$553,0),MATCH(BS59,root!$A$3:$CL$3,0))</f>
        <v>#N/A</v>
      </c>
      <c r="BT85" t="e">
        <f>INDEX(root!$A$4:$CL$553,MATCH($A$85,root!$A$4:$A$553,0),MATCH(BT59,root!$A$3:$CL$3,0))</f>
        <v>#N/A</v>
      </c>
      <c r="BU85" t="e">
        <f>INDEX(root!$A$4:$CL$553,MATCH($A$85,root!$A$4:$A$553,0),MATCH(BU59,root!$A$3:$CL$3,0))</f>
        <v>#N/A</v>
      </c>
      <c r="BV85" t="e">
        <f>INDEX(root!$A$4:$CL$553,MATCH($A$85,root!$A$4:$A$553,0),MATCH(BV59,root!$A$3:$CL$3,0))</f>
        <v>#N/A</v>
      </c>
      <c r="BW85" t="e">
        <f>INDEX(root!$A$4:$CL$553,MATCH($A$85,root!$A$4:$A$553,0),MATCH(BW59,root!$A$3:$CL$3,0))</f>
        <v>#N/A</v>
      </c>
      <c r="BX85" t="e">
        <f>INDEX(root!$A$4:$CL$553,MATCH($A$85,root!$A$4:$A$553,0),MATCH(BX59,root!$A$3:$CL$3,0))</f>
        <v>#N/A</v>
      </c>
      <c r="BY85" t="e">
        <f>INDEX(root!$A$4:$CL$553,MATCH($A$85,root!$A$4:$A$553,0),MATCH(BY59,root!$A$3:$CL$3,0))</f>
        <v>#N/A</v>
      </c>
      <c r="BZ85" t="e">
        <f>INDEX(root!$A$4:$CL$553,MATCH($A$85,root!$A$4:$A$553,0),MATCH(BZ59,root!$A$3:$CL$3,0))</f>
        <v>#N/A</v>
      </c>
      <c r="CA85" t="e">
        <f>INDEX(root!$A$4:$CL$553,MATCH($A$85,root!$A$4:$A$553,0),MATCH(CA59,root!$A$3:$CL$3,0))</f>
        <v>#N/A</v>
      </c>
      <c r="CB85" t="e">
        <f>INDEX(root!$A$4:$CL$553,MATCH($A$85,root!$A$4:$A$553,0),MATCH(CB59,root!$A$3:$CL$3,0))</f>
        <v>#N/A</v>
      </c>
      <c r="CC85" t="e">
        <f>INDEX(root!$A$4:$CL$553,MATCH($A$85,root!$A$4:$A$553,0),MATCH(CC59,root!$A$3:$CL$3,0))</f>
        <v>#N/A</v>
      </c>
      <c r="CD85" t="e">
        <f>INDEX(root!$A$4:$CL$553,MATCH($A$85,root!$A$4:$A$553,0),MATCH(CD59,root!$A$3:$CL$3,0))</f>
        <v>#N/A</v>
      </c>
      <c r="CE85" t="e">
        <f>INDEX(root!$A$4:$CL$553,MATCH($A$85,root!$A$4:$A$553,0),MATCH(CE59,root!$A$3:$CL$3,0))</f>
        <v>#N/A</v>
      </c>
      <c r="CF85" t="e">
        <f>INDEX(root!$A$4:$CL$553,MATCH($A$85,root!$A$4:$A$553,0),MATCH(CF59,root!$A$3:$CL$3,0))</f>
        <v>#N/A</v>
      </c>
      <c r="CG85" t="e">
        <f>INDEX(root!$A$4:$CL$553,MATCH($A$85,root!$A$4:$A$553,0),MATCH(CG59,root!$A$3:$CL$3,0))</f>
        <v>#N/A</v>
      </c>
      <c r="CH85" t="e">
        <f>INDEX(root!$A$4:$CL$553,MATCH($A$85,root!$A$4:$A$553,0),MATCH(CH59,root!$A$3:$CL$3,0))</f>
        <v>#N/A</v>
      </c>
      <c r="CI85" t="e">
        <f>INDEX(root!$A$4:$CL$553,MATCH($A$85,root!$A$4:$A$553,0),MATCH(CI59,root!$A$3:$CL$3,0))</f>
        <v>#N/A</v>
      </c>
      <c r="CJ85" t="e">
        <f>INDEX(root!$A$4:$CL$553,MATCH($A$85,root!$A$4:$A$553,0),MATCH(CJ59,root!$A$3:$CL$3,0))</f>
        <v>#N/A</v>
      </c>
      <c r="CK85" t="e">
        <f>INDEX(root!$A$4:$CL$553,MATCH($A$85,root!$A$4:$A$553,0),MATCH(CK59,root!$A$3:$CL$3,0))</f>
        <v>#N/A</v>
      </c>
      <c r="CL85" t="e">
        <f>INDEX(root!$A$4:$CL$553,MATCH($A$85,root!$A$4:$A$553,0),MATCH(CL59,root!$A$3:$CL$3,0))</f>
        <v>#N/A</v>
      </c>
    </row>
    <row r="86" spans="1:90" x14ac:dyDescent="0.3">
      <c r="A86" t="s">
        <v>493</v>
      </c>
      <c r="B86">
        <f>INDEX(root!$A$4:$CL$553,MATCH($A$86,root!$A$4:$A$553,0),MATCH(B59,root!$A$3:$CL$3,0))</f>
        <v>261</v>
      </c>
      <c r="C86" t="str">
        <f>INDEX(root!$A$4:$CL$553,MATCH($A$86,root!$A$4:$A$553,0),MATCH(C59,root!$A$3:$CL$3,0))</f>
        <v>Rep</v>
      </c>
      <c r="D86">
        <f>INDEX(root!$A$4:$CL$553,MATCH($A$86,root!$A$4:$A$553,0),MATCH(D59,root!$A$3:$CL$3,0))</f>
        <v>0</v>
      </c>
      <c r="E86">
        <f>INDEX(root!$A$4:$CL$553,MATCH($A$86,root!$A$4:$A$553,0),MATCH(E59,root!$A$3:$CL$3,0))</f>
        <v>0</v>
      </c>
      <c r="F86">
        <f>INDEX(root!$A$4:$CL$553,MATCH($A$86,root!$A$4:$A$553,0),MATCH(F59,root!$A$3:$CL$3,0))</f>
        <v>0</v>
      </c>
      <c r="G86">
        <f>INDEX(root!$A$4:$CL$553,MATCH($A$86,root!$A$4:$A$553,0),MATCH(G59,root!$A$3:$CL$3,0))</f>
        <v>0</v>
      </c>
      <c r="H86">
        <f>INDEX(root!$A$4:$CL$553,MATCH($A$86,root!$A$4:$A$553,0),MATCH(H59,root!$A$3:$CL$3,0))</f>
        <v>0</v>
      </c>
      <c r="I86">
        <f>INDEX(root!$A$4:$CL$553,MATCH($A$86,root!$A$4:$A$553,0),MATCH(I59,root!$A$3:$CL$3,0))</f>
        <v>0</v>
      </c>
      <c r="J86">
        <f>INDEX(root!$A$4:$CL$553,MATCH($A$86,root!$A$4:$A$553,0),MATCH(J59,root!$A$3:$CL$3,0))</f>
        <v>0</v>
      </c>
      <c r="K86">
        <f>INDEX(root!$A$4:$CL$553,MATCH($A$86,root!$A$4:$A$553,0),MATCH(K59,root!$A$3:$CL$3,0))</f>
        <v>0</v>
      </c>
      <c r="L86">
        <f>INDEX(root!$A$4:$CL$553,MATCH($A$86,root!$A$4:$A$553,0),MATCH(L59,root!$A$3:$CL$3,0))</f>
        <v>0</v>
      </c>
      <c r="M86">
        <f>INDEX(root!$A$4:$CL$553,MATCH($A$86,root!$A$4:$A$553,0),MATCH(M59,root!$A$3:$CL$3,0))</f>
        <v>0</v>
      </c>
      <c r="N86">
        <f>INDEX(root!$A$4:$CL$553,MATCH($A$86,root!$A$4:$A$553,0),MATCH(N59,root!$A$3:$CL$3,0))</f>
        <v>0</v>
      </c>
      <c r="O86">
        <f>INDEX(root!$A$4:$CL$553,MATCH($A$86,root!$A$4:$A$553,0),MATCH(O59,root!$A$3:$CL$3,0))</f>
        <v>0</v>
      </c>
      <c r="P86">
        <f>INDEX(root!$A$4:$CL$553,MATCH($A$86,root!$A$4:$A$553,0),MATCH(P59,root!$A$3:$CL$3,0))</f>
        <v>0</v>
      </c>
      <c r="Q86">
        <f>INDEX(root!$A$4:$CL$553,MATCH($A$86,root!$A$4:$A$553,0),MATCH(Q59,root!$A$3:$CL$3,0))</f>
        <v>0</v>
      </c>
      <c r="R86">
        <f>INDEX(root!$A$4:$CL$553,MATCH($A$86,root!$A$4:$A$553,0),MATCH(R59,root!$A$3:$CL$3,0))</f>
        <v>0</v>
      </c>
      <c r="S86">
        <f>INDEX(root!$A$4:$CL$553,MATCH($A$86,root!$A$4:$A$553,0),MATCH(S59,root!$A$3:$CL$3,0))</f>
        <v>0</v>
      </c>
      <c r="T86">
        <f>INDEX(root!$A$4:$CL$553,MATCH($A$86,root!$A$4:$A$553,0),MATCH(T59,root!$A$3:$CL$3,0))</f>
        <v>0</v>
      </c>
      <c r="U86">
        <f>INDEX(root!$A$4:$CL$553,MATCH($A$86,root!$A$4:$A$553,0),MATCH(U59,root!$A$3:$CL$3,0))</f>
        <v>0</v>
      </c>
      <c r="V86">
        <f>INDEX(root!$A$4:$CL$553,MATCH($A$86,root!$A$4:$A$553,0),MATCH(V59,root!$A$3:$CL$3,0))</f>
        <v>0</v>
      </c>
      <c r="W86">
        <f>INDEX(root!$A$4:$CL$553,MATCH($A$86,root!$A$4:$A$553,0),MATCH(W59,root!$A$3:$CL$3,0))</f>
        <v>0</v>
      </c>
      <c r="X86">
        <f>INDEX(root!$A$4:$CL$553,MATCH($A$86,root!$A$4:$A$553,0),MATCH(X59,root!$A$3:$CL$3,0))</f>
        <v>0</v>
      </c>
      <c r="Y86">
        <f>INDEX(root!$A$4:$CL$553,MATCH($A$86,root!$A$4:$A$553,0),MATCH(Y59,root!$A$3:$CL$3,0))</f>
        <v>0</v>
      </c>
      <c r="Z86">
        <f>INDEX(root!$A$4:$CL$553,MATCH($A$86,root!$A$4:$A$553,0),MATCH(Z59,root!$A$3:$CL$3,0))</f>
        <v>0</v>
      </c>
      <c r="AA86">
        <f>INDEX(root!$A$4:$CL$553,MATCH($A$86,root!$A$4:$A$553,0),MATCH(AA59,root!$A$3:$CL$3,0))</f>
        <v>0</v>
      </c>
      <c r="AB86">
        <f>INDEX(root!$A$4:$CL$553,MATCH($A$86,root!$A$4:$A$553,0),MATCH(AB59,root!$A$3:$CL$3,0))</f>
        <v>0</v>
      </c>
      <c r="AC86">
        <f>INDEX(root!$A$4:$CL$553,MATCH($A$86,root!$A$4:$A$553,0),MATCH(AC59,root!$A$3:$CL$3,0))</f>
        <v>0</v>
      </c>
      <c r="AD86">
        <f>INDEX(root!$A$4:$CL$553,MATCH($A$86,root!$A$4:$A$553,0),MATCH(AD59,root!$A$3:$CL$3,0))</f>
        <v>0</v>
      </c>
      <c r="AE86">
        <f>INDEX(root!$A$4:$CL$553,MATCH($A$86,root!$A$4:$A$553,0),MATCH(AE59,root!$A$3:$CL$3,0))</f>
        <v>0</v>
      </c>
      <c r="AF86">
        <f>INDEX(root!$A$4:$CL$553,MATCH($A$86,root!$A$4:$A$553,0),MATCH(AF59,root!$A$3:$CL$3,0))</f>
        <v>0</v>
      </c>
      <c r="AG86">
        <f>INDEX(root!$A$4:$CL$553,MATCH($A$86,root!$A$4:$A$553,0),MATCH(AG59,root!$A$3:$CL$3,0))</f>
        <v>0</v>
      </c>
      <c r="AH86">
        <f>INDEX(root!$A$4:$CL$553,MATCH($A$86,root!$A$4:$A$553,0),MATCH(AH59,root!$A$3:$CL$3,0))</f>
        <v>0</v>
      </c>
      <c r="AI86">
        <f>INDEX(root!$A$4:$CL$553,MATCH($A$86,root!$A$4:$A$553,0),MATCH(AI59,root!$A$3:$CL$3,0))</f>
        <v>0</v>
      </c>
      <c r="AJ86">
        <f>INDEX(root!$A$4:$CL$553,MATCH($A$86,root!$A$4:$A$553,0),MATCH(AJ59,root!$A$3:$CL$3,0))</f>
        <v>0</v>
      </c>
      <c r="AK86">
        <f>INDEX(root!$A$4:$CL$553,MATCH($A$86,root!$A$4:$A$553,0),MATCH(AK59,root!$A$3:$CL$3,0))</f>
        <v>0</v>
      </c>
      <c r="AL86">
        <f>INDEX(root!$A$4:$CL$553,MATCH($A$86,root!$A$4:$A$553,0),MATCH(AL59,root!$A$3:$CL$3,0))</f>
        <v>0</v>
      </c>
      <c r="AM86">
        <f>INDEX(root!$A$4:$CL$553,MATCH($A$86,root!$A$4:$A$553,0),MATCH(AM59,root!$A$3:$CL$3,0))</f>
        <v>0</v>
      </c>
      <c r="AN86">
        <f>INDEX(root!$A$4:$CL$553,MATCH($A$86,root!$A$4:$A$553,0),MATCH(AN59,root!$A$3:$CL$3,0))</f>
        <v>0</v>
      </c>
      <c r="AO86">
        <f>INDEX(root!$A$4:$CL$553,MATCH($A$86,root!$A$4:$A$553,0),MATCH(AO59,root!$A$3:$CL$3,0))</f>
        <v>0</v>
      </c>
      <c r="AP86">
        <f>INDEX(root!$A$4:$CL$553,MATCH($A$86,root!$A$4:$A$553,0),MATCH(AP59,root!$A$3:$CL$3,0))</f>
        <v>0</v>
      </c>
      <c r="AQ86">
        <f>INDEX(root!$A$4:$CL$553,MATCH($A$86,root!$A$4:$A$553,0),MATCH(AQ59,root!$A$3:$CL$3,0))</f>
        <v>0</v>
      </c>
      <c r="AR86">
        <f>INDEX(root!$A$4:$CL$553,MATCH($A$86,root!$A$4:$A$553,0),MATCH(AR59,root!$A$3:$CL$3,0))</f>
        <v>0</v>
      </c>
      <c r="AS86">
        <f>INDEX(root!$A$4:$CL$553,MATCH($A$86,root!$A$4:$A$553,0),MATCH(AS59,root!$A$3:$CL$3,0))</f>
        <v>0</v>
      </c>
      <c r="AT86">
        <f>INDEX(root!$A$4:$CL$553,MATCH($A$86,root!$A$4:$A$553,0),MATCH(AT59,root!$A$3:$CL$3,0))</f>
        <v>0</v>
      </c>
      <c r="AU86">
        <f>INDEX(root!$A$4:$CL$553,MATCH($A$86,root!$A$4:$A$553,0),MATCH(AU59,root!$A$3:$CL$3,0))</f>
        <v>0</v>
      </c>
      <c r="AV86">
        <f>INDEX(root!$A$4:$CL$553,MATCH($A$86,root!$A$4:$A$553,0),MATCH(AV59,root!$A$3:$CL$3,0))</f>
        <v>0</v>
      </c>
      <c r="AW86">
        <f>INDEX(root!$A$4:$CL$553,MATCH($A$86,root!$A$4:$A$553,0),MATCH(AW59,root!$A$3:$CL$3,0))</f>
        <v>0</v>
      </c>
      <c r="AX86">
        <f>INDEX(root!$A$4:$CL$553,MATCH($A$86,root!$A$4:$A$553,0),MATCH(AX59,root!$A$3:$CL$3,0))</f>
        <v>0</v>
      </c>
      <c r="AY86">
        <f>INDEX(root!$A$4:$CL$553,MATCH($A$86,root!$A$4:$A$553,0),MATCH(AY59,root!$A$3:$CL$3,0))</f>
        <v>0</v>
      </c>
      <c r="AZ86">
        <f>INDEX(root!$A$4:$CL$553,MATCH($A$86,root!$A$4:$A$553,0),MATCH(AZ59,root!$A$3:$CL$3,0))</f>
        <v>0</v>
      </c>
      <c r="BA86">
        <f>INDEX(root!$A$4:$CL$553,MATCH($A$86,root!$A$4:$A$553,0),MATCH(BA59,root!$A$3:$CL$3,0))</f>
        <v>0</v>
      </c>
      <c r="BB86">
        <f>INDEX(root!$A$4:$CL$553,MATCH($A$86,root!$A$4:$A$553,0),MATCH(BB59,root!$A$3:$CL$3,0))</f>
        <v>0</v>
      </c>
      <c r="BC86">
        <f>INDEX(root!$A$4:$CL$553,MATCH($A$86,root!$A$4:$A$553,0),MATCH(BC59,root!$A$3:$CL$3,0))</f>
        <v>0</v>
      </c>
      <c r="BD86">
        <f>INDEX(root!$A$4:$CL$553,MATCH($A$86,root!$A$4:$A$553,0),MATCH(BD59,root!$A$3:$CL$3,0))</f>
        <v>0</v>
      </c>
      <c r="BE86">
        <f>INDEX(root!$A$4:$CL$553,MATCH($A$86,root!$A$4:$A$553,0),MATCH(BE59,root!$A$3:$CL$3,0))</f>
        <v>0</v>
      </c>
      <c r="BF86">
        <f>INDEX(root!$A$4:$CL$553,MATCH($A$86,root!$A$4:$A$553,0),MATCH(BF59,root!$A$3:$CL$3,0))</f>
        <v>0</v>
      </c>
      <c r="BG86">
        <f>INDEX(root!$A$4:$CL$553,MATCH($A$86,root!$A$4:$A$553,0),MATCH(BG59,root!$A$3:$CL$3,0))</f>
        <v>0</v>
      </c>
      <c r="BH86">
        <f>INDEX(root!$A$4:$CL$553,MATCH($A$86,root!$A$4:$A$553,0),MATCH(BH59,root!$A$3:$CL$3,0))</f>
        <v>0</v>
      </c>
      <c r="BI86">
        <f>INDEX(root!$A$4:$CL$553,MATCH($A$86,root!$A$4:$A$553,0),MATCH(BI59,root!$A$3:$CL$3,0))</f>
        <v>0</v>
      </c>
      <c r="BJ86">
        <f>INDEX(root!$A$4:$CL$553,MATCH($A$86,root!$A$4:$A$553,0),MATCH(BJ59,root!$A$3:$CL$3,0))</f>
        <v>0</v>
      </c>
      <c r="BK86">
        <f>INDEX(root!$A$4:$CL$553,MATCH($A$86,root!$A$4:$A$553,0),MATCH(BK59,root!$A$3:$CL$3,0))</f>
        <v>0</v>
      </c>
      <c r="BL86">
        <f>INDEX(root!$A$4:$CL$553,MATCH($A$86,root!$A$4:$A$553,0),MATCH(BL59,root!$A$3:$CL$3,0))</f>
        <v>0</v>
      </c>
      <c r="BM86">
        <f>INDEX(root!$A$4:$CL$553,MATCH($A$86,root!$A$4:$A$553,0),MATCH(BM59,root!$A$3:$CL$3,0))</f>
        <v>0</v>
      </c>
      <c r="BN86">
        <f>INDEX(root!$A$4:$CL$553,MATCH($A$86,root!$A$4:$A$553,0),MATCH(BN59,root!$A$3:$CL$3,0))</f>
        <v>0</v>
      </c>
      <c r="BO86">
        <f>INDEX(root!$A$4:$CL$553,MATCH($A$86,root!$A$4:$A$553,0),MATCH(BO59,root!$A$3:$CL$3,0))</f>
        <v>0</v>
      </c>
      <c r="BP86">
        <f>INDEX(root!$A$4:$CL$553,MATCH($A$86,root!$A$4:$A$553,0),MATCH(BP59,root!$A$3:$CL$3,0))</f>
        <v>0</v>
      </c>
      <c r="BQ86">
        <f>INDEX(root!$A$4:$CL$553,MATCH($A$86,root!$A$4:$A$553,0),MATCH(BQ59,root!$A$3:$CL$3,0))</f>
        <v>0</v>
      </c>
      <c r="BR86">
        <f>INDEX(root!$A$4:$CL$553,MATCH($A$86,root!$A$4:$A$553,0),MATCH(BR59,root!$A$3:$CL$3,0))</f>
        <v>0</v>
      </c>
      <c r="BS86">
        <f>INDEX(root!$A$4:$CL$553,MATCH($A$86,root!$A$4:$A$553,0),MATCH(BS59,root!$A$3:$CL$3,0))</f>
        <v>0</v>
      </c>
      <c r="BT86">
        <f>INDEX(root!$A$4:$CL$553,MATCH($A$86,root!$A$4:$A$553,0),MATCH(BT59,root!$A$3:$CL$3,0))</f>
        <v>0</v>
      </c>
      <c r="BU86">
        <f>INDEX(root!$A$4:$CL$553,MATCH($A$86,root!$A$4:$A$553,0),MATCH(BU59,root!$A$3:$CL$3,0))</f>
        <v>0</v>
      </c>
      <c r="BV86">
        <f>INDEX(root!$A$4:$CL$553,MATCH($A$86,root!$A$4:$A$553,0),MATCH(BV59,root!$A$3:$CL$3,0))</f>
        <v>0</v>
      </c>
      <c r="BW86">
        <f>INDEX(root!$A$4:$CL$553,MATCH($A$86,root!$A$4:$A$553,0),MATCH(BW59,root!$A$3:$CL$3,0))</f>
        <v>0</v>
      </c>
      <c r="BX86">
        <f>INDEX(root!$A$4:$CL$553,MATCH($A$86,root!$A$4:$A$553,0),MATCH(BX59,root!$A$3:$CL$3,0))</f>
        <v>0</v>
      </c>
      <c r="BY86">
        <f>INDEX(root!$A$4:$CL$553,MATCH($A$86,root!$A$4:$A$553,0),MATCH(BY59,root!$A$3:$CL$3,0))</f>
        <v>0</v>
      </c>
      <c r="BZ86">
        <f>INDEX(root!$A$4:$CL$553,MATCH($A$86,root!$A$4:$A$553,0),MATCH(BZ59,root!$A$3:$CL$3,0))</f>
        <v>0</v>
      </c>
      <c r="CA86">
        <f>INDEX(root!$A$4:$CL$553,MATCH($A$86,root!$A$4:$A$553,0),MATCH(CA59,root!$A$3:$CL$3,0))</f>
        <v>0</v>
      </c>
      <c r="CB86">
        <f>INDEX(root!$A$4:$CL$553,MATCH($A$86,root!$A$4:$A$553,0),MATCH(CB59,root!$A$3:$CL$3,0))</f>
        <v>0</v>
      </c>
      <c r="CC86">
        <f>INDEX(root!$A$4:$CL$553,MATCH($A$86,root!$A$4:$A$553,0),MATCH(CC59,root!$A$3:$CL$3,0))</f>
        <v>0</v>
      </c>
      <c r="CD86">
        <f>INDEX(root!$A$4:$CL$553,MATCH($A$86,root!$A$4:$A$553,0),MATCH(CD59,root!$A$3:$CL$3,0))</f>
        <v>0</v>
      </c>
      <c r="CE86">
        <f>INDEX(root!$A$4:$CL$553,MATCH($A$86,root!$A$4:$A$553,0),MATCH(CE59,root!$A$3:$CL$3,0))</f>
        <v>0</v>
      </c>
      <c r="CF86">
        <f>INDEX(root!$A$4:$CL$553,MATCH($A$86,root!$A$4:$A$553,0),MATCH(CF59,root!$A$3:$CL$3,0))</f>
        <v>0</v>
      </c>
      <c r="CG86">
        <f>INDEX(root!$A$4:$CL$553,MATCH($A$86,root!$A$4:$A$553,0),MATCH(CG59,root!$A$3:$CL$3,0))</f>
        <v>0</v>
      </c>
      <c r="CH86">
        <f>INDEX(root!$A$4:$CL$553,MATCH($A$86,root!$A$4:$A$553,0),MATCH(CH59,root!$A$3:$CL$3,0))</f>
        <v>0</v>
      </c>
      <c r="CI86">
        <f>INDEX(root!$A$4:$CL$553,MATCH($A$86,root!$A$4:$A$553,0),MATCH(CI59,root!$A$3:$CL$3,0))</f>
        <v>0</v>
      </c>
      <c r="CJ86">
        <f>INDEX(root!$A$4:$CL$553,MATCH($A$86,root!$A$4:$A$553,0),MATCH(CJ59,root!$A$3:$CL$3,0))</f>
        <v>0</v>
      </c>
      <c r="CK86">
        <f>INDEX(root!$A$4:$CL$553,MATCH($A$86,root!$A$4:$A$553,0),MATCH(CK59,root!$A$3:$CL$3,0))</f>
        <v>0</v>
      </c>
      <c r="CL86">
        <f>INDEX(root!$A$4:$CL$553,MATCH($A$86,root!$A$4:$A$553,0),MATCH(CL59,root!$A$3:$CL$3,0))</f>
        <v>0</v>
      </c>
    </row>
    <row r="87" spans="1:90" s="30" customFormat="1" x14ac:dyDescent="0.3">
      <c r="A87" s="30" t="s">
        <v>812</v>
      </c>
      <c r="D87" s="30" t="e">
        <f>SUM(D79,D81,D83,D85)</f>
        <v>#N/A</v>
      </c>
      <c r="E87" s="30" t="e">
        <f t="shared" ref="E87:BP87" si="131">SUM(E79,E81,E83,E85)</f>
        <v>#N/A</v>
      </c>
      <c r="F87" s="30" t="e">
        <f t="shared" si="131"/>
        <v>#N/A</v>
      </c>
      <c r="G87" s="30" t="e">
        <f t="shared" si="131"/>
        <v>#N/A</v>
      </c>
      <c r="H87" s="30" t="e">
        <f t="shared" si="131"/>
        <v>#N/A</v>
      </c>
      <c r="I87" s="30" t="e">
        <f t="shared" si="131"/>
        <v>#N/A</v>
      </c>
      <c r="J87" s="30" t="e">
        <f t="shared" si="131"/>
        <v>#N/A</v>
      </c>
      <c r="K87" s="30" t="e">
        <f t="shared" si="131"/>
        <v>#N/A</v>
      </c>
      <c r="L87" s="30" t="e">
        <f t="shared" si="131"/>
        <v>#N/A</v>
      </c>
      <c r="M87" s="30" t="e">
        <f t="shared" si="131"/>
        <v>#N/A</v>
      </c>
      <c r="N87" s="30" t="e">
        <f t="shared" si="131"/>
        <v>#N/A</v>
      </c>
      <c r="O87" s="30" t="e">
        <f t="shared" si="131"/>
        <v>#N/A</v>
      </c>
      <c r="P87" s="30" t="e">
        <f t="shared" si="131"/>
        <v>#N/A</v>
      </c>
      <c r="Q87" s="30" t="e">
        <f t="shared" si="131"/>
        <v>#N/A</v>
      </c>
      <c r="R87" s="30" t="e">
        <f t="shared" si="131"/>
        <v>#N/A</v>
      </c>
      <c r="S87" s="30" t="e">
        <f t="shared" si="131"/>
        <v>#N/A</v>
      </c>
      <c r="T87" s="30" t="e">
        <f t="shared" si="131"/>
        <v>#N/A</v>
      </c>
      <c r="U87" s="30" t="e">
        <f t="shared" si="131"/>
        <v>#N/A</v>
      </c>
      <c r="V87" s="30" t="e">
        <f t="shared" si="131"/>
        <v>#N/A</v>
      </c>
      <c r="W87" s="30" t="e">
        <f t="shared" si="131"/>
        <v>#N/A</v>
      </c>
      <c r="X87" s="30" t="e">
        <f t="shared" si="131"/>
        <v>#N/A</v>
      </c>
      <c r="Y87" s="30" t="e">
        <f t="shared" si="131"/>
        <v>#N/A</v>
      </c>
      <c r="Z87" s="30" t="e">
        <f t="shared" si="131"/>
        <v>#N/A</v>
      </c>
      <c r="AA87" s="30" t="e">
        <f t="shared" si="131"/>
        <v>#N/A</v>
      </c>
      <c r="AB87" s="30" t="e">
        <f t="shared" si="131"/>
        <v>#N/A</v>
      </c>
      <c r="AC87" s="30" t="e">
        <f t="shared" si="131"/>
        <v>#N/A</v>
      </c>
      <c r="AD87" s="30" t="e">
        <f t="shared" si="131"/>
        <v>#N/A</v>
      </c>
      <c r="AE87" s="30" t="e">
        <f t="shared" si="131"/>
        <v>#N/A</v>
      </c>
      <c r="AF87" s="30" t="e">
        <f t="shared" si="131"/>
        <v>#N/A</v>
      </c>
      <c r="AG87" s="30" t="e">
        <f t="shared" si="131"/>
        <v>#N/A</v>
      </c>
      <c r="AH87" s="30" t="e">
        <f t="shared" si="131"/>
        <v>#N/A</v>
      </c>
      <c r="AI87" s="30" t="e">
        <f t="shared" si="131"/>
        <v>#N/A</v>
      </c>
      <c r="AJ87" s="30" t="e">
        <f t="shared" si="131"/>
        <v>#N/A</v>
      </c>
      <c r="AK87" s="30" t="e">
        <f t="shared" si="131"/>
        <v>#N/A</v>
      </c>
      <c r="AL87" s="30" t="e">
        <f t="shared" si="131"/>
        <v>#N/A</v>
      </c>
      <c r="AM87" s="30" t="e">
        <f t="shared" si="131"/>
        <v>#N/A</v>
      </c>
      <c r="AN87" s="30" t="e">
        <f t="shared" si="131"/>
        <v>#N/A</v>
      </c>
      <c r="AO87" s="30" t="e">
        <f t="shared" si="131"/>
        <v>#N/A</v>
      </c>
      <c r="AP87" s="30" t="e">
        <f t="shared" si="131"/>
        <v>#N/A</v>
      </c>
      <c r="AQ87" s="30" t="e">
        <f t="shared" si="131"/>
        <v>#N/A</v>
      </c>
      <c r="AR87" s="30" t="e">
        <f t="shared" si="131"/>
        <v>#N/A</v>
      </c>
      <c r="AS87" s="30" t="e">
        <f t="shared" si="131"/>
        <v>#N/A</v>
      </c>
      <c r="AT87" s="30" t="e">
        <f t="shared" si="131"/>
        <v>#N/A</v>
      </c>
      <c r="AU87" s="30" t="e">
        <f t="shared" si="131"/>
        <v>#N/A</v>
      </c>
      <c r="AV87" s="30" t="e">
        <f t="shared" si="131"/>
        <v>#N/A</v>
      </c>
      <c r="AW87" s="30" t="e">
        <f t="shared" si="131"/>
        <v>#N/A</v>
      </c>
      <c r="AX87" s="30" t="e">
        <f t="shared" si="131"/>
        <v>#N/A</v>
      </c>
      <c r="AY87" s="30" t="e">
        <f t="shared" si="131"/>
        <v>#N/A</v>
      </c>
      <c r="AZ87" s="30" t="e">
        <f t="shared" si="131"/>
        <v>#N/A</v>
      </c>
      <c r="BA87" s="30" t="e">
        <f t="shared" si="131"/>
        <v>#N/A</v>
      </c>
      <c r="BB87" s="30" t="e">
        <f t="shared" si="131"/>
        <v>#N/A</v>
      </c>
      <c r="BC87" s="30" t="e">
        <f t="shared" si="131"/>
        <v>#N/A</v>
      </c>
      <c r="BD87" s="30" t="e">
        <f t="shared" si="131"/>
        <v>#N/A</v>
      </c>
      <c r="BE87" s="30" t="e">
        <f t="shared" si="131"/>
        <v>#N/A</v>
      </c>
      <c r="BF87" s="30" t="e">
        <f t="shared" si="131"/>
        <v>#N/A</v>
      </c>
      <c r="BG87" s="30" t="e">
        <f t="shared" si="131"/>
        <v>#N/A</v>
      </c>
      <c r="BH87" s="30" t="e">
        <f t="shared" si="131"/>
        <v>#N/A</v>
      </c>
      <c r="BI87" s="30" t="e">
        <f t="shared" si="131"/>
        <v>#N/A</v>
      </c>
      <c r="BJ87" s="30" t="e">
        <f t="shared" si="131"/>
        <v>#N/A</v>
      </c>
      <c r="BK87" s="30" t="e">
        <f t="shared" si="131"/>
        <v>#N/A</v>
      </c>
      <c r="BL87" s="30" t="e">
        <f t="shared" si="131"/>
        <v>#N/A</v>
      </c>
      <c r="BM87" s="30" t="e">
        <f t="shared" si="131"/>
        <v>#N/A</v>
      </c>
      <c r="BN87" s="30" t="e">
        <f t="shared" si="131"/>
        <v>#N/A</v>
      </c>
      <c r="BO87" s="30" t="e">
        <f t="shared" si="131"/>
        <v>#N/A</v>
      </c>
      <c r="BP87" s="30" t="e">
        <f t="shared" si="131"/>
        <v>#N/A</v>
      </c>
      <c r="BQ87" s="30" t="e">
        <f t="shared" ref="BQ87:CL87" si="132">SUM(BQ79,BQ81,BQ83,BQ85)</f>
        <v>#N/A</v>
      </c>
      <c r="BR87" s="30" t="e">
        <f t="shared" si="132"/>
        <v>#N/A</v>
      </c>
      <c r="BS87" s="30" t="e">
        <f t="shared" si="132"/>
        <v>#N/A</v>
      </c>
      <c r="BT87" s="30" t="e">
        <f t="shared" si="132"/>
        <v>#N/A</v>
      </c>
      <c r="BU87" s="30" t="e">
        <f t="shared" si="132"/>
        <v>#N/A</v>
      </c>
      <c r="BV87" s="30" t="e">
        <f t="shared" si="132"/>
        <v>#N/A</v>
      </c>
      <c r="BW87" s="30" t="e">
        <f t="shared" si="132"/>
        <v>#N/A</v>
      </c>
      <c r="BX87" s="30" t="e">
        <f t="shared" si="132"/>
        <v>#N/A</v>
      </c>
      <c r="BY87" s="30" t="e">
        <f t="shared" si="132"/>
        <v>#N/A</v>
      </c>
      <c r="BZ87" s="30" t="e">
        <f t="shared" si="132"/>
        <v>#N/A</v>
      </c>
      <c r="CA87" s="30" t="e">
        <f t="shared" si="132"/>
        <v>#N/A</v>
      </c>
      <c r="CB87" s="30" t="e">
        <f t="shared" si="132"/>
        <v>#N/A</v>
      </c>
      <c r="CC87" s="30" t="e">
        <f t="shared" si="132"/>
        <v>#N/A</v>
      </c>
      <c r="CD87" s="30" t="e">
        <f t="shared" si="132"/>
        <v>#N/A</v>
      </c>
      <c r="CE87" s="30" t="e">
        <f t="shared" si="132"/>
        <v>#N/A</v>
      </c>
      <c r="CF87" s="30" t="e">
        <f t="shared" si="132"/>
        <v>#N/A</v>
      </c>
      <c r="CG87" s="30" t="e">
        <f t="shared" si="132"/>
        <v>#N/A</v>
      </c>
      <c r="CH87" s="30" t="e">
        <f t="shared" si="132"/>
        <v>#N/A</v>
      </c>
      <c r="CI87" s="30" t="e">
        <f t="shared" si="132"/>
        <v>#N/A</v>
      </c>
      <c r="CJ87" s="30" t="e">
        <f t="shared" si="132"/>
        <v>#N/A</v>
      </c>
      <c r="CK87" s="30" t="e">
        <f t="shared" si="132"/>
        <v>#N/A</v>
      </c>
      <c r="CL87" s="30" t="e">
        <f t="shared" si="132"/>
        <v>#N/A</v>
      </c>
    </row>
    <row r="88" spans="1:90" s="30" customFormat="1" x14ac:dyDescent="0.3">
      <c r="A88" s="30" t="s">
        <v>813</v>
      </c>
      <c r="D88" s="30">
        <f>SUM(D80,D82,D84,D86)</f>
        <v>-48.4</v>
      </c>
      <c r="E88" s="30">
        <f t="shared" ref="E88:BP88" si="133">SUM(E80,E82,E84,E86)</f>
        <v>-55.1</v>
      </c>
      <c r="F88" s="30">
        <f t="shared" si="133"/>
        <v>-52</v>
      </c>
      <c r="G88" s="30">
        <f t="shared" si="133"/>
        <v>-48.2</v>
      </c>
      <c r="H88" s="30">
        <f t="shared" si="133"/>
        <v>-48.5</v>
      </c>
      <c r="I88" s="30">
        <f t="shared" si="133"/>
        <v>-52.5</v>
      </c>
      <c r="J88" s="30">
        <f t="shared" si="133"/>
        <v>0</v>
      </c>
      <c r="K88" s="30">
        <f t="shared" si="133"/>
        <v>0</v>
      </c>
      <c r="L88" s="30">
        <f t="shared" si="133"/>
        <v>0</v>
      </c>
      <c r="M88" s="30">
        <f t="shared" si="133"/>
        <v>0</v>
      </c>
      <c r="N88" s="30">
        <f t="shared" si="133"/>
        <v>0</v>
      </c>
      <c r="O88" s="30">
        <f t="shared" si="133"/>
        <v>0</v>
      </c>
      <c r="P88" s="30">
        <f t="shared" si="133"/>
        <v>-48.4</v>
      </c>
      <c r="Q88" s="30">
        <f t="shared" si="133"/>
        <v>0</v>
      </c>
      <c r="R88" s="30">
        <f t="shared" si="133"/>
        <v>0</v>
      </c>
      <c r="S88" s="30">
        <f t="shared" si="133"/>
        <v>-55.1</v>
      </c>
      <c r="T88" s="30">
        <f t="shared" si="133"/>
        <v>0</v>
      </c>
      <c r="U88" s="30">
        <f t="shared" si="133"/>
        <v>0</v>
      </c>
      <c r="V88" s="30">
        <f t="shared" si="133"/>
        <v>-55.1</v>
      </c>
      <c r="W88" s="30">
        <f t="shared" si="133"/>
        <v>0</v>
      </c>
      <c r="X88" s="30">
        <f t="shared" si="133"/>
        <v>0</v>
      </c>
      <c r="Y88" s="30">
        <f t="shared" si="133"/>
        <v>-55.1</v>
      </c>
      <c r="Z88" s="30">
        <f t="shared" si="133"/>
        <v>0</v>
      </c>
      <c r="AA88" s="30">
        <f t="shared" si="133"/>
        <v>0</v>
      </c>
      <c r="AB88" s="30">
        <f t="shared" si="133"/>
        <v>-52</v>
      </c>
      <c r="AC88" s="30">
        <f t="shared" si="133"/>
        <v>0</v>
      </c>
      <c r="AD88" s="30">
        <f t="shared" si="133"/>
        <v>0</v>
      </c>
      <c r="AE88" s="30">
        <f t="shared" si="133"/>
        <v>-52</v>
      </c>
      <c r="AF88" s="30">
        <f t="shared" si="133"/>
        <v>0</v>
      </c>
      <c r="AG88" s="30">
        <f t="shared" si="133"/>
        <v>0</v>
      </c>
      <c r="AH88" s="30">
        <f t="shared" si="133"/>
        <v>-52</v>
      </c>
      <c r="AI88" s="30">
        <f t="shared" si="133"/>
        <v>0</v>
      </c>
      <c r="AJ88" s="30">
        <f t="shared" si="133"/>
        <v>0</v>
      </c>
      <c r="AK88" s="30">
        <f t="shared" si="133"/>
        <v>-48.2</v>
      </c>
      <c r="AL88" s="30">
        <f t="shared" si="133"/>
        <v>0</v>
      </c>
      <c r="AM88" s="30">
        <f t="shared" si="133"/>
        <v>0</v>
      </c>
      <c r="AN88" s="30">
        <f t="shared" si="133"/>
        <v>-48.2</v>
      </c>
      <c r="AO88" s="30">
        <f t="shared" si="133"/>
        <v>0</v>
      </c>
      <c r="AP88" s="30">
        <f t="shared" si="133"/>
        <v>0</v>
      </c>
      <c r="AQ88" s="30">
        <f t="shared" si="133"/>
        <v>-48.2</v>
      </c>
      <c r="AR88" s="30">
        <f t="shared" si="133"/>
        <v>0</v>
      </c>
      <c r="AS88" s="30">
        <f t="shared" si="133"/>
        <v>0</v>
      </c>
      <c r="AT88" s="30">
        <f t="shared" si="133"/>
        <v>-48.5</v>
      </c>
      <c r="AU88" s="30">
        <f t="shared" si="133"/>
        <v>0</v>
      </c>
      <c r="AV88" s="30">
        <f t="shared" si="133"/>
        <v>0</v>
      </c>
      <c r="AW88" s="30">
        <f t="shared" si="133"/>
        <v>-48.5</v>
      </c>
      <c r="AX88" s="30">
        <f t="shared" si="133"/>
        <v>0</v>
      </c>
      <c r="AY88" s="30">
        <f t="shared" si="133"/>
        <v>0</v>
      </c>
      <c r="AZ88" s="30">
        <f t="shared" si="133"/>
        <v>-48.5</v>
      </c>
      <c r="BA88" s="30">
        <f t="shared" si="133"/>
        <v>-48.2</v>
      </c>
      <c r="BB88" s="30">
        <f t="shared" si="133"/>
        <v>0</v>
      </c>
      <c r="BC88" s="30">
        <f t="shared" si="133"/>
        <v>0</v>
      </c>
      <c r="BD88" s="30">
        <f t="shared" si="133"/>
        <v>-48.2</v>
      </c>
      <c r="BE88" s="30">
        <f t="shared" si="133"/>
        <v>0</v>
      </c>
      <c r="BF88" s="30">
        <f t="shared" si="133"/>
        <v>0</v>
      </c>
      <c r="BG88" s="30">
        <f t="shared" si="133"/>
        <v>-48.2</v>
      </c>
      <c r="BH88" s="30">
        <f t="shared" si="133"/>
        <v>0</v>
      </c>
      <c r="BI88" s="30">
        <f t="shared" si="133"/>
        <v>0</v>
      </c>
      <c r="BJ88" s="30">
        <f t="shared" si="133"/>
        <v>0</v>
      </c>
      <c r="BK88" s="30">
        <f t="shared" si="133"/>
        <v>-48.5</v>
      </c>
      <c r="BL88" s="30">
        <f t="shared" si="133"/>
        <v>0</v>
      </c>
      <c r="BM88" s="30">
        <f t="shared" si="133"/>
        <v>0</v>
      </c>
      <c r="BN88" s="30">
        <f t="shared" si="133"/>
        <v>-48.5</v>
      </c>
      <c r="BO88" s="30">
        <f t="shared" si="133"/>
        <v>0</v>
      </c>
      <c r="BP88" s="30">
        <f t="shared" si="133"/>
        <v>0</v>
      </c>
      <c r="BQ88" s="30">
        <f t="shared" ref="BQ88:CL88" si="134">SUM(BQ80,BQ82,BQ84,BQ86)</f>
        <v>-48.5</v>
      </c>
      <c r="BR88" s="30">
        <f t="shared" si="134"/>
        <v>0</v>
      </c>
      <c r="BS88" s="30">
        <f t="shared" si="134"/>
        <v>0</v>
      </c>
      <c r="BT88" s="30">
        <f t="shared" si="134"/>
        <v>0</v>
      </c>
      <c r="BU88" s="30">
        <f t="shared" si="134"/>
        <v>0</v>
      </c>
      <c r="BV88" s="30">
        <f t="shared" si="134"/>
        <v>0</v>
      </c>
      <c r="BW88" s="30">
        <f t="shared" si="134"/>
        <v>0</v>
      </c>
      <c r="BX88" s="30">
        <f t="shared" si="134"/>
        <v>0</v>
      </c>
      <c r="BY88" s="30">
        <f t="shared" si="134"/>
        <v>0</v>
      </c>
      <c r="BZ88" s="30">
        <f t="shared" si="134"/>
        <v>0</v>
      </c>
      <c r="CA88" s="30">
        <f t="shared" si="134"/>
        <v>0</v>
      </c>
      <c r="CB88" s="30">
        <f t="shared" si="134"/>
        <v>0</v>
      </c>
      <c r="CC88" s="30">
        <f t="shared" si="134"/>
        <v>0</v>
      </c>
      <c r="CD88" s="30">
        <f t="shared" si="134"/>
        <v>0</v>
      </c>
      <c r="CE88" s="30">
        <f t="shared" si="134"/>
        <v>0</v>
      </c>
      <c r="CF88" s="30">
        <f t="shared" si="134"/>
        <v>0</v>
      </c>
      <c r="CG88" s="30">
        <f t="shared" si="134"/>
        <v>0</v>
      </c>
      <c r="CH88" s="30">
        <f t="shared" si="134"/>
        <v>0</v>
      </c>
      <c r="CI88" s="30">
        <f t="shared" si="134"/>
        <v>0</v>
      </c>
      <c r="CJ88" s="30">
        <f t="shared" si="134"/>
        <v>0</v>
      </c>
      <c r="CK88" s="30">
        <f t="shared" si="134"/>
        <v>0</v>
      </c>
      <c r="CL88" s="30">
        <f t="shared" si="134"/>
        <v>0</v>
      </c>
    </row>
    <row r="89" spans="1:90" x14ac:dyDescent="0.3">
      <c r="A89" t="s">
        <v>494</v>
      </c>
      <c r="B89">
        <f>INDEX(root!$A$4:$CL$553,MATCH($A$89,root!$A$4:$A$553,0),MATCH(B59,root!$A$3:$CL$3,0))</f>
        <v>262</v>
      </c>
      <c r="C89" t="str">
        <f>INDEX(root!$A$4:$CL$553,MATCH($A$89,root!$A$4:$A$553,0),MATCH(C59,root!$A$3:$CL$3,0))</f>
        <v>Rep</v>
      </c>
      <c r="D89">
        <f>INDEX(root!$A$4:$CL$553,MATCH($A$89,root!$A$4:$A$553,0),MATCH(D59,root!$A$3:$CL$3,0))</f>
        <v>-48.4</v>
      </c>
      <c r="E89">
        <f>INDEX(root!$A$4:$CL$553,MATCH($A$89,root!$A$4:$A$553,0),MATCH(E59,root!$A$3:$CL$3,0))</f>
        <v>-65.400000000000006</v>
      </c>
      <c r="F89">
        <f>INDEX(root!$A$4:$CL$553,MATCH($A$89,root!$A$4:$A$553,0),MATCH(F59,root!$A$3:$CL$3,0))</f>
        <v>-63.3</v>
      </c>
      <c r="G89">
        <f>INDEX(root!$A$4:$CL$553,MATCH($A$89,root!$A$4:$A$553,0),MATCH(G59,root!$A$3:$CL$3,0))</f>
        <v>-59.3</v>
      </c>
      <c r="H89">
        <f>INDEX(root!$A$4:$CL$553,MATCH($A$89,root!$A$4:$A$553,0),MATCH(H59,root!$A$3:$CL$3,0))</f>
        <v>-59.2</v>
      </c>
      <c r="I89">
        <f>INDEX(root!$A$4:$CL$553,MATCH($A$89,root!$A$4:$A$553,0),MATCH(I59,root!$A$3:$CL$3,0))</f>
        <v>-64.099999999999994</v>
      </c>
      <c r="J89" t="str">
        <f>INDEX(root!$A$4:$CL$553,MATCH($A$89,root!$A$4:$A$553,0),MATCH(J59,root!$A$3:$CL$3,0))</f>
        <v>N/A</v>
      </c>
      <c r="K89" t="str">
        <f>INDEX(root!$A$4:$CL$553,MATCH($A$89,root!$A$4:$A$553,0),MATCH(K59,root!$A$3:$CL$3,0))</f>
        <v>N/A</v>
      </c>
      <c r="L89" t="str">
        <f>INDEX(root!$A$4:$CL$553,MATCH($A$89,root!$A$4:$A$553,0),MATCH(L59,root!$A$3:$CL$3,0))</f>
        <v>N/A</v>
      </c>
      <c r="M89" t="str">
        <f>INDEX(root!$A$4:$CL$553,MATCH($A$89,root!$A$4:$A$553,0),MATCH(M59,root!$A$3:$CL$3,0))</f>
        <v>N/A</v>
      </c>
      <c r="N89" t="str">
        <f>INDEX(root!$A$4:$CL$553,MATCH($A$89,root!$A$4:$A$553,0),MATCH(N59,root!$A$3:$CL$3,0))</f>
        <v>N/A</v>
      </c>
      <c r="O89" t="str">
        <f>INDEX(root!$A$4:$CL$553,MATCH($A$89,root!$A$4:$A$553,0),MATCH(O59,root!$A$3:$CL$3,0))</f>
        <v>N/A</v>
      </c>
      <c r="P89">
        <f>INDEX(root!$A$4:$CL$553,MATCH($A$89,root!$A$4:$A$553,0),MATCH(P59,root!$A$3:$CL$3,0))</f>
        <v>-48.4</v>
      </c>
      <c r="Q89" t="str">
        <f>INDEX(root!$A$4:$CL$553,MATCH($A$89,root!$A$4:$A$553,0),MATCH(Q59,root!$A$3:$CL$3,0))</f>
        <v>N/A</v>
      </c>
      <c r="R89" t="str">
        <f>INDEX(root!$A$4:$CL$553,MATCH($A$89,root!$A$4:$A$553,0),MATCH(R59,root!$A$3:$CL$3,0))</f>
        <v>N/A</v>
      </c>
      <c r="S89">
        <f>INDEX(root!$A$4:$CL$553,MATCH($A$89,root!$A$4:$A$553,0),MATCH(S59,root!$A$3:$CL$3,0))</f>
        <v>-65.400000000000006</v>
      </c>
      <c r="T89" t="str">
        <f>INDEX(root!$A$4:$CL$553,MATCH($A$89,root!$A$4:$A$553,0),MATCH(T59,root!$A$3:$CL$3,0))</f>
        <v>N/A</v>
      </c>
      <c r="U89" t="str">
        <f>INDEX(root!$A$4:$CL$553,MATCH($A$89,root!$A$4:$A$553,0),MATCH(U59,root!$A$3:$CL$3,0))</f>
        <v>N/A</v>
      </c>
      <c r="V89">
        <f>INDEX(root!$A$4:$CL$553,MATCH($A$89,root!$A$4:$A$553,0),MATCH(V59,root!$A$3:$CL$3,0))</f>
        <v>-65.400000000000006</v>
      </c>
      <c r="W89" t="str">
        <f>INDEX(root!$A$4:$CL$553,MATCH($A$89,root!$A$4:$A$553,0),MATCH(W59,root!$A$3:$CL$3,0))</f>
        <v>N/A</v>
      </c>
      <c r="X89" t="str">
        <f>INDEX(root!$A$4:$CL$553,MATCH($A$89,root!$A$4:$A$553,0),MATCH(X59,root!$A$3:$CL$3,0))</f>
        <v>N/A</v>
      </c>
      <c r="Y89">
        <f>INDEX(root!$A$4:$CL$553,MATCH($A$89,root!$A$4:$A$553,0),MATCH(Y59,root!$A$3:$CL$3,0))</f>
        <v>-65.400000000000006</v>
      </c>
      <c r="Z89" t="str">
        <f>INDEX(root!$A$4:$CL$553,MATCH($A$89,root!$A$4:$A$553,0),MATCH(Z59,root!$A$3:$CL$3,0))</f>
        <v>N/A</v>
      </c>
      <c r="AA89" t="str">
        <f>INDEX(root!$A$4:$CL$553,MATCH($A$89,root!$A$4:$A$553,0),MATCH(AA59,root!$A$3:$CL$3,0))</f>
        <v>N/A</v>
      </c>
      <c r="AB89">
        <f>INDEX(root!$A$4:$CL$553,MATCH($A$89,root!$A$4:$A$553,0),MATCH(AB59,root!$A$3:$CL$3,0))</f>
        <v>-63.3</v>
      </c>
      <c r="AC89" t="str">
        <f>INDEX(root!$A$4:$CL$553,MATCH($A$89,root!$A$4:$A$553,0),MATCH(AC59,root!$A$3:$CL$3,0))</f>
        <v>N/A</v>
      </c>
      <c r="AD89" t="str">
        <f>INDEX(root!$A$4:$CL$553,MATCH($A$89,root!$A$4:$A$553,0),MATCH(AD59,root!$A$3:$CL$3,0))</f>
        <v>N/A</v>
      </c>
      <c r="AE89">
        <f>INDEX(root!$A$4:$CL$553,MATCH($A$89,root!$A$4:$A$553,0),MATCH(AE59,root!$A$3:$CL$3,0))</f>
        <v>-63.3</v>
      </c>
      <c r="AF89" t="str">
        <f>INDEX(root!$A$4:$CL$553,MATCH($A$89,root!$A$4:$A$553,0),MATCH(AF59,root!$A$3:$CL$3,0))</f>
        <v>N/A</v>
      </c>
      <c r="AG89" t="str">
        <f>INDEX(root!$A$4:$CL$553,MATCH($A$89,root!$A$4:$A$553,0),MATCH(AG59,root!$A$3:$CL$3,0))</f>
        <v>N/A</v>
      </c>
      <c r="AH89">
        <f>INDEX(root!$A$4:$CL$553,MATCH($A$89,root!$A$4:$A$553,0),MATCH(AH59,root!$A$3:$CL$3,0))</f>
        <v>-63.3</v>
      </c>
      <c r="AI89" t="str">
        <f>INDEX(root!$A$4:$CL$553,MATCH($A$89,root!$A$4:$A$553,0),MATCH(AI59,root!$A$3:$CL$3,0))</f>
        <v>N/A</v>
      </c>
      <c r="AJ89" t="str">
        <f>INDEX(root!$A$4:$CL$553,MATCH($A$89,root!$A$4:$A$553,0),MATCH(AJ59,root!$A$3:$CL$3,0))</f>
        <v>N/A</v>
      </c>
      <c r="AK89">
        <f>INDEX(root!$A$4:$CL$553,MATCH($A$89,root!$A$4:$A$553,0),MATCH(AK59,root!$A$3:$CL$3,0))</f>
        <v>-59.3</v>
      </c>
      <c r="AL89" t="str">
        <f>INDEX(root!$A$4:$CL$553,MATCH($A$89,root!$A$4:$A$553,0),MATCH(AL59,root!$A$3:$CL$3,0))</f>
        <v>N/A</v>
      </c>
      <c r="AM89" t="str">
        <f>INDEX(root!$A$4:$CL$553,MATCH($A$89,root!$A$4:$A$553,0),MATCH(AM59,root!$A$3:$CL$3,0))</f>
        <v>N/A</v>
      </c>
      <c r="AN89">
        <f>INDEX(root!$A$4:$CL$553,MATCH($A$89,root!$A$4:$A$553,0),MATCH(AN59,root!$A$3:$CL$3,0))</f>
        <v>-59.3</v>
      </c>
      <c r="AO89" t="str">
        <f>INDEX(root!$A$4:$CL$553,MATCH($A$89,root!$A$4:$A$553,0),MATCH(AO59,root!$A$3:$CL$3,0))</f>
        <v>N/A</v>
      </c>
      <c r="AP89" t="str">
        <f>INDEX(root!$A$4:$CL$553,MATCH($A$89,root!$A$4:$A$553,0),MATCH(AP59,root!$A$3:$CL$3,0))</f>
        <v>N/A</v>
      </c>
      <c r="AQ89">
        <f>INDEX(root!$A$4:$CL$553,MATCH($A$89,root!$A$4:$A$553,0),MATCH(AQ59,root!$A$3:$CL$3,0))</f>
        <v>-59.3</v>
      </c>
      <c r="AR89" t="str">
        <f>INDEX(root!$A$4:$CL$553,MATCH($A$89,root!$A$4:$A$553,0),MATCH(AR59,root!$A$3:$CL$3,0))</f>
        <v>N/A</v>
      </c>
      <c r="AS89" t="str">
        <f>INDEX(root!$A$4:$CL$553,MATCH($A$89,root!$A$4:$A$553,0),MATCH(AS59,root!$A$3:$CL$3,0))</f>
        <v>N/A</v>
      </c>
      <c r="AT89">
        <f>INDEX(root!$A$4:$CL$553,MATCH($A$89,root!$A$4:$A$553,0),MATCH(AT59,root!$A$3:$CL$3,0))</f>
        <v>-59.2</v>
      </c>
      <c r="AU89" t="str">
        <f>INDEX(root!$A$4:$CL$553,MATCH($A$89,root!$A$4:$A$553,0),MATCH(AU59,root!$A$3:$CL$3,0))</f>
        <v>N/A</v>
      </c>
      <c r="AV89" t="str">
        <f>INDEX(root!$A$4:$CL$553,MATCH($A$89,root!$A$4:$A$553,0),MATCH(AV59,root!$A$3:$CL$3,0))</f>
        <v>N/A</v>
      </c>
      <c r="AW89">
        <f>INDEX(root!$A$4:$CL$553,MATCH($A$89,root!$A$4:$A$553,0),MATCH(AW59,root!$A$3:$CL$3,0))</f>
        <v>-59.2</v>
      </c>
      <c r="AX89" t="str">
        <f>INDEX(root!$A$4:$CL$553,MATCH($A$89,root!$A$4:$A$553,0),MATCH(AX59,root!$A$3:$CL$3,0))</f>
        <v>N/A</v>
      </c>
      <c r="AY89" t="str">
        <f>INDEX(root!$A$4:$CL$553,MATCH($A$89,root!$A$4:$A$553,0),MATCH(AY59,root!$A$3:$CL$3,0))</f>
        <v>N/A</v>
      </c>
      <c r="AZ89">
        <f>INDEX(root!$A$4:$CL$553,MATCH($A$89,root!$A$4:$A$553,0),MATCH(AZ59,root!$A$3:$CL$3,0))</f>
        <v>-59.2</v>
      </c>
      <c r="BA89">
        <f>INDEX(root!$A$4:$CL$553,MATCH($A$89,root!$A$4:$A$553,0),MATCH(BA59,root!$A$3:$CL$3,0))</f>
        <v>-59.3</v>
      </c>
      <c r="BB89">
        <f>INDEX(root!$A$4:$CL$553,MATCH($A$89,root!$A$4:$A$553,0),MATCH(BB59,root!$A$3:$CL$3,0))</f>
        <v>0</v>
      </c>
      <c r="BC89" t="str">
        <f>INDEX(root!$A$4:$CL$553,MATCH($A$89,root!$A$4:$A$553,0),MATCH(BC59,root!$A$3:$CL$3,0))</f>
        <v>N/A</v>
      </c>
      <c r="BD89">
        <f>INDEX(root!$A$4:$CL$553,MATCH($A$89,root!$A$4:$A$553,0),MATCH(BD59,root!$A$3:$CL$3,0))</f>
        <v>-59.3</v>
      </c>
      <c r="BE89" t="str">
        <f>INDEX(root!$A$4:$CL$553,MATCH($A$89,root!$A$4:$A$553,0),MATCH(BE59,root!$A$3:$CL$3,0))</f>
        <v>N/A</v>
      </c>
      <c r="BF89" t="str">
        <f>INDEX(root!$A$4:$CL$553,MATCH($A$89,root!$A$4:$A$553,0),MATCH(BF59,root!$A$3:$CL$3,0))</f>
        <v>N/A</v>
      </c>
      <c r="BG89">
        <f>INDEX(root!$A$4:$CL$553,MATCH($A$89,root!$A$4:$A$553,0),MATCH(BG59,root!$A$3:$CL$3,0))</f>
        <v>-59.3</v>
      </c>
      <c r="BH89">
        <f>INDEX(root!$A$4:$CL$553,MATCH($A$89,root!$A$4:$A$553,0),MATCH(BH59,root!$A$3:$CL$3,0))</f>
        <v>0</v>
      </c>
      <c r="BI89" t="str">
        <f>INDEX(root!$A$4:$CL$553,MATCH($A$89,root!$A$4:$A$553,0),MATCH(BI59,root!$A$3:$CL$3,0))</f>
        <v>N/A</v>
      </c>
      <c r="BJ89" t="str">
        <f>INDEX(root!$A$4:$CL$553,MATCH($A$89,root!$A$4:$A$553,0),MATCH(BJ59,root!$A$3:$CL$3,0))</f>
        <v>N/A</v>
      </c>
      <c r="BK89">
        <f>INDEX(root!$A$4:$CL$553,MATCH($A$89,root!$A$4:$A$553,0),MATCH(BK59,root!$A$3:$CL$3,0))</f>
        <v>-59.2</v>
      </c>
      <c r="BL89">
        <f>INDEX(root!$A$4:$CL$553,MATCH($A$89,root!$A$4:$A$553,0),MATCH(BL59,root!$A$3:$CL$3,0))</f>
        <v>0</v>
      </c>
      <c r="BM89" t="str">
        <f>INDEX(root!$A$4:$CL$553,MATCH($A$89,root!$A$4:$A$553,0),MATCH(BM59,root!$A$3:$CL$3,0))</f>
        <v>N/A</v>
      </c>
      <c r="BN89">
        <f>INDEX(root!$A$4:$CL$553,MATCH($A$89,root!$A$4:$A$553,0),MATCH(BN59,root!$A$3:$CL$3,0))</f>
        <v>-59.2</v>
      </c>
      <c r="BO89" t="str">
        <f>INDEX(root!$A$4:$CL$553,MATCH($A$89,root!$A$4:$A$553,0),MATCH(BO59,root!$A$3:$CL$3,0))</f>
        <v>N/A</v>
      </c>
      <c r="BP89" t="str">
        <f>INDEX(root!$A$4:$CL$553,MATCH($A$89,root!$A$4:$A$553,0),MATCH(BP59,root!$A$3:$CL$3,0))</f>
        <v>N/A</v>
      </c>
      <c r="BQ89">
        <f>INDEX(root!$A$4:$CL$553,MATCH($A$89,root!$A$4:$A$553,0),MATCH(BQ59,root!$A$3:$CL$3,0))</f>
        <v>-59.2</v>
      </c>
      <c r="BR89">
        <f>INDEX(root!$A$4:$CL$553,MATCH($A$89,root!$A$4:$A$553,0),MATCH(BR59,root!$A$3:$CL$3,0))</f>
        <v>0</v>
      </c>
      <c r="BS89">
        <f>INDEX(root!$A$4:$CL$553,MATCH($A$89,root!$A$4:$A$553,0),MATCH(BS59,root!$A$3:$CL$3,0))</f>
        <v>0</v>
      </c>
      <c r="BT89">
        <f>INDEX(root!$A$4:$CL$553,MATCH($A$89,root!$A$4:$A$553,0),MATCH(BT59,root!$A$3:$CL$3,0))</f>
        <v>0</v>
      </c>
      <c r="BU89">
        <f>INDEX(root!$A$4:$CL$553,MATCH($A$89,root!$A$4:$A$553,0),MATCH(BU59,root!$A$3:$CL$3,0))</f>
        <v>0</v>
      </c>
      <c r="BV89">
        <f>INDEX(root!$A$4:$CL$553,MATCH($A$89,root!$A$4:$A$553,0),MATCH(BV59,root!$A$3:$CL$3,0))</f>
        <v>0</v>
      </c>
      <c r="BW89">
        <f>INDEX(root!$A$4:$CL$553,MATCH($A$89,root!$A$4:$A$553,0),MATCH(BW59,root!$A$3:$CL$3,0))</f>
        <v>0</v>
      </c>
      <c r="BX89">
        <f>INDEX(root!$A$4:$CL$553,MATCH($A$89,root!$A$4:$A$553,0),MATCH(BX59,root!$A$3:$CL$3,0))</f>
        <v>0</v>
      </c>
      <c r="BY89">
        <f>INDEX(root!$A$4:$CL$553,MATCH($A$89,root!$A$4:$A$553,0),MATCH(BY59,root!$A$3:$CL$3,0))</f>
        <v>0</v>
      </c>
      <c r="BZ89">
        <f>INDEX(root!$A$4:$CL$553,MATCH($A$89,root!$A$4:$A$553,0),MATCH(BZ59,root!$A$3:$CL$3,0))</f>
        <v>0</v>
      </c>
      <c r="CA89">
        <f>INDEX(root!$A$4:$CL$553,MATCH($A$89,root!$A$4:$A$553,0),MATCH(CA59,root!$A$3:$CL$3,0))</f>
        <v>0</v>
      </c>
      <c r="CB89">
        <f>INDEX(root!$A$4:$CL$553,MATCH($A$89,root!$A$4:$A$553,0),MATCH(CB59,root!$A$3:$CL$3,0))</f>
        <v>0</v>
      </c>
      <c r="CC89">
        <f>INDEX(root!$A$4:$CL$553,MATCH($A$89,root!$A$4:$A$553,0),MATCH(CC59,root!$A$3:$CL$3,0))</f>
        <v>0</v>
      </c>
      <c r="CD89">
        <f>INDEX(root!$A$4:$CL$553,MATCH($A$89,root!$A$4:$A$553,0),MATCH(CD59,root!$A$3:$CL$3,0))</f>
        <v>0</v>
      </c>
      <c r="CE89">
        <f>INDEX(root!$A$4:$CL$553,MATCH($A$89,root!$A$4:$A$553,0),MATCH(CE59,root!$A$3:$CL$3,0))</f>
        <v>0</v>
      </c>
      <c r="CF89">
        <f>INDEX(root!$A$4:$CL$553,MATCH($A$89,root!$A$4:$A$553,0),MATCH(CF59,root!$A$3:$CL$3,0))</f>
        <v>0</v>
      </c>
      <c r="CG89">
        <f>INDEX(root!$A$4:$CL$553,MATCH($A$89,root!$A$4:$A$553,0),MATCH(CG59,root!$A$3:$CL$3,0))</f>
        <v>0</v>
      </c>
      <c r="CH89">
        <f>INDEX(root!$A$4:$CL$553,MATCH($A$89,root!$A$4:$A$553,0),MATCH(CH59,root!$A$3:$CL$3,0))</f>
        <v>0</v>
      </c>
      <c r="CI89">
        <f>INDEX(root!$A$4:$CL$553,MATCH($A$89,root!$A$4:$A$553,0),MATCH(CI59,root!$A$3:$CL$3,0))</f>
        <v>0</v>
      </c>
      <c r="CJ89">
        <f>INDEX(root!$A$4:$CL$553,MATCH($A$89,root!$A$4:$A$553,0),MATCH(CJ59,root!$A$3:$CL$3,0))</f>
        <v>0</v>
      </c>
      <c r="CK89">
        <f>INDEX(root!$A$4:$CL$553,MATCH($A$89,root!$A$4:$A$553,0),MATCH(CK59,root!$A$3:$CL$3,0))</f>
        <v>0</v>
      </c>
      <c r="CL89">
        <f>INDEX(root!$A$4:$CL$553,MATCH($A$89,root!$A$4:$A$553,0),MATCH(CL59,root!$A$3:$CL$3,0))</f>
        <v>0</v>
      </c>
    </row>
    <row r="90" spans="1:90" x14ac:dyDescent="0.3">
      <c r="A90" t="s">
        <v>783</v>
      </c>
      <c r="B90" t="e">
        <f>INDEX(root!$A$4:$CL$553,MATCH($A$90,root!$A$4:$A$553,0),MATCH(B59,root!$A$3:$CL$3,0))</f>
        <v>#N/A</v>
      </c>
      <c r="C90" t="e">
        <f>INDEX(root!$A$4:$CL$553,MATCH($A$90,root!$A$4:$A$553,0),MATCH(C59,root!$A$3:$CL$3,0))</f>
        <v>#N/A</v>
      </c>
      <c r="D90" t="e">
        <f>INDEX(root!$A$4:$CL$553,MATCH($A$90,root!$A$4:$A$553,0),MATCH(D59,root!$A$3:$CL$3,0))</f>
        <v>#N/A</v>
      </c>
      <c r="E90" t="e">
        <f>INDEX(root!$A$4:$CL$553,MATCH($A$90,root!$A$4:$A$553,0),MATCH(E59,root!$A$3:$CL$3,0))</f>
        <v>#N/A</v>
      </c>
      <c r="F90" t="e">
        <f>INDEX(root!$A$4:$CL$553,MATCH($A$90,root!$A$4:$A$553,0),MATCH(F59,root!$A$3:$CL$3,0))</f>
        <v>#N/A</v>
      </c>
      <c r="G90" t="e">
        <f>INDEX(root!$A$4:$CL$553,MATCH($A$90,root!$A$4:$A$553,0),MATCH(G59,root!$A$3:$CL$3,0))</f>
        <v>#N/A</v>
      </c>
      <c r="H90" t="e">
        <f>INDEX(root!$A$4:$CL$553,MATCH($A$90,root!$A$4:$A$553,0),MATCH(H59,root!$A$3:$CL$3,0))</f>
        <v>#N/A</v>
      </c>
      <c r="I90" t="e">
        <f>INDEX(root!$A$4:$CL$553,MATCH($A$90,root!$A$4:$A$553,0),MATCH(I59,root!$A$3:$CL$3,0))</f>
        <v>#N/A</v>
      </c>
      <c r="J90" t="e">
        <f>INDEX(root!$A$4:$CL$553,MATCH($A$90,root!$A$4:$A$553,0),MATCH(J59,root!$A$3:$CL$3,0))</f>
        <v>#N/A</v>
      </c>
      <c r="K90" t="e">
        <f>INDEX(root!$A$4:$CL$553,MATCH($A$90,root!$A$4:$A$553,0),MATCH(K59,root!$A$3:$CL$3,0))</f>
        <v>#N/A</v>
      </c>
      <c r="L90" t="e">
        <f>INDEX(root!$A$4:$CL$553,MATCH($A$90,root!$A$4:$A$553,0),MATCH(L59,root!$A$3:$CL$3,0))</f>
        <v>#N/A</v>
      </c>
      <c r="M90" t="e">
        <f>INDEX(root!$A$4:$CL$553,MATCH($A$90,root!$A$4:$A$553,0),MATCH(M59,root!$A$3:$CL$3,0))</f>
        <v>#N/A</v>
      </c>
      <c r="N90" t="e">
        <f>INDEX(root!$A$4:$CL$553,MATCH($A$90,root!$A$4:$A$553,0),MATCH(N59,root!$A$3:$CL$3,0))</f>
        <v>#N/A</v>
      </c>
      <c r="O90" t="e">
        <f>INDEX(root!$A$4:$CL$553,MATCH($A$90,root!$A$4:$A$553,0),MATCH(O59,root!$A$3:$CL$3,0))</f>
        <v>#N/A</v>
      </c>
      <c r="P90" t="e">
        <f>INDEX(root!$A$4:$CL$553,MATCH($A$90,root!$A$4:$A$553,0),MATCH(P59,root!$A$3:$CL$3,0))</f>
        <v>#N/A</v>
      </c>
      <c r="Q90" t="e">
        <f>INDEX(root!$A$4:$CL$553,MATCH($A$90,root!$A$4:$A$553,0),MATCH(Q59,root!$A$3:$CL$3,0))</f>
        <v>#N/A</v>
      </c>
      <c r="R90" t="e">
        <f>INDEX(root!$A$4:$CL$553,MATCH($A$90,root!$A$4:$A$553,0),MATCH(R59,root!$A$3:$CL$3,0))</f>
        <v>#N/A</v>
      </c>
      <c r="S90" t="e">
        <f>INDEX(root!$A$4:$CL$553,MATCH($A$90,root!$A$4:$A$553,0),MATCH(S59,root!$A$3:$CL$3,0))</f>
        <v>#N/A</v>
      </c>
      <c r="T90" t="e">
        <f>INDEX(root!$A$4:$CL$553,MATCH($A$90,root!$A$4:$A$553,0),MATCH(T59,root!$A$3:$CL$3,0))</f>
        <v>#N/A</v>
      </c>
      <c r="U90" t="e">
        <f>INDEX(root!$A$4:$CL$553,MATCH($A$90,root!$A$4:$A$553,0),MATCH(U59,root!$A$3:$CL$3,0))</f>
        <v>#N/A</v>
      </c>
      <c r="V90" t="e">
        <f>INDEX(root!$A$4:$CL$553,MATCH($A$90,root!$A$4:$A$553,0),MATCH(V59,root!$A$3:$CL$3,0))</f>
        <v>#N/A</v>
      </c>
      <c r="W90" t="e">
        <f>INDEX(root!$A$4:$CL$553,MATCH($A$90,root!$A$4:$A$553,0),MATCH(W59,root!$A$3:$CL$3,0))</f>
        <v>#N/A</v>
      </c>
      <c r="X90" t="e">
        <f>INDEX(root!$A$4:$CL$553,MATCH($A$90,root!$A$4:$A$553,0),MATCH(X59,root!$A$3:$CL$3,0))</f>
        <v>#N/A</v>
      </c>
      <c r="Y90" t="e">
        <f>INDEX(root!$A$4:$CL$553,MATCH($A$90,root!$A$4:$A$553,0),MATCH(Y59,root!$A$3:$CL$3,0))</f>
        <v>#N/A</v>
      </c>
      <c r="Z90" t="e">
        <f>INDEX(root!$A$4:$CL$553,MATCH($A$90,root!$A$4:$A$553,0),MATCH(Z59,root!$A$3:$CL$3,0))</f>
        <v>#N/A</v>
      </c>
      <c r="AA90" t="e">
        <f>INDEX(root!$A$4:$CL$553,MATCH($A$90,root!$A$4:$A$553,0),MATCH(AA59,root!$A$3:$CL$3,0))</f>
        <v>#N/A</v>
      </c>
      <c r="AB90" t="e">
        <f>INDEX(root!$A$4:$CL$553,MATCH($A$90,root!$A$4:$A$553,0),MATCH(AB59,root!$A$3:$CL$3,0))</f>
        <v>#N/A</v>
      </c>
      <c r="AC90" t="e">
        <f>INDEX(root!$A$4:$CL$553,MATCH($A$90,root!$A$4:$A$553,0),MATCH(AC59,root!$A$3:$CL$3,0))</f>
        <v>#N/A</v>
      </c>
      <c r="AD90" t="e">
        <f>INDEX(root!$A$4:$CL$553,MATCH($A$90,root!$A$4:$A$553,0),MATCH(AD59,root!$A$3:$CL$3,0))</f>
        <v>#N/A</v>
      </c>
      <c r="AE90" t="e">
        <f>INDEX(root!$A$4:$CL$553,MATCH($A$90,root!$A$4:$A$553,0),MATCH(AE59,root!$A$3:$CL$3,0))</f>
        <v>#N/A</v>
      </c>
      <c r="AF90" t="e">
        <f>INDEX(root!$A$4:$CL$553,MATCH($A$90,root!$A$4:$A$553,0),MATCH(AF59,root!$A$3:$CL$3,0))</f>
        <v>#N/A</v>
      </c>
      <c r="AG90" t="e">
        <f>INDEX(root!$A$4:$CL$553,MATCH($A$90,root!$A$4:$A$553,0),MATCH(AG59,root!$A$3:$CL$3,0))</f>
        <v>#N/A</v>
      </c>
      <c r="AH90" t="e">
        <f>INDEX(root!$A$4:$CL$553,MATCH($A$90,root!$A$4:$A$553,0),MATCH(AH59,root!$A$3:$CL$3,0))</f>
        <v>#N/A</v>
      </c>
      <c r="AI90" t="e">
        <f>INDEX(root!$A$4:$CL$553,MATCH($A$90,root!$A$4:$A$553,0),MATCH(AI59,root!$A$3:$CL$3,0))</f>
        <v>#N/A</v>
      </c>
      <c r="AJ90" t="e">
        <f>INDEX(root!$A$4:$CL$553,MATCH($A$90,root!$A$4:$A$553,0),MATCH(AJ59,root!$A$3:$CL$3,0))</f>
        <v>#N/A</v>
      </c>
      <c r="AK90" t="e">
        <f>INDEX(root!$A$4:$CL$553,MATCH($A$90,root!$A$4:$A$553,0),MATCH(AK59,root!$A$3:$CL$3,0))</f>
        <v>#N/A</v>
      </c>
      <c r="AL90" t="e">
        <f>INDEX(root!$A$4:$CL$553,MATCH($A$90,root!$A$4:$A$553,0),MATCH(AL59,root!$A$3:$CL$3,0))</f>
        <v>#N/A</v>
      </c>
      <c r="AM90" t="e">
        <f>INDEX(root!$A$4:$CL$553,MATCH($A$90,root!$A$4:$A$553,0),MATCH(AM59,root!$A$3:$CL$3,0))</f>
        <v>#N/A</v>
      </c>
      <c r="AN90" t="e">
        <f>INDEX(root!$A$4:$CL$553,MATCH($A$90,root!$A$4:$A$553,0),MATCH(AN59,root!$A$3:$CL$3,0))</f>
        <v>#N/A</v>
      </c>
      <c r="AO90" t="e">
        <f>INDEX(root!$A$4:$CL$553,MATCH($A$90,root!$A$4:$A$553,0),MATCH(AO59,root!$A$3:$CL$3,0))</f>
        <v>#N/A</v>
      </c>
      <c r="AP90" t="e">
        <f>INDEX(root!$A$4:$CL$553,MATCH($A$90,root!$A$4:$A$553,0),MATCH(AP59,root!$A$3:$CL$3,0))</f>
        <v>#N/A</v>
      </c>
      <c r="AQ90" t="e">
        <f>INDEX(root!$A$4:$CL$553,MATCH($A$90,root!$A$4:$A$553,0),MATCH(AQ59,root!$A$3:$CL$3,0))</f>
        <v>#N/A</v>
      </c>
      <c r="AR90" t="e">
        <f>INDEX(root!$A$4:$CL$553,MATCH($A$90,root!$A$4:$A$553,0),MATCH(AR59,root!$A$3:$CL$3,0))</f>
        <v>#N/A</v>
      </c>
      <c r="AS90" t="e">
        <f>INDEX(root!$A$4:$CL$553,MATCH($A$90,root!$A$4:$A$553,0),MATCH(AS59,root!$A$3:$CL$3,0))</f>
        <v>#N/A</v>
      </c>
      <c r="AT90" t="e">
        <f>INDEX(root!$A$4:$CL$553,MATCH($A$90,root!$A$4:$A$553,0),MATCH(AT59,root!$A$3:$CL$3,0))</f>
        <v>#N/A</v>
      </c>
      <c r="AU90" t="e">
        <f>INDEX(root!$A$4:$CL$553,MATCH($A$90,root!$A$4:$A$553,0),MATCH(AU59,root!$A$3:$CL$3,0))</f>
        <v>#N/A</v>
      </c>
      <c r="AV90" t="e">
        <f>INDEX(root!$A$4:$CL$553,MATCH($A$90,root!$A$4:$A$553,0),MATCH(AV59,root!$A$3:$CL$3,0))</f>
        <v>#N/A</v>
      </c>
      <c r="AW90" t="e">
        <f>INDEX(root!$A$4:$CL$553,MATCH($A$90,root!$A$4:$A$553,0),MATCH(AW59,root!$A$3:$CL$3,0))</f>
        <v>#N/A</v>
      </c>
      <c r="AX90" t="e">
        <f>INDEX(root!$A$4:$CL$553,MATCH($A$90,root!$A$4:$A$553,0),MATCH(AX59,root!$A$3:$CL$3,0))</f>
        <v>#N/A</v>
      </c>
      <c r="AY90" t="e">
        <f>INDEX(root!$A$4:$CL$553,MATCH($A$90,root!$A$4:$A$553,0),MATCH(AY59,root!$A$3:$CL$3,0))</f>
        <v>#N/A</v>
      </c>
      <c r="AZ90" t="e">
        <f>INDEX(root!$A$4:$CL$553,MATCH($A$90,root!$A$4:$A$553,0),MATCH(AZ59,root!$A$3:$CL$3,0))</f>
        <v>#N/A</v>
      </c>
      <c r="BA90" t="e">
        <f>INDEX(root!$A$4:$CL$553,MATCH($A$90,root!$A$4:$A$553,0),MATCH(BA59,root!$A$3:$CL$3,0))</f>
        <v>#N/A</v>
      </c>
      <c r="BB90" t="e">
        <f>INDEX(root!$A$4:$CL$553,MATCH($A$90,root!$A$4:$A$553,0),MATCH(BB59,root!$A$3:$CL$3,0))</f>
        <v>#N/A</v>
      </c>
      <c r="BC90" t="e">
        <f>INDEX(root!$A$4:$CL$553,MATCH($A$90,root!$A$4:$A$553,0),MATCH(BC59,root!$A$3:$CL$3,0))</f>
        <v>#N/A</v>
      </c>
      <c r="BD90" t="e">
        <f>INDEX(root!$A$4:$CL$553,MATCH($A$90,root!$A$4:$A$553,0),MATCH(BD59,root!$A$3:$CL$3,0))</f>
        <v>#N/A</v>
      </c>
      <c r="BE90" t="e">
        <f>INDEX(root!$A$4:$CL$553,MATCH($A$90,root!$A$4:$A$553,0),MATCH(BE59,root!$A$3:$CL$3,0))</f>
        <v>#N/A</v>
      </c>
      <c r="BF90" t="e">
        <f>INDEX(root!$A$4:$CL$553,MATCH($A$90,root!$A$4:$A$553,0),MATCH(BF59,root!$A$3:$CL$3,0))</f>
        <v>#N/A</v>
      </c>
      <c r="BG90" t="e">
        <f>INDEX(root!$A$4:$CL$553,MATCH($A$90,root!$A$4:$A$553,0),MATCH(BG59,root!$A$3:$CL$3,0))</f>
        <v>#N/A</v>
      </c>
      <c r="BH90" t="e">
        <f>INDEX(root!$A$4:$CL$553,MATCH($A$90,root!$A$4:$A$553,0),MATCH(BH59,root!$A$3:$CL$3,0))</f>
        <v>#N/A</v>
      </c>
      <c r="BI90" t="e">
        <f>INDEX(root!$A$4:$CL$553,MATCH($A$90,root!$A$4:$A$553,0),MATCH(BI59,root!$A$3:$CL$3,0))</f>
        <v>#N/A</v>
      </c>
      <c r="BJ90" t="e">
        <f>INDEX(root!$A$4:$CL$553,MATCH($A$90,root!$A$4:$A$553,0),MATCH(BJ59,root!$A$3:$CL$3,0))</f>
        <v>#N/A</v>
      </c>
      <c r="BK90" t="e">
        <f>INDEX(root!$A$4:$CL$553,MATCH($A$90,root!$A$4:$A$553,0),MATCH(BK59,root!$A$3:$CL$3,0))</f>
        <v>#N/A</v>
      </c>
      <c r="BL90" t="e">
        <f>INDEX(root!$A$4:$CL$553,MATCH($A$90,root!$A$4:$A$553,0),MATCH(BL59,root!$A$3:$CL$3,0))</f>
        <v>#N/A</v>
      </c>
      <c r="BM90" t="e">
        <f>INDEX(root!$A$4:$CL$553,MATCH($A$90,root!$A$4:$A$553,0),MATCH(BM59,root!$A$3:$CL$3,0))</f>
        <v>#N/A</v>
      </c>
      <c r="BN90" t="e">
        <f>INDEX(root!$A$4:$CL$553,MATCH($A$90,root!$A$4:$A$553,0),MATCH(BN59,root!$A$3:$CL$3,0))</f>
        <v>#N/A</v>
      </c>
      <c r="BO90" t="e">
        <f>INDEX(root!$A$4:$CL$553,MATCH($A$90,root!$A$4:$A$553,0),MATCH(BO59,root!$A$3:$CL$3,0))</f>
        <v>#N/A</v>
      </c>
      <c r="BP90" t="e">
        <f>INDEX(root!$A$4:$CL$553,MATCH($A$90,root!$A$4:$A$553,0),MATCH(BP59,root!$A$3:$CL$3,0))</f>
        <v>#N/A</v>
      </c>
      <c r="BQ90" t="e">
        <f>INDEX(root!$A$4:$CL$553,MATCH($A$90,root!$A$4:$A$553,0),MATCH(BQ59,root!$A$3:$CL$3,0))</f>
        <v>#N/A</v>
      </c>
      <c r="BR90" t="e">
        <f>INDEX(root!$A$4:$CL$553,MATCH($A$90,root!$A$4:$A$553,0),MATCH(BR59,root!$A$3:$CL$3,0))</f>
        <v>#N/A</v>
      </c>
      <c r="BS90" t="e">
        <f>INDEX(root!$A$4:$CL$553,MATCH($A$90,root!$A$4:$A$553,0),MATCH(BS59,root!$A$3:$CL$3,0))</f>
        <v>#N/A</v>
      </c>
      <c r="BT90" t="e">
        <f>INDEX(root!$A$4:$CL$553,MATCH($A$90,root!$A$4:$A$553,0),MATCH(BT59,root!$A$3:$CL$3,0))</f>
        <v>#N/A</v>
      </c>
      <c r="BU90" t="e">
        <f>INDEX(root!$A$4:$CL$553,MATCH($A$90,root!$A$4:$A$553,0),MATCH(BU59,root!$A$3:$CL$3,0))</f>
        <v>#N/A</v>
      </c>
      <c r="BV90" t="e">
        <f>INDEX(root!$A$4:$CL$553,MATCH($A$90,root!$A$4:$A$553,0),MATCH(BV59,root!$A$3:$CL$3,0))</f>
        <v>#N/A</v>
      </c>
      <c r="BW90" t="e">
        <f>INDEX(root!$A$4:$CL$553,MATCH($A$90,root!$A$4:$A$553,0),MATCH(BW59,root!$A$3:$CL$3,0))</f>
        <v>#N/A</v>
      </c>
      <c r="BX90" t="e">
        <f>INDEX(root!$A$4:$CL$553,MATCH($A$90,root!$A$4:$A$553,0),MATCH(BX59,root!$A$3:$CL$3,0))</f>
        <v>#N/A</v>
      </c>
      <c r="BY90" t="e">
        <f>INDEX(root!$A$4:$CL$553,MATCH($A$90,root!$A$4:$A$553,0),MATCH(BY59,root!$A$3:$CL$3,0))</f>
        <v>#N/A</v>
      </c>
      <c r="BZ90" t="e">
        <f>INDEX(root!$A$4:$CL$553,MATCH($A$90,root!$A$4:$A$553,0),MATCH(BZ59,root!$A$3:$CL$3,0))</f>
        <v>#N/A</v>
      </c>
      <c r="CA90" t="e">
        <f>INDEX(root!$A$4:$CL$553,MATCH($A$90,root!$A$4:$A$553,0),MATCH(CA59,root!$A$3:$CL$3,0))</f>
        <v>#N/A</v>
      </c>
      <c r="CB90" t="e">
        <f>INDEX(root!$A$4:$CL$553,MATCH($A$90,root!$A$4:$A$553,0),MATCH(CB59,root!$A$3:$CL$3,0))</f>
        <v>#N/A</v>
      </c>
      <c r="CC90" t="e">
        <f>INDEX(root!$A$4:$CL$553,MATCH($A$90,root!$A$4:$A$553,0),MATCH(CC59,root!$A$3:$CL$3,0))</f>
        <v>#N/A</v>
      </c>
      <c r="CD90" t="e">
        <f>INDEX(root!$A$4:$CL$553,MATCH($A$90,root!$A$4:$A$553,0),MATCH(CD59,root!$A$3:$CL$3,0))</f>
        <v>#N/A</v>
      </c>
      <c r="CE90" t="e">
        <f>INDEX(root!$A$4:$CL$553,MATCH($A$90,root!$A$4:$A$553,0),MATCH(CE59,root!$A$3:$CL$3,0))</f>
        <v>#N/A</v>
      </c>
      <c r="CF90" t="e">
        <f>INDEX(root!$A$4:$CL$553,MATCH($A$90,root!$A$4:$A$553,0),MATCH(CF59,root!$A$3:$CL$3,0))</f>
        <v>#N/A</v>
      </c>
      <c r="CG90" t="e">
        <f>INDEX(root!$A$4:$CL$553,MATCH($A$90,root!$A$4:$A$553,0),MATCH(CG59,root!$A$3:$CL$3,0))</f>
        <v>#N/A</v>
      </c>
      <c r="CH90" t="e">
        <f>INDEX(root!$A$4:$CL$553,MATCH($A$90,root!$A$4:$A$553,0),MATCH(CH59,root!$A$3:$CL$3,0))</f>
        <v>#N/A</v>
      </c>
      <c r="CI90" t="e">
        <f>INDEX(root!$A$4:$CL$553,MATCH($A$90,root!$A$4:$A$553,0),MATCH(CI59,root!$A$3:$CL$3,0))</f>
        <v>#N/A</v>
      </c>
      <c r="CJ90" t="e">
        <f>INDEX(root!$A$4:$CL$553,MATCH($A$90,root!$A$4:$A$553,0),MATCH(CJ59,root!$A$3:$CL$3,0))</f>
        <v>#N/A</v>
      </c>
      <c r="CK90" t="e">
        <f>INDEX(root!$A$4:$CL$553,MATCH($A$90,root!$A$4:$A$553,0),MATCH(CK59,root!$A$3:$CL$3,0))</f>
        <v>#N/A</v>
      </c>
      <c r="CL90" t="e">
        <f>INDEX(root!$A$4:$CL$553,MATCH($A$90,root!$A$4:$A$553,0),MATCH(CL59,root!$A$3:$CL$3,0))</f>
        <v>#N/A</v>
      </c>
    </row>
    <row r="91" spans="1:90" x14ac:dyDescent="0.3">
      <c r="A91" t="s">
        <v>814</v>
      </c>
      <c r="D91" t="e">
        <f>D87=D90</f>
        <v>#N/A</v>
      </c>
      <c r="E91" t="e">
        <f t="shared" ref="E91:BP91" si="135">E87=E90</f>
        <v>#N/A</v>
      </c>
      <c r="F91" t="e">
        <f t="shared" si="135"/>
        <v>#N/A</v>
      </c>
      <c r="G91" t="e">
        <f t="shared" si="135"/>
        <v>#N/A</v>
      </c>
      <c r="H91" t="e">
        <f t="shared" si="135"/>
        <v>#N/A</v>
      </c>
      <c r="I91" t="e">
        <f t="shared" si="135"/>
        <v>#N/A</v>
      </c>
      <c r="J91" t="e">
        <f t="shared" si="135"/>
        <v>#N/A</v>
      </c>
      <c r="K91" t="e">
        <f t="shared" si="135"/>
        <v>#N/A</v>
      </c>
      <c r="L91" t="e">
        <f t="shared" si="135"/>
        <v>#N/A</v>
      </c>
      <c r="M91" t="e">
        <f t="shared" si="135"/>
        <v>#N/A</v>
      </c>
      <c r="N91" t="e">
        <f t="shared" si="135"/>
        <v>#N/A</v>
      </c>
      <c r="O91" t="e">
        <f t="shared" si="135"/>
        <v>#N/A</v>
      </c>
      <c r="P91" t="e">
        <f t="shared" si="135"/>
        <v>#N/A</v>
      </c>
      <c r="Q91" t="e">
        <f t="shared" si="135"/>
        <v>#N/A</v>
      </c>
      <c r="R91" t="e">
        <f t="shared" si="135"/>
        <v>#N/A</v>
      </c>
      <c r="S91" t="e">
        <f t="shared" si="135"/>
        <v>#N/A</v>
      </c>
      <c r="T91" t="e">
        <f t="shared" si="135"/>
        <v>#N/A</v>
      </c>
      <c r="U91" t="e">
        <f t="shared" si="135"/>
        <v>#N/A</v>
      </c>
      <c r="V91" t="e">
        <f t="shared" si="135"/>
        <v>#N/A</v>
      </c>
      <c r="W91" t="e">
        <f t="shared" si="135"/>
        <v>#N/A</v>
      </c>
      <c r="X91" t="e">
        <f t="shared" si="135"/>
        <v>#N/A</v>
      </c>
      <c r="Y91" t="e">
        <f t="shared" si="135"/>
        <v>#N/A</v>
      </c>
      <c r="Z91" t="e">
        <f t="shared" si="135"/>
        <v>#N/A</v>
      </c>
      <c r="AA91" t="e">
        <f t="shared" si="135"/>
        <v>#N/A</v>
      </c>
      <c r="AB91" t="e">
        <f t="shared" si="135"/>
        <v>#N/A</v>
      </c>
      <c r="AC91" t="e">
        <f t="shared" si="135"/>
        <v>#N/A</v>
      </c>
      <c r="AD91" t="e">
        <f t="shared" si="135"/>
        <v>#N/A</v>
      </c>
      <c r="AE91" t="e">
        <f t="shared" si="135"/>
        <v>#N/A</v>
      </c>
      <c r="AF91" t="e">
        <f t="shared" si="135"/>
        <v>#N/A</v>
      </c>
      <c r="AG91" t="e">
        <f t="shared" si="135"/>
        <v>#N/A</v>
      </c>
      <c r="AH91" t="e">
        <f t="shared" si="135"/>
        <v>#N/A</v>
      </c>
      <c r="AI91" t="e">
        <f t="shared" si="135"/>
        <v>#N/A</v>
      </c>
      <c r="AJ91" t="e">
        <f t="shared" si="135"/>
        <v>#N/A</v>
      </c>
      <c r="AK91" t="e">
        <f t="shared" si="135"/>
        <v>#N/A</v>
      </c>
      <c r="AL91" t="e">
        <f t="shared" si="135"/>
        <v>#N/A</v>
      </c>
      <c r="AM91" t="e">
        <f t="shared" si="135"/>
        <v>#N/A</v>
      </c>
      <c r="AN91" t="e">
        <f t="shared" si="135"/>
        <v>#N/A</v>
      </c>
      <c r="AO91" t="e">
        <f t="shared" si="135"/>
        <v>#N/A</v>
      </c>
      <c r="AP91" t="e">
        <f t="shared" si="135"/>
        <v>#N/A</v>
      </c>
      <c r="AQ91" t="e">
        <f t="shared" si="135"/>
        <v>#N/A</v>
      </c>
      <c r="AR91" t="e">
        <f t="shared" si="135"/>
        <v>#N/A</v>
      </c>
      <c r="AS91" t="e">
        <f t="shared" si="135"/>
        <v>#N/A</v>
      </c>
      <c r="AT91" t="e">
        <f t="shared" si="135"/>
        <v>#N/A</v>
      </c>
      <c r="AU91" t="e">
        <f t="shared" si="135"/>
        <v>#N/A</v>
      </c>
      <c r="AV91" t="e">
        <f t="shared" si="135"/>
        <v>#N/A</v>
      </c>
      <c r="AW91" t="e">
        <f t="shared" si="135"/>
        <v>#N/A</v>
      </c>
      <c r="AX91" t="e">
        <f t="shared" si="135"/>
        <v>#N/A</v>
      </c>
      <c r="AY91" t="e">
        <f t="shared" si="135"/>
        <v>#N/A</v>
      </c>
      <c r="AZ91" t="e">
        <f t="shared" si="135"/>
        <v>#N/A</v>
      </c>
      <c r="BA91" t="e">
        <f t="shared" si="135"/>
        <v>#N/A</v>
      </c>
      <c r="BB91" t="e">
        <f t="shared" si="135"/>
        <v>#N/A</v>
      </c>
      <c r="BC91" t="e">
        <f t="shared" si="135"/>
        <v>#N/A</v>
      </c>
      <c r="BD91" t="e">
        <f t="shared" si="135"/>
        <v>#N/A</v>
      </c>
      <c r="BE91" t="e">
        <f t="shared" si="135"/>
        <v>#N/A</v>
      </c>
      <c r="BF91" t="e">
        <f t="shared" si="135"/>
        <v>#N/A</v>
      </c>
      <c r="BG91" t="e">
        <f t="shared" si="135"/>
        <v>#N/A</v>
      </c>
      <c r="BH91" t="e">
        <f t="shared" si="135"/>
        <v>#N/A</v>
      </c>
      <c r="BI91" t="e">
        <f t="shared" si="135"/>
        <v>#N/A</v>
      </c>
      <c r="BJ91" t="e">
        <f t="shared" si="135"/>
        <v>#N/A</v>
      </c>
      <c r="BK91" t="e">
        <f t="shared" si="135"/>
        <v>#N/A</v>
      </c>
      <c r="BL91" t="e">
        <f t="shared" si="135"/>
        <v>#N/A</v>
      </c>
      <c r="BM91" t="e">
        <f t="shared" si="135"/>
        <v>#N/A</v>
      </c>
      <c r="BN91" t="e">
        <f t="shared" si="135"/>
        <v>#N/A</v>
      </c>
      <c r="BO91" t="e">
        <f t="shared" si="135"/>
        <v>#N/A</v>
      </c>
      <c r="BP91" t="e">
        <f t="shared" si="135"/>
        <v>#N/A</v>
      </c>
      <c r="BQ91" t="e">
        <f t="shared" ref="BQ91:CL91" si="136">BQ87=BQ90</f>
        <v>#N/A</v>
      </c>
      <c r="BR91" t="e">
        <f t="shared" si="136"/>
        <v>#N/A</v>
      </c>
      <c r="BS91" t="e">
        <f t="shared" si="136"/>
        <v>#N/A</v>
      </c>
      <c r="BT91" t="e">
        <f t="shared" si="136"/>
        <v>#N/A</v>
      </c>
      <c r="BU91" t="e">
        <f t="shared" si="136"/>
        <v>#N/A</v>
      </c>
      <c r="BV91" t="e">
        <f t="shared" si="136"/>
        <v>#N/A</v>
      </c>
      <c r="BW91" t="e">
        <f t="shared" si="136"/>
        <v>#N/A</v>
      </c>
      <c r="BX91" t="e">
        <f t="shared" si="136"/>
        <v>#N/A</v>
      </c>
      <c r="BY91" t="e">
        <f t="shared" si="136"/>
        <v>#N/A</v>
      </c>
      <c r="BZ91" t="e">
        <f t="shared" si="136"/>
        <v>#N/A</v>
      </c>
      <c r="CA91" t="e">
        <f t="shared" si="136"/>
        <v>#N/A</v>
      </c>
      <c r="CB91" t="e">
        <f t="shared" si="136"/>
        <v>#N/A</v>
      </c>
      <c r="CC91" t="e">
        <f t="shared" si="136"/>
        <v>#N/A</v>
      </c>
      <c r="CD91" t="e">
        <f t="shared" si="136"/>
        <v>#N/A</v>
      </c>
      <c r="CE91" t="e">
        <f t="shared" si="136"/>
        <v>#N/A</v>
      </c>
      <c r="CF91" t="e">
        <f t="shared" si="136"/>
        <v>#N/A</v>
      </c>
      <c r="CG91" t="e">
        <f t="shared" si="136"/>
        <v>#N/A</v>
      </c>
      <c r="CH91" t="e">
        <f t="shared" si="136"/>
        <v>#N/A</v>
      </c>
      <c r="CI91" t="e">
        <f t="shared" si="136"/>
        <v>#N/A</v>
      </c>
      <c r="CJ91" t="e">
        <f t="shared" si="136"/>
        <v>#N/A</v>
      </c>
      <c r="CK91" t="e">
        <f t="shared" si="136"/>
        <v>#N/A</v>
      </c>
      <c r="CL91" t="e">
        <f t="shared" si="136"/>
        <v>#N/A</v>
      </c>
    </row>
    <row r="92" spans="1:90" x14ac:dyDescent="0.3">
      <c r="A92" t="s">
        <v>810</v>
      </c>
      <c r="D92" t="b">
        <f>D88=D89</f>
        <v>1</v>
      </c>
      <c r="E92" t="b">
        <f t="shared" ref="E92:BP92" si="137">E88=E89</f>
        <v>0</v>
      </c>
      <c r="F92" t="b">
        <f t="shared" si="137"/>
        <v>0</v>
      </c>
      <c r="G92" t="b">
        <f t="shared" si="137"/>
        <v>0</v>
      </c>
      <c r="H92" t="b">
        <f t="shared" si="137"/>
        <v>0</v>
      </c>
      <c r="I92" t="b">
        <f t="shared" si="137"/>
        <v>0</v>
      </c>
      <c r="J92" t="b">
        <f t="shared" si="137"/>
        <v>0</v>
      </c>
      <c r="K92" t="b">
        <f t="shared" si="137"/>
        <v>0</v>
      </c>
      <c r="L92" t="b">
        <f t="shared" si="137"/>
        <v>0</v>
      </c>
      <c r="M92" t="b">
        <f t="shared" si="137"/>
        <v>0</v>
      </c>
      <c r="N92" t="b">
        <f t="shared" si="137"/>
        <v>0</v>
      </c>
      <c r="O92" t="b">
        <f t="shared" si="137"/>
        <v>0</v>
      </c>
      <c r="P92" t="b">
        <f t="shared" si="137"/>
        <v>1</v>
      </c>
      <c r="Q92" t="b">
        <f t="shared" si="137"/>
        <v>0</v>
      </c>
      <c r="R92" t="b">
        <f t="shared" si="137"/>
        <v>0</v>
      </c>
      <c r="S92" t="b">
        <f t="shared" si="137"/>
        <v>0</v>
      </c>
      <c r="T92" t="b">
        <f t="shared" si="137"/>
        <v>0</v>
      </c>
      <c r="U92" t="b">
        <f t="shared" si="137"/>
        <v>0</v>
      </c>
      <c r="V92" t="b">
        <f t="shared" si="137"/>
        <v>0</v>
      </c>
      <c r="W92" t="b">
        <f t="shared" si="137"/>
        <v>0</v>
      </c>
      <c r="X92" t="b">
        <f t="shared" si="137"/>
        <v>0</v>
      </c>
      <c r="Y92" t="b">
        <f t="shared" si="137"/>
        <v>0</v>
      </c>
      <c r="Z92" t="b">
        <f t="shared" si="137"/>
        <v>0</v>
      </c>
      <c r="AA92" t="b">
        <f t="shared" si="137"/>
        <v>0</v>
      </c>
      <c r="AB92" t="b">
        <f t="shared" si="137"/>
        <v>0</v>
      </c>
      <c r="AC92" t="b">
        <f t="shared" si="137"/>
        <v>0</v>
      </c>
      <c r="AD92" t="b">
        <f t="shared" si="137"/>
        <v>0</v>
      </c>
      <c r="AE92" t="b">
        <f t="shared" si="137"/>
        <v>0</v>
      </c>
      <c r="AF92" t="b">
        <f t="shared" si="137"/>
        <v>0</v>
      </c>
      <c r="AG92" t="b">
        <f t="shared" si="137"/>
        <v>0</v>
      </c>
      <c r="AH92" t="b">
        <f t="shared" si="137"/>
        <v>0</v>
      </c>
      <c r="AI92" t="b">
        <f t="shared" si="137"/>
        <v>0</v>
      </c>
      <c r="AJ92" t="b">
        <f t="shared" si="137"/>
        <v>0</v>
      </c>
      <c r="AK92" t="b">
        <f t="shared" si="137"/>
        <v>0</v>
      </c>
      <c r="AL92" t="b">
        <f t="shared" si="137"/>
        <v>0</v>
      </c>
      <c r="AM92" t="b">
        <f t="shared" si="137"/>
        <v>0</v>
      </c>
      <c r="AN92" t="b">
        <f t="shared" si="137"/>
        <v>0</v>
      </c>
      <c r="AO92" t="b">
        <f t="shared" si="137"/>
        <v>0</v>
      </c>
      <c r="AP92" t="b">
        <f t="shared" si="137"/>
        <v>0</v>
      </c>
      <c r="AQ92" t="b">
        <f t="shared" si="137"/>
        <v>0</v>
      </c>
      <c r="AR92" t="b">
        <f t="shared" si="137"/>
        <v>0</v>
      </c>
      <c r="AS92" t="b">
        <f t="shared" si="137"/>
        <v>0</v>
      </c>
      <c r="AT92" t="b">
        <f t="shared" si="137"/>
        <v>0</v>
      </c>
      <c r="AU92" t="b">
        <f t="shared" si="137"/>
        <v>0</v>
      </c>
      <c r="AV92" t="b">
        <f t="shared" si="137"/>
        <v>0</v>
      </c>
      <c r="AW92" t="b">
        <f t="shared" si="137"/>
        <v>0</v>
      </c>
      <c r="AX92" t="b">
        <f t="shared" si="137"/>
        <v>0</v>
      </c>
      <c r="AY92" t="b">
        <f t="shared" si="137"/>
        <v>0</v>
      </c>
      <c r="AZ92" t="b">
        <f t="shared" si="137"/>
        <v>0</v>
      </c>
      <c r="BA92" t="b">
        <f t="shared" si="137"/>
        <v>0</v>
      </c>
      <c r="BB92" t="b">
        <f t="shared" si="137"/>
        <v>1</v>
      </c>
      <c r="BC92" t="b">
        <f t="shared" si="137"/>
        <v>0</v>
      </c>
      <c r="BD92" t="b">
        <f t="shared" si="137"/>
        <v>0</v>
      </c>
      <c r="BE92" t="b">
        <f t="shared" si="137"/>
        <v>0</v>
      </c>
      <c r="BF92" t="b">
        <f t="shared" si="137"/>
        <v>0</v>
      </c>
      <c r="BG92" t="b">
        <f t="shared" si="137"/>
        <v>0</v>
      </c>
      <c r="BH92" t="b">
        <f t="shared" si="137"/>
        <v>1</v>
      </c>
      <c r="BI92" t="b">
        <f t="shared" si="137"/>
        <v>0</v>
      </c>
      <c r="BJ92" t="b">
        <f t="shared" si="137"/>
        <v>0</v>
      </c>
      <c r="BK92" t="b">
        <f t="shared" si="137"/>
        <v>0</v>
      </c>
      <c r="BL92" t="b">
        <f t="shared" si="137"/>
        <v>1</v>
      </c>
      <c r="BM92" t="b">
        <f t="shared" si="137"/>
        <v>0</v>
      </c>
      <c r="BN92" t="b">
        <f t="shared" si="137"/>
        <v>0</v>
      </c>
      <c r="BO92" t="b">
        <f t="shared" si="137"/>
        <v>0</v>
      </c>
      <c r="BP92" t="b">
        <f t="shared" si="137"/>
        <v>0</v>
      </c>
      <c r="BQ92" t="b">
        <f t="shared" ref="BQ92:CL92" si="138">BQ88=BQ89</f>
        <v>0</v>
      </c>
      <c r="BR92" t="b">
        <f t="shared" si="138"/>
        <v>1</v>
      </c>
      <c r="BS92" t="b">
        <f t="shared" si="138"/>
        <v>1</v>
      </c>
      <c r="BT92" t="b">
        <f t="shared" si="138"/>
        <v>1</v>
      </c>
      <c r="BU92" t="b">
        <f t="shared" si="138"/>
        <v>1</v>
      </c>
      <c r="BV92" t="b">
        <f t="shared" si="138"/>
        <v>1</v>
      </c>
      <c r="BW92" t="b">
        <f t="shared" si="138"/>
        <v>1</v>
      </c>
      <c r="BX92" t="b">
        <f t="shared" si="138"/>
        <v>1</v>
      </c>
      <c r="BY92" t="b">
        <f t="shared" si="138"/>
        <v>1</v>
      </c>
      <c r="BZ92" t="b">
        <f t="shared" si="138"/>
        <v>1</v>
      </c>
      <c r="CA92" t="b">
        <f t="shared" si="138"/>
        <v>1</v>
      </c>
      <c r="CB92" t="b">
        <f t="shared" si="138"/>
        <v>1</v>
      </c>
      <c r="CC92" t="b">
        <f t="shared" si="138"/>
        <v>1</v>
      </c>
      <c r="CD92" t="b">
        <f t="shared" si="138"/>
        <v>1</v>
      </c>
      <c r="CE92" t="b">
        <f t="shared" si="138"/>
        <v>1</v>
      </c>
      <c r="CF92" t="b">
        <f t="shared" si="138"/>
        <v>1</v>
      </c>
      <c r="CG92" t="b">
        <f t="shared" si="138"/>
        <v>1</v>
      </c>
      <c r="CH92" t="b">
        <f t="shared" si="138"/>
        <v>1</v>
      </c>
      <c r="CI92" t="b">
        <f t="shared" si="138"/>
        <v>1</v>
      </c>
      <c r="CJ92" t="b">
        <f t="shared" si="138"/>
        <v>1</v>
      </c>
      <c r="CK92" t="b">
        <f t="shared" si="138"/>
        <v>1</v>
      </c>
      <c r="CL92" t="b">
        <f t="shared" si="138"/>
        <v>1</v>
      </c>
    </row>
    <row r="93" spans="1:90" s="20" customFormat="1" x14ac:dyDescent="0.3"/>
    <row r="94" spans="1:90" x14ac:dyDescent="0.3">
      <c r="D94" s="43" t="s">
        <v>1064</v>
      </c>
      <c r="E94" s="43"/>
      <c r="F94" s="43"/>
      <c r="G94" s="43"/>
    </row>
    <row r="95" spans="1:90" x14ac:dyDescent="0.3">
      <c r="D95" s="43"/>
      <c r="E95" s="43"/>
      <c r="F95" s="43"/>
      <c r="G95" s="43"/>
    </row>
    <row r="97" spans="1:90" x14ac:dyDescent="0.3">
      <c r="A97" s="10" t="s">
        <v>740</v>
      </c>
      <c r="B97" s="11" t="s">
        <v>306</v>
      </c>
      <c r="C97" s="12" t="s">
        <v>741</v>
      </c>
      <c r="D97" s="12" t="s">
        <v>307</v>
      </c>
      <c r="E97" s="12" t="s">
        <v>308</v>
      </c>
      <c r="F97" s="12" t="s">
        <v>309</v>
      </c>
      <c r="G97" s="12" t="s">
        <v>310</v>
      </c>
      <c r="H97" s="12" t="s">
        <v>311</v>
      </c>
      <c r="I97" s="12" t="s">
        <v>312</v>
      </c>
      <c r="J97" s="12" t="s">
        <v>313</v>
      </c>
      <c r="K97" s="12" t="s">
        <v>314</v>
      </c>
      <c r="L97" s="12" t="s">
        <v>315</v>
      </c>
      <c r="M97" s="12" t="s">
        <v>742</v>
      </c>
      <c r="N97" s="12" t="s">
        <v>316</v>
      </c>
      <c r="O97" s="12" t="s">
        <v>317</v>
      </c>
      <c r="P97" s="12" t="s">
        <v>318</v>
      </c>
      <c r="Q97" s="12" t="s">
        <v>319</v>
      </c>
      <c r="R97" s="12" t="s">
        <v>320</v>
      </c>
      <c r="S97" s="12" t="s">
        <v>321</v>
      </c>
      <c r="T97" s="12" t="s">
        <v>743</v>
      </c>
      <c r="U97" s="12" t="s">
        <v>322</v>
      </c>
      <c r="V97" s="12" t="s">
        <v>323</v>
      </c>
      <c r="W97" s="12" t="s">
        <v>324</v>
      </c>
      <c r="X97" s="12" t="s">
        <v>325</v>
      </c>
      <c r="Y97" s="12" t="s">
        <v>326</v>
      </c>
      <c r="Z97" s="12" t="s">
        <v>327</v>
      </c>
      <c r="AA97" s="12" t="s">
        <v>328</v>
      </c>
      <c r="AB97" s="12" t="s">
        <v>329</v>
      </c>
      <c r="AC97" s="12" t="s">
        <v>744</v>
      </c>
      <c r="AD97" s="12" t="s">
        <v>330</v>
      </c>
      <c r="AE97" s="12" t="s">
        <v>331</v>
      </c>
      <c r="AF97" s="12" t="s">
        <v>332</v>
      </c>
      <c r="AG97" s="12" t="s">
        <v>333</v>
      </c>
      <c r="AH97" s="12" t="s">
        <v>334</v>
      </c>
      <c r="AI97" s="12" t="s">
        <v>335</v>
      </c>
      <c r="AJ97" s="12" t="s">
        <v>336</v>
      </c>
      <c r="AK97" s="12" t="s">
        <v>337</v>
      </c>
      <c r="AL97" s="12" t="s">
        <v>745</v>
      </c>
      <c r="AM97" s="12" t="s">
        <v>339</v>
      </c>
      <c r="AN97" s="12" t="s">
        <v>340</v>
      </c>
      <c r="AO97" s="12" t="s">
        <v>341</v>
      </c>
      <c r="AP97" s="12" t="s">
        <v>342</v>
      </c>
      <c r="AQ97" s="12" t="s">
        <v>343</v>
      </c>
      <c r="AR97" s="12" t="s">
        <v>345</v>
      </c>
      <c r="AS97" s="12" t="s">
        <v>346</v>
      </c>
      <c r="AT97" s="12" t="s">
        <v>347</v>
      </c>
      <c r="AU97" s="12" t="s">
        <v>746</v>
      </c>
      <c r="AV97" s="12" t="s">
        <v>349</v>
      </c>
      <c r="AW97" s="12" t="s">
        <v>350</v>
      </c>
      <c r="AX97" s="12" t="s">
        <v>351</v>
      </c>
      <c r="AY97" s="12" t="s">
        <v>352</v>
      </c>
      <c r="AZ97" s="12" t="s">
        <v>353</v>
      </c>
      <c r="BA97" s="12" t="s">
        <v>749</v>
      </c>
      <c r="BB97" s="12" t="s">
        <v>338</v>
      </c>
      <c r="BC97" s="12" t="s">
        <v>750</v>
      </c>
      <c r="BD97" s="12" t="s">
        <v>751</v>
      </c>
      <c r="BE97" s="12" t="s">
        <v>752</v>
      </c>
      <c r="BF97" s="12" t="s">
        <v>753</v>
      </c>
      <c r="BG97" s="12" t="s">
        <v>754</v>
      </c>
      <c r="BH97" s="12" t="s">
        <v>344</v>
      </c>
      <c r="BI97" s="12" t="s">
        <v>755</v>
      </c>
      <c r="BJ97" s="12" t="s">
        <v>756</v>
      </c>
      <c r="BK97" s="12" t="s">
        <v>757</v>
      </c>
      <c r="BL97" s="12" t="s">
        <v>348</v>
      </c>
      <c r="BM97" s="12" t="s">
        <v>758</v>
      </c>
      <c r="BN97" s="12" t="s">
        <v>759</v>
      </c>
      <c r="BO97" s="12" t="s">
        <v>760</v>
      </c>
      <c r="BP97" s="12" t="s">
        <v>761</v>
      </c>
      <c r="BQ97" s="12" t="s">
        <v>762</v>
      </c>
      <c r="BR97" s="12" t="s">
        <v>354</v>
      </c>
      <c r="BS97" s="12" t="s">
        <v>355</v>
      </c>
      <c r="BT97" s="12" t="s">
        <v>356</v>
      </c>
      <c r="BU97" s="12" t="s">
        <v>357</v>
      </c>
      <c r="BV97" s="12" t="s">
        <v>358</v>
      </c>
      <c r="BW97" s="12" t="s">
        <v>359</v>
      </c>
      <c r="BX97" s="12" t="s">
        <v>360</v>
      </c>
      <c r="BY97" s="12" t="s">
        <v>361</v>
      </c>
      <c r="BZ97" s="12" t="s">
        <v>362</v>
      </c>
      <c r="CA97" s="12" t="s">
        <v>363</v>
      </c>
      <c r="CB97" s="12" t="s">
        <v>364</v>
      </c>
      <c r="CC97" s="12" t="s">
        <v>365</v>
      </c>
      <c r="CD97" s="12" t="s">
        <v>366</v>
      </c>
      <c r="CE97" s="12" t="s">
        <v>367</v>
      </c>
      <c r="CF97" s="12" t="s">
        <v>368</v>
      </c>
      <c r="CG97" s="12" t="s">
        <v>369</v>
      </c>
      <c r="CH97" s="12" t="s">
        <v>370</v>
      </c>
      <c r="CI97" s="12" t="s">
        <v>371</v>
      </c>
      <c r="CJ97" s="12" t="s">
        <v>372</v>
      </c>
      <c r="CK97" s="12" t="s">
        <v>373</v>
      </c>
      <c r="CL97" s="13" t="s">
        <v>374</v>
      </c>
    </row>
    <row r="98" spans="1:90" x14ac:dyDescent="0.3">
      <c r="A98" t="s">
        <v>185</v>
      </c>
      <c r="B98">
        <f>INDEX(root!$A$4:$CL$553,MATCH($A$98,root!$A$4:$A$553,0),MATCH(B59,root!$A$3:$CL$3,0))</f>
        <v>26</v>
      </c>
      <c r="C98" t="str">
        <f>INDEX(root!$A$4:$CL$553,MATCH($A$98,root!$A$4:$A$553,0),MATCH(C59,root!$A$3:$CL$3,0))</f>
        <v>Rep</v>
      </c>
      <c r="D98">
        <f>INDEX(root!$A$4:$CL$553,MATCH($A$98,root!$A$4:$A$553,0),MATCH(D59,root!$A$3:$CL$3,0))</f>
        <v>6924.7</v>
      </c>
      <c r="E98">
        <f>INDEX(root!$A$4:$CL$553,MATCH($A$98,root!$A$4:$A$553,0),MATCH(E59,root!$A$3:$CL$3,0))</f>
        <v>5116.5</v>
      </c>
      <c r="F98">
        <f>INDEX(root!$A$4:$CL$553,MATCH($A$98,root!$A$4:$A$553,0),MATCH(F59,root!$A$3:$CL$3,0))</f>
        <v>4893.8999999999996</v>
      </c>
      <c r="G98">
        <f>INDEX(root!$A$4:$CL$553,MATCH($A$98,root!$A$4:$A$553,0),MATCH(G59,root!$A$3:$CL$3,0))</f>
        <v>7023.2</v>
      </c>
      <c r="H98">
        <f>INDEX(root!$A$4:$CL$553,MATCH($A$98,root!$A$4:$A$553,0),MATCH(H59,root!$A$3:$CL$3,0))</f>
        <v>6287.5</v>
      </c>
      <c r="I98">
        <f>INDEX(root!$A$4:$CL$553,MATCH($A$98,root!$A$4:$A$553,0),MATCH(I59,root!$A$3:$CL$3,0))</f>
        <v>5536.6</v>
      </c>
      <c r="J98" t="str">
        <f>INDEX(root!$A$4:$CL$553,MATCH($A$98,root!$A$4:$A$553,0),MATCH(J59,root!$A$3:$CL$3,0))</f>
        <v>N/P</v>
      </c>
      <c r="K98" t="str">
        <f>INDEX(root!$A$4:$CL$553,MATCH($A$98,root!$A$4:$A$553,0),MATCH(K59,root!$A$3:$CL$3,0))</f>
        <v>N/P</v>
      </c>
      <c r="L98" t="str">
        <f>INDEX(root!$A$4:$CL$553,MATCH($A$98,root!$A$4:$A$553,0),MATCH(L59,root!$A$3:$CL$3,0))</f>
        <v>N/P</v>
      </c>
      <c r="M98" t="str">
        <f>INDEX(root!$A$4:$CL$553,MATCH($A$98,root!$A$4:$A$553,0),MATCH(M59,root!$A$3:$CL$3,0))</f>
        <v>N/P</v>
      </c>
      <c r="N98" t="str">
        <f>INDEX(root!$A$4:$CL$553,MATCH($A$98,root!$A$4:$A$553,0),MATCH(N59,root!$A$3:$CL$3,0))</f>
        <v>N/P</v>
      </c>
      <c r="O98" t="str">
        <f>INDEX(root!$A$4:$CL$553,MATCH($A$98,root!$A$4:$A$553,0),MATCH(O59,root!$A$3:$CL$3,0))</f>
        <v>N/P</v>
      </c>
      <c r="P98" t="str">
        <f>INDEX(root!$A$4:$CL$553,MATCH($A$98,root!$A$4:$A$553,0),MATCH(P59,root!$A$3:$CL$3,0))</f>
        <v>N/P</v>
      </c>
      <c r="Q98" t="str">
        <f>INDEX(root!$A$4:$CL$553,MATCH($A$98,root!$A$4:$A$553,0),MATCH(Q59,root!$A$3:$CL$3,0))</f>
        <v>N/P</v>
      </c>
      <c r="R98">
        <f>INDEX(root!$A$4:$CL$553,MATCH($A$98,root!$A$4:$A$553,0),MATCH(R59,root!$A$3:$CL$3,0))</f>
        <v>5054.7</v>
      </c>
      <c r="S98">
        <f>INDEX(root!$A$4:$CL$553,MATCH($A$98,root!$A$4:$A$553,0),MATCH(S59,root!$A$3:$CL$3,0))</f>
        <v>5054.7</v>
      </c>
      <c r="T98">
        <f>INDEX(root!$A$4:$CL$553,MATCH($A$98,root!$A$4:$A$553,0),MATCH(T59,root!$A$3:$CL$3,0))</f>
        <v>5078.1000000000004</v>
      </c>
      <c r="U98" t="str">
        <f>INDEX(root!$A$4:$CL$553,MATCH($A$98,root!$A$4:$A$553,0),MATCH(U59,root!$A$3:$CL$3,0))</f>
        <v>N/P</v>
      </c>
      <c r="V98">
        <f>INDEX(root!$A$4:$CL$553,MATCH($A$98,root!$A$4:$A$553,0),MATCH(V59,root!$A$3:$CL$3,0))</f>
        <v>5078.1000000000004</v>
      </c>
      <c r="W98">
        <f>INDEX(root!$A$4:$CL$553,MATCH($A$98,root!$A$4:$A$553,0),MATCH(W59,root!$A$3:$CL$3,0))</f>
        <v>5070.8999999999996</v>
      </c>
      <c r="X98" t="str">
        <f>INDEX(root!$A$4:$CL$553,MATCH($A$98,root!$A$4:$A$553,0),MATCH(X59,root!$A$3:$CL$3,0))</f>
        <v>N/P</v>
      </c>
      <c r="Y98">
        <f>INDEX(root!$A$4:$CL$553,MATCH($A$98,root!$A$4:$A$553,0),MATCH(Y59,root!$A$3:$CL$3,0))</f>
        <v>5070.8999999999996</v>
      </c>
      <c r="Z98" t="str">
        <f>INDEX(root!$A$4:$CL$553,MATCH($A$98,root!$A$4:$A$553,0),MATCH(Z59,root!$A$3:$CL$3,0))</f>
        <v>N/P</v>
      </c>
      <c r="AA98">
        <f>INDEX(root!$A$4:$CL$553,MATCH($A$98,root!$A$4:$A$553,0),MATCH(AA59,root!$A$3:$CL$3,0))</f>
        <v>4632.8</v>
      </c>
      <c r="AB98">
        <f>INDEX(root!$A$4:$CL$553,MATCH($A$98,root!$A$4:$A$553,0),MATCH(AB59,root!$A$3:$CL$3,0))</f>
        <v>4632.8</v>
      </c>
      <c r="AC98">
        <f>INDEX(root!$A$4:$CL$553,MATCH($A$98,root!$A$4:$A$553,0),MATCH(AC59,root!$A$3:$CL$3,0))</f>
        <v>5651</v>
      </c>
      <c r="AD98" t="str">
        <f>INDEX(root!$A$4:$CL$553,MATCH($A$98,root!$A$4:$A$553,0),MATCH(AD59,root!$A$3:$CL$3,0))</f>
        <v>N/P</v>
      </c>
      <c r="AE98">
        <f>INDEX(root!$A$4:$CL$553,MATCH($A$98,root!$A$4:$A$553,0),MATCH(AE59,root!$A$3:$CL$3,0))</f>
        <v>5651</v>
      </c>
      <c r="AF98">
        <f>INDEX(root!$A$4:$CL$553,MATCH($A$98,root!$A$4:$A$553,0),MATCH(AF59,root!$A$3:$CL$3,0))</f>
        <v>5586.8</v>
      </c>
      <c r="AG98" t="str">
        <f>INDEX(root!$A$4:$CL$553,MATCH($A$98,root!$A$4:$A$553,0),MATCH(AG59,root!$A$3:$CL$3,0))</f>
        <v>N/P</v>
      </c>
      <c r="AH98">
        <f>INDEX(root!$A$4:$CL$553,MATCH($A$98,root!$A$4:$A$553,0),MATCH(AH59,root!$A$3:$CL$3,0))</f>
        <v>5586.8</v>
      </c>
      <c r="AI98" t="str">
        <f>INDEX(root!$A$4:$CL$553,MATCH($A$98,root!$A$4:$A$553,0),MATCH(AI59,root!$A$3:$CL$3,0))</f>
        <v>N/P</v>
      </c>
      <c r="AJ98">
        <f>INDEX(root!$A$4:$CL$553,MATCH($A$98,root!$A$4:$A$553,0),MATCH(AJ59,root!$A$3:$CL$3,0))</f>
        <v>6860.5</v>
      </c>
      <c r="AK98">
        <f>INDEX(root!$A$4:$CL$553,MATCH($A$98,root!$A$4:$A$553,0),MATCH(AK59,root!$A$3:$CL$3,0))</f>
        <v>6860.5</v>
      </c>
      <c r="AL98">
        <f>INDEX(root!$A$4:$CL$553,MATCH($A$98,root!$A$4:$A$553,0),MATCH(AL59,root!$A$3:$CL$3,0))</f>
        <v>6539.1</v>
      </c>
      <c r="AM98" t="str">
        <f>INDEX(root!$A$4:$CL$553,MATCH($A$98,root!$A$4:$A$553,0),MATCH(AM59,root!$A$3:$CL$3,0))</f>
        <v>N/P</v>
      </c>
      <c r="AN98">
        <f>INDEX(root!$A$4:$CL$553,MATCH($A$98,root!$A$4:$A$553,0),MATCH(AN59,root!$A$3:$CL$3,0))</f>
        <v>6539.1</v>
      </c>
      <c r="AO98">
        <f>INDEX(root!$A$4:$CL$553,MATCH($A$98,root!$A$4:$A$553,0),MATCH(AO59,root!$A$3:$CL$3,0))</f>
        <v>6188.1</v>
      </c>
      <c r="AP98" t="str">
        <f>INDEX(root!$A$4:$CL$553,MATCH($A$98,root!$A$4:$A$553,0),MATCH(AP59,root!$A$3:$CL$3,0))</f>
        <v>N/P</v>
      </c>
      <c r="AQ98">
        <f>INDEX(root!$A$4:$CL$553,MATCH($A$98,root!$A$4:$A$553,0),MATCH(AQ59,root!$A$3:$CL$3,0))</f>
        <v>6188.1</v>
      </c>
      <c r="AR98" t="str">
        <f>INDEX(root!$A$4:$CL$553,MATCH($A$98,root!$A$4:$A$553,0),MATCH(AR59,root!$A$3:$CL$3,0))</f>
        <v>N/P</v>
      </c>
      <c r="AS98">
        <f>INDEX(root!$A$4:$CL$553,MATCH($A$98,root!$A$4:$A$553,0),MATCH(AS59,root!$A$3:$CL$3,0))</f>
        <v>6061.2</v>
      </c>
      <c r="AT98">
        <f>INDEX(root!$A$4:$CL$553,MATCH($A$98,root!$A$4:$A$553,0),MATCH(AT59,root!$A$3:$CL$3,0))</f>
        <v>6061.2</v>
      </c>
      <c r="AU98">
        <f>INDEX(root!$A$4:$CL$553,MATCH($A$98,root!$A$4:$A$553,0),MATCH(AU59,root!$A$3:$CL$3,0))</f>
        <v>5884.3</v>
      </c>
      <c r="AV98" t="str">
        <f>INDEX(root!$A$4:$CL$553,MATCH($A$98,root!$A$4:$A$553,0),MATCH(AV59,root!$A$3:$CL$3,0))</f>
        <v>N/P</v>
      </c>
      <c r="AW98">
        <f>INDEX(root!$A$4:$CL$553,MATCH($A$98,root!$A$4:$A$553,0),MATCH(AW59,root!$A$3:$CL$3,0))</f>
        <v>5884.3</v>
      </c>
      <c r="AX98">
        <f>INDEX(root!$A$4:$CL$553,MATCH($A$98,root!$A$4:$A$553,0),MATCH(AX59,root!$A$3:$CL$3,0))</f>
        <v>5626.1</v>
      </c>
      <c r="AY98" t="str">
        <f>INDEX(root!$A$4:$CL$553,MATCH($A$98,root!$A$4:$A$553,0),MATCH(AY59,root!$A$3:$CL$3,0))</f>
        <v>N/P</v>
      </c>
      <c r="AZ98">
        <f>INDEX(root!$A$4:$CL$553,MATCH($A$98,root!$A$4:$A$553,0),MATCH(AZ59,root!$A$3:$CL$3,0))</f>
        <v>5626.1</v>
      </c>
      <c r="BA98">
        <f>INDEX(root!$A$4:$CL$553,MATCH($A$98,root!$A$4:$A$553,0),MATCH(BA59,root!$A$3:$CL$3,0))</f>
        <v>6860.5</v>
      </c>
      <c r="BB98">
        <f>INDEX(root!$A$4:$CL$553,MATCH($A$98,root!$A$4:$A$553,0),MATCH(BB59,root!$A$3:$CL$3,0))</f>
        <v>0</v>
      </c>
      <c r="BC98" t="str">
        <f>INDEX(root!$A$4:$CL$553,MATCH($A$98,root!$A$4:$A$553,0),MATCH(BC59,root!$A$3:$CL$3,0))</f>
        <v>N/P</v>
      </c>
      <c r="BD98">
        <f>INDEX(root!$A$4:$CL$553,MATCH($A$98,root!$A$4:$A$553,0),MATCH(BD59,root!$A$3:$CL$3,0))</f>
        <v>6539.1</v>
      </c>
      <c r="BE98">
        <f>INDEX(root!$A$4:$CL$553,MATCH($A$98,root!$A$4:$A$553,0),MATCH(BE59,root!$A$3:$CL$3,0))</f>
        <v>6188.1</v>
      </c>
      <c r="BF98" t="str">
        <f>INDEX(root!$A$4:$CL$553,MATCH($A$98,root!$A$4:$A$553,0),MATCH(BF59,root!$A$3:$CL$3,0))</f>
        <v>N/P</v>
      </c>
      <c r="BG98">
        <f>INDEX(root!$A$4:$CL$553,MATCH($A$98,root!$A$4:$A$553,0),MATCH(BG59,root!$A$3:$CL$3,0))</f>
        <v>6188.1</v>
      </c>
      <c r="BH98">
        <f>INDEX(root!$A$4:$CL$553,MATCH($A$98,root!$A$4:$A$553,0),MATCH(BH59,root!$A$3:$CL$3,0))</f>
        <v>0</v>
      </c>
      <c r="BI98" t="str">
        <f>INDEX(root!$A$4:$CL$553,MATCH($A$98,root!$A$4:$A$553,0),MATCH(BI59,root!$A$3:$CL$3,0))</f>
        <v>N/P</v>
      </c>
      <c r="BJ98">
        <f>INDEX(root!$A$4:$CL$553,MATCH($A$98,root!$A$4:$A$553,0),MATCH(BJ59,root!$A$3:$CL$3,0))</f>
        <v>6061.2</v>
      </c>
      <c r="BK98">
        <f>INDEX(root!$A$4:$CL$553,MATCH($A$98,root!$A$4:$A$553,0),MATCH(BK59,root!$A$3:$CL$3,0))</f>
        <v>6061.2</v>
      </c>
      <c r="BL98">
        <f>INDEX(root!$A$4:$CL$553,MATCH($A$98,root!$A$4:$A$553,0),MATCH(BL59,root!$A$3:$CL$3,0))</f>
        <v>0</v>
      </c>
      <c r="BM98" t="str">
        <f>INDEX(root!$A$4:$CL$553,MATCH($A$98,root!$A$4:$A$553,0),MATCH(BM59,root!$A$3:$CL$3,0))</f>
        <v>N/P</v>
      </c>
      <c r="BN98">
        <f>INDEX(root!$A$4:$CL$553,MATCH($A$98,root!$A$4:$A$553,0),MATCH(BN59,root!$A$3:$CL$3,0))</f>
        <v>5884.3</v>
      </c>
      <c r="BO98">
        <f>INDEX(root!$A$4:$CL$553,MATCH($A$98,root!$A$4:$A$553,0),MATCH(BO59,root!$A$3:$CL$3,0))</f>
        <v>5626.1</v>
      </c>
      <c r="BP98" t="str">
        <f>INDEX(root!$A$4:$CL$553,MATCH($A$98,root!$A$4:$A$553,0),MATCH(BP59,root!$A$3:$CL$3,0))</f>
        <v>N/P</v>
      </c>
      <c r="BQ98">
        <f>INDEX(root!$A$4:$CL$553,MATCH($A$98,root!$A$4:$A$553,0),MATCH(BQ59,root!$A$3:$CL$3,0))</f>
        <v>5626.1</v>
      </c>
      <c r="BR98">
        <f>INDEX(root!$A$4:$CL$553,MATCH($A$98,root!$A$4:$A$553,0),MATCH(BR59,root!$A$3:$CL$3,0))</f>
        <v>0</v>
      </c>
      <c r="BS98">
        <f>INDEX(root!$A$4:$CL$553,MATCH($A$98,root!$A$4:$A$553,0),MATCH(BS59,root!$A$3:$CL$3,0))</f>
        <v>0</v>
      </c>
      <c r="BT98">
        <f>INDEX(root!$A$4:$CL$553,MATCH($A$98,root!$A$4:$A$553,0),MATCH(BT59,root!$A$3:$CL$3,0))</f>
        <v>0</v>
      </c>
      <c r="BU98">
        <f>INDEX(root!$A$4:$CL$553,MATCH($A$98,root!$A$4:$A$553,0),MATCH(BU59,root!$A$3:$CL$3,0))</f>
        <v>0</v>
      </c>
      <c r="BV98">
        <f>INDEX(root!$A$4:$CL$553,MATCH($A$98,root!$A$4:$A$553,0),MATCH(BV59,root!$A$3:$CL$3,0))</f>
        <v>0</v>
      </c>
      <c r="BW98">
        <f>INDEX(root!$A$4:$CL$553,MATCH($A$98,root!$A$4:$A$553,0),MATCH(BW59,root!$A$3:$CL$3,0))</f>
        <v>0</v>
      </c>
      <c r="BX98">
        <f>INDEX(root!$A$4:$CL$553,MATCH($A$98,root!$A$4:$A$553,0),MATCH(BX59,root!$A$3:$CL$3,0))</f>
        <v>0</v>
      </c>
      <c r="BY98">
        <f>INDEX(root!$A$4:$CL$553,MATCH($A$98,root!$A$4:$A$553,0),MATCH(BY59,root!$A$3:$CL$3,0))</f>
        <v>0</v>
      </c>
      <c r="BZ98">
        <f>INDEX(root!$A$4:$CL$553,MATCH($A$98,root!$A$4:$A$553,0),MATCH(BZ59,root!$A$3:$CL$3,0))</f>
        <v>0</v>
      </c>
      <c r="CA98">
        <f>INDEX(root!$A$4:$CL$553,MATCH($A$98,root!$A$4:$A$553,0),MATCH(CA59,root!$A$3:$CL$3,0))</f>
        <v>0</v>
      </c>
      <c r="CB98">
        <f>INDEX(root!$A$4:$CL$553,MATCH($A$98,root!$A$4:$A$553,0),MATCH(CB59,root!$A$3:$CL$3,0))</f>
        <v>0</v>
      </c>
      <c r="CC98">
        <f>INDEX(root!$A$4:$CL$553,MATCH($A$98,root!$A$4:$A$553,0),MATCH(CC59,root!$A$3:$CL$3,0))</f>
        <v>0</v>
      </c>
      <c r="CD98">
        <f>INDEX(root!$A$4:$CL$553,MATCH($A$98,root!$A$4:$A$553,0),MATCH(CD59,root!$A$3:$CL$3,0))</f>
        <v>0</v>
      </c>
      <c r="CE98">
        <f>INDEX(root!$A$4:$CL$553,MATCH($A$98,root!$A$4:$A$553,0),MATCH(CE59,root!$A$3:$CL$3,0))</f>
        <v>0</v>
      </c>
      <c r="CF98">
        <f>INDEX(root!$A$4:$CL$553,MATCH($A$98,root!$A$4:$A$553,0),MATCH(CF59,root!$A$3:$CL$3,0))</f>
        <v>0</v>
      </c>
      <c r="CG98">
        <f>INDEX(root!$A$4:$CL$553,MATCH($A$98,root!$A$4:$A$553,0),MATCH(CG59,root!$A$3:$CL$3,0))</f>
        <v>0</v>
      </c>
      <c r="CH98">
        <f>INDEX(root!$A$4:$CL$553,MATCH($A$98,root!$A$4:$A$553,0),MATCH(CH59,root!$A$3:$CL$3,0))</f>
        <v>0</v>
      </c>
      <c r="CI98">
        <f>INDEX(root!$A$4:$CL$553,MATCH($A$98,root!$A$4:$A$553,0),MATCH(CI59,root!$A$3:$CL$3,0))</f>
        <v>0</v>
      </c>
      <c r="CJ98">
        <f>INDEX(root!$A$4:$CL$553,MATCH($A$98,root!$A$4:$A$553,0),MATCH(CJ59,root!$A$3:$CL$3,0))</f>
        <v>0</v>
      </c>
      <c r="CK98">
        <f>INDEX(root!$A$4:$CL$553,MATCH($A$98,root!$A$4:$A$553,0),MATCH(CK59,root!$A$3:$CL$3,0))</f>
        <v>0</v>
      </c>
      <c r="CL98">
        <f>INDEX(root!$A$4:$CL$553,MATCH($A$98,root!$A$4:$A$553,0),MATCH(CL59,root!$A$3:$CL$3,0))</f>
        <v>0</v>
      </c>
    </row>
    <row r="99" spans="1:90" x14ac:dyDescent="0.3">
      <c r="A99" t="s">
        <v>186</v>
      </c>
      <c r="B99">
        <f>INDEX(root!$A$4:$CL$553,MATCH($A$99,root!$A$4:$A$553,0),MATCH(B59,root!$A$3:$CL$3,0))</f>
        <v>27</v>
      </c>
      <c r="C99" t="str">
        <f>INDEX(root!$A$4:$CL$553,MATCH($A$99,root!$A$4:$A$553,0),MATCH(C59,root!$A$3:$CL$3,0))</f>
        <v>Rep</v>
      </c>
      <c r="D99">
        <f>INDEX(root!$A$4:$CL$553,MATCH($A$99,root!$A$4:$A$553,0),MATCH(D59,root!$A$3:$CL$3,0))</f>
        <v>6924.7</v>
      </c>
      <c r="E99">
        <f>INDEX(root!$A$4:$CL$553,MATCH($A$99,root!$A$4:$A$553,0),MATCH(E59,root!$A$3:$CL$3,0))</f>
        <v>5116.5</v>
      </c>
      <c r="F99">
        <f>INDEX(root!$A$4:$CL$553,MATCH($A$99,root!$A$4:$A$553,0),MATCH(F59,root!$A$3:$CL$3,0))</f>
        <v>4893.8999999999996</v>
      </c>
      <c r="G99">
        <f>INDEX(root!$A$4:$CL$553,MATCH($A$99,root!$A$4:$A$553,0),MATCH(G59,root!$A$3:$CL$3,0))</f>
        <v>7023.2</v>
      </c>
      <c r="H99">
        <f>INDEX(root!$A$4:$CL$553,MATCH($A$99,root!$A$4:$A$553,0),MATCH(H59,root!$A$3:$CL$3,0))</f>
        <v>6287.5</v>
      </c>
      <c r="I99">
        <f>INDEX(root!$A$4:$CL$553,MATCH($A$99,root!$A$4:$A$553,0),MATCH(I59,root!$A$3:$CL$3,0))</f>
        <v>5536.6</v>
      </c>
      <c r="J99" t="str">
        <f>INDEX(root!$A$4:$CL$553,MATCH($A$99,root!$A$4:$A$553,0),MATCH(J59,root!$A$3:$CL$3,0))</f>
        <v>N/P</v>
      </c>
      <c r="K99" t="str">
        <f>INDEX(root!$A$4:$CL$553,MATCH($A$99,root!$A$4:$A$553,0),MATCH(K59,root!$A$3:$CL$3,0))</f>
        <v>N/P</v>
      </c>
      <c r="L99" t="str">
        <f>INDEX(root!$A$4:$CL$553,MATCH($A$99,root!$A$4:$A$553,0),MATCH(L59,root!$A$3:$CL$3,0))</f>
        <v>N/P</v>
      </c>
      <c r="M99" t="str">
        <f>INDEX(root!$A$4:$CL$553,MATCH($A$99,root!$A$4:$A$553,0),MATCH(M59,root!$A$3:$CL$3,0))</f>
        <v>N/P</v>
      </c>
      <c r="N99" t="str">
        <f>INDEX(root!$A$4:$CL$553,MATCH($A$99,root!$A$4:$A$553,0),MATCH(N59,root!$A$3:$CL$3,0))</f>
        <v>N/P</v>
      </c>
      <c r="O99" t="str">
        <f>INDEX(root!$A$4:$CL$553,MATCH($A$99,root!$A$4:$A$553,0),MATCH(O59,root!$A$3:$CL$3,0))</f>
        <v>N/P</v>
      </c>
      <c r="P99" t="str">
        <f>INDEX(root!$A$4:$CL$553,MATCH($A$99,root!$A$4:$A$553,0),MATCH(P59,root!$A$3:$CL$3,0))</f>
        <v>N/P</v>
      </c>
      <c r="Q99" t="str">
        <f>INDEX(root!$A$4:$CL$553,MATCH($A$99,root!$A$4:$A$553,0),MATCH(Q59,root!$A$3:$CL$3,0))</f>
        <v>N/P</v>
      </c>
      <c r="R99">
        <f>INDEX(root!$A$4:$CL$553,MATCH($A$99,root!$A$4:$A$553,0),MATCH(R59,root!$A$3:$CL$3,0))</f>
        <v>5054.7</v>
      </c>
      <c r="S99">
        <f>INDEX(root!$A$4:$CL$553,MATCH($A$99,root!$A$4:$A$553,0),MATCH(S59,root!$A$3:$CL$3,0))</f>
        <v>5054.7</v>
      </c>
      <c r="T99">
        <f>INDEX(root!$A$4:$CL$553,MATCH($A$99,root!$A$4:$A$553,0),MATCH(T59,root!$A$3:$CL$3,0))</f>
        <v>5078.1000000000004</v>
      </c>
      <c r="U99" t="str">
        <f>INDEX(root!$A$4:$CL$553,MATCH($A$99,root!$A$4:$A$553,0),MATCH(U59,root!$A$3:$CL$3,0))</f>
        <v>N/P</v>
      </c>
      <c r="V99">
        <f>INDEX(root!$A$4:$CL$553,MATCH($A$99,root!$A$4:$A$553,0),MATCH(V59,root!$A$3:$CL$3,0))</f>
        <v>5078.1000000000004</v>
      </c>
      <c r="W99">
        <f>INDEX(root!$A$4:$CL$553,MATCH($A$99,root!$A$4:$A$553,0),MATCH(W59,root!$A$3:$CL$3,0))</f>
        <v>5070.8999999999996</v>
      </c>
      <c r="X99" t="str">
        <f>INDEX(root!$A$4:$CL$553,MATCH($A$99,root!$A$4:$A$553,0),MATCH(X59,root!$A$3:$CL$3,0))</f>
        <v>N/P</v>
      </c>
      <c r="Y99">
        <f>INDEX(root!$A$4:$CL$553,MATCH($A$99,root!$A$4:$A$553,0),MATCH(Y59,root!$A$3:$CL$3,0))</f>
        <v>5070.8999999999996</v>
      </c>
      <c r="Z99" t="str">
        <f>INDEX(root!$A$4:$CL$553,MATCH($A$99,root!$A$4:$A$553,0),MATCH(Z59,root!$A$3:$CL$3,0))</f>
        <v>N/P</v>
      </c>
      <c r="AA99">
        <f>INDEX(root!$A$4:$CL$553,MATCH($A$99,root!$A$4:$A$553,0),MATCH(AA59,root!$A$3:$CL$3,0))</f>
        <v>4632.8</v>
      </c>
      <c r="AB99">
        <f>INDEX(root!$A$4:$CL$553,MATCH($A$99,root!$A$4:$A$553,0),MATCH(AB59,root!$A$3:$CL$3,0))</f>
        <v>4632.8</v>
      </c>
      <c r="AC99">
        <f>INDEX(root!$A$4:$CL$553,MATCH($A$99,root!$A$4:$A$553,0),MATCH(AC59,root!$A$3:$CL$3,0))</f>
        <v>5651</v>
      </c>
      <c r="AD99" t="str">
        <f>INDEX(root!$A$4:$CL$553,MATCH($A$99,root!$A$4:$A$553,0),MATCH(AD59,root!$A$3:$CL$3,0))</f>
        <v>N/P</v>
      </c>
      <c r="AE99">
        <f>INDEX(root!$A$4:$CL$553,MATCH($A$99,root!$A$4:$A$553,0),MATCH(AE59,root!$A$3:$CL$3,0))</f>
        <v>5651</v>
      </c>
      <c r="AF99">
        <f>INDEX(root!$A$4:$CL$553,MATCH($A$99,root!$A$4:$A$553,0),MATCH(AF59,root!$A$3:$CL$3,0))</f>
        <v>5586.8</v>
      </c>
      <c r="AG99" t="str">
        <f>INDEX(root!$A$4:$CL$553,MATCH($A$99,root!$A$4:$A$553,0),MATCH(AG59,root!$A$3:$CL$3,0))</f>
        <v>N/P</v>
      </c>
      <c r="AH99">
        <f>INDEX(root!$A$4:$CL$553,MATCH($A$99,root!$A$4:$A$553,0),MATCH(AH59,root!$A$3:$CL$3,0))</f>
        <v>5586.8</v>
      </c>
      <c r="AI99" t="str">
        <f>INDEX(root!$A$4:$CL$553,MATCH($A$99,root!$A$4:$A$553,0),MATCH(AI59,root!$A$3:$CL$3,0))</f>
        <v>N/P</v>
      </c>
      <c r="AJ99">
        <f>INDEX(root!$A$4:$CL$553,MATCH($A$99,root!$A$4:$A$553,0),MATCH(AJ59,root!$A$3:$CL$3,0))</f>
        <v>6860.5</v>
      </c>
      <c r="AK99">
        <f>INDEX(root!$A$4:$CL$553,MATCH($A$99,root!$A$4:$A$553,0),MATCH(AK59,root!$A$3:$CL$3,0))</f>
        <v>6860.5</v>
      </c>
      <c r="AL99">
        <f>INDEX(root!$A$4:$CL$553,MATCH($A$99,root!$A$4:$A$553,0),MATCH(AL59,root!$A$3:$CL$3,0))</f>
        <v>6539.1</v>
      </c>
      <c r="AM99" t="str">
        <f>INDEX(root!$A$4:$CL$553,MATCH($A$99,root!$A$4:$A$553,0),MATCH(AM59,root!$A$3:$CL$3,0))</f>
        <v>N/P</v>
      </c>
      <c r="AN99">
        <f>INDEX(root!$A$4:$CL$553,MATCH($A$99,root!$A$4:$A$553,0),MATCH(AN59,root!$A$3:$CL$3,0))</f>
        <v>6539.1</v>
      </c>
      <c r="AO99">
        <f>INDEX(root!$A$4:$CL$553,MATCH($A$99,root!$A$4:$A$553,0),MATCH(AO59,root!$A$3:$CL$3,0))</f>
        <v>6188.1</v>
      </c>
      <c r="AP99" t="str">
        <f>INDEX(root!$A$4:$CL$553,MATCH($A$99,root!$A$4:$A$553,0),MATCH(AP59,root!$A$3:$CL$3,0))</f>
        <v>N/P</v>
      </c>
      <c r="AQ99">
        <f>INDEX(root!$A$4:$CL$553,MATCH($A$99,root!$A$4:$A$553,0),MATCH(AQ59,root!$A$3:$CL$3,0))</f>
        <v>6188.1</v>
      </c>
      <c r="AR99" t="str">
        <f>INDEX(root!$A$4:$CL$553,MATCH($A$99,root!$A$4:$A$553,0),MATCH(AR59,root!$A$3:$CL$3,0))</f>
        <v>N/P</v>
      </c>
      <c r="AS99">
        <f>INDEX(root!$A$4:$CL$553,MATCH($A$99,root!$A$4:$A$553,0),MATCH(AS59,root!$A$3:$CL$3,0))</f>
        <v>6061.2</v>
      </c>
      <c r="AT99">
        <f>INDEX(root!$A$4:$CL$553,MATCH($A$99,root!$A$4:$A$553,0),MATCH(AT59,root!$A$3:$CL$3,0))</f>
        <v>6061.2</v>
      </c>
      <c r="AU99">
        <f>INDEX(root!$A$4:$CL$553,MATCH($A$99,root!$A$4:$A$553,0),MATCH(AU59,root!$A$3:$CL$3,0))</f>
        <v>5884.3</v>
      </c>
      <c r="AV99" t="str">
        <f>INDEX(root!$A$4:$CL$553,MATCH($A$99,root!$A$4:$A$553,0),MATCH(AV59,root!$A$3:$CL$3,0))</f>
        <v>N/P</v>
      </c>
      <c r="AW99">
        <f>INDEX(root!$A$4:$CL$553,MATCH($A$99,root!$A$4:$A$553,0),MATCH(AW59,root!$A$3:$CL$3,0))</f>
        <v>5884.3</v>
      </c>
      <c r="AX99">
        <f>INDEX(root!$A$4:$CL$553,MATCH($A$99,root!$A$4:$A$553,0),MATCH(AX59,root!$A$3:$CL$3,0))</f>
        <v>5626.1</v>
      </c>
      <c r="AY99" t="str">
        <f>INDEX(root!$A$4:$CL$553,MATCH($A$99,root!$A$4:$A$553,0),MATCH(AY59,root!$A$3:$CL$3,0))</f>
        <v>N/P</v>
      </c>
      <c r="AZ99">
        <f>INDEX(root!$A$4:$CL$553,MATCH($A$99,root!$A$4:$A$553,0),MATCH(AZ59,root!$A$3:$CL$3,0))</f>
        <v>5626.1</v>
      </c>
      <c r="BA99">
        <f>INDEX(root!$A$4:$CL$553,MATCH($A$99,root!$A$4:$A$553,0),MATCH(BA59,root!$A$3:$CL$3,0))</f>
        <v>6860.5</v>
      </c>
      <c r="BB99">
        <f>INDEX(root!$A$4:$CL$553,MATCH($A$99,root!$A$4:$A$553,0),MATCH(BB59,root!$A$3:$CL$3,0))</f>
        <v>0</v>
      </c>
      <c r="BC99" t="str">
        <f>INDEX(root!$A$4:$CL$553,MATCH($A$99,root!$A$4:$A$553,0),MATCH(BC59,root!$A$3:$CL$3,0))</f>
        <v>N/P</v>
      </c>
      <c r="BD99">
        <f>INDEX(root!$A$4:$CL$553,MATCH($A$99,root!$A$4:$A$553,0),MATCH(BD59,root!$A$3:$CL$3,0))</f>
        <v>6539.1</v>
      </c>
      <c r="BE99">
        <f>INDEX(root!$A$4:$CL$553,MATCH($A$99,root!$A$4:$A$553,0),MATCH(BE59,root!$A$3:$CL$3,0))</f>
        <v>6188.1</v>
      </c>
      <c r="BF99" t="str">
        <f>INDEX(root!$A$4:$CL$553,MATCH($A$99,root!$A$4:$A$553,0),MATCH(BF59,root!$A$3:$CL$3,0))</f>
        <v>N/P</v>
      </c>
      <c r="BG99">
        <f>INDEX(root!$A$4:$CL$553,MATCH($A$99,root!$A$4:$A$553,0),MATCH(BG59,root!$A$3:$CL$3,0))</f>
        <v>6188.1</v>
      </c>
      <c r="BH99">
        <f>INDEX(root!$A$4:$CL$553,MATCH($A$99,root!$A$4:$A$553,0),MATCH(BH59,root!$A$3:$CL$3,0))</f>
        <v>0</v>
      </c>
      <c r="BI99" t="str">
        <f>INDEX(root!$A$4:$CL$553,MATCH($A$99,root!$A$4:$A$553,0),MATCH(BI59,root!$A$3:$CL$3,0))</f>
        <v>N/P</v>
      </c>
      <c r="BJ99">
        <f>INDEX(root!$A$4:$CL$553,MATCH($A$99,root!$A$4:$A$553,0),MATCH(BJ59,root!$A$3:$CL$3,0))</f>
        <v>6061.2</v>
      </c>
      <c r="BK99">
        <f>INDEX(root!$A$4:$CL$553,MATCH($A$99,root!$A$4:$A$553,0),MATCH(BK59,root!$A$3:$CL$3,0))</f>
        <v>6061.2</v>
      </c>
      <c r="BL99">
        <f>INDEX(root!$A$4:$CL$553,MATCH($A$99,root!$A$4:$A$553,0),MATCH(BL59,root!$A$3:$CL$3,0))</f>
        <v>0</v>
      </c>
      <c r="BM99" t="str">
        <f>INDEX(root!$A$4:$CL$553,MATCH($A$99,root!$A$4:$A$553,0),MATCH(BM59,root!$A$3:$CL$3,0))</f>
        <v>N/P</v>
      </c>
      <c r="BN99">
        <f>INDEX(root!$A$4:$CL$553,MATCH($A$99,root!$A$4:$A$553,0),MATCH(BN59,root!$A$3:$CL$3,0))</f>
        <v>5884.3</v>
      </c>
      <c r="BO99">
        <f>INDEX(root!$A$4:$CL$553,MATCH($A$99,root!$A$4:$A$553,0),MATCH(BO59,root!$A$3:$CL$3,0))</f>
        <v>5626.1</v>
      </c>
      <c r="BP99" t="str">
        <f>INDEX(root!$A$4:$CL$553,MATCH($A$99,root!$A$4:$A$553,0),MATCH(BP59,root!$A$3:$CL$3,0))</f>
        <v>N/P</v>
      </c>
      <c r="BQ99">
        <f>INDEX(root!$A$4:$CL$553,MATCH($A$99,root!$A$4:$A$553,0),MATCH(BQ59,root!$A$3:$CL$3,0))</f>
        <v>5626.1</v>
      </c>
      <c r="BR99">
        <f>INDEX(root!$A$4:$CL$553,MATCH($A$99,root!$A$4:$A$553,0),MATCH(BR59,root!$A$3:$CL$3,0))</f>
        <v>0</v>
      </c>
      <c r="BS99">
        <f>INDEX(root!$A$4:$CL$553,MATCH($A$99,root!$A$4:$A$553,0),MATCH(BS59,root!$A$3:$CL$3,0))</f>
        <v>0</v>
      </c>
      <c r="BT99">
        <f>INDEX(root!$A$4:$CL$553,MATCH($A$99,root!$A$4:$A$553,0),MATCH(BT59,root!$A$3:$CL$3,0))</f>
        <v>0</v>
      </c>
      <c r="BU99">
        <f>INDEX(root!$A$4:$CL$553,MATCH($A$99,root!$A$4:$A$553,0),MATCH(BU59,root!$A$3:$CL$3,0))</f>
        <v>0</v>
      </c>
      <c r="BV99">
        <f>INDEX(root!$A$4:$CL$553,MATCH($A$99,root!$A$4:$A$553,0),MATCH(BV59,root!$A$3:$CL$3,0))</f>
        <v>0</v>
      </c>
      <c r="BW99">
        <f>INDEX(root!$A$4:$CL$553,MATCH($A$99,root!$A$4:$A$553,0),MATCH(BW59,root!$A$3:$CL$3,0))</f>
        <v>0</v>
      </c>
      <c r="BX99">
        <f>INDEX(root!$A$4:$CL$553,MATCH($A$99,root!$A$4:$A$553,0),MATCH(BX59,root!$A$3:$CL$3,0))</f>
        <v>0</v>
      </c>
      <c r="BY99">
        <f>INDEX(root!$A$4:$CL$553,MATCH($A$99,root!$A$4:$A$553,0),MATCH(BY59,root!$A$3:$CL$3,0))</f>
        <v>0</v>
      </c>
      <c r="BZ99">
        <f>INDEX(root!$A$4:$CL$553,MATCH($A$99,root!$A$4:$A$553,0),MATCH(BZ59,root!$A$3:$CL$3,0))</f>
        <v>0</v>
      </c>
      <c r="CA99">
        <f>INDEX(root!$A$4:$CL$553,MATCH($A$99,root!$A$4:$A$553,0),MATCH(CA59,root!$A$3:$CL$3,0))</f>
        <v>0</v>
      </c>
      <c r="CB99">
        <f>INDEX(root!$A$4:$CL$553,MATCH($A$99,root!$A$4:$A$553,0),MATCH(CB59,root!$A$3:$CL$3,0))</f>
        <v>0</v>
      </c>
      <c r="CC99">
        <f>INDEX(root!$A$4:$CL$553,MATCH($A$99,root!$A$4:$A$553,0),MATCH(CC59,root!$A$3:$CL$3,0))</f>
        <v>0</v>
      </c>
      <c r="CD99">
        <f>INDEX(root!$A$4:$CL$553,MATCH($A$99,root!$A$4:$A$553,0),MATCH(CD59,root!$A$3:$CL$3,0))</f>
        <v>0</v>
      </c>
      <c r="CE99">
        <f>INDEX(root!$A$4:$CL$553,MATCH($A$99,root!$A$4:$A$553,0),MATCH(CE59,root!$A$3:$CL$3,0))</f>
        <v>0</v>
      </c>
      <c r="CF99">
        <f>INDEX(root!$A$4:$CL$553,MATCH($A$99,root!$A$4:$A$553,0),MATCH(CF59,root!$A$3:$CL$3,0))</f>
        <v>0</v>
      </c>
      <c r="CG99">
        <f>INDEX(root!$A$4:$CL$553,MATCH($A$99,root!$A$4:$A$553,0),MATCH(CG59,root!$A$3:$CL$3,0))</f>
        <v>0</v>
      </c>
      <c r="CH99">
        <f>INDEX(root!$A$4:$CL$553,MATCH($A$99,root!$A$4:$A$553,0),MATCH(CH59,root!$A$3:$CL$3,0))</f>
        <v>0</v>
      </c>
      <c r="CI99">
        <f>INDEX(root!$A$4:$CL$553,MATCH($A$99,root!$A$4:$A$553,0),MATCH(CI59,root!$A$3:$CL$3,0))</f>
        <v>0</v>
      </c>
      <c r="CJ99">
        <f>INDEX(root!$A$4:$CL$553,MATCH($A$99,root!$A$4:$A$553,0),MATCH(CJ59,root!$A$3:$CL$3,0))</f>
        <v>0</v>
      </c>
      <c r="CK99">
        <f>INDEX(root!$A$4:$CL$553,MATCH($A$99,root!$A$4:$A$553,0),MATCH(CK59,root!$A$3:$CL$3,0))</f>
        <v>0</v>
      </c>
      <c r="CL99">
        <f>INDEX(root!$A$4:$CL$553,MATCH($A$99,root!$A$4:$A$553,0),MATCH(CL59,root!$A$3:$CL$3,0))</f>
        <v>0</v>
      </c>
    </row>
    <row r="100" spans="1:90" x14ac:dyDescent="0.3">
      <c r="D100" t="b">
        <f>D98=D99</f>
        <v>1</v>
      </c>
      <c r="E100" t="b">
        <f t="shared" ref="E100:BP100" si="139">E98=E99</f>
        <v>1</v>
      </c>
      <c r="F100" t="b">
        <f t="shared" si="139"/>
        <v>1</v>
      </c>
      <c r="G100" t="b">
        <f t="shared" si="139"/>
        <v>1</v>
      </c>
      <c r="H100" t="b">
        <f t="shared" si="139"/>
        <v>1</v>
      </c>
      <c r="I100" t="b">
        <f t="shared" si="139"/>
        <v>1</v>
      </c>
      <c r="J100" t="b">
        <f t="shared" si="139"/>
        <v>1</v>
      </c>
      <c r="K100" t="b">
        <f t="shared" si="139"/>
        <v>1</v>
      </c>
      <c r="L100" t="b">
        <f t="shared" si="139"/>
        <v>1</v>
      </c>
      <c r="M100" t="b">
        <f t="shared" si="139"/>
        <v>1</v>
      </c>
      <c r="N100" t="b">
        <f t="shared" si="139"/>
        <v>1</v>
      </c>
      <c r="O100" t="b">
        <f t="shared" si="139"/>
        <v>1</v>
      </c>
      <c r="P100" t="b">
        <f t="shared" si="139"/>
        <v>1</v>
      </c>
      <c r="Q100" t="b">
        <f t="shared" si="139"/>
        <v>1</v>
      </c>
      <c r="R100" t="b">
        <f t="shared" si="139"/>
        <v>1</v>
      </c>
      <c r="S100" t="b">
        <f t="shared" si="139"/>
        <v>1</v>
      </c>
      <c r="T100" t="b">
        <f t="shared" si="139"/>
        <v>1</v>
      </c>
      <c r="U100" t="b">
        <f t="shared" si="139"/>
        <v>1</v>
      </c>
      <c r="V100" t="b">
        <f t="shared" si="139"/>
        <v>1</v>
      </c>
      <c r="W100" t="b">
        <f t="shared" si="139"/>
        <v>1</v>
      </c>
      <c r="X100" t="b">
        <f t="shared" si="139"/>
        <v>1</v>
      </c>
      <c r="Y100" t="b">
        <f t="shared" si="139"/>
        <v>1</v>
      </c>
      <c r="Z100" t="b">
        <f t="shared" si="139"/>
        <v>1</v>
      </c>
      <c r="AA100" t="b">
        <f t="shared" si="139"/>
        <v>1</v>
      </c>
      <c r="AB100" t="b">
        <f t="shared" si="139"/>
        <v>1</v>
      </c>
      <c r="AC100" t="b">
        <f t="shared" si="139"/>
        <v>1</v>
      </c>
      <c r="AD100" t="b">
        <f t="shared" si="139"/>
        <v>1</v>
      </c>
      <c r="AE100" t="b">
        <f t="shared" si="139"/>
        <v>1</v>
      </c>
      <c r="AF100" t="b">
        <f t="shared" si="139"/>
        <v>1</v>
      </c>
      <c r="AG100" t="b">
        <f t="shared" si="139"/>
        <v>1</v>
      </c>
      <c r="AH100" t="b">
        <f t="shared" si="139"/>
        <v>1</v>
      </c>
      <c r="AI100" t="b">
        <f t="shared" si="139"/>
        <v>1</v>
      </c>
      <c r="AJ100" t="b">
        <f t="shared" si="139"/>
        <v>1</v>
      </c>
      <c r="AK100" t="b">
        <f t="shared" si="139"/>
        <v>1</v>
      </c>
      <c r="AL100" t="b">
        <f t="shared" si="139"/>
        <v>1</v>
      </c>
      <c r="AM100" t="b">
        <f t="shared" si="139"/>
        <v>1</v>
      </c>
      <c r="AN100" t="b">
        <f t="shared" si="139"/>
        <v>1</v>
      </c>
      <c r="AO100" t="b">
        <f t="shared" si="139"/>
        <v>1</v>
      </c>
      <c r="AP100" t="b">
        <f t="shared" si="139"/>
        <v>1</v>
      </c>
      <c r="AQ100" t="b">
        <f t="shared" si="139"/>
        <v>1</v>
      </c>
      <c r="AR100" t="b">
        <f t="shared" si="139"/>
        <v>1</v>
      </c>
      <c r="AS100" t="b">
        <f t="shared" si="139"/>
        <v>1</v>
      </c>
      <c r="AT100" t="b">
        <f t="shared" si="139"/>
        <v>1</v>
      </c>
      <c r="AU100" t="b">
        <f t="shared" si="139"/>
        <v>1</v>
      </c>
      <c r="AV100" t="b">
        <f t="shared" si="139"/>
        <v>1</v>
      </c>
      <c r="AW100" t="b">
        <f t="shared" si="139"/>
        <v>1</v>
      </c>
      <c r="AX100" t="b">
        <f t="shared" si="139"/>
        <v>1</v>
      </c>
      <c r="AY100" t="b">
        <f t="shared" si="139"/>
        <v>1</v>
      </c>
      <c r="AZ100" t="b">
        <f t="shared" si="139"/>
        <v>1</v>
      </c>
      <c r="BA100" t="b">
        <f t="shared" si="139"/>
        <v>1</v>
      </c>
      <c r="BB100" t="b">
        <f t="shared" si="139"/>
        <v>1</v>
      </c>
      <c r="BC100" t="b">
        <f t="shared" si="139"/>
        <v>1</v>
      </c>
      <c r="BD100" t="b">
        <f t="shared" si="139"/>
        <v>1</v>
      </c>
      <c r="BE100" t="b">
        <f t="shared" si="139"/>
        <v>1</v>
      </c>
      <c r="BF100" t="b">
        <f t="shared" si="139"/>
        <v>1</v>
      </c>
      <c r="BG100" t="b">
        <f t="shared" si="139"/>
        <v>1</v>
      </c>
      <c r="BH100" t="b">
        <f t="shared" si="139"/>
        <v>1</v>
      </c>
      <c r="BI100" t="b">
        <f t="shared" si="139"/>
        <v>1</v>
      </c>
      <c r="BJ100" t="b">
        <f t="shared" si="139"/>
        <v>1</v>
      </c>
      <c r="BK100" t="b">
        <f t="shared" si="139"/>
        <v>1</v>
      </c>
      <c r="BL100" t="b">
        <f t="shared" si="139"/>
        <v>1</v>
      </c>
      <c r="BM100" t="b">
        <f t="shared" si="139"/>
        <v>1</v>
      </c>
      <c r="BN100" t="b">
        <f t="shared" si="139"/>
        <v>1</v>
      </c>
      <c r="BO100" t="b">
        <f t="shared" si="139"/>
        <v>1</v>
      </c>
      <c r="BP100" t="b">
        <f t="shared" si="139"/>
        <v>1</v>
      </c>
      <c r="BQ100" t="b">
        <f t="shared" ref="BQ100:CL100" si="140">BQ98=BQ99</f>
        <v>1</v>
      </c>
      <c r="BR100" t="b">
        <f t="shared" si="140"/>
        <v>1</v>
      </c>
      <c r="BS100" t="b">
        <f t="shared" si="140"/>
        <v>1</v>
      </c>
      <c r="BT100" t="b">
        <f t="shared" si="140"/>
        <v>1</v>
      </c>
      <c r="BU100" t="b">
        <f t="shared" si="140"/>
        <v>1</v>
      </c>
      <c r="BV100" t="b">
        <f t="shared" si="140"/>
        <v>1</v>
      </c>
      <c r="BW100" t="b">
        <f t="shared" si="140"/>
        <v>1</v>
      </c>
      <c r="BX100" t="b">
        <f t="shared" si="140"/>
        <v>1</v>
      </c>
      <c r="BY100" t="b">
        <f t="shared" si="140"/>
        <v>1</v>
      </c>
      <c r="BZ100" t="b">
        <f t="shared" si="140"/>
        <v>1</v>
      </c>
      <c r="CA100" t="b">
        <f t="shared" si="140"/>
        <v>1</v>
      </c>
      <c r="CB100" t="b">
        <f t="shared" si="140"/>
        <v>1</v>
      </c>
      <c r="CC100" t="b">
        <f>CC98=CC99</f>
        <v>1</v>
      </c>
      <c r="CD100" t="b">
        <f t="shared" si="140"/>
        <v>1</v>
      </c>
      <c r="CE100" t="b">
        <f t="shared" si="140"/>
        <v>1</v>
      </c>
      <c r="CF100" t="b">
        <f t="shared" si="140"/>
        <v>1</v>
      </c>
      <c r="CG100" t="b">
        <f t="shared" si="140"/>
        <v>1</v>
      </c>
      <c r="CH100" t="b">
        <f t="shared" si="140"/>
        <v>1</v>
      </c>
      <c r="CI100" t="b">
        <f t="shared" si="140"/>
        <v>1</v>
      </c>
      <c r="CJ100" t="b">
        <f t="shared" si="140"/>
        <v>1</v>
      </c>
      <c r="CK100" t="b">
        <f t="shared" si="140"/>
        <v>1</v>
      </c>
      <c r="CL100" t="b">
        <f t="shared" si="140"/>
        <v>1</v>
      </c>
    </row>
    <row r="101" spans="1:90" s="29" customFormat="1" x14ac:dyDescent="0.3">
      <c r="A101" s="29" t="s">
        <v>1067</v>
      </c>
    </row>
    <row r="102" spans="1:90" x14ac:dyDescent="0.3">
      <c r="A102" t="s">
        <v>479</v>
      </c>
      <c r="B102">
        <f>INDEX(root!$A$4:$CL$553,MATCH($A$102,root!$A$4:$A$553,0),MATCH(B59,root!$A$3:$CL$3,0))</f>
        <v>152</v>
      </c>
      <c r="C102" t="str">
        <f>INDEX(root!$A$4:$CL$553,MATCH($A$102,root!$A$4:$A$553,0),MATCH(C59,root!$A$3:$CL$3,0))</f>
        <v>Rep</v>
      </c>
      <c r="D102">
        <f>INDEX(root!$A$4:$CL$553,MATCH($A$102,root!$A$4:$A$553,0),MATCH(D59,root!$A$3:$CL$3,0))</f>
        <v>0</v>
      </c>
      <c r="E102">
        <f>INDEX(root!$A$4:$CL$553,MATCH($A$102,root!$A$4:$A$553,0),MATCH(E59,root!$A$3:$CL$3,0))</f>
        <v>2.8</v>
      </c>
      <c r="F102">
        <f>INDEX(root!$A$4:$CL$553,MATCH($A$102,root!$A$4:$A$553,0),MATCH(F59,root!$A$3:$CL$3,0))</f>
        <v>3.6</v>
      </c>
      <c r="G102">
        <f>INDEX(root!$A$4:$CL$553,MATCH($A$102,root!$A$4:$A$553,0),MATCH(G59,root!$A$3:$CL$3,0))</f>
        <v>4.2</v>
      </c>
      <c r="H102">
        <f>INDEX(root!$A$4:$CL$553,MATCH($A$102,root!$A$4:$A$553,0),MATCH(H59,root!$A$3:$CL$3,0))</f>
        <v>4.3</v>
      </c>
      <c r="I102">
        <f>INDEX(root!$A$4:$CL$553,MATCH($A$102,root!$A$4:$A$553,0),MATCH(I59,root!$A$3:$CL$3,0))</f>
        <v>5.5</v>
      </c>
      <c r="J102" t="str">
        <f>INDEX(root!$A$4:$CL$553,MATCH($A$102,root!$A$4:$A$553,0),MATCH(J59,root!$A$3:$CL$3,0))</f>
        <v>N/P</v>
      </c>
      <c r="K102" t="str">
        <f>INDEX(root!$A$4:$CL$553,MATCH($A$102,root!$A$4:$A$553,0),MATCH(K59,root!$A$3:$CL$3,0))</f>
        <v>N/P</v>
      </c>
      <c r="L102" t="str">
        <f>INDEX(root!$A$4:$CL$553,MATCH($A$102,root!$A$4:$A$553,0),MATCH(L59,root!$A$3:$CL$3,0))</f>
        <v>N/P</v>
      </c>
      <c r="M102" t="str">
        <f>INDEX(root!$A$4:$CL$553,MATCH($A$102,root!$A$4:$A$553,0),MATCH(M59,root!$A$3:$CL$3,0))</f>
        <v>N/P</v>
      </c>
      <c r="N102" t="str">
        <f>INDEX(root!$A$4:$CL$553,MATCH($A$102,root!$A$4:$A$553,0),MATCH(N59,root!$A$3:$CL$3,0))</f>
        <v>N/P</v>
      </c>
      <c r="O102" t="str">
        <f>INDEX(root!$A$4:$CL$553,MATCH($A$102,root!$A$4:$A$553,0),MATCH(O59,root!$A$3:$CL$3,0))</f>
        <v>N/P</v>
      </c>
      <c r="P102" t="str">
        <f>INDEX(root!$A$4:$CL$553,MATCH($A$102,root!$A$4:$A$553,0),MATCH(P59,root!$A$3:$CL$3,0))</f>
        <v>N/P</v>
      </c>
      <c r="Q102" t="str">
        <f>INDEX(root!$A$4:$CL$553,MATCH($A$102,root!$A$4:$A$553,0),MATCH(Q59,root!$A$3:$CL$3,0))</f>
        <v>N/P</v>
      </c>
      <c r="R102" t="str">
        <f>INDEX(root!$A$4:$CL$553,MATCH($A$102,root!$A$4:$A$553,0),MATCH(R59,root!$A$3:$CL$3,0))</f>
        <v>N/A</v>
      </c>
      <c r="S102">
        <f>INDEX(root!$A$4:$CL$553,MATCH($A$102,root!$A$4:$A$553,0),MATCH(S59,root!$A$3:$CL$3,0))</f>
        <v>2.8</v>
      </c>
      <c r="T102" t="str">
        <f>INDEX(root!$A$4:$CL$553,MATCH($A$102,root!$A$4:$A$553,0),MATCH(T59,root!$A$3:$CL$3,0))</f>
        <v>N/A</v>
      </c>
      <c r="U102" t="str">
        <f>INDEX(root!$A$4:$CL$553,MATCH($A$102,root!$A$4:$A$553,0),MATCH(U59,root!$A$3:$CL$3,0))</f>
        <v>N/P</v>
      </c>
      <c r="V102">
        <f>INDEX(root!$A$4:$CL$553,MATCH($A$102,root!$A$4:$A$553,0),MATCH(V59,root!$A$3:$CL$3,0))</f>
        <v>2.8</v>
      </c>
      <c r="W102" t="str">
        <f>INDEX(root!$A$4:$CL$553,MATCH($A$102,root!$A$4:$A$553,0),MATCH(W59,root!$A$3:$CL$3,0))</f>
        <v>N/A</v>
      </c>
      <c r="X102" t="str">
        <f>INDEX(root!$A$4:$CL$553,MATCH($A$102,root!$A$4:$A$553,0),MATCH(X59,root!$A$3:$CL$3,0))</f>
        <v>N/P</v>
      </c>
      <c r="Y102">
        <f>INDEX(root!$A$4:$CL$553,MATCH($A$102,root!$A$4:$A$553,0),MATCH(Y59,root!$A$3:$CL$3,0))</f>
        <v>2.8</v>
      </c>
      <c r="Z102" t="str">
        <f>INDEX(root!$A$4:$CL$553,MATCH($A$102,root!$A$4:$A$553,0),MATCH(Z59,root!$A$3:$CL$3,0))</f>
        <v>N/P</v>
      </c>
      <c r="AA102" t="str">
        <f>INDEX(root!$A$4:$CL$553,MATCH($A$102,root!$A$4:$A$553,0),MATCH(AA59,root!$A$3:$CL$3,0))</f>
        <v>N/A</v>
      </c>
      <c r="AB102">
        <f>INDEX(root!$A$4:$CL$553,MATCH($A$102,root!$A$4:$A$553,0),MATCH(AB59,root!$A$3:$CL$3,0))</f>
        <v>3.6</v>
      </c>
      <c r="AC102" t="str">
        <f>INDEX(root!$A$4:$CL$553,MATCH($A$102,root!$A$4:$A$553,0),MATCH(AC59,root!$A$3:$CL$3,0))</f>
        <v>N/A</v>
      </c>
      <c r="AD102" t="str">
        <f>INDEX(root!$A$4:$CL$553,MATCH($A$102,root!$A$4:$A$553,0),MATCH(AD59,root!$A$3:$CL$3,0))</f>
        <v>N/P</v>
      </c>
      <c r="AE102">
        <f>INDEX(root!$A$4:$CL$553,MATCH($A$102,root!$A$4:$A$553,0),MATCH(AE59,root!$A$3:$CL$3,0))</f>
        <v>3.6</v>
      </c>
      <c r="AF102" t="str">
        <f>INDEX(root!$A$4:$CL$553,MATCH($A$102,root!$A$4:$A$553,0),MATCH(AF59,root!$A$3:$CL$3,0))</f>
        <v>N/A</v>
      </c>
      <c r="AG102" t="str">
        <f>INDEX(root!$A$4:$CL$553,MATCH($A$102,root!$A$4:$A$553,0),MATCH(AG59,root!$A$3:$CL$3,0))</f>
        <v>N/P</v>
      </c>
      <c r="AH102">
        <f>INDEX(root!$A$4:$CL$553,MATCH($A$102,root!$A$4:$A$553,0),MATCH(AH59,root!$A$3:$CL$3,0))</f>
        <v>3.6</v>
      </c>
      <c r="AI102" t="str">
        <f>INDEX(root!$A$4:$CL$553,MATCH($A$102,root!$A$4:$A$553,0),MATCH(AI59,root!$A$3:$CL$3,0))</f>
        <v>N/P</v>
      </c>
      <c r="AJ102" t="str">
        <f>INDEX(root!$A$4:$CL$553,MATCH($A$102,root!$A$4:$A$553,0),MATCH(AJ59,root!$A$3:$CL$3,0))</f>
        <v>N/A</v>
      </c>
      <c r="AK102">
        <f>INDEX(root!$A$4:$CL$553,MATCH($A$102,root!$A$4:$A$553,0),MATCH(AK59,root!$A$3:$CL$3,0))</f>
        <v>4.2</v>
      </c>
      <c r="AL102" t="str">
        <f>INDEX(root!$A$4:$CL$553,MATCH($A$102,root!$A$4:$A$553,0),MATCH(AL59,root!$A$3:$CL$3,0))</f>
        <v>N/A</v>
      </c>
      <c r="AM102" t="str">
        <f>INDEX(root!$A$4:$CL$553,MATCH($A$102,root!$A$4:$A$553,0),MATCH(AM59,root!$A$3:$CL$3,0))</f>
        <v>N/P</v>
      </c>
      <c r="AN102">
        <f>INDEX(root!$A$4:$CL$553,MATCH($A$102,root!$A$4:$A$553,0),MATCH(AN59,root!$A$3:$CL$3,0))</f>
        <v>4.2</v>
      </c>
      <c r="AO102" t="str">
        <f>INDEX(root!$A$4:$CL$553,MATCH($A$102,root!$A$4:$A$553,0),MATCH(AO59,root!$A$3:$CL$3,0))</f>
        <v>N/A</v>
      </c>
      <c r="AP102" t="str">
        <f>INDEX(root!$A$4:$CL$553,MATCH($A$102,root!$A$4:$A$553,0),MATCH(AP59,root!$A$3:$CL$3,0))</f>
        <v>N/P</v>
      </c>
      <c r="AQ102">
        <f>INDEX(root!$A$4:$CL$553,MATCH($A$102,root!$A$4:$A$553,0),MATCH(AQ59,root!$A$3:$CL$3,0))</f>
        <v>4.2</v>
      </c>
      <c r="AR102" t="str">
        <f>INDEX(root!$A$4:$CL$553,MATCH($A$102,root!$A$4:$A$553,0),MATCH(AR59,root!$A$3:$CL$3,0))</f>
        <v>N/P</v>
      </c>
      <c r="AS102" t="str">
        <f>INDEX(root!$A$4:$CL$553,MATCH($A$102,root!$A$4:$A$553,0),MATCH(AS59,root!$A$3:$CL$3,0))</f>
        <v>N/A</v>
      </c>
      <c r="AT102">
        <f>INDEX(root!$A$4:$CL$553,MATCH($A$102,root!$A$4:$A$553,0),MATCH(AT59,root!$A$3:$CL$3,0))</f>
        <v>4.3</v>
      </c>
      <c r="AU102" t="str">
        <f>INDEX(root!$A$4:$CL$553,MATCH($A$102,root!$A$4:$A$553,0),MATCH(AU59,root!$A$3:$CL$3,0))</f>
        <v>N/A</v>
      </c>
      <c r="AV102" t="str">
        <f>INDEX(root!$A$4:$CL$553,MATCH($A$102,root!$A$4:$A$553,0),MATCH(AV59,root!$A$3:$CL$3,0))</f>
        <v>N/P</v>
      </c>
      <c r="AW102">
        <f>INDEX(root!$A$4:$CL$553,MATCH($A$102,root!$A$4:$A$553,0),MATCH(AW59,root!$A$3:$CL$3,0))</f>
        <v>4.3</v>
      </c>
      <c r="AX102" t="str">
        <f>INDEX(root!$A$4:$CL$553,MATCH($A$102,root!$A$4:$A$553,0),MATCH(AX59,root!$A$3:$CL$3,0))</f>
        <v>N/A</v>
      </c>
      <c r="AY102" t="str">
        <f>INDEX(root!$A$4:$CL$553,MATCH($A$102,root!$A$4:$A$553,0),MATCH(AY59,root!$A$3:$CL$3,0))</f>
        <v>N/P</v>
      </c>
      <c r="AZ102">
        <f>INDEX(root!$A$4:$CL$553,MATCH($A$102,root!$A$4:$A$553,0),MATCH(AZ59,root!$A$3:$CL$3,0))</f>
        <v>4.3</v>
      </c>
      <c r="BA102">
        <f>INDEX(root!$A$4:$CL$553,MATCH($A$102,root!$A$4:$A$553,0),MATCH(BA59,root!$A$3:$CL$3,0))</f>
        <v>4.2</v>
      </c>
      <c r="BB102">
        <f>INDEX(root!$A$4:$CL$553,MATCH($A$102,root!$A$4:$A$553,0),MATCH(BB59,root!$A$3:$CL$3,0))</f>
        <v>0</v>
      </c>
      <c r="BC102" t="str">
        <f>INDEX(root!$A$4:$CL$553,MATCH($A$102,root!$A$4:$A$553,0),MATCH(BC59,root!$A$3:$CL$3,0))</f>
        <v>N/P</v>
      </c>
      <c r="BD102">
        <f>INDEX(root!$A$4:$CL$553,MATCH($A$102,root!$A$4:$A$553,0),MATCH(BD59,root!$A$3:$CL$3,0))</f>
        <v>4.2</v>
      </c>
      <c r="BE102" t="str">
        <f>INDEX(root!$A$4:$CL$553,MATCH($A$102,root!$A$4:$A$553,0),MATCH(BE59,root!$A$3:$CL$3,0))</f>
        <v>N/A</v>
      </c>
      <c r="BF102" t="str">
        <f>INDEX(root!$A$4:$CL$553,MATCH($A$102,root!$A$4:$A$553,0),MATCH(BF59,root!$A$3:$CL$3,0))</f>
        <v>N/P</v>
      </c>
      <c r="BG102">
        <f>INDEX(root!$A$4:$CL$553,MATCH($A$102,root!$A$4:$A$553,0),MATCH(BG59,root!$A$3:$CL$3,0))</f>
        <v>4.2</v>
      </c>
      <c r="BH102">
        <f>INDEX(root!$A$4:$CL$553,MATCH($A$102,root!$A$4:$A$553,0),MATCH(BH59,root!$A$3:$CL$3,0))</f>
        <v>0</v>
      </c>
      <c r="BI102" t="str">
        <f>INDEX(root!$A$4:$CL$553,MATCH($A$102,root!$A$4:$A$553,0),MATCH(BI59,root!$A$3:$CL$3,0))</f>
        <v>N/P</v>
      </c>
      <c r="BJ102" t="str">
        <f>INDEX(root!$A$4:$CL$553,MATCH($A$102,root!$A$4:$A$553,0),MATCH(BJ59,root!$A$3:$CL$3,0))</f>
        <v>N/A</v>
      </c>
      <c r="BK102">
        <f>INDEX(root!$A$4:$CL$553,MATCH($A$102,root!$A$4:$A$553,0),MATCH(BK59,root!$A$3:$CL$3,0))</f>
        <v>4.3</v>
      </c>
      <c r="BL102">
        <f>INDEX(root!$A$4:$CL$553,MATCH($A$102,root!$A$4:$A$553,0),MATCH(BL59,root!$A$3:$CL$3,0))</f>
        <v>0</v>
      </c>
      <c r="BM102" t="str">
        <f>INDEX(root!$A$4:$CL$553,MATCH($A$102,root!$A$4:$A$553,0),MATCH(BM59,root!$A$3:$CL$3,0))</f>
        <v>N/P</v>
      </c>
      <c r="BN102">
        <f>INDEX(root!$A$4:$CL$553,MATCH($A$102,root!$A$4:$A$553,0),MATCH(BN59,root!$A$3:$CL$3,0))</f>
        <v>4.3</v>
      </c>
      <c r="BO102" t="str">
        <f>INDEX(root!$A$4:$CL$553,MATCH($A$102,root!$A$4:$A$553,0),MATCH(BO59,root!$A$3:$CL$3,0))</f>
        <v>N/A</v>
      </c>
      <c r="BP102" t="str">
        <f>INDEX(root!$A$4:$CL$553,MATCH($A$102,root!$A$4:$A$553,0),MATCH(BP59,root!$A$3:$CL$3,0))</f>
        <v>N/P</v>
      </c>
      <c r="BQ102">
        <f>INDEX(root!$A$4:$CL$553,MATCH($A$102,root!$A$4:$A$553,0),MATCH(BQ59,root!$A$3:$CL$3,0))</f>
        <v>4.3</v>
      </c>
      <c r="BR102">
        <f>INDEX(root!$A$4:$CL$553,MATCH($A$102,root!$A$4:$A$553,0),MATCH(BR59,root!$A$3:$CL$3,0))</f>
        <v>0</v>
      </c>
      <c r="BS102">
        <f>INDEX(root!$A$4:$CL$553,MATCH($A$102,root!$A$4:$A$553,0),MATCH(BS59,root!$A$3:$CL$3,0))</f>
        <v>0</v>
      </c>
      <c r="BT102">
        <f>INDEX(root!$A$4:$CL$553,MATCH($A$102,root!$A$4:$A$553,0),MATCH(BT59,root!$A$3:$CL$3,0))</f>
        <v>0</v>
      </c>
      <c r="BU102">
        <f>INDEX(root!$A$4:$CL$553,MATCH($A$102,root!$A$4:$A$553,0),MATCH(BU59,root!$A$3:$CL$3,0))</f>
        <v>0</v>
      </c>
      <c r="BV102">
        <f>INDEX(root!$A$4:$CL$553,MATCH($A$102,root!$A$4:$A$553,0),MATCH(BV59,root!$A$3:$CL$3,0))</f>
        <v>0</v>
      </c>
      <c r="BW102">
        <f>INDEX(root!$A$4:$CL$553,MATCH($A$102,root!$A$4:$A$553,0),MATCH(BW59,root!$A$3:$CL$3,0))</f>
        <v>0</v>
      </c>
      <c r="BX102">
        <f>INDEX(root!$A$4:$CL$553,MATCH($A$102,root!$A$4:$A$553,0),MATCH(BX59,root!$A$3:$CL$3,0))</f>
        <v>0</v>
      </c>
      <c r="BY102">
        <f>INDEX(root!$A$4:$CL$553,MATCH($A$102,root!$A$4:$A$553,0),MATCH(BY59,root!$A$3:$CL$3,0))</f>
        <v>0</v>
      </c>
      <c r="BZ102">
        <f>INDEX(root!$A$4:$CL$553,MATCH($A$102,root!$A$4:$A$553,0),MATCH(BZ59,root!$A$3:$CL$3,0))</f>
        <v>0</v>
      </c>
      <c r="CA102">
        <f>INDEX(root!$A$4:$CL$553,MATCH($A$102,root!$A$4:$A$553,0),MATCH(CA59,root!$A$3:$CL$3,0))</f>
        <v>0</v>
      </c>
      <c r="CB102">
        <f>INDEX(root!$A$4:$CL$553,MATCH($A$102,root!$A$4:$A$553,0),MATCH(CB59,root!$A$3:$CL$3,0))</f>
        <v>0</v>
      </c>
      <c r="CC102">
        <f>INDEX(root!$A$4:$CL$553,MATCH($A$102,root!$A$4:$A$553,0),MATCH(CC59,root!$A$3:$CL$3,0))</f>
        <v>0</v>
      </c>
      <c r="CD102">
        <f>INDEX(root!$A$4:$CL$553,MATCH($A$102,root!$A$4:$A$553,0),MATCH(CD59,root!$A$3:$CL$3,0))</f>
        <v>0</v>
      </c>
      <c r="CE102">
        <f>INDEX(root!$A$4:$CL$553,MATCH($A$102,root!$A$4:$A$553,0),MATCH(CE59,root!$A$3:$CL$3,0))</f>
        <v>0</v>
      </c>
      <c r="CF102">
        <f>INDEX(root!$A$4:$CL$553,MATCH($A$102,root!$A$4:$A$553,0),MATCH(CF59,root!$A$3:$CL$3,0))</f>
        <v>0</v>
      </c>
      <c r="CG102">
        <f>INDEX(root!$A$4:$CL$553,MATCH($A$102,root!$A$4:$A$553,0),MATCH(CG59,root!$A$3:$CL$3,0))</f>
        <v>0</v>
      </c>
      <c r="CH102">
        <f>INDEX(root!$A$4:$CL$553,MATCH($A$102,root!$A$4:$A$553,0),MATCH(CH59,root!$A$3:$CL$3,0))</f>
        <v>0</v>
      </c>
      <c r="CI102">
        <f>INDEX(root!$A$4:$CL$553,MATCH($A$102,root!$A$4:$A$553,0),MATCH(CI59,root!$A$3:$CL$3,0))</f>
        <v>0</v>
      </c>
      <c r="CJ102">
        <f>INDEX(root!$A$4:$CL$553,MATCH($A$102,root!$A$4:$A$553,0),MATCH(CJ59,root!$A$3:$CL$3,0))</f>
        <v>0</v>
      </c>
      <c r="CK102">
        <f>INDEX(root!$A$4:$CL$553,MATCH($A$102,root!$A$4:$A$553,0),MATCH(CK59,root!$A$3:$CL$3,0))</f>
        <v>0</v>
      </c>
      <c r="CL102">
        <f>INDEX(root!$A$4:$CL$553,MATCH($A$102,root!$A$4:$A$553,0),MATCH(CL59,root!$A$3:$CL$3,0))</f>
        <v>0</v>
      </c>
    </row>
    <row r="103" spans="1:90" x14ac:dyDescent="0.3">
      <c r="A103" t="s">
        <v>482</v>
      </c>
      <c r="B103">
        <f>INDEX(root!$A$4:$CL$553,MATCH($A$103,root!$A$4:$A$553,0),MATCH(B59,root!$A$3:$CL$3,0))</f>
        <v>153</v>
      </c>
      <c r="C103" t="str">
        <f>INDEX(root!$A$4:$CL$553,MATCH($A$103,root!$A$4:$A$553,0),MATCH(C59,root!$A$3:$CL$3,0))</f>
        <v>Rep</v>
      </c>
      <c r="D103">
        <f>INDEX(root!$A$4:$CL$553,MATCH($A$103,root!$A$4:$A$553,0),MATCH(D59,root!$A$3:$CL$3,0))</f>
        <v>0</v>
      </c>
      <c r="E103">
        <f>INDEX(root!$A$4:$CL$553,MATCH($A$103,root!$A$4:$A$553,0),MATCH(E59,root!$A$3:$CL$3,0))</f>
        <v>56.4</v>
      </c>
      <c r="F103">
        <f>INDEX(root!$A$4:$CL$553,MATCH($A$103,root!$A$4:$A$553,0),MATCH(F59,root!$A$3:$CL$3,0))</f>
        <v>67.900000000000006</v>
      </c>
      <c r="G103">
        <f>INDEX(root!$A$4:$CL$553,MATCH($A$103,root!$A$4:$A$553,0),MATCH(G59,root!$A$3:$CL$3,0))</f>
        <v>67</v>
      </c>
      <c r="H103">
        <f>INDEX(root!$A$4:$CL$553,MATCH($A$103,root!$A$4:$A$553,0),MATCH(H59,root!$A$3:$CL$3,0))</f>
        <v>64.7</v>
      </c>
      <c r="I103">
        <f>INDEX(root!$A$4:$CL$553,MATCH($A$103,root!$A$4:$A$553,0),MATCH(I59,root!$A$3:$CL$3,0))</f>
        <v>62.8</v>
      </c>
      <c r="J103" t="str">
        <f>INDEX(root!$A$4:$CL$553,MATCH($A$103,root!$A$4:$A$553,0),MATCH(J59,root!$A$3:$CL$3,0))</f>
        <v>N/P</v>
      </c>
      <c r="K103" t="str">
        <f>INDEX(root!$A$4:$CL$553,MATCH($A$103,root!$A$4:$A$553,0),MATCH(K59,root!$A$3:$CL$3,0))</f>
        <v>N/P</v>
      </c>
      <c r="L103" t="str">
        <f>INDEX(root!$A$4:$CL$553,MATCH($A$103,root!$A$4:$A$553,0),MATCH(L59,root!$A$3:$CL$3,0))</f>
        <v>N/P</v>
      </c>
      <c r="M103" t="str">
        <f>INDEX(root!$A$4:$CL$553,MATCH($A$103,root!$A$4:$A$553,0),MATCH(M59,root!$A$3:$CL$3,0))</f>
        <v>N/P</v>
      </c>
      <c r="N103" t="str">
        <f>INDEX(root!$A$4:$CL$553,MATCH($A$103,root!$A$4:$A$553,0),MATCH(N59,root!$A$3:$CL$3,0))</f>
        <v>N/P</v>
      </c>
      <c r="O103" t="str">
        <f>INDEX(root!$A$4:$CL$553,MATCH($A$103,root!$A$4:$A$553,0),MATCH(O59,root!$A$3:$CL$3,0))</f>
        <v>N/P</v>
      </c>
      <c r="P103" t="str">
        <f>INDEX(root!$A$4:$CL$553,MATCH($A$103,root!$A$4:$A$553,0),MATCH(P59,root!$A$3:$CL$3,0))</f>
        <v>N/P</v>
      </c>
      <c r="Q103" t="str">
        <f>INDEX(root!$A$4:$CL$553,MATCH($A$103,root!$A$4:$A$553,0),MATCH(Q59,root!$A$3:$CL$3,0))</f>
        <v>N/P</v>
      </c>
      <c r="R103" t="str">
        <f>INDEX(root!$A$4:$CL$553,MATCH($A$103,root!$A$4:$A$553,0),MATCH(R59,root!$A$3:$CL$3,0))</f>
        <v>N/A</v>
      </c>
      <c r="S103">
        <f>INDEX(root!$A$4:$CL$553,MATCH($A$103,root!$A$4:$A$553,0),MATCH(S59,root!$A$3:$CL$3,0))</f>
        <v>56.4</v>
      </c>
      <c r="T103" t="str">
        <f>INDEX(root!$A$4:$CL$553,MATCH($A$103,root!$A$4:$A$553,0),MATCH(T59,root!$A$3:$CL$3,0))</f>
        <v>N/A</v>
      </c>
      <c r="U103" t="str">
        <f>INDEX(root!$A$4:$CL$553,MATCH($A$103,root!$A$4:$A$553,0),MATCH(U59,root!$A$3:$CL$3,0))</f>
        <v>N/P</v>
      </c>
      <c r="V103">
        <f>INDEX(root!$A$4:$CL$553,MATCH($A$103,root!$A$4:$A$553,0),MATCH(V59,root!$A$3:$CL$3,0))</f>
        <v>56.4</v>
      </c>
      <c r="W103" t="str">
        <f>INDEX(root!$A$4:$CL$553,MATCH($A$103,root!$A$4:$A$553,0),MATCH(W59,root!$A$3:$CL$3,0))</f>
        <v>N/A</v>
      </c>
      <c r="X103" t="str">
        <f>INDEX(root!$A$4:$CL$553,MATCH($A$103,root!$A$4:$A$553,0),MATCH(X59,root!$A$3:$CL$3,0))</f>
        <v>N/P</v>
      </c>
      <c r="Y103">
        <f>INDEX(root!$A$4:$CL$553,MATCH($A$103,root!$A$4:$A$553,0),MATCH(Y59,root!$A$3:$CL$3,0))</f>
        <v>56.4</v>
      </c>
      <c r="Z103" t="str">
        <f>INDEX(root!$A$4:$CL$553,MATCH($A$103,root!$A$4:$A$553,0),MATCH(Z59,root!$A$3:$CL$3,0))</f>
        <v>N/P</v>
      </c>
      <c r="AA103" t="str">
        <f>INDEX(root!$A$4:$CL$553,MATCH($A$103,root!$A$4:$A$553,0),MATCH(AA59,root!$A$3:$CL$3,0))</f>
        <v>N/A</v>
      </c>
      <c r="AB103">
        <f>INDEX(root!$A$4:$CL$553,MATCH($A$103,root!$A$4:$A$553,0),MATCH(AB59,root!$A$3:$CL$3,0))</f>
        <v>67.900000000000006</v>
      </c>
      <c r="AC103" t="str">
        <f>INDEX(root!$A$4:$CL$553,MATCH($A$103,root!$A$4:$A$553,0),MATCH(AC59,root!$A$3:$CL$3,0))</f>
        <v>N/A</v>
      </c>
      <c r="AD103" t="str">
        <f>INDEX(root!$A$4:$CL$553,MATCH($A$103,root!$A$4:$A$553,0),MATCH(AD59,root!$A$3:$CL$3,0))</f>
        <v>N/P</v>
      </c>
      <c r="AE103">
        <f>INDEX(root!$A$4:$CL$553,MATCH($A$103,root!$A$4:$A$553,0),MATCH(AE59,root!$A$3:$CL$3,0))</f>
        <v>67.900000000000006</v>
      </c>
      <c r="AF103" t="str">
        <f>INDEX(root!$A$4:$CL$553,MATCH($A$103,root!$A$4:$A$553,0),MATCH(AF59,root!$A$3:$CL$3,0))</f>
        <v>N/A</v>
      </c>
      <c r="AG103" t="str">
        <f>INDEX(root!$A$4:$CL$553,MATCH($A$103,root!$A$4:$A$553,0),MATCH(AG59,root!$A$3:$CL$3,0))</f>
        <v>N/P</v>
      </c>
      <c r="AH103">
        <f>INDEX(root!$A$4:$CL$553,MATCH($A$103,root!$A$4:$A$553,0),MATCH(AH59,root!$A$3:$CL$3,0))</f>
        <v>67.900000000000006</v>
      </c>
      <c r="AI103" t="str">
        <f>INDEX(root!$A$4:$CL$553,MATCH($A$103,root!$A$4:$A$553,0),MATCH(AI59,root!$A$3:$CL$3,0))</f>
        <v>N/P</v>
      </c>
      <c r="AJ103" t="str">
        <f>INDEX(root!$A$4:$CL$553,MATCH($A$103,root!$A$4:$A$553,0),MATCH(AJ59,root!$A$3:$CL$3,0))</f>
        <v>N/A</v>
      </c>
      <c r="AK103">
        <f>INDEX(root!$A$4:$CL$553,MATCH($A$103,root!$A$4:$A$553,0),MATCH(AK59,root!$A$3:$CL$3,0))</f>
        <v>67</v>
      </c>
      <c r="AL103" t="str">
        <f>INDEX(root!$A$4:$CL$553,MATCH($A$103,root!$A$4:$A$553,0),MATCH(AL59,root!$A$3:$CL$3,0))</f>
        <v>N/A</v>
      </c>
      <c r="AM103" t="str">
        <f>INDEX(root!$A$4:$CL$553,MATCH($A$103,root!$A$4:$A$553,0),MATCH(AM59,root!$A$3:$CL$3,0))</f>
        <v>N/P</v>
      </c>
      <c r="AN103">
        <f>INDEX(root!$A$4:$CL$553,MATCH($A$103,root!$A$4:$A$553,0),MATCH(AN59,root!$A$3:$CL$3,0))</f>
        <v>67</v>
      </c>
      <c r="AO103" t="str">
        <f>INDEX(root!$A$4:$CL$553,MATCH($A$103,root!$A$4:$A$553,0),MATCH(AO59,root!$A$3:$CL$3,0))</f>
        <v>N/A</v>
      </c>
      <c r="AP103" t="str">
        <f>INDEX(root!$A$4:$CL$553,MATCH($A$103,root!$A$4:$A$553,0),MATCH(AP59,root!$A$3:$CL$3,0))</f>
        <v>N/P</v>
      </c>
      <c r="AQ103">
        <f>INDEX(root!$A$4:$CL$553,MATCH($A$103,root!$A$4:$A$553,0),MATCH(AQ59,root!$A$3:$CL$3,0))</f>
        <v>67</v>
      </c>
      <c r="AR103" t="str">
        <f>INDEX(root!$A$4:$CL$553,MATCH($A$103,root!$A$4:$A$553,0),MATCH(AR59,root!$A$3:$CL$3,0))</f>
        <v>N/P</v>
      </c>
      <c r="AS103" t="str">
        <f>INDEX(root!$A$4:$CL$553,MATCH($A$103,root!$A$4:$A$553,0),MATCH(AS59,root!$A$3:$CL$3,0))</f>
        <v>N/A</v>
      </c>
      <c r="AT103">
        <f>INDEX(root!$A$4:$CL$553,MATCH($A$103,root!$A$4:$A$553,0),MATCH(AT59,root!$A$3:$CL$3,0))</f>
        <v>64.7</v>
      </c>
      <c r="AU103" t="str">
        <f>INDEX(root!$A$4:$CL$553,MATCH($A$103,root!$A$4:$A$553,0),MATCH(AU59,root!$A$3:$CL$3,0))</f>
        <v>N/A</v>
      </c>
      <c r="AV103" t="str">
        <f>INDEX(root!$A$4:$CL$553,MATCH($A$103,root!$A$4:$A$553,0),MATCH(AV59,root!$A$3:$CL$3,0))</f>
        <v>N/P</v>
      </c>
      <c r="AW103">
        <f>INDEX(root!$A$4:$CL$553,MATCH($A$103,root!$A$4:$A$553,0),MATCH(AW59,root!$A$3:$CL$3,0))</f>
        <v>64.7</v>
      </c>
      <c r="AX103" t="str">
        <f>INDEX(root!$A$4:$CL$553,MATCH($A$103,root!$A$4:$A$553,0),MATCH(AX59,root!$A$3:$CL$3,0))</f>
        <v>N/A</v>
      </c>
      <c r="AY103" t="str">
        <f>INDEX(root!$A$4:$CL$553,MATCH($A$103,root!$A$4:$A$553,0),MATCH(AY59,root!$A$3:$CL$3,0))</f>
        <v>N/P</v>
      </c>
      <c r="AZ103">
        <f>INDEX(root!$A$4:$CL$553,MATCH($A$103,root!$A$4:$A$553,0),MATCH(AZ59,root!$A$3:$CL$3,0))</f>
        <v>64.7</v>
      </c>
      <c r="BA103">
        <f>INDEX(root!$A$4:$CL$553,MATCH($A$103,root!$A$4:$A$553,0),MATCH(BA59,root!$A$3:$CL$3,0))</f>
        <v>67</v>
      </c>
      <c r="BB103">
        <f>INDEX(root!$A$4:$CL$553,MATCH($A$103,root!$A$4:$A$553,0),MATCH(BB59,root!$A$3:$CL$3,0))</f>
        <v>0</v>
      </c>
      <c r="BC103" t="str">
        <f>INDEX(root!$A$4:$CL$553,MATCH($A$103,root!$A$4:$A$553,0),MATCH(BC59,root!$A$3:$CL$3,0))</f>
        <v>N/P</v>
      </c>
      <c r="BD103">
        <f>INDEX(root!$A$4:$CL$553,MATCH($A$103,root!$A$4:$A$553,0),MATCH(BD59,root!$A$3:$CL$3,0))</f>
        <v>67</v>
      </c>
      <c r="BE103" t="str">
        <f>INDEX(root!$A$4:$CL$553,MATCH($A$103,root!$A$4:$A$553,0),MATCH(BE59,root!$A$3:$CL$3,0))</f>
        <v>N/A</v>
      </c>
      <c r="BF103" t="str">
        <f>INDEX(root!$A$4:$CL$553,MATCH($A$103,root!$A$4:$A$553,0),MATCH(BF59,root!$A$3:$CL$3,0))</f>
        <v>N/P</v>
      </c>
      <c r="BG103">
        <f>INDEX(root!$A$4:$CL$553,MATCH($A$103,root!$A$4:$A$553,0),MATCH(BG59,root!$A$3:$CL$3,0))</f>
        <v>67</v>
      </c>
      <c r="BH103">
        <f>INDEX(root!$A$4:$CL$553,MATCH($A$103,root!$A$4:$A$553,0),MATCH(BH59,root!$A$3:$CL$3,0))</f>
        <v>0</v>
      </c>
      <c r="BI103" t="str">
        <f>INDEX(root!$A$4:$CL$553,MATCH($A$103,root!$A$4:$A$553,0),MATCH(BI59,root!$A$3:$CL$3,0))</f>
        <v>N/P</v>
      </c>
      <c r="BJ103" t="str">
        <f>INDEX(root!$A$4:$CL$553,MATCH($A$103,root!$A$4:$A$553,0),MATCH(BJ59,root!$A$3:$CL$3,0))</f>
        <v>N/A</v>
      </c>
      <c r="BK103">
        <f>INDEX(root!$A$4:$CL$553,MATCH($A$103,root!$A$4:$A$553,0),MATCH(BK59,root!$A$3:$CL$3,0))</f>
        <v>64.7</v>
      </c>
      <c r="BL103">
        <f>INDEX(root!$A$4:$CL$553,MATCH($A$103,root!$A$4:$A$553,0),MATCH(BL59,root!$A$3:$CL$3,0))</f>
        <v>0</v>
      </c>
      <c r="BM103" t="str">
        <f>INDEX(root!$A$4:$CL$553,MATCH($A$103,root!$A$4:$A$553,0),MATCH(BM59,root!$A$3:$CL$3,0))</f>
        <v>N/P</v>
      </c>
      <c r="BN103">
        <f>INDEX(root!$A$4:$CL$553,MATCH($A$103,root!$A$4:$A$553,0),MATCH(BN59,root!$A$3:$CL$3,0))</f>
        <v>64.7</v>
      </c>
      <c r="BO103" t="str">
        <f>INDEX(root!$A$4:$CL$553,MATCH($A$103,root!$A$4:$A$553,0),MATCH(BO59,root!$A$3:$CL$3,0))</f>
        <v>N/A</v>
      </c>
      <c r="BP103" t="str">
        <f>INDEX(root!$A$4:$CL$553,MATCH($A$103,root!$A$4:$A$553,0),MATCH(BP59,root!$A$3:$CL$3,0))</f>
        <v>N/P</v>
      </c>
      <c r="BQ103">
        <f>INDEX(root!$A$4:$CL$553,MATCH($A$103,root!$A$4:$A$553,0),MATCH(BQ59,root!$A$3:$CL$3,0))</f>
        <v>64.7</v>
      </c>
      <c r="BR103">
        <f>INDEX(root!$A$4:$CL$553,MATCH($A$103,root!$A$4:$A$553,0),MATCH(BR59,root!$A$3:$CL$3,0))</f>
        <v>0</v>
      </c>
      <c r="BS103">
        <f>INDEX(root!$A$4:$CL$553,MATCH($A$103,root!$A$4:$A$553,0),MATCH(BS59,root!$A$3:$CL$3,0))</f>
        <v>0</v>
      </c>
      <c r="BT103">
        <f>INDEX(root!$A$4:$CL$553,MATCH($A$103,root!$A$4:$A$553,0),MATCH(BT59,root!$A$3:$CL$3,0))</f>
        <v>0</v>
      </c>
      <c r="BU103">
        <f>INDEX(root!$A$4:$CL$553,MATCH($A$103,root!$A$4:$A$553,0),MATCH(BU59,root!$A$3:$CL$3,0))</f>
        <v>0</v>
      </c>
      <c r="BV103">
        <f>INDEX(root!$A$4:$CL$553,MATCH($A$103,root!$A$4:$A$553,0),MATCH(BV59,root!$A$3:$CL$3,0))</f>
        <v>0</v>
      </c>
      <c r="BW103">
        <f>INDEX(root!$A$4:$CL$553,MATCH($A$103,root!$A$4:$A$553,0),MATCH(BW59,root!$A$3:$CL$3,0))</f>
        <v>0</v>
      </c>
      <c r="BX103">
        <f>INDEX(root!$A$4:$CL$553,MATCH($A$103,root!$A$4:$A$553,0),MATCH(BX59,root!$A$3:$CL$3,0))</f>
        <v>0</v>
      </c>
      <c r="BY103">
        <f>INDEX(root!$A$4:$CL$553,MATCH($A$103,root!$A$4:$A$553,0),MATCH(BY59,root!$A$3:$CL$3,0))</f>
        <v>0</v>
      </c>
      <c r="BZ103">
        <f>INDEX(root!$A$4:$CL$553,MATCH($A$103,root!$A$4:$A$553,0),MATCH(BZ59,root!$A$3:$CL$3,0))</f>
        <v>0</v>
      </c>
      <c r="CA103">
        <f>INDEX(root!$A$4:$CL$553,MATCH($A$103,root!$A$4:$A$553,0),MATCH(CA59,root!$A$3:$CL$3,0))</f>
        <v>0</v>
      </c>
      <c r="CB103">
        <f>INDEX(root!$A$4:$CL$553,MATCH($A$103,root!$A$4:$A$553,0),MATCH(CB59,root!$A$3:$CL$3,0))</f>
        <v>0</v>
      </c>
      <c r="CC103">
        <f>INDEX(root!$A$4:$CL$553,MATCH($A$103,root!$A$4:$A$553,0),MATCH(CC59,root!$A$3:$CL$3,0))</f>
        <v>0</v>
      </c>
      <c r="CD103">
        <f>INDEX(root!$A$4:$CL$553,MATCH($A$103,root!$A$4:$A$553,0),MATCH(CD59,root!$A$3:$CL$3,0))</f>
        <v>0</v>
      </c>
      <c r="CE103">
        <f>INDEX(root!$A$4:$CL$553,MATCH($A$103,root!$A$4:$A$553,0),MATCH(CE59,root!$A$3:$CL$3,0))</f>
        <v>0</v>
      </c>
      <c r="CF103">
        <f>INDEX(root!$A$4:$CL$553,MATCH($A$103,root!$A$4:$A$553,0),MATCH(CF59,root!$A$3:$CL$3,0))</f>
        <v>0</v>
      </c>
      <c r="CG103">
        <f>INDEX(root!$A$4:$CL$553,MATCH($A$103,root!$A$4:$A$553,0),MATCH(CG59,root!$A$3:$CL$3,0))</f>
        <v>0</v>
      </c>
      <c r="CH103">
        <f>INDEX(root!$A$4:$CL$553,MATCH($A$103,root!$A$4:$A$553,0),MATCH(CH59,root!$A$3:$CL$3,0))</f>
        <v>0</v>
      </c>
      <c r="CI103">
        <f>INDEX(root!$A$4:$CL$553,MATCH($A$103,root!$A$4:$A$553,0),MATCH(CI59,root!$A$3:$CL$3,0))</f>
        <v>0</v>
      </c>
      <c r="CJ103">
        <f>INDEX(root!$A$4:$CL$553,MATCH($A$103,root!$A$4:$A$553,0),MATCH(CJ59,root!$A$3:$CL$3,0))</f>
        <v>0</v>
      </c>
      <c r="CK103">
        <f>INDEX(root!$A$4:$CL$553,MATCH($A$103,root!$A$4:$A$553,0),MATCH(CK59,root!$A$3:$CL$3,0))</f>
        <v>0</v>
      </c>
      <c r="CL103">
        <f>INDEX(root!$A$4:$CL$553,MATCH($A$103,root!$A$4:$A$553,0),MATCH(CL59,root!$A$3:$CL$3,0))</f>
        <v>0</v>
      </c>
    </row>
    <row r="104" spans="1:90" s="30" customFormat="1" x14ac:dyDescent="0.3">
      <c r="A104" s="30" t="s">
        <v>1065</v>
      </c>
      <c r="D104" s="30">
        <f>SUM(D102:D103)</f>
        <v>0</v>
      </c>
      <c r="E104" s="30">
        <f t="shared" ref="E104:BP104" si="141">SUM(E102:E103)</f>
        <v>59.199999999999996</v>
      </c>
      <c r="F104" s="30">
        <f t="shared" si="141"/>
        <v>71.5</v>
      </c>
      <c r="G104" s="30">
        <f t="shared" si="141"/>
        <v>71.2</v>
      </c>
      <c r="H104" s="30">
        <f t="shared" si="141"/>
        <v>69</v>
      </c>
      <c r="I104" s="30">
        <f t="shared" si="141"/>
        <v>68.3</v>
      </c>
      <c r="J104" s="30">
        <f t="shared" si="141"/>
        <v>0</v>
      </c>
      <c r="K104" s="30">
        <f t="shared" si="141"/>
        <v>0</v>
      </c>
      <c r="L104" s="30">
        <f t="shared" si="141"/>
        <v>0</v>
      </c>
      <c r="M104" s="30">
        <f t="shared" si="141"/>
        <v>0</v>
      </c>
      <c r="N104" s="30">
        <f t="shared" si="141"/>
        <v>0</v>
      </c>
      <c r="O104" s="30">
        <f t="shared" si="141"/>
        <v>0</v>
      </c>
      <c r="P104" s="30">
        <f t="shared" si="141"/>
        <v>0</v>
      </c>
      <c r="Q104" s="30">
        <f t="shared" si="141"/>
        <v>0</v>
      </c>
      <c r="R104" s="30">
        <f t="shared" si="141"/>
        <v>0</v>
      </c>
      <c r="S104" s="30">
        <f t="shared" si="141"/>
        <v>59.199999999999996</v>
      </c>
      <c r="T104" s="30">
        <f t="shared" si="141"/>
        <v>0</v>
      </c>
      <c r="U104" s="30">
        <f t="shared" si="141"/>
        <v>0</v>
      </c>
      <c r="V104" s="30">
        <f t="shared" si="141"/>
        <v>59.199999999999996</v>
      </c>
      <c r="W104" s="30">
        <f t="shared" si="141"/>
        <v>0</v>
      </c>
      <c r="X104" s="30">
        <f t="shared" si="141"/>
        <v>0</v>
      </c>
      <c r="Y104" s="30">
        <f t="shared" si="141"/>
        <v>59.199999999999996</v>
      </c>
      <c r="Z104" s="30">
        <f t="shared" si="141"/>
        <v>0</v>
      </c>
      <c r="AA104" s="30">
        <f t="shared" si="141"/>
        <v>0</v>
      </c>
      <c r="AB104" s="30">
        <f t="shared" si="141"/>
        <v>71.5</v>
      </c>
      <c r="AC104" s="30">
        <f t="shared" si="141"/>
        <v>0</v>
      </c>
      <c r="AD104" s="30">
        <f t="shared" si="141"/>
        <v>0</v>
      </c>
      <c r="AE104" s="30">
        <f t="shared" si="141"/>
        <v>71.5</v>
      </c>
      <c r="AF104" s="30">
        <f t="shared" si="141"/>
        <v>0</v>
      </c>
      <c r="AG104" s="30">
        <f t="shared" si="141"/>
        <v>0</v>
      </c>
      <c r="AH104" s="30">
        <f t="shared" si="141"/>
        <v>71.5</v>
      </c>
      <c r="AI104" s="30">
        <f t="shared" si="141"/>
        <v>0</v>
      </c>
      <c r="AJ104" s="30">
        <f t="shared" si="141"/>
        <v>0</v>
      </c>
      <c r="AK104" s="30">
        <f t="shared" si="141"/>
        <v>71.2</v>
      </c>
      <c r="AL104" s="30">
        <f t="shared" si="141"/>
        <v>0</v>
      </c>
      <c r="AM104" s="30">
        <f t="shared" si="141"/>
        <v>0</v>
      </c>
      <c r="AN104" s="30">
        <f t="shared" si="141"/>
        <v>71.2</v>
      </c>
      <c r="AO104" s="30">
        <f t="shared" si="141"/>
        <v>0</v>
      </c>
      <c r="AP104" s="30">
        <f t="shared" si="141"/>
        <v>0</v>
      </c>
      <c r="AQ104" s="30">
        <f t="shared" si="141"/>
        <v>71.2</v>
      </c>
      <c r="AR104" s="30">
        <f t="shared" si="141"/>
        <v>0</v>
      </c>
      <c r="AS104" s="30">
        <f t="shared" si="141"/>
        <v>0</v>
      </c>
      <c r="AT104" s="30">
        <f t="shared" si="141"/>
        <v>69</v>
      </c>
      <c r="AU104" s="30">
        <f t="shared" si="141"/>
        <v>0</v>
      </c>
      <c r="AV104" s="30">
        <f t="shared" si="141"/>
        <v>0</v>
      </c>
      <c r="AW104" s="30">
        <f t="shared" si="141"/>
        <v>69</v>
      </c>
      <c r="AX104" s="30">
        <f t="shared" si="141"/>
        <v>0</v>
      </c>
      <c r="AY104" s="30">
        <f t="shared" si="141"/>
        <v>0</v>
      </c>
      <c r="AZ104" s="30">
        <f t="shared" si="141"/>
        <v>69</v>
      </c>
      <c r="BA104" s="30">
        <f t="shared" si="141"/>
        <v>71.2</v>
      </c>
      <c r="BB104" s="30">
        <f t="shared" si="141"/>
        <v>0</v>
      </c>
      <c r="BC104" s="30">
        <f t="shared" si="141"/>
        <v>0</v>
      </c>
      <c r="BD104" s="30">
        <f t="shared" si="141"/>
        <v>71.2</v>
      </c>
      <c r="BE104" s="30">
        <f t="shared" si="141"/>
        <v>0</v>
      </c>
      <c r="BF104" s="30">
        <f t="shared" si="141"/>
        <v>0</v>
      </c>
      <c r="BG104" s="30">
        <f t="shared" si="141"/>
        <v>71.2</v>
      </c>
      <c r="BH104" s="30">
        <f t="shared" si="141"/>
        <v>0</v>
      </c>
      <c r="BI104" s="30">
        <f t="shared" si="141"/>
        <v>0</v>
      </c>
      <c r="BJ104" s="30">
        <f t="shared" si="141"/>
        <v>0</v>
      </c>
      <c r="BK104" s="30">
        <f t="shared" si="141"/>
        <v>69</v>
      </c>
      <c r="BL104" s="30">
        <f t="shared" si="141"/>
        <v>0</v>
      </c>
      <c r="BM104" s="30">
        <f t="shared" si="141"/>
        <v>0</v>
      </c>
      <c r="BN104" s="30">
        <f t="shared" si="141"/>
        <v>69</v>
      </c>
      <c r="BO104" s="30">
        <f t="shared" si="141"/>
        <v>0</v>
      </c>
      <c r="BP104" s="30">
        <f t="shared" si="141"/>
        <v>0</v>
      </c>
      <c r="BQ104" s="30">
        <f t="shared" ref="BQ104:CL104" si="142">SUM(BQ102:BQ103)</f>
        <v>69</v>
      </c>
      <c r="BR104" s="30">
        <f t="shared" si="142"/>
        <v>0</v>
      </c>
      <c r="BS104" s="30">
        <f t="shared" si="142"/>
        <v>0</v>
      </c>
      <c r="BT104" s="30">
        <f t="shared" si="142"/>
        <v>0</v>
      </c>
      <c r="BU104" s="30">
        <f t="shared" si="142"/>
        <v>0</v>
      </c>
      <c r="BV104" s="30">
        <f t="shared" si="142"/>
        <v>0</v>
      </c>
      <c r="BW104" s="30">
        <f t="shared" si="142"/>
        <v>0</v>
      </c>
      <c r="BX104" s="30">
        <f t="shared" si="142"/>
        <v>0</v>
      </c>
      <c r="BY104" s="30">
        <f t="shared" si="142"/>
        <v>0</v>
      </c>
      <c r="BZ104" s="30">
        <f t="shared" si="142"/>
        <v>0</v>
      </c>
      <c r="CA104" s="30">
        <f t="shared" si="142"/>
        <v>0</v>
      </c>
      <c r="CB104" s="30">
        <f t="shared" si="142"/>
        <v>0</v>
      </c>
      <c r="CC104" s="30">
        <f t="shared" si="142"/>
        <v>0</v>
      </c>
      <c r="CD104" s="30">
        <f t="shared" si="142"/>
        <v>0</v>
      </c>
      <c r="CE104" s="30">
        <f t="shared" si="142"/>
        <v>0</v>
      </c>
      <c r="CF104" s="30">
        <f t="shared" si="142"/>
        <v>0</v>
      </c>
      <c r="CG104" s="30">
        <f t="shared" si="142"/>
        <v>0</v>
      </c>
      <c r="CH104" s="30">
        <f t="shared" si="142"/>
        <v>0</v>
      </c>
      <c r="CI104" s="30">
        <f t="shared" si="142"/>
        <v>0</v>
      </c>
      <c r="CJ104" s="30">
        <f t="shared" si="142"/>
        <v>0</v>
      </c>
      <c r="CK104" s="30">
        <f t="shared" si="142"/>
        <v>0</v>
      </c>
      <c r="CL104" s="30">
        <f t="shared" si="142"/>
        <v>0</v>
      </c>
    </row>
    <row r="105" spans="1:90" x14ac:dyDescent="0.3">
      <c r="A105" t="s">
        <v>483</v>
      </c>
      <c r="B105">
        <f>INDEX(root!$A$4:$CL$553,MATCH($A$105,root!$A$4:$A$553,0),MATCH(B59,root!$A$3:$CL$3,0))</f>
        <v>252</v>
      </c>
      <c r="C105" t="str">
        <f>INDEX(root!$A$4:$CL$553,MATCH($A$105,root!$A$4:$A$553,0),MATCH(C59,root!$A$3:$CL$3,0))</f>
        <v>Rep</v>
      </c>
      <c r="D105">
        <f>INDEX(root!$A$4:$CL$553,MATCH($A$105,root!$A$4:$A$553,0),MATCH(D59,root!$A$3:$CL$3,0))</f>
        <v>0</v>
      </c>
      <c r="E105">
        <f>INDEX(root!$A$4:$CL$553,MATCH($A$105,root!$A$4:$A$553,0),MATCH(E59,root!$A$3:$CL$3,0))</f>
        <v>59.2</v>
      </c>
      <c r="F105">
        <f>INDEX(root!$A$4:$CL$553,MATCH($A$105,root!$A$4:$A$553,0),MATCH(F59,root!$A$3:$CL$3,0))</f>
        <v>71.5</v>
      </c>
      <c r="G105">
        <f>INDEX(root!$A$4:$CL$553,MATCH($A$105,root!$A$4:$A$553,0),MATCH(G59,root!$A$3:$CL$3,0))</f>
        <v>71.2</v>
      </c>
      <c r="H105">
        <f>INDEX(root!$A$4:$CL$553,MATCH($A$105,root!$A$4:$A$553,0),MATCH(H59,root!$A$3:$CL$3,0))</f>
        <v>69</v>
      </c>
      <c r="I105">
        <f>INDEX(root!$A$4:$CL$553,MATCH($A$105,root!$A$4:$A$553,0),MATCH(I59,root!$A$3:$CL$3,0))</f>
        <v>68.3</v>
      </c>
      <c r="J105" t="str">
        <f>INDEX(root!$A$4:$CL$553,MATCH($A$105,root!$A$4:$A$553,0),MATCH(J59,root!$A$3:$CL$3,0))</f>
        <v>N/P</v>
      </c>
      <c r="K105" t="str">
        <f>INDEX(root!$A$4:$CL$553,MATCH($A$105,root!$A$4:$A$553,0),MATCH(K59,root!$A$3:$CL$3,0))</f>
        <v>N/P</v>
      </c>
      <c r="L105" t="str">
        <f>INDEX(root!$A$4:$CL$553,MATCH($A$105,root!$A$4:$A$553,0),MATCH(L59,root!$A$3:$CL$3,0))</f>
        <v>N/P</v>
      </c>
      <c r="M105" t="str">
        <f>INDEX(root!$A$4:$CL$553,MATCH($A$105,root!$A$4:$A$553,0),MATCH(M59,root!$A$3:$CL$3,0))</f>
        <v>N/P</v>
      </c>
      <c r="N105" t="str">
        <f>INDEX(root!$A$4:$CL$553,MATCH($A$105,root!$A$4:$A$553,0),MATCH(N59,root!$A$3:$CL$3,0))</f>
        <v>N/P</v>
      </c>
      <c r="O105" t="str">
        <f>INDEX(root!$A$4:$CL$553,MATCH($A$105,root!$A$4:$A$553,0),MATCH(O59,root!$A$3:$CL$3,0))</f>
        <v>N/P</v>
      </c>
      <c r="P105" t="str">
        <f>INDEX(root!$A$4:$CL$553,MATCH($A$105,root!$A$4:$A$553,0),MATCH(P59,root!$A$3:$CL$3,0))</f>
        <v>N/P</v>
      </c>
      <c r="Q105" t="str">
        <f>INDEX(root!$A$4:$CL$553,MATCH($A$105,root!$A$4:$A$553,0),MATCH(Q59,root!$A$3:$CL$3,0))</f>
        <v>N/P</v>
      </c>
      <c r="R105" t="str">
        <f>INDEX(root!$A$4:$CL$553,MATCH($A$105,root!$A$4:$A$553,0),MATCH(R59,root!$A$3:$CL$3,0))</f>
        <v>N/A</v>
      </c>
      <c r="S105">
        <f>INDEX(root!$A$4:$CL$553,MATCH($A$105,root!$A$4:$A$553,0),MATCH(S59,root!$A$3:$CL$3,0))</f>
        <v>59.2</v>
      </c>
      <c r="T105" t="str">
        <f>INDEX(root!$A$4:$CL$553,MATCH($A$105,root!$A$4:$A$553,0),MATCH(T59,root!$A$3:$CL$3,0))</f>
        <v>N/A</v>
      </c>
      <c r="U105" t="str">
        <f>INDEX(root!$A$4:$CL$553,MATCH($A$105,root!$A$4:$A$553,0),MATCH(U59,root!$A$3:$CL$3,0))</f>
        <v>N/P</v>
      </c>
      <c r="V105">
        <f>INDEX(root!$A$4:$CL$553,MATCH($A$105,root!$A$4:$A$553,0),MATCH(V59,root!$A$3:$CL$3,0))</f>
        <v>59.2</v>
      </c>
      <c r="W105" t="str">
        <f>INDEX(root!$A$4:$CL$553,MATCH($A$105,root!$A$4:$A$553,0),MATCH(W59,root!$A$3:$CL$3,0))</f>
        <v>N/A</v>
      </c>
      <c r="X105" t="str">
        <f>INDEX(root!$A$4:$CL$553,MATCH($A$105,root!$A$4:$A$553,0),MATCH(X59,root!$A$3:$CL$3,0))</f>
        <v>N/P</v>
      </c>
      <c r="Y105">
        <f>INDEX(root!$A$4:$CL$553,MATCH($A$105,root!$A$4:$A$553,0),MATCH(Y59,root!$A$3:$CL$3,0))</f>
        <v>59.2</v>
      </c>
      <c r="Z105" t="str">
        <f>INDEX(root!$A$4:$CL$553,MATCH($A$105,root!$A$4:$A$553,0),MATCH(Z59,root!$A$3:$CL$3,0))</f>
        <v>N/P</v>
      </c>
      <c r="AA105" t="str">
        <f>INDEX(root!$A$4:$CL$553,MATCH($A$105,root!$A$4:$A$553,0),MATCH(AA59,root!$A$3:$CL$3,0))</f>
        <v>N/A</v>
      </c>
      <c r="AB105">
        <f>INDEX(root!$A$4:$CL$553,MATCH($A$105,root!$A$4:$A$553,0),MATCH(AB59,root!$A$3:$CL$3,0))</f>
        <v>71.5</v>
      </c>
      <c r="AC105" t="str">
        <f>INDEX(root!$A$4:$CL$553,MATCH($A$105,root!$A$4:$A$553,0),MATCH(AC59,root!$A$3:$CL$3,0))</f>
        <v>N/A</v>
      </c>
      <c r="AD105" t="str">
        <f>INDEX(root!$A$4:$CL$553,MATCH($A$105,root!$A$4:$A$553,0),MATCH(AD59,root!$A$3:$CL$3,0))</f>
        <v>N/P</v>
      </c>
      <c r="AE105">
        <f>INDEX(root!$A$4:$CL$553,MATCH($A$105,root!$A$4:$A$553,0),MATCH(AE59,root!$A$3:$CL$3,0))</f>
        <v>71.5</v>
      </c>
      <c r="AF105" t="str">
        <f>INDEX(root!$A$4:$CL$553,MATCH($A$105,root!$A$4:$A$553,0),MATCH(AF59,root!$A$3:$CL$3,0))</f>
        <v>N/A</v>
      </c>
      <c r="AG105" t="str">
        <f>INDEX(root!$A$4:$CL$553,MATCH($A$105,root!$A$4:$A$553,0),MATCH(AG59,root!$A$3:$CL$3,0))</f>
        <v>N/P</v>
      </c>
      <c r="AH105">
        <f>INDEX(root!$A$4:$CL$553,MATCH($A$105,root!$A$4:$A$553,0),MATCH(AH59,root!$A$3:$CL$3,0))</f>
        <v>71.5</v>
      </c>
      <c r="AI105" t="str">
        <f>INDEX(root!$A$4:$CL$553,MATCH($A$105,root!$A$4:$A$553,0),MATCH(AI59,root!$A$3:$CL$3,0))</f>
        <v>N/P</v>
      </c>
      <c r="AJ105" t="str">
        <f>INDEX(root!$A$4:$CL$553,MATCH($A$105,root!$A$4:$A$553,0),MATCH(AJ59,root!$A$3:$CL$3,0))</f>
        <v>N/A</v>
      </c>
      <c r="AK105">
        <f>INDEX(root!$A$4:$CL$553,MATCH($A$105,root!$A$4:$A$553,0),MATCH(AK59,root!$A$3:$CL$3,0))</f>
        <v>71.2</v>
      </c>
      <c r="AL105" t="str">
        <f>INDEX(root!$A$4:$CL$553,MATCH($A$105,root!$A$4:$A$553,0),MATCH(AL59,root!$A$3:$CL$3,0))</f>
        <v>N/A</v>
      </c>
      <c r="AM105" t="str">
        <f>INDEX(root!$A$4:$CL$553,MATCH($A$105,root!$A$4:$A$553,0),MATCH(AM59,root!$A$3:$CL$3,0))</f>
        <v>N/P</v>
      </c>
      <c r="AN105">
        <f>INDEX(root!$A$4:$CL$553,MATCH($A$105,root!$A$4:$A$553,0),MATCH(AN59,root!$A$3:$CL$3,0))</f>
        <v>71.2</v>
      </c>
      <c r="AO105" t="str">
        <f>INDEX(root!$A$4:$CL$553,MATCH($A$105,root!$A$4:$A$553,0),MATCH(AO59,root!$A$3:$CL$3,0))</f>
        <v>N/A</v>
      </c>
      <c r="AP105" t="str">
        <f>INDEX(root!$A$4:$CL$553,MATCH($A$105,root!$A$4:$A$553,0),MATCH(AP59,root!$A$3:$CL$3,0))</f>
        <v>N/P</v>
      </c>
      <c r="AQ105">
        <f>INDEX(root!$A$4:$CL$553,MATCH($A$105,root!$A$4:$A$553,0),MATCH(AQ59,root!$A$3:$CL$3,0))</f>
        <v>71.2</v>
      </c>
      <c r="AR105" t="str">
        <f>INDEX(root!$A$4:$CL$553,MATCH($A$105,root!$A$4:$A$553,0),MATCH(AR59,root!$A$3:$CL$3,0))</f>
        <v>N/P</v>
      </c>
      <c r="AS105" t="str">
        <f>INDEX(root!$A$4:$CL$553,MATCH($A$105,root!$A$4:$A$553,0),MATCH(AS59,root!$A$3:$CL$3,0))</f>
        <v>N/A</v>
      </c>
      <c r="AT105">
        <f>INDEX(root!$A$4:$CL$553,MATCH($A$105,root!$A$4:$A$553,0),MATCH(AT59,root!$A$3:$CL$3,0))</f>
        <v>69</v>
      </c>
      <c r="AU105" t="str">
        <f>INDEX(root!$A$4:$CL$553,MATCH($A$105,root!$A$4:$A$553,0),MATCH(AU59,root!$A$3:$CL$3,0))</f>
        <v>N/A</v>
      </c>
      <c r="AV105" t="str">
        <f>INDEX(root!$A$4:$CL$553,MATCH($A$105,root!$A$4:$A$553,0),MATCH(AV59,root!$A$3:$CL$3,0))</f>
        <v>N/P</v>
      </c>
      <c r="AW105">
        <f>INDEX(root!$A$4:$CL$553,MATCH($A$105,root!$A$4:$A$553,0),MATCH(AW59,root!$A$3:$CL$3,0))</f>
        <v>69</v>
      </c>
      <c r="AX105" t="str">
        <f>INDEX(root!$A$4:$CL$553,MATCH($A$105,root!$A$4:$A$553,0),MATCH(AX59,root!$A$3:$CL$3,0))</f>
        <v>N/A</v>
      </c>
      <c r="AY105" t="str">
        <f>INDEX(root!$A$4:$CL$553,MATCH($A$105,root!$A$4:$A$553,0),MATCH(AY59,root!$A$3:$CL$3,0))</f>
        <v>N/P</v>
      </c>
      <c r="AZ105">
        <f>INDEX(root!$A$4:$CL$553,MATCH($A$105,root!$A$4:$A$553,0),MATCH(AZ59,root!$A$3:$CL$3,0))</f>
        <v>69</v>
      </c>
      <c r="BA105">
        <f>INDEX(root!$A$4:$CL$553,MATCH($A$105,root!$A$4:$A$553,0),MATCH(BA59,root!$A$3:$CL$3,0))</f>
        <v>71.2</v>
      </c>
      <c r="BB105">
        <f>INDEX(root!$A$4:$CL$553,MATCH($A$105,root!$A$4:$A$553,0),MATCH(BB59,root!$A$3:$CL$3,0))</f>
        <v>0</v>
      </c>
      <c r="BC105" t="str">
        <f>INDEX(root!$A$4:$CL$553,MATCH($A$105,root!$A$4:$A$553,0),MATCH(BC59,root!$A$3:$CL$3,0))</f>
        <v>N/P</v>
      </c>
      <c r="BD105">
        <f>INDEX(root!$A$4:$CL$553,MATCH($A$105,root!$A$4:$A$553,0),MATCH(BD59,root!$A$3:$CL$3,0))</f>
        <v>71.2</v>
      </c>
      <c r="BE105" t="str">
        <f>INDEX(root!$A$4:$CL$553,MATCH($A$105,root!$A$4:$A$553,0),MATCH(BE59,root!$A$3:$CL$3,0))</f>
        <v>N/A</v>
      </c>
      <c r="BF105" t="str">
        <f>INDEX(root!$A$4:$CL$553,MATCH($A$105,root!$A$4:$A$553,0),MATCH(BF59,root!$A$3:$CL$3,0))</f>
        <v>N/P</v>
      </c>
      <c r="BG105">
        <f>INDEX(root!$A$4:$CL$553,MATCH($A$105,root!$A$4:$A$553,0),MATCH(BG59,root!$A$3:$CL$3,0))</f>
        <v>71.2</v>
      </c>
      <c r="BH105">
        <f>INDEX(root!$A$4:$CL$553,MATCH($A$105,root!$A$4:$A$553,0),MATCH(BH59,root!$A$3:$CL$3,0))</f>
        <v>0</v>
      </c>
      <c r="BI105" t="str">
        <f>INDEX(root!$A$4:$CL$553,MATCH($A$105,root!$A$4:$A$553,0),MATCH(BI59,root!$A$3:$CL$3,0))</f>
        <v>N/P</v>
      </c>
      <c r="BJ105" t="str">
        <f>INDEX(root!$A$4:$CL$553,MATCH($A$105,root!$A$4:$A$553,0),MATCH(BJ59,root!$A$3:$CL$3,0))</f>
        <v>N/A</v>
      </c>
      <c r="BK105">
        <f>INDEX(root!$A$4:$CL$553,MATCH($A$105,root!$A$4:$A$553,0),MATCH(BK59,root!$A$3:$CL$3,0))</f>
        <v>69</v>
      </c>
      <c r="BL105">
        <f>INDEX(root!$A$4:$CL$553,MATCH($A$105,root!$A$4:$A$553,0),MATCH(BL59,root!$A$3:$CL$3,0))</f>
        <v>0</v>
      </c>
      <c r="BM105" t="str">
        <f>INDEX(root!$A$4:$CL$553,MATCH($A$105,root!$A$4:$A$553,0),MATCH(BM59,root!$A$3:$CL$3,0))</f>
        <v>N/P</v>
      </c>
      <c r="BN105">
        <f>INDEX(root!$A$4:$CL$553,MATCH($A$105,root!$A$4:$A$553,0),MATCH(BN59,root!$A$3:$CL$3,0))</f>
        <v>69</v>
      </c>
      <c r="BO105" t="str">
        <f>INDEX(root!$A$4:$CL$553,MATCH($A$105,root!$A$4:$A$553,0),MATCH(BO59,root!$A$3:$CL$3,0))</f>
        <v>N/A</v>
      </c>
      <c r="BP105" t="str">
        <f>INDEX(root!$A$4:$CL$553,MATCH($A$105,root!$A$4:$A$553,0),MATCH(BP59,root!$A$3:$CL$3,0))</f>
        <v>N/P</v>
      </c>
      <c r="BQ105">
        <f>INDEX(root!$A$4:$CL$553,MATCH($A$105,root!$A$4:$A$553,0),MATCH(BQ59,root!$A$3:$CL$3,0))</f>
        <v>69</v>
      </c>
      <c r="BR105">
        <f>INDEX(root!$A$4:$CL$553,MATCH($A$105,root!$A$4:$A$553,0),MATCH(BR59,root!$A$3:$CL$3,0))</f>
        <v>0</v>
      </c>
      <c r="BS105">
        <f>INDEX(root!$A$4:$CL$553,MATCH($A$105,root!$A$4:$A$553,0),MATCH(BS59,root!$A$3:$CL$3,0))</f>
        <v>0</v>
      </c>
      <c r="BT105">
        <f>INDEX(root!$A$4:$CL$553,MATCH($A$105,root!$A$4:$A$553,0),MATCH(BT59,root!$A$3:$CL$3,0))</f>
        <v>0</v>
      </c>
      <c r="BU105">
        <f>INDEX(root!$A$4:$CL$553,MATCH($A$105,root!$A$4:$A$553,0),MATCH(BU59,root!$A$3:$CL$3,0))</f>
        <v>0</v>
      </c>
      <c r="BV105">
        <f>INDEX(root!$A$4:$CL$553,MATCH($A$105,root!$A$4:$A$553,0),MATCH(BV59,root!$A$3:$CL$3,0))</f>
        <v>0</v>
      </c>
      <c r="BW105">
        <f>INDEX(root!$A$4:$CL$553,MATCH($A$105,root!$A$4:$A$553,0),MATCH(BW59,root!$A$3:$CL$3,0))</f>
        <v>0</v>
      </c>
      <c r="BX105">
        <f>INDEX(root!$A$4:$CL$553,MATCH($A$105,root!$A$4:$A$553,0),MATCH(BX59,root!$A$3:$CL$3,0))</f>
        <v>0</v>
      </c>
      <c r="BY105">
        <f>INDEX(root!$A$4:$CL$553,MATCH($A$105,root!$A$4:$A$553,0),MATCH(BY59,root!$A$3:$CL$3,0))</f>
        <v>0</v>
      </c>
      <c r="BZ105">
        <f>INDEX(root!$A$4:$CL$553,MATCH($A$105,root!$A$4:$A$553,0),MATCH(BZ59,root!$A$3:$CL$3,0))</f>
        <v>0</v>
      </c>
      <c r="CA105">
        <f>INDEX(root!$A$4:$CL$553,MATCH($A$105,root!$A$4:$A$553,0),MATCH(CA59,root!$A$3:$CL$3,0))</f>
        <v>0</v>
      </c>
      <c r="CB105">
        <f>INDEX(root!$A$4:$CL$553,MATCH($A$105,root!$A$4:$A$553,0),MATCH(CB59,root!$A$3:$CL$3,0))</f>
        <v>0</v>
      </c>
      <c r="CC105">
        <f>INDEX(root!$A$4:$CL$553,MATCH($A$105,root!$A$4:$A$553,0),MATCH(CC59,root!$A$3:$CL$3,0))</f>
        <v>0</v>
      </c>
      <c r="CD105">
        <f>INDEX(root!$A$4:$CL$553,MATCH($A$105,root!$A$4:$A$553,0),MATCH(CD59,root!$A$3:$CL$3,0))</f>
        <v>0</v>
      </c>
      <c r="CE105">
        <f>INDEX(root!$A$4:$CL$553,MATCH($A$105,root!$A$4:$A$553,0),MATCH(CE59,root!$A$3:$CL$3,0))</f>
        <v>0</v>
      </c>
      <c r="CF105">
        <f>INDEX(root!$A$4:$CL$553,MATCH($A$105,root!$A$4:$A$553,0),MATCH(CF59,root!$A$3:$CL$3,0))</f>
        <v>0</v>
      </c>
      <c r="CG105">
        <f>INDEX(root!$A$4:$CL$553,MATCH($A$105,root!$A$4:$A$553,0),MATCH(CG59,root!$A$3:$CL$3,0))</f>
        <v>0</v>
      </c>
      <c r="CH105">
        <f>INDEX(root!$A$4:$CL$553,MATCH($A$105,root!$A$4:$A$553,0),MATCH(CH59,root!$A$3:$CL$3,0))</f>
        <v>0</v>
      </c>
      <c r="CI105">
        <f>INDEX(root!$A$4:$CL$553,MATCH($A$105,root!$A$4:$A$553,0),MATCH(CI59,root!$A$3:$CL$3,0))</f>
        <v>0</v>
      </c>
      <c r="CJ105">
        <f>INDEX(root!$A$4:$CL$553,MATCH($A$105,root!$A$4:$A$553,0),MATCH(CJ59,root!$A$3:$CL$3,0))</f>
        <v>0</v>
      </c>
      <c r="CK105">
        <f>INDEX(root!$A$4:$CL$553,MATCH($A$105,root!$A$4:$A$553,0),MATCH(CK59,root!$A$3:$CL$3,0))</f>
        <v>0</v>
      </c>
      <c r="CL105">
        <f>INDEX(root!$A$4:$CL$553,MATCH($A$105,root!$A$4:$A$553,0),MATCH(CL59,root!$A$3:$CL$3,0))</f>
        <v>0</v>
      </c>
    </row>
    <row r="106" spans="1:90" x14ac:dyDescent="0.3">
      <c r="A106" t="s">
        <v>1066</v>
      </c>
      <c r="D106" t="b">
        <f>D104=D105</f>
        <v>1</v>
      </c>
      <c r="E106" t="b">
        <f>E104=E105</f>
        <v>1</v>
      </c>
      <c r="F106" t="b">
        <f t="shared" ref="F106:BQ106" si="143">F104=F105</f>
        <v>1</v>
      </c>
      <c r="G106" t="b">
        <f t="shared" si="143"/>
        <v>1</v>
      </c>
      <c r="H106" t="b">
        <f t="shared" si="143"/>
        <v>1</v>
      </c>
      <c r="I106" t="b">
        <f t="shared" si="143"/>
        <v>1</v>
      </c>
      <c r="J106" t="b">
        <f t="shared" si="143"/>
        <v>0</v>
      </c>
      <c r="K106" t="b">
        <f t="shared" si="143"/>
        <v>0</v>
      </c>
      <c r="L106" t="b">
        <f t="shared" si="143"/>
        <v>0</v>
      </c>
      <c r="M106" t="b">
        <f t="shared" si="143"/>
        <v>0</v>
      </c>
      <c r="N106" t="b">
        <f t="shared" si="143"/>
        <v>0</v>
      </c>
      <c r="O106" t="b">
        <f t="shared" si="143"/>
        <v>0</v>
      </c>
      <c r="P106" t="b">
        <f t="shared" si="143"/>
        <v>0</v>
      </c>
      <c r="Q106" t="b">
        <f t="shared" si="143"/>
        <v>0</v>
      </c>
      <c r="R106" t="b">
        <f t="shared" si="143"/>
        <v>0</v>
      </c>
      <c r="S106" t="b">
        <f t="shared" si="143"/>
        <v>1</v>
      </c>
      <c r="T106" t="b">
        <f t="shared" si="143"/>
        <v>0</v>
      </c>
      <c r="U106" t="b">
        <f t="shared" si="143"/>
        <v>0</v>
      </c>
      <c r="V106" t="b">
        <f t="shared" si="143"/>
        <v>1</v>
      </c>
      <c r="W106" t="b">
        <f t="shared" si="143"/>
        <v>0</v>
      </c>
      <c r="X106" t="b">
        <f t="shared" si="143"/>
        <v>0</v>
      </c>
      <c r="Y106" t="b">
        <f t="shared" si="143"/>
        <v>1</v>
      </c>
      <c r="Z106" t="b">
        <f t="shared" si="143"/>
        <v>0</v>
      </c>
      <c r="AA106" t="b">
        <f t="shared" si="143"/>
        <v>0</v>
      </c>
      <c r="AB106" t="b">
        <f t="shared" si="143"/>
        <v>1</v>
      </c>
      <c r="AC106" t="b">
        <f t="shared" si="143"/>
        <v>0</v>
      </c>
      <c r="AD106" t="b">
        <f t="shared" si="143"/>
        <v>0</v>
      </c>
      <c r="AE106" t="b">
        <f t="shared" si="143"/>
        <v>1</v>
      </c>
      <c r="AF106" t="b">
        <f t="shared" si="143"/>
        <v>0</v>
      </c>
      <c r="AG106" t="b">
        <f t="shared" si="143"/>
        <v>0</v>
      </c>
      <c r="AH106" t="b">
        <f t="shared" si="143"/>
        <v>1</v>
      </c>
      <c r="AI106" t="b">
        <f t="shared" si="143"/>
        <v>0</v>
      </c>
      <c r="AJ106" t="b">
        <f t="shared" si="143"/>
        <v>0</v>
      </c>
      <c r="AK106" t="b">
        <f t="shared" si="143"/>
        <v>1</v>
      </c>
      <c r="AL106" t="b">
        <f t="shared" si="143"/>
        <v>0</v>
      </c>
      <c r="AM106" t="b">
        <f t="shared" si="143"/>
        <v>0</v>
      </c>
      <c r="AN106" t="b">
        <f t="shared" si="143"/>
        <v>1</v>
      </c>
      <c r="AO106" t="b">
        <f t="shared" si="143"/>
        <v>0</v>
      </c>
      <c r="AP106" t="b">
        <f t="shared" si="143"/>
        <v>0</v>
      </c>
      <c r="AQ106" t="b">
        <f t="shared" si="143"/>
        <v>1</v>
      </c>
      <c r="AR106" t="b">
        <f t="shared" si="143"/>
        <v>0</v>
      </c>
      <c r="AS106" t="b">
        <f t="shared" si="143"/>
        <v>0</v>
      </c>
      <c r="AT106" t="b">
        <f t="shared" si="143"/>
        <v>1</v>
      </c>
      <c r="AU106" t="b">
        <f t="shared" si="143"/>
        <v>0</v>
      </c>
      <c r="AV106" t="b">
        <f t="shared" si="143"/>
        <v>0</v>
      </c>
      <c r="AW106" t="b">
        <f t="shared" si="143"/>
        <v>1</v>
      </c>
      <c r="AX106" t="b">
        <f t="shared" si="143"/>
        <v>0</v>
      </c>
      <c r="AY106" t="b">
        <f t="shared" si="143"/>
        <v>0</v>
      </c>
      <c r="AZ106" t="b">
        <f t="shared" si="143"/>
        <v>1</v>
      </c>
      <c r="BA106" t="b">
        <f t="shared" si="143"/>
        <v>1</v>
      </c>
      <c r="BB106" t="b">
        <f t="shared" si="143"/>
        <v>1</v>
      </c>
      <c r="BC106" t="b">
        <f t="shared" si="143"/>
        <v>0</v>
      </c>
      <c r="BD106" t="b">
        <f t="shared" si="143"/>
        <v>1</v>
      </c>
      <c r="BE106" t="b">
        <f t="shared" si="143"/>
        <v>0</v>
      </c>
      <c r="BF106" t="b">
        <f t="shared" si="143"/>
        <v>0</v>
      </c>
      <c r="BG106" t="b">
        <f t="shared" si="143"/>
        <v>1</v>
      </c>
      <c r="BH106" t="b">
        <f t="shared" si="143"/>
        <v>1</v>
      </c>
      <c r="BI106" t="b">
        <f t="shared" si="143"/>
        <v>0</v>
      </c>
      <c r="BJ106" t="b">
        <f t="shared" si="143"/>
        <v>0</v>
      </c>
      <c r="BK106" t="b">
        <f t="shared" si="143"/>
        <v>1</v>
      </c>
      <c r="BL106" t="b">
        <f t="shared" si="143"/>
        <v>1</v>
      </c>
      <c r="BM106" t="b">
        <f t="shared" si="143"/>
        <v>0</v>
      </c>
      <c r="BN106" t="b">
        <f t="shared" si="143"/>
        <v>1</v>
      </c>
      <c r="BO106" t="b">
        <f t="shared" si="143"/>
        <v>0</v>
      </c>
      <c r="BP106" t="b">
        <f t="shared" si="143"/>
        <v>0</v>
      </c>
      <c r="BQ106" t="b">
        <f t="shared" si="143"/>
        <v>1</v>
      </c>
      <c r="BR106" t="b">
        <f t="shared" ref="BR106:CL106" si="144">BR104=BR105</f>
        <v>1</v>
      </c>
      <c r="BS106" t="b">
        <f t="shared" si="144"/>
        <v>1</v>
      </c>
      <c r="BT106" t="b">
        <f t="shared" si="144"/>
        <v>1</v>
      </c>
      <c r="BU106" t="b">
        <f t="shared" si="144"/>
        <v>1</v>
      </c>
      <c r="BV106" t="b">
        <f t="shared" si="144"/>
        <v>1</v>
      </c>
      <c r="BW106" t="b">
        <f t="shared" si="144"/>
        <v>1</v>
      </c>
      <c r="BX106" t="b">
        <f t="shared" si="144"/>
        <v>1</v>
      </c>
      <c r="BY106" t="b">
        <f t="shared" si="144"/>
        <v>1</v>
      </c>
      <c r="BZ106" t="b">
        <f t="shared" si="144"/>
        <v>1</v>
      </c>
      <c r="CA106" t="b">
        <f t="shared" si="144"/>
        <v>1</v>
      </c>
      <c r="CB106" t="b">
        <f t="shared" si="144"/>
        <v>1</v>
      </c>
      <c r="CC106" t="b">
        <f t="shared" si="144"/>
        <v>1</v>
      </c>
      <c r="CD106" t="b">
        <f t="shared" si="144"/>
        <v>1</v>
      </c>
      <c r="CE106" t="b">
        <f t="shared" si="144"/>
        <v>1</v>
      </c>
      <c r="CF106" t="b">
        <f t="shared" si="144"/>
        <v>1</v>
      </c>
      <c r="CG106" t="b">
        <f t="shared" si="144"/>
        <v>1</v>
      </c>
      <c r="CH106" t="b">
        <f t="shared" si="144"/>
        <v>1</v>
      </c>
      <c r="CI106" t="b">
        <f t="shared" si="144"/>
        <v>1</v>
      </c>
      <c r="CJ106" t="b">
        <f t="shared" si="144"/>
        <v>1</v>
      </c>
      <c r="CK106" t="b">
        <f t="shared" si="144"/>
        <v>1</v>
      </c>
      <c r="CL106" t="b">
        <f t="shared" si="144"/>
        <v>1</v>
      </c>
    </row>
    <row r="107" spans="1:90" s="28" customFormat="1" x14ac:dyDescent="0.3">
      <c r="A107" s="28" t="s">
        <v>1068</v>
      </c>
    </row>
    <row r="108" spans="1:90" x14ac:dyDescent="0.3">
      <c r="A108" s="27" t="s">
        <v>1069</v>
      </c>
      <c r="B108" t="e">
        <f>INDEX(root!$A$4:$CL$553,MATCH($A$108,root!$A$4:$A$553,0),MATCH(B59,root!$A$3:$CL$3,0))</f>
        <v>#N/A</v>
      </c>
      <c r="C108" t="e">
        <f>INDEX(root!$A$4:$CL$553,MATCH($A$108,root!$A$4:$A$553,0),MATCH(C59,root!$A$3:$CL$3,0))</f>
        <v>#N/A</v>
      </c>
      <c r="D108" t="e">
        <f>INDEX(root!$A$4:$CL$553,MATCH($A$108,root!$A$4:$A$553,0),MATCH(D59,root!$A$3:$CL$3,0))</f>
        <v>#N/A</v>
      </c>
      <c r="E108" t="e">
        <f>INDEX(root!$A$4:$CL$553,MATCH($A$108,root!$A$4:$A$553,0),MATCH(E59,root!$A$3:$CL$3,0))</f>
        <v>#N/A</v>
      </c>
      <c r="F108" t="e">
        <f>INDEX(root!$A$4:$CL$553,MATCH($A$108,root!$A$4:$A$553,0),MATCH(F59,root!$A$3:$CL$3,0))</f>
        <v>#N/A</v>
      </c>
      <c r="G108" t="e">
        <f>INDEX(root!$A$4:$CL$553,MATCH($A$108,root!$A$4:$A$553,0),MATCH(G59,root!$A$3:$CL$3,0))</f>
        <v>#N/A</v>
      </c>
      <c r="H108" t="e">
        <f>INDEX(root!$A$4:$CL$553,MATCH($A$108,root!$A$4:$A$553,0),MATCH(H59,root!$A$3:$CL$3,0))</f>
        <v>#N/A</v>
      </c>
      <c r="I108" t="e">
        <f>INDEX(root!$A$4:$CL$553,MATCH($A$108,root!$A$4:$A$553,0),MATCH(I59,root!$A$3:$CL$3,0))</f>
        <v>#N/A</v>
      </c>
      <c r="J108" t="e">
        <f>INDEX(root!$A$4:$CL$553,MATCH($A$108,root!$A$4:$A$553,0),MATCH(J59,root!$A$3:$CL$3,0))</f>
        <v>#N/A</v>
      </c>
      <c r="K108" t="e">
        <f>INDEX(root!$A$4:$CL$553,MATCH($A$108,root!$A$4:$A$553,0),MATCH(K59,root!$A$3:$CL$3,0))</f>
        <v>#N/A</v>
      </c>
      <c r="L108" t="e">
        <f>INDEX(root!$A$4:$CL$553,MATCH($A$108,root!$A$4:$A$553,0),MATCH(L59,root!$A$3:$CL$3,0))</f>
        <v>#N/A</v>
      </c>
      <c r="M108" t="e">
        <f>INDEX(root!$A$4:$CL$553,MATCH($A$108,root!$A$4:$A$553,0),MATCH(M59,root!$A$3:$CL$3,0))</f>
        <v>#N/A</v>
      </c>
      <c r="N108" t="e">
        <f>INDEX(root!$A$4:$CL$553,MATCH($A$108,root!$A$4:$A$553,0),MATCH(N59,root!$A$3:$CL$3,0))</f>
        <v>#N/A</v>
      </c>
      <c r="O108" t="e">
        <f>INDEX(root!$A$4:$CL$553,MATCH($A$108,root!$A$4:$A$553,0),MATCH(O59,root!$A$3:$CL$3,0))</f>
        <v>#N/A</v>
      </c>
      <c r="P108" t="e">
        <f>INDEX(root!$A$4:$CL$553,MATCH($A$108,root!$A$4:$A$553,0),MATCH(P59,root!$A$3:$CL$3,0))</f>
        <v>#N/A</v>
      </c>
      <c r="Q108" t="e">
        <f>INDEX(root!$A$4:$CL$553,MATCH($A$108,root!$A$4:$A$553,0),MATCH(Q59,root!$A$3:$CL$3,0))</f>
        <v>#N/A</v>
      </c>
      <c r="R108" t="e">
        <f>INDEX(root!$A$4:$CL$553,MATCH($A$108,root!$A$4:$A$553,0),MATCH(R59,root!$A$3:$CL$3,0))</f>
        <v>#N/A</v>
      </c>
      <c r="S108" t="e">
        <f>INDEX(root!$A$4:$CL$553,MATCH($A$108,root!$A$4:$A$553,0),MATCH(S59,root!$A$3:$CL$3,0))</f>
        <v>#N/A</v>
      </c>
      <c r="T108" t="e">
        <f>INDEX(root!$A$4:$CL$553,MATCH($A$108,root!$A$4:$A$553,0),MATCH(T59,root!$A$3:$CL$3,0))</f>
        <v>#N/A</v>
      </c>
      <c r="U108" t="e">
        <f>INDEX(root!$A$4:$CL$553,MATCH($A$108,root!$A$4:$A$553,0),MATCH(U59,root!$A$3:$CL$3,0))</f>
        <v>#N/A</v>
      </c>
      <c r="V108" t="e">
        <f>INDEX(root!$A$4:$CL$553,MATCH($A$108,root!$A$4:$A$553,0),MATCH(V59,root!$A$3:$CL$3,0))</f>
        <v>#N/A</v>
      </c>
      <c r="W108" t="e">
        <f>INDEX(root!$A$4:$CL$553,MATCH($A$108,root!$A$4:$A$553,0),MATCH(W59,root!$A$3:$CL$3,0))</f>
        <v>#N/A</v>
      </c>
      <c r="X108" t="e">
        <f>INDEX(root!$A$4:$CL$553,MATCH($A$108,root!$A$4:$A$553,0),MATCH(X59,root!$A$3:$CL$3,0))</f>
        <v>#N/A</v>
      </c>
      <c r="Y108" t="e">
        <f>INDEX(root!$A$4:$CL$553,MATCH($A$108,root!$A$4:$A$553,0),MATCH(Y59,root!$A$3:$CL$3,0))</f>
        <v>#N/A</v>
      </c>
      <c r="Z108" t="e">
        <f>INDEX(root!$A$4:$CL$553,MATCH($A$108,root!$A$4:$A$553,0),MATCH(Z59,root!$A$3:$CL$3,0))</f>
        <v>#N/A</v>
      </c>
      <c r="AA108" t="e">
        <f>INDEX(root!$A$4:$CL$553,MATCH($A$108,root!$A$4:$A$553,0),MATCH(AA59,root!$A$3:$CL$3,0))</f>
        <v>#N/A</v>
      </c>
      <c r="AB108" t="e">
        <f>INDEX(root!$A$4:$CL$553,MATCH($A$108,root!$A$4:$A$553,0),MATCH(AB59,root!$A$3:$CL$3,0))</f>
        <v>#N/A</v>
      </c>
      <c r="AC108" t="e">
        <f>INDEX(root!$A$4:$CL$553,MATCH($A$108,root!$A$4:$A$553,0),MATCH(AC59,root!$A$3:$CL$3,0))</f>
        <v>#N/A</v>
      </c>
      <c r="AD108" t="e">
        <f>INDEX(root!$A$4:$CL$553,MATCH($A$108,root!$A$4:$A$553,0),MATCH(AD59,root!$A$3:$CL$3,0))</f>
        <v>#N/A</v>
      </c>
      <c r="AE108" t="e">
        <f>INDEX(root!$A$4:$CL$553,MATCH($A$108,root!$A$4:$A$553,0),MATCH(AE59,root!$A$3:$CL$3,0))</f>
        <v>#N/A</v>
      </c>
      <c r="AF108" t="e">
        <f>INDEX(root!$A$4:$CL$553,MATCH($A$108,root!$A$4:$A$553,0),MATCH(AF59,root!$A$3:$CL$3,0))</f>
        <v>#N/A</v>
      </c>
      <c r="AG108" t="e">
        <f>INDEX(root!$A$4:$CL$553,MATCH($A$108,root!$A$4:$A$553,0),MATCH(AG59,root!$A$3:$CL$3,0))</f>
        <v>#N/A</v>
      </c>
      <c r="AH108" t="e">
        <f>INDEX(root!$A$4:$CL$553,MATCH($A$108,root!$A$4:$A$553,0),MATCH(AH59,root!$A$3:$CL$3,0))</f>
        <v>#N/A</v>
      </c>
      <c r="AI108" t="e">
        <f>INDEX(root!$A$4:$CL$553,MATCH($A$108,root!$A$4:$A$553,0),MATCH(AI59,root!$A$3:$CL$3,0))</f>
        <v>#N/A</v>
      </c>
      <c r="AJ108" t="e">
        <f>INDEX(root!$A$4:$CL$553,MATCH($A$108,root!$A$4:$A$553,0),MATCH(AJ59,root!$A$3:$CL$3,0))</f>
        <v>#N/A</v>
      </c>
      <c r="AK108" t="e">
        <f>INDEX(root!$A$4:$CL$553,MATCH($A$108,root!$A$4:$A$553,0),MATCH(AK59,root!$A$3:$CL$3,0))</f>
        <v>#N/A</v>
      </c>
      <c r="AL108" t="e">
        <f>INDEX(root!$A$4:$CL$553,MATCH($A$108,root!$A$4:$A$553,0),MATCH(AL59,root!$A$3:$CL$3,0))</f>
        <v>#N/A</v>
      </c>
      <c r="AM108" t="e">
        <f>INDEX(root!$A$4:$CL$553,MATCH($A$108,root!$A$4:$A$553,0),MATCH(AM59,root!$A$3:$CL$3,0))</f>
        <v>#N/A</v>
      </c>
      <c r="AN108" t="e">
        <f>INDEX(root!$A$4:$CL$553,MATCH($A$108,root!$A$4:$A$553,0),MATCH(AN59,root!$A$3:$CL$3,0))</f>
        <v>#N/A</v>
      </c>
      <c r="AO108" t="e">
        <f>INDEX(root!$A$4:$CL$553,MATCH($A$108,root!$A$4:$A$553,0),MATCH(AO59,root!$A$3:$CL$3,0))</f>
        <v>#N/A</v>
      </c>
      <c r="AP108" t="e">
        <f>INDEX(root!$A$4:$CL$553,MATCH($A$108,root!$A$4:$A$553,0),MATCH(AP59,root!$A$3:$CL$3,0))</f>
        <v>#N/A</v>
      </c>
      <c r="AQ108" t="e">
        <f>INDEX(root!$A$4:$CL$553,MATCH($A$108,root!$A$4:$A$553,0),MATCH(AQ59,root!$A$3:$CL$3,0))</f>
        <v>#N/A</v>
      </c>
      <c r="AR108" t="e">
        <f>INDEX(root!$A$4:$CL$553,MATCH($A$108,root!$A$4:$A$553,0),MATCH(AR59,root!$A$3:$CL$3,0))</f>
        <v>#N/A</v>
      </c>
      <c r="AS108" t="e">
        <f>INDEX(root!$A$4:$CL$553,MATCH($A$108,root!$A$4:$A$553,0),MATCH(AS59,root!$A$3:$CL$3,0))</f>
        <v>#N/A</v>
      </c>
      <c r="AT108" t="e">
        <f>INDEX(root!$A$4:$CL$553,MATCH($A$108,root!$A$4:$A$553,0),MATCH(AT59,root!$A$3:$CL$3,0))</f>
        <v>#N/A</v>
      </c>
      <c r="AU108" t="e">
        <f>INDEX(root!$A$4:$CL$553,MATCH($A$108,root!$A$4:$A$553,0),MATCH(AU59,root!$A$3:$CL$3,0))</f>
        <v>#N/A</v>
      </c>
      <c r="AV108" t="e">
        <f>INDEX(root!$A$4:$CL$553,MATCH($A$108,root!$A$4:$A$553,0),MATCH(AV59,root!$A$3:$CL$3,0))</f>
        <v>#N/A</v>
      </c>
      <c r="AW108" t="e">
        <f>INDEX(root!$A$4:$CL$553,MATCH($A$108,root!$A$4:$A$553,0),MATCH(AW59,root!$A$3:$CL$3,0))</f>
        <v>#N/A</v>
      </c>
      <c r="AX108" t="e">
        <f>INDEX(root!$A$4:$CL$553,MATCH($A$108,root!$A$4:$A$553,0),MATCH(AX59,root!$A$3:$CL$3,0))</f>
        <v>#N/A</v>
      </c>
      <c r="AY108" t="e">
        <f>INDEX(root!$A$4:$CL$553,MATCH($A$108,root!$A$4:$A$553,0),MATCH(AY59,root!$A$3:$CL$3,0))</f>
        <v>#N/A</v>
      </c>
      <c r="AZ108" t="e">
        <f>INDEX(root!$A$4:$CL$553,MATCH($A$108,root!$A$4:$A$553,0),MATCH(AZ59,root!$A$3:$CL$3,0))</f>
        <v>#N/A</v>
      </c>
      <c r="BA108" t="e">
        <f>INDEX(root!$A$4:$CL$553,MATCH($A$108,root!$A$4:$A$553,0),MATCH(BA59,root!$A$3:$CL$3,0))</f>
        <v>#N/A</v>
      </c>
      <c r="BB108" t="e">
        <f>INDEX(root!$A$4:$CL$553,MATCH($A$108,root!$A$4:$A$553,0),MATCH(BB59,root!$A$3:$CL$3,0))</f>
        <v>#N/A</v>
      </c>
      <c r="BC108" t="e">
        <f>INDEX(root!$A$4:$CL$553,MATCH($A$108,root!$A$4:$A$553,0),MATCH(BC59,root!$A$3:$CL$3,0))</f>
        <v>#N/A</v>
      </c>
      <c r="BD108" t="e">
        <f>INDEX(root!$A$4:$CL$553,MATCH($A$108,root!$A$4:$A$553,0),MATCH(BD59,root!$A$3:$CL$3,0))</f>
        <v>#N/A</v>
      </c>
      <c r="BE108" t="e">
        <f>INDEX(root!$A$4:$CL$553,MATCH($A$108,root!$A$4:$A$553,0),MATCH(BE59,root!$A$3:$CL$3,0))</f>
        <v>#N/A</v>
      </c>
      <c r="BF108" t="e">
        <f>INDEX(root!$A$4:$CL$553,MATCH($A$108,root!$A$4:$A$553,0),MATCH(BF59,root!$A$3:$CL$3,0))</f>
        <v>#N/A</v>
      </c>
      <c r="BG108" t="e">
        <f>INDEX(root!$A$4:$CL$553,MATCH($A$108,root!$A$4:$A$553,0),MATCH(BG59,root!$A$3:$CL$3,0))</f>
        <v>#N/A</v>
      </c>
      <c r="BH108" t="e">
        <f>INDEX(root!$A$4:$CL$553,MATCH($A$108,root!$A$4:$A$553,0),MATCH(BH59,root!$A$3:$CL$3,0))</f>
        <v>#N/A</v>
      </c>
      <c r="BI108" t="e">
        <f>INDEX(root!$A$4:$CL$553,MATCH($A$108,root!$A$4:$A$553,0),MATCH(BI59,root!$A$3:$CL$3,0))</f>
        <v>#N/A</v>
      </c>
      <c r="BJ108" t="e">
        <f>INDEX(root!$A$4:$CL$553,MATCH($A$108,root!$A$4:$A$553,0),MATCH(BJ59,root!$A$3:$CL$3,0))</f>
        <v>#N/A</v>
      </c>
      <c r="BK108" t="e">
        <f>INDEX(root!$A$4:$CL$553,MATCH($A$108,root!$A$4:$A$553,0),MATCH(BK59,root!$A$3:$CL$3,0))</f>
        <v>#N/A</v>
      </c>
      <c r="BL108" t="e">
        <f>INDEX(root!$A$4:$CL$553,MATCH($A$108,root!$A$4:$A$553,0),MATCH(BL59,root!$A$3:$CL$3,0))</f>
        <v>#N/A</v>
      </c>
      <c r="BM108" t="e">
        <f>INDEX(root!$A$4:$CL$553,MATCH($A$108,root!$A$4:$A$553,0),MATCH(BM59,root!$A$3:$CL$3,0))</f>
        <v>#N/A</v>
      </c>
      <c r="BN108" t="e">
        <f>INDEX(root!$A$4:$CL$553,MATCH($A$108,root!$A$4:$A$553,0),MATCH(BN59,root!$A$3:$CL$3,0))</f>
        <v>#N/A</v>
      </c>
      <c r="BO108" t="e">
        <f>INDEX(root!$A$4:$CL$553,MATCH($A$108,root!$A$4:$A$553,0),MATCH(BO59,root!$A$3:$CL$3,0))</f>
        <v>#N/A</v>
      </c>
      <c r="BP108" t="e">
        <f>INDEX(root!$A$4:$CL$553,MATCH($A$108,root!$A$4:$A$553,0),MATCH(BP59,root!$A$3:$CL$3,0))</f>
        <v>#N/A</v>
      </c>
      <c r="BQ108" t="e">
        <f>INDEX(root!$A$4:$CL$553,MATCH($A$108,root!$A$4:$A$553,0),MATCH(BQ59,root!$A$3:$CL$3,0))</f>
        <v>#N/A</v>
      </c>
      <c r="BR108" t="e">
        <f>INDEX(root!$A$4:$CL$553,MATCH($A$108,root!$A$4:$A$553,0),MATCH(BR59,root!$A$3:$CL$3,0))</f>
        <v>#N/A</v>
      </c>
      <c r="BS108" t="e">
        <f>INDEX(root!$A$4:$CL$553,MATCH($A$108,root!$A$4:$A$553,0),MATCH(BS59,root!$A$3:$CL$3,0))</f>
        <v>#N/A</v>
      </c>
      <c r="BT108" t="e">
        <f>INDEX(root!$A$4:$CL$553,MATCH($A$108,root!$A$4:$A$553,0),MATCH(BT59,root!$A$3:$CL$3,0))</f>
        <v>#N/A</v>
      </c>
      <c r="BU108" t="e">
        <f>INDEX(root!$A$4:$CL$553,MATCH($A$108,root!$A$4:$A$553,0),MATCH(BU59,root!$A$3:$CL$3,0))</f>
        <v>#N/A</v>
      </c>
      <c r="BV108" t="e">
        <f>INDEX(root!$A$4:$CL$553,MATCH($A$108,root!$A$4:$A$553,0),MATCH(BV59,root!$A$3:$CL$3,0))</f>
        <v>#N/A</v>
      </c>
      <c r="BW108" t="e">
        <f>INDEX(root!$A$4:$CL$553,MATCH($A$108,root!$A$4:$A$553,0),MATCH(BW59,root!$A$3:$CL$3,0))</f>
        <v>#N/A</v>
      </c>
      <c r="BX108" t="e">
        <f>INDEX(root!$A$4:$CL$553,MATCH($A$108,root!$A$4:$A$553,0),MATCH(BX59,root!$A$3:$CL$3,0))</f>
        <v>#N/A</v>
      </c>
      <c r="BY108" t="e">
        <f>INDEX(root!$A$4:$CL$553,MATCH($A$108,root!$A$4:$A$553,0),MATCH(BY59,root!$A$3:$CL$3,0))</f>
        <v>#N/A</v>
      </c>
      <c r="BZ108" t="e">
        <f>INDEX(root!$A$4:$CL$553,MATCH($A$108,root!$A$4:$A$553,0),MATCH(BZ59,root!$A$3:$CL$3,0))</f>
        <v>#N/A</v>
      </c>
      <c r="CA108" t="e">
        <f>INDEX(root!$A$4:$CL$553,MATCH($A$108,root!$A$4:$A$553,0),MATCH(CA59,root!$A$3:$CL$3,0))</f>
        <v>#N/A</v>
      </c>
      <c r="CB108" t="e">
        <f>INDEX(root!$A$4:$CL$553,MATCH($A$108,root!$A$4:$A$553,0),MATCH(CB59,root!$A$3:$CL$3,0))</f>
        <v>#N/A</v>
      </c>
      <c r="CC108" t="e">
        <f>INDEX(root!$A$4:$CL$553,MATCH($A$108,root!$A$4:$A$553,0),MATCH(CC59,root!$A$3:$CL$3,0))</f>
        <v>#N/A</v>
      </c>
      <c r="CD108" t="e">
        <f>INDEX(root!$A$4:$CL$553,MATCH($A$108,root!$A$4:$A$553,0),MATCH(CD59,root!$A$3:$CL$3,0))</f>
        <v>#N/A</v>
      </c>
      <c r="CE108" t="e">
        <f>INDEX(root!$A$4:$CL$553,MATCH($A$108,root!$A$4:$A$553,0),MATCH(CE59,root!$A$3:$CL$3,0))</f>
        <v>#N/A</v>
      </c>
      <c r="CF108" t="e">
        <f>INDEX(root!$A$4:$CL$553,MATCH($A$108,root!$A$4:$A$553,0),MATCH(CF59,root!$A$3:$CL$3,0))</f>
        <v>#N/A</v>
      </c>
      <c r="CG108" t="e">
        <f>INDEX(root!$A$4:$CL$553,MATCH($A$108,root!$A$4:$A$553,0),MATCH(CG59,root!$A$3:$CL$3,0))</f>
        <v>#N/A</v>
      </c>
      <c r="CH108" t="e">
        <f>INDEX(root!$A$4:$CL$553,MATCH($A$108,root!$A$4:$A$553,0),MATCH(CH59,root!$A$3:$CL$3,0))</f>
        <v>#N/A</v>
      </c>
      <c r="CI108" t="e">
        <f>INDEX(root!$A$4:$CL$553,MATCH($A$108,root!$A$4:$A$553,0),MATCH(CI59,root!$A$3:$CL$3,0))</f>
        <v>#N/A</v>
      </c>
      <c r="CJ108" t="e">
        <f>INDEX(root!$A$4:$CL$553,MATCH($A$108,root!$A$4:$A$553,0),MATCH(CJ59,root!$A$3:$CL$3,0))</f>
        <v>#N/A</v>
      </c>
      <c r="CK108" t="e">
        <f>INDEX(root!$A$4:$CL$553,MATCH($A$108,root!$A$4:$A$553,0),MATCH(CK59,root!$A$3:$CL$3,0))</f>
        <v>#N/A</v>
      </c>
      <c r="CL108" t="e">
        <f>INDEX(root!$A$4:$CL$553,MATCH($A$108,root!$A$4:$A$553,0),MATCH(CL59,root!$A$3:$CL$3,0))</f>
        <v>#N/A</v>
      </c>
    </row>
    <row r="109" spans="1:90" x14ac:dyDescent="0.3">
      <c r="A109" s="27" t="s">
        <v>1070</v>
      </c>
      <c r="B109" t="e">
        <f>INDEX(root!$A$4:$CL$553,MATCH($A$109,root!$A$4:$A$553,0),MATCH(B59,root!$A$3:$CL$3,0))</f>
        <v>#N/A</v>
      </c>
      <c r="C109" t="e">
        <f>INDEX(root!$A$4:$CL$553,MATCH($A$109,root!$A$4:$A$553,0),MATCH(C59,root!$A$3:$CL$3,0))</f>
        <v>#N/A</v>
      </c>
      <c r="D109" t="e">
        <f>INDEX(root!$A$4:$CL$553,MATCH($A$109,root!$A$4:$A$553,0),MATCH(D59,root!$A$3:$CL$3,0))</f>
        <v>#N/A</v>
      </c>
      <c r="E109" t="e">
        <f>INDEX(root!$A$4:$CL$553,MATCH($A$109,root!$A$4:$A$553,0),MATCH(E59,root!$A$3:$CL$3,0))</f>
        <v>#N/A</v>
      </c>
      <c r="F109" t="e">
        <f>INDEX(root!$A$4:$CL$553,MATCH($A$109,root!$A$4:$A$553,0),MATCH(F59,root!$A$3:$CL$3,0))</f>
        <v>#N/A</v>
      </c>
      <c r="G109" t="e">
        <f>INDEX(root!$A$4:$CL$553,MATCH($A$109,root!$A$4:$A$553,0),MATCH(G59,root!$A$3:$CL$3,0))</f>
        <v>#N/A</v>
      </c>
      <c r="H109" t="e">
        <f>INDEX(root!$A$4:$CL$553,MATCH($A$109,root!$A$4:$A$553,0),MATCH(H59,root!$A$3:$CL$3,0))</f>
        <v>#N/A</v>
      </c>
      <c r="I109" t="e">
        <f>INDEX(root!$A$4:$CL$553,MATCH($A$109,root!$A$4:$A$553,0),MATCH(I59,root!$A$3:$CL$3,0))</f>
        <v>#N/A</v>
      </c>
      <c r="J109" t="e">
        <f>INDEX(root!$A$4:$CL$553,MATCH($A$109,root!$A$4:$A$553,0),MATCH(J59,root!$A$3:$CL$3,0))</f>
        <v>#N/A</v>
      </c>
      <c r="K109" t="e">
        <f>INDEX(root!$A$4:$CL$553,MATCH($A$109,root!$A$4:$A$553,0),MATCH(K59,root!$A$3:$CL$3,0))</f>
        <v>#N/A</v>
      </c>
      <c r="L109" t="e">
        <f>INDEX(root!$A$4:$CL$553,MATCH($A$109,root!$A$4:$A$553,0),MATCH(L59,root!$A$3:$CL$3,0))</f>
        <v>#N/A</v>
      </c>
      <c r="M109" t="e">
        <f>INDEX(root!$A$4:$CL$553,MATCH($A$109,root!$A$4:$A$553,0),MATCH(M59,root!$A$3:$CL$3,0))</f>
        <v>#N/A</v>
      </c>
      <c r="N109" t="e">
        <f>INDEX(root!$A$4:$CL$553,MATCH($A$109,root!$A$4:$A$553,0),MATCH(N59,root!$A$3:$CL$3,0))</f>
        <v>#N/A</v>
      </c>
      <c r="O109" t="e">
        <f>INDEX(root!$A$4:$CL$553,MATCH($A$109,root!$A$4:$A$553,0),MATCH(O59,root!$A$3:$CL$3,0))</f>
        <v>#N/A</v>
      </c>
      <c r="P109" t="e">
        <f>INDEX(root!$A$4:$CL$553,MATCH($A$109,root!$A$4:$A$553,0),MATCH(P59,root!$A$3:$CL$3,0))</f>
        <v>#N/A</v>
      </c>
      <c r="Q109" t="e">
        <f>INDEX(root!$A$4:$CL$553,MATCH($A$109,root!$A$4:$A$553,0),MATCH(Q59,root!$A$3:$CL$3,0))</f>
        <v>#N/A</v>
      </c>
      <c r="R109" t="e">
        <f>INDEX(root!$A$4:$CL$553,MATCH($A$109,root!$A$4:$A$553,0),MATCH(R59,root!$A$3:$CL$3,0))</f>
        <v>#N/A</v>
      </c>
      <c r="S109" t="e">
        <f>INDEX(root!$A$4:$CL$553,MATCH($A$109,root!$A$4:$A$553,0),MATCH(S59,root!$A$3:$CL$3,0))</f>
        <v>#N/A</v>
      </c>
      <c r="T109" t="e">
        <f>INDEX(root!$A$4:$CL$553,MATCH($A$109,root!$A$4:$A$553,0),MATCH(T59,root!$A$3:$CL$3,0))</f>
        <v>#N/A</v>
      </c>
      <c r="U109" t="e">
        <f>INDEX(root!$A$4:$CL$553,MATCH($A$109,root!$A$4:$A$553,0),MATCH(U59,root!$A$3:$CL$3,0))</f>
        <v>#N/A</v>
      </c>
      <c r="V109" t="e">
        <f>INDEX(root!$A$4:$CL$553,MATCH($A$109,root!$A$4:$A$553,0),MATCH(V59,root!$A$3:$CL$3,0))</f>
        <v>#N/A</v>
      </c>
      <c r="W109" t="e">
        <f>INDEX(root!$A$4:$CL$553,MATCH($A$109,root!$A$4:$A$553,0),MATCH(W59,root!$A$3:$CL$3,0))</f>
        <v>#N/A</v>
      </c>
      <c r="X109" t="e">
        <f>INDEX(root!$A$4:$CL$553,MATCH($A$109,root!$A$4:$A$553,0),MATCH(X59,root!$A$3:$CL$3,0))</f>
        <v>#N/A</v>
      </c>
      <c r="Y109" t="e">
        <f>INDEX(root!$A$4:$CL$553,MATCH($A$109,root!$A$4:$A$553,0),MATCH(Y59,root!$A$3:$CL$3,0))</f>
        <v>#N/A</v>
      </c>
      <c r="Z109" t="e">
        <f>INDEX(root!$A$4:$CL$553,MATCH($A$109,root!$A$4:$A$553,0),MATCH(Z59,root!$A$3:$CL$3,0))</f>
        <v>#N/A</v>
      </c>
      <c r="AA109" t="e">
        <f>INDEX(root!$A$4:$CL$553,MATCH($A$109,root!$A$4:$A$553,0),MATCH(AA59,root!$A$3:$CL$3,0))</f>
        <v>#N/A</v>
      </c>
      <c r="AB109" t="e">
        <f>INDEX(root!$A$4:$CL$553,MATCH($A$109,root!$A$4:$A$553,0),MATCH(AB59,root!$A$3:$CL$3,0))</f>
        <v>#N/A</v>
      </c>
      <c r="AC109" t="e">
        <f>INDEX(root!$A$4:$CL$553,MATCH($A$109,root!$A$4:$A$553,0),MATCH(AC59,root!$A$3:$CL$3,0))</f>
        <v>#N/A</v>
      </c>
      <c r="AD109" t="e">
        <f>INDEX(root!$A$4:$CL$553,MATCH($A$109,root!$A$4:$A$553,0),MATCH(AD59,root!$A$3:$CL$3,0))</f>
        <v>#N/A</v>
      </c>
      <c r="AE109" t="e">
        <f>INDEX(root!$A$4:$CL$553,MATCH($A$109,root!$A$4:$A$553,0),MATCH(AE59,root!$A$3:$CL$3,0))</f>
        <v>#N/A</v>
      </c>
      <c r="AF109" t="e">
        <f>INDEX(root!$A$4:$CL$553,MATCH($A$109,root!$A$4:$A$553,0),MATCH(AF59,root!$A$3:$CL$3,0))</f>
        <v>#N/A</v>
      </c>
      <c r="AG109" t="e">
        <f>INDEX(root!$A$4:$CL$553,MATCH($A$109,root!$A$4:$A$553,0),MATCH(AG59,root!$A$3:$CL$3,0))</f>
        <v>#N/A</v>
      </c>
      <c r="AH109" t="e">
        <f>INDEX(root!$A$4:$CL$553,MATCH($A$109,root!$A$4:$A$553,0),MATCH(AH59,root!$A$3:$CL$3,0))</f>
        <v>#N/A</v>
      </c>
      <c r="AI109" t="e">
        <f>INDEX(root!$A$4:$CL$553,MATCH($A$109,root!$A$4:$A$553,0),MATCH(AI59,root!$A$3:$CL$3,0))</f>
        <v>#N/A</v>
      </c>
      <c r="AJ109" t="e">
        <f>INDEX(root!$A$4:$CL$553,MATCH($A$109,root!$A$4:$A$553,0),MATCH(AJ59,root!$A$3:$CL$3,0))</f>
        <v>#N/A</v>
      </c>
      <c r="AK109" t="e">
        <f>INDEX(root!$A$4:$CL$553,MATCH($A$109,root!$A$4:$A$553,0),MATCH(AK59,root!$A$3:$CL$3,0))</f>
        <v>#N/A</v>
      </c>
      <c r="AL109" t="e">
        <f>INDEX(root!$A$4:$CL$553,MATCH($A$109,root!$A$4:$A$553,0),MATCH(AL59,root!$A$3:$CL$3,0))</f>
        <v>#N/A</v>
      </c>
      <c r="AM109" t="e">
        <f>INDEX(root!$A$4:$CL$553,MATCH($A$109,root!$A$4:$A$553,0),MATCH(AM59,root!$A$3:$CL$3,0))</f>
        <v>#N/A</v>
      </c>
      <c r="AN109" t="e">
        <f>INDEX(root!$A$4:$CL$553,MATCH($A$109,root!$A$4:$A$553,0),MATCH(AN59,root!$A$3:$CL$3,0))</f>
        <v>#N/A</v>
      </c>
      <c r="AO109" t="e">
        <f>INDEX(root!$A$4:$CL$553,MATCH($A$109,root!$A$4:$A$553,0),MATCH(AO59,root!$A$3:$CL$3,0))</f>
        <v>#N/A</v>
      </c>
      <c r="AP109" t="e">
        <f>INDEX(root!$A$4:$CL$553,MATCH($A$109,root!$A$4:$A$553,0),MATCH(AP59,root!$A$3:$CL$3,0))</f>
        <v>#N/A</v>
      </c>
      <c r="AQ109" t="e">
        <f>INDEX(root!$A$4:$CL$553,MATCH($A$109,root!$A$4:$A$553,0),MATCH(AQ59,root!$A$3:$CL$3,0))</f>
        <v>#N/A</v>
      </c>
      <c r="AR109" t="e">
        <f>INDEX(root!$A$4:$CL$553,MATCH($A$109,root!$A$4:$A$553,0),MATCH(AR59,root!$A$3:$CL$3,0))</f>
        <v>#N/A</v>
      </c>
      <c r="AS109" t="e">
        <f>INDEX(root!$A$4:$CL$553,MATCH($A$109,root!$A$4:$A$553,0),MATCH(AS59,root!$A$3:$CL$3,0))</f>
        <v>#N/A</v>
      </c>
      <c r="AT109" t="e">
        <f>INDEX(root!$A$4:$CL$553,MATCH($A$109,root!$A$4:$A$553,0),MATCH(AT59,root!$A$3:$CL$3,0))</f>
        <v>#N/A</v>
      </c>
      <c r="AU109" t="e">
        <f>INDEX(root!$A$4:$CL$553,MATCH($A$109,root!$A$4:$A$553,0),MATCH(AU59,root!$A$3:$CL$3,0))</f>
        <v>#N/A</v>
      </c>
      <c r="AV109" t="e">
        <f>INDEX(root!$A$4:$CL$553,MATCH($A$109,root!$A$4:$A$553,0),MATCH(AV59,root!$A$3:$CL$3,0))</f>
        <v>#N/A</v>
      </c>
      <c r="AW109" t="e">
        <f>INDEX(root!$A$4:$CL$553,MATCH($A$109,root!$A$4:$A$553,0),MATCH(AW59,root!$A$3:$CL$3,0))</f>
        <v>#N/A</v>
      </c>
      <c r="AX109" t="e">
        <f>INDEX(root!$A$4:$CL$553,MATCH($A$109,root!$A$4:$A$553,0),MATCH(AX59,root!$A$3:$CL$3,0))</f>
        <v>#N/A</v>
      </c>
      <c r="AY109" t="e">
        <f>INDEX(root!$A$4:$CL$553,MATCH($A$109,root!$A$4:$A$553,0),MATCH(AY59,root!$A$3:$CL$3,0))</f>
        <v>#N/A</v>
      </c>
      <c r="AZ109" t="e">
        <f>INDEX(root!$A$4:$CL$553,MATCH($A$109,root!$A$4:$A$553,0),MATCH(AZ59,root!$A$3:$CL$3,0))</f>
        <v>#N/A</v>
      </c>
      <c r="BA109" t="e">
        <f>INDEX(root!$A$4:$CL$553,MATCH($A$109,root!$A$4:$A$553,0),MATCH(BA59,root!$A$3:$CL$3,0))</f>
        <v>#N/A</v>
      </c>
      <c r="BB109" t="e">
        <f>INDEX(root!$A$4:$CL$553,MATCH($A$109,root!$A$4:$A$553,0),MATCH(BB59,root!$A$3:$CL$3,0))</f>
        <v>#N/A</v>
      </c>
      <c r="BC109" t="e">
        <f>INDEX(root!$A$4:$CL$553,MATCH($A$109,root!$A$4:$A$553,0),MATCH(BC59,root!$A$3:$CL$3,0))</f>
        <v>#N/A</v>
      </c>
      <c r="BD109" t="e">
        <f>INDEX(root!$A$4:$CL$553,MATCH($A$109,root!$A$4:$A$553,0),MATCH(BD59,root!$A$3:$CL$3,0))</f>
        <v>#N/A</v>
      </c>
      <c r="BE109" t="e">
        <f>INDEX(root!$A$4:$CL$553,MATCH($A$109,root!$A$4:$A$553,0),MATCH(BE59,root!$A$3:$CL$3,0))</f>
        <v>#N/A</v>
      </c>
      <c r="BF109" t="e">
        <f>INDEX(root!$A$4:$CL$553,MATCH($A$109,root!$A$4:$A$553,0),MATCH(BF59,root!$A$3:$CL$3,0))</f>
        <v>#N/A</v>
      </c>
      <c r="BG109" t="e">
        <f>INDEX(root!$A$4:$CL$553,MATCH($A$109,root!$A$4:$A$553,0),MATCH(BG59,root!$A$3:$CL$3,0))</f>
        <v>#N/A</v>
      </c>
      <c r="BH109" t="e">
        <f>INDEX(root!$A$4:$CL$553,MATCH($A$109,root!$A$4:$A$553,0),MATCH(BH59,root!$A$3:$CL$3,0))</f>
        <v>#N/A</v>
      </c>
      <c r="BI109" t="e">
        <f>INDEX(root!$A$4:$CL$553,MATCH($A$109,root!$A$4:$A$553,0),MATCH(BI59,root!$A$3:$CL$3,0))</f>
        <v>#N/A</v>
      </c>
      <c r="BJ109" t="e">
        <f>INDEX(root!$A$4:$CL$553,MATCH($A$109,root!$A$4:$A$553,0),MATCH(BJ59,root!$A$3:$CL$3,0))</f>
        <v>#N/A</v>
      </c>
      <c r="BK109" t="e">
        <f>INDEX(root!$A$4:$CL$553,MATCH($A$109,root!$A$4:$A$553,0),MATCH(BK59,root!$A$3:$CL$3,0))</f>
        <v>#N/A</v>
      </c>
      <c r="BL109" t="e">
        <f>INDEX(root!$A$4:$CL$553,MATCH($A$109,root!$A$4:$A$553,0),MATCH(BL59,root!$A$3:$CL$3,0))</f>
        <v>#N/A</v>
      </c>
      <c r="BM109" t="e">
        <f>INDEX(root!$A$4:$CL$553,MATCH($A$109,root!$A$4:$A$553,0),MATCH(BM59,root!$A$3:$CL$3,0))</f>
        <v>#N/A</v>
      </c>
      <c r="BN109" t="e">
        <f>INDEX(root!$A$4:$CL$553,MATCH($A$109,root!$A$4:$A$553,0),MATCH(BN59,root!$A$3:$CL$3,0))</f>
        <v>#N/A</v>
      </c>
      <c r="BO109" t="e">
        <f>INDEX(root!$A$4:$CL$553,MATCH($A$109,root!$A$4:$A$553,0),MATCH(BO59,root!$A$3:$CL$3,0))</f>
        <v>#N/A</v>
      </c>
      <c r="BP109" t="e">
        <f>INDEX(root!$A$4:$CL$553,MATCH($A$109,root!$A$4:$A$553,0),MATCH(BP59,root!$A$3:$CL$3,0))</f>
        <v>#N/A</v>
      </c>
      <c r="BQ109" t="e">
        <f>INDEX(root!$A$4:$CL$553,MATCH($A$109,root!$A$4:$A$553,0),MATCH(BQ59,root!$A$3:$CL$3,0))</f>
        <v>#N/A</v>
      </c>
      <c r="BR109" t="e">
        <f>INDEX(root!$A$4:$CL$553,MATCH($A$109,root!$A$4:$A$553,0),MATCH(BR59,root!$A$3:$CL$3,0))</f>
        <v>#N/A</v>
      </c>
      <c r="BS109" t="e">
        <f>INDEX(root!$A$4:$CL$553,MATCH($A$109,root!$A$4:$A$553,0),MATCH(BS59,root!$A$3:$CL$3,0))</f>
        <v>#N/A</v>
      </c>
      <c r="BT109" t="e">
        <f>INDEX(root!$A$4:$CL$553,MATCH($A$109,root!$A$4:$A$553,0),MATCH(BT59,root!$A$3:$CL$3,0))</f>
        <v>#N/A</v>
      </c>
      <c r="BU109" t="e">
        <f>INDEX(root!$A$4:$CL$553,MATCH($A$109,root!$A$4:$A$553,0),MATCH(BU59,root!$A$3:$CL$3,0))</f>
        <v>#N/A</v>
      </c>
      <c r="BV109" t="e">
        <f>INDEX(root!$A$4:$CL$553,MATCH($A$109,root!$A$4:$A$553,0),MATCH(BV59,root!$A$3:$CL$3,0))</f>
        <v>#N/A</v>
      </c>
      <c r="BW109" t="e">
        <f>INDEX(root!$A$4:$CL$553,MATCH($A$109,root!$A$4:$A$553,0),MATCH(BW59,root!$A$3:$CL$3,0))</f>
        <v>#N/A</v>
      </c>
      <c r="BX109" t="e">
        <f>INDEX(root!$A$4:$CL$553,MATCH($A$109,root!$A$4:$A$553,0),MATCH(BX59,root!$A$3:$CL$3,0))</f>
        <v>#N/A</v>
      </c>
      <c r="BY109" t="e">
        <f>INDEX(root!$A$4:$CL$553,MATCH($A$109,root!$A$4:$A$553,0),MATCH(BY59,root!$A$3:$CL$3,0))</f>
        <v>#N/A</v>
      </c>
      <c r="BZ109" t="e">
        <f>INDEX(root!$A$4:$CL$553,MATCH($A$109,root!$A$4:$A$553,0),MATCH(BZ59,root!$A$3:$CL$3,0))</f>
        <v>#N/A</v>
      </c>
      <c r="CA109" t="e">
        <f>INDEX(root!$A$4:$CL$553,MATCH($A$109,root!$A$4:$A$553,0),MATCH(CA59,root!$A$3:$CL$3,0))</f>
        <v>#N/A</v>
      </c>
      <c r="CB109" t="e">
        <f>INDEX(root!$A$4:$CL$553,MATCH($A$109,root!$A$4:$A$553,0),MATCH(CB59,root!$A$3:$CL$3,0))</f>
        <v>#N/A</v>
      </c>
      <c r="CC109" t="e">
        <f>INDEX(root!$A$4:$CL$553,MATCH($A$109,root!$A$4:$A$553,0),MATCH(CC59,root!$A$3:$CL$3,0))</f>
        <v>#N/A</v>
      </c>
      <c r="CD109" t="e">
        <f>INDEX(root!$A$4:$CL$553,MATCH($A$109,root!$A$4:$A$553,0),MATCH(CD59,root!$A$3:$CL$3,0))</f>
        <v>#N/A</v>
      </c>
      <c r="CE109" t="e">
        <f>INDEX(root!$A$4:$CL$553,MATCH($A$109,root!$A$4:$A$553,0),MATCH(CE59,root!$A$3:$CL$3,0))</f>
        <v>#N/A</v>
      </c>
      <c r="CF109" t="e">
        <f>INDEX(root!$A$4:$CL$553,MATCH($A$109,root!$A$4:$A$553,0),MATCH(CF59,root!$A$3:$CL$3,0))</f>
        <v>#N/A</v>
      </c>
      <c r="CG109" t="e">
        <f>INDEX(root!$A$4:$CL$553,MATCH($A$109,root!$A$4:$A$553,0),MATCH(CG59,root!$A$3:$CL$3,0))</f>
        <v>#N/A</v>
      </c>
      <c r="CH109" t="e">
        <f>INDEX(root!$A$4:$CL$553,MATCH($A$109,root!$A$4:$A$553,0),MATCH(CH59,root!$A$3:$CL$3,0))</f>
        <v>#N/A</v>
      </c>
      <c r="CI109" t="e">
        <f>INDEX(root!$A$4:$CL$553,MATCH($A$109,root!$A$4:$A$553,0),MATCH(CI59,root!$A$3:$CL$3,0))</f>
        <v>#N/A</v>
      </c>
      <c r="CJ109" t="e">
        <f>INDEX(root!$A$4:$CL$553,MATCH($A$109,root!$A$4:$A$553,0),MATCH(CJ59,root!$A$3:$CL$3,0))</f>
        <v>#N/A</v>
      </c>
      <c r="CK109" t="e">
        <f>INDEX(root!$A$4:$CL$553,MATCH($A$109,root!$A$4:$A$553,0),MATCH(CK59,root!$A$3:$CL$3,0))</f>
        <v>#N/A</v>
      </c>
      <c r="CL109" t="e">
        <f>INDEX(root!$A$4:$CL$553,MATCH($A$109,root!$A$4:$A$553,0),MATCH(CL59,root!$A$3:$CL$3,0))</f>
        <v>#N/A</v>
      </c>
    </row>
    <row r="110" spans="1:90" x14ac:dyDescent="0.3">
      <c r="A110" t="s">
        <v>1065</v>
      </c>
      <c r="D110" t="e">
        <f>SUM(D108:D109)</f>
        <v>#N/A</v>
      </c>
      <c r="E110" t="e">
        <f t="shared" ref="E110:BP110" si="145">SUM(E108:E109)</f>
        <v>#N/A</v>
      </c>
      <c r="F110" t="e">
        <f t="shared" si="145"/>
        <v>#N/A</v>
      </c>
      <c r="G110" t="e">
        <f t="shared" si="145"/>
        <v>#N/A</v>
      </c>
      <c r="H110" t="e">
        <f t="shared" si="145"/>
        <v>#N/A</v>
      </c>
      <c r="I110" t="e">
        <f t="shared" si="145"/>
        <v>#N/A</v>
      </c>
      <c r="J110" t="e">
        <f t="shared" si="145"/>
        <v>#N/A</v>
      </c>
      <c r="K110" t="e">
        <f t="shared" si="145"/>
        <v>#N/A</v>
      </c>
      <c r="L110" t="e">
        <f t="shared" si="145"/>
        <v>#N/A</v>
      </c>
      <c r="M110" t="e">
        <f t="shared" si="145"/>
        <v>#N/A</v>
      </c>
      <c r="N110" t="e">
        <f t="shared" si="145"/>
        <v>#N/A</v>
      </c>
      <c r="O110" t="e">
        <f t="shared" si="145"/>
        <v>#N/A</v>
      </c>
      <c r="P110" t="e">
        <f t="shared" si="145"/>
        <v>#N/A</v>
      </c>
      <c r="Q110" t="e">
        <f t="shared" si="145"/>
        <v>#N/A</v>
      </c>
      <c r="R110" t="e">
        <f t="shared" si="145"/>
        <v>#N/A</v>
      </c>
      <c r="S110" t="e">
        <f t="shared" si="145"/>
        <v>#N/A</v>
      </c>
      <c r="T110" t="e">
        <f t="shared" si="145"/>
        <v>#N/A</v>
      </c>
      <c r="U110" t="e">
        <f t="shared" si="145"/>
        <v>#N/A</v>
      </c>
      <c r="V110" t="e">
        <f t="shared" si="145"/>
        <v>#N/A</v>
      </c>
      <c r="W110" t="e">
        <f t="shared" si="145"/>
        <v>#N/A</v>
      </c>
      <c r="X110" t="e">
        <f t="shared" si="145"/>
        <v>#N/A</v>
      </c>
      <c r="Y110" t="e">
        <f t="shared" si="145"/>
        <v>#N/A</v>
      </c>
      <c r="Z110" t="e">
        <f t="shared" si="145"/>
        <v>#N/A</v>
      </c>
      <c r="AA110" t="e">
        <f t="shared" si="145"/>
        <v>#N/A</v>
      </c>
      <c r="AB110" t="e">
        <f t="shared" si="145"/>
        <v>#N/A</v>
      </c>
      <c r="AC110" t="e">
        <f t="shared" si="145"/>
        <v>#N/A</v>
      </c>
      <c r="AD110" t="e">
        <f t="shared" si="145"/>
        <v>#N/A</v>
      </c>
      <c r="AE110" t="e">
        <f t="shared" si="145"/>
        <v>#N/A</v>
      </c>
      <c r="AF110" t="e">
        <f t="shared" si="145"/>
        <v>#N/A</v>
      </c>
      <c r="AG110" t="e">
        <f t="shared" si="145"/>
        <v>#N/A</v>
      </c>
      <c r="AH110" t="e">
        <f t="shared" si="145"/>
        <v>#N/A</v>
      </c>
      <c r="AI110" t="e">
        <f t="shared" si="145"/>
        <v>#N/A</v>
      </c>
      <c r="AJ110" t="e">
        <f t="shared" si="145"/>
        <v>#N/A</v>
      </c>
      <c r="AK110" t="e">
        <f t="shared" si="145"/>
        <v>#N/A</v>
      </c>
      <c r="AL110" t="e">
        <f t="shared" si="145"/>
        <v>#N/A</v>
      </c>
      <c r="AM110" t="e">
        <f t="shared" si="145"/>
        <v>#N/A</v>
      </c>
      <c r="AN110" t="e">
        <f t="shared" si="145"/>
        <v>#N/A</v>
      </c>
      <c r="AO110" t="e">
        <f t="shared" si="145"/>
        <v>#N/A</v>
      </c>
      <c r="AP110" t="e">
        <f t="shared" si="145"/>
        <v>#N/A</v>
      </c>
      <c r="AQ110" t="e">
        <f t="shared" si="145"/>
        <v>#N/A</v>
      </c>
      <c r="AR110" t="e">
        <f t="shared" si="145"/>
        <v>#N/A</v>
      </c>
      <c r="AS110" t="e">
        <f t="shared" si="145"/>
        <v>#N/A</v>
      </c>
      <c r="AT110" t="e">
        <f t="shared" si="145"/>
        <v>#N/A</v>
      </c>
      <c r="AU110" t="e">
        <f t="shared" si="145"/>
        <v>#N/A</v>
      </c>
      <c r="AV110" t="e">
        <f t="shared" si="145"/>
        <v>#N/A</v>
      </c>
      <c r="AW110" t="e">
        <f t="shared" si="145"/>
        <v>#N/A</v>
      </c>
      <c r="AX110" t="e">
        <f t="shared" si="145"/>
        <v>#N/A</v>
      </c>
      <c r="AY110" t="e">
        <f t="shared" si="145"/>
        <v>#N/A</v>
      </c>
      <c r="AZ110" t="e">
        <f t="shared" si="145"/>
        <v>#N/A</v>
      </c>
      <c r="BA110" t="e">
        <f t="shared" si="145"/>
        <v>#N/A</v>
      </c>
      <c r="BB110" t="e">
        <f t="shared" si="145"/>
        <v>#N/A</v>
      </c>
      <c r="BC110" t="e">
        <f t="shared" si="145"/>
        <v>#N/A</v>
      </c>
      <c r="BD110" t="e">
        <f t="shared" si="145"/>
        <v>#N/A</v>
      </c>
      <c r="BE110" t="e">
        <f t="shared" si="145"/>
        <v>#N/A</v>
      </c>
      <c r="BF110" t="e">
        <f t="shared" si="145"/>
        <v>#N/A</v>
      </c>
      <c r="BG110" t="e">
        <f t="shared" si="145"/>
        <v>#N/A</v>
      </c>
      <c r="BH110" t="e">
        <f t="shared" si="145"/>
        <v>#N/A</v>
      </c>
      <c r="BI110" t="e">
        <f t="shared" si="145"/>
        <v>#N/A</v>
      </c>
      <c r="BJ110" t="e">
        <f t="shared" si="145"/>
        <v>#N/A</v>
      </c>
      <c r="BK110" t="e">
        <f t="shared" si="145"/>
        <v>#N/A</v>
      </c>
      <c r="BL110" t="e">
        <f t="shared" si="145"/>
        <v>#N/A</v>
      </c>
      <c r="BM110" t="e">
        <f t="shared" si="145"/>
        <v>#N/A</v>
      </c>
      <c r="BN110" t="e">
        <f t="shared" si="145"/>
        <v>#N/A</v>
      </c>
      <c r="BO110" t="e">
        <f t="shared" si="145"/>
        <v>#N/A</v>
      </c>
      <c r="BP110" t="e">
        <f t="shared" si="145"/>
        <v>#N/A</v>
      </c>
      <c r="BQ110" t="e">
        <f t="shared" ref="BQ110:CL110" si="146">SUM(BQ108:BQ109)</f>
        <v>#N/A</v>
      </c>
      <c r="BR110" t="e">
        <f t="shared" si="146"/>
        <v>#N/A</v>
      </c>
      <c r="BS110" t="e">
        <f t="shared" si="146"/>
        <v>#N/A</v>
      </c>
      <c r="BT110" t="e">
        <f t="shared" si="146"/>
        <v>#N/A</v>
      </c>
      <c r="BU110" t="e">
        <f t="shared" si="146"/>
        <v>#N/A</v>
      </c>
      <c r="BV110" t="e">
        <f t="shared" si="146"/>
        <v>#N/A</v>
      </c>
      <c r="BW110" t="e">
        <f t="shared" si="146"/>
        <v>#N/A</v>
      </c>
      <c r="BX110" t="e">
        <f t="shared" si="146"/>
        <v>#N/A</v>
      </c>
      <c r="BY110" t="e">
        <f t="shared" si="146"/>
        <v>#N/A</v>
      </c>
      <c r="BZ110" t="e">
        <f t="shared" si="146"/>
        <v>#N/A</v>
      </c>
      <c r="CA110" t="e">
        <f t="shared" si="146"/>
        <v>#N/A</v>
      </c>
      <c r="CB110" t="e">
        <f t="shared" si="146"/>
        <v>#N/A</v>
      </c>
      <c r="CC110" t="e">
        <f t="shared" si="146"/>
        <v>#N/A</v>
      </c>
      <c r="CD110" t="e">
        <f t="shared" si="146"/>
        <v>#N/A</v>
      </c>
      <c r="CE110" t="e">
        <f t="shared" si="146"/>
        <v>#N/A</v>
      </c>
      <c r="CF110" t="e">
        <f t="shared" si="146"/>
        <v>#N/A</v>
      </c>
      <c r="CG110" t="e">
        <f t="shared" si="146"/>
        <v>#N/A</v>
      </c>
      <c r="CH110" t="e">
        <f t="shared" si="146"/>
        <v>#N/A</v>
      </c>
      <c r="CI110" t="e">
        <f t="shared" si="146"/>
        <v>#N/A</v>
      </c>
      <c r="CJ110" t="e">
        <f t="shared" si="146"/>
        <v>#N/A</v>
      </c>
      <c r="CK110" t="e">
        <f t="shared" si="146"/>
        <v>#N/A</v>
      </c>
      <c r="CL110" t="e">
        <f t="shared" si="146"/>
        <v>#N/A</v>
      </c>
    </row>
    <row r="111" spans="1:90" x14ac:dyDescent="0.3">
      <c r="A111" s="27" t="s">
        <v>776</v>
      </c>
      <c r="B111" t="e">
        <f>INDEX(root!$A$4:$CL$553,MATCH($A$111,root!$A$4:$A$553,0),MATCH(B59,root!$A$3:$CL$3,0))</f>
        <v>#N/A</v>
      </c>
      <c r="C111" t="e">
        <f>INDEX(root!$A$4:$CL$553,MATCH($A$111,root!$A$4:$A$553,0),MATCH(C59,root!$A$3:$CL$3,0))</f>
        <v>#N/A</v>
      </c>
      <c r="D111" t="e">
        <f>INDEX(root!$A$4:$CL$553,MATCH($A$111,root!$A$4:$A$553,0),MATCH(D59,root!$A$3:$CL$3,0))</f>
        <v>#N/A</v>
      </c>
      <c r="E111" t="e">
        <f>INDEX(root!$A$4:$CL$553,MATCH($A$111,root!$A$4:$A$553,0),MATCH(E59,root!$A$3:$CL$3,0))</f>
        <v>#N/A</v>
      </c>
      <c r="F111" t="e">
        <f>INDEX(root!$A$4:$CL$553,MATCH($A$111,root!$A$4:$A$553,0),MATCH(F59,root!$A$3:$CL$3,0))</f>
        <v>#N/A</v>
      </c>
      <c r="G111" t="e">
        <f>INDEX(root!$A$4:$CL$553,MATCH($A$111,root!$A$4:$A$553,0),MATCH(G59,root!$A$3:$CL$3,0))</f>
        <v>#N/A</v>
      </c>
      <c r="H111" t="e">
        <f>INDEX(root!$A$4:$CL$553,MATCH($A$111,root!$A$4:$A$553,0),MATCH(H59,root!$A$3:$CL$3,0))</f>
        <v>#N/A</v>
      </c>
      <c r="I111" t="e">
        <f>INDEX(root!$A$4:$CL$553,MATCH($A$111,root!$A$4:$A$553,0),MATCH(I59,root!$A$3:$CL$3,0))</f>
        <v>#N/A</v>
      </c>
      <c r="J111" t="e">
        <f>INDEX(root!$A$4:$CL$553,MATCH($A$111,root!$A$4:$A$553,0),MATCH(J59,root!$A$3:$CL$3,0))</f>
        <v>#N/A</v>
      </c>
      <c r="K111" t="e">
        <f>INDEX(root!$A$4:$CL$553,MATCH($A$111,root!$A$4:$A$553,0),MATCH(K59,root!$A$3:$CL$3,0))</f>
        <v>#N/A</v>
      </c>
      <c r="L111" t="e">
        <f>INDEX(root!$A$4:$CL$553,MATCH($A$111,root!$A$4:$A$553,0),MATCH(L59,root!$A$3:$CL$3,0))</f>
        <v>#N/A</v>
      </c>
      <c r="M111" t="e">
        <f>INDEX(root!$A$4:$CL$553,MATCH($A$111,root!$A$4:$A$553,0),MATCH(M59,root!$A$3:$CL$3,0))</f>
        <v>#N/A</v>
      </c>
      <c r="N111" t="e">
        <f>INDEX(root!$A$4:$CL$553,MATCH($A$111,root!$A$4:$A$553,0),MATCH(N59,root!$A$3:$CL$3,0))</f>
        <v>#N/A</v>
      </c>
      <c r="O111" t="e">
        <f>INDEX(root!$A$4:$CL$553,MATCH($A$111,root!$A$4:$A$553,0),MATCH(O59,root!$A$3:$CL$3,0))</f>
        <v>#N/A</v>
      </c>
      <c r="P111" t="e">
        <f>INDEX(root!$A$4:$CL$553,MATCH($A$111,root!$A$4:$A$553,0),MATCH(P59,root!$A$3:$CL$3,0))</f>
        <v>#N/A</v>
      </c>
      <c r="Q111" t="e">
        <f>INDEX(root!$A$4:$CL$553,MATCH($A$111,root!$A$4:$A$553,0),MATCH(Q59,root!$A$3:$CL$3,0))</f>
        <v>#N/A</v>
      </c>
      <c r="R111" t="e">
        <f>INDEX(root!$A$4:$CL$553,MATCH($A$111,root!$A$4:$A$553,0),MATCH(R59,root!$A$3:$CL$3,0))</f>
        <v>#N/A</v>
      </c>
      <c r="S111" t="e">
        <f>INDEX(root!$A$4:$CL$553,MATCH($A$111,root!$A$4:$A$553,0),MATCH(S59,root!$A$3:$CL$3,0))</f>
        <v>#N/A</v>
      </c>
      <c r="T111" t="e">
        <f>INDEX(root!$A$4:$CL$553,MATCH($A$111,root!$A$4:$A$553,0),MATCH(T59,root!$A$3:$CL$3,0))</f>
        <v>#N/A</v>
      </c>
      <c r="U111" t="e">
        <f>INDEX(root!$A$4:$CL$553,MATCH($A$111,root!$A$4:$A$553,0),MATCH(U59,root!$A$3:$CL$3,0))</f>
        <v>#N/A</v>
      </c>
      <c r="V111" t="e">
        <f>INDEX(root!$A$4:$CL$553,MATCH($A$111,root!$A$4:$A$553,0),MATCH(V59,root!$A$3:$CL$3,0))</f>
        <v>#N/A</v>
      </c>
      <c r="W111" t="e">
        <f>INDEX(root!$A$4:$CL$553,MATCH($A$111,root!$A$4:$A$553,0),MATCH(W59,root!$A$3:$CL$3,0))</f>
        <v>#N/A</v>
      </c>
      <c r="X111" t="e">
        <f>INDEX(root!$A$4:$CL$553,MATCH($A$111,root!$A$4:$A$553,0),MATCH(X59,root!$A$3:$CL$3,0))</f>
        <v>#N/A</v>
      </c>
      <c r="Y111" t="e">
        <f>INDEX(root!$A$4:$CL$553,MATCH($A$111,root!$A$4:$A$553,0),MATCH(Y59,root!$A$3:$CL$3,0))</f>
        <v>#N/A</v>
      </c>
      <c r="Z111" t="e">
        <f>INDEX(root!$A$4:$CL$553,MATCH($A$111,root!$A$4:$A$553,0),MATCH(Z59,root!$A$3:$CL$3,0))</f>
        <v>#N/A</v>
      </c>
      <c r="AA111" t="e">
        <f>INDEX(root!$A$4:$CL$553,MATCH($A$111,root!$A$4:$A$553,0),MATCH(AA59,root!$A$3:$CL$3,0))</f>
        <v>#N/A</v>
      </c>
      <c r="AB111" t="e">
        <f>INDEX(root!$A$4:$CL$553,MATCH($A$111,root!$A$4:$A$553,0),MATCH(AB59,root!$A$3:$CL$3,0))</f>
        <v>#N/A</v>
      </c>
      <c r="AC111" t="e">
        <f>INDEX(root!$A$4:$CL$553,MATCH($A$111,root!$A$4:$A$553,0),MATCH(AC59,root!$A$3:$CL$3,0))</f>
        <v>#N/A</v>
      </c>
      <c r="AD111" t="e">
        <f>INDEX(root!$A$4:$CL$553,MATCH($A$111,root!$A$4:$A$553,0),MATCH(AD59,root!$A$3:$CL$3,0))</f>
        <v>#N/A</v>
      </c>
      <c r="AE111" t="e">
        <f>INDEX(root!$A$4:$CL$553,MATCH($A$111,root!$A$4:$A$553,0),MATCH(AE59,root!$A$3:$CL$3,0))</f>
        <v>#N/A</v>
      </c>
      <c r="AF111" t="e">
        <f>INDEX(root!$A$4:$CL$553,MATCH($A$111,root!$A$4:$A$553,0),MATCH(AF59,root!$A$3:$CL$3,0))</f>
        <v>#N/A</v>
      </c>
      <c r="AG111" t="e">
        <f>INDEX(root!$A$4:$CL$553,MATCH($A$111,root!$A$4:$A$553,0),MATCH(AG59,root!$A$3:$CL$3,0))</f>
        <v>#N/A</v>
      </c>
      <c r="AH111" t="e">
        <f>INDEX(root!$A$4:$CL$553,MATCH($A$111,root!$A$4:$A$553,0),MATCH(AH59,root!$A$3:$CL$3,0))</f>
        <v>#N/A</v>
      </c>
      <c r="AI111" t="e">
        <f>INDEX(root!$A$4:$CL$553,MATCH($A$111,root!$A$4:$A$553,0),MATCH(AI59,root!$A$3:$CL$3,0))</f>
        <v>#N/A</v>
      </c>
      <c r="AJ111" t="e">
        <f>INDEX(root!$A$4:$CL$553,MATCH($A$111,root!$A$4:$A$553,0),MATCH(AJ59,root!$A$3:$CL$3,0))</f>
        <v>#N/A</v>
      </c>
      <c r="AK111" t="e">
        <f>INDEX(root!$A$4:$CL$553,MATCH($A$111,root!$A$4:$A$553,0),MATCH(AK59,root!$A$3:$CL$3,0))</f>
        <v>#N/A</v>
      </c>
      <c r="AL111" t="e">
        <f>INDEX(root!$A$4:$CL$553,MATCH($A$111,root!$A$4:$A$553,0),MATCH(AL59,root!$A$3:$CL$3,0))</f>
        <v>#N/A</v>
      </c>
      <c r="AM111" t="e">
        <f>INDEX(root!$A$4:$CL$553,MATCH($A$111,root!$A$4:$A$553,0),MATCH(AM59,root!$A$3:$CL$3,0))</f>
        <v>#N/A</v>
      </c>
      <c r="AN111" t="e">
        <f>INDEX(root!$A$4:$CL$553,MATCH($A$111,root!$A$4:$A$553,0),MATCH(AN59,root!$A$3:$CL$3,0))</f>
        <v>#N/A</v>
      </c>
      <c r="AO111" t="e">
        <f>INDEX(root!$A$4:$CL$553,MATCH($A$111,root!$A$4:$A$553,0),MATCH(AO59,root!$A$3:$CL$3,0))</f>
        <v>#N/A</v>
      </c>
      <c r="AP111" t="e">
        <f>INDEX(root!$A$4:$CL$553,MATCH($A$111,root!$A$4:$A$553,0),MATCH(AP59,root!$A$3:$CL$3,0))</f>
        <v>#N/A</v>
      </c>
      <c r="AQ111" t="e">
        <f>INDEX(root!$A$4:$CL$553,MATCH($A$111,root!$A$4:$A$553,0),MATCH(AQ59,root!$A$3:$CL$3,0))</f>
        <v>#N/A</v>
      </c>
      <c r="AR111" t="e">
        <f>INDEX(root!$A$4:$CL$553,MATCH($A$111,root!$A$4:$A$553,0),MATCH(AR59,root!$A$3:$CL$3,0))</f>
        <v>#N/A</v>
      </c>
      <c r="AS111" t="e">
        <f>INDEX(root!$A$4:$CL$553,MATCH($A$111,root!$A$4:$A$553,0),MATCH(AS59,root!$A$3:$CL$3,0))</f>
        <v>#N/A</v>
      </c>
      <c r="AT111" t="e">
        <f>INDEX(root!$A$4:$CL$553,MATCH($A$111,root!$A$4:$A$553,0),MATCH(AT59,root!$A$3:$CL$3,0))</f>
        <v>#N/A</v>
      </c>
      <c r="AU111" t="e">
        <f>INDEX(root!$A$4:$CL$553,MATCH($A$111,root!$A$4:$A$553,0),MATCH(AU59,root!$A$3:$CL$3,0))</f>
        <v>#N/A</v>
      </c>
      <c r="AV111" t="e">
        <f>INDEX(root!$A$4:$CL$553,MATCH($A$111,root!$A$4:$A$553,0),MATCH(AV59,root!$A$3:$CL$3,0))</f>
        <v>#N/A</v>
      </c>
      <c r="AW111" t="e">
        <f>INDEX(root!$A$4:$CL$553,MATCH($A$111,root!$A$4:$A$553,0),MATCH(AW59,root!$A$3:$CL$3,0))</f>
        <v>#N/A</v>
      </c>
      <c r="AX111" t="e">
        <f>INDEX(root!$A$4:$CL$553,MATCH($A$111,root!$A$4:$A$553,0),MATCH(AX59,root!$A$3:$CL$3,0))</f>
        <v>#N/A</v>
      </c>
      <c r="AY111" t="e">
        <f>INDEX(root!$A$4:$CL$553,MATCH($A$111,root!$A$4:$A$553,0),MATCH(AY59,root!$A$3:$CL$3,0))</f>
        <v>#N/A</v>
      </c>
      <c r="AZ111" t="e">
        <f>INDEX(root!$A$4:$CL$553,MATCH($A$111,root!$A$4:$A$553,0),MATCH(AZ59,root!$A$3:$CL$3,0))</f>
        <v>#N/A</v>
      </c>
      <c r="BA111" t="e">
        <f>INDEX(root!$A$4:$CL$553,MATCH($A$111,root!$A$4:$A$553,0),MATCH(BA59,root!$A$3:$CL$3,0))</f>
        <v>#N/A</v>
      </c>
      <c r="BB111" t="e">
        <f>INDEX(root!$A$4:$CL$553,MATCH($A$111,root!$A$4:$A$553,0),MATCH(BB59,root!$A$3:$CL$3,0))</f>
        <v>#N/A</v>
      </c>
      <c r="BC111" t="e">
        <f>INDEX(root!$A$4:$CL$553,MATCH($A$111,root!$A$4:$A$553,0),MATCH(BC59,root!$A$3:$CL$3,0))</f>
        <v>#N/A</v>
      </c>
      <c r="BD111" t="e">
        <f>INDEX(root!$A$4:$CL$553,MATCH($A$111,root!$A$4:$A$553,0),MATCH(BD59,root!$A$3:$CL$3,0))</f>
        <v>#N/A</v>
      </c>
      <c r="BE111" t="e">
        <f>INDEX(root!$A$4:$CL$553,MATCH($A$111,root!$A$4:$A$553,0),MATCH(BE59,root!$A$3:$CL$3,0))</f>
        <v>#N/A</v>
      </c>
      <c r="BF111" t="e">
        <f>INDEX(root!$A$4:$CL$553,MATCH($A$111,root!$A$4:$A$553,0),MATCH(BF59,root!$A$3:$CL$3,0))</f>
        <v>#N/A</v>
      </c>
      <c r="BG111" t="e">
        <f>INDEX(root!$A$4:$CL$553,MATCH($A$111,root!$A$4:$A$553,0),MATCH(BG59,root!$A$3:$CL$3,0))</f>
        <v>#N/A</v>
      </c>
      <c r="BH111" t="e">
        <f>INDEX(root!$A$4:$CL$553,MATCH($A$111,root!$A$4:$A$553,0),MATCH(BH59,root!$A$3:$CL$3,0))</f>
        <v>#N/A</v>
      </c>
      <c r="BI111" t="e">
        <f>INDEX(root!$A$4:$CL$553,MATCH($A$111,root!$A$4:$A$553,0),MATCH(BI59,root!$A$3:$CL$3,0))</f>
        <v>#N/A</v>
      </c>
      <c r="BJ111" t="e">
        <f>INDEX(root!$A$4:$CL$553,MATCH($A$111,root!$A$4:$A$553,0),MATCH(BJ59,root!$A$3:$CL$3,0))</f>
        <v>#N/A</v>
      </c>
      <c r="BK111" t="e">
        <f>INDEX(root!$A$4:$CL$553,MATCH($A$111,root!$A$4:$A$553,0),MATCH(BK59,root!$A$3:$CL$3,0))</f>
        <v>#N/A</v>
      </c>
      <c r="BL111" t="e">
        <f>INDEX(root!$A$4:$CL$553,MATCH($A$111,root!$A$4:$A$553,0),MATCH(BL59,root!$A$3:$CL$3,0))</f>
        <v>#N/A</v>
      </c>
      <c r="BM111" t="e">
        <f>INDEX(root!$A$4:$CL$553,MATCH($A$111,root!$A$4:$A$553,0),MATCH(BM59,root!$A$3:$CL$3,0))</f>
        <v>#N/A</v>
      </c>
      <c r="BN111" t="e">
        <f>INDEX(root!$A$4:$CL$553,MATCH($A$111,root!$A$4:$A$553,0),MATCH(BN59,root!$A$3:$CL$3,0))</f>
        <v>#N/A</v>
      </c>
      <c r="BO111" t="e">
        <f>INDEX(root!$A$4:$CL$553,MATCH($A$111,root!$A$4:$A$553,0),MATCH(BO59,root!$A$3:$CL$3,0))</f>
        <v>#N/A</v>
      </c>
      <c r="BP111" t="e">
        <f>INDEX(root!$A$4:$CL$553,MATCH($A$111,root!$A$4:$A$553,0),MATCH(BP59,root!$A$3:$CL$3,0))</f>
        <v>#N/A</v>
      </c>
      <c r="BQ111" t="e">
        <f>INDEX(root!$A$4:$CL$553,MATCH($A$111,root!$A$4:$A$553,0),MATCH(BQ59,root!$A$3:$CL$3,0))</f>
        <v>#N/A</v>
      </c>
      <c r="BR111" t="e">
        <f>INDEX(root!$A$4:$CL$553,MATCH($A$111,root!$A$4:$A$553,0),MATCH(BR59,root!$A$3:$CL$3,0))</f>
        <v>#N/A</v>
      </c>
      <c r="BS111" t="e">
        <f>INDEX(root!$A$4:$CL$553,MATCH($A$111,root!$A$4:$A$553,0),MATCH(BS59,root!$A$3:$CL$3,0))</f>
        <v>#N/A</v>
      </c>
      <c r="BT111" t="e">
        <f>INDEX(root!$A$4:$CL$553,MATCH($A$111,root!$A$4:$A$553,0),MATCH(BT59,root!$A$3:$CL$3,0))</f>
        <v>#N/A</v>
      </c>
      <c r="BU111" t="e">
        <f>INDEX(root!$A$4:$CL$553,MATCH($A$111,root!$A$4:$A$553,0),MATCH(BU59,root!$A$3:$CL$3,0))</f>
        <v>#N/A</v>
      </c>
      <c r="BV111" t="e">
        <f>INDEX(root!$A$4:$CL$553,MATCH($A$111,root!$A$4:$A$553,0),MATCH(BV59,root!$A$3:$CL$3,0))</f>
        <v>#N/A</v>
      </c>
      <c r="BW111" t="e">
        <f>INDEX(root!$A$4:$CL$553,MATCH($A$111,root!$A$4:$A$553,0),MATCH(BW59,root!$A$3:$CL$3,0))</f>
        <v>#N/A</v>
      </c>
      <c r="BX111" t="e">
        <f>INDEX(root!$A$4:$CL$553,MATCH($A$111,root!$A$4:$A$553,0),MATCH(BX59,root!$A$3:$CL$3,0))</f>
        <v>#N/A</v>
      </c>
      <c r="BY111" t="e">
        <f>INDEX(root!$A$4:$CL$553,MATCH($A$111,root!$A$4:$A$553,0),MATCH(BY59,root!$A$3:$CL$3,0))</f>
        <v>#N/A</v>
      </c>
      <c r="BZ111" t="e">
        <f>INDEX(root!$A$4:$CL$553,MATCH($A$111,root!$A$4:$A$553,0),MATCH(BZ59,root!$A$3:$CL$3,0))</f>
        <v>#N/A</v>
      </c>
      <c r="CA111" t="e">
        <f>INDEX(root!$A$4:$CL$553,MATCH($A$111,root!$A$4:$A$553,0),MATCH(CA59,root!$A$3:$CL$3,0))</f>
        <v>#N/A</v>
      </c>
      <c r="CB111" t="e">
        <f>INDEX(root!$A$4:$CL$553,MATCH($A$111,root!$A$4:$A$553,0),MATCH(CB59,root!$A$3:$CL$3,0))</f>
        <v>#N/A</v>
      </c>
      <c r="CC111" t="e">
        <f>INDEX(root!$A$4:$CL$553,MATCH($A$111,root!$A$4:$A$553,0),MATCH(CC59,root!$A$3:$CL$3,0))</f>
        <v>#N/A</v>
      </c>
      <c r="CD111" t="e">
        <f>INDEX(root!$A$4:$CL$553,MATCH($A$111,root!$A$4:$A$553,0),MATCH(CD59,root!$A$3:$CL$3,0))</f>
        <v>#N/A</v>
      </c>
      <c r="CE111" t="e">
        <f>INDEX(root!$A$4:$CL$553,MATCH($A$111,root!$A$4:$A$553,0),MATCH(CE59,root!$A$3:$CL$3,0))</f>
        <v>#N/A</v>
      </c>
      <c r="CF111" t="e">
        <f>INDEX(root!$A$4:$CL$553,MATCH($A$111,root!$A$4:$A$553,0),MATCH(CF59,root!$A$3:$CL$3,0))</f>
        <v>#N/A</v>
      </c>
      <c r="CG111" t="e">
        <f>INDEX(root!$A$4:$CL$553,MATCH($A$111,root!$A$4:$A$553,0),MATCH(CG59,root!$A$3:$CL$3,0))</f>
        <v>#N/A</v>
      </c>
      <c r="CH111" t="e">
        <f>INDEX(root!$A$4:$CL$553,MATCH($A$111,root!$A$4:$A$553,0),MATCH(CH59,root!$A$3:$CL$3,0))</f>
        <v>#N/A</v>
      </c>
      <c r="CI111" t="e">
        <f>INDEX(root!$A$4:$CL$553,MATCH($A$111,root!$A$4:$A$553,0),MATCH(CI59,root!$A$3:$CL$3,0))</f>
        <v>#N/A</v>
      </c>
      <c r="CJ111" t="e">
        <f>INDEX(root!$A$4:$CL$553,MATCH($A$111,root!$A$4:$A$553,0),MATCH(CJ59,root!$A$3:$CL$3,0))</f>
        <v>#N/A</v>
      </c>
      <c r="CK111" t="e">
        <f>INDEX(root!$A$4:$CL$553,MATCH($A$111,root!$A$4:$A$553,0),MATCH(CK59,root!$A$3:$CL$3,0))</f>
        <v>#N/A</v>
      </c>
      <c r="CL111" t="e">
        <f>INDEX(root!$A$4:$CL$553,MATCH($A$111,root!$A$4:$A$553,0),MATCH(CL59,root!$A$3:$CL$3,0))</f>
        <v>#N/A</v>
      </c>
    </row>
    <row r="112" spans="1:90" x14ac:dyDescent="0.3">
      <c r="A112" s="27" t="s">
        <v>1066</v>
      </c>
      <c r="D112" t="e">
        <f>D110=D111</f>
        <v>#N/A</v>
      </c>
      <c r="E112" t="e">
        <f t="shared" ref="E112:BP112" si="147">E110=E111</f>
        <v>#N/A</v>
      </c>
      <c r="F112" t="e">
        <f t="shared" si="147"/>
        <v>#N/A</v>
      </c>
      <c r="G112" t="e">
        <f t="shared" si="147"/>
        <v>#N/A</v>
      </c>
      <c r="H112" t="e">
        <f t="shared" si="147"/>
        <v>#N/A</v>
      </c>
      <c r="I112" t="e">
        <f t="shared" si="147"/>
        <v>#N/A</v>
      </c>
      <c r="J112" t="e">
        <f t="shared" si="147"/>
        <v>#N/A</v>
      </c>
      <c r="K112" t="e">
        <f t="shared" si="147"/>
        <v>#N/A</v>
      </c>
      <c r="L112" t="e">
        <f t="shared" si="147"/>
        <v>#N/A</v>
      </c>
      <c r="M112" t="e">
        <f t="shared" si="147"/>
        <v>#N/A</v>
      </c>
      <c r="N112" t="e">
        <f t="shared" si="147"/>
        <v>#N/A</v>
      </c>
      <c r="O112" t="e">
        <f t="shared" si="147"/>
        <v>#N/A</v>
      </c>
      <c r="P112" t="e">
        <f t="shared" si="147"/>
        <v>#N/A</v>
      </c>
      <c r="Q112" t="e">
        <f t="shared" si="147"/>
        <v>#N/A</v>
      </c>
      <c r="R112" t="e">
        <f t="shared" si="147"/>
        <v>#N/A</v>
      </c>
      <c r="S112" t="e">
        <f t="shared" si="147"/>
        <v>#N/A</v>
      </c>
      <c r="T112" t="e">
        <f t="shared" si="147"/>
        <v>#N/A</v>
      </c>
      <c r="U112" t="e">
        <f t="shared" si="147"/>
        <v>#N/A</v>
      </c>
      <c r="V112" t="e">
        <f t="shared" si="147"/>
        <v>#N/A</v>
      </c>
      <c r="W112" t="e">
        <f t="shared" si="147"/>
        <v>#N/A</v>
      </c>
      <c r="X112" t="e">
        <f t="shared" si="147"/>
        <v>#N/A</v>
      </c>
      <c r="Y112" t="e">
        <f t="shared" si="147"/>
        <v>#N/A</v>
      </c>
      <c r="Z112" t="e">
        <f t="shared" si="147"/>
        <v>#N/A</v>
      </c>
      <c r="AA112" t="e">
        <f t="shared" si="147"/>
        <v>#N/A</v>
      </c>
      <c r="AB112" t="e">
        <f t="shared" si="147"/>
        <v>#N/A</v>
      </c>
      <c r="AC112" t="e">
        <f t="shared" si="147"/>
        <v>#N/A</v>
      </c>
      <c r="AD112" t="e">
        <f t="shared" si="147"/>
        <v>#N/A</v>
      </c>
      <c r="AE112" t="e">
        <f t="shared" si="147"/>
        <v>#N/A</v>
      </c>
      <c r="AF112" t="e">
        <f t="shared" si="147"/>
        <v>#N/A</v>
      </c>
      <c r="AG112" t="e">
        <f t="shared" si="147"/>
        <v>#N/A</v>
      </c>
      <c r="AH112" t="e">
        <f t="shared" si="147"/>
        <v>#N/A</v>
      </c>
      <c r="AI112" t="e">
        <f t="shared" si="147"/>
        <v>#N/A</v>
      </c>
      <c r="AJ112" t="e">
        <f t="shared" si="147"/>
        <v>#N/A</v>
      </c>
      <c r="AK112" t="e">
        <f t="shared" si="147"/>
        <v>#N/A</v>
      </c>
      <c r="AL112" t="e">
        <f t="shared" si="147"/>
        <v>#N/A</v>
      </c>
      <c r="AM112" t="e">
        <f t="shared" si="147"/>
        <v>#N/A</v>
      </c>
      <c r="AN112" t="e">
        <f t="shared" si="147"/>
        <v>#N/A</v>
      </c>
      <c r="AO112" t="e">
        <f t="shared" si="147"/>
        <v>#N/A</v>
      </c>
      <c r="AP112" t="e">
        <f t="shared" si="147"/>
        <v>#N/A</v>
      </c>
      <c r="AQ112" t="e">
        <f t="shared" si="147"/>
        <v>#N/A</v>
      </c>
      <c r="AR112" t="e">
        <f t="shared" si="147"/>
        <v>#N/A</v>
      </c>
      <c r="AS112" t="e">
        <f t="shared" si="147"/>
        <v>#N/A</v>
      </c>
      <c r="AT112" t="e">
        <f t="shared" si="147"/>
        <v>#N/A</v>
      </c>
      <c r="AU112" t="e">
        <f t="shared" si="147"/>
        <v>#N/A</v>
      </c>
      <c r="AV112" t="e">
        <f t="shared" si="147"/>
        <v>#N/A</v>
      </c>
      <c r="AW112" t="e">
        <f t="shared" si="147"/>
        <v>#N/A</v>
      </c>
      <c r="AX112" t="e">
        <f t="shared" si="147"/>
        <v>#N/A</v>
      </c>
      <c r="AY112" t="e">
        <f t="shared" si="147"/>
        <v>#N/A</v>
      </c>
      <c r="AZ112" t="e">
        <f t="shared" si="147"/>
        <v>#N/A</v>
      </c>
      <c r="BA112" t="e">
        <f t="shared" si="147"/>
        <v>#N/A</v>
      </c>
      <c r="BB112" t="e">
        <f t="shared" si="147"/>
        <v>#N/A</v>
      </c>
      <c r="BC112" t="e">
        <f t="shared" si="147"/>
        <v>#N/A</v>
      </c>
      <c r="BD112" t="e">
        <f t="shared" si="147"/>
        <v>#N/A</v>
      </c>
      <c r="BE112" t="e">
        <f t="shared" si="147"/>
        <v>#N/A</v>
      </c>
      <c r="BF112" t="e">
        <f t="shared" si="147"/>
        <v>#N/A</v>
      </c>
      <c r="BG112" t="e">
        <f t="shared" si="147"/>
        <v>#N/A</v>
      </c>
      <c r="BH112" t="e">
        <f t="shared" si="147"/>
        <v>#N/A</v>
      </c>
      <c r="BI112" t="e">
        <f t="shared" si="147"/>
        <v>#N/A</v>
      </c>
      <c r="BJ112" t="e">
        <f t="shared" si="147"/>
        <v>#N/A</v>
      </c>
      <c r="BK112" t="e">
        <f t="shared" si="147"/>
        <v>#N/A</v>
      </c>
      <c r="BL112" t="e">
        <f t="shared" si="147"/>
        <v>#N/A</v>
      </c>
      <c r="BM112" t="e">
        <f t="shared" si="147"/>
        <v>#N/A</v>
      </c>
      <c r="BN112" t="e">
        <f t="shared" si="147"/>
        <v>#N/A</v>
      </c>
      <c r="BO112" t="e">
        <f t="shared" si="147"/>
        <v>#N/A</v>
      </c>
      <c r="BP112" t="e">
        <f t="shared" si="147"/>
        <v>#N/A</v>
      </c>
      <c r="BQ112" t="e">
        <f t="shared" ref="BQ112:CL112" si="148">BQ110=BQ111</f>
        <v>#N/A</v>
      </c>
      <c r="BR112" t="e">
        <f t="shared" si="148"/>
        <v>#N/A</v>
      </c>
      <c r="BS112" t="e">
        <f t="shared" si="148"/>
        <v>#N/A</v>
      </c>
      <c r="BT112" t="e">
        <f t="shared" si="148"/>
        <v>#N/A</v>
      </c>
      <c r="BU112" t="e">
        <f t="shared" si="148"/>
        <v>#N/A</v>
      </c>
      <c r="BV112" t="e">
        <f t="shared" si="148"/>
        <v>#N/A</v>
      </c>
      <c r="BW112" t="e">
        <f t="shared" si="148"/>
        <v>#N/A</v>
      </c>
      <c r="BX112" t="e">
        <f t="shared" si="148"/>
        <v>#N/A</v>
      </c>
      <c r="BY112" t="e">
        <f t="shared" si="148"/>
        <v>#N/A</v>
      </c>
      <c r="BZ112" t="e">
        <f t="shared" si="148"/>
        <v>#N/A</v>
      </c>
      <c r="CA112" t="e">
        <f t="shared" si="148"/>
        <v>#N/A</v>
      </c>
      <c r="CB112" t="e">
        <f t="shared" si="148"/>
        <v>#N/A</v>
      </c>
      <c r="CC112" t="e">
        <f t="shared" si="148"/>
        <v>#N/A</v>
      </c>
      <c r="CD112" t="e">
        <f t="shared" si="148"/>
        <v>#N/A</v>
      </c>
      <c r="CE112" t="e">
        <f t="shared" si="148"/>
        <v>#N/A</v>
      </c>
      <c r="CF112" t="e">
        <f t="shared" si="148"/>
        <v>#N/A</v>
      </c>
      <c r="CG112" t="e">
        <f t="shared" si="148"/>
        <v>#N/A</v>
      </c>
      <c r="CH112" t="e">
        <f t="shared" si="148"/>
        <v>#N/A</v>
      </c>
      <c r="CI112" t="e">
        <f t="shared" si="148"/>
        <v>#N/A</v>
      </c>
      <c r="CJ112" t="e">
        <f t="shared" si="148"/>
        <v>#N/A</v>
      </c>
      <c r="CK112" t="e">
        <f t="shared" si="148"/>
        <v>#N/A</v>
      </c>
      <c r="CL112" t="e">
        <f t="shared" si="148"/>
        <v>#N/A</v>
      </c>
    </row>
    <row r="440" spans="1:1" x14ac:dyDescent="0.3">
      <c r="A440">
        <v>2065</v>
      </c>
    </row>
  </sheetData>
  <sheetProtection algorithmName="SHA-512" hashValue="B/Tay8nOwJf9PLeRNW7mQZYPkhCSdlfJlimYJri3bxd56U6ZQm/nuJxPUTG8fCB148Vz6X0LpCNMA129HBUs7g==" saltValue="O4hdPus1SVTPZgdgvUyAcw==" spinCount="100000" sheet="1" objects="1" scenarios="1"/>
  <mergeCells count="2">
    <mergeCell ref="J1:N2"/>
    <mergeCell ref="D94:G95"/>
  </mergeCells>
  <conditionalFormatting sqref="A17:A19 A55:CL63 B64:CL68 A77:CL93">
    <cfRule type="expression" priority="10">
      <formula>ISNA(A14)</formula>
    </cfRule>
  </conditionalFormatting>
  <conditionalFormatting sqref="A64">
    <cfRule type="expression" priority="80">
      <formula>ISNA(A62)</formula>
    </cfRule>
  </conditionalFormatting>
  <conditionalFormatting sqref="A65">
    <cfRule type="expression" priority="87">
      <formula>ISNA(A69)</formula>
    </cfRule>
  </conditionalFormatting>
  <conditionalFormatting sqref="A66 B71:CL72">
    <cfRule type="expression" priority="5">
      <formula>ISNA(A60)</formula>
    </cfRule>
  </conditionalFormatting>
  <conditionalFormatting sqref="A67:A68">
    <cfRule type="expression" priority="75">
      <formula>ISNA(#REF!)</formula>
    </cfRule>
  </conditionalFormatting>
  <conditionalFormatting sqref="A69:A70">
    <cfRule type="expression" priority="77">
      <formula>ISNA(A61)</formula>
    </cfRule>
  </conditionalFormatting>
  <conditionalFormatting sqref="A71 A73">
    <cfRule type="expression" priority="6">
      <formula>ISNA(A64)</formula>
    </cfRule>
  </conditionalFormatting>
  <conditionalFormatting sqref="A74">
    <cfRule type="expression" priority="93">
      <formula>ISNA(A65)</formula>
    </cfRule>
  </conditionalFormatting>
  <conditionalFormatting sqref="A76">
    <cfRule type="expression" priority="82">
      <formula>ISNA(A66)</formula>
    </cfRule>
  </conditionalFormatting>
  <conditionalFormatting sqref="A4:CL4 A5:C6 A7:CL7 A11:CL12 A13:C14 A23:CL27 A31:CL35 A39:CL43 A47:CL51">
    <cfRule type="expression" priority="37">
      <formula>ISNA(A1)</formula>
    </cfRule>
  </conditionalFormatting>
  <conditionalFormatting sqref="A8:CL10 B17:CL17 A28:CL30 A36:CL38 A44:CL46 A52:CL54 B73:CL73 A75 B75:CL76">
    <cfRule type="expression" priority="47">
      <formula>ISNA(A4)</formula>
    </cfRule>
  </conditionalFormatting>
  <conditionalFormatting sqref="A15:CL16">
    <cfRule type="expression" priority="12">
      <formula>ISNA(A12)</formula>
    </cfRule>
  </conditionalFormatting>
  <conditionalFormatting sqref="A20:CL22">
    <cfRule type="expression" priority="60">
      <formula>ISNA(A12)</formula>
    </cfRule>
  </conditionalFormatting>
  <conditionalFormatting sqref="B18:CL19 B69:CL70 B74:CL74">
    <cfRule type="expression" priority="68">
      <formula>ISNA(B13)</formula>
    </cfRule>
  </conditionalFormatting>
  <conditionalFormatting sqref="D7:CL7">
    <cfRule type="containsText" dxfId="66" priority="32" operator="containsText" text="false">
      <formula>NOT(ISERROR(SEARCH("false",D7)))</formula>
    </cfRule>
    <cfRule type="containsText" dxfId="65" priority="33" operator="containsText" text="TRUE">
      <formula>NOT(ISERROR(SEARCH("TRUE",D7)))</formula>
    </cfRule>
    <cfRule type="expression" dxfId="64" priority="38">
      <formula>$D6=$D7</formula>
    </cfRule>
    <cfRule type="cellIs" dxfId="63" priority="45" operator="equal">
      <formula>D7=D9</formula>
    </cfRule>
  </conditionalFormatting>
  <conditionalFormatting sqref="D15:CL15">
    <cfRule type="containsText" dxfId="62" priority="69" operator="containsText" text="TRUE">
      <formula>NOT(ISERROR(SEARCH("TRUE",D15)))</formula>
    </cfRule>
    <cfRule type="expression" dxfId="61" priority="70">
      <formula>D15=D21</formula>
    </cfRule>
    <cfRule type="expression" priority="71">
      <formula>D15=D21</formula>
    </cfRule>
  </conditionalFormatting>
  <conditionalFormatting sqref="D19:CL19 D15:CL15">
    <cfRule type="containsText" dxfId="60" priority="30" operator="containsText" text="FALSE">
      <formula>NOT(ISERROR(SEARCH("FALSE",D15)))</formula>
    </cfRule>
    <cfRule type="containsText" dxfId="59" priority="31" operator="containsText" text="TRUE">
      <formula>NOT(ISERROR(SEARCH("TRUE",D15)))</formula>
    </cfRule>
  </conditionalFormatting>
  <conditionalFormatting sqref="D19:CL19">
    <cfRule type="containsText" dxfId="58" priority="29" operator="containsText" text="TRUE">
      <formula>NOT(ISERROR(SEARCH("TRUE",D19)))</formula>
    </cfRule>
    <cfRule type="expression" dxfId="57" priority="53">
      <formula>D19=D23</formula>
    </cfRule>
    <cfRule type="expression" priority="54">
      <formula>D19=D23</formula>
    </cfRule>
  </conditionalFormatting>
  <conditionalFormatting sqref="D27:CL27">
    <cfRule type="containsText" dxfId="56" priority="27" operator="containsText" text="FALSE">
      <formula>NOT(ISERROR(SEARCH("FALSE",D27)))</formula>
    </cfRule>
    <cfRule type="containsText" dxfId="55" priority="28" operator="containsText" text="TRUE">
      <formula>NOT(ISERROR(SEARCH("TRUE",D27)))</formula>
    </cfRule>
  </conditionalFormatting>
  <conditionalFormatting sqref="D33:CL33">
    <cfRule type="expression" dxfId="54" priority="34">
      <formula>D33=D34</formula>
    </cfRule>
  </conditionalFormatting>
  <conditionalFormatting sqref="D34:CL35">
    <cfRule type="expression" dxfId="53" priority="59">
      <formula>D34=D36</formula>
    </cfRule>
  </conditionalFormatting>
  <conditionalFormatting sqref="D35:CL35">
    <cfRule type="containsText" dxfId="52" priority="25" operator="containsText" text="FALSE">
      <formula>NOT(ISERROR(SEARCH("FALSE",D35)))</formula>
    </cfRule>
    <cfRule type="containsText" dxfId="51" priority="26" operator="containsText" text="TRUE">
      <formula>NOT(ISERROR(SEARCH("TRUE",D35)))</formula>
    </cfRule>
  </conditionalFormatting>
  <conditionalFormatting sqref="D43:CL43">
    <cfRule type="containsText" dxfId="50" priority="23" operator="containsText" text="FALSE">
      <formula>NOT(ISERROR(SEARCH("FALSE",D43)))</formula>
    </cfRule>
    <cfRule type="containsText" dxfId="49" priority="24" operator="containsText" text="TRUE">
      <formula>NOT(ISERROR(SEARCH("TRUE",D43)))</formula>
    </cfRule>
  </conditionalFormatting>
  <conditionalFormatting sqref="D51:CL51">
    <cfRule type="containsText" dxfId="48" priority="21" operator="containsText" text="FALSE">
      <formula>NOT(ISERROR(SEARCH("FALSE",D51)))</formula>
    </cfRule>
    <cfRule type="containsText" dxfId="47" priority="22" operator="containsText" text="TRUE">
      <formula>NOT(ISERROR(SEARCH("TRUE",D51)))</formula>
    </cfRule>
  </conditionalFormatting>
  <conditionalFormatting sqref="D62:CL62">
    <cfRule type="cellIs" dxfId="46" priority="19" operator="equal">
      <formula>FALSE</formula>
    </cfRule>
    <cfRule type="cellIs" dxfId="45" priority="20" operator="equal">
      <formula>TRUE</formula>
    </cfRule>
  </conditionalFormatting>
  <conditionalFormatting sqref="D71:CL71">
    <cfRule type="cellIs" dxfId="44" priority="17" operator="equal">
      <formula>FALSE</formula>
    </cfRule>
    <cfRule type="cellIs" dxfId="43" priority="18" operator="equal">
      <formula>TRUE</formula>
    </cfRule>
  </conditionalFormatting>
  <conditionalFormatting sqref="D77:CL77">
    <cfRule type="cellIs" dxfId="42" priority="15" operator="equal">
      <formula>FALSE</formula>
    </cfRule>
    <cfRule type="cellIs" dxfId="41" priority="16" operator="equal">
      <formula>TRUE</formula>
    </cfRule>
  </conditionalFormatting>
  <conditionalFormatting sqref="D91:CL91">
    <cfRule type="containsText" dxfId="40" priority="13" operator="containsText" text="FALSE">
      <formula>NOT(ISERROR(SEARCH("FALSE",D91)))</formula>
    </cfRule>
    <cfRule type="cellIs" dxfId="39" priority="14" operator="equal">
      <formula>TRUE</formula>
    </cfRule>
  </conditionalFormatting>
  <conditionalFormatting sqref="D100:CL100">
    <cfRule type="containsText" dxfId="38" priority="7" operator="containsText" text="FALSE">
      <formula>NOT(ISERROR(SEARCH("FALSE",D100)))</formula>
    </cfRule>
    <cfRule type="containsText" dxfId="37" priority="8" operator="containsText" text="TRUE">
      <formula>NOT(ISERROR(SEARCH("TRUE",D100)))</formula>
    </cfRule>
  </conditionalFormatting>
  <conditionalFormatting sqref="D106:CL106">
    <cfRule type="containsText" dxfId="36" priority="3" operator="containsText" text="FALSE">
      <formula>NOT(ISERROR(SEARCH("FALSE",D106)))</formula>
    </cfRule>
    <cfRule type="containsText" dxfId="35" priority="4" operator="containsText" text="TRUE">
      <formula>NOT(ISERROR(SEARCH("TRUE",D106)))</formula>
    </cfRule>
  </conditionalFormatting>
  <conditionalFormatting sqref="D112:CL112">
    <cfRule type="containsText" dxfId="34" priority="1" operator="containsText" text="FALSE">
      <formula>NOT(ISERROR(SEARCH("FALSE",D112)))</formula>
    </cfRule>
    <cfRule type="containsText" dxfId="33" priority="2" operator="containsText" text="TRUE">
      <formula>NOT(ISERROR(SEARCH("TRUE",D112)))</formula>
    </cfRule>
  </conditionalFormatting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EDCFE947-4EA6-4018-8FB3-5D4E52ED95EB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BD82C927-6AC5-4072-BD1B-88B1B7911869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DASH BOARD</vt:lpstr>
      <vt:lpstr>root</vt:lpstr>
      <vt:lpstr>SIGN VALIDATION</vt:lpstr>
      <vt:lpstr>REPORT</vt:lpstr>
      <vt:lpstr>RISK MAP</vt:lpstr>
      <vt:lpstr>VERIFIED CONTENT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M J</dc:creator>
  <cp:lastModifiedBy>Deepak M J</cp:lastModifiedBy>
  <dcterms:created xsi:type="dcterms:W3CDTF">2024-01-06T07:29:59Z</dcterms:created>
  <dcterms:modified xsi:type="dcterms:W3CDTF">2024-03-24T09:23:10Z</dcterms:modified>
</cp:coreProperties>
</file>