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Bond Pricing\"/>
    </mc:Choice>
  </mc:AlternateContent>
  <xr:revisionPtr revIDLastSave="0" documentId="13_ncr:1_{9B100F0F-48F9-427E-BB13-3F6AB1F247CF}" xr6:coauthVersionLast="47" xr6:coauthVersionMax="47" xr10:uidLastSave="{00000000-0000-0000-0000-000000000000}"/>
  <bookViews>
    <workbookView xWindow="-108" yWindow="-108" windowWidth="23256" windowHeight="12456" xr2:uid="{582A6D51-8AEC-46B4-9209-0299664D6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4" i="1"/>
  <c r="C9" i="1"/>
  <c r="I11" i="1" s="1"/>
  <c r="I12" i="1" s="1"/>
  <c r="E4" i="1"/>
  <c r="F4" i="1"/>
  <c r="G4" i="1"/>
  <c r="H4" i="1"/>
  <c r="I4" i="1"/>
  <c r="D4" i="1"/>
  <c r="C4" i="1"/>
  <c r="C11" i="1" l="1"/>
  <c r="C12" i="1" s="1"/>
  <c r="H11" i="1"/>
  <c r="H12" i="1" s="1"/>
  <c r="G11" i="1"/>
  <c r="G12" i="1" s="1"/>
  <c r="F11" i="1"/>
  <c r="F12" i="1" s="1"/>
  <c r="E11" i="1"/>
  <c r="E12" i="1" s="1"/>
  <c r="D11" i="1"/>
  <c r="D12" i="1" s="1"/>
  <c r="C15" i="1" l="1"/>
  <c r="H13" i="1" s="1"/>
  <c r="C13" i="1"/>
  <c r="G13" i="1" l="1"/>
  <c r="E13" i="1"/>
  <c r="D13" i="1"/>
  <c r="I13" i="1"/>
  <c r="F13" i="1"/>
</calcChain>
</file>

<file path=xl/sharedStrings.xml><?xml version="1.0" encoding="utf-8"?>
<sst xmlns="http://schemas.openxmlformats.org/spreadsheetml/2006/main" count="15" uniqueCount="13">
  <si>
    <t>Time (in Years)</t>
  </si>
  <si>
    <t>Spot Rates</t>
  </si>
  <si>
    <t>1 Year Forward Rate</t>
  </si>
  <si>
    <t>Bond Example</t>
  </si>
  <si>
    <t>Notional Amount</t>
  </si>
  <si>
    <t>Yield to Maturity</t>
  </si>
  <si>
    <t>Coupon Payment</t>
  </si>
  <si>
    <t>Cash Flows</t>
  </si>
  <si>
    <t>Bond Price</t>
  </si>
  <si>
    <t>PV of Cash Flows</t>
  </si>
  <si>
    <t>Weighted Average of Year</t>
  </si>
  <si>
    <t>Macaulay Duration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</si>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</sst>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0" fontId="0" fillId="0" borderId="0" xfId="0" applyNumberFormat="1"/>
    <xf numFmtId="4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9" fontId="0" fillId="2" borderId="0" xfId="0" applyNumberFormat="1" applyFill="1"/>
    <xf numFmtId="10" fontId="0" fillId="2" borderId="0" xfId="0" applyNumberFormat="1" applyFill="1"/>
    <xf numFmtId="0" fontId="2" fillId="0" borderId="4" xfId="0" applyFont="1" applyBorder="1"/>
    <xf numFmtId="10" fontId="0" fillId="0" borderId="4" xfId="2" applyNumberFormat="1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2" borderId="0" xfId="0" applyFill="1"/>
    <xf numFmtId="164" fontId="0" fillId="2" borderId="0" xfId="1" applyNumberFormat="1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4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Spot Rate</a:t>
            </a:r>
            <a:r>
              <a:rPr lang="en-US" sz="2000" b="1" baseline="0"/>
              <a:t> Curve &amp; Forward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Spot 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Sheet1!$C$3:$I$3</c:f>
              <c:numCache>
                <c:formatCode>0%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 formatCode="0.00%">
                  <c:v>5.7500000000000002E-2</c:v>
                </c:pt>
                <c:pt idx="4" formatCode="0.00%">
                  <c:v>6.25E-2</c:v>
                </c:pt>
                <c:pt idx="5" formatCode="0.00%">
                  <c:v>6.5000000000000002E-2</c:v>
                </c:pt>
                <c:pt idx="6" formatCode="0.00%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7-4D4F-8295-EEE477CFA748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1 Year Forward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Sheet1!$C$4:$I$4</c:f>
              <c:numCache>
                <c:formatCode>0.00%</c:formatCode>
                <c:ptCount val="7"/>
                <c:pt idx="0">
                  <c:v>0.02</c:v>
                </c:pt>
                <c:pt idx="1">
                  <c:v>6.0392156862745239E-2</c:v>
                </c:pt>
                <c:pt idx="2">
                  <c:v>7.02893860946745E-2</c:v>
                </c:pt>
                <c:pt idx="3">
                  <c:v>8.0322961916909907E-2</c:v>
                </c:pt>
                <c:pt idx="4">
                  <c:v>8.2737527026140345E-2</c:v>
                </c:pt>
                <c:pt idx="5">
                  <c:v>7.7588512599686021E-2</c:v>
                </c:pt>
                <c:pt idx="6">
                  <c:v>6.4999999999999947E-2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7-4D4F-8295-EEE477CFA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669215"/>
        <c:axId val="1344667967"/>
      </c:lineChart>
      <c:catAx>
        <c:axId val="134466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67967"/>
        <c:crosses val="autoZero"/>
        <c:auto val="1"/>
        <c:lblAlgn val="ctr"/>
        <c:lblOffset val="100"/>
        <c:noMultiLvlLbl val="0"/>
      </c:catAx>
      <c:valAx>
        <c:axId val="13446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6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1248331</xdr:colOff>
      <xdr:row>16</xdr:row>
      <xdr:rowOff>17950</xdr:rowOff>
    </xdr:from>
    <xdr:to>
      <xdr:col>8</xdr:col>
      <xdr:colOff>603940</xdr:colOff>
      <xdr:row>25</xdr:row>
      <xdr:rowOff>159095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4A687-0AEC-40EB-90F2-E869B39D3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DC6D-569F-4CCC-BBD2-FD3C97C8CBB9}">
  <dimension ref="A1:J15"/>
  <sheetViews>
    <sheetView tabSelected="1" zoomScale="67" zoomScaleNormal="110" workbookViewId="0">
      <selection activeCell="K16" sqref="K16"/>
    </sheetView>
  </sheetViews>
  <sheetFormatPr defaultRowHeight="28.8" x14ac:dyDescent="0.55000000000000004"/>
  <cols>
    <col min="1" max="1" width="8.20703125" customWidth="1"/>
    <col min="2" max="2" width="23.3671875" customWidth="1"/>
    <col min="3" max="3" width="10.3125" customWidth="1"/>
    <col min="4" max="9" width="9.47265625" bestFit="1" customWidth="1"/>
  </cols>
  <sheetData>
    <row r="1" spans="1:10" ht="38.4" customHeight="1" thickBot="1" x14ac:dyDescent="0.6"/>
    <row r="2" spans="1:10" ht="29.4" thickBot="1" x14ac:dyDescent="0.6">
      <c r="A2" s="17" t="s">
        <v>12</v>
      </c>
      <c r="B2" s="4" t="s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6">
        <v>7</v>
      </c>
    </row>
    <row r="3" spans="1:10" x14ac:dyDescent="0.55000000000000004">
      <c r="A3" s="17"/>
      <c r="B3" s="7" t="s">
        <v>1</v>
      </c>
      <c r="C3" s="8">
        <v>0.02</v>
      </c>
      <c r="D3" s="8">
        <v>0.04</v>
      </c>
      <c r="E3" s="8">
        <v>0.05</v>
      </c>
      <c r="F3" s="9">
        <v>5.7500000000000002E-2</v>
      </c>
      <c r="G3" s="9">
        <v>6.25E-2</v>
      </c>
      <c r="H3" s="9">
        <v>6.5000000000000002E-2</v>
      </c>
      <c r="I3" s="9">
        <v>6.5000000000000002E-2</v>
      </c>
    </row>
    <row r="4" spans="1:10" x14ac:dyDescent="0.55000000000000004">
      <c r="B4" s="10" t="s">
        <v>2</v>
      </c>
      <c r="C4" s="11">
        <f>C3</f>
        <v>0.02</v>
      </c>
      <c r="D4" s="11">
        <f>((1+D3)^D2)/((1+C3)^C2)-1</f>
        <v>6.0392156862745239E-2</v>
      </c>
      <c r="E4" s="11">
        <f t="shared" ref="E4:I4" si="0">((1+E3)^E2)/((1+D3)^D2)-1</f>
        <v>7.02893860946745E-2</v>
      </c>
      <c r="F4" s="11">
        <f t="shared" si="0"/>
        <v>8.0322961916909907E-2</v>
      </c>
      <c r="G4" s="11">
        <f t="shared" si="0"/>
        <v>8.2737527026140345E-2</v>
      </c>
      <c r="H4" s="11">
        <f t="shared" si="0"/>
        <v>7.7588512599686021E-2</v>
      </c>
      <c r="I4" s="11">
        <f t="shared" si="0"/>
        <v>6.4999999999999947E-2</v>
      </c>
    </row>
    <row r="6" spans="1:10" x14ac:dyDescent="0.55000000000000004">
      <c r="B6" s="1" t="s">
        <v>3</v>
      </c>
    </row>
    <row r="7" spans="1:10" x14ac:dyDescent="0.55000000000000004">
      <c r="A7" s="18" t="s">
        <v>12</v>
      </c>
      <c r="B7" s="15" t="s">
        <v>4</v>
      </c>
      <c r="C7" s="16">
        <v>1000</v>
      </c>
    </row>
    <row r="8" spans="1:10" x14ac:dyDescent="0.55000000000000004">
      <c r="B8" t="s">
        <v>5</v>
      </c>
      <c r="C8" s="2">
        <f>(((C7/C15)-1)/C14)+(C9/C7)</f>
        <v>6.3632951283034866E-2</v>
      </c>
    </row>
    <row r="9" spans="1:10" x14ac:dyDescent="0.55000000000000004">
      <c r="A9" s="18" t="s">
        <v>12</v>
      </c>
      <c r="B9" s="15" t="s">
        <v>6</v>
      </c>
      <c r="C9" s="16">
        <f>C7*0.07</f>
        <v>70</v>
      </c>
    </row>
    <row r="11" spans="1:10" s="19" customFormat="1" x14ac:dyDescent="0.55000000000000004">
      <c r="B11" s="23" t="s">
        <v>7</v>
      </c>
      <c r="C11" s="20">
        <f>$C$9</f>
        <v>70</v>
      </c>
      <c r="D11" s="20">
        <f t="shared" ref="D11:H11" si="1">$C$9</f>
        <v>70</v>
      </c>
      <c r="E11" s="20">
        <f t="shared" si="1"/>
        <v>70</v>
      </c>
      <c r="F11" s="20">
        <f t="shared" si="1"/>
        <v>70</v>
      </c>
      <c r="G11" s="20">
        <f t="shared" si="1"/>
        <v>70</v>
      </c>
      <c r="H11" s="20">
        <f t="shared" si="1"/>
        <v>70</v>
      </c>
      <c r="I11" s="20">
        <f>$C$9+C7</f>
        <v>1070</v>
      </c>
    </row>
    <row r="12" spans="1:10" s="19" customFormat="1" x14ac:dyDescent="0.55000000000000004">
      <c r="B12" s="23" t="s">
        <v>9</v>
      </c>
      <c r="C12" s="21">
        <f>C11/(1+C3)^C2</f>
        <v>68.627450980392155</v>
      </c>
      <c r="D12" s="21">
        <f t="shared" ref="D12:I12" si="2">D11/(1+D3)^D2</f>
        <v>64.718934911242599</v>
      </c>
      <c r="E12" s="21">
        <f t="shared" si="2"/>
        <v>60.468631897203316</v>
      </c>
      <c r="F12" s="21">
        <f t="shared" si="2"/>
        <v>55.972735958429155</v>
      </c>
      <c r="G12" s="21">
        <f t="shared" si="2"/>
        <v>51.695572159731576</v>
      </c>
      <c r="H12" s="21">
        <f>H11/(1+H3)^H2</f>
        <v>47.973388315931317</v>
      </c>
      <c r="I12" s="21">
        <f t="shared" si="2"/>
        <v>688.55164987319267</v>
      </c>
    </row>
    <row r="13" spans="1:10" s="19" customFormat="1" x14ac:dyDescent="0.55000000000000004">
      <c r="B13" s="23" t="s">
        <v>10</v>
      </c>
      <c r="C13" s="22">
        <f>(C12/$C$15)*C2</f>
        <v>6.6114545271657402E-2</v>
      </c>
      <c r="D13" s="22">
        <f>(D12/$C$15)*D2</f>
        <v>0.12469829174757867</v>
      </c>
      <c r="E13" s="22">
        <f>(E12/$C$15)*E2</f>
        <v>0.17476342384733537</v>
      </c>
      <c r="F13" s="22">
        <f>(F12/$C$15)*F2</f>
        <v>0.2156928128692647</v>
      </c>
      <c r="G13" s="22">
        <f>(G12/$C$15)*G2</f>
        <v>0.2490132736297701</v>
      </c>
      <c r="H13" s="22">
        <f>(H12/$C$15)*H2</f>
        <v>0.27730058817612085</v>
      </c>
      <c r="I13" s="22">
        <f>(I12/$C$15)*I2</f>
        <v>4.6433744811963908</v>
      </c>
      <c r="J13" s="22"/>
    </row>
    <row r="14" spans="1:10" s="13" customFormat="1" x14ac:dyDescent="0.55000000000000004">
      <c r="B14" s="12" t="s">
        <v>11</v>
      </c>
      <c r="C14" s="14">
        <f>SUM(C13:I13)</f>
        <v>5.7509574167381174</v>
      </c>
      <c r="D14" s="14"/>
      <c r="E14" s="14"/>
      <c r="F14" s="14"/>
      <c r="G14" s="14"/>
      <c r="H14" s="14"/>
      <c r="I14" s="14"/>
      <c r="J14" s="14"/>
    </row>
    <row r="15" spans="1:10" x14ac:dyDescent="0.55000000000000004">
      <c r="B15" s="1" t="s">
        <v>8</v>
      </c>
      <c r="C15" s="3">
        <f>SUM(C12:I12)</f>
        <v>1038.0083640961229</v>
      </c>
    </row>
  </sheetData>
  <mergeCells count="1">
    <mergeCell ref="A2:A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Legion</cp:lastModifiedBy>
  <dcterms:created xsi:type="dcterms:W3CDTF">2022-03-14T22:59:25Z</dcterms:created>
  <dcterms:modified xsi:type="dcterms:W3CDTF">2023-07-11T18:08:13Z</dcterms:modified>
</cp:coreProperties>
</file>