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DEBITOS" sheetId="1" r:id="rId1"/>
    <sheet name="VISA" sheetId="2" r:id="rId2"/>
    <sheet name="MASTER" sheetId="3" r:id="rId3"/>
  </sheets>
  <calcPr calcId="144525"/>
</workbook>
</file>

<file path=xl/calcChain.xml><?xml version="1.0" encoding="utf-8"?>
<calcChain xmlns="http://schemas.openxmlformats.org/spreadsheetml/2006/main">
  <c r="L925" i="2" l="1"/>
  <c r="L901" i="2"/>
  <c r="L874" i="2"/>
  <c r="L833" i="2"/>
  <c r="L784" i="2"/>
  <c r="D294" i="1" l="1"/>
  <c r="B296" i="1"/>
  <c r="B281" i="1"/>
  <c r="D279" i="1"/>
  <c r="N715" i="2"/>
  <c r="C646" i="2"/>
  <c r="C971" i="2" l="1"/>
  <c r="C958" i="2"/>
  <c r="C941" i="2"/>
  <c r="C920" i="2"/>
  <c r="C896" i="2"/>
  <c r="L658" i="2"/>
  <c r="F235" i="1"/>
  <c r="M614" i="2"/>
  <c r="C700" i="2"/>
  <c r="C420" i="3" l="1"/>
  <c r="C413" i="3"/>
  <c r="I216" i="1" l="1"/>
  <c r="B266" i="1" l="1"/>
  <c r="B251" i="1"/>
  <c r="C868" i="2"/>
  <c r="D288" i="1" s="1"/>
  <c r="D296" i="1" s="1"/>
  <c r="D297" i="1" s="1"/>
  <c r="C405" i="3"/>
  <c r="D264" i="1" s="1"/>
  <c r="C397" i="3"/>
  <c r="D249" i="1" s="1"/>
  <c r="C308" i="3"/>
  <c r="C474" i="2"/>
  <c r="B236" i="1" l="1"/>
  <c r="B221" i="1"/>
  <c r="B207" i="1"/>
  <c r="B191" i="1"/>
  <c r="C477" i="2" l="1"/>
  <c r="D183" i="1" s="1"/>
  <c r="C369" i="2" l="1"/>
  <c r="C385" i="3" l="1"/>
  <c r="D234" i="1" s="1"/>
  <c r="C362" i="3"/>
  <c r="D219" i="1" s="1"/>
  <c r="C340" i="3"/>
  <c r="D204" i="1" s="1"/>
  <c r="C314" i="3"/>
  <c r="D189" i="1" s="1"/>
  <c r="D191" i="1" s="1"/>
  <c r="D192" i="1" s="1"/>
  <c r="C825" i="2"/>
  <c r="D273" i="1" s="1"/>
  <c r="D281" i="1" s="1"/>
  <c r="D282" i="1" s="1"/>
  <c r="C771" i="2"/>
  <c r="D258" i="1" s="1"/>
  <c r="D266" i="1" s="1"/>
  <c r="D267" i="1" s="1"/>
  <c r="D243" i="1"/>
  <c r="D251" i="1" s="1"/>
  <c r="D252" i="1" s="1"/>
  <c r="D228" i="1"/>
  <c r="C580" i="2"/>
  <c r="D213" i="1" s="1"/>
  <c r="C526" i="2"/>
  <c r="D198" i="1" s="1"/>
  <c r="D236" i="1" l="1"/>
  <c r="D237" i="1" s="1"/>
  <c r="D221" i="1"/>
  <c r="D222" i="1" s="1"/>
  <c r="D207" i="1"/>
  <c r="D208" i="1" s="1"/>
  <c r="C440" i="2"/>
  <c r="D168" i="1" s="1"/>
  <c r="C248" i="2" l="1"/>
  <c r="C125" i="2" l="1"/>
  <c r="G125" i="2" l="1"/>
  <c r="E10" i="1" l="1"/>
  <c r="D5" i="1" l="1"/>
  <c r="D9" i="1"/>
  <c r="B12" i="1"/>
  <c r="C403" i="2" l="1"/>
  <c r="D153" i="1" s="1"/>
  <c r="D137" i="1"/>
  <c r="C331" i="2"/>
  <c r="D121" i="1" s="1"/>
  <c r="C284" i="2"/>
  <c r="D104" i="1" s="1"/>
  <c r="D87" i="1"/>
  <c r="C207" i="2"/>
  <c r="D70" i="1" s="1"/>
  <c r="C165" i="2"/>
  <c r="D53" i="1" s="1"/>
  <c r="D36" i="1"/>
  <c r="C78" i="2"/>
  <c r="D20" i="1" s="1"/>
  <c r="C34" i="2"/>
  <c r="D4" i="1" s="1"/>
  <c r="C287" i="3"/>
  <c r="D174" i="1" s="1"/>
  <c r="D176" i="1" s="1"/>
  <c r="C263" i="3"/>
  <c r="D159" i="1" s="1"/>
  <c r="C240" i="3"/>
  <c r="D143" i="1" s="1"/>
  <c r="C218" i="3"/>
  <c r="D127" i="1" s="1"/>
  <c r="C197" i="3"/>
  <c r="D111" i="1" s="1"/>
  <c r="C171" i="3"/>
  <c r="D94" i="1" s="1"/>
  <c r="C144" i="3"/>
  <c r="D77" i="1" s="1"/>
  <c r="C114" i="3"/>
  <c r="D60" i="1" s="1"/>
  <c r="C93" i="3"/>
  <c r="D43" i="1" s="1"/>
  <c r="C66" i="3"/>
  <c r="D26" i="1" s="1"/>
  <c r="C43" i="3"/>
  <c r="D8" i="1" s="1"/>
  <c r="C24" i="3"/>
  <c r="D161" i="1" l="1"/>
  <c r="D145" i="1"/>
  <c r="D12" i="1"/>
  <c r="D13" i="1" s="1"/>
  <c r="B28" i="1" s="1"/>
  <c r="D129" i="1"/>
  <c r="D113" i="1"/>
  <c r="D79" i="1"/>
  <c r="D45" i="1"/>
  <c r="D96" i="1"/>
  <c r="D62" i="1"/>
  <c r="D28" i="1"/>
  <c r="D29" i="1" s="1"/>
  <c r="B45" i="1" s="1"/>
  <c r="D46" i="1" l="1"/>
  <c r="B62" i="1" s="1"/>
  <c r="D63" i="1" s="1"/>
  <c r="B79" i="1" s="1"/>
  <c r="D80" i="1" s="1"/>
  <c r="B96" i="1" s="1"/>
  <c r="D97" i="1" s="1"/>
  <c r="B113" i="1" s="1"/>
  <c r="D114" i="1" s="1"/>
  <c r="B120" i="1" s="1"/>
  <c r="B129" i="1" l="1"/>
  <c r="D130" i="1" s="1"/>
  <c r="B145" i="1" s="1"/>
  <c r="D146" i="1" s="1"/>
  <c r="B152" i="1" s="1"/>
  <c r="B161" i="1" s="1"/>
  <c r="D162" i="1" s="1"/>
  <c r="B176" i="1" s="1"/>
  <c r="D177" i="1" s="1"/>
</calcChain>
</file>

<file path=xl/sharedStrings.xml><?xml version="1.0" encoding="utf-8"?>
<sst xmlns="http://schemas.openxmlformats.org/spreadsheetml/2006/main" count="3057" uniqueCount="429">
  <si>
    <t>ENTRADAS</t>
  </si>
  <si>
    <t>VALOR</t>
  </si>
  <si>
    <t>SAÍDAS</t>
  </si>
  <si>
    <t>TOTAL</t>
  </si>
  <si>
    <t>SALDO</t>
  </si>
  <si>
    <t>JUNHO DE 2021</t>
  </si>
  <si>
    <t>Dafiti</t>
  </si>
  <si>
    <t>pc 08/09</t>
  </si>
  <si>
    <t>Liz Shoes</t>
  </si>
  <si>
    <t>pc 06/06</t>
  </si>
  <si>
    <t>Zattini</t>
  </si>
  <si>
    <t>pc 05/05</t>
  </si>
  <si>
    <t>Bonny</t>
  </si>
  <si>
    <t>pc 04/04</t>
  </si>
  <si>
    <t>Karilu</t>
  </si>
  <si>
    <t>pc 03/10</t>
  </si>
  <si>
    <t>Muffato</t>
  </si>
  <si>
    <t>pc 03/06</t>
  </si>
  <si>
    <t>Jorge Bischoff</t>
  </si>
  <si>
    <t>Vanita</t>
  </si>
  <si>
    <t>pc 02/02</t>
  </si>
  <si>
    <t>Sapataria</t>
  </si>
  <si>
    <t>pc 02/05</t>
  </si>
  <si>
    <t>Thatiana Prado</t>
  </si>
  <si>
    <t>Queen Shoes</t>
  </si>
  <si>
    <t>pc 02/10</t>
  </si>
  <si>
    <t>Calçados Liverpool</t>
  </si>
  <si>
    <t>pc 01/05</t>
  </si>
  <si>
    <t>pc 01/06</t>
  </si>
  <si>
    <t>pc 01/04</t>
  </si>
  <si>
    <t>pc 01/02</t>
  </si>
  <si>
    <t>Schutz</t>
  </si>
  <si>
    <t>pc 01/10</t>
  </si>
  <si>
    <t>Manare</t>
  </si>
  <si>
    <t>pc 01/12</t>
  </si>
  <si>
    <t>Eduzz Frmula</t>
  </si>
  <si>
    <t>Matheus Canada</t>
  </si>
  <si>
    <t>15 DE MAIO DE 2021</t>
  </si>
  <si>
    <t>15 DE JUNHO DE 2021</t>
  </si>
  <si>
    <t>pc 09/09</t>
  </si>
  <si>
    <t>pc 04/10</t>
  </si>
  <si>
    <t>pc 04/06</t>
  </si>
  <si>
    <t>pc 03/05</t>
  </si>
  <si>
    <t>pc 02/04</t>
  </si>
  <si>
    <t>pc 02/12</t>
  </si>
  <si>
    <t>15 DE JULHO DE 2021</t>
  </si>
  <si>
    <t>pc 05/10</t>
  </si>
  <si>
    <t>pc 05/06</t>
  </si>
  <si>
    <t>pc 04/05</t>
  </si>
  <si>
    <t>pc 03/04</t>
  </si>
  <si>
    <t>pc 03/12</t>
  </si>
  <si>
    <t>15 DE AGOSTO DE 2021</t>
  </si>
  <si>
    <t>pc 06/10</t>
  </si>
  <si>
    <t>pc 04/12</t>
  </si>
  <si>
    <t>15 DE SETEMBRO DE 2021</t>
  </si>
  <si>
    <t>pc 07/10</t>
  </si>
  <si>
    <t>pc 05/12</t>
  </si>
  <si>
    <t>15 DE OUTUBRO DE 2021</t>
  </si>
  <si>
    <t>pc 08/10</t>
  </si>
  <si>
    <t>pc 06/12</t>
  </si>
  <si>
    <t>15 DE NOVEMBRO DE 2021</t>
  </si>
  <si>
    <t>pc 09/10</t>
  </si>
  <si>
    <t>pc 07/12</t>
  </si>
  <si>
    <t>15 DE DEZEMBRO DE 2021</t>
  </si>
  <si>
    <t>pc 10/10</t>
  </si>
  <si>
    <t>pc 08/12</t>
  </si>
  <si>
    <t>15 DE JANEIRO DE 2022</t>
  </si>
  <si>
    <t>pc 09/12</t>
  </si>
  <si>
    <t>15 DE FEVEREIRO DE 2022</t>
  </si>
  <si>
    <t>pc 10/12</t>
  </si>
  <si>
    <t>15 DE MARÇO DE 2022</t>
  </si>
  <si>
    <t>pc 11/12</t>
  </si>
  <si>
    <t>15 DE ABRIL DE 2022</t>
  </si>
  <si>
    <t>pc 12/12</t>
  </si>
  <si>
    <t>01 DE JUNHO DE 2021</t>
  </si>
  <si>
    <t>Have Fun Turismo</t>
  </si>
  <si>
    <t>Ellen Marianne</t>
  </si>
  <si>
    <t>Capodarte</t>
  </si>
  <si>
    <t>pc 03/03</t>
  </si>
  <si>
    <t>HOPE</t>
  </si>
  <si>
    <t>Artex</t>
  </si>
  <si>
    <t>pc 02/03</t>
  </si>
  <si>
    <t>Drogamais</t>
  </si>
  <si>
    <t>Cacau Show</t>
  </si>
  <si>
    <t>webcom</t>
  </si>
  <si>
    <t>Reserva Natural</t>
  </si>
  <si>
    <t>pc 01/07</t>
  </si>
  <si>
    <t>pc 01/03</t>
  </si>
  <si>
    <t>Loja Paty</t>
  </si>
  <si>
    <t>Heloisa</t>
  </si>
  <si>
    <t>Adlon</t>
  </si>
  <si>
    <t>Mary Barrocal</t>
  </si>
  <si>
    <t>Carlos Dentista</t>
  </si>
  <si>
    <t>pc 01/01</t>
  </si>
  <si>
    <t>Vento Loo</t>
  </si>
  <si>
    <t>Look Collection</t>
  </si>
  <si>
    <t>Cobasi</t>
  </si>
  <si>
    <t>Pet Prochet</t>
  </si>
  <si>
    <t>Shoulder</t>
  </si>
  <si>
    <t>Calçados Tania</t>
  </si>
  <si>
    <t>Casa de Carnes</t>
  </si>
  <si>
    <t>Thais Moda Fit</t>
  </si>
  <si>
    <t>Virhus</t>
  </si>
  <si>
    <t>Extoque</t>
  </si>
  <si>
    <t>pc 01/09</t>
  </si>
  <si>
    <t>Loccitane</t>
  </si>
  <si>
    <t xml:space="preserve">Morais e Lopes </t>
  </si>
  <si>
    <t>Tok D`Ouro</t>
  </si>
  <si>
    <t>01 DE JULHO DE 2021</t>
  </si>
  <si>
    <t>pc 02/07</t>
  </si>
  <si>
    <t>pc 02/06</t>
  </si>
  <si>
    <t>pc 02/09</t>
  </si>
  <si>
    <t>01 DE AGOSTO DE 2021</t>
  </si>
  <si>
    <t>pc 03/07</t>
  </si>
  <si>
    <t>pc 03/09</t>
  </si>
  <si>
    <t>01 DE SETEMBRO DE 2021</t>
  </si>
  <si>
    <t>pc 04/07</t>
  </si>
  <si>
    <t>pc 04/09</t>
  </si>
  <si>
    <t>01 DE OUTUBRO DE 2021</t>
  </si>
  <si>
    <t>pc 05/07</t>
  </si>
  <si>
    <t>pc 05/09</t>
  </si>
  <si>
    <t>01 DE NOVEMBRO DE 2021</t>
  </si>
  <si>
    <t>pc 06/07</t>
  </si>
  <si>
    <t>pc 06/09</t>
  </si>
  <si>
    <t>01 DE DEZEMBRO DE 2021</t>
  </si>
  <si>
    <t>pc 07/07</t>
  </si>
  <si>
    <t>pc 07/09</t>
  </si>
  <si>
    <t>01 DE JANEIRO DE 2022</t>
  </si>
  <si>
    <t>01 DE FEVEREIRO DE 2022</t>
  </si>
  <si>
    <t>SUPRE</t>
  </si>
  <si>
    <t>INSS</t>
  </si>
  <si>
    <t>UNIMED</t>
  </si>
  <si>
    <t>ONG VIVER</t>
  </si>
  <si>
    <t>HOSPITALAR</t>
  </si>
  <si>
    <t>UNIODONTO</t>
  </si>
  <si>
    <t>VISA</t>
  </si>
  <si>
    <t>CLARO</t>
  </si>
  <si>
    <t>MASTER</t>
  </si>
  <si>
    <t>SALDO SANTANDER</t>
  </si>
  <si>
    <t>SERCOMTEL 01/09</t>
  </si>
  <si>
    <t>INSS 13 SAL PC 01</t>
  </si>
  <si>
    <t>JULHO DE 2021</t>
  </si>
  <si>
    <t xml:space="preserve">Unimed MATHEUS= </t>
  </si>
  <si>
    <t>SERCOMTEL 02/08</t>
  </si>
  <si>
    <t>IR PC 02/08</t>
  </si>
  <si>
    <t>IR PC 03/08</t>
  </si>
  <si>
    <t>AGOSTO DE 2021</t>
  </si>
  <si>
    <t>SERCOMTEL 03/08</t>
  </si>
  <si>
    <t>IR PC 04/08</t>
  </si>
  <si>
    <t>SETEMBRO DE 2021</t>
  </si>
  <si>
    <t>SERCOMTEL 04/08</t>
  </si>
  <si>
    <t>IR PC 05/08</t>
  </si>
  <si>
    <t>OUTUBRO DE 2021</t>
  </si>
  <si>
    <t>SERCOMTEL 05/08</t>
  </si>
  <si>
    <t>IR PC 06/08</t>
  </si>
  <si>
    <t>NOVEMBRO DE 2021</t>
  </si>
  <si>
    <t>SERCOMTEL 06/08</t>
  </si>
  <si>
    <t>IR PC 07/08</t>
  </si>
  <si>
    <t>DEZEMBRO DE 2021</t>
  </si>
  <si>
    <t>SERCOMTEL 07/08</t>
  </si>
  <si>
    <t>IR PC 08/08</t>
  </si>
  <si>
    <t>JANEIRO DE 2022</t>
  </si>
  <si>
    <t>SERCOMTEL 08/08</t>
  </si>
  <si>
    <t>Silvia Shimizu</t>
  </si>
  <si>
    <t>CONSORCIO</t>
  </si>
  <si>
    <t xml:space="preserve">APLICAÇAO </t>
  </si>
  <si>
    <t>LAZARO CORTINAS</t>
  </si>
  <si>
    <t>CARLOS VIDRRAÇARIA 3575,00</t>
  </si>
  <si>
    <t>Billie</t>
  </si>
  <si>
    <t>Trackfield</t>
  </si>
  <si>
    <t>Luz da Lua</t>
  </si>
  <si>
    <t>Bazarval</t>
  </si>
  <si>
    <t>Polo Wear</t>
  </si>
  <si>
    <t>Americanas</t>
  </si>
  <si>
    <t>depurador</t>
  </si>
  <si>
    <t>pizza movie</t>
  </si>
  <si>
    <t>esmalteria</t>
  </si>
  <si>
    <t>Faccini</t>
  </si>
  <si>
    <t>Humming Calçados</t>
  </si>
  <si>
    <t>Nissei</t>
  </si>
  <si>
    <t>Camila Vicente</t>
  </si>
  <si>
    <t>Tuppeware</t>
  </si>
  <si>
    <t>Queen</t>
  </si>
  <si>
    <t>tenis preto e vermelho</t>
  </si>
  <si>
    <t>Latam</t>
  </si>
  <si>
    <t>Yak Beach Hotel</t>
  </si>
  <si>
    <t>Samuel Kwang</t>
  </si>
  <si>
    <t>AFML</t>
  </si>
  <si>
    <t>MAQ. DE LAVAR</t>
  </si>
  <si>
    <t>CAMA</t>
  </si>
  <si>
    <t>Telha Norte</t>
  </si>
  <si>
    <t>Crocs</t>
  </si>
  <si>
    <t>Litoral Variedades</t>
  </si>
  <si>
    <t>Via Mia</t>
  </si>
  <si>
    <t>199.90</t>
  </si>
  <si>
    <t>Jarc Vieira</t>
  </si>
  <si>
    <t>Ilhas Tijucas</t>
  </si>
  <si>
    <t>RG Estetica</t>
  </si>
  <si>
    <t>DogCat</t>
  </si>
  <si>
    <t>Silmara</t>
  </si>
  <si>
    <t>Leal Master</t>
  </si>
  <si>
    <t>Esmalteria</t>
  </si>
  <si>
    <t>Rhio Casual Fitness</t>
  </si>
  <si>
    <t>x</t>
  </si>
  <si>
    <t>Arezzo</t>
  </si>
  <si>
    <t>Pienza</t>
  </si>
  <si>
    <t>Cavalcanti</t>
  </si>
  <si>
    <t>Havan</t>
  </si>
  <si>
    <t>Vale Verde</t>
  </si>
  <si>
    <t>Rg Estetica</t>
  </si>
  <si>
    <t>Alaver</t>
  </si>
  <si>
    <t>Mimus</t>
  </si>
  <si>
    <t>Gra2 Restaurante</t>
  </si>
  <si>
    <t>Vl Confecçoes</t>
  </si>
  <si>
    <t>Beleza e Estillo</t>
  </si>
  <si>
    <t>P H C Homem</t>
  </si>
  <si>
    <t>Beleza e Estilo</t>
  </si>
  <si>
    <t>Pizzaria Tah Pronto</t>
  </si>
  <si>
    <t>Habaline</t>
  </si>
  <si>
    <t>Rest. Ilha do Mel</t>
  </si>
  <si>
    <t>Mn Veiga Rest.</t>
  </si>
  <si>
    <t>Rancho Santa Fe</t>
  </si>
  <si>
    <t>Haitan</t>
  </si>
  <si>
    <t>Alegrete Rest</t>
  </si>
  <si>
    <t>Uniodonto</t>
  </si>
  <si>
    <t>Humming</t>
  </si>
  <si>
    <t>Brasil Vet</t>
  </si>
  <si>
    <t>Face Unic</t>
  </si>
  <si>
    <t>pc 01/08</t>
  </si>
  <si>
    <t>Monviage</t>
  </si>
  <si>
    <t>Dona Filo</t>
  </si>
  <si>
    <t>Coasi</t>
  </si>
  <si>
    <t>Farmcia</t>
  </si>
  <si>
    <t>Bella Fit Pizzaria</t>
  </si>
  <si>
    <t>Otica Ocular</t>
  </si>
  <si>
    <t>Moraes Lopes</t>
  </si>
  <si>
    <t>Pizza Movie</t>
  </si>
  <si>
    <t>pc 02/08</t>
  </si>
  <si>
    <t>pc 03/08</t>
  </si>
  <si>
    <t>pc 04/08</t>
  </si>
  <si>
    <t>pc 05/08</t>
  </si>
  <si>
    <t>Karina Viana</t>
  </si>
  <si>
    <t>T A Silva</t>
  </si>
  <si>
    <t>Otica Via Visão</t>
  </si>
  <si>
    <t>Atrevida</t>
  </si>
  <si>
    <t>Jenyffer Silva</t>
  </si>
  <si>
    <t>Matheus moto</t>
  </si>
  <si>
    <t>Celetem</t>
  </si>
  <si>
    <t>Livraria da Vila</t>
  </si>
  <si>
    <t>Hotel Campo Largo</t>
  </si>
  <si>
    <t>Hummig Calçados</t>
  </si>
  <si>
    <t>Moto Matheus</t>
  </si>
  <si>
    <t>JW Magzine</t>
  </si>
  <si>
    <t>Jaqueline Lucio</t>
  </si>
  <si>
    <t>Gato Maluco</t>
  </si>
  <si>
    <t>Ração Chico</t>
  </si>
  <si>
    <t>Brinklar</t>
  </si>
  <si>
    <t>01 DE ABRIL DE 2022</t>
  </si>
  <si>
    <t>pc 06/08</t>
  </si>
  <si>
    <t>01 DE MARÇO DE 2022</t>
  </si>
  <si>
    <t>01 DE MAIO DE 2022</t>
  </si>
  <si>
    <t>pc 07/08</t>
  </si>
  <si>
    <t>Matheus</t>
  </si>
  <si>
    <t>FEVEREIRO DE 2022</t>
  </si>
  <si>
    <t>MARÇO DE 2022</t>
  </si>
  <si>
    <t>ABRIL DE 2022</t>
  </si>
  <si>
    <t>River Duck</t>
  </si>
  <si>
    <t>Tanuca Calçdos</t>
  </si>
  <si>
    <t>Livraria Curitiba</t>
  </si>
  <si>
    <t>O Boticario</t>
  </si>
  <si>
    <t>Ri Happy</t>
  </si>
  <si>
    <t>emprestimo Matheus empresa</t>
  </si>
  <si>
    <t>conta Matheus Canada</t>
  </si>
  <si>
    <t>Centauro</t>
  </si>
  <si>
    <t>Sabia</t>
  </si>
  <si>
    <t>01 DE JUNHO DE 2022</t>
  </si>
  <si>
    <t>pc 08/08</t>
  </si>
  <si>
    <t>01 DE JULHO DE 2022</t>
  </si>
  <si>
    <t>01 DE AGOSTO DE 2022</t>
  </si>
  <si>
    <t>01 DE SETEMBRO DE 2022</t>
  </si>
  <si>
    <t>01 DE OUTUBRO DE 2022</t>
  </si>
  <si>
    <t>01 DE NOVEMBRO DE 2022</t>
  </si>
  <si>
    <t>Heloisa carro</t>
  </si>
  <si>
    <t>15 DE MAIO DE 2022</t>
  </si>
  <si>
    <t>15 DE JUNHO DE 2022</t>
  </si>
  <si>
    <t>15 DE JULHO DE 2022</t>
  </si>
  <si>
    <t>15 DE AGOSTO DE 2022</t>
  </si>
  <si>
    <t>PGTO MATHEUS</t>
  </si>
  <si>
    <t>pago</t>
  </si>
  <si>
    <t>sapataria Heloisa</t>
  </si>
  <si>
    <t>Hotel Urbano</t>
  </si>
  <si>
    <t>Amisterdan</t>
  </si>
  <si>
    <t>Tramontina</t>
  </si>
  <si>
    <t>A Mina</t>
  </si>
  <si>
    <t>Mosfet</t>
  </si>
  <si>
    <t>Santo Luxo</t>
  </si>
  <si>
    <t>Recco</t>
  </si>
  <si>
    <t>estorno anuidade</t>
  </si>
  <si>
    <t>Rhio Fitness</t>
  </si>
  <si>
    <t>Quiroga Pet</t>
  </si>
  <si>
    <t>Cinderela Calçados</t>
  </si>
  <si>
    <t>Quiroga Pet Shop</t>
  </si>
  <si>
    <t>Samsung</t>
  </si>
  <si>
    <t>celular Heloisa</t>
  </si>
  <si>
    <t>Corte Store</t>
  </si>
  <si>
    <t>Loja Raden</t>
  </si>
  <si>
    <t>brincos</t>
  </si>
  <si>
    <t>Apostila ingles</t>
  </si>
  <si>
    <t>Netflix</t>
  </si>
  <si>
    <t>La Belle Feme</t>
  </si>
  <si>
    <t>saia jeans</t>
  </si>
  <si>
    <t>MAIO DE 2022</t>
  </si>
  <si>
    <t>JUNHO DE 2022</t>
  </si>
  <si>
    <t>JULHO DE 2022</t>
  </si>
  <si>
    <t>AGOSTO DE 2022</t>
  </si>
  <si>
    <t>Sporting Street</t>
  </si>
  <si>
    <t>vanita</t>
  </si>
  <si>
    <t>lepostiche</t>
  </si>
  <si>
    <t>shoulder</t>
  </si>
  <si>
    <t>memorize</t>
  </si>
  <si>
    <t>varios a vista</t>
  </si>
  <si>
    <t>credito pontos</t>
  </si>
  <si>
    <t>lt Nutrição esport</t>
  </si>
  <si>
    <t>jaqueline lucio</t>
  </si>
  <si>
    <t>mosfet</t>
  </si>
  <si>
    <t>varios debitos</t>
  </si>
  <si>
    <t>lua bela</t>
  </si>
  <si>
    <t>portal ticket</t>
  </si>
  <si>
    <t>netflix</t>
  </si>
  <si>
    <t>15 DE SETEMBRO DE 2022</t>
  </si>
  <si>
    <t>15 DE OUTUBRO DE 2022</t>
  </si>
  <si>
    <t>Restaurante</t>
  </si>
  <si>
    <t>queen</t>
  </si>
  <si>
    <t>viscardi</t>
  </si>
  <si>
    <t>semi joias</t>
  </si>
  <si>
    <t>01 DE DEZEMBRO DE 2022</t>
  </si>
  <si>
    <t>SETEMBRO DE 2022</t>
  </si>
  <si>
    <t>OUTUBRO DE 2022</t>
  </si>
  <si>
    <t>net flix</t>
  </si>
  <si>
    <t>Aramac calçados</t>
  </si>
  <si>
    <t>heloisa 23,80</t>
  </si>
  <si>
    <t>Atenas calçados</t>
  </si>
  <si>
    <t>heloisa 80,00</t>
  </si>
  <si>
    <t>Renner</t>
  </si>
  <si>
    <t>Clinica Baldi</t>
  </si>
  <si>
    <t>heloisa 75,00</t>
  </si>
  <si>
    <t>Decathlon</t>
  </si>
  <si>
    <t>heloisa 106,91</t>
  </si>
  <si>
    <t>Bia shoes</t>
  </si>
  <si>
    <t>heloisa 144,90</t>
  </si>
  <si>
    <t>Powidayko</t>
  </si>
  <si>
    <t>Strik</t>
  </si>
  <si>
    <t>Tathiane Araujo</t>
  </si>
  <si>
    <t>Luiz Carlos Almeida</t>
  </si>
  <si>
    <t>IRRF 02/08</t>
  </si>
  <si>
    <t>Heloisa 1.320,00</t>
  </si>
  <si>
    <t>Heloisa 1174,59</t>
  </si>
  <si>
    <t>Heloisa 974,59</t>
  </si>
  <si>
    <t>vale verde</t>
  </si>
  <si>
    <t>Strick</t>
  </si>
  <si>
    <t>jw magazine</t>
  </si>
  <si>
    <t>Panvel</t>
  </si>
  <si>
    <t>heloisa</t>
  </si>
  <si>
    <t>Clinica Derma</t>
  </si>
  <si>
    <t>youpet</t>
  </si>
  <si>
    <t>Quiroga pet</t>
  </si>
  <si>
    <t>Nayla</t>
  </si>
  <si>
    <t>E Lopes</t>
  </si>
  <si>
    <t>heloisa carro</t>
  </si>
  <si>
    <t>15 DE NOVEMBRO DE 2022</t>
  </si>
  <si>
    <t>15 DE DEZEMBRO DE 2022</t>
  </si>
  <si>
    <t>Oficina</t>
  </si>
  <si>
    <t>Passiphlora</t>
  </si>
  <si>
    <t>Hering</t>
  </si>
  <si>
    <t>M A Riviera</t>
  </si>
  <si>
    <t>Sapattaria</t>
  </si>
  <si>
    <t>Rodrigues Pechin</t>
  </si>
  <si>
    <t>GE Store</t>
  </si>
  <si>
    <t>heloisa 30,00</t>
  </si>
  <si>
    <t>quiroga pet</t>
  </si>
  <si>
    <t>bateria</t>
  </si>
  <si>
    <t>total Heloisa</t>
  </si>
  <si>
    <t>total heloisa</t>
  </si>
  <si>
    <t xml:space="preserve">total heloisa </t>
  </si>
  <si>
    <t>01 DE JANEIRO DE 2023</t>
  </si>
  <si>
    <t>01 DE FEVEREIRO DE 2023</t>
  </si>
  <si>
    <t>01 DE MARÇO DE 2023</t>
  </si>
  <si>
    <t>01 DE ABRIL DE 2023</t>
  </si>
  <si>
    <t>01 DE MAIO DE 2023</t>
  </si>
  <si>
    <t>Tathiane</t>
  </si>
  <si>
    <t>ingresso digital</t>
  </si>
  <si>
    <t>luiza barcelos</t>
  </si>
  <si>
    <t>lunador</t>
  </si>
  <si>
    <t xml:space="preserve">maria lucia </t>
  </si>
  <si>
    <t>boa hora</t>
  </si>
  <si>
    <t>begle</t>
  </si>
  <si>
    <t>cvc</t>
  </si>
  <si>
    <t>clinica live</t>
  </si>
  <si>
    <t>samir paro favoli</t>
  </si>
  <si>
    <t>mari ines alves</t>
  </si>
  <si>
    <t>espaço perola</t>
  </si>
  <si>
    <t>heloisa pneus</t>
  </si>
  <si>
    <t>carrefour</t>
  </si>
  <si>
    <t>rosiane sena</t>
  </si>
  <si>
    <t>heloisa cabelo</t>
  </si>
  <si>
    <t>rhode</t>
  </si>
  <si>
    <t>despesas viagem</t>
  </si>
  <si>
    <t>genivaldo fernand</t>
  </si>
  <si>
    <t>NOVEMBRO DE 2022</t>
  </si>
  <si>
    <t xml:space="preserve">Heloisa </t>
  </si>
  <si>
    <t>DEZEMBRO DE 2022</t>
  </si>
  <si>
    <t>artex</t>
  </si>
  <si>
    <t>fancio e bovolin</t>
  </si>
  <si>
    <t>sansao mogentale</t>
  </si>
  <si>
    <t>gympass</t>
  </si>
  <si>
    <t>isopasse</t>
  </si>
  <si>
    <t>cinderela calçados</t>
  </si>
  <si>
    <t>amazon</t>
  </si>
  <si>
    <t>diluise semijoias</t>
  </si>
  <si>
    <t>sylmara</t>
  </si>
  <si>
    <t>droga raia</t>
  </si>
  <si>
    <t>jenyfer silva</t>
  </si>
  <si>
    <t>clinicalive</t>
  </si>
  <si>
    <t>viveza</t>
  </si>
  <si>
    <t>muffato</t>
  </si>
  <si>
    <t>o legado</t>
  </si>
  <si>
    <t>via mia</t>
  </si>
  <si>
    <t>quatro jotas</t>
  </si>
  <si>
    <t>aquarelle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</si>
</sst>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9" xfId="0" applyBorder="1"/>
    <xf numFmtId="43" fontId="0" fillId="0" borderId="6" xfId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43" fontId="1" fillId="4" borderId="1" xfId="1" applyFont="1" applyFill="1" applyBorder="1"/>
    <xf numFmtId="43" fontId="1" fillId="3" borderId="1" xfId="0" applyNumberFormat="1" applyFont="1" applyFill="1" applyBorder="1"/>
    <xf numFmtId="43" fontId="3" fillId="0" borderId="6" xfId="1" applyFont="1" applyBorder="1"/>
    <xf numFmtId="2" fontId="1" fillId="0" borderId="1" xfId="0" applyNumberFormat="1" applyFont="1" applyBorder="1"/>
    <xf numFmtId="43" fontId="0" fillId="0" borderId="9" xfId="1" applyFont="1" applyBorder="1"/>
    <xf numFmtId="2" fontId="0" fillId="0" borderId="6" xfId="0" applyNumberFormat="1" applyFont="1" applyBorder="1"/>
    <xf numFmtId="0" fontId="0" fillId="0" borderId="0" xfId="0" applyFont="1"/>
    <xf numFmtId="2" fontId="3" fillId="0" borderId="6" xfId="0" applyNumberFormat="1" applyFont="1" applyBorder="1" applyAlignment="1">
      <alignment horizontal="right"/>
    </xf>
    <xf numFmtId="2" fontId="0" fillId="0" borderId="0" xfId="0" applyNumberFormat="1"/>
    <xf numFmtId="0" fontId="3" fillId="0" borderId="0" xfId="0" applyFont="1"/>
    <xf numFmtId="0" fontId="1" fillId="0" borderId="2" xfId="0" applyFont="1" applyBorder="1" applyAlignment="1">
      <alignment horizontal="center"/>
    </xf>
    <xf numFmtId="2" fontId="4" fillId="0" borderId="6" xfId="0" applyNumberFormat="1" applyFont="1" applyBorder="1"/>
    <xf numFmtId="2" fontId="5" fillId="0" borderId="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10" xfId="0" applyFont="1" applyBorder="1" applyAlignment="1">
      <alignment horizontal="center"/>
    </xf>
    <xf numFmtId="43" fontId="0" fillId="0" borderId="0" xfId="1" applyFont="1" applyBorder="1"/>
    <xf numFmtId="2" fontId="0" fillId="0" borderId="0" xfId="0" applyNumberFormat="1" applyBorder="1"/>
    <xf numFmtId="43" fontId="0" fillId="0" borderId="0" xfId="1" applyFont="1" applyFill="1" applyBorder="1"/>
    <xf numFmtId="43" fontId="0" fillId="0" borderId="0" xfId="0" applyNumberFormat="1"/>
    <xf numFmtId="43" fontId="0" fillId="0" borderId="0" xfId="1" applyFont="1" applyFill="1" applyBorder="1" applyAlignment="1"/>
    <xf numFmtId="0" fontId="0" fillId="3" borderId="0" xfId="0" applyFill="1"/>
    <xf numFmtId="0" fontId="0" fillId="5" borderId="0" xfId="0" applyFill="1"/>
    <xf numFmtId="0" fontId="0" fillId="0" borderId="11" xfId="0" applyBorder="1"/>
    <xf numFmtId="2" fontId="6" fillId="0" borderId="6" xfId="0" applyNumberFormat="1" applyFont="1" applyBorder="1"/>
    <xf numFmtId="2" fontId="7" fillId="0" borderId="6" xfId="0" applyNumberFormat="1" applyFont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topLeftCell="A278" workbookViewId="0">
      <selection activeCell="F295" sqref="F295"/>
    </sheetView>
  </sheetViews>
  <sheetFormatPr defaultRowHeight="15" x14ac:dyDescent="0.25"/>
  <cols>
    <col min="1" max="1" width="18.42578125" bestFit="1" customWidth="1"/>
    <col min="2" max="2" width="11.5703125" bestFit="1" customWidth="1"/>
    <col min="3" max="3" width="12.28515625" bestFit="1" customWidth="1"/>
    <col min="4" max="4" width="11.5703125" bestFit="1" customWidth="1"/>
    <col min="5" max="5" width="18.42578125" bestFit="1" customWidth="1"/>
    <col min="6" max="6" width="10.5703125" bestFit="1" customWidth="1"/>
    <col min="7" max="7" width="12.28515625" bestFit="1" customWidth="1"/>
    <col min="8" max="8" width="10.5703125" bestFit="1" customWidth="1"/>
    <col min="9" max="9" width="9.5703125" bestFit="1" customWidth="1"/>
    <col min="10" max="11" width="10.5703125" bestFit="1" customWidth="1"/>
    <col min="12" max="12" width="9.5703125" bestFit="1" customWidth="1"/>
  </cols>
  <sheetData>
    <row r="1" spans="1:6" ht="15.75" thickBot="1" x14ac:dyDescent="0.3">
      <c r="A1" s="42" t="s">
        <v>5</v>
      </c>
      <c r="B1" s="43"/>
      <c r="C1" s="43"/>
      <c r="D1" s="44"/>
    </row>
    <row r="2" spans="1:6" ht="15.75" thickBot="1" x14ac:dyDescent="0.3">
      <c r="A2" s="2" t="s">
        <v>0</v>
      </c>
      <c r="B2" s="2" t="s">
        <v>1</v>
      </c>
      <c r="C2" s="2" t="s">
        <v>2</v>
      </c>
      <c r="D2" s="2" t="s">
        <v>1</v>
      </c>
    </row>
    <row r="3" spans="1:6" x14ac:dyDescent="0.25">
      <c r="A3" s="4" t="s">
        <v>138</v>
      </c>
      <c r="B3" s="17">
        <v>8484.75</v>
      </c>
      <c r="C3" s="4"/>
      <c r="D3" s="4"/>
    </row>
    <row r="4" spans="1:6" x14ac:dyDescent="0.25">
      <c r="A4" s="4" t="s">
        <v>130</v>
      </c>
      <c r="B4" s="17">
        <v>2881.39</v>
      </c>
      <c r="C4" s="4" t="s">
        <v>135</v>
      </c>
      <c r="D4" s="17">
        <f>VISA!C34</f>
        <v>3460.619999999999</v>
      </c>
    </row>
    <row r="5" spans="1:6" x14ac:dyDescent="0.25">
      <c r="A5" s="4" t="s">
        <v>140</v>
      </c>
      <c r="B5" s="17">
        <v>1486.22</v>
      </c>
      <c r="C5" s="4" t="s">
        <v>131</v>
      </c>
      <c r="D5" s="17">
        <f>485.34+55.88</f>
        <v>541.22</v>
      </c>
    </row>
    <row r="6" spans="1:6" x14ac:dyDescent="0.25">
      <c r="A6" s="4" t="s">
        <v>129</v>
      </c>
      <c r="B6" s="17">
        <v>1361.39</v>
      </c>
      <c r="C6" s="4" t="s">
        <v>136</v>
      </c>
      <c r="D6" s="17">
        <v>199.97</v>
      </c>
    </row>
    <row r="7" spans="1:6" x14ac:dyDescent="0.25">
      <c r="A7" s="4" t="s">
        <v>139</v>
      </c>
      <c r="B7" s="17">
        <v>14808.65</v>
      </c>
      <c r="C7" s="4" t="s">
        <v>132</v>
      </c>
      <c r="D7" s="17">
        <v>60</v>
      </c>
    </row>
    <row r="8" spans="1:6" x14ac:dyDescent="0.25">
      <c r="A8" s="4" t="s">
        <v>164</v>
      </c>
      <c r="B8" s="17">
        <v>12654.16</v>
      </c>
      <c r="C8" s="4" t="s">
        <v>137</v>
      </c>
      <c r="D8" s="17">
        <f>MASTER!C43</f>
        <v>1738.11</v>
      </c>
      <c r="F8" t="s">
        <v>167</v>
      </c>
    </row>
    <row r="9" spans="1:6" x14ac:dyDescent="0.25">
      <c r="A9" s="4" t="s">
        <v>166</v>
      </c>
      <c r="B9" s="17">
        <v>2150</v>
      </c>
      <c r="C9" s="4" t="s">
        <v>134</v>
      </c>
      <c r="D9" s="17">
        <f>13.18+13.18</f>
        <v>26.36</v>
      </c>
      <c r="E9" s="11"/>
    </row>
    <row r="10" spans="1:6" x14ac:dyDescent="0.25">
      <c r="A10" s="4"/>
      <c r="B10" s="11"/>
      <c r="C10" s="4" t="s">
        <v>165</v>
      </c>
      <c r="D10" s="17">
        <v>29000</v>
      </c>
      <c r="E10" s="17">
        <f>MASTER!D44</f>
        <v>0</v>
      </c>
    </row>
    <row r="11" spans="1:6" ht="15.75" thickBot="1" x14ac:dyDescent="0.3">
      <c r="A11" s="5"/>
      <c r="B11" s="6"/>
      <c r="C11" s="4" t="s">
        <v>144</v>
      </c>
      <c r="D11" s="17">
        <v>702</v>
      </c>
    </row>
    <row r="12" spans="1:6" ht="15.75" thickBot="1" x14ac:dyDescent="0.3">
      <c r="A12" s="7" t="s">
        <v>3</v>
      </c>
      <c r="B12" s="16">
        <f>SUM(B3:B11)</f>
        <v>43826.559999999998</v>
      </c>
      <c r="C12" s="2" t="s">
        <v>3</v>
      </c>
      <c r="D12" s="16">
        <f>SUM(D4:D11)</f>
        <v>35728.28</v>
      </c>
    </row>
    <row r="13" spans="1:6" ht="15.75" thickBot="1" x14ac:dyDescent="0.3">
      <c r="A13" s="45" t="s">
        <v>4</v>
      </c>
      <c r="B13" s="46"/>
      <c r="C13" s="47"/>
      <c r="D13" s="15">
        <f>SUM(B12-D12)</f>
        <v>8098.2799999999988</v>
      </c>
    </row>
    <row r="15" spans="1:6" x14ac:dyDescent="0.25">
      <c r="A15" t="s">
        <v>142</v>
      </c>
      <c r="B15">
        <v>356.51</v>
      </c>
    </row>
    <row r="16" spans="1:6" ht="15.75" thickBot="1" x14ac:dyDescent="0.3"/>
    <row r="17" spans="1:7" ht="15.75" thickBot="1" x14ac:dyDescent="0.3">
      <c r="A17" s="42" t="s">
        <v>141</v>
      </c>
      <c r="B17" s="43"/>
      <c r="C17" s="43"/>
      <c r="D17" s="44"/>
    </row>
    <row r="18" spans="1:7" ht="15.75" thickBot="1" x14ac:dyDescent="0.3">
      <c r="A18" s="2" t="s">
        <v>0</v>
      </c>
      <c r="B18" s="2" t="s">
        <v>1</v>
      </c>
      <c r="C18" s="2" t="s">
        <v>2</v>
      </c>
      <c r="D18" s="2" t="s">
        <v>1</v>
      </c>
    </row>
    <row r="19" spans="1:7" x14ac:dyDescent="0.25">
      <c r="A19" s="4" t="s">
        <v>138</v>
      </c>
      <c r="B19" s="17">
        <v>8000</v>
      </c>
      <c r="C19" s="4"/>
      <c r="D19" s="4"/>
    </row>
    <row r="20" spans="1:7" x14ac:dyDescent="0.25">
      <c r="A20" s="4" t="s">
        <v>130</v>
      </c>
      <c r="B20" s="17">
        <v>2881.39</v>
      </c>
      <c r="C20" s="4" t="s">
        <v>135</v>
      </c>
      <c r="D20" s="17">
        <f>VISA!C78</f>
        <v>5171.7999999999984</v>
      </c>
    </row>
    <row r="21" spans="1:7" x14ac:dyDescent="0.25">
      <c r="A21" s="4" t="s">
        <v>129</v>
      </c>
      <c r="B21" s="17">
        <v>2150</v>
      </c>
      <c r="C21" s="4" t="s">
        <v>131</v>
      </c>
      <c r="D21" s="17">
        <v>541.22</v>
      </c>
    </row>
    <row r="22" spans="1:7" x14ac:dyDescent="0.25">
      <c r="A22" s="4" t="s">
        <v>143</v>
      </c>
      <c r="B22" s="17">
        <v>14808.65</v>
      </c>
      <c r="C22" s="4" t="s">
        <v>136</v>
      </c>
      <c r="D22" s="17">
        <v>199.97</v>
      </c>
    </row>
    <row r="23" spans="1:7" x14ac:dyDescent="0.25">
      <c r="A23" s="4"/>
      <c r="B23" s="11"/>
      <c r="C23" s="4" t="s">
        <v>132</v>
      </c>
      <c r="D23" s="17">
        <v>60</v>
      </c>
    </row>
    <row r="24" spans="1:7" x14ac:dyDescent="0.25">
      <c r="A24" s="4"/>
      <c r="B24" s="11"/>
      <c r="C24" s="4" t="s">
        <v>133</v>
      </c>
      <c r="D24" s="17">
        <v>374.12</v>
      </c>
    </row>
    <row r="25" spans="1:7" x14ac:dyDescent="0.25">
      <c r="A25" s="4"/>
      <c r="B25" s="11"/>
      <c r="C25" s="4" t="s">
        <v>134</v>
      </c>
      <c r="D25" s="17">
        <v>26.36</v>
      </c>
    </row>
    <row r="26" spans="1:7" x14ac:dyDescent="0.25">
      <c r="A26" s="4"/>
      <c r="B26" s="11"/>
      <c r="C26" s="4" t="s">
        <v>137</v>
      </c>
      <c r="D26" s="17">
        <f>MASTER!C66</f>
        <v>2089.4500000000003</v>
      </c>
    </row>
    <row r="27" spans="1:7" ht="15.75" thickBot="1" x14ac:dyDescent="0.3">
      <c r="A27" s="5"/>
      <c r="B27" s="5"/>
      <c r="C27" s="4" t="s">
        <v>145</v>
      </c>
      <c r="D27" s="12">
        <v>711.34</v>
      </c>
      <c r="F27">
        <v>346</v>
      </c>
      <c r="G27" t="s">
        <v>188</v>
      </c>
    </row>
    <row r="28" spans="1:7" ht="15.75" thickBot="1" x14ac:dyDescent="0.3">
      <c r="A28" s="7" t="s">
        <v>3</v>
      </c>
      <c r="B28" s="16">
        <f>SUM(B19:B27)</f>
        <v>27840.04</v>
      </c>
      <c r="C28" s="2" t="s">
        <v>3</v>
      </c>
      <c r="D28" s="16">
        <f>SUM(D20:D27)</f>
        <v>9174.2599999999984</v>
      </c>
      <c r="F28">
        <v>3460</v>
      </c>
      <c r="G28" t="s">
        <v>189</v>
      </c>
    </row>
    <row r="29" spans="1:7" ht="15.75" thickBot="1" x14ac:dyDescent="0.3">
      <c r="A29" s="45" t="s">
        <v>4</v>
      </c>
      <c r="B29" s="46"/>
      <c r="C29" s="47"/>
      <c r="D29" s="15">
        <f>SUM(B28-D28)</f>
        <v>18665.780000000002</v>
      </c>
    </row>
    <row r="31" spans="1:7" x14ac:dyDescent="0.25">
      <c r="A31" t="s">
        <v>142</v>
      </c>
      <c r="B31">
        <v>281.98</v>
      </c>
    </row>
    <row r="32" spans="1:7" ht="15.75" thickBot="1" x14ac:dyDescent="0.3"/>
    <row r="33" spans="1:5" ht="15.75" thickBot="1" x14ac:dyDescent="0.3">
      <c r="A33" s="42" t="s">
        <v>146</v>
      </c>
      <c r="B33" s="43"/>
      <c r="C33" s="43"/>
      <c r="D33" s="44"/>
    </row>
    <row r="34" spans="1:5" ht="15.75" thickBot="1" x14ac:dyDescent="0.3">
      <c r="A34" s="2" t="s">
        <v>0</v>
      </c>
      <c r="B34" s="2" t="s">
        <v>1</v>
      </c>
      <c r="C34" s="2" t="s">
        <v>2</v>
      </c>
      <c r="D34" s="2" t="s">
        <v>1</v>
      </c>
    </row>
    <row r="35" spans="1:5" x14ac:dyDescent="0.25">
      <c r="A35" s="4" t="s">
        <v>138</v>
      </c>
      <c r="B35" s="17">
        <v>6000</v>
      </c>
      <c r="C35" s="4"/>
      <c r="D35" s="4"/>
    </row>
    <row r="36" spans="1:5" x14ac:dyDescent="0.25">
      <c r="A36" s="4" t="s">
        <v>130</v>
      </c>
      <c r="B36" s="17">
        <v>2881.39</v>
      </c>
      <c r="C36" s="4" t="s">
        <v>135</v>
      </c>
      <c r="D36" s="17">
        <f>VISA!C125</f>
        <v>6777.67</v>
      </c>
    </row>
    <row r="37" spans="1:5" x14ac:dyDescent="0.25">
      <c r="A37" s="4" t="s">
        <v>129</v>
      </c>
      <c r="B37" s="17">
        <v>2150</v>
      </c>
      <c r="C37" s="4" t="s">
        <v>131</v>
      </c>
      <c r="D37" s="17">
        <v>485.34</v>
      </c>
      <c r="E37">
        <v>866</v>
      </c>
    </row>
    <row r="38" spans="1:5" x14ac:dyDescent="0.25">
      <c r="A38" s="4" t="s">
        <v>147</v>
      </c>
      <c r="B38" s="17">
        <v>14808.65</v>
      </c>
      <c r="C38" s="4" t="s">
        <v>136</v>
      </c>
      <c r="D38" s="17">
        <v>199.97</v>
      </c>
    </row>
    <row r="39" spans="1:5" x14ac:dyDescent="0.25">
      <c r="A39" s="4"/>
      <c r="B39" s="19"/>
      <c r="C39" s="4" t="s">
        <v>187</v>
      </c>
      <c r="D39" s="17">
        <v>293.60000000000002</v>
      </c>
    </row>
    <row r="40" spans="1:5" x14ac:dyDescent="0.25">
      <c r="A40" s="4"/>
      <c r="B40" s="11"/>
      <c r="C40" s="4" t="s">
        <v>132</v>
      </c>
      <c r="D40" s="17">
        <v>60</v>
      </c>
    </row>
    <row r="41" spans="1:5" x14ac:dyDescent="0.25">
      <c r="A41" s="4"/>
      <c r="B41" s="11"/>
      <c r="C41" s="4" t="s">
        <v>133</v>
      </c>
      <c r="D41" s="17">
        <v>243.99</v>
      </c>
    </row>
    <row r="42" spans="1:5" x14ac:dyDescent="0.25">
      <c r="A42" s="4"/>
      <c r="B42" s="11"/>
      <c r="C42" s="4" t="s">
        <v>134</v>
      </c>
      <c r="D42" s="17">
        <v>26.36</v>
      </c>
    </row>
    <row r="43" spans="1:5" x14ac:dyDescent="0.25">
      <c r="A43" s="4"/>
      <c r="B43" s="11"/>
      <c r="C43" s="4" t="s">
        <v>137</v>
      </c>
      <c r="D43" s="17">
        <f>MASTER!C93</f>
        <v>2867.0399999999995</v>
      </c>
    </row>
    <row r="44" spans="1:5" ht="15.75" thickBot="1" x14ac:dyDescent="0.3">
      <c r="A44" s="5"/>
      <c r="B44" s="5"/>
      <c r="C44" s="4" t="s">
        <v>148</v>
      </c>
      <c r="D44" s="17">
        <v>714.37</v>
      </c>
    </row>
    <row r="45" spans="1:5" ht="15.75" thickBot="1" x14ac:dyDescent="0.3">
      <c r="A45" s="7" t="s">
        <v>3</v>
      </c>
      <c r="B45" s="16">
        <f>SUM(B35:B44)</f>
        <v>25840.04</v>
      </c>
      <c r="C45" s="2" t="s">
        <v>3</v>
      </c>
      <c r="D45" s="16">
        <f>SUM(D36:D44)</f>
        <v>11668.34</v>
      </c>
    </row>
    <row r="46" spans="1:5" ht="15.75" thickBot="1" x14ac:dyDescent="0.3">
      <c r="A46" s="45" t="s">
        <v>4</v>
      </c>
      <c r="B46" s="46"/>
      <c r="C46" s="47"/>
      <c r="D46" s="15">
        <f>SUM(B45-D45)</f>
        <v>14171.7</v>
      </c>
    </row>
    <row r="49" spans="1:4" ht="15.75" thickBot="1" x14ac:dyDescent="0.3"/>
    <row r="50" spans="1:4" ht="15.75" thickBot="1" x14ac:dyDescent="0.3">
      <c r="A50" s="42" t="s">
        <v>149</v>
      </c>
      <c r="B50" s="43"/>
      <c r="C50" s="43"/>
      <c r="D50" s="44"/>
    </row>
    <row r="51" spans="1:4" ht="15.75" thickBot="1" x14ac:dyDescent="0.3">
      <c r="A51" s="2" t="s">
        <v>0</v>
      </c>
      <c r="B51" s="2" t="s">
        <v>1</v>
      </c>
      <c r="C51" s="2" t="s">
        <v>2</v>
      </c>
      <c r="D51" s="2" t="s">
        <v>1</v>
      </c>
    </row>
    <row r="52" spans="1:4" x14ac:dyDescent="0.25">
      <c r="A52" s="4" t="s">
        <v>138</v>
      </c>
      <c r="B52" s="17">
        <v>1000</v>
      </c>
      <c r="C52" s="4"/>
      <c r="D52" s="4"/>
    </row>
    <row r="53" spans="1:4" x14ac:dyDescent="0.25">
      <c r="A53" s="4" t="s">
        <v>130</v>
      </c>
      <c r="B53" s="17">
        <v>2881.39</v>
      </c>
      <c r="C53" s="4" t="s">
        <v>135</v>
      </c>
      <c r="D53" s="17">
        <f>VISA!C165</f>
        <v>6631.13</v>
      </c>
    </row>
    <row r="54" spans="1:4" x14ac:dyDescent="0.25">
      <c r="A54" s="4" t="s">
        <v>129</v>
      </c>
      <c r="B54" s="17">
        <v>2150</v>
      </c>
      <c r="C54" s="4" t="s">
        <v>131</v>
      </c>
      <c r="D54" s="17">
        <v>485.34</v>
      </c>
    </row>
    <row r="55" spans="1:4" x14ac:dyDescent="0.25">
      <c r="A55" s="4" t="s">
        <v>150</v>
      </c>
      <c r="B55" s="17">
        <v>14808.65</v>
      </c>
      <c r="C55" s="4" t="s">
        <v>136</v>
      </c>
      <c r="D55" s="17">
        <v>199.97</v>
      </c>
    </row>
    <row r="56" spans="1:4" x14ac:dyDescent="0.25">
      <c r="A56" s="4"/>
      <c r="B56" s="19"/>
      <c r="C56" s="4" t="s">
        <v>187</v>
      </c>
      <c r="D56" s="17">
        <v>326.39999999999998</v>
      </c>
    </row>
    <row r="57" spans="1:4" x14ac:dyDescent="0.25">
      <c r="A57" s="4"/>
      <c r="B57" s="11"/>
      <c r="C57" s="4" t="s">
        <v>132</v>
      </c>
      <c r="D57" s="17">
        <v>60</v>
      </c>
    </row>
    <row r="58" spans="1:4" x14ac:dyDescent="0.25">
      <c r="A58" s="4"/>
      <c r="B58" s="11"/>
      <c r="C58" s="4" t="s">
        <v>133</v>
      </c>
      <c r="D58" s="17">
        <v>258.98</v>
      </c>
    </row>
    <row r="59" spans="1:4" x14ac:dyDescent="0.25">
      <c r="A59" s="4"/>
      <c r="B59" s="11"/>
      <c r="C59" s="4" t="s">
        <v>134</v>
      </c>
      <c r="D59" s="17">
        <v>26.36</v>
      </c>
    </row>
    <row r="60" spans="1:4" x14ac:dyDescent="0.25">
      <c r="A60" s="4"/>
      <c r="B60" s="11"/>
      <c r="C60" s="4" t="s">
        <v>137</v>
      </c>
      <c r="D60" s="17">
        <f>MASTER!C114</f>
        <v>2233.3000000000002</v>
      </c>
    </row>
    <row r="61" spans="1:4" ht="15.75" thickBot="1" x14ac:dyDescent="0.3">
      <c r="A61" s="5"/>
      <c r="B61" s="5"/>
      <c r="C61" s="4" t="s">
        <v>151</v>
      </c>
      <c r="D61" s="12">
        <v>720</v>
      </c>
    </row>
    <row r="62" spans="1:4" ht="15.75" thickBot="1" x14ac:dyDescent="0.3">
      <c r="A62" s="7" t="s">
        <v>3</v>
      </c>
      <c r="B62" s="16">
        <f>SUM(B52:B61)</f>
        <v>20840.04</v>
      </c>
      <c r="C62" s="2" t="s">
        <v>3</v>
      </c>
      <c r="D62" s="16">
        <f>SUM(D53:D61)</f>
        <v>10941.48</v>
      </c>
    </row>
    <row r="63" spans="1:4" ht="15.75" thickBot="1" x14ac:dyDescent="0.3">
      <c r="A63" s="45" t="s">
        <v>4</v>
      </c>
      <c r="B63" s="46"/>
      <c r="C63" s="47"/>
      <c r="D63" s="15">
        <f>SUM(B62-D62)</f>
        <v>9898.5600000000013</v>
      </c>
    </row>
    <row r="66" spans="1:4" ht="15.75" thickBot="1" x14ac:dyDescent="0.3"/>
    <row r="67" spans="1:4" ht="15.75" thickBot="1" x14ac:dyDescent="0.3">
      <c r="A67" s="42" t="s">
        <v>152</v>
      </c>
      <c r="B67" s="43"/>
      <c r="C67" s="43"/>
      <c r="D67" s="44"/>
    </row>
    <row r="68" spans="1:4" ht="15.75" thickBot="1" x14ac:dyDescent="0.3">
      <c r="A68" s="2" t="s">
        <v>0</v>
      </c>
      <c r="B68" s="2" t="s">
        <v>1</v>
      </c>
      <c r="C68" s="2" t="s">
        <v>2</v>
      </c>
      <c r="D68" s="2" t="s">
        <v>1</v>
      </c>
    </row>
    <row r="69" spans="1:4" x14ac:dyDescent="0.25">
      <c r="A69" s="4" t="s">
        <v>138</v>
      </c>
      <c r="B69" s="12">
        <v>0</v>
      </c>
      <c r="C69" s="4"/>
      <c r="D69" s="4"/>
    </row>
    <row r="70" spans="1:4" x14ac:dyDescent="0.25">
      <c r="A70" s="4" t="s">
        <v>130</v>
      </c>
      <c r="B70" s="17">
        <v>2881.39</v>
      </c>
      <c r="C70" s="4" t="s">
        <v>135</v>
      </c>
      <c r="D70" s="17">
        <f>VISA!C207</f>
        <v>5959.0300000000007</v>
      </c>
    </row>
    <row r="71" spans="1:4" x14ac:dyDescent="0.25">
      <c r="A71" s="4" t="s">
        <v>129</v>
      </c>
      <c r="B71" s="17">
        <v>2150</v>
      </c>
      <c r="C71" s="4"/>
      <c r="D71" s="12"/>
    </row>
    <row r="72" spans="1:4" x14ac:dyDescent="0.25">
      <c r="A72" s="4" t="s">
        <v>153</v>
      </c>
      <c r="B72" s="17">
        <v>14808.65</v>
      </c>
      <c r="C72" s="4" t="s">
        <v>136</v>
      </c>
      <c r="D72" s="17">
        <v>199.97</v>
      </c>
    </row>
    <row r="73" spans="1:4" x14ac:dyDescent="0.25">
      <c r="A73" s="4"/>
      <c r="B73" s="19"/>
      <c r="C73" s="4" t="s">
        <v>187</v>
      </c>
      <c r="D73" s="17">
        <v>326.39999999999998</v>
      </c>
    </row>
    <row r="74" spans="1:4" x14ac:dyDescent="0.25">
      <c r="A74" s="4"/>
      <c r="B74" s="11"/>
      <c r="C74" s="4" t="s">
        <v>132</v>
      </c>
      <c r="D74" s="17">
        <v>60</v>
      </c>
    </row>
    <row r="75" spans="1:4" x14ac:dyDescent="0.25">
      <c r="A75" s="4"/>
      <c r="B75" s="11"/>
      <c r="C75" s="4" t="s">
        <v>133</v>
      </c>
      <c r="D75" s="17">
        <v>264.79000000000002</v>
      </c>
    </row>
    <row r="76" spans="1:4" x14ac:dyDescent="0.25">
      <c r="A76" s="4"/>
      <c r="B76" s="11"/>
      <c r="C76" s="4" t="s">
        <v>134</v>
      </c>
      <c r="D76" s="17">
        <v>26.36</v>
      </c>
    </row>
    <row r="77" spans="1:4" x14ac:dyDescent="0.25">
      <c r="A77" s="4"/>
      <c r="B77" s="11"/>
      <c r="C77" s="4" t="s">
        <v>137</v>
      </c>
      <c r="D77" s="17">
        <f>MASTER!C144</f>
        <v>3420.8600000000006</v>
      </c>
    </row>
    <row r="78" spans="1:4" ht="15.75" thickBot="1" x14ac:dyDescent="0.3">
      <c r="A78" s="5"/>
      <c r="B78" s="5"/>
      <c r="C78" s="4" t="s">
        <v>154</v>
      </c>
      <c r="D78" s="17">
        <v>720.48</v>
      </c>
    </row>
    <row r="79" spans="1:4" ht="15.75" thickBot="1" x14ac:dyDescent="0.3">
      <c r="A79" s="7" t="s">
        <v>3</v>
      </c>
      <c r="B79" s="16">
        <f>SUM(B69:B78)</f>
        <v>19840.04</v>
      </c>
      <c r="C79" s="2" t="s">
        <v>3</v>
      </c>
      <c r="D79" s="16">
        <f>SUM(D70:D78)</f>
        <v>10977.89</v>
      </c>
    </row>
    <row r="80" spans="1:4" ht="15.75" thickBot="1" x14ac:dyDescent="0.3">
      <c r="A80" s="45" t="s">
        <v>4</v>
      </c>
      <c r="B80" s="46"/>
      <c r="C80" s="47"/>
      <c r="D80" s="15">
        <f>SUM(B79-D79)</f>
        <v>8862.1500000000015</v>
      </c>
    </row>
    <row r="83" spans="1:4" ht="15.75" thickBot="1" x14ac:dyDescent="0.3"/>
    <row r="84" spans="1:4" ht="15.75" thickBot="1" x14ac:dyDescent="0.3">
      <c r="A84" s="42" t="s">
        <v>155</v>
      </c>
      <c r="B84" s="43"/>
      <c r="C84" s="43"/>
      <c r="D84" s="44"/>
    </row>
    <row r="85" spans="1:4" ht="15.75" thickBot="1" x14ac:dyDescent="0.3">
      <c r="A85" s="2" t="s">
        <v>0</v>
      </c>
      <c r="B85" s="2" t="s">
        <v>1</v>
      </c>
      <c r="C85" s="2" t="s">
        <v>2</v>
      </c>
      <c r="D85" s="2" t="s">
        <v>1</v>
      </c>
    </row>
    <row r="86" spans="1:4" x14ac:dyDescent="0.25">
      <c r="A86" s="4" t="s">
        <v>138</v>
      </c>
      <c r="B86" s="12"/>
      <c r="C86" s="4"/>
      <c r="D86" s="4"/>
    </row>
    <row r="87" spans="1:4" x14ac:dyDescent="0.25">
      <c r="A87" s="4" t="s">
        <v>130</v>
      </c>
      <c r="B87" s="17">
        <v>2881.39</v>
      </c>
      <c r="C87" s="4" t="s">
        <v>135</v>
      </c>
      <c r="D87" s="17">
        <f>VISA!C248</f>
        <v>6264.58</v>
      </c>
    </row>
    <row r="88" spans="1:4" x14ac:dyDescent="0.25">
      <c r="A88" s="4" t="s">
        <v>129</v>
      </c>
      <c r="B88" s="17">
        <v>2181.81</v>
      </c>
      <c r="C88" s="4"/>
      <c r="D88" s="12"/>
    </row>
    <row r="89" spans="1:4" x14ac:dyDescent="0.25">
      <c r="A89" s="4" t="s">
        <v>156</v>
      </c>
      <c r="B89" s="17">
        <v>14808.65</v>
      </c>
      <c r="C89" s="4" t="s">
        <v>136</v>
      </c>
      <c r="D89" s="17">
        <v>199.97</v>
      </c>
    </row>
    <row r="90" spans="1:4" x14ac:dyDescent="0.25">
      <c r="A90" s="4"/>
      <c r="B90" s="19"/>
      <c r="C90" s="4" t="s">
        <v>187</v>
      </c>
      <c r="D90" s="17">
        <v>326.39999999999998</v>
      </c>
    </row>
    <row r="91" spans="1:4" x14ac:dyDescent="0.25">
      <c r="A91" s="4"/>
      <c r="B91" s="11"/>
      <c r="C91" s="4" t="s">
        <v>132</v>
      </c>
      <c r="D91" s="17">
        <v>140</v>
      </c>
    </row>
    <row r="92" spans="1:4" x14ac:dyDescent="0.25">
      <c r="A92" s="4"/>
      <c r="B92" s="11"/>
      <c r="C92" s="4" t="s">
        <v>133</v>
      </c>
      <c r="D92" s="17">
        <v>264.79000000000002</v>
      </c>
    </row>
    <row r="93" spans="1:4" x14ac:dyDescent="0.25">
      <c r="A93" s="4"/>
      <c r="B93" s="11"/>
      <c r="C93" s="4" t="s">
        <v>134</v>
      </c>
      <c r="D93" s="17">
        <v>26.36</v>
      </c>
    </row>
    <row r="94" spans="1:4" x14ac:dyDescent="0.25">
      <c r="A94" s="4"/>
      <c r="B94" s="11"/>
      <c r="C94" s="4" t="s">
        <v>137</v>
      </c>
      <c r="D94" s="17">
        <f>MASTER!C171</f>
        <v>3190.86</v>
      </c>
    </row>
    <row r="95" spans="1:4" ht="15.75" thickBot="1" x14ac:dyDescent="0.3">
      <c r="A95" s="5"/>
      <c r="B95" s="5"/>
      <c r="C95" s="4" t="s">
        <v>157</v>
      </c>
      <c r="D95" s="17">
        <v>723.92</v>
      </c>
    </row>
    <row r="96" spans="1:4" ht="15.75" thickBot="1" x14ac:dyDescent="0.3">
      <c r="A96" s="7" t="s">
        <v>3</v>
      </c>
      <c r="B96" s="16">
        <f>SUM(B86:B95)</f>
        <v>19871.849999999999</v>
      </c>
      <c r="C96" s="2" t="s">
        <v>3</v>
      </c>
      <c r="D96" s="16">
        <f>SUM(D87:D95)</f>
        <v>11136.88</v>
      </c>
    </row>
    <row r="97" spans="1:4" ht="15.75" thickBot="1" x14ac:dyDescent="0.3">
      <c r="A97" s="45" t="s">
        <v>4</v>
      </c>
      <c r="B97" s="46"/>
      <c r="C97" s="47"/>
      <c r="D97" s="15">
        <f>SUM(B96-D96)</f>
        <v>8734.9699999999993</v>
      </c>
    </row>
    <row r="100" spans="1:4" ht="15.75" thickBot="1" x14ac:dyDescent="0.3"/>
    <row r="101" spans="1:4" ht="15.75" thickBot="1" x14ac:dyDescent="0.3">
      <c r="A101" s="42" t="s">
        <v>158</v>
      </c>
      <c r="B101" s="43"/>
      <c r="C101" s="43"/>
      <c r="D101" s="44"/>
    </row>
    <row r="102" spans="1:4" ht="15.75" thickBot="1" x14ac:dyDescent="0.3">
      <c r="A102" s="2" t="s">
        <v>0</v>
      </c>
      <c r="B102" s="2" t="s">
        <v>1</v>
      </c>
      <c r="C102" s="2" t="s">
        <v>2</v>
      </c>
      <c r="D102" s="2" t="s">
        <v>1</v>
      </c>
    </row>
    <row r="103" spans="1:4" x14ac:dyDescent="0.25">
      <c r="A103" s="4" t="s">
        <v>138</v>
      </c>
      <c r="B103" s="12">
        <v>0</v>
      </c>
      <c r="C103" s="4"/>
      <c r="D103" s="4"/>
    </row>
    <row r="104" spans="1:4" x14ac:dyDescent="0.25">
      <c r="A104" s="4" t="s">
        <v>130</v>
      </c>
      <c r="B104" s="17">
        <v>2881.39</v>
      </c>
      <c r="C104" s="4" t="s">
        <v>135</v>
      </c>
      <c r="D104" s="17">
        <f>VISA!C284</f>
        <v>4971.329999999999</v>
      </c>
    </row>
    <row r="105" spans="1:4" x14ac:dyDescent="0.25">
      <c r="A105" s="4" t="s">
        <v>129</v>
      </c>
      <c r="B105" s="17">
        <v>2181.81</v>
      </c>
      <c r="C105" s="4"/>
      <c r="D105" s="12"/>
    </row>
    <row r="106" spans="1:4" x14ac:dyDescent="0.25">
      <c r="A106" s="4" t="s">
        <v>159</v>
      </c>
      <c r="B106" s="17">
        <v>14808.65</v>
      </c>
      <c r="C106" s="4" t="s">
        <v>136</v>
      </c>
      <c r="D106" s="17">
        <v>199.97</v>
      </c>
    </row>
    <row r="107" spans="1:4" x14ac:dyDescent="0.25">
      <c r="A107" s="4"/>
      <c r="B107" s="19"/>
      <c r="C107" s="4" t="s">
        <v>187</v>
      </c>
      <c r="D107" s="17">
        <v>326.39999999999998</v>
      </c>
    </row>
    <row r="108" spans="1:4" x14ac:dyDescent="0.25">
      <c r="A108" s="4"/>
      <c r="B108" s="11"/>
      <c r="C108" s="4" t="s">
        <v>132</v>
      </c>
      <c r="D108" s="17">
        <v>80</v>
      </c>
    </row>
    <row r="109" spans="1:4" x14ac:dyDescent="0.25">
      <c r="A109" s="4"/>
      <c r="B109" s="11"/>
      <c r="C109" s="4" t="s">
        <v>133</v>
      </c>
      <c r="D109" s="17">
        <v>264.79000000000002</v>
      </c>
    </row>
    <row r="110" spans="1:4" x14ac:dyDescent="0.25">
      <c r="A110" s="4"/>
      <c r="B110" s="11"/>
      <c r="C110" s="4" t="s">
        <v>134</v>
      </c>
      <c r="D110" s="17">
        <v>26.36</v>
      </c>
    </row>
    <row r="111" spans="1:4" x14ac:dyDescent="0.25">
      <c r="A111" s="4"/>
      <c r="B111" s="11"/>
      <c r="C111" s="4" t="s">
        <v>137</v>
      </c>
      <c r="D111" s="17">
        <f>MASTER!C197</f>
        <v>3640.06</v>
      </c>
    </row>
    <row r="112" spans="1:4" ht="15.75" thickBot="1" x14ac:dyDescent="0.3">
      <c r="A112" s="5"/>
      <c r="B112" s="5"/>
      <c r="C112" s="4" t="s">
        <v>160</v>
      </c>
      <c r="D112" s="17">
        <v>728.07</v>
      </c>
    </row>
    <row r="113" spans="1:12" ht="15.75" thickBot="1" x14ac:dyDescent="0.3">
      <c r="A113" s="7" t="s">
        <v>3</v>
      </c>
      <c r="B113" s="16">
        <f>SUM(B103:B112)</f>
        <v>19871.849999999999</v>
      </c>
      <c r="C113" s="2" t="s">
        <v>3</v>
      </c>
      <c r="D113" s="16">
        <f>SUM(D104:D112)</f>
        <v>10236.979999999998</v>
      </c>
    </row>
    <row r="114" spans="1:12" ht="15.75" thickBot="1" x14ac:dyDescent="0.3">
      <c r="A114" s="45" t="s">
        <v>4</v>
      </c>
      <c r="B114" s="46"/>
      <c r="C114" s="47"/>
      <c r="D114" s="15">
        <f>SUM(B113-D113)</f>
        <v>9634.8700000000008</v>
      </c>
    </row>
    <row r="117" spans="1:12" ht="15.75" thickBot="1" x14ac:dyDescent="0.3"/>
    <row r="118" spans="1:12" ht="15.75" thickBot="1" x14ac:dyDescent="0.3">
      <c r="A118" s="42" t="s">
        <v>161</v>
      </c>
      <c r="B118" s="43"/>
      <c r="C118" s="43"/>
      <c r="D118" s="44"/>
    </row>
    <row r="119" spans="1:12" ht="15.75" thickBot="1" x14ac:dyDescent="0.3">
      <c r="A119" s="2" t="s">
        <v>0</v>
      </c>
      <c r="B119" s="2" t="s">
        <v>1</v>
      </c>
      <c r="C119" s="2" t="s">
        <v>2</v>
      </c>
      <c r="D119" s="2" t="s">
        <v>1</v>
      </c>
      <c r="H119" s="32"/>
      <c r="J119" s="32"/>
    </row>
    <row r="120" spans="1:12" x14ac:dyDescent="0.25">
      <c r="A120" s="4" t="s">
        <v>138</v>
      </c>
      <c r="B120" s="12">
        <f>D114</f>
        <v>9634.8700000000008</v>
      </c>
      <c r="C120" s="4"/>
      <c r="D120" s="4"/>
      <c r="H120" s="32"/>
      <c r="J120" s="32"/>
      <c r="L120" s="36"/>
    </row>
    <row r="121" spans="1:12" x14ac:dyDescent="0.25">
      <c r="A121" s="4" t="s">
        <v>130</v>
      </c>
      <c r="B121" s="17">
        <v>2881.39</v>
      </c>
      <c r="C121" s="4" t="s">
        <v>135</v>
      </c>
      <c r="D121" s="17">
        <f>VISA!C331</f>
        <v>6853.6499999999969</v>
      </c>
      <c r="H121" s="32"/>
      <c r="J121" s="32"/>
      <c r="L121" s="36"/>
    </row>
    <row r="122" spans="1:12" x14ac:dyDescent="0.25">
      <c r="A122" s="4" t="s">
        <v>129</v>
      </c>
      <c r="B122" s="17">
        <v>2181.81</v>
      </c>
      <c r="C122" s="4" t="s">
        <v>136</v>
      </c>
      <c r="D122" s="17">
        <v>199.97</v>
      </c>
      <c r="H122" s="34"/>
    </row>
    <row r="123" spans="1:12" x14ac:dyDescent="0.25">
      <c r="A123" s="4" t="s">
        <v>162</v>
      </c>
      <c r="B123" s="17">
        <v>14808.65</v>
      </c>
      <c r="C123" s="4" t="s">
        <v>187</v>
      </c>
      <c r="D123" s="17">
        <v>326.39999999999998</v>
      </c>
      <c r="J123" s="32"/>
      <c r="L123" s="32"/>
    </row>
    <row r="124" spans="1:12" x14ac:dyDescent="0.25">
      <c r="A124" s="4" t="s">
        <v>138</v>
      </c>
      <c r="B124" s="12">
        <v>3144.04</v>
      </c>
      <c r="C124" s="4" t="s">
        <v>132</v>
      </c>
      <c r="D124" s="17">
        <v>80</v>
      </c>
      <c r="H124" s="35"/>
    </row>
    <row r="125" spans="1:12" x14ac:dyDescent="0.25">
      <c r="A125" s="4" t="s">
        <v>287</v>
      </c>
      <c r="B125" s="12">
        <v>4000</v>
      </c>
      <c r="C125" s="4" t="s">
        <v>133</v>
      </c>
      <c r="D125" s="17">
        <v>309.06</v>
      </c>
      <c r="K125" s="32"/>
    </row>
    <row r="126" spans="1:12" x14ac:dyDescent="0.25">
      <c r="A126" s="4"/>
      <c r="B126" s="11"/>
      <c r="C126" s="4" t="s">
        <v>134</v>
      </c>
      <c r="D126" s="17">
        <v>26.36</v>
      </c>
      <c r="K126" s="32"/>
    </row>
    <row r="127" spans="1:12" x14ac:dyDescent="0.25">
      <c r="A127" s="4"/>
      <c r="B127" s="11"/>
      <c r="C127" s="4" t="s">
        <v>137</v>
      </c>
      <c r="D127" s="17">
        <f>MASTER!C218</f>
        <v>3252.3</v>
      </c>
    </row>
    <row r="128" spans="1:12" ht="15.75" thickBot="1" x14ac:dyDescent="0.3">
      <c r="A128" s="5"/>
      <c r="B128" s="5"/>
      <c r="C128" s="4"/>
      <c r="D128" s="12"/>
    </row>
    <row r="129" spans="1:4" ht="15.75" thickBot="1" x14ac:dyDescent="0.3">
      <c r="A129" s="7" t="s">
        <v>3</v>
      </c>
      <c r="B129" s="16">
        <f>SUM(B120:B128)</f>
        <v>36650.76</v>
      </c>
      <c r="C129" s="2" t="s">
        <v>3</v>
      </c>
      <c r="D129" s="16">
        <f>SUM(D121:D128)</f>
        <v>11047.739999999998</v>
      </c>
    </row>
    <row r="130" spans="1:4" ht="15.75" thickBot="1" x14ac:dyDescent="0.3">
      <c r="A130" s="45" t="s">
        <v>4</v>
      </c>
      <c r="B130" s="46"/>
      <c r="C130" s="47"/>
      <c r="D130" s="15">
        <f>SUM(B129-D129)</f>
        <v>25603.020000000004</v>
      </c>
    </row>
    <row r="133" spans="1:4" ht="15.75" thickBot="1" x14ac:dyDescent="0.3"/>
    <row r="134" spans="1:4" ht="15.75" thickBot="1" x14ac:dyDescent="0.3">
      <c r="A134" s="42" t="s">
        <v>263</v>
      </c>
      <c r="B134" s="43"/>
      <c r="C134" s="43"/>
      <c r="D134" s="44"/>
    </row>
    <row r="135" spans="1:4" ht="15.75" thickBot="1" x14ac:dyDescent="0.3">
      <c r="A135" s="2" t="s">
        <v>0</v>
      </c>
      <c r="B135" s="2" t="s">
        <v>1</v>
      </c>
      <c r="C135" s="2" t="s">
        <v>2</v>
      </c>
      <c r="D135" s="2" t="s">
        <v>1</v>
      </c>
    </row>
    <row r="136" spans="1:4" x14ac:dyDescent="0.25">
      <c r="A136" s="4" t="s">
        <v>138</v>
      </c>
      <c r="B136" s="17">
        <v>4146</v>
      </c>
      <c r="C136" s="4"/>
      <c r="D136" s="4"/>
    </row>
    <row r="137" spans="1:4" x14ac:dyDescent="0.25">
      <c r="A137" s="4" t="s">
        <v>130</v>
      </c>
      <c r="B137" s="17">
        <v>3138.09</v>
      </c>
      <c r="C137" s="4" t="s">
        <v>135</v>
      </c>
      <c r="D137" s="17">
        <f>VISA!C369</f>
        <v>4592.58</v>
      </c>
    </row>
    <row r="138" spans="1:4" x14ac:dyDescent="0.25">
      <c r="A138" s="4" t="s">
        <v>129</v>
      </c>
      <c r="B138" s="17">
        <v>2308.02</v>
      </c>
      <c r="C138" s="4" t="s">
        <v>136</v>
      </c>
      <c r="D138" s="17">
        <v>199.97</v>
      </c>
    </row>
    <row r="139" spans="1:4" x14ac:dyDescent="0.25">
      <c r="A139" s="4"/>
      <c r="B139" s="12"/>
      <c r="C139" s="4" t="s">
        <v>187</v>
      </c>
      <c r="D139" s="17">
        <v>341.4</v>
      </c>
    </row>
    <row r="140" spans="1:4" x14ac:dyDescent="0.25">
      <c r="A140" s="4"/>
      <c r="B140" s="11"/>
      <c r="C140" s="4" t="s">
        <v>132</v>
      </c>
      <c r="D140" s="17">
        <v>80</v>
      </c>
    </row>
    <row r="141" spans="1:4" x14ac:dyDescent="0.25">
      <c r="A141" s="4"/>
      <c r="B141" s="11"/>
      <c r="C141" s="4" t="s">
        <v>133</v>
      </c>
      <c r="D141" s="17">
        <v>264.79000000000002</v>
      </c>
    </row>
    <row r="142" spans="1:4" x14ac:dyDescent="0.25">
      <c r="A142" s="4"/>
      <c r="B142" s="11"/>
      <c r="C142" s="4" t="s">
        <v>134</v>
      </c>
      <c r="D142" s="17">
        <v>26.36</v>
      </c>
    </row>
    <row r="143" spans="1:4" x14ac:dyDescent="0.25">
      <c r="A143" s="4"/>
      <c r="B143" s="11"/>
      <c r="C143" s="4" t="s">
        <v>137</v>
      </c>
      <c r="D143" s="17">
        <f>MASTER!C240</f>
        <v>3258.5</v>
      </c>
    </row>
    <row r="144" spans="1:4" ht="15.75" thickBot="1" x14ac:dyDescent="0.3">
      <c r="A144" s="5"/>
      <c r="B144" s="5"/>
      <c r="C144" s="4"/>
      <c r="D144" s="12"/>
    </row>
    <row r="145" spans="1:4" ht="15.75" thickBot="1" x14ac:dyDescent="0.3">
      <c r="A145" s="7" t="s">
        <v>3</v>
      </c>
      <c r="B145" s="16">
        <f>SUM(B136:B144)</f>
        <v>9592.11</v>
      </c>
      <c r="C145" s="2" t="s">
        <v>3</v>
      </c>
      <c r="D145" s="16">
        <f>SUM(D137:D144)</f>
        <v>8763.5999999999985</v>
      </c>
    </row>
    <row r="146" spans="1:4" ht="15.75" thickBot="1" x14ac:dyDescent="0.3">
      <c r="A146" s="45" t="s">
        <v>4</v>
      </c>
      <c r="B146" s="46"/>
      <c r="C146" s="47"/>
      <c r="D146" s="15">
        <f>SUM(B145-D145)</f>
        <v>828.51000000000204</v>
      </c>
    </row>
    <row r="149" spans="1:4" ht="15.75" thickBot="1" x14ac:dyDescent="0.3"/>
    <row r="150" spans="1:4" ht="15.75" thickBot="1" x14ac:dyDescent="0.3">
      <c r="A150" s="42" t="s">
        <v>264</v>
      </c>
      <c r="B150" s="43"/>
      <c r="C150" s="43"/>
      <c r="D150" s="44"/>
    </row>
    <row r="151" spans="1:4" ht="15.75" thickBot="1" x14ac:dyDescent="0.3">
      <c r="A151" s="2" t="s">
        <v>0</v>
      </c>
      <c r="B151" s="2" t="s">
        <v>1</v>
      </c>
      <c r="C151" s="2" t="s">
        <v>2</v>
      </c>
      <c r="D151" s="2" t="s">
        <v>1</v>
      </c>
    </row>
    <row r="152" spans="1:4" x14ac:dyDescent="0.25">
      <c r="A152" s="4" t="s">
        <v>138</v>
      </c>
      <c r="B152" s="17">
        <f>D146</f>
        <v>828.51000000000204</v>
      </c>
      <c r="C152" s="4"/>
      <c r="D152" s="4"/>
    </row>
    <row r="153" spans="1:4" x14ac:dyDescent="0.25">
      <c r="A153" s="4" t="s">
        <v>130</v>
      </c>
      <c r="B153" s="17">
        <v>3138.09</v>
      </c>
      <c r="C153" s="4" t="s">
        <v>135</v>
      </c>
      <c r="D153" s="17">
        <f>VISA!C403</f>
        <v>4396.4799999999996</v>
      </c>
    </row>
    <row r="154" spans="1:4" x14ac:dyDescent="0.25">
      <c r="A154" s="4" t="s">
        <v>129</v>
      </c>
      <c r="B154" s="17">
        <v>2308.02</v>
      </c>
      <c r="C154" s="4" t="s">
        <v>136</v>
      </c>
      <c r="D154" s="17">
        <v>199.97</v>
      </c>
    </row>
    <row r="155" spans="1:4" x14ac:dyDescent="0.25">
      <c r="A155" s="4"/>
      <c r="B155" s="12"/>
      <c r="C155" s="4" t="s">
        <v>187</v>
      </c>
      <c r="D155" s="17">
        <v>409.4</v>
      </c>
    </row>
    <row r="156" spans="1:4" x14ac:dyDescent="0.25">
      <c r="A156" s="4"/>
      <c r="B156" s="11"/>
      <c r="C156" s="4" t="s">
        <v>132</v>
      </c>
      <c r="D156" s="17">
        <v>80</v>
      </c>
    </row>
    <row r="157" spans="1:4" x14ac:dyDescent="0.25">
      <c r="A157" s="4"/>
      <c r="B157" s="11"/>
      <c r="C157" s="4" t="s">
        <v>133</v>
      </c>
      <c r="D157" s="17">
        <v>264.79000000000002</v>
      </c>
    </row>
    <row r="158" spans="1:4" x14ac:dyDescent="0.25">
      <c r="A158" s="4"/>
      <c r="B158" s="11"/>
      <c r="C158" s="4" t="s">
        <v>134</v>
      </c>
      <c r="D158" s="17">
        <v>26.36</v>
      </c>
    </row>
    <row r="159" spans="1:4" x14ac:dyDescent="0.25">
      <c r="A159" s="4"/>
      <c r="B159" s="11"/>
      <c r="C159" s="4" t="s">
        <v>137</v>
      </c>
      <c r="D159" s="17">
        <f>MASTER!C263</f>
        <v>3439.9300000000003</v>
      </c>
    </row>
    <row r="160" spans="1:4" ht="15.75" thickBot="1" x14ac:dyDescent="0.3">
      <c r="A160" s="5"/>
      <c r="B160" s="5"/>
      <c r="C160" s="4"/>
      <c r="D160" s="12"/>
    </row>
    <row r="161" spans="1:4" ht="15.75" thickBot="1" x14ac:dyDescent="0.3">
      <c r="A161" s="7" t="s">
        <v>3</v>
      </c>
      <c r="B161" s="16">
        <f>SUM(B152:B160)</f>
        <v>6274.6200000000026</v>
      </c>
      <c r="C161" s="2" t="s">
        <v>3</v>
      </c>
      <c r="D161" s="16">
        <f>SUM(D153:D160)</f>
        <v>8816.93</v>
      </c>
    </row>
    <row r="162" spans="1:4" ht="15.75" thickBot="1" x14ac:dyDescent="0.3">
      <c r="A162" s="45" t="s">
        <v>4</v>
      </c>
      <c r="B162" s="46"/>
      <c r="C162" s="47"/>
      <c r="D162" s="15">
        <f>SUM(B161-D161)</f>
        <v>-2542.3099999999977</v>
      </c>
    </row>
    <row r="164" spans="1:4" ht="15.75" thickBot="1" x14ac:dyDescent="0.3"/>
    <row r="165" spans="1:4" ht="15.75" thickBot="1" x14ac:dyDescent="0.3">
      <c r="A165" s="42" t="s">
        <v>265</v>
      </c>
      <c r="B165" s="43"/>
      <c r="C165" s="43"/>
      <c r="D165" s="44"/>
    </row>
    <row r="166" spans="1:4" ht="15.75" thickBot="1" x14ac:dyDescent="0.3">
      <c r="A166" s="2" t="s">
        <v>0</v>
      </c>
      <c r="B166" s="2" t="s">
        <v>1</v>
      </c>
      <c r="C166" s="2" t="s">
        <v>2</v>
      </c>
      <c r="D166" s="2" t="s">
        <v>1</v>
      </c>
    </row>
    <row r="167" spans="1:4" x14ac:dyDescent="0.25">
      <c r="A167" s="4" t="s">
        <v>138</v>
      </c>
      <c r="B167" s="12">
        <v>0</v>
      </c>
      <c r="C167" s="4"/>
      <c r="D167" s="4"/>
    </row>
    <row r="168" spans="1:4" x14ac:dyDescent="0.25">
      <c r="A168" s="4" t="s">
        <v>130</v>
      </c>
      <c r="B168" s="17">
        <v>3138.09</v>
      </c>
      <c r="C168" s="4" t="s">
        <v>135</v>
      </c>
      <c r="D168" s="17">
        <f>VISA!C440</f>
        <v>4851.53</v>
      </c>
    </row>
    <row r="169" spans="1:4" x14ac:dyDescent="0.25">
      <c r="A169" s="4" t="s">
        <v>129</v>
      </c>
      <c r="B169" s="17">
        <v>2316.6999999999998</v>
      </c>
      <c r="C169" s="4" t="s">
        <v>136</v>
      </c>
      <c r="D169" s="17">
        <v>199.97</v>
      </c>
    </row>
    <row r="170" spans="1:4" x14ac:dyDescent="0.25">
      <c r="A170" s="4"/>
      <c r="B170" s="12"/>
      <c r="C170" s="4" t="s">
        <v>187</v>
      </c>
      <c r="D170" s="17">
        <v>406.6</v>
      </c>
    </row>
    <row r="171" spans="1:4" x14ac:dyDescent="0.25">
      <c r="A171" s="4"/>
      <c r="B171" s="11"/>
      <c r="C171" s="4" t="s">
        <v>132</v>
      </c>
      <c r="D171" s="17">
        <v>80</v>
      </c>
    </row>
    <row r="172" spans="1:4" x14ac:dyDescent="0.25">
      <c r="A172" s="4"/>
      <c r="B172" s="11"/>
      <c r="C172" s="4" t="s">
        <v>133</v>
      </c>
      <c r="D172" s="17">
        <v>433.41</v>
      </c>
    </row>
    <row r="173" spans="1:4" x14ac:dyDescent="0.25">
      <c r="A173" s="4"/>
      <c r="B173" s="11"/>
      <c r="C173" s="4" t="s">
        <v>134</v>
      </c>
      <c r="D173" s="17">
        <v>26.36</v>
      </c>
    </row>
    <row r="174" spans="1:4" x14ac:dyDescent="0.25">
      <c r="A174" s="4"/>
      <c r="B174" s="11"/>
      <c r="C174" s="4" t="s">
        <v>137</v>
      </c>
      <c r="D174" s="17">
        <f>MASTER!C287</f>
        <v>2756.5500000000006</v>
      </c>
    </row>
    <row r="175" spans="1:4" ht="15.75" thickBot="1" x14ac:dyDescent="0.3">
      <c r="A175" s="5"/>
      <c r="B175" s="5"/>
      <c r="C175" s="4"/>
      <c r="D175" s="12"/>
    </row>
    <row r="176" spans="1:4" ht="15.75" thickBot="1" x14ac:dyDescent="0.3">
      <c r="A176" s="7" t="s">
        <v>3</v>
      </c>
      <c r="B176" s="16">
        <f>SUM(B167:B175)</f>
        <v>5454.79</v>
      </c>
      <c r="C176" s="2" t="s">
        <v>3</v>
      </c>
      <c r="D176" s="16">
        <f>SUM(D168:D175)</f>
        <v>8754.42</v>
      </c>
    </row>
    <row r="177" spans="1:10" ht="15.75" thickBot="1" x14ac:dyDescent="0.3">
      <c r="A177" s="45" t="s">
        <v>4</v>
      </c>
      <c r="B177" s="46"/>
      <c r="C177" s="47"/>
      <c r="D177" s="15">
        <f>SUM(B176-D176)</f>
        <v>-3299.63</v>
      </c>
    </row>
    <row r="179" spans="1:10" ht="15.75" thickBot="1" x14ac:dyDescent="0.3"/>
    <row r="180" spans="1:10" ht="15.75" thickBot="1" x14ac:dyDescent="0.3">
      <c r="A180" s="42" t="s">
        <v>311</v>
      </c>
      <c r="B180" s="43"/>
      <c r="C180" s="43"/>
      <c r="D180" s="44"/>
    </row>
    <row r="181" spans="1:10" ht="15.75" thickBot="1" x14ac:dyDescent="0.3">
      <c r="A181" s="2" t="s">
        <v>0</v>
      </c>
      <c r="B181" s="2" t="s">
        <v>1</v>
      </c>
      <c r="C181" s="2" t="s">
        <v>2</v>
      </c>
      <c r="D181" s="2" t="s">
        <v>1</v>
      </c>
    </row>
    <row r="182" spans="1:10" x14ac:dyDescent="0.25">
      <c r="A182" s="4" t="s">
        <v>138</v>
      </c>
      <c r="B182" s="12">
        <v>0</v>
      </c>
      <c r="C182" s="4"/>
      <c r="D182" s="4"/>
      <c r="H182" s="32"/>
      <c r="J182" s="32"/>
    </row>
    <row r="183" spans="1:10" x14ac:dyDescent="0.25">
      <c r="A183" s="4" t="s">
        <v>130</v>
      </c>
      <c r="B183" s="17">
        <v>4775.3100000000004</v>
      </c>
      <c r="C183" s="4" t="s">
        <v>135</v>
      </c>
      <c r="D183" s="17">
        <f>VISA!C477</f>
        <v>4622.6099999999997</v>
      </c>
      <c r="H183" s="32"/>
      <c r="J183" s="32"/>
    </row>
    <row r="184" spans="1:10" x14ac:dyDescent="0.25">
      <c r="A184" s="4" t="s">
        <v>129</v>
      </c>
      <c r="B184" s="17">
        <v>2316.6999999999998</v>
      </c>
      <c r="C184" s="4" t="s">
        <v>136</v>
      </c>
      <c r="D184" s="17">
        <v>207.97</v>
      </c>
      <c r="H184" s="32"/>
      <c r="J184" s="32"/>
    </row>
    <row r="185" spans="1:10" x14ac:dyDescent="0.25">
      <c r="A185" s="4"/>
      <c r="B185" s="12"/>
      <c r="C185" s="4" t="s">
        <v>187</v>
      </c>
      <c r="D185" s="17">
        <v>399.6</v>
      </c>
      <c r="H185" s="34"/>
    </row>
    <row r="186" spans="1:10" x14ac:dyDescent="0.25">
      <c r="A186" s="4"/>
      <c r="B186" s="11"/>
      <c r="C186" s="4" t="s">
        <v>132</v>
      </c>
      <c r="D186" s="17">
        <v>80</v>
      </c>
    </row>
    <row r="187" spans="1:10" x14ac:dyDescent="0.25">
      <c r="A187" s="4"/>
      <c r="B187" s="11"/>
      <c r="C187" s="4" t="s">
        <v>133</v>
      </c>
      <c r="D187" s="17">
        <v>831.11</v>
      </c>
      <c r="H187" s="35"/>
    </row>
    <row r="188" spans="1:10" x14ac:dyDescent="0.25">
      <c r="A188" s="4"/>
      <c r="B188" s="11"/>
      <c r="C188" s="4" t="s">
        <v>134</v>
      </c>
      <c r="D188" s="17">
        <v>27.28</v>
      </c>
    </row>
    <row r="189" spans="1:10" x14ac:dyDescent="0.25">
      <c r="A189" s="4"/>
      <c r="B189" s="11"/>
      <c r="C189" s="4" t="s">
        <v>137</v>
      </c>
      <c r="D189" s="17">
        <f>MASTER!C314</f>
        <v>2692.5000000000005</v>
      </c>
    </row>
    <row r="190" spans="1:10" ht="15.75" thickBot="1" x14ac:dyDescent="0.3">
      <c r="A190" s="5"/>
      <c r="B190" s="5"/>
      <c r="C190" s="4"/>
      <c r="D190" s="12"/>
    </row>
    <row r="191" spans="1:10" ht="15.75" thickBot="1" x14ac:dyDescent="0.3">
      <c r="A191" s="7" t="s">
        <v>3</v>
      </c>
      <c r="B191" s="16">
        <f>SUM(B182:B190)</f>
        <v>7092.01</v>
      </c>
      <c r="C191" s="2" t="s">
        <v>3</v>
      </c>
      <c r="D191" s="16">
        <f>SUM(D183:D190)</f>
        <v>8861.07</v>
      </c>
    </row>
    <row r="192" spans="1:10" ht="15.75" thickBot="1" x14ac:dyDescent="0.3">
      <c r="A192" s="45" t="s">
        <v>4</v>
      </c>
      <c r="B192" s="46"/>
      <c r="C192" s="47"/>
      <c r="D192" s="15">
        <f>SUM(B191-D191)</f>
        <v>-1769.0599999999995</v>
      </c>
    </row>
    <row r="194" spans="1:4" ht="15.75" thickBot="1" x14ac:dyDescent="0.3"/>
    <row r="195" spans="1:4" ht="15.75" thickBot="1" x14ac:dyDescent="0.3">
      <c r="A195" s="42" t="s">
        <v>312</v>
      </c>
      <c r="B195" s="43"/>
      <c r="C195" s="43"/>
      <c r="D195" s="44"/>
    </row>
    <row r="196" spans="1:4" ht="15.75" thickBot="1" x14ac:dyDescent="0.3">
      <c r="A196" s="2" t="s">
        <v>0</v>
      </c>
      <c r="B196" s="2" t="s">
        <v>1</v>
      </c>
      <c r="C196" s="2" t="s">
        <v>2</v>
      </c>
      <c r="D196" s="2" t="s">
        <v>1</v>
      </c>
    </row>
    <row r="197" spans="1:4" x14ac:dyDescent="0.25">
      <c r="A197" s="4" t="s">
        <v>138</v>
      </c>
      <c r="B197" s="12">
        <v>0</v>
      </c>
      <c r="C197" s="4"/>
      <c r="D197" s="4"/>
    </row>
    <row r="198" spans="1:4" x14ac:dyDescent="0.25">
      <c r="A198" s="4" t="s">
        <v>130</v>
      </c>
      <c r="B198" s="17">
        <v>4638.96</v>
      </c>
      <c r="C198" s="4" t="s">
        <v>135</v>
      </c>
      <c r="D198" s="17">
        <f>VISA!C526</f>
        <v>5906.7299999999987</v>
      </c>
    </row>
    <row r="199" spans="1:4" x14ac:dyDescent="0.25">
      <c r="A199" s="4" t="s">
        <v>129</v>
      </c>
      <c r="B199" s="17">
        <v>2316.6999999999998</v>
      </c>
      <c r="C199" s="4" t="s">
        <v>136</v>
      </c>
      <c r="D199" s="17">
        <v>207.97</v>
      </c>
    </row>
    <row r="200" spans="1:4" x14ac:dyDescent="0.25">
      <c r="A200" s="4"/>
      <c r="B200" s="12"/>
      <c r="C200" s="4" t="s">
        <v>187</v>
      </c>
      <c r="D200" s="17">
        <v>448</v>
      </c>
    </row>
    <row r="201" spans="1:4" x14ac:dyDescent="0.25">
      <c r="A201" s="4"/>
      <c r="B201" s="11"/>
      <c r="C201" s="4" t="s">
        <v>132</v>
      </c>
      <c r="D201" s="17">
        <v>80</v>
      </c>
    </row>
    <row r="202" spans="1:4" x14ac:dyDescent="0.25">
      <c r="A202" s="4"/>
      <c r="B202" s="11"/>
      <c r="C202" s="4" t="s">
        <v>133</v>
      </c>
      <c r="D202" s="17">
        <v>588.14</v>
      </c>
    </row>
    <row r="203" spans="1:4" x14ac:dyDescent="0.25">
      <c r="A203" s="4"/>
      <c r="B203" s="11"/>
      <c r="C203" s="4" t="s">
        <v>134</v>
      </c>
      <c r="D203" s="12">
        <v>27.28</v>
      </c>
    </row>
    <row r="204" spans="1:4" x14ac:dyDescent="0.25">
      <c r="A204" s="4"/>
      <c r="B204" s="11"/>
      <c r="C204" s="4" t="s">
        <v>137</v>
      </c>
      <c r="D204" s="12">
        <f>MASTER!C340</f>
        <v>2372.2199999999998</v>
      </c>
    </row>
    <row r="205" spans="1:4" x14ac:dyDescent="0.25">
      <c r="A205" s="4"/>
      <c r="B205" s="11"/>
      <c r="C205" s="4" t="s">
        <v>354</v>
      </c>
      <c r="D205" s="12">
        <v>594.04</v>
      </c>
    </row>
    <row r="206" spans="1:4" ht="15.75" thickBot="1" x14ac:dyDescent="0.3">
      <c r="A206" s="5"/>
      <c r="B206" s="5"/>
      <c r="C206" s="4"/>
      <c r="D206" s="12"/>
    </row>
    <row r="207" spans="1:4" ht="15.75" thickBot="1" x14ac:dyDescent="0.3">
      <c r="A207" s="7" t="s">
        <v>3</v>
      </c>
      <c r="B207" s="16">
        <f>SUM(B197:B206)</f>
        <v>6955.66</v>
      </c>
      <c r="C207" s="2" t="s">
        <v>3</v>
      </c>
      <c r="D207" s="16">
        <f>SUM(D198:D206)</f>
        <v>10224.379999999997</v>
      </c>
    </row>
    <row r="208" spans="1:4" ht="15.75" thickBot="1" x14ac:dyDescent="0.3">
      <c r="A208" s="45" t="s">
        <v>4</v>
      </c>
      <c r="B208" s="46"/>
      <c r="C208" s="47"/>
      <c r="D208" s="15">
        <f>SUM(B207-D207)</f>
        <v>-3268.7199999999975</v>
      </c>
    </row>
    <row r="209" spans="1:12" ht="15.75" thickBot="1" x14ac:dyDescent="0.3"/>
    <row r="210" spans="1:12" ht="15.75" thickBot="1" x14ac:dyDescent="0.3">
      <c r="A210" s="42" t="s">
        <v>313</v>
      </c>
      <c r="B210" s="43"/>
      <c r="C210" s="43"/>
      <c r="D210" s="44"/>
    </row>
    <row r="211" spans="1:12" ht="15.75" thickBot="1" x14ac:dyDescent="0.3">
      <c r="A211" s="2" t="s">
        <v>0</v>
      </c>
      <c r="B211" s="2" t="s">
        <v>1</v>
      </c>
      <c r="C211" s="2" t="s">
        <v>2</v>
      </c>
      <c r="D211" s="2" t="s">
        <v>1</v>
      </c>
      <c r="H211" t="s">
        <v>247</v>
      </c>
      <c r="I211" s="32">
        <v>110.5</v>
      </c>
      <c r="K211" s="32">
        <v>7000</v>
      </c>
      <c r="L211" t="s">
        <v>246</v>
      </c>
    </row>
    <row r="212" spans="1:12" x14ac:dyDescent="0.25">
      <c r="A212" s="4" t="s">
        <v>138</v>
      </c>
      <c r="B212" s="12">
        <v>0</v>
      </c>
      <c r="C212" s="4"/>
      <c r="D212" s="4"/>
      <c r="H212" t="s">
        <v>247</v>
      </c>
      <c r="I212" s="32">
        <v>1225.51</v>
      </c>
      <c r="K212" s="32">
        <v>20000</v>
      </c>
      <c r="L212" t="s">
        <v>271</v>
      </c>
    </row>
    <row r="213" spans="1:12" x14ac:dyDescent="0.25">
      <c r="A213" s="4" t="s">
        <v>130</v>
      </c>
      <c r="B213" s="17">
        <v>3138.09</v>
      </c>
      <c r="C213" s="4" t="s">
        <v>135</v>
      </c>
      <c r="D213" s="17">
        <f>VISA!C580</f>
        <v>6499.909999999998</v>
      </c>
      <c r="H213" t="s">
        <v>247</v>
      </c>
      <c r="I213" s="32">
        <v>200</v>
      </c>
      <c r="J213" t="s">
        <v>288</v>
      </c>
      <c r="K213" s="32">
        <v>20000</v>
      </c>
      <c r="L213" t="s">
        <v>272</v>
      </c>
    </row>
    <row r="214" spans="1:12" x14ac:dyDescent="0.25">
      <c r="A214" s="4" t="s">
        <v>129</v>
      </c>
      <c r="B214" s="17">
        <v>2316.6999999999998</v>
      </c>
      <c r="C214" s="4" t="s">
        <v>136</v>
      </c>
      <c r="D214" s="17">
        <v>207.97</v>
      </c>
      <c r="H214" t="s">
        <v>247</v>
      </c>
      <c r="I214" s="34">
        <v>1521.07</v>
      </c>
    </row>
    <row r="215" spans="1:12" x14ac:dyDescent="0.25">
      <c r="A215" s="4"/>
      <c r="B215" s="12"/>
      <c r="C215" s="4" t="s">
        <v>187</v>
      </c>
      <c r="D215" s="17">
        <v>410</v>
      </c>
    </row>
    <row r="216" spans="1:12" x14ac:dyDescent="0.25">
      <c r="A216" s="4"/>
      <c r="B216" s="11"/>
      <c r="C216" s="4" t="s">
        <v>132</v>
      </c>
      <c r="D216" s="17">
        <v>80</v>
      </c>
      <c r="H216" t="s">
        <v>3</v>
      </c>
      <c r="I216" s="35">
        <f>SUM(I211:I215)-200</f>
        <v>2857.08</v>
      </c>
      <c r="J216" t="s">
        <v>288</v>
      </c>
    </row>
    <row r="217" spans="1:12" x14ac:dyDescent="0.25">
      <c r="A217" s="4"/>
      <c r="B217" s="11"/>
      <c r="C217" s="4" t="s">
        <v>133</v>
      </c>
      <c r="D217" s="17">
        <v>264.79000000000002</v>
      </c>
    </row>
    <row r="218" spans="1:12" x14ac:dyDescent="0.25">
      <c r="A218" s="4"/>
      <c r="B218" s="11"/>
      <c r="C218" s="4" t="s">
        <v>134</v>
      </c>
      <c r="D218" s="17">
        <v>27.28</v>
      </c>
    </row>
    <row r="219" spans="1:12" x14ac:dyDescent="0.25">
      <c r="A219" s="4"/>
      <c r="B219" s="11"/>
      <c r="C219" s="4" t="s">
        <v>137</v>
      </c>
      <c r="D219" s="17">
        <f>MASTER!C362</f>
        <v>2116.79</v>
      </c>
      <c r="E219" t="s">
        <v>355</v>
      </c>
    </row>
    <row r="220" spans="1:12" ht="15.75" thickBot="1" x14ac:dyDescent="0.3">
      <c r="A220" s="5"/>
      <c r="B220" s="5"/>
      <c r="C220" s="4"/>
      <c r="D220" s="12"/>
    </row>
    <row r="221" spans="1:12" ht="15.75" thickBot="1" x14ac:dyDescent="0.3">
      <c r="A221" s="7" t="s">
        <v>3</v>
      </c>
      <c r="B221" s="16">
        <f>SUM(B212:B220)</f>
        <v>5454.79</v>
      </c>
      <c r="C221" s="2" t="s">
        <v>3</v>
      </c>
      <c r="D221" s="16">
        <f>SUM(D213:D220)</f>
        <v>9606.739999999998</v>
      </c>
    </row>
    <row r="222" spans="1:12" ht="15.75" thickBot="1" x14ac:dyDescent="0.3">
      <c r="A222" s="45" t="s">
        <v>4</v>
      </c>
      <c r="B222" s="46"/>
      <c r="C222" s="47"/>
      <c r="D222" s="15">
        <f>SUM(B221-D221)</f>
        <v>-4151.949999999998</v>
      </c>
    </row>
    <row r="224" spans="1:12" ht="15.75" thickBot="1" x14ac:dyDescent="0.3"/>
    <row r="225" spans="1:6" ht="15.75" thickBot="1" x14ac:dyDescent="0.3">
      <c r="A225" s="42" t="s">
        <v>314</v>
      </c>
      <c r="B225" s="43"/>
      <c r="C225" s="43"/>
      <c r="D225" s="44"/>
    </row>
    <row r="226" spans="1:6" ht="15.75" thickBot="1" x14ac:dyDescent="0.3">
      <c r="A226" s="2" t="s">
        <v>0</v>
      </c>
      <c r="B226" s="2" t="s">
        <v>1</v>
      </c>
      <c r="C226" s="2" t="s">
        <v>2</v>
      </c>
      <c r="D226" s="2" t="s">
        <v>1</v>
      </c>
    </row>
    <row r="227" spans="1:6" x14ac:dyDescent="0.25">
      <c r="A227" s="4" t="s">
        <v>138</v>
      </c>
      <c r="B227" s="12">
        <v>0</v>
      </c>
      <c r="C227" s="4"/>
      <c r="D227" s="4"/>
    </row>
    <row r="228" spans="1:6" x14ac:dyDescent="0.25">
      <c r="A228" s="4" t="s">
        <v>130</v>
      </c>
      <c r="B228" s="12">
        <v>3138.09</v>
      </c>
      <c r="C228" s="4" t="s">
        <v>135</v>
      </c>
      <c r="D228" s="12">
        <f>VISA!C646</f>
        <v>8234.9699999999975</v>
      </c>
    </row>
    <row r="229" spans="1:6" x14ac:dyDescent="0.25">
      <c r="A229" s="4" t="s">
        <v>129</v>
      </c>
      <c r="B229" s="12">
        <v>2316.6999999999998</v>
      </c>
      <c r="C229" s="4" t="s">
        <v>136</v>
      </c>
      <c r="D229" s="12">
        <v>207.97</v>
      </c>
    </row>
    <row r="230" spans="1:6" x14ac:dyDescent="0.25">
      <c r="A230" s="4"/>
      <c r="B230" s="12"/>
      <c r="C230" s="4" t="s">
        <v>187</v>
      </c>
      <c r="D230" s="12">
        <v>410</v>
      </c>
    </row>
    <row r="231" spans="1:6" x14ac:dyDescent="0.25">
      <c r="A231" s="4"/>
      <c r="B231" s="11"/>
      <c r="C231" s="4" t="s">
        <v>132</v>
      </c>
      <c r="D231" s="12">
        <v>80</v>
      </c>
    </row>
    <row r="232" spans="1:6" x14ac:dyDescent="0.25">
      <c r="A232" s="4"/>
      <c r="B232" s="11"/>
      <c r="C232" s="4" t="s">
        <v>133</v>
      </c>
      <c r="D232" s="12">
        <v>264.79000000000002</v>
      </c>
    </row>
    <row r="233" spans="1:6" x14ac:dyDescent="0.25">
      <c r="A233" s="4"/>
      <c r="B233" s="11"/>
      <c r="C233" s="4" t="s">
        <v>134</v>
      </c>
      <c r="D233" s="12">
        <v>27.28</v>
      </c>
    </row>
    <row r="234" spans="1:6" x14ac:dyDescent="0.25">
      <c r="A234" s="4"/>
      <c r="B234" s="11"/>
      <c r="C234" s="4" t="s">
        <v>137</v>
      </c>
      <c r="D234" s="12">
        <f>MASTER!C385</f>
        <v>2428.96</v>
      </c>
    </row>
    <row r="235" spans="1:6" ht="15.75" thickBot="1" x14ac:dyDescent="0.3">
      <c r="A235" s="5"/>
      <c r="B235" s="5"/>
      <c r="C235" s="4"/>
      <c r="D235" s="12"/>
      <c r="E235" t="s">
        <v>356</v>
      </c>
      <c r="F235">
        <f>1476.35+70+50</f>
        <v>1596.35</v>
      </c>
    </row>
    <row r="236" spans="1:6" ht="15.75" thickBot="1" x14ac:dyDescent="0.3">
      <c r="A236" s="7" t="s">
        <v>3</v>
      </c>
      <c r="B236" s="16">
        <f>SUM(B227:B235)</f>
        <v>5454.79</v>
      </c>
      <c r="C236" s="2" t="s">
        <v>3</v>
      </c>
      <c r="D236" s="16">
        <f>SUM(D228:D235)</f>
        <v>11653.969999999998</v>
      </c>
    </row>
    <row r="237" spans="1:6" ht="15.75" thickBot="1" x14ac:dyDescent="0.3">
      <c r="A237" s="45" t="s">
        <v>4</v>
      </c>
      <c r="B237" s="46"/>
      <c r="C237" s="47"/>
      <c r="D237" s="15">
        <f>SUM(B236-D236)</f>
        <v>-6199.1799999999976</v>
      </c>
    </row>
    <row r="239" spans="1:6" ht="15.75" thickBot="1" x14ac:dyDescent="0.3"/>
    <row r="240" spans="1:6" ht="15.75" thickBot="1" x14ac:dyDescent="0.3">
      <c r="A240" s="42" t="s">
        <v>336</v>
      </c>
      <c r="B240" s="43"/>
      <c r="C240" s="43"/>
      <c r="D240" s="44"/>
    </row>
    <row r="241" spans="1:6" ht="15.75" thickBot="1" x14ac:dyDescent="0.3">
      <c r="A241" s="2" t="s">
        <v>0</v>
      </c>
      <c r="B241" s="2" t="s">
        <v>1</v>
      </c>
      <c r="C241" s="2" t="s">
        <v>2</v>
      </c>
      <c r="D241" s="2" t="s">
        <v>1</v>
      </c>
    </row>
    <row r="242" spans="1:6" x14ac:dyDescent="0.25">
      <c r="A242" s="4" t="s">
        <v>138</v>
      </c>
      <c r="B242" s="12">
        <v>0</v>
      </c>
      <c r="C242" s="4"/>
      <c r="D242" s="4"/>
    </row>
    <row r="243" spans="1:6" x14ac:dyDescent="0.25">
      <c r="A243" s="4" t="s">
        <v>130</v>
      </c>
      <c r="B243" s="12">
        <v>3138.09</v>
      </c>
      <c r="C243" s="4" t="s">
        <v>135</v>
      </c>
      <c r="D243" s="12">
        <f>VISA!C700</f>
        <v>7818.3799999999992</v>
      </c>
    </row>
    <row r="244" spans="1:6" x14ac:dyDescent="0.25">
      <c r="A244" s="4" t="s">
        <v>129</v>
      </c>
      <c r="B244" s="12">
        <v>2316.6999999999998</v>
      </c>
      <c r="C244" s="4" t="s">
        <v>136</v>
      </c>
      <c r="D244" s="12">
        <v>207.97</v>
      </c>
    </row>
    <row r="245" spans="1:6" x14ac:dyDescent="0.25">
      <c r="A245" s="4"/>
      <c r="B245" s="12"/>
      <c r="C245" s="4" t="s">
        <v>187</v>
      </c>
      <c r="D245" s="12">
        <v>410</v>
      </c>
    </row>
    <row r="246" spans="1:6" x14ac:dyDescent="0.25">
      <c r="A246" s="4"/>
      <c r="B246" s="11"/>
      <c r="C246" s="4" t="s">
        <v>132</v>
      </c>
      <c r="D246" s="12">
        <v>80</v>
      </c>
    </row>
    <row r="247" spans="1:6" x14ac:dyDescent="0.25">
      <c r="A247" s="4"/>
      <c r="B247" s="11"/>
      <c r="C247" s="4" t="s">
        <v>133</v>
      </c>
      <c r="D247" s="12">
        <v>264.79000000000002</v>
      </c>
    </row>
    <row r="248" spans="1:6" x14ac:dyDescent="0.25">
      <c r="A248" s="4"/>
      <c r="B248" s="11"/>
      <c r="C248" s="4" t="s">
        <v>134</v>
      </c>
      <c r="D248" s="12">
        <v>27.28</v>
      </c>
    </row>
    <row r="249" spans="1:6" x14ac:dyDescent="0.25">
      <c r="A249" s="4"/>
      <c r="B249" s="11"/>
      <c r="C249" s="4" t="s">
        <v>137</v>
      </c>
      <c r="D249" s="12">
        <f>MASTER!C397</f>
        <v>962.02</v>
      </c>
    </row>
    <row r="250" spans="1:6" ht="15.75" thickBot="1" x14ac:dyDescent="0.3">
      <c r="A250" s="5"/>
      <c r="B250" s="5"/>
      <c r="C250" s="4"/>
      <c r="D250" s="12"/>
      <c r="E250" t="s">
        <v>357</v>
      </c>
      <c r="F250">
        <v>1510.59</v>
      </c>
    </row>
    <row r="251" spans="1:6" ht="15.75" thickBot="1" x14ac:dyDescent="0.3">
      <c r="A251" s="7" t="s">
        <v>3</v>
      </c>
      <c r="B251" s="16">
        <f>SUM(B242:B250)</f>
        <v>5454.79</v>
      </c>
      <c r="C251" s="2" t="s">
        <v>3</v>
      </c>
      <c r="D251" s="16">
        <f>SUM(D243:D250)</f>
        <v>9770.44</v>
      </c>
    </row>
    <row r="252" spans="1:6" ht="15.75" thickBot="1" x14ac:dyDescent="0.3">
      <c r="A252" s="45" t="s">
        <v>4</v>
      </c>
      <c r="B252" s="46"/>
      <c r="C252" s="47"/>
      <c r="D252" s="15">
        <f>SUM(B251-D251)</f>
        <v>-4315.6500000000005</v>
      </c>
    </row>
    <row r="254" spans="1:6" ht="15.75" thickBot="1" x14ac:dyDescent="0.3"/>
    <row r="255" spans="1:6" ht="15.75" thickBot="1" x14ac:dyDescent="0.3">
      <c r="A255" s="42" t="s">
        <v>337</v>
      </c>
      <c r="B255" s="43"/>
      <c r="C255" s="43"/>
      <c r="D255" s="44"/>
    </row>
    <row r="256" spans="1:6" ht="15.75" thickBot="1" x14ac:dyDescent="0.3">
      <c r="A256" s="2" t="s">
        <v>0</v>
      </c>
      <c r="B256" s="2" t="s">
        <v>1</v>
      </c>
      <c r="C256" s="2" t="s">
        <v>2</v>
      </c>
      <c r="D256" s="2" t="s">
        <v>1</v>
      </c>
    </row>
    <row r="257" spans="1:6" x14ac:dyDescent="0.25">
      <c r="A257" s="4" t="s">
        <v>138</v>
      </c>
      <c r="B257" s="12">
        <v>0</v>
      </c>
      <c r="C257" s="4"/>
      <c r="D257" s="4"/>
    </row>
    <row r="258" spans="1:6" x14ac:dyDescent="0.25">
      <c r="A258" s="4" t="s">
        <v>130</v>
      </c>
      <c r="B258" s="12">
        <v>3138.09</v>
      </c>
      <c r="C258" s="4" t="s">
        <v>135</v>
      </c>
      <c r="D258" s="12">
        <f>VISA!C771</f>
        <v>8518.6299999999974</v>
      </c>
    </row>
    <row r="259" spans="1:6" x14ac:dyDescent="0.25">
      <c r="A259" s="4" t="s">
        <v>129</v>
      </c>
      <c r="B259" s="12">
        <v>2316.6999999999998</v>
      </c>
      <c r="C259" s="4" t="s">
        <v>136</v>
      </c>
      <c r="D259" s="12">
        <v>207.97</v>
      </c>
    </row>
    <row r="260" spans="1:6" x14ac:dyDescent="0.25">
      <c r="A260" s="4"/>
      <c r="B260" s="12"/>
      <c r="C260" s="4" t="s">
        <v>187</v>
      </c>
      <c r="D260" s="12">
        <v>410</v>
      </c>
    </row>
    <row r="261" spans="1:6" x14ac:dyDescent="0.25">
      <c r="A261" s="4"/>
      <c r="B261" s="11"/>
      <c r="C261" s="4" t="s">
        <v>132</v>
      </c>
      <c r="D261" s="12">
        <v>80</v>
      </c>
    </row>
    <row r="262" spans="1:6" x14ac:dyDescent="0.25">
      <c r="A262" s="4"/>
      <c r="B262" s="11"/>
      <c r="C262" s="4" t="s">
        <v>133</v>
      </c>
      <c r="D262" s="12">
        <v>264.79000000000002</v>
      </c>
    </row>
    <row r="263" spans="1:6" x14ac:dyDescent="0.25">
      <c r="A263" s="4"/>
      <c r="B263" s="11"/>
      <c r="C263" s="4" t="s">
        <v>134</v>
      </c>
      <c r="D263" s="12">
        <v>27.28</v>
      </c>
    </row>
    <row r="264" spans="1:6" x14ac:dyDescent="0.25">
      <c r="A264" s="4"/>
      <c r="B264" s="11"/>
      <c r="C264" s="4" t="s">
        <v>137</v>
      </c>
      <c r="D264" s="12">
        <f>MASTER!C405</f>
        <v>537.19000000000005</v>
      </c>
      <c r="E264" t="s">
        <v>409</v>
      </c>
      <c r="F264">
        <v>1830</v>
      </c>
    </row>
    <row r="265" spans="1:6" ht="15.75" thickBot="1" x14ac:dyDescent="0.3">
      <c r="A265" s="5"/>
      <c r="B265" s="5"/>
      <c r="C265" s="4"/>
      <c r="D265" s="12"/>
    </row>
    <row r="266" spans="1:6" ht="15.75" thickBot="1" x14ac:dyDescent="0.3">
      <c r="A266" s="7" t="s">
        <v>3</v>
      </c>
      <c r="B266" s="16">
        <f>SUM(B257:B265)</f>
        <v>5454.79</v>
      </c>
      <c r="C266" s="2" t="s">
        <v>3</v>
      </c>
      <c r="D266" s="16">
        <f>SUM(D258:D265)</f>
        <v>10045.859999999999</v>
      </c>
    </row>
    <row r="267" spans="1:6" ht="15.75" thickBot="1" x14ac:dyDescent="0.3">
      <c r="A267" s="45" t="s">
        <v>4</v>
      </c>
      <c r="B267" s="46"/>
      <c r="C267" s="47"/>
      <c r="D267" s="15">
        <f>SUM(B266-D266)</f>
        <v>-4591.0699999999988</v>
      </c>
    </row>
    <row r="269" spans="1:6" ht="15.75" thickBot="1" x14ac:dyDescent="0.3"/>
    <row r="270" spans="1:6" ht="15.75" thickBot="1" x14ac:dyDescent="0.3">
      <c r="A270" s="42" t="s">
        <v>408</v>
      </c>
      <c r="B270" s="43"/>
      <c r="C270" s="43"/>
      <c r="D270" s="44"/>
    </row>
    <row r="271" spans="1:6" ht="15.75" thickBot="1" x14ac:dyDescent="0.3">
      <c r="A271" s="2" t="s">
        <v>0</v>
      </c>
      <c r="B271" s="2" t="s">
        <v>1</v>
      </c>
      <c r="C271" s="2" t="s">
        <v>2</v>
      </c>
      <c r="D271" s="2" t="s">
        <v>1</v>
      </c>
    </row>
    <row r="272" spans="1:6" x14ac:dyDescent="0.25">
      <c r="A272" s="4" t="s">
        <v>138</v>
      </c>
      <c r="B272" s="12">
        <v>0</v>
      </c>
      <c r="C272" s="4"/>
      <c r="D272" s="4"/>
    </row>
    <row r="273" spans="1:6" x14ac:dyDescent="0.25">
      <c r="A273" s="4" t="s">
        <v>130</v>
      </c>
      <c r="B273" s="12">
        <v>3138.09</v>
      </c>
      <c r="C273" s="4" t="s">
        <v>135</v>
      </c>
      <c r="D273" s="12">
        <f>VISA!C825</f>
        <v>7265.0000000000009</v>
      </c>
    </row>
    <row r="274" spans="1:6" x14ac:dyDescent="0.25">
      <c r="A274" s="4" t="s">
        <v>129</v>
      </c>
      <c r="B274" s="12">
        <v>2316.6999999999998</v>
      </c>
      <c r="C274" s="4" t="s">
        <v>136</v>
      </c>
      <c r="D274" s="12">
        <v>207.97</v>
      </c>
    </row>
    <row r="275" spans="1:6" x14ac:dyDescent="0.25">
      <c r="A275" s="4"/>
      <c r="B275" s="12"/>
      <c r="C275" s="4" t="s">
        <v>187</v>
      </c>
      <c r="D275" s="12">
        <v>410</v>
      </c>
    </row>
    <row r="276" spans="1:6" x14ac:dyDescent="0.25">
      <c r="A276" s="4"/>
      <c r="B276" s="11"/>
      <c r="C276" s="4" t="s">
        <v>132</v>
      </c>
      <c r="D276" s="12">
        <v>80</v>
      </c>
    </row>
    <row r="277" spans="1:6" x14ac:dyDescent="0.25">
      <c r="A277" s="4"/>
      <c r="B277" s="11"/>
      <c r="C277" s="4" t="s">
        <v>133</v>
      </c>
      <c r="D277" s="12">
        <v>264.79000000000002</v>
      </c>
    </row>
    <row r="278" spans="1:6" x14ac:dyDescent="0.25">
      <c r="A278" s="4"/>
      <c r="B278" s="11"/>
      <c r="C278" s="4" t="s">
        <v>134</v>
      </c>
      <c r="D278" s="12">
        <v>27.28</v>
      </c>
    </row>
    <row r="279" spans="1:6" x14ac:dyDescent="0.25">
      <c r="A279" s="4"/>
      <c r="B279" s="11"/>
      <c r="C279" s="4" t="s">
        <v>137</v>
      </c>
      <c r="D279" s="12">
        <f>MASTER!C420</f>
        <v>348.26</v>
      </c>
      <c r="E279" t="s">
        <v>409</v>
      </c>
      <c r="F279">
        <v>1705</v>
      </c>
    </row>
    <row r="280" spans="1:6" ht="15.75" thickBot="1" x14ac:dyDescent="0.3">
      <c r="A280" s="5"/>
      <c r="B280" s="5"/>
      <c r="C280" s="4"/>
      <c r="D280" s="12"/>
    </row>
    <row r="281" spans="1:6" ht="15.75" thickBot="1" x14ac:dyDescent="0.3">
      <c r="A281" s="7" t="s">
        <v>3</v>
      </c>
      <c r="B281" s="16">
        <f>SUM(B272:B280)</f>
        <v>5454.79</v>
      </c>
      <c r="C281" s="2" t="s">
        <v>3</v>
      </c>
      <c r="D281" s="16">
        <f>SUM(D273:D280)</f>
        <v>8603.3000000000029</v>
      </c>
    </row>
    <row r="282" spans="1:6" ht="15.75" thickBot="1" x14ac:dyDescent="0.3">
      <c r="A282" s="45" t="s">
        <v>4</v>
      </c>
      <c r="B282" s="46"/>
      <c r="C282" s="47"/>
      <c r="D282" s="15">
        <f>SUM(B281-D281)</f>
        <v>-3148.5100000000029</v>
      </c>
    </row>
    <row r="284" spans="1:6" ht="15.75" thickBot="1" x14ac:dyDescent="0.3"/>
    <row r="285" spans="1:6" ht="15.75" thickBot="1" x14ac:dyDescent="0.3">
      <c r="A285" s="42" t="s">
        <v>410</v>
      </c>
      <c r="B285" s="43"/>
      <c r="C285" s="43"/>
      <c r="D285" s="44"/>
    </row>
    <row r="286" spans="1:6" ht="15.75" thickBot="1" x14ac:dyDescent="0.3">
      <c r="A286" s="2" t="s">
        <v>0</v>
      </c>
      <c r="B286" s="2" t="s">
        <v>1</v>
      </c>
      <c r="C286" s="2" t="s">
        <v>2</v>
      </c>
      <c r="D286" s="2" t="s">
        <v>1</v>
      </c>
    </row>
    <row r="287" spans="1:6" x14ac:dyDescent="0.25">
      <c r="A287" s="4" t="s">
        <v>138</v>
      </c>
      <c r="B287" s="12">
        <v>0</v>
      </c>
      <c r="C287" s="4"/>
      <c r="D287" s="4"/>
    </row>
    <row r="288" spans="1:6" x14ac:dyDescent="0.25">
      <c r="A288" s="4" t="s">
        <v>130</v>
      </c>
      <c r="B288" s="12">
        <v>3138.09</v>
      </c>
      <c r="C288" s="4" t="s">
        <v>135</v>
      </c>
      <c r="D288" s="12">
        <f>VISA!C868</f>
        <v>5993.58</v>
      </c>
    </row>
    <row r="289" spans="1:6" x14ac:dyDescent="0.25">
      <c r="A289" s="4" t="s">
        <v>129</v>
      </c>
      <c r="B289" s="12">
        <v>2316.6999999999998</v>
      </c>
      <c r="C289" s="4" t="s">
        <v>136</v>
      </c>
      <c r="D289" s="12">
        <v>207.97</v>
      </c>
    </row>
    <row r="290" spans="1:6" x14ac:dyDescent="0.25">
      <c r="A290" s="4"/>
      <c r="B290" s="12"/>
      <c r="C290" s="4" t="s">
        <v>187</v>
      </c>
      <c r="D290" s="12">
        <v>410</v>
      </c>
    </row>
    <row r="291" spans="1:6" x14ac:dyDescent="0.25">
      <c r="A291" s="4"/>
      <c r="B291" s="11"/>
      <c r="C291" s="4" t="s">
        <v>132</v>
      </c>
      <c r="D291" s="12">
        <v>80</v>
      </c>
    </row>
    <row r="292" spans="1:6" x14ac:dyDescent="0.25">
      <c r="A292" s="4"/>
      <c r="B292" s="11"/>
      <c r="C292" s="4" t="s">
        <v>133</v>
      </c>
      <c r="D292" s="12">
        <v>264.79000000000002</v>
      </c>
    </row>
    <row r="293" spans="1:6" x14ac:dyDescent="0.25">
      <c r="A293" s="4"/>
      <c r="B293" s="11"/>
      <c r="C293" s="4" t="s">
        <v>134</v>
      </c>
      <c r="D293" s="12">
        <v>27.28</v>
      </c>
    </row>
    <row r="294" spans="1:6" x14ac:dyDescent="0.25">
      <c r="A294" s="4"/>
      <c r="B294" s="11"/>
      <c r="C294" s="4" t="s">
        <v>137</v>
      </c>
      <c r="D294" s="12">
        <f>MASTER!C420</f>
        <v>348.26</v>
      </c>
      <c r="E294" t="s">
        <v>409</v>
      </c>
      <c r="F294">
        <v>1166</v>
      </c>
    </row>
    <row r="295" spans="1:6" ht="15.75" thickBot="1" x14ac:dyDescent="0.3">
      <c r="A295" s="5"/>
      <c r="B295" s="5"/>
      <c r="C295" s="4"/>
      <c r="D295" s="12"/>
    </row>
    <row r="296" spans="1:6" ht="15.75" thickBot="1" x14ac:dyDescent="0.3">
      <c r="A296" s="7" t="s">
        <v>3</v>
      </c>
      <c r="B296" s="16">
        <f>SUM(B287:B295)</f>
        <v>5454.79</v>
      </c>
      <c r="C296" s="2" t="s">
        <v>3</v>
      </c>
      <c r="D296" s="16">
        <f>SUM(D288:D295)</f>
        <v>7331.88</v>
      </c>
    </row>
    <row r="297" spans="1:6" ht="15.75" thickBot="1" x14ac:dyDescent="0.3">
      <c r="A297" s="45" t="s">
        <v>4</v>
      </c>
      <c r="B297" s="46"/>
      <c r="C297" s="47"/>
      <c r="D297" s="15">
        <f>SUM(B296-D296)</f>
        <v>-1877.0900000000001</v>
      </c>
    </row>
  </sheetData>
  <mergeCells count="38">
    <mergeCell ref="A270:D270"/>
    <mergeCell ref="A282:C282"/>
    <mergeCell ref="A285:D285"/>
    <mergeCell ref="A297:C297"/>
    <mergeCell ref="A130:C130"/>
    <mergeCell ref="A134:D134"/>
    <mergeCell ref="A146:C146"/>
    <mergeCell ref="A150:D150"/>
    <mergeCell ref="A162:C162"/>
    <mergeCell ref="A165:D165"/>
    <mergeCell ref="A240:D240"/>
    <mergeCell ref="A252:C252"/>
    <mergeCell ref="A255:D255"/>
    <mergeCell ref="A267:C267"/>
    <mergeCell ref="A177:C177"/>
    <mergeCell ref="A222:C222"/>
    <mergeCell ref="A46:C46"/>
    <mergeCell ref="A50:D50"/>
    <mergeCell ref="A63:C63"/>
    <mergeCell ref="A114:C114"/>
    <mergeCell ref="A118:D118"/>
    <mergeCell ref="A67:D67"/>
    <mergeCell ref="A80:C80"/>
    <mergeCell ref="A84:D84"/>
    <mergeCell ref="A97:C97"/>
    <mergeCell ref="A101:D101"/>
    <mergeCell ref="A1:D1"/>
    <mergeCell ref="A13:C13"/>
    <mergeCell ref="A17:D17"/>
    <mergeCell ref="A29:C29"/>
    <mergeCell ref="A33:D33"/>
    <mergeCell ref="A225:D225"/>
    <mergeCell ref="A237:C237"/>
    <mergeCell ref="A180:D180"/>
    <mergeCell ref="A192:C192"/>
    <mergeCell ref="A195:D195"/>
    <mergeCell ref="A208:C208"/>
    <mergeCell ref="A210:D2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1"/>
  <sheetViews>
    <sheetView tabSelected="1" topLeftCell="A935" workbookViewId="0">
      <selection activeCell="L926" sqref="L926"/>
    </sheetView>
  </sheetViews>
  <sheetFormatPr defaultRowHeight="15" x14ac:dyDescent="0.25"/>
  <cols>
    <col min="1" max="1" width="11.7109375" customWidth="1"/>
    <col min="2" max="2" width="17.7109375" bestFit="1" customWidth="1"/>
    <col min="13" max="13" width="9.140625" style="21"/>
  </cols>
  <sheetData>
    <row r="1" spans="1:5" ht="15.75" thickBot="1" x14ac:dyDescent="0.3">
      <c r="A1" s="50" t="s">
        <v>74</v>
      </c>
      <c r="B1" s="51"/>
      <c r="C1" s="52"/>
    </row>
    <row r="2" spans="1:5" x14ac:dyDescent="0.25">
      <c r="A2" s="3" t="s">
        <v>67</v>
      </c>
      <c r="B2" s="3" t="s">
        <v>75</v>
      </c>
      <c r="C2" s="9">
        <v>216.65</v>
      </c>
    </row>
    <row r="3" spans="1:5" x14ac:dyDescent="0.25">
      <c r="A3" s="4" t="s">
        <v>11</v>
      </c>
      <c r="B3" s="4" t="s">
        <v>12</v>
      </c>
      <c r="C3" s="8">
        <v>90.6</v>
      </c>
    </row>
    <row r="4" spans="1:5" x14ac:dyDescent="0.25">
      <c r="A4" s="4" t="s">
        <v>41</v>
      </c>
      <c r="B4" s="4" t="s">
        <v>76</v>
      </c>
      <c r="C4" s="8">
        <v>196.16</v>
      </c>
    </row>
    <row r="5" spans="1:5" x14ac:dyDescent="0.25">
      <c r="A5" s="4" t="s">
        <v>48</v>
      </c>
      <c r="B5" s="4" t="s">
        <v>12</v>
      </c>
      <c r="C5" s="8">
        <v>151.71</v>
      </c>
    </row>
    <row r="6" spans="1:5" x14ac:dyDescent="0.25">
      <c r="A6" s="4" t="s">
        <v>17</v>
      </c>
      <c r="B6" s="4" t="s">
        <v>77</v>
      </c>
      <c r="C6" s="8">
        <v>106.66</v>
      </c>
    </row>
    <row r="7" spans="1:5" x14ac:dyDescent="0.25">
      <c r="A7" s="4" t="s">
        <v>78</v>
      </c>
      <c r="B7" s="4" t="s">
        <v>79</v>
      </c>
      <c r="C7" s="8">
        <v>92.33</v>
      </c>
    </row>
    <row r="8" spans="1:5" x14ac:dyDescent="0.25">
      <c r="A8" s="4" t="s">
        <v>25</v>
      </c>
      <c r="B8" s="4" t="s">
        <v>80</v>
      </c>
      <c r="C8" s="8">
        <v>50.97</v>
      </c>
    </row>
    <row r="9" spans="1:5" x14ac:dyDescent="0.25">
      <c r="A9" s="4" t="s">
        <v>81</v>
      </c>
      <c r="B9" s="4" t="s">
        <v>82</v>
      </c>
      <c r="C9" s="8">
        <v>68.540000000000006</v>
      </c>
    </row>
    <row r="10" spans="1:5" x14ac:dyDescent="0.25">
      <c r="A10" s="4" t="s">
        <v>81</v>
      </c>
      <c r="B10" s="4" t="s">
        <v>83</v>
      </c>
      <c r="C10" s="8">
        <v>65.5</v>
      </c>
    </row>
    <row r="11" spans="1:5" x14ac:dyDescent="0.25">
      <c r="A11" s="4" t="s">
        <v>81</v>
      </c>
      <c r="B11" s="4" t="s">
        <v>84</v>
      </c>
      <c r="C11" s="8">
        <v>70.3</v>
      </c>
    </row>
    <row r="12" spans="1:5" x14ac:dyDescent="0.25">
      <c r="A12" s="4" t="s">
        <v>32</v>
      </c>
      <c r="B12" s="4" t="s">
        <v>85</v>
      </c>
      <c r="C12" s="8">
        <v>62.14</v>
      </c>
    </row>
    <row r="13" spans="1:5" x14ac:dyDescent="0.25">
      <c r="A13" s="4" t="s">
        <v>86</v>
      </c>
      <c r="B13" s="4" t="s">
        <v>10</v>
      </c>
      <c r="C13" s="8">
        <v>41.02</v>
      </c>
    </row>
    <row r="14" spans="1:5" x14ac:dyDescent="0.25">
      <c r="A14" s="4" t="s">
        <v>87</v>
      </c>
      <c r="B14" s="4" t="s">
        <v>88</v>
      </c>
      <c r="C14" s="8">
        <v>93.33</v>
      </c>
      <c r="E14" t="s">
        <v>89</v>
      </c>
    </row>
    <row r="15" spans="1:5" x14ac:dyDescent="0.25">
      <c r="A15" s="4" t="s">
        <v>93</v>
      </c>
      <c r="B15" s="4" t="s">
        <v>82</v>
      </c>
      <c r="C15" s="8">
        <v>77.25</v>
      </c>
    </row>
    <row r="16" spans="1:5" x14ac:dyDescent="0.25">
      <c r="A16" s="4" t="s">
        <v>87</v>
      </c>
      <c r="B16" s="4" t="s">
        <v>90</v>
      </c>
      <c r="C16" s="8">
        <v>111.34</v>
      </c>
    </row>
    <row r="17" spans="1:5" x14ac:dyDescent="0.25">
      <c r="A17" s="4" t="s">
        <v>29</v>
      </c>
      <c r="B17" s="4" t="s">
        <v>91</v>
      </c>
      <c r="C17" s="8">
        <v>107.2</v>
      </c>
    </row>
    <row r="18" spans="1:5" x14ac:dyDescent="0.25">
      <c r="A18" s="4" t="s">
        <v>29</v>
      </c>
      <c r="B18" s="4" t="s">
        <v>92</v>
      </c>
      <c r="C18" s="8">
        <v>275</v>
      </c>
    </row>
    <row r="19" spans="1:5" x14ac:dyDescent="0.25">
      <c r="A19" s="4" t="s">
        <v>28</v>
      </c>
      <c r="B19" s="4" t="s">
        <v>94</v>
      </c>
      <c r="C19" s="8">
        <v>226.6</v>
      </c>
    </row>
    <row r="20" spans="1:5" x14ac:dyDescent="0.25">
      <c r="A20" s="4" t="s">
        <v>30</v>
      </c>
      <c r="B20" s="4" t="s">
        <v>95</v>
      </c>
      <c r="C20" s="8">
        <v>89.95</v>
      </c>
    </row>
    <row r="21" spans="1:5" x14ac:dyDescent="0.25">
      <c r="A21" s="4" t="s">
        <v>87</v>
      </c>
      <c r="B21" s="4" t="s">
        <v>96</v>
      </c>
      <c r="C21" s="8">
        <v>83.08</v>
      </c>
    </row>
    <row r="22" spans="1:5" x14ac:dyDescent="0.25">
      <c r="A22" s="4" t="s">
        <v>93</v>
      </c>
      <c r="B22" s="4" t="s">
        <v>97</v>
      </c>
      <c r="C22" s="8">
        <v>70</v>
      </c>
    </row>
    <row r="23" spans="1:5" x14ac:dyDescent="0.25">
      <c r="A23" s="4" t="s">
        <v>87</v>
      </c>
      <c r="B23" s="4" t="s">
        <v>98</v>
      </c>
      <c r="C23" s="8">
        <v>152.68</v>
      </c>
    </row>
    <row r="24" spans="1:5" x14ac:dyDescent="0.25">
      <c r="A24" s="4" t="s">
        <v>30</v>
      </c>
      <c r="B24" s="4" t="s">
        <v>99</v>
      </c>
      <c r="C24" s="8">
        <v>145</v>
      </c>
    </row>
    <row r="25" spans="1:5" x14ac:dyDescent="0.25">
      <c r="A25" s="4" t="s">
        <v>93</v>
      </c>
      <c r="B25" s="4" t="s">
        <v>100</v>
      </c>
      <c r="C25" s="8">
        <v>128</v>
      </c>
    </row>
    <row r="26" spans="1:5" x14ac:dyDescent="0.25">
      <c r="A26" s="4" t="s">
        <v>87</v>
      </c>
      <c r="B26" s="4" t="s">
        <v>101</v>
      </c>
      <c r="C26" s="8">
        <v>128</v>
      </c>
      <c r="E26" t="s">
        <v>89</v>
      </c>
    </row>
    <row r="27" spans="1:5" x14ac:dyDescent="0.25">
      <c r="A27" s="4" t="s">
        <v>30</v>
      </c>
      <c r="B27" s="4" t="s">
        <v>102</v>
      </c>
      <c r="C27" s="8">
        <v>74.5</v>
      </c>
    </row>
    <row r="28" spans="1:5" x14ac:dyDescent="0.25">
      <c r="A28" s="4" t="s">
        <v>30</v>
      </c>
      <c r="B28" s="4" t="s">
        <v>103</v>
      </c>
      <c r="C28" s="8">
        <v>79.95</v>
      </c>
      <c r="E28" t="s">
        <v>89</v>
      </c>
    </row>
    <row r="29" spans="1:5" x14ac:dyDescent="0.25">
      <c r="A29" s="4" t="s">
        <v>104</v>
      </c>
      <c r="B29" s="4" t="s">
        <v>95</v>
      </c>
      <c r="C29" s="8">
        <v>102.18</v>
      </c>
    </row>
    <row r="30" spans="1:5" x14ac:dyDescent="0.25">
      <c r="A30" s="4" t="s">
        <v>28</v>
      </c>
      <c r="B30" s="4" t="s">
        <v>105</v>
      </c>
      <c r="C30" s="8">
        <v>54.2</v>
      </c>
    </row>
    <row r="31" spans="1:5" x14ac:dyDescent="0.25">
      <c r="A31" s="4" t="s">
        <v>87</v>
      </c>
      <c r="B31" s="4" t="s">
        <v>106</v>
      </c>
      <c r="C31" s="8">
        <v>99.98</v>
      </c>
    </row>
    <row r="32" spans="1:5" x14ac:dyDescent="0.25">
      <c r="A32" s="4" t="s">
        <v>28</v>
      </c>
      <c r="B32" s="4" t="s">
        <v>107</v>
      </c>
      <c r="C32" s="8">
        <v>149.80000000000001</v>
      </c>
    </row>
    <row r="33" spans="1:3" ht="15.75" thickBot="1" x14ac:dyDescent="0.3">
      <c r="A33" s="5"/>
      <c r="B33" s="5"/>
      <c r="C33" s="10"/>
    </row>
    <row r="34" spans="1:3" ht="15.75" thickBot="1" x14ac:dyDescent="0.3">
      <c r="A34" s="48" t="s">
        <v>3</v>
      </c>
      <c r="B34" s="49"/>
      <c r="C34" s="1">
        <f>SUM(C2:C33)</f>
        <v>3460.619999999999</v>
      </c>
    </row>
    <row r="35" spans="1:3" ht="15.75" thickBot="1" x14ac:dyDescent="0.3"/>
    <row r="36" spans="1:3" ht="15.75" thickBot="1" x14ac:dyDescent="0.3">
      <c r="A36" s="50" t="s">
        <v>108</v>
      </c>
      <c r="B36" s="51"/>
      <c r="C36" s="52"/>
    </row>
    <row r="37" spans="1:3" x14ac:dyDescent="0.25">
      <c r="A37" s="3" t="s">
        <v>69</v>
      </c>
      <c r="B37" s="3" t="s">
        <v>75</v>
      </c>
      <c r="C37" s="13">
        <v>216.65</v>
      </c>
    </row>
    <row r="38" spans="1:3" x14ac:dyDescent="0.25">
      <c r="A38" s="4" t="s">
        <v>47</v>
      </c>
      <c r="B38" s="4" t="s">
        <v>76</v>
      </c>
      <c r="C38" s="14">
        <v>196.16</v>
      </c>
    </row>
    <row r="39" spans="1:3" x14ac:dyDescent="0.25">
      <c r="A39" s="4" t="s">
        <v>11</v>
      </c>
      <c r="B39" s="4" t="s">
        <v>12</v>
      </c>
      <c r="C39" s="14">
        <v>151.71</v>
      </c>
    </row>
    <row r="40" spans="1:3" x14ac:dyDescent="0.25">
      <c r="A40" s="4" t="s">
        <v>41</v>
      </c>
      <c r="B40" s="4" t="s">
        <v>77</v>
      </c>
      <c r="C40" s="14">
        <v>106.66</v>
      </c>
    </row>
    <row r="41" spans="1:3" x14ac:dyDescent="0.25">
      <c r="A41" s="4" t="s">
        <v>15</v>
      </c>
      <c r="B41" s="4" t="s">
        <v>80</v>
      </c>
      <c r="C41" s="14">
        <v>50.97</v>
      </c>
    </row>
    <row r="42" spans="1:3" x14ac:dyDescent="0.25">
      <c r="A42" s="4" t="s">
        <v>78</v>
      </c>
      <c r="B42" s="4" t="s">
        <v>82</v>
      </c>
      <c r="C42" s="14">
        <v>68.540000000000006</v>
      </c>
    </row>
    <row r="43" spans="1:3" x14ac:dyDescent="0.25">
      <c r="A43" s="4" t="s">
        <v>78</v>
      </c>
      <c r="B43" s="4" t="s">
        <v>83</v>
      </c>
      <c r="C43" s="14">
        <v>65.5</v>
      </c>
    </row>
    <row r="44" spans="1:3" x14ac:dyDescent="0.25">
      <c r="A44" s="4" t="s">
        <v>78</v>
      </c>
      <c r="B44" s="4" t="s">
        <v>84</v>
      </c>
      <c r="C44" s="14">
        <v>70.3</v>
      </c>
    </row>
    <row r="45" spans="1:3" x14ac:dyDescent="0.25">
      <c r="A45" s="4" t="s">
        <v>25</v>
      </c>
      <c r="B45" s="4" t="s">
        <v>85</v>
      </c>
      <c r="C45" s="14">
        <v>62.14</v>
      </c>
    </row>
    <row r="46" spans="1:3" x14ac:dyDescent="0.25">
      <c r="A46" s="4" t="s">
        <v>109</v>
      </c>
      <c r="B46" s="4" t="s">
        <v>10</v>
      </c>
      <c r="C46" s="14">
        <v>41.02</v>
      </c>
    </row>
    <row r="47" spans="1:3" x14ac:dyDescent="0.25">
      <c r="A47" s="4" t="s">
        <v>81</v>
      </c>
      <c r="B47" s="4" t="s">
        <v>88</v>
      </c>
      <c r="C47" s="14">
        <v>93.33</v>
      </c>
    </row>
    <row r="48" spans="1:3" x14ac:dyDescent="0.25">
      <c r="A48" s="4" t="s">
        <v>81</v>
      </c>
      <c r="B48" s="4" t="s">
        <v>90</v>
      </c>
      <c r="C48" s="14">
        <v>111.34</v>
      </c>
    </row>
    <row r="49" spans="1:5" x14ac:dyDescent="0.25">
      <c r="A49" s="4" t="s">
        <v>43</v>
      </c>
      <c r="B49" s="4" t="s">
        <v>91</v>
      </c>
      <c r="C49" s="14">
        <v>107.2</v>
      </c>
    </row>
    <row r="50" spans="1:5" x14ac:dyDescent="0.25">
      <c r="A50" s="4" t="s">
        <v>43</v>
      </c>
      <c r="B50" s="4" t="s">
        <v>92</v>
      </c>
      <c r="C50" s="14">
        <v>275</v>
      </c>
    </row>
    <row r="51" spans="1:5" x14ac:dyDescent="0.25">
      <c r="A51" s="4" t="s">
        <v>110</v>
      </c>
      <c r="B51" s="4" t="s">
        <v>94</v>
      </c>
      <c r="C51" s="14">
        <v>226.6</v>
      </c>
    </row>
    <row r="52" spans="1:5" x14ac:dyDescent="0.25">
      <c r="A52" s="4" t="s">
        <v>20</v>
      </c>
      <c r="B52" s="4" t="s">
        <v>95</v>
      </c>
      <c r="C52" s="14">
        <v>89.95</v>
      </c>
    </row>
    <row r="53" spans="1:5" x14ac:dyDescent="0.25">
      <c r="A53" s="4" t="s">
        <v>81</v>
      </c>
      <c r="B53" s="4" t="s">
        <v>96</v>
      </c>
      <c r="C53" s="14">
        <v>83.08</v>
      </c>
    </row>
    <row r="54" spans="1:5" x14ac:dyDescent="0.25">
      <c r="A54" s="4" t="s">
        <v>81</v>
      </c>
      <c r="B54" s="4" t="s">
        <v>98</v>
      </c>
      <c r="C54" s="14">
        <v>152.68</v>
      </c>
    </row>
    <row r="55" spans="1:5" x14ac:dyDescent="0.25">
      <c r="A55" s="4" t="s">
        <v>20</v>
      </c>
      <c r="B55" s="4" t="s">
        <v>99</v>
      </c>
      <c r="C55" s="14">
        <v>145</v>
      </c>
    </row>
    <row r="56" spans="1:5" x14ac:dyDescent="0.25">
      <c r="A56" s="4" t="s">
        <v>81</v>
      </c>
      <c r="B56" s="4" t="s">
        <v>101</v>
      </c>
      <c r="C56" s="14">
        <v>128</v>
      </c>
      <c r="E56" t="s">
        <v>89</v>
      </c>
    </row>
    <row r="57" spans="1:5" x14ac:dyDescent="0.25">
      <c r="A57" s="4" t="s">
        <v>20</v>
      </c>
      <c r="B57" s="4" t="s">
        <v>102</v>
      </c>
      <c r="C57" s="14">
        <v>74.5</v>
      </c>
    </row>
    <row r="58" spans="1:5" x14ac:dyDescent="0.25">
      <c r="A58" s="4" t="s">
        <v>20</v>
      </c>
      <c r="B58" s="4" t="s">
        <v>103</v>
      </c>
      <c r="C58" s="14">
        <v>79.95</v>
      </c>
    </row>
    <row r="59" spans="1:5" x14ac:dyDescent="0.25">
      <c r="A59" s="4" t="s">
        <v>111</v>
      </c>
      <c r="B59" s="4" t="s">
        <v>95</v>
      </c>
      <c r="C59" s="14">
        <v>102.18</v>
      </c>
    </row>
    <row r="60" spans="1:5" x14ac:dyDescent="0.25">
      <c r="A60" s="4" t="s">
        <v>110</v>
      </c>
      <c r="B60" s="4" t="s">
        <v>105</v>
      </c>
      <c r="C60" s="14">
        <v>54.2</v>
      </c>
    </row>
    <row r="61" spans="1:5" x14ac:dyDescent="0.25">
      <c r="A61" s="4" t="s">
        <v>81</v>
      </c>
      <c r="B61" s="4" t="s">
        <v>106</v>
      </c>
      <c r="C61" s="14">
        <v>99.98</v>
      </c>
    </row>
    <row r="62" spans="1:5" x14ac:dyDescent="0.25">
      <c r="A62" s="4" t="s">
        <v>110</v>
      </c>
      <c r="B62" s="4" t="s">
        <v>107</v>
      </c>
      <c r="C62" s="14">
        <v>149.80000000000001</v>
      </c>
    </row>
    <row r="63" spans="1:5" x14ac:dyDescent="0.25">
      <c r="A63" s="4" t="s">
        <v>87</v>
      </c>
      <c r="B63" s="4" t="s">
        <v>95</v>
      </c>
      <c r="C63" s="14">
        <v>129.9</v>
      </c>
    </row>
    <row r="64" spans="1:5" x14ac:dyDescent="0.25">
      <c r="A64" s="4" t="s">
        <v>28</v>
      </c>
      <c r="B64" s="4" t="s">
        <v>168</v>
      </c>
      <c r="C64" s="14">
        <v>26.69</v>
      </c>
      <c r="E64" t="s">
        <v>89</v>
      </c>
    </row>
    <row r="65" spans="1:5" x14ac:dyDescent="0.25">
      <c r="A65" s="4" t="s">
        <v>87</v>
      </c>
      <c r="B65" s="4" t="s">
        <v>169</v>
      </c>
      <c r="C65" s="14">
        <v>126.6</v>
      </c>
    </row>
    <row r="66" spans="1:5" x14ac:dyDescent="0.25">
      <c r="A66" s="4" t="s">
        <v>32</v>
      </c>
      <c r="B66" s="4" t="s">
        <v>170</v>
      </c>
      <c r="C66" s="14">
        <v>91.98</v>
      </c>
    </row>
    <row r="67" spans="1:5" x14ac:dyDescent="0.25">
      <c r="A67" s="4" t="s">
        <v>28</v>
      </c>
      <c r="B67" s="4" t="s">
        <v>171</v>
      </c>
      <c r="C67" s="14">
        <v>64.95</v>
      </c>
    </row>
    <row r="68" spans="1:5" x14ac:dyDescent="0.25">
      <c r="A68" s="4" t="s">
        <v>30</v>
      </c>
      <c r="B68" s="4" t="s">
        <v>95</v>
      </c>
      <c r="C68" s="14">
        <v>114.9</v>
      </c>
    </row>
    <row r="69" spans="1:5" x14ac:dyDescent="0.25">
      <c r="A69" s="4" t="s">
        <v>27</v>
      </c>
      <c r="B69" s="4" t="s">
        <v>12</v>
      </c>
      <c r="C69" s="14">
        <v>297.39999999999998</v>
      </c>
    </row>
    <row r="70" spans="1:5" x14ac:dyDescent="0.25">
      <c r="A70" s="4" t="s">
        <v>87</v>
      </c>
      <c r="B70" s="4" t="s">
        <v>172</v>
      </c>
      <c r="C70" s="14">
        <v>133.33000000000001</v>
      </c>
    </row>
    <row r="71" spans="1:5" x14ac:dyDescent="0.25">
      <c r="A71" s="4" t="s">
        <v>30</v>
      </c>
      <c r="B71" s="4" t="s">
        <v>172</v>
      </c>
      <c r="C71" s="14">
        <v>80</v>
      </c>
    </row>
    <row r="72" spans="1:5" x14ac:dyDescent="0.25">
      <c r="A72" s="4" t="s">
        <v>93</v>
      </c>
      <c r="B72" s="4" t="s">
        <v>173</v>
      </c>
      <c r="C72" s="14">
        <v>758.31</v>
      </c>
      <c r="E72" t="s">
        <v>174</v>
      </c>
    </row>
    <row r="73" spans="1:5" x14ac:dyDescent="0.25">
      <c r="A73" s="4" t="s">
        <v>93</v>
      </c>
      <c r="B73" s="4" t="s">
        <v>95</v>
      </c>
      <c r="C73" s="14">
        <v>129.9</v>
      </c>
    </row>
    <row r="74" spans="1:5" x14ac:dyDescent="0.25">
      <c r="A74" s="4" t="s">
        <v>93</v>
      </c>
      <c r="B74" s="4" t="s">
        <v>175</v>
      </c>
      <c r="C74" s="14">
        <v>36.5</v>
      </c>
    </row>
    <row r="75" spans="1:5" x14ac:dyDescent="0.25">
      <c r="A75" s="4" t="s">
        <v>93</v>
      </c>
      <c r="B75" s="4" t="s">
        <v>176</v>
      </c>
      <c r="C75" s="14">
        <v>54</v>
      </c>
    </row>
    <row r="76" spans="1:5" x14ac:dyDescent="0.25">
      <c r="A76" s="4" t="s">
        <v>93</v>
      </c>
      <c r="B76" s="4" t="s">
        <v>177</v>
      </c>
      <c r="C76" s="14">
        <v>124.9</v>
      </c>
    </row>
    <row r="77" spans="1:5" ht="15.75" thickBot="1" x14ac:dyDescent="0.3">
      <c r="A77" s="5"/>
      <c r="B77" s="5"/>
      <c r="C77" s="10"/>
    </row>
    <row r="78" spans="1:5" ht="15.75" thickBot="1" x14ac:dyDescent="0.3">
      <c r="A78" s="48" t="s">
        <v>3</v>
      </c>
      <c r="B78" s="49"/>
      <c r="C78" s="18">
        <f>SUM(C37:C77)</f>
        <v>5171.7999999999984</v>
      </c>
    </row>
    <row r="79" spans="1:5" ht="15.75" thickBot="1" x14ac:dyDescent="0.3"/>
    <row r="80" spans="1:5" ht="15.75" thickBot="1" x14ac:dyDescent="0.3">
      <c r="A80" s="50" t="s">
        <v>112</v>
      </c>
      <c r="B80" s="51"/>
      <c r="C80" s="52"/>
    </row>
    <row r="81" spans="1:4" x14ac:dyDescent="0.25">
      <c r="A81" s="3" t="s">
        <v>71</v>
      </c>
      <c r="B81" s="3" t="s">
        <v>75</v>
      </c>
      <c r="C81" s="13">
        <v>216.65</v>
      </c>
      <c r="D81" s="24" t="s">
        <v>203</v>
      </c>
    </row>
    <row r="82" spans="1:4" x14ac:dyDescent="0.25">
      <c r="A82" s="4" t="s">
        <v>9</v>
      </c>
      <c r="B82" s="4" t="s">
        <v>76</v>
      </c>
      <c r="C82" s="14">
        <v>196.16</v>
      </c>
      <c r="D82" t="s">
        <v>203</v>
      </c>
    </row>
    <row r="83" spans="1:4" x14ac:dyDescent="0.25">
      <c r="A83" s="4" t="s">
        <v>47</v>
      </c>
      <c r="B83" s="4" t="s">
        <v>77</v>
      </c>
      <c r="C83" s="14">
        <v>106.66</v>
      </c>
      <c r="D83" t="s">
        <v>203</v>
      </c>
    </row>
    <row r="84" spans="1:4" x14ac:dyDescent="0.25">
      <c r="A84" s="4" t="s">
        <v>40</v>
      </c>
      <c r="B84" s="4" t="s">
        <v>80</v>
      </c>
      <c r="C84" s="14">
        <v>50.97</v>
      </c>
      <c r="D84" t="s">
        <v>203</v>
      </c>
    </row>
    <row r="85" spans="1:4" x14ac:dyDescent="0.25">
      <c r="A85" s="4" t="s">
        <v>15</v>
      </c>
      <c r="B85" s="4" t="s">
        <v>85</v>
      </c>
      <c r="C85" s="14">
        <v>62.14</v>
      </c>
      <c r="D85" t="s">
        <v>203</v>
      </c>
    </row>
    <row r="86" spans="1:4" x14ac:dyDescent="0.25">
      <c r="A86" s="4" t="s">
        <v>113</v>
      </c>
      <c r="B86" s="4" t="s">
        <v>10</v>
      </c>
      <c r="C86" s="14">
        <v>41.02</v>
      </c>
      <c r="D86" t="s">
        <v>203</v>
      </c>
    </row>
    <row r="87" spans="1:4" x14ac:dyDescent="0.25">
      <c r="A87" s="4" t="s">
        <v>78</v>
      </c>
      <c r="B87" s="4" t="s">
        <v>88</v>
      </c>
      <c r="C87" s="14">
        <v>93.33</v>
      </c>
      <c r="D87" t="s">
        <v>203</v>
      </c>
    </row>
    <row r="88" spans="1:4" x14ac:dyDescent="0.25">
      <c r="A88" s="4" t="s">
        <v>78</v>
      </c>
      <c r="B88" s="4" t="s">
        <v>90</v>
      </c>
      <c r="C88" s="14">
        <v>111.34</v>
      </c>
      <c r="D88" t="s">
        <v>203</v>
      </c>
    </row>
    <row r="89" spans="1:4" x14ac:dyDescent="0.25">
      <c r="A89" s="4" t="s">
        <v>49</v>
      </c>
      <c r="B89" s="4" t="s">
        <v>91</v>
      </c>
      <c r="C89" s="14">
        <v>107.2</v>
      </c>
      <c r="D89" t="s">
        <v>203</v>
      </c>
    </row>
    <row r="90" spans="1:4" x14ac:dyDescent="0.25">
      <c r="A90" s="4" t="s">
        <v>49</v>
      </c>
      <c r="B90" s="4" t="s">
        <v>92</v>
      </c>
      <c r="C90" s="14">
        <v>275</v>
      </c>
      <c r="D90" t="s">
        <v>203</v>
      </c>
    </row>
    <row r="91" spans="1:4" x14ac:dyDescent="0.25">
      <c r="A91" s="4" t="s">
        <v>17</v>
      </c>
      <c r="B91" s="4" t="s">
        <v>94</v>
      </c>
      <c r="C91" s="14">
        <v>226.6</v>
      </c>
      <c r="D91" t="s">
        <v>203</v>
      </c>
    </row>
    <row r="92" spans="1:4" x14ac:dyDescent="0.25">
      <c r="A92" s="4" t="s">
        <v>78</v>
      </c>
      <c r="B92" s="4" t="s">
        <v>96</v>
      </c>
      <c r="C92" s="14">
        <v>83.08</v>
      </c>
      <c r="D92" t="s">
        <v>203</v>
      </c>
    </row>
    <row r="93" spans="1:4" x14ac:dyDescent="0.25">
      <c r="A93" s="4" t="s">
        <v>78</v>
      </c>
      <c r="B93" s="4" t="s">
        <v>98</v>
      </c>
      <c r="C93" s="14">
        <v>152.68</v>
      </c>
      <c r="D93" t="s">
        <v>203</v>
      </c>
    </row>
    <row r="94" spans="1:4" x14ac:dyDescent="0.25">
      <c r="A94" s="4" t="s">
        <v>78</v>
      </c>
      <c r="B94" s="4" t="s">
        <v>101</v>
      </c>
      <c r="C94" s="14">
        <v>128</v>
      </c>
      <c r="D94" t="s">
        <v>203</v>
      </c>
    </row>
    <row r="95" spans="1:4" x14ac:dyDescent="0.25">
      <c r="A95" s="4" t="s">
        <v>114</v>
      </c>
      <c r="B95" s="4" t="s">
        <v>95</v>
      </c>
      <c r="C95" s="14">
        <v>102.18</v>
      </c>
      <c r="D95" t="s">
        <v>203</v>
      </c>
    </row>
    <row r="96" spans="1:4" x14ac:dyDescent="0.25">
      <c r="A96" s="4" t="s">
        <v>17</v>
      </c>
      <c r="B96" s="4" t="s">
        <v>105</v>
      </c>
      <c r="C96" s="14">
        <v>54.2</v>
      </c>
      <c r="D96" t="s">
        <v>203</v>
      </c>
    </row>
    <row r="97" spans="1:5" x14ac:dyDescent="0.25">
      <c r="A97" s="4" t="s">
        <v>78</v>
      </c>
      <c r="B97" s="4" t="s">
        <v>106</v>
      </c>
      <c r="C97" s="14">
        <v>99.98</v>
      </c>
      <c r="D97" t="s">
        <v>203</v>
      </c>
    </row>
    <row r="98" spans="1:5" x14ac:dyDescent="0.25">
      <c r="A98" s="4" t="s">
        <v>17</v>
      </c>
      <c r="B98" s="4" t="s">
        <v>107</v>
      </c>
      <c r="C98" s="14">
        <v>149.80000000000001</v>
      </c>
      <c r="D98" t="s">
        <v>203</v>
      </c>
    </row>
    <row r="99" spans="1:5" x14ac:dyDescent="0.25">
      <c r="A99" s="4" t="s">
        <v>20</v>
      </c>
      <c r="B99" s="4" t="s">
        <v>172</v>
      </c>
      <c r="C99" s="14">
        <v>80</v>
      </c>
      <c r="D99" t="s">
        <v>203</v>
      </c>
    </row>
    <row r="100" spans="1:5" x14ac:dyDescent="0.25">
      <c r="A100" s="4" t="s">
        <v>81</v>
      </c>
      <c r="B100" s="4" t="s">
        <v>172</v>
      </c>
      <c r="C100" s="14">
        <v>133.33000000000001</v>
      </c>
      <c r="D100" t="s">
        <v>203</v>
      </c>
    </row>
    <row r="101" spans="1:5" x14ac:dyDescent="0.25">
      <c r="A101" s="4" t="s">
        <v>22</v>
      </c>
      <c r="B101" s="4" t="s">
        <v>12</v>
      </c>
      <c r="C101" s="14">
        <v>297.39999999999998</v>
      </c>
      <c r="D101" t="s">
        <v>203</v>
      </c>
    </row>
    <row r="102" spans="1:5" x14ac:dyDescent="0.25">
      <c r="A102" s="4" t="s">
        <v>20</v>
      </c>
      <c r="B102" s="4" t="s">
        <v>95</v>
      </c>
      <c r="C102" s="14">
        <v>114.9</v>
      </c>
      <c r="D102" t="s">
        <v>203</v>
      </c>
    </row>
    <row r="103" spans="1:5" x14ac:dyDescent="0.25">
      <c r="A103" s="4" t="s">
        <v>110</v>
      </c>
      <c r="B103" s="4" t="s">
        <v>171</v>
      </c>
      <c r="C103" s="14">
        <v>64.95</v>
      </c>
      <c r="D103" t="s">
        <v>203</v>
      </c>
    </row>
    <row r="104" spans="1:5" x14ac:dyDescent="0.25">
      <c r="A104" s="4" t="s">
        <v>25</v>
      </c>
      <c r="B104" s="4" t="s">
        <v>170</v>
      </c>
      <c r="C104" s="14">
        <v>91.98</v>
      </c>
      <c r="D104" t="s">
        <v>203</v>
      </c>
    </row>
    <row r="105" spans="1:5" x14ac:dyDescent="0.25">
      <c r="A105" s="4" t="s">
        <v>81</v>
      </c>
      <c r="B105" s="4" t="s">
        <v>169</v>
      </c>
      <c r="C105" s="14">
        <v>126.6</v>
      </c>
      <c r="D105" t="s">
        <v>203</v>
      </c>
    </row>
    <row r="106" spans="1:5" x14ac:dyDescent="0.25">
      <c r="A106" s="4" t="s">
        <v>110</v>
      </c>
      <c r="B106" s="4" t="s">
        <v>168</v>
      </c>
      <c r="C106" s="14">
        <v>26.69</v>
      </c>
      <c r="D106" t="s">
        <v>203</v>
      </c>
      <c r="E106" t="s">
        <v>89</v>
      </c>
    </row>
    <row r="107" spans="1:5" x14ac:dyDescent="0.25">
      <c r="A107" s="4" t="s">
        <v>81</v>
      </c>
      <c r="B107" s="4" t="s">
        <v>95</v>
      </c>
      <c r="C107" s="14">
        <v>129.9</v>
      </c>
      <c r="D107" t="s">
        <v>203</v>
      </c>
    </row>
    <row r="108" spans="1:5" x14ac:dyDescent="0.25">
      <c r="A108" s="4" t="s">
        <v>29</v>
      </c>
      <c r="B108" s="4" t="s">
        <v>182</v>
      </c>
      <c r="C108" s="14">
        <v>104.45</v>
      </c>
      <c r="D108" t="s">
        <v>203</v>
      </c>
      <c r="E108" t="s">
        <v>183</v>
      </c>
    </row>
    <row r="109" spans="1:5" x14ac:dyDescent="0.25">
      <c r="A109" s="4" t="s">
        <v>29</v>
      </c>
      <c r="B109" s="4" t="s">
        <v>184</v>
      </c>
      <c r="C109" s="14">
        <v>782.64</v>
      </c>
      <c r="D109" t="s">
        <v>203</v>
      </c>
    </row>
    <row r="110" spans="1:5" x14ac:dyDescent="0.25">
      <c r="A110" s="4" t="s">
        <v>87</v>
      </c>
      <c r="B110" s="4" t="s">
        <v>185</v>
      </c>
      <c r="C110" s="14">
        <v>398</v>
      </c>
      <c r="D110" t="s">
        <v>203</v>
      </c>
    </row>
    <row r="111" spans="1:5" x14ac:dyDescent="0.25">
      <c r="A111" s="4" t="s">
        <v>28</v>
      </c>
      <c r="B111" s="4" t="s">
        <v>186</v>
      </c>
      <c r="C111" s="14">
        <v>53.32</v>
      </c>
      <c r="D111" t="s">
        <v>203</v>
      </c>
    </row>
    <row r="112" spans="1:5" x14ac:dyDescent="0.25">
      <c r="A112" s="4" t="s">
        <v>87</v>
      </c>
      <c r="B112" s="4" t="s">
        <v>95</v>
      </c>
      <c r="C112" s="14">
        <v>129.94</v>
      </c>
      <c r="D112" t="s">
        <v>203</v>
      </c>
    </row>
    <row r="113" spans="1:7" x14ac:dyDescent="0.25">
      <c r="A113" s="4" t="s">
        <v>93</v>
      </c>
      <c r="B113" s="4" t="s">
        <v>171</v>
      </c>
      <c r="C113" s="14">
        <v>141.80000000000001</v>
      </c>
      <c r="D113" t="s">
        <v>203</v>
      </c>
    </row>
    <row r="114" spans="1:7" x14ac:dyDescent="0.25">
      <c r="A114" s="4" t="s">
        <v>93</v>
      </c>
      <c r="B114" s="4" t="s">
        <v>201</v>
      </c>
      <c r="C114" s="14">
        <v>97</v>
      </c>
      <c r="D114" t="s">
        <v>203</v>
      </c>
    </row>
    <row r="115" spans="1:7" x14ac:dyDescent="0.25">
      <c r="A115" s="4" t="s">
        <v>30</v>
      </c>
      <c r="B115" s="4" t="s">
        <v>200</v>
      </c>
      <c r="C115" s="14">
        <v>475</v>
      </c>
      <c r="D115" t="s">
        <v>203</v>
      </c>
    </row>
    <row r="116" spans="1:7" x14ac:dyDescent="0.25">
      <c r="A116" s="4" t="s">
        <v>30</v>
      </c>
      <c r="B116" s="4" t="s">
        <v>96</v>
      </c>
      <c r="C116" s="14">
        <v>112.1</v>
      </c>
      <c r="D116" t="s">
        <v>203</v>
      </c>
    </row>
    <row r="117" spans="1:7" x14ac:dyDescent="0.25">
      <c r="A117" s="4" t="s">
        <v>93</v>
      </c>
      <c r="B117" s="4" t="s">
        <v>97</v>
      </c>
      <c r="C117" s="14">
        <v>166.6</v>
      </c>
      <c r="D117" t="s">
        <v>203</v>
      </c>
    </row>
    <row r="118" spans="1:7" x14ac:dyDescent="0.25">
      <c r="A118" s="4" t="s">
        <v>93</v>
      </c>
      <c r="B118" s="4" t="s">
        <v>199</v>
      </c>
      <c r="C118" s="22" t="s">
        <v>194</v>
      </c>
      <c r="D118" t="s">
        <v>203</v>
      </c>
    </row>
    <row r="119" spans="1:7" x14ac:dyDescent="0.25">
      <c r="A119" s="4" t="s">
        <v>27</v>
      </c>
      <c r="B119" s="4" t="s">
        <v>94</v>
      </c>
      <c r="C119" s="14">
        <v>200</v>
      </c>
      <c r="D119" t="s">
        <v>203</v>
      </c>
    </row>
    <row r="120" spans="1:7" x14ac:dyDescent="0.25">
      <c r="A120" s="4" t="s">
        <v>30</v>
      </c>
      <c r="B120" s="4" t="s">
        <v>198</v>
      </c>
      <c r="C120" s="14">
        <v>123.75</v>
      </c>
      <c r="D120" t="s">
        <v>203</v>
      </c>
    </row>
    <row r="121" spans="1:7" x14ac:dyDescent="0.25">
      <c r="A121" s="4" t="s">
        <v>28</v>
      </c>
      <c r="B121" s="4" t="s">
        <v>197</v>
      </c>
      <c r="C121" s="14">
        <v>343.35</v>
      </c>
      <c r="D121" t="s">
        <v>203</v>
      </c>
    </row>
    <row r="122" spans="1:7" x14ac:dyDescent="0.25">
      <c r="A122" s="4" t="s">
        <v>93</v>
      </c>
      <c r="B122" s="4" t="s">
        <v>196</v>
      </c>
      <c r="C122" s="14">
        <v>219.9</v>
      </c>
      <c r="D122" t="s">
        <v>203</v>
      </c>
    </row>
    <row r="123" spans="1:7" x14ac:dyDescent="0.25">
      <c r="A123" s="4" t="s">
        <v>29</v>
      </c>
      <c r="B123" s="4" t="s">
        <v>195</v>
      </c>
      <c r="C123" s="14">
        <v>107.08</v>
      </c>
      <c r="D123" t="s">
        <v>203</v>
      </c>
    </row>
    <row r="124" spans="1:7" ht="15.75" thickBot="1" x14ac:dyDescent="0.3">
      <c r="A124" s="4"/>
      <c r="B124" s="5"/>
      <c r="C124" s="10"/>
    </row>
    <row r="125" spans="1:7" ht="15.75" thickBot="1" x14ac:dyDescent="0.3">
      <c r="A125" s="48" t="s">
        <v>3</v>
      </c>
      <c r="B125" s="49"/>
      <c r="C125" s="18">
        <f>SUM(C81:C124)</f>
        <v>6777.67</v>
      </c>
      <c r="E125">
        <v>6977.36</v>
      </c>
      <c r="G125" s="23">
        <f>E125-C125</f>
        <v>199.6899999999996</v>
      </c>
    </row>
    <row r="126" spans="1:7" ht="15.75" thickBot="1" x14ac:dyDescent="0.3"/>
    <row r="127" spans="1:7" ht="15.75" thickBot="1" x14ac:dyDescent="0.3">
      <c r="A127" s="50" t="s">
        <v>115</v>
      </c>
      <c r="B127" s="51"/>
      <c r="C127" s="52"/>
    </row>
    <row r="128" spans="1:7" x14ac:dyDescent="0.25">
      <c r="A128" s="3" t="s">
        <v>73</v>
      </c>
      <c r="B128" s="3" t="s">
        <v>75</v>
      </c>
      <c r="C128" s="13">
        <v>216.65</v>
      </c>
    </row>
    <row r="129" spans="1:3" x14ac:dyDescent="0.25">
      <c r="A129" s="4" t="s">
        <v>9</v>
      </c>
      <c r="B129" s="4" t="s">
        <v>77</v>
      </c>
      <c r="C129" s="14">
        <v>106.66</v>
      </c>
    </row>
    <row r="130" spans="1:3" x14ac:dyDescent="0.25">
      <c r="A130" s="4" t="s">
        <v>46</v>
      </c>
      <c r="B130" s="4" t="s">
        <v>80</v>
      </c>
      <c r="C130" s="14">
        <v>50.97</v>
      </c>
    </row>
    <row r="131" spans="1:3" x14ac:dyDescent="0.25">
      <c r="A131" s="4" t="s">
        <v>40</v>
      </c>
      <c r="B131" s="4" t="s">
        <v>85</v>
      </c>
      <c r="C131" s="14">
        <v>62.14</v>
      </c>
    </row>
    <row r="132" spans="1:3" x14ac:dyDescent="0.25">
      <c r="A132" s="4" t="s">
        <v>116</v>
      </c>
      <c r="B132" s="4" t="s">
        <v>10</v>
      </c>
      <c r="C132" s="14">
        <v>41.02</v>
      </c>
    </row>
    <row r="133" spans="1:3" x14ac:dyDescent="0.25">
      <c r="A133" s="4" t="s">
        <v>13</v>
      </c>
      <c r="B133" s="4" t="s">
        <v>91</v>
      </c>
      <c r="C133" s="14">
        <v>107.2</v>
      </c>
    </row>
    <row r="134" spans="1:3" x14ac:dyDescent="0.25">
      <c r="A134" s="4" t="s">
        <v>13</v>
      </c>
      <c r="B134" s="4" t="s">
        <v>92</v>
      </c>
      <c r="C134" s="14">
        <v>275</v>
      </c>
    </row>
    <row r="135" spans="1:3" x14ac:dyDescent="0.25">
      <c r="A135" s="4" t="s">
        <v>41</v>
      </c>
      <c r="B135" s="4" t="s">
        <v>94</v>
      </c>
      <c r="C135" s="14">
        <v>226.6</v>
      </c>
    </row>
    <row r="136" spans="1:3" x14ac:dyDescent="0.25">
      <c r="A136" s="4" t="s">
        <v>117</v>
      </c>
      <c r="B136" s="4" t="s">
        <v>95</v>
      </c>
      <c r="C136" s="14">
        <v>102.18</v>
      </c>
    </row>
    <row r="137" spans="1:3" x14ac:dyDescent="0.25">
      <c r="A137" s="4" t="s">
        <v>41</v>
      </c>
      <c r="B137" s="4" t="s">
        <v>105</v>
      </c>
      <c r="C137" s="14">
        <v>54.2</v>
      </c>
    </row>
    <row r="138" spans="1:3" x14ac:dyDescent="0.25">
      <c r="A138" s="4" t="s">
        <v>41</v>
      </c>
      <c r="B138" s="4" t="s">
        <v>107</v>
      </c>
      <c r="C138" s="14">
        <v>149.80000000000001</v>
      </c>
    </row>
    <row r="139" spans="1:3" x14ac:dyDescent="0.25">
      <c r="A139" s="4" t="s">
        <v>78</v>
      </c>
      <c r="B139" s="4" t="s">
        <v>95</v>
      </c>
      <c r="C139" s="14">
        <v>129.9</v>
      </c>
    </row>
    <row r="140" spans="1:3" x14ac:dyDescent="0.25">
      <c r="A140" s="4" t="s">
        <v>78</v>
      </c>
      <c r="B140" s="4" t="s">
        <v>172</v>
      </c>
      <c r="C140" s="14">
        <v>133.33000000000001</v>
      </c>
    </row>
    <row r="141" spans="1:3" x14ac:dyDescent="0.25">
      <c r="A141" s="4" t="s">
        <v>42</v>
      </c>
      <c r="B141" s="4" t="s">
        <v>12</v>
      </c>
      <c r="C141" s="14">
        <v>297.39999999999998</v>
      </c>
    </row>
    <row r="142" spans="1:3" x14ac:dyDescent="0.25">
      <c r="A142" s="4" t="s">
        <v>17</v>
      </c>
      <c r="B142" s="4" t="s">
        <v>171</v>
      </c>
      <c r="C142" s="14">
        <v>64.95</v>
      </c>
    </row>
    <row r="143" spans="1:3" x14ac:dyDescent="0.25">
      <c r="A143" s="4" t="s">
        <v>15</v>
      </c>
      <c r="B143" s="4" t="s">
        <v>170</v>
      </c>
      <c r="C143" s="14">
        <v>91.98</v>
      </c>
    </row>
    <row r="144" spans="1:3" x14ac:dyDescent="0.25">
      <c r="A144" s="4" t="s">
        <v>78</v>
      </c>
      <c r="B144" s="4" t="s">
        <v>169</v>
      </c>
      <c r="C144" s="14">
        <v>126.6</v>
      </c>
    </row>
    <row r="145" spans="1:5" x14ac:dyDescent="0.25">
      <c r="A145" s="4" t="s">
        <v>17</v>
      </c>
      <c r="B145" s="4" t="s">
        <v>168</v>
      </c>
      <c r="C145" s="14">
        <v>26.69</v>
      </c>
      <c r="E145" t="s">
        <v>89</v>
      </c>
    </row>
    <row r="146" spans="1:5" x14ac:dyDescent="0.25">
      <c r="A146" s="4" t="s">
        <v>43</v>
      </c>
      <c r="B146" s="4" t="s">
        <v>182</v>
      </c>
      <c r="C146" s="14">
        <v>104.45</v>
      </c>
      <c r="E146" t="s">
        <v>183</v>
      </c>
    </row>
    <row r="147" spans="1:5" x14ac:dyDescent="0.25">
      <c r="A147" s="4" t="s">
        <v>43</v>
      </c>
      <c r="B147" s="4" t="s">
        <v>184</v>
      </c>
      <c r="C147" s="14">
        <v>782.64</v>
      </c>
    </row>
    <row r="148" spans="1:5" x14ac:dyDescent="0.25">
      <c r="A148" s="4" t="s">
        <v>81</v>
      </c>
      <c r="B148" s="4" t="s">
        <v>185</v>
      </c>
      <c r="C148" s="14">
        <v>398</v>
      </c>
    </row>
    <row r="149" spans="1:5" x14ac:dyDescent="0.25">
      <c r="A149" s="4" t="s">
        <v>110</v>
      </c>
      <c r="B149" s="4" t="s">
        <v>186</v>
      </c>
      <c r="C149" s="14">
        <v>53.32</v>
      </c>
    </row>
    <row r="150" spans="1:5" x14ac:dyDescent="0.25">
      <c r="A150" s="4" t="s">
        <v>81</v>
      </c>
      <c r="B150" s="4" t="s">
        <v>95</v>
      </c>
      <c r="C150" s="14">
        <v>129.94</v>
      </c>
    </row>
    <row r="151" spans="1:5" x14ac:dyDescent="0.25">
      <c r="A151" s="4" t="s">
        <v>20</v>
      </c>
      <c r="B151" s="4" t="s">
        <v>200</v>
      </c>
      <c r="C151" s="14">
        <v>475</v>
      </c>
    </row>
    <row r="152" spans="1:5" x14ac:dyDescent="0.25">
      <c r="A152" s="4" t="s">
        <v>20</v>
      </c>
      <c r="B152" s="4" t="s">
        <v>96</v>
      </c>
      <c r="C152" s="14">
        <v>112.1</v>
      </c>
    </row>
    <row r="153" spans="1:5" x14ac:dyDescent="0.25">
      <c r="A153" s="4" t="s">
        <v>22</v>
      </c>
      <c r="B153" s="4" t="s">
        <v>94</v>
      </c>
      <c r="C153" s="14">
        <v>200</v>
      </c>
    </row>
    <row r="154" spans="1:5" x14ac:dyDescent="0.25">
      <c r="A154" s="4" t="s">
        <v>20</v>
      </c>
      <c r="B154" s="4" t="s">
        <v>198</v>
      </c>
      <c r="C154" s="14">
        <v>123.75</v>
      </c>
    </row>
    <row r="155" spans="1:5" x14ac:dyDescent="0.25">
      <c r="A155" s="4" t="s">
        <v>110</v>
      </c>
      <c r="B155" s="4" t="s">
        <v>197</v>
      </c>
      <c r="C155" s="14">
        <v>343.35</v>
      </c>
    </row>
    <row r="156" spans="1:5" x14ac:dyDescent="0.25">
      <c r="A156" s="4" t="s">
        <v>43</v>
      </c>
      <c r="B156" s="4" t="s">
        <v>195</v>
      </c>
      <c r="C156" s="14">
        <v>107.08</v>
      </c>
    </row>
    <row r="157" spans="1:5" x14ac:dyDescent="0.25">
      <c r="A157" s="4" t="s">
        <v>30</v>
      </c>
      <c r="B157" s="4" t="s">
        <v>204</v>
      </c>
      <c r="C157" s="14">
        <v>77.400000000000006</v>
      </c>
    </row>
    <row r="158" spans="1:5" x14ac:dyDescent="0.25">
      <c r="A158" s="4" t="s">
        <v>27</v>
      </c>
      <c r="B158" s="4" t="s">
        <v>205</v>
      </c>
      <c r="C158" s="14">
        <v>964</v>
      </c>
    </row>
    <row r="159" spans="1:5" x14ac:dyDescent="0.25">
      <c r="A159" s="4" t="s">
        <v>27</v>
      </c>
      <c r="B159" s="4" t="s">
        <v>206</v>
      </c>
      <c r="C159" s="14">
        <v>160</v>
      </c>
    </row>
    <row r="160" spans="1:5" x14ac:dyDescent="0.25">
      <c r="A160" s="4" t="s">
        <v>32</v>
      </c>
      <c r="B160" s="4" t="s">
        <v>80</v>
      </c>
      <c r="C160" s="14">
        <v>62.98</v>
      </c>
    </row>
    <row r="161" spans="1:3" x14ac:dyDescent="0.25">
      <c r="A161" s="4" t="s">
        <v>27</v>
      </c>
      <c r="B161" s="4" t="s">
        <v>95</v>
      </c>
      <c r="C161" s="14">
        <v>103.96</v>
      </c>
    </row>
    <row r="162" spans="1:3" x14ac:dyDescent="0.25">
      <c r="A162" s="4" t="s">
        <v>93</v>
      </c>
      <c r="B162" s="4" t="s">
        <v>207</v>
      </c>
      <c r="C162" s="14">
        <v>169.89</v>
      </c>
    </row>
    <row r="163" spans="1:3" x14ac:dyDescent="0.25">
      <c r="A163" s="4"/>
      <c r="B163" s="4"/>
      <c r="C163" s="20"/>
    </row>
    <row r="164" spans="1:3" ht="15.75" thickBot="1" x14ac:dyDescent="0.3">
      <c r="A164" s="5"/>
      <c r="B164" s="5"/>
      <c r="C164" s="10"/>
    </row>
    <row r="165" spans="1:3" ht="15.75" thickBot="1" x14ac:dyDescent="0.3">
      <c r="A165" s="48" t="s">
        <v>3</v>
      </c>
      <c r="B165" s="49"/>
      <c r="C165" s="20">
        <f>SUM(C128:C164)</f>
        <v>6631.13</v>
      </c>
    </row>
    <row r="166" spans="1:3" ht="15.75" thickBot="1" x14ac:dyDescent="0.3"/>
    <row r="167" spans="1:3" ht="15.75" thickBot="1" x14ac:dyDescent="0.3">
      <c r="A167" s="50" t="s">
        <v>118</v>
      </c>
      <c r="B167" s="51"/>
      <c r="C167" s="52"/>
    </row>
    <row r="168" spans="1:3" x14ac:dyDescent="0.25">
      <c r="A168" s="4" t="s">
        <v>52</v>
      </c>
      <c r="B168" s="4" t="s">
        <v>80</v>
      </c>
      <c r="C168" s="27">
        <v>50.97</v>
      </c>
    </row>
    <row r="169" spans="1:3" x14ac:dyDescent="0.25">
      <c r="A169" s="4" t="s">
        <v>46</v>
      </c>
      <c r="B169" s="4" t="s">
        <v>85</v>
      </c>
      <c r="C169" s="27">
        <v>62.14</v>
      </c>
    </row>
    <row r="170" spans="1:3" x14ac:dyDescent="0.25">
      <c r="A170" s="4" t="s">
        <v>119</v>
      </c>
      <c r="B170" s="4" t="s">
        <v>10</v>
      </c>
      <c r="C170" s="27">
        <v>41.02</v>
      </c>
    </row>
    <row r="171" spans="1:3" x14ac:dyDescent="0.25">
      <c r="A171" s="4" t="s">
        <v>47</v>
      </c>
      <c r="B171" s="4" t="s">
        <v>94</v>
      </c>
      <c r="C171" s="27">
        <v>226.6</v>
      </c>
    </row>
    <row r="172" spans="1:3" x14ac:dyDescent="0.25">
      <c r="A172" s="4" t="s">
        <v>120</v>
      </c>
      <c r="B172" s="4" t="s">
        <v>95</v>
      </c>
      <c r="C172" s="27">
        <v>102.18</v>
      </c>
    </row>
    <row r="173" spans="1:3" x14ac:dyDescent="0.25">
      <c r="A173" s="4" t="s">
        <v>47</v>
      </c>
      <c r="B173" s="4" t="s">
        <v>105</v>
      </c>
      <c r="C173" s="27">
        <v>54.2</v>
      </c>
    </row>
    <row r="174" spans="1:3" x14ac:dyDescent="0.25">
      <c r="A174" s="4" t="s">
        <v>47</v>
      </c>
      <c r="B174" s="4" t="s">
        <v>107</v>
      </c>
      <c r="C174" s="27">
        <v>149.80000000000001</v>
      </c>
    </row>
    <row r="175" spans="1:3" x14ac:dyDescent="0.25">
      <c r="A175" s="4" t="s">
        <v>48</v>
      </c>
      <c r="B175" s="4" t="s">
        <v>12</v>
      </c>
      <c r="C175" s="27">
        <v>297.39999999999998</v>
      </c>
    </row>
    <row r="176" spans="1:3" x14ac:dyDescent="0.25">
      <c r="A176" s="4" t="s">
        <v>41</v>
      </c>
      <c r="B176" s="4" t="s">
        <v>171</v>
      </c>
      <c r="C176" s="27">
        <v>64.95</v>
      </c>
    </row>
    <row r="177" spans="1:5" x14ac:dyDescent="0.25">
      <c r="A177" s="4" t="s">
        <v>40</v>
      </c>
      <c r="B177" s="4" t="s">
        <v>170</v>
      </c>
      <c r="C177" s="27">
        <v>91.98</v>
      </c>
    </row>
    <row r="178" spans="1:5" x14ac:dyDescent="0.25">
      <c r="A178" s="4" t="s">
        <v>41</v>
      </c>
      <c r="B178" s="4" t="s">
        <v>168</v>
      </c>
      <c r="C178" s="27">
        <v>26.69</v>
      </c>
      <c r="E178" t="s">
        <v>89</v>
      </c>
    </row>
    <row r="179" spans="1:5" x14ac:dyDescent="0.25">
      <c r="A179" s="4" t="s">
        <v>49</v>
      </c>
      <c r="B179" s="4" t="s">
        <v>182</v>
      </c>
      <c r="C179" s="27">
        <v>104.45</v>
      </c>
      <c r="E179" t="s">
        <v>183</v>
      </c>
    </row>
    <row r="180" spans="1:5" x14ac:dyDescent="0.25">
      <c r="A180" s="4" t="s">
        <v>49</v>
      </c>
      <c r="B180" s="4" t="s">
        <v>184</v>
      </c>
      <c r="C180" s="27">
        <v>782.64</v>
      </c>
    </row>
    <row r="181" spans="1:5" x14ac:dyDescent="0.25">
      <c r="A181" s="4" t="s">
        <v>78</v>
      </c>
      <c r="B181" s="4" t="s">
        <v>185</v>
      </c>
      <c r="C181" s="27">
        <v>398</v>
      </c>
    </row>
    <row r="182" spans="1:5" x14ac:dyDescent="0.25">
      <c r="A182" s="4" t="s">
        <v>17</v>
      </c>
      <c r="B182" s="4" t="s">
        <v>186</v>
      </c>
      <c r="C182" s="27">
        <v>53.32</v>
      </c>
    </row>
    <row r="183" spans="1:5" x14ac:dyDescent="0.25">
      <c r="A183" s="4" t="s">
        <v>78</v>
      </c>
      <c r="B183" s="4" t="s">
        <v>95</v>
      </c>
      <c r="C183" s="27">
        <v>129.94</v>
      </c>
    </row>
    <row r="184" spans="1:5" x14ac:dyDescent="0.25">
      <c r="A184" s="4" t="s">
        <v>42</v>
      </c>
      <c r="B184" s="4" t="s">
        <v>94</v>
      </c>
      <c r="C184" s="27">
        <v>200</v>
      </c>
    </row>
    <row r="185" spans="1:5" x14ac:dyDescent="0.25">
      <c r="A185" s="4" t="s">
        <v>17</v>
      </c>
      <c r="B185" s="4" t="s">
        <v>197</v>
      </c>
      <c r="C185" s="27">
        <v>343.35</v>
      </c>
    </row>
    <row r="186" spans="1:5" x14ac:dyDescent="0.25">
      <c r="A186" s="4" t="s">
        <v>49</v>
      </c>
      <c r="B186" s="4" t="s">
        <v>195</v>
      </c>
      <c r="C186" s="27">
        <v>107.08</v>
      </c>
    </row>
    <row r="187" spans="1:5" x14ac:dyDescent="0.25">
      <c r="A187" s="4" t="s">
        <v>20</v>
      </c>
      <c r="B187" s="4" t="s">
        <v>204</v>
      </c>
      <c r="C187" s="27">
        <v>77.400000000000006</v>
      </c>
    </row>
    <row r="188" spans="1:5" x14ac:dyDescent="0.25">
      <c r="A188" s="4" t="s">
        <v>22</v>
      </c>
      <c r="B188" s="4" t="s">
        <v>205</v>
      </c>
      <c r="C188" s="27">
        <v>964</v>
      </c>
    </row>
    <row r="189" spans="1:5" x14ac:dyDescent="0.25">
      <c r="A189" s="4" t="s">
        <v>22</v>
      </c>
      <c r="B189" s="4" t="s">
        <v>206</v>
      </c>
      <c r="C189" s="27">
        <v>160</v>
      </c>
    </row>
    <row r="190" spans="1:5" x14ac:dyDescent="0.25">
      <c r="A190" s="4" t="s">
        <v>25</v>
      </c>
      <c r="B190" s="4" t="s">
        <v>80</v>
      </c>
      <c r="C190" s="27">
        <v>62.98</v>
      </c>
    </row>
    <row r="191" spans="1:5" x14ac:dyDescent="0.25">
      <c r="A191" s="4" t="s">
        <v>22</v>
      </c>
      <c r="B191" s="4" t="s">
        <v>95</v>
      </c>
      <c r="C191" s="27">
        <v>103.96</v>
      </c>
    </row>
    <row r="192" spans="1:5" x14ac:dyDescent="0.25">
      <c r="A192" s="4" t="s">
        <v>29</v>
      </c>
      <c r="B192" s="4" t="s">
        <v>215</v>
      </c>
      <c r="C192" s="27">
        <v>124.96</v>
      </c>
    </row>
    <row r="193" spans="1:3" x14ac:dyDescent="0.25">
      <c r="A193" s="4" t="s">
        <v>93</v>
      </c>
      <c r="B193" s="4" t="s">
        <v>211</v>
      </c>
      <c r="C193" s="27">
        <v>45</v>
      </c>
    </row>
    <row r="194" spans="1:3" x14ac:dyDescent="0.25">
      <c r="A194" s="4" t="s">
        <v>87</v>
      </c>
      <c r="B194" s="4" t="s">
        <v>14</v>
      </c>
      <c r="C194" s="27">
        <v>102.6</v>
      </c>
    </row>
    <row r="195" spans="1:3" x14ac:dyDescent="0.25">
      <c r="A195" s="4" t="s">
        <v>27</v>
      </c>
      <c r="B195" s="4" t="s">
        <v>182</v>
      </c>
      <c r="C195" s="27">
        <v>99.96</v>
      </c>
    </row>
    <row r="196" spans="1:3" x14ac:dyDescent="0.25">
      <c r="A196" s="4" t="s">
        <v>87</v>
      </c>
      <c r="B196" s="4" t="s">
        <v>187</v>
      </c>
      <c r="C196" s="27">
        <v>90</v>
      </c>
    </row>
    <row r="197" spans="1:3" x14ac:dyDescent="0.25">
      <c r="A197" s="4" t="s">
        <v>93</v>
      </c>
      <c r="B197" s="4" t="s">
        <v>216</v>
      </c>
      <c r="C197" s="27">
        <v>99</v>
      </c>
    </row>
    <row r="198" spans="1:3" x14ac:dyDescent="0.25">
      <c r="A198" s="4" t="s">
        <v>93</v>
      </c>
      <c r="B198" s="4" t="s">
        <v>217</v>
      </c>
      <c r="C198" s="27">
        <v>74.13</v>
      </c>
    </row>
    <row r="199" spans="1:3" x14ac:dyDescent="0.25">
      <c r="A199" s="4" t="s">
        <v>93</v>
      </c>
      <c r="B199" s="4" t="s">
        <v>218</v>
      </c>
      <c r="C199" s="27">
        <v>140</v>
      </c>
    </row>
    <row r="200" spans="1:3" x14ac:dyDescent="0.25">
      <c r="A200" s="4" t="s">
        <v>93</v>
      </c>
      <c r="B200" s="4" t="s">
        <v>219</v>
      </c>
      <c r="C200" s="27">
        <v>34.1</v>
      </c>
    </row>
    <row r="201" spans="1:3" x14ac:dyDescent="0.25">
      <c r="A201" s="4" t="s">
        <v>93</v>
      </c>
      <c r="B201" s="4" t="s">
        <v>220</v>
      </c>
      <c r="C201" s="27">
        <v>91.17</v>
      </c>
    </row>
    <row r="202" spans="1:3" x14ac:dyDescent="0.25">
      <c r="A202" s="4" t="s">
        <v>93</v>
      </c>
      <c r="B202" s="4" t="s">
        <v>221</v>
      </c>
      <c r="C202" s="27">
        <v>76.39</v>
      </c>
    </row>
    <row r="203" spans="1:3" x14ac:dyDescent="0.25">
      <c r="A203" s="4" t="s">
        <v>93</v>
      </c>
      <c r="B203" s="4" t="s">
        <v>222</v>
      </c>
      <c r="C203" s="27">
        <v>52.4</v>
      </c>
    </row>
    <row r="204" spans="1:3" x14ac:dyDescent="0.25">
      <c r="A204" s="4" t="s">
        <v>93</v>
      </c>
      <c r="B204" s="4" t="s">
        <v>223</v>
      </c>
      <c r="C204" s="27">
        <v>52.28</v>
      </c>
    </row>
    <row r="205" spans="1:3" x14ac:dyDescent="0.25">
      <c r="A205" s="4" t="s">
        <v>34</v>
      </c>
      <c r="B205" s="4" t="s">
        <v>224</v>
      </c>
      <c r="C205" s="27">
        <v>221.99</v>
      </c>
    </row>
    <row r="206" spans="1:3" ht="15.75" thickBot="1" x14ac:dyDescent="0.3">
      <c r="A206" s="5"/>
      <c r="B206" s="5"/>
      <c r="C206" s="10"/>
    </row>
    <row r="207" spans="1:3" ht="15.75" thickBot="1" x14ac:dyDescent="0.3">
      <c r="A207" s="48" t="s">
        <v>3</v>
      </c>
      <c r="B207" s="49"/>
      <c r="C207" s="1">
        <f>SUM(C168:C206)</f>
        <v>5959.0300000000007</v>
      </c>
    </row>
    <row r="208" spans="1:3" ht="15.75" thickBot="1" x14ac:dyDescent="0.3"/>
    <row r="209" spans="1:5" ht="15.75" thickBot="1" x14ac:dyDescent="0.3">
      <c r="A209" s="50" t="s">
        <v>121</v>
      </c>
      <c r="B209" s="51"/>
      <c r="C209" s="52"/>
    </row>
    <row r="210" spans="1:5" x14ac:dyDescent="0.25">
      <c r="A210" s="4" t="s">
        <v>55</v>
      </c>
      <c r="B210" s="4" t="s">
        <v>80</v>
      </c>
      <c r="C210" s="14">
        <v>50.97</v>
      </c>
    </row>
    <row r="211" spans="1:5" x14ac:dyDescent="0.25">
      <c r="A211" s="4" t="s">
        <v>52</v>
      </c>
      <c r="B211" s="4" t="s">
        <v>85</v>
      </c>
      <c r="C211" s="14">
        <v>62.14</v>
      </c>
    </row>
    <row r="212" spans="1:5" x14ac:dyDescent="0.25">
      <c r="A212" s="4" t="s">
        <v>122</v>
      </c>
      <c r="B212" s="4" t="s">
        <v>10</v>
      </c>
      <c r="C212" s="14">
        <v>41.02</v>
      </c>
    </row>
    <row r="213" spans="1:5" x14ac:dyDescent="0.25">
      <c r="A213" s="4" t="s">
        <v>9</v>
      </c>
      <c r="B213" s="4" t="s">
        <v>94</v>
      </c>
      <c r="C213" s="14">
        <v>226.6</v>
      </c>
    </row>
    <row r="214" spans="1:5" x14ac:dyDescent="0.25">
      <c r="A214" s="4" t="s">
        <v>123</v>
      </c>
      <c r="B214" s="4" t="s">
        <v>95</v>
      </c>
      <c r="C214" s="14">
        <v>102.18</v>
      </c>
    </row>
    <row r="215" spans="1:5" x14ac:dyDescent="0.25">
      <c r="A215" s="4" t="s">
        <v>9</v>
      </c>
      <c r="B215" s="4" t="s">
        <v>105</v>
      </c>
      <c r="C215" s="14">
        <v>54.2</v>
      </c>
    </row>
    <row r="216" spans="1:5" x14ac:dyDescent="0.25">
      <c r="A216" s="4" t="s">
        <v>9</v>
      </c>
      <c r="B216" s="4" t="s">
        <v>107</v>
      </c>
      <c r="C216" s="14">
        <v>149.80000000000001</v>
      </c>
    </row>
    <row r="217" spans="1:5" x14ac:dyDescent="0.25">
      <c r="A217" s="4" t="s">
        <v>11</v>
      </c>
      <c r="B217" s="4" t="s">
        <v>12</v>
      </c>
      <c r="C217" s="14">
        <v>297.39999999999998</v>
      </c>
    </row>
    <row r="218" spans="1:5" x14ac:dyDescent="0.25">
      <c r="A218" s="4" t="s">
        <v>47</v>
      </c>
      <c r="B218" s="4" t="s">
        <v>171</v>
      </c>
      <c r="C218" s="14">
        <v>64.95</v>
      </c>
    </row>
    <row r="219" spans="1:5" x14ac:dyDescent="0.25">
      <c r="A219" s="4" t="s">
        <v>46</v>
      </c>
      <c r="B219" s="4" t="s">
        <v>170</v>
      </c>
      <c r="C219" s="14">
        <v>91.98</v>
      </c>
    </row>
    <row r="220" spans="1:5" x14ac:dyDescent="0.25">
      <c r="A220" s="4" t="s">
        <v>47</v>
      </c>
      <c r="B220" s="4" t="s">
        <v>168</v>
      </c>
      <c r="C220" s="14">
        <v>26.69</v>
      </c>
      <c r="E220" t="s">
        <v>89</v>
      </c>
    </row>
    <row r="221" spans="1:5" x14ac:dyDescent="0.25">
      <c r="A221" s="4" t="s">
        <v>13</v>
      </c>
      <c r="B221" s="4" t="s">
        <v>182</v>
      </c>
      <c r="C221" s="14">
        <v>104.45</v>
      </c>
      <c r="E221" t="s">
        <v>183</v>
      </c>
    </row>
    <row r="222" spans="1:5" x14ac:dyDescent="0.25">
      <c r="A222" s="4" t="s">
        <v>13</v>
      </c>
      <c r="B222" s="4" t="s">
        <v>184</v>
      </c>
      <c r="C222" s="14">
        <v>782.64</v>
      </c>
    </row>
    <row r="223" spans="1:5" x14ac:dyDescent="0.25">
      <c r="A223" s="4" t="s">
        <v>41</v>
      </c>
      <c r="B223" s="4" t="s">
        <v>186</v>
      </c>
      <c r="C223" s="14">
        <v>53.32</v>
      </c>
    </row>
    <row r="224" spans="1:5" x14ac:dyDescent="0.25">
      <c r="A224" s="4" t="s">
        <v>48</v>
      </c>
      <c r="B224" s="4" t="s">
        <v>94</v>
      </c>
      <c r="C224" s="14">
        <v>200</v>
      </c>
    </row>
    <row r="225" spans="1:3" x14ac:dyDescent="0.25">
      <c r="A225" s="4" t="s">
        <v>41</v>
      </c>
      <c r="B225" s="4" t="s">
        <v>197</v>
      </c>
      <c r="C225" s="14">
        <v>343.35</v>
      </c>
    </row>
    <row r="226" spans="1:3" x14ac:dyDescent="0.25">
      <c r="A226" s="4" t="s">
        <v>13</v>
      </c>
      <c r="B226" s="4" t="s">
        <v>195</v>
      </c>
      <c r="C226" s="14">
        <v>107.08</v>
      </c>
    </row>
    <row r="227" spans="1:3" x14ac:dyDescent="0.25">
      <c r="A227" s="4" t="s">
        <v>42</v>
      </c>
      <c r="B227" s="4" t="s">
        <v>205</v>
      </c>
      <c r="C227" s="14">
        <v>964</v>
      </c>
    </row>
    <row r="228" spans="1:3" x14ac:dyDescent="0.25">
      <c r="A228" s="4" t="s">
        <v>42</v>
      </c>
      <c r="B228" s="4" t="s">
        <v>206</v>
      </c>
      <c r="C228" s="14">
        <v>160</v>
      </c>
    </row>
    <row r="229" spans="1:3" x14ac:dyDescent="0.25">
      <c r="A229" s="4" t="s">
        <v>15</v>
      </c>
      <c r="B229" s="4" t="s">
        <v>80</v>
      </c>
      <c r="C229" s="14">
        <v>62.98</v>
      </c>
    </row>
    <row r="230" spans="1:3" x14ac:dyDescent="0.25">
      <c r="A230" s="4" t="s">
        <v>42</v>
      </c>
      <c r="B230" s="4" t="s">
        <v>95</v>
      </c>
      <c r="C230" s="14">
        <v>103.96</v>
      </c>
    </row>
    <row r="231" spans="1:3" x14ac:dyDescent="0.25">
      <c r="A231" s="4" t="s">
        <v>43</v>
      </c>
      <c r="B231" s="4" t="s">
        <v>215</v>
      </c>
      <c r="C231" s="14">
        <v>124.96</v>
      </c>
    </row>
    <row r="232" spans="1:3" x14ac:dyDescent="0.25">
      <c r="A232" s="4" t="s">
        <v>81</v>
      </c>
      <c r="B232" s="4" t="s">
        <v>14</v>
      </c>
      <c r="C232" s="14">
        <v>102.6</v>
      </c>
    </row>
    <row r="233" spans="1:3" x14ac:dyDescent="0.25">
      <c r="A233" s="4" t="s">
        <v>22</v>
      </c>
      <c r="B233" s="4" t="s">
        <v>182</v>
      </c>
      <c r="C233" s="14">
        <v>99.96</v>
      </c>
    </row>
    <row r="234" spans="1:3" x14ac:dyDescent="0.25">
      <c r="A234" s="4" t="s">
        <v>81</v>
      </c>
      <c r="B234" s="4" t="s">
        <v>187</v>
      </c>
      <c r="C234" s="14">
        <v>90</v>
      </c>
    </row>
    <row r="235" spans="1:3" x14ac:dyDescent="0.25">
      <c r="A235" s="4" t="s">
        <v>44</v>
      </c>
      <c r="B235" s="4" t="s">
        <v>224</v>
      </c>
      <c r="C235" s="14">
        <v>221.99</v>
      </c>
    </row>
    <row r="236" spans="1:3" x14ac:dyDescent="0.25">
      <c r="A236" s="4" t="s">
        <v>30</v>
      </c>
      <c r="B236" s="4" t="s">
        <v>225</v>
      </c>
      <c r="C236" s="14">
        <v>129.94999999999999</v>
      </c>
    </row>
    <row r="237" spans="1:3" x14ac:dyDescent="0.25">
      <c r="A237" s="4" t="s">
        <v>87</v>
      </c>
      <c r="B237" s="4" t="s">
        <v>226</v>
      </c>
      <c r="C237" s="14">
        <v>235</v>
      </c>
    </row>
    <row r="238" spans="1:3" x14ac:dyDescent="0.25">
      <c r="A238" s="4" t="s">
        <v>27</v>
      </c>
      <c r="B238" s="4" t="s">
        <v>12</v>
      </c>
      <c r="C238" s="14">
        <v>67.2</v>
      </c>
    </row>
    <row r="239" spans="1:3" x14ac:dyDescent="0.25">
      <c r="A239" s="4" t="s">
        <v>32</v>
      </c>
      <c r="B239" s="4" t="s">
        <v>19</v>
      </c>
      <c r="C239" s="14">
        <v>50</v>
      </c>
    </row>
    <row r="240" spans="1:3" x14ac:dyDescent="0.25">
      <c r="A240" s="4" t="s">
        <v>28</v>
      </c>
      <c r="B240" s="4" t="s">
        <v>95</v>
      </c>
      <c r="C240" s="14">
        <v>128.25</v>
      </c>
    </row>
    <row r="241" spans="1:3" x14ac:dyDescent="0.25">
      <c r="A241" s="4" t="s">
        <v>228</v>
      </c>
      <c r="B241" s="4" t="s">
        <v>227</v>
      </c>
      <c r="C241" s="14">
        <v>274.91000000000003</v>
      </c>
    </row>
    <row r="242" spans="1:3" x14ac:dyDescent="0.25">
      <c r="A242" s="4" t="s">
        <v>93</v>
      </c>
      <c r="B242" s="4" t="s">
        <v>229</v>
      </c>
      <c r="C242" s="14">
        <v>400</v>
      </c>
    </row>
    <row r="243" spans="1:3" x14ac:dyDescent="0.25">
      <c r="A243" s="4" t="s">
        <v>93</v>
      </c>
      <c r="B243" s="4" t="s">
        <v>230</v>
      </c>
      <c r="C243" s="14">
        <v>72</v>
      </c>
    </row>
    <row r="244" spans="1:3" x14ac:dyDescent="0.25">
      <c r="A244" s="4" t="s">
        <v>93</v>
      </c>
      <c r="B244" s="4" t="s">
        <v>231</v>
      </c>
      <c r="C244" s="14">
        <v>87.8</v>
      </c>
    </row>
    <row r="245" spans="1:3" x14ac:dyDescent="0.25">
      <c r="A245" s="4" t="s">
        <v>87</v>
      </c>
      <c r="B245" s="4" t="s">
        <v>232</v>
      </c>
      <c r="C245" s="14">
        <v>61.45</v>
      </c>
    </row>
    <row r="246" spans="1:3" x14ac:dyDescent="0.25">
      <c r="A246" s="4" t="s">
        <v>93</v>
      </c>
      <c r="B246" s="4" t="s">
        <v>233</v>
      </c>
      <c r="C246" s="14">
        <v>68.8</v>
      </c>
    </row>
    <row r="247" spans="1:3" ht="15.75" thickBot="1" x14ac:dyDescent="0.3">
      <c r="A247" s="5"/>
      <c r="B247" s="5"/>
      <c r="C247" s="10"/>
    </row>
    <row r="248" spans="1:3" ht="15.75" thickBot="1" x14ac:dyDescent="0.3">
      <c r="A248" s="48" t="s">
        <v>3</v>
      </c>
      <c r="B248" s="49"/>
      <c r="C248" s="18">
        <f>SUM(C210:C247)</f>
        <v>6264.58</v>
      </c>
    </row>
    <row r="249" spans="1:3" ht="15.75" thickBot="1" x14ac:dyDescent="0.3"/>
    <row r="250" spans="1:3" ht="15.75" thickBot="1" x14ac:dyDescent="0.3">
      <c r="A250" s="50" t="s">
        <v>124</v>
      </c>
      <c r="B250" s="51"/>
      <c r="C250" s="52"/>
    </row>
    <row r="251" spans="1:3" x14ac:dyDescent="0.25">
      <c r="A251" s="4" t="s">
        <v>58</v>
      </c>
      <c r="B251" s="4" t="s">
        <v>80</v>
      </c>
      <c r="C251" s="14">
        <v>50.97</v>
      </c>
    </row>
    <row r="252" spans="1:3" x14ac:dyDescent="0.25">
      <c r="A252" s="4" t="s">
        <v>55</v>
      </c>
      <c r="B252" s="4" t="s">
        <v>85</v>
      </c>
      <c r="C252" s="14">
        <v>62.14</v>
      </c>
    </row>
    <row r="253" spans="1:3" x14ac:dyDescent="0.25">
      <c r="A253" s="4" t="s">
        <v>125</v>
      </c>
      <c r="B253" s="4" t="s">
        <v>10</v>
      </c>
      <c r="C253" s="14">
        <v>41.02</v>
      </c>
    </row>
    <row r="254" spans="1:3" x14ac:dyDescent="0.25">
      <c r="A254" s="4" t="s">
        <v>126</v>
      </c>
      <c r="B254" s="4" t="s">
        <v>95</v>
      </c>
      <c r="C254" s="14">
        <v>102.18</v>
      </c>
    </row>
    <row r="255" spans="1:3" x14ac:dyDescent="0.25">
      <c r="A255" s="4" t="s">
        <v>9</v>
      </c>
      <c r="B255" s="4" t="s">
        <v>171</v>
      </c>
      <c r="C255" s="14">
        <v>64.95</v>
      </c>
    </row>
    <row r="256" spans="1:3" x14ac:dyDescent="0.25">
      <c r="A256" s="4" t="s">
        <v>52</v>
      </c>
      <c r="B256" s="4" t="s">
        <v>170</v>
      </c>
      <c r="C256" s="14">
        <v>91.98</v>
      </c>
    </row>
    <row r="257" spans="1:5" x14ac:dyDescent="0.25">
      <c r="A257" s="4" t="s">
        <v>9</v>
      </c>
      <c r="B257" s="4" t="s">
        <v>168</v>
      </c>
      <c r="C257" s="14">
        <v>26.69</v>
      </c>
      <c r="E257" t="s">
        <v>89</v>
      </c>
    </row>
    <row r="258" spans="1:5" x14ac:dyDescent="0.25">
      <c r="A258" s="4" t="s">
        <v>47</v>
      </c>
      <c r="B258" s="4" t="s">
        <v>186</v>
      </c>
      <c r="C258" s="14">
        <v>53.32</v>
      </c>
    </row>
    <row r="259" spans="1:5" x14ac:dyDescent="0.25">
      <c r="A259" s="4" t="s">
        <v>11</v>
      </c>
      <c r="B259" s="4" t="s">
        <v>94</v>
      </c>
      <c r="C259" s="14">
        <v>200</v>
      </c>
    </row>
    <row r="260" spans="1:5" x14ac:dyDescent="0.25">
      <c r="A260" s="4" t="s">
        <v>47</v>
      </c>
      <c r="B260" s="4" t="s">
        <v>197</v>
      </c>
      <c r="C260" s="14">
        <v>343.35</v>
      </c>
    </row>
    <row r="261" spans="1:5" x14ac:dyDescent="0.25">
      <c r="A261" s="4" t="s">
        <v>48</v>
      </c>
      <c r="B261" s="4" t="s">
        <v>205</v>
      </c>
      <c r="C261" s="14">
        <v>964</v>
      </c>
    </row>
    <row r="262" spans="1:5" x14ac:dyDescent="0.25">
      <c r="A262" s="4" t="s">
        <v>48</v>
      </c>
      <c r="B262" s="4" t="s">
        <v>206</v>
      </c>
      <c r="C262" s="14">
        <v>160</v>
      </c>
    </row>
    <row r="263" spans="1:5" x14ac:dyDescent="0.25">
      <c r="A263" s="4" t="s">
        <v>40</v>
      </c>
      <c r="B263" s="4" t="s">
        <v>80</v>
      </c>
      <c r="C263" s="14">
        <v>62.98</v>
      </c>
    </row>
    <row r="264" spans="1:5" x14ac:dyDescent="0.25">
      <c r="A264" s="4" t="s">
        <v>48</v>
      </c>
      <c r="B264" s="4" t="s">
        <v>95</v>
      </c>
      <c r="C264" s="14">
        <v>103.96</v>
      </c>
    </row>
    <row r="265" spans="1:5" x14ac:dyDescent="0.25">
      <c r="A265" s="4" t="s">
        <v>49</v>
      </c>
      <c r="B265" s="4" t="s">
        <v>215</v>
      </c>
      <c r="C265" s="14">
        <v>124.96</v>
      </c>
    </row>
    <row r="266" spans="1:5" x14ac:dyDescent="0.25">
      <c r="A266" s="4" t="s">
        <v>78</v>
      </c>
      <c r="B266" s="4" t="s">
        <v>14</v>
      </c>
      <c r="C266" s="14">
        <v>102.6</v>
      </c>
    </row>
    <row r="267" spans="1:5" x14ac:dyDescent="0.25">
      <c r="A267" s="4" t="s">
        <v>42</v>
      </c>
      <c r="B267" s="4" t="s">
        <v>182</v>
      </c>
      <c r="C267" s="14">
        <v>99.96</v>
      </c>
    </row>
    <row r="268" spans="1:5" x14ac:dyDescent="0.25">
      <c r="A268" s="4" t="s">
        <v>78</v>
      </c>
      <c r="B268" s="4" t="s">
        <v>187</v>
      </c>
      <c r="C268" s="14">
        <v>90</v>
      </c>
    </row>
    <row r="269" spans="1:5" x14ac:dyDescent="0.25">
      <c r="A269" s="4" t="s">
        <v>50</v>
      </c>
      <c r="B269" s="4" t="s">
        <v>224</v>
      </c>
      <c r="C269" s="14">
        <v>221.99</v>
      </c>
    </row>
    <row r="270" spans="1:5" x14ac:dyDescent="0.25">
      <c r="A270" s="4" t="s">
        <v>20</v>
      </c>
      <c r="B270" s="4" t="s">
        <v>225</v>
      </c>
      <c r="C270" s="14">
        <v>129.94999999999999</v>
      </c>
    </row>
    <row r="271" spans="1:5" x14ac:dyDescent="0.25">
      <c r="A271" s="4" t="s">
        <v>81</v>
      </c>
      <c r="B271" s="4" t="s">
        <v>226</v>
      </c>
      <c r="C271" s="14">
        <v>235</v>
      </c>
    </row>
    <row r="272" spans="1:5" x14ac:dyDescent="0.25">
      <c r="A272" s="4" t="s">
        <v>22</v>
      </c>
      <c r="B272" s="4" t="s">
        <v>12</v>
      </c>
      <c r="C272" s="14">
        <v>67.2</v>
      </c>
    </row>
    <row r="273" spans="1:3" x14ac:dyDescent="0.25">
      <c r="A273" s="4" t="s">
        <v>25</v>
      </c>
      <c r="B273" s="4" t="s">
        <v>19</v>
      </c>
      <c r="C273" s="14">
        <v>50</v>
      </c>
    </row>
    <row r="274" spans="1:3" x14ac:dyDescent="0.25">
      <c r="A274" s="4" t="s">
        <v>110</v>
      </c>
      <c r="B274" s="4" t="s">
        <v>95</v>
      </c>
      <c r="C274" s="14">
        <v>128.25</v>
      </c>
    </row>
    <row r="275" spans="1:3" x14ac:dyDescent="0.25">
      <c r="A275" s="4" t="s">
        <v>237</v>
      </c>
      <c r="B275" s="4" t="s">
        <v>227</v>
      </c>
      <c r="C275" s="14">
        <v>274.91000000000003</v>
      </c>
    </row>
    <row r="276" spans="1:3" x14ac:dyDescent="0.25">
      <c r="A276" s="4" t="s">
        <v>81</v>
      </c>
      <c r="B276" s="4" t="s">
        <v>232</v>
      </c>
      <c r="C276" s="14">
        <v>61.45</v>
      </c>
    </row>
    <row r="277" spans="1:3" x14ac:dyDescent="0.25">
      <c r="A277" s="4" t="s">
        <v>29</v>
      </c>
      <c r="B277" s="4" t="s">
        <v>241</v>
      </c>
      <c r="C277" s="14">
        <v>237.5</v>
      </c>
    </row>
    <row r="278" spans="1:3" x14ac:dyDescent="0.25">
      <c r="A278" s="4" t="s">
        <v>87</v>
      </c>
      <c r="B278" s="4" t="s">
        <v>242</v>
      </c>
      <c r="C278" s="14">
        <v>73.3</v>
      </c>
    </row>
    <row r="279" spans="1:3" x14ac:dyDescent="0.25">
      <c r="A279" s="4" t="s">
        <v>34</v>
      </c>
      <c r="B279" s="4" t="s">
        <v>243</v>
      </c>
      <c r="C279" s="14">
        <v>290.87</v>
      </c>
    </row>
    <row r="280" spans="1:3" x14ac:dyDescent="0.25">
      <c r="A280" s="4" t="s">
        <v>30</v>
      </c>
      <c r="B280" s="4" t="s">
        <v>94</v>
      </c>
      <c r="C280" s="14">
        <v>149.5</v>
      </c>
    </row>
    <row r="281" spans="1:3" x14ac:dyDescent="0.25">
      <c r="A281" s="4" t="s">
        <v>30</v>
      </c>
      <c r="B281" s="4" t="s">
        <v>244</v>
      </c>
      <c r="C281" s="14">
        <v>90.37</v>
      </c>
    </row>
    <row r="282" spans="1:3" x14ac:dyDescent="0.25">
      <c r="A282" s="4" t="s">
        <v>27</v>
      </c>
      <c r="B282" s="4" t="s">
        <v>245</v>
      </c>
      <c r="C282" s="14">
        <v>215.98</v>
      </c>
    </row>
    <row r="283" spans="1:3" ht="15.75" thickBot="1" x14ac:dyDescent="0.3">
      <c r="A283" s="4"/>
      <c r="B283" s="5"/>
      <c r="C283" s="10"/>
    </row>
    <row r="284" spans="1:3" ht="15.75" thickBot="1" x14ac:dyDescent="0.3">
      <c r="A284" s="48" t="s">
        <v>3</v>
      </c>
      <c r="B284" s="49"/>
      <c r="C284" s="1">
        <f>SUM(C251:C283)</f>
        <v>4971.329999999999</v>
      </c>
    </row>
    <row r="285" spans="1:3" ht="15.75" thickBot="1" x14ac:dyDescent="0.3">
      <c r="A285" s="28"/>
      <c r="B285" s="29"/>
      <c r="C285" s="30"/>
    </row>
    <row r="286" spans="1:3" ht="15.75" thickBot="1" x14ac:dyDescent="0.3">
      <c r="A286" s="50" t="s">
        <v>127</v>
      </c>
      <c r="B286" s="51"/>
      <c r="C286" s="52"/>
    </row>
    <row r="287" spans="1:3" x14ac:dyDescent="0.25">
      <c r="A287" s="4" t="s">
        <v>61</v>
      </c>
      <c r="B287" s="4" t="s">
        <v>80</v>
      </c>
      <c r="C287" s="14">
        <v>50.97</v>
      </c>
    </row>
    <row r="288" spans="1:3" x14ac:dyDescent="0.25">
      <c r="A288" s="4" t="s">
        <v>58</v>
      </c>
      <c r="B288" s="4" t="s">
        <v>85</v>
      </c>
      <c r="C288" s="14">
        <v>62.14</v>
      </c>
    </row>
    <row r="289" spans="1:3" x14ac:dyDescent="0.25">
      <c r="A289" s="4" t="s">
        <v>7</v>
      </c>
      <c r="B289" s="4" t="s">
        <v>95</v>
      </c>
      <c r="C289" s="14">
        <v>102.18</v>
      </c>
    </row>
    <row r="290" spans="1:3" x14ac:dyDescent="0.25">
      <c r="A290" s="4" t="s">
        <v>55</v>
      </c>
      <c r="B290" s="4" t="s">
        <v>170</v>
      </c>
      <c r="C290" s="14">
        <v>91.98</v>
      </c>
    </row>
    <row r="291" spans="1:3" x14ac:dyDescent="0.25">
      <c r="A291" s="4" t="s">
        <v>9</v>
      </c>
      <c r="B291" s="4" t="s">
        <v>186</v>
      </c>
      <c r="C291" s="14">
        <v>53.32</v>
      </c>
    </row>
    <row r="292" spans="1:3" x14ac:dyDescent="0.25">
      <c r="A292" s="4" t="s">
        <v>9</v>
      </c>
      <c r="B292" s="4" t="s">
        <v>197</v>
      </c>
      <c r="C292" s="14">
        <v>343.35</v>
      </c>
    </row>
    <row r="293" spans="1:3" x14ac:dyDescent="0.25">
      <c r="A293" s="4" t="s">
        <v>11</v>
      </c>
      <c r="B293" s="4" t="s">
        <v>205</v>
      </c>
      <c r="C293" s="14">
        <v>964</v>
      </c>
    </row>
    <row r="294" spans="1:3" x14ac:dyDescent="0.25">
      <c r="A294" s="4" t="s">
        <v>11</v>
      </c>
      <c r="B294" s="4" t="s">
        <v>206</v>
      </c>
      <c r="C294" s="14">
        <v>160</v>
      </c>
    </row>
    <row r="295" spans="1:3" x14ac:dyDescent="0.25">
      <c r="A295" s="4" t="s">
        <v>46</v>
      </c>
      <c r="B295" s="4" t="s">
        <v>80</v>
      </c>
      <c r="C295" s="14">
        <v>62.98</v>
      </c>
    </row>
    <row r="296" spans="1:3" x14ac:dyDescent="0.25">
      <c r="A296" s="4" t="s">
        <v>11</v>
      </c>
      <c r="B296" s="4" t="s">
        <v>95</v>
      </c>
      <c r="C296" s="14">
        <v>103.96</v>
      </c>
    </row>
    <row r="297" spans="1:3" x14ac:dyDescent="0.25">
      <c r="A297" s="4" t="s">
        <v>13</v>
      </c>
      <c r="B297" s="4" t="s">
        <v>215</v>
      </c>
      <c r="C297" s="14">
        <v>124.96</v>
      </c>
    </row>
    <row r="298" spans="1:3" x14ac:dyDescent="0.25">
      <c r="A298" s="4" t="s">
        <v>48</v>
      </c>
      <c r="B298" s="4" t="s">
        <v>182</v>
      </c>
      <c r="C298" s="14">
        <v>99.96</v>
      </c>
    </row>
    <row r="299" spans="1:3" x14ac:dyDescent="0.25">
      <c r="A299" s="4" t="s">
        <v>53</v>
      </c>
      <c r="B299" s="4" t="s">
        <v>224</v>
      </c>
      <c r="C299" s="14">
        <v>221.99</v>
      </c>
    </row>
    <row r="300" spans="1:3" x14ac:dyDescent="0.25">
      <c r="A300" s="4" t="s">
        <v>78</v>
      </c>
      <c r="B300" s="4" t="s">
        <v>226</v>
      </c>
      <c r="C300" s="14">
        <v>235</v>
      </c>
    </row>
    <row r="301" spans="1:3" x14ac:dyDescent="0.25">
      <c r="A301" s="4" t="s">
        <v>42</v>
      </c>
      <c r="B301" s="4" t="s">
        <v>12</v>
      </c>
      <c r="C301" s="14">
        <v>67.2</v>
      </c>
    </row>
    <row r="302" spans="1:3" x14ac:dyDescent="0.25">
      <c r="A302" s="4" t="s">
        <v>15</v>
      </c>
      <c r="B302" s="4" t="s">
        <v>19</v>
      </c>
      <c r="C302" s="14">
        <v>50</v>
      </c>
    </row>
    <row r="303" spans="1:3" x14ac:dyDescent="0.25">
      <c r="A303" s="4" t="s">
        <v>17</v>
      </c>
      <c r="B303" s="4" t="s">
        <v>95</v>
      </c>
      <c r="C303" s="14">
        <v>128.25</v>
      </c>
    </row>
    <row r="304" spans="1:3" x14ac:dyDescent="0.25">
      <c r="A304" s="4" t="s">
        <v>238</v>
      </c>
      <c r="B304" s="4" t="s">
        <v>227</v>
      </c>
      <c r="C304" s="14">
        <v>274.91000000000003</v>
      </c>
    </row>
    <row r="305" spans="1:5" x14ac:dyDescent="0.25">
      <c r="A305" s="4" t="s">
        <v>78</v>
      </c>
      <c r="B305" s="4" t="s">
        <v>232</v>
      </c>
      <c r="C305" s="14">
        <v>61.45</v>
      </c>
    </row>
    <row r="306" spans="1:5" x14ac:dyDescent="0.25">
      <c r="A306" s="4" t="s">
        <v>43</v>
      </c>
      <c r="B306" s="4" t="s">
        <v>241</v>
      </c>
      <c r="C306" s="14">
        <v>237.5</v>
      </c>
    </row>
    <row r="307" spans="1:5" x14ac:dyDescent="0.25">
      <c r="A307" s="4" t="s">
        <v>81</v>
      </c>
      <c r="B307" s="4" t="s">
        <v>242</v>
      </c>
      <c r="C307" s="14">
        <v>73.3</v>
      </c>
    </row>
    <row r="308" spans="1:5" x14ac:dyDescent="0.25">
      <c r="A308" s="4" t="s">
        <v>44</v>
      </c>
      <c r="B308" s="4" t="s">
        <v>243</v>
      </c>
      <c r="C308" s="14">
        <v>290.87</v>
      </c>
    </row>
    <row r="309" spans="1:5" x14ac:dyDescent="0.25">
      <c r="A309" s="4" t="s">
        <v>20</v>
      </c>
      <c r="B309" s="4" t="s">
        <v>94</v>
      </c>
      <c r="C309" s="14">
        <v>149.5</v>
      </c>
    </row>
    <row r="310" spans="1:5" x14ac:dyDescent="0.25">
      <c r="A310" s="4" t="s">
        <v>20</v>
      </c>
      <c r="B310" s="4" t="s">
        <v>244</v>
      </c>
      <c r="C310" s="14">
        <v>90.37</v>
      </c>
    </row>
    <row r="311" spans="1:5" x14ac:dyDescent="0.25">
      <c r="A311" s="4" t="s">
        <v>22</v>
      </c>
      <c r="B311" s="4" t="s">
        <v>245</v>
      </c>
      <c r="C311" s="14">
        <v>215.98</v>
      </c>
    </row>
    <row r="312" spans="1:5" x14ac:dyDescent="0.25">
      <c r="A312" s="4" t="s">
        <v>30</v>
      </c>
      <c r="B312" s="4" t="s">
        <v>98</v>
      </c>
      <c r="C312" s="14">
        <v>189.5</v>
      </c>
    </row>
    <row r="313" spans="1:5" x14ac:dyDescent="0.25">
      <c r="A313" s="4" t="s">
        <v>32</v>
      </c>
      <c r="B313" s="4" t="s">
        <v>250</v>
      </c>
      <c r="C313" s="14">
        <v>151.63</v>
      </c>
    </row>
    <row r="314" spans="1:5" x14ac:dyDescent="0.25">
      <c r="A314" s="4" t="s">
        <v>32</v>
      </c>
      <c r="B314" s="4" t="s">
        <v>250</v>
      </c>
      <c r="C314" s="14">
        <v>156.97999999999999</v>
      </c>
      <c r="E314" t="s">
        <v>289</v>
      </c>
    </row>
    <row r="315" spans="1:5" x14ac:dyDescent="0.25">
      <c r="A315" s="4" t="s">
        <v>34</v>
      </c>
      <c r="B315" s="4" t="s">
        <v>251</v>
      </c>
      <c r="C315" s="14">
        <v>500</v>
      </c>
    </row>
    <row r="316" spans="1:5" x14ac:dyDescent="0.25">
      <c r="A316" s="4" t="s">
        <v>30</v>
      </c>
      <c r="B316" s="4" t="s">
        <v>252</v>
      </c>
      <c r="C316" s="14">
        <v>142.5</v>
      </c>
    </row>
    <row r="317" spans="1:5" x14ac:dyDescent="0.25">
      <c r="A317" s="4" t="s">
        <v>30</v>
      </c>
      <c r="B317" s="4" t="s">
        <v>210</v>
      </c>
      <c r="C317" s="14">
        <v>112.9</v>
      </c>
    </row>
    <row r="318" spans="1:5" x14ac:dyDescent="0.25">
      <c r="A318" s="4" t="s">
        <v>30</v>
      </c>
      <c r="B318" s="4" t="s">
        <v>253</v>
      </c>
      <c r="C318" s="14">
        <v>84.95</v>
      </c>
    </row>
    <row r="319" spans="1:5" x14ac:dyDescent="0.25">
      <c r="A319" s="4" t="s">
        <v>93</v>
      </c>
      <c r="B319" s="4" t="s">
        <v>254</v>
      </c>
      <c r="C319" s="14">
        <v>65.8</v>
      </c>
    </row>
    <row r="320" spans="1:5" x14ac:dyDescent="0.25">
      <c r="A320" s="4" t="s">
        <v>93</v>
      </c>
      <c r="B320" s="4" t="s">
        <v>255</v>
      </c>
      <c r="C320" s="14">
        <v>104.9</v>
      </c>
    </row>
    <row r="321" spans="1:3" x14ac:dyDescent="0.25">
      <c r="A321" s="4" t="s">
        <v>87</v>
      </c>
      <c r="B321" s="4" t="s">
        <v>12</v>
      </c>
      <c r="C321" s="14">
        <v>80.34</v>
      </c>
    </row>
    <row r="322" spans="1:3" x14ac:dyDescent="0.25">
      <c r="A322" s="4" t="s">
        <v>30</v>
      </c>
      <c r="B322" s="4" t="s">
        <v>94</v>
      </c>
      <c r="C322" s="14">
        <v>84.5</v>
      </c>
    </row>
    <row r="323" spans="1:3" x14ac:dyDescent="0.25">
      <c r="A323" s="4" t="s">
        <v>93</v>
      </c>
      <c r="B323" s="4" t="s">
        <v>256</v>
      </c>
      <c r="C323" s="14">
        <v>79.98</v>
      </c>
    </row>
    <row r="324" spans="1:3" x14ac:dyDescent="0.25">
      <c r="A324" s="4" t="s">
        <v>27</v>
      </c>
      <c r="B324" s="4" t="s">
        <v>95</v>
      </c>
      <c r="C324" s="14">
        <v>91.96</v>
      </c>
    </row>
    <row r="325" spans="1:3" x14ac:dyDescent="0.25">
      <c r="A325" s="4" t="s">
        <v>29</v>
      </c>
      <c r="B325" s="4" t="s">
        <v>266</v>
      </c>
      <c r="C325" s="14">
        <v>120.01</v>
      </c>
    </row>
    <row r="326" spans="1:3" x14ac:dyDescent="0.25">
      <c r="A326" s="4" t="s">
        <v>93</v>
      </c>
      <c r="B326" s="4" t="s">
        <v>267</v>
      </c>
      <c r="C326" s="14">
        <v>139</v>
      </c>
    </row>
    <row r="327" spans="1:3" x14ac:dyDescent="0.25">
      <c r="A327" s="4" t="s">
        <v>93</v>
      </c>
      <c r="B327" s="4" t="s">
        <v>268</v>
      </c>
      <c r="C327" s="14">
        <v>132.69999999999999</v>
      </c>
    </row>
    <row r="328" spans="1:3" x14ac:dyDescent="0.25">
      <c r="A328" s="4" t="s">
        <v>93</v>
      </c>
      <c r="B328" s="4" t="s">
        <v>269</v>
      </c>
      <c r="C328" s="14">
        <v>139.9</v>
      </c>
    </row>
    <row r="329" spans="1:3" x14ac:dyDescent="0.25">
      <c r="A329" s="4" t="s">
        <v>93</v>
      </c>
      <c r="B329" s="4" t="s">
        <v>270</v>
      </c>
      <c r="C329" s="14">
        <v>159.97999999999999</v>
      </c>
    </row>
    <row r="330" spans="1:3" ht="15.75" thickBot="1" x14ac:dyDescent="0.3">
      <c r="A330" s="4"/>
      <c r="B330" s="5"/>
      <c r="C330" s="10"/>
    </row>
    <row r="331" spans="1:3" ht="15.75" thickBot="1" x14ac:dyDescent="0.3">
      <c r="A331" s="48" t="s">
        <v>3</v>
      </c>
      <c r="B331" s="49"/>
      <c r="C331" s="1">
        <f>SUM(C287:C330)</f>
        <v>6853.6499999999969</v>
      </c>
    </row>
    <row r="332" spans="1:3" ht="15.75" thickBot="1" x14ac:dyDescent="0.3">
      <c r="A332" s="25"/>
    </row>
    <row r="333" spans="1:3" ht="15.75" thickBot="1" x14ac:dyDescent="0.3">
      <c r="A333" s="50" t="s">
        <v>128</v>
      </c>
      <c r="B333" s="51"/>
      <c r="C333" s="52"/>
    </row>
    <row r="334" spans="1:3" x14ac:dyDescent="0.25">
      <c r="A334" s="4" t="s">
        <v>64</v>
      </c>
      <c r="B334" s="4" t="s">
        <v>80</v>
      </c>
      <c r="C334" s="14">
        <v>50.97</v>
      </c>
    </row>
    <row r="335" spans="1:3" x14ac:dyDescent="0.25">
      <c r="A335" s="4" t="s">
        <v>61</v>
      </c>
      <c r="B335" s="4" t="s">
        <v>85</v>
      </c>
      <c r="C335" s="14">
        <v>62.14</v>
      </c>
    </row>
    <row r="336" spans="1:3" x14ac:dyDescent="0.25">
      <c r="A336" s="4" t="s">
        <v>39</v>
      </c>
      <c r="B336" s="4" t="s">
        <v>95</v>
      </c>
      <c r="C336" s="14">
        <v>102.18</v>
      </c>
    </row>
    <row r="337" spans="1:4" x14ac:dyDescent="0.25">
      <c r="A337" s="4" t="s">
        <v>58</v>
      </c>
      <c r="B337" s="4" t="s">
        <v>170</v>
      </c>
      <c r="C337" s="14">
        <v>91.98</v>
      </c>
    </row>
    <row r="338" spans="1:4" x14ac:dyDescent="0.25">
      <c r="A338" s="4" t="s">
        <v>52</v>
      </c>
      <c r="B338" s="4" t="s">
        <v>80</v>
      </c>
      <c r="C338" s="14">
        <v>62.98</v>
      </c>
    </row>
    <row r="339" spans="1:4" x14ac:dyDescent="0.25">
      <c r="A339" s="4" t="s">
        <v>11</v>
      </c>
      <c r="B339" s="4" t="s">
        <v>182</v>
      </c>
      <c r="C339" s="14">
        <v>99.96</v>
      </c>
    </row>
    <row r="340" spans="1:4" x14ac:dyDescent="0.25">
      <c r="A340" s="4" t="s">
        <v>56</v>
      </c>
      <c r="B340" s="4" t="s">
        <v>224</v>
      </c>
      <c r="C340" s="14">
        <v>221.99</v>
      </c>
    </row>
    <row r="341" spans="1:4" x14ac:dyDescent="0.25">
      <c r="A341" s="4" t="s">
        <v>48</v>
      </c>
      <c r="B341" s="4" t="s">
        <v>12</v>
      </c>
      <c r="C341" s="14">
        <v>67.2</v>
      </c>
    </row>
    <row r="342" spans="1:4" x14ac:dyDescent="0.25">
      <c r="A342" s="4" t="s">
        <v>40</v>
      </c>
      <c r="B342" s="4" t="s">
        <v>19</v>
      </c>
      <c r="C342" s="14">
        <v>50</v>
      </c>
    </row>
    <row r="343" spans="1:4" x14ac:dyDescent="0.25">
      <c r="A343" s="4" t="s">
        <v>41</v>
      </c>
      <c r="B343" s="4" t="s">
        <v>95</v>
      </c>
      <c r="C343" s="14">
        <v>128.25</v>
      </c>
    </row>
    <row r="344" spans="1:4" x14ac:dyDescent="0.25">
      <c r="A344" s="4" t="s">
        <v>239</v>
      </c>
      <c r="B344" s="4" t="s">
        <v>227</v>
      </c>
      <c r="C344" s="14">
        <v>274.91000000000003</v>
      </c>
    </row>
    <row r="345" spans="1:4" x14ac:dyDescent="0.25">
      <c r="A345" s="4" t="s">
        <v>49</v>
      </c>
      <c r="B345" s="4" t="s">
        <v>241</v>
      </c>
      <c r="C345" s="14">
        <v>237.5</v>
      </c>
    </row>
    <row r="346" spans="1:4" x14ac:dyDescent="0.25">
      <c r="A346" s="4" t="s">
        <v>78</v>
      </c>
      <c r="B346" s="4" t="s">
        <v>242</v>
      </c>
      <c r="C346" s="14">
        <v>73.3</v>
      </c>
    </row>
    <row r="347" spans="1:4" x14ac:dyDescent="0.25">
      <c r="A347" s="4" t="s">
        <v>50</v>
      </c>
      <c r="B347" s="4" t="s">
        <v>243</v>
      </c>
      <c r="C347" s="14">
        <v>290.87</v>
      </c>
    </row>
    <row r="348" spans="1:4" x14ac:dyDescent="0.25">
      <c r="A348" s="4" t="s">
        <v>42</v>
      </c>
      <c r="B348" s="4" t="s">
        <v>245</v>
      </c>
      <c r="C348" s="14">
        <v>215.98</v>
      </c>
    </row>
    <row r="349" spans="1:4" x14ac:dyDescent="0.25">
      <c r="A349" s="4" t="s">
        <v>20</v>
      </c>
      <c r="B349" s="4" t="s">
        <v>98</v>
      </c>
      <c r="C349" s="14">
        <v>189.5</v>
      </c>
    </row>
    <row r="350" spans="1:4" x14ac:dyDescent="0.25">
      <c r="A350" s="4" t="s">
        <v>25</v>
      </c>
      <c r="B350" s="4" t="s">
        <v>250</v>
      </c>
      <c r="C350" s="14">
        <v>151.63</v>
      </c>
    </row>
    <row r="351" spans="1:4" x14ac:dyDescent="0.25">
      <c r="A351" s="4" t="s">
        <v>25</v>
      </c>
      <c r="B351" s="4" t="s">
        <v>250</v>
      </c>
      <c r="C351" s="14">
        <v>156.97999999999999</v>
      </c>
      <c r="D351" t="s">
        <v>289</v>
      </c>
    </row>
    <row r="352" spans="1:4" x14ac:dyDescent="0.25">
      <c r="A352" s="4" t="s">
        <v>44</v>
      </c>
      <c r="B352" s="4" t="s">
        <v>251</v>
      </c>
      <c r="C352" s="14">
        <v>500</v>
      </c>
    </row>
    <row r="353" spans="1:5" x14ac:dyDescent="0.25">
      <c r="A353" s="4" t="s">
        <v>20</v>
      </c>
      <c r="B353" s="4" t="s">
        <v>252</v>
      </c>
      <c r="C353" s="14">
        <v>142.5</v>
      </c>
    </row>
    <row r="354" spans="1:5" x14ac:dyDescent="0.25">
      <c r="A354" s="4" t="s">
        <v>20</v>
      </c>
      <c r="B354" s="4" t="s">
        <v>210</v>
      </c>
      <c r="C354" s="14">
        <v>112.9</v>
      </c>
    </row>
    <row r="355" spans="1:5" x14ac:dyDescent="0.25">
      <c r="A355" s="4" t="s">
        <v>20</v>
      </c>
      <c r="B355" s="4" t="s">
        <v>253</v>
      </c>
      <c r="C355" s="14">
        <v>84.95</v>
      </c>
    </row>
    <row r="356" spans="1:5" x14ac:dyDescent="0.25">
      <c r="A356" s="4" t="s">
        <v>81</v>
      </c>
      <c r="B356" s="4" t="s">
        <v>12</v>
      </c>
      <c r="C356" s="14">
        <v>80.34</v>
      </c>
    </row>
    <row r="357" spans="1:5" x14ac:dyDescent="0.25">
      <c r="A357" s="4" t="s">
        <v>20</v>
      </c>
      <c r="B357" s="4" t="s">
        <v>94</v>
      </c>
      <c r="C357" s="14">
        <v>84.5</v>
      </c>
    </row>
    <row r="358" spans="1:5" x14ac:dyDescent="0.25">
      <c r="A358" s="4" t="s">
        <v>22</v>
      </c>
      <c r="B358" s="4" t="s">
        <v>95</v>
      </c>
      <c r="C358" s="14">
        <v>91.96</v>
      </c>
    </row>
    <row r="359" spans="1:5" x14ac:dyDescent="0.25">
      <c r="A359" s="4" t="s">
        <v>43</v>
      </c>
      <c r="B359" s="4" t="s">
        <v>266</v>
      </c>
      <c r="C359" s="14">
        <v>120.01</v>
      </c>
    </row>
    <row r="360" spans="1:5" x14ac:dyDescent="0.25">
      <c r="A360" s="4" t="s">
        <v>34</v>
      </c>
      <c r="B360" s="4" t="s">
        <v>290</v>
      </c>
      <c r="C360" s="14">
        <v>175.77</v>
      </c>
      <c r="E360" t="s">
        <v>291</v>
      </c>
    </row>
    <row r="361" spans="1:5" x14ac:dyDescent="0.25">
      <c r="A361" s="4" t="s">
        <v>87</v>
      </c>
      <c r="B361" s="4" t="s">
        <v>292</v>
      </c>
      <c r="C361" s="14">
        <v>105.68</v>
      </c>
    </row>
    <row r="362" spans="1:5" x14ac:dyDescent="0.25">
      <c r="A362" s="4" t="s">
        <v>30</v>
      </c>
      <c r="B362" s="4" t="s">
        <v>293</v>
      </c>
      <c r="C362" s="14">
        <v>146.5</v>
      </c>
    </row>
    <row r="363" spans="1:5" x14ac:dyDescent="0.25">
      <c r="A363" s="4" t="s">
        <v>27</v>
      </c>
      <c r="B363" s="4" t="s">
        <v>241</v>
      </c>
      <c r="C363" s="14">
        <v>190</v>
      </c>
    </row>
    <row r="364" spans="1:5" x14ac:dyDescent="0.25">
      <c r="A364" s="4" t="s">
        <v>30</v>
      </c>
      <c r="B364" s="4" t="s">
        <v>294</v>
      </c>
      <c r="C364" s="14">
        <v>89.95</v>
      </c>
    </row>
    <row r="365" spans="1:5" x14ac:dyDescent="0.25">
      <c r="A365" s="4" t="s">
        <v>30</v>
      </c>
      <c r="B365" s="4" t="s">
        <v>295</v>
      </c>
      <c r="C365" s="14">
        <v>104.5</v>
      </c>
    </row>
    <row r="366" spans="1:5" x14ac:dyDescent="0.25">
      <c r="A366" s="4" t="s">
        <v>28</v>
      </c>
      <c r="B366" s="4" t="s">
        <v>296</v>
      </c>
      <c r="C366" s="14">
        <v>81.7</v>
      </c>
    </row>
    <row r="367" spans="1:5" x14ac:dyDescent="0.25">
      <c r="A367" s="4"/>
      <c r="B367" s="4" t="s">
        <v>297</v>
      </c>
      <c r="C367" s="8">
        <v>-47</v>
      </c>
    </row>
    <row r="368" spans="1:5" ht="15.75" thickBot="1" x14ac:dyDescent="0.3">
      <c r="A368" s="4"/>
      <c r="B368" s="5"/>
      <c r="C368" s="10"/>
    </row>
    <row r="369" spans="1:5" ht="15.75" thickBot="1" x14ac:dyDescent="0.3">
      <c r="A369" s="48" t="s">
        <v>3</v>
      </c>
      <c r="B369" s="49"/>
      <c r="C369" s="18">
        <f>SUM(C334:C368)</f>
        <v>4592.58</v>
      </c>
    </row>
    <row r="370" spans="1:5" ht="15.75" thickBot="1" x14ac:dyDescent="0.3">
      <c r="A370" s="25"/>
    </row>
    <row r="371" spans="1:5" ht="15.75" thickBot="1" x14ac:dyDescent="0.3">
      <c r="A371" s="50" t="s">
        <v>259</v>
      </c>
      <c r="B371" s="51"/>
      <c r="C371" s="52"/>
    </row>
    <row r="372" spans="1:5" x14ac:dyDescent="0.25">
      <c r="A372" s="4" t="s">
        <v>64</v>
      </c>
      <c r="B372" s="4" t="s">
        <v>85</v>
      </c>
      <c r="C372" s="14">
        <v>62.14</v>
      </c>
    </row>
    <row r="373" spans="1:5" x14ac:dyDescent="0.25">
      <c r="A373" s="4" t="s">
        <v>61</v>
      </c>
      <c r="B373" s="4" t="s">
        <v>170</v>
      </c>
      <c r="C373" s="14">
        <v>91.98</v>
      </c>
    </row>
    <row r="374" spans="1:5" x14ac:dyDescent="0.25">
      <c r="A374" s="4" t="s">
        <v>55</v>
      </c>
      <c r="B374" s="4" t="s">
        <v>80</v>
      </c>
      <c r="C374" s="14">
        <v>62.98</v>
      </c>
    </row>
    <row r="375" spans="1:5" x14ac:dyDescent="0.25">
      <c r="A375" s="4" t="s">
        <v>59</v>
      </c>
      <c r="B375" s="4" t="s">
        <v>224</v>
      </c>
      <c r="C375" s="14">
        <v>221.99</v>
      </c>
    </row>
    <row r="376" spans="1:5" x14ac:dyDescent="0.25">
      <c r="A376" s="4" t="s">
        <v>11</v>
      </c>
      <c r="B376" s="4" t="s">
        <v>12</v>
      </c>
      <c r="C376" s="14">
        <v>67.2</v>
      </c>
    </row>
    <row r="377" spans="1:5" x14ac:dyDescent="0.25">
      <c r="A377" s="4" t="s">
        <v>46</v>
      </c>
      <c r="B377" s="4" t="s">
        <v>19</v>
      </c>
      <c r="C377" s="14">
        <v>50</v>
      </c>
    </row>
    <row r="378" spans="1:5" x14ac:dyDescent="0.25">
      <c r="A378" s="4" t="s">
        <v>47</v>
      </c>
      <c r="B378" s="4" t="s">
        <v>95</v>
      </c>
      <c r="C378" s="14">
        <v>128.25</v>
      </c>
    </row>
    <row r="379" spans="1:5" x14ac:dyDescent="0.25">
      <c r="A379" s="4" t="s">
        <v>240</v>
      </c>
      <c r="B379" s="4" t="s">
        <v>227</v>
      </c>
      <c r="C379" s="14">
        <v>274.91000000000003</v>
      </c>
    </row>
    <row r="380" spans="1:5" x14ac:dyDescent="0.25">
      <c r="A380" s="4" t="s">
        <v>13</v>
      </c>
      <c r="B380" s="4" t="s">
        <v>241</v>
      </c>
      <c r="C380" s="14">
        <v>237.5</v>
      </c>
    </row>
    <row r="381" spans="1:5" x14ac:dyDescent="0.25">
      <c r="A381" s="4" t="s">
        <v>53</v>
      </c>
      <c r="B381" s="4" t="s">
        <v>243</v>
      </c>
      <c r="C381" s="14">
        <v>290.87</v>
      </c>
    </row>
    <row r="382" spans="1:5" x14ac:dyDescent="0.25">
      <c r="A382" s="4" t="s">
        <v>48</v>
      </c>
      <c r="B382" s="4" t="s">
        <v>245</v>
      </c>
      <c r="C382" s="14">
        <v>215.98</v>
      </c>
    </row>
    <row r="383" spans="1:5" x14ac:dyDescent="0.25">
      <c r="A383" s="4" t="s">
        <v>15</v>
      </c>
      <c r="B383" s="4" t="s">
        <v>250</v>
      </c>
      <c r="C383" s="14">
        <v>151.63</v>
      </c>
    </row>
    <row r="384" spans="1:5" x14ac:dyDescent="0.25">
      <c r="A384" s="4" t="s">
        <v>15</v>
      </c>
      <c r="B384" s="4" t="s">
        <v>250</v>
      </c>
      <c r="C384" s="14">
        <v>156.97999999999999</v>
      </c>
      <c r="E384" t="s">
        <v>289</v>
      </c>
    </row>
    <row r="385" spans="1:5" x14ac:dyDescent="0.25">
      <c r="A385" s="4" t="s">
        <v>50</v>
      </c>
      <c r="B385" s="4" t="s">
        <v>251</v>
      </c>
      <c r="C385" s="14">
        <v>500</v>
      </c>
    </row>
    <row r="386" spans="1:5" x14ac:dyDescent="0.25">
      <c r="A386" s="4" t="s">
        <v>78</v>
      </c>
      <c r="B386" s="4" t="s">
        <v>12</v>
      </c>
      <c r="C386" s="14">
        <v>80.34</v>
      </c>
    </row>
    <row r="387" spans="1:5" x14ac:dyDescent="0.25">
      <c r="A387" s="4" t="s">
        <v>42</v>
      </c>
      <c r="B387" s="4" t="s">
        <v>95</v>
      </c>
      <c r="C387" s="14">
        <v>91.96</v>
      </c>
    </row>
    <row r="388" spans="1:5" x14ac:dyDescent="0.25">
      <c r="A388" s="4" t="s">
        <v>49</v>
      </c>
      <c r="B388" s="4" t="s">
        <v>266</v>
      </c>
      <c r="C388" s="14">
        <v>120.01</v>
      </c>
    </row>
    <row r="389" spans="1:5" x14ac:dyDescent="0.25">
      <c r="A389" s="4" t="s">
        <v>44</v>
      </c>
      <c r="B389" s="4" t="s">
        <v>290</v>
      </c>
      <c r="C389" s="14">
        <v>175.77</v>
      </c>
      <c r="E389" t="s">
        <v>291</v>
      </c>
    </row>
    <row r="390" spans="1:5" x14ac:dyDescent="0.25">
      <c r="A390" s="4" t="s">
        <v>81</v>
      </c>
      <c r="B390" s="4" t="s">
        <v>292</v>
      </c>
      <c r="C390" s="14">
        <v>105.68</v>
      </c>
    </row>
    <row r="391" spans="1:5" x14ac:dyDescent="0.25">
      <c r="A391" s="4" t="s">
        <v>20</v>
      </c>
      <c r="B391" s="4" t="s">
        <v>293</v>
      </c>
      <c r="C391" s="14">
        <v>146.5</v>
      </c>
    </row>
    <row r="392" spans="1:5" x14ac:dyDescent="0.25">
      <c r="A392" s="4" t="s">
        <v>22</v>
      </c>
      <c r="B392" s="4" t="s">
        <v>241</v>
      </c>
      <c r="C392" s="14">
        <v>190</v>
      </c>
    </row>
    <row r="393" spans="1:5" x14ac:dyDescent="0.25">
      <c r="A393" s="4" t="s">
        <v>20</v>
      </c>
      <c r="B393" s="4" t="s">
        <v>294</v>
      </c>
      <c r="C393" s="14">
        <v>89.95</v>
      </c>
    </row>
    <row r="394" spans="1:5" x14ac:dyDescent="0.25">
      <c r="A394" s="4" t="s">
        <v>20</v>
      </c>
      <c r="B394" s="4" t="s">
        <v>295</v>
      </c>
      <c r="C394" s="14">
        <v>104.5</v>
      </c>
    </row>
    <row r="395" spans="1:5" x14ac:dyDescent="0.25">
      <c r="A395" s="4" t="s">
        <v>110</v>
      </c>
      <c r="B395" s="4" t="s">
        <v>296</v>
      </c>
      <c r="C395" s="14">
        <v>81.7</v>
      </c>
    </row>
    <row r="396" spans="1:5" x14ac:dyDescent="0.25">
      <c r="A396" s="4" t="s">
        <v>29</v>
      </c>
      <c r="B396" s="4" t="s">
        <v>182</v>
      </c>
      <c r="C396" s="14">
        <v>97.47</v>
      </c>
    </row>
    <row r="397" spans="1:5" x14ac:dyDescent="0.25">
      <c r="A397" s="4" t="s">
        <v>28</v>
      </c>
      <c r="B397" s="4" t="s">
        <v>298</v>
      </c>
      <c r="C397" s="14">
        <v>120.34</v>
      </c>
    </row>
    <row r="398" spans="1:5" x14ac:dyDescent="0.25">
      <c r="A398" s="4" t="s">
        <v>87</v>
      </c>
      <c r="B398" s="4" t="s">
        <v>299</v>
      </c>
      <c r="C398" s="14">
        <v>138.66</v>
      </c>
    </row>
    <row r="399" spans="1:5" x14ac:dyDescent="0.25">
      <c r="A399" s="4" t="s">
        <v>32</v>
      </c>
      <c r="B399" s="4" t="s">
        <v>19</v>
      </c>
      <c r="C399" s="14">
        <v>150</v>
      </c>
    </row>
    <row r="400" spans="1:5" x14ac:dyDescent="0.25">
      <c r="A400" s="4" t="s">
        <v>87</v>
      </c>
      <c r="B400" s="4" t="s">
        <v>19</v>
      </c>
      <c r="C400" s="14">
        <v>100</v>
      </c>
    </row>
    <row r="401" spans="1:5" x14ac:dyDescent="0.25">
      <c r="A401" s="4" t="s">
        <v>29</v>
      </c>
      <c r="B401" s="4" t="s">
        <v>296</v>
      </c>
      <c r="C401" s="14">
        <v>91.19</v>
      </c>
    </row>
    <row r="402" spans="1:5" ht="15.75" thickBot="1" x14ac:dyDescent="0.3">
      <c r="A402" s="4"/>
      <c r="B402" s="5"/>
      <c r="C402" s="10"/>
    </row>
    <row r="403" spans="1:5" ht="15.75" thickBot="1" x14ac:dyDescent="0.3">
      <c r="A403" s="48" t="s">
        <v>3</v>
      </c>
      <c r="B403" s="49"/>
      <c r="C403" s="1">
        <f>SUM(C372:C402)</f>
        <v>4396.4799999999996</v>
      </c>
    </row>
    <row r="404" spans="1:5" ht="15.75" thickBot="1" x14ac:dyDescent="0.3">
      <c r="A404" s="31"/>
    </row>
    <row r="405" spans="1:5" ht="15.75" thickBot="1" x14ac:dyDescent="0.3">
      <c r="A405" s="50" t="s">
        <v>257</v>
      </c>
      <c r="B405" s="51"/>
      <c r="C405" s="52"/>
    </row>
    <row r="406" spans="1:5" x14ac:dyDescent="0.25">
      <c r="A406" s="4" t="s">
        <v>64</v>
      </c>
      <c r="B406" s="4" t="s">
        <v>170</v>
      </c>
      <c r="C406" s="14">
        <v>91.98</v>
      </c>
      <c r="D406" s="37"/>
    </row>
    <row r="407" spans="1:5" x14ac:dyDescent="0.25">
      <c r="A407" s="4" t="s">
        <v>58</v>
      </c>
      <c r="B407" s="4" t="s">
        <v>80</v>
      </c>
      <c r="C407" s="14">
        <v>62.98</v>
      </c>
      <c r="D407" s="37"/>
    </row>
    <row r="408" spans="1:5" x14ac:dyDescent="0.25">
      <c r="A408" s="4" t="s">
        <v>62</v>
      </c>
      <c r="B408" s="4" t="s">
        <v>224</v>
      </c>
      <c r="C408" s="14">
        <v>221.99</v>
      </c>
      <c r="D408" s="37"/>
    </row>
    <row r="409" spans="1:5" x14ac:dyDescent="0.25">
      <c r="A409" s="4" t="s">
        <v>52</v>
      </c>
      <c r="B409" s="4" t="s">
        <v>19</v>
      </c>
      <c r="C409" s="14">
        <v>50</v>
      </c>
      <c r="D409" s="37"/>
    </row>
    <row r="410" spans="1:5" x14ac:dyDescent="0.25">
      <c r="A410" s="4" t="s">
        <v>9</v>
      </c>
      <c r="B410" s="4" t="s">
        <v>95</v>
      </c>
      <c r="C410" s="14">
        <v>128.25</v>
      </c>
      <c r="D410" s="37"/>
    </row>
    <row r="411" spans="1:5" x14ac:dyDescent="0.25">
      <c r="A411" s="4" t="s">
        <v>258</v>
      </c>
      <c r="B411" s="4" t="s">
        <v>227</v>
      </c>
      <c r="C411" s="14">
        <v>274.91000000000003</v>
      </c>
      <c r="D411" s="37"/>
    </row>
    <row r="412" spans="1:5" x14ac:dyDescent="0.25">
      <c r="A412" s="4" t="s">
        <v>56</v>
      </c>
      <c r="B412" s="4" t="s">
        <v>243</v>
      </c>
      <c r="C412" s="14">
        <v>290.87</v>
      </c>
      <c r="D412" s="37"/>
    </row>
    <row r="413" spans="1:5" x14ac:dyDescent="0.25">
      <c r="A413" s="4" t="s">
        <v>11</v>
      </c>
      <c r="B413" s="4" t="s">
        <v>245</v>
      </c>
      <c r="C413" s="14">
        <v>215.98</v>
      </c>
      <c r="D413" s="37"/>
    </row>
    <row r="414" spans="1:5" x14ac:dyDescent="0.25">
      <c r="A414" s="4" t="s">
        <v>40</v>
      </c>
      <c r="B414" s="4" t="s">
        <v>250</v>
      </c>
      <c r="C414" s="14">
        <v>151.63</v>
      </c>
      <c r="D414" s="37"/>
    </row>
    <row r="415" spans="1:5" x14ac:dyDescent="0.25">
      <c r="A415" s="4" t="s">
        <v>40</v>
      </c>
      <c r="B415" s="4" t="s">
        <v>250</v>
      </c>
      <c r="C415" s="14">
        <v>156.97999999999999</v>
      </c>
      <c r="D415" s="37"/>
      <c r="E415" t="s">
        <v>289</v>
      </c>
    </row>
    <row r="416" spans="1:5" x14ac:dyDescent="0.25">
      <c r="A416" s="4" t="s">
        <v>53</v>
      </c>
      <c r="B416" s="4" t="s">
        <v>251</v>
      </c>
      <c r="C416" s="14">
        <v>500</v>
      </c>
      <c r="D416" s="37"/>
    </row>
    <row r="417" spans="1:5" x14ac:dyDescent="0.25">
      <c r="A417" s="4" t="s">
        <v>48</v>
      </c>
      <c r="B417" s="4" t="s">
        <v>95</v>
      </c>
      <c r="C417" s="14">
        <v>91.96</v>
      </c>
      <c r="D417" s="37"/>
    </row>
    <row r="418" spans="1:5" x14ac:dyDescent="0.25">
      <c r="A418" s="4" t="s">
        <v>13</v>
      </c>
      <c r="B418" s="4" t="s">
        <v>266</v>
      </c>
      <c r="C418" s="14">
        <v>120.01</v>
      </c>
      <c r="D418" s="37"/>
    </row>
    <row r="419" spans="1:5" x14ac:dyDescent="0.25">
      <c r="A419" s="4" t="s">
        <v>50</v>
      </c>
      <c r="B419" s="4" t="s">
        <v>290</v>
      </c>
      <c r="C419" s="14">
        <v>175.77</v>
      </c>
      <c r="D419" s="37"/>
      <c r="E419" t="s">
        <v>291</v>
      </c>
    </row>
    <row r="420" spans="1:5" x14ac:dyDescent="0.25">
      <c r="A420" s="4" t="s">
        <v>78</v>
      </c>
      <c r="B420" s="4" t="s">
        <v>292</v>
      </c>
      <c r="C420" s="14">
        <v>105.68</v>
      </c>
      <c r="D420" s="37"/>
    </row>
    <row r="421" spans="1:5" x14ac:dyDescent="0.25">
      <c r="A421" s="4" t="s">
        <v>42</v>
      </c>
      <c r="B421" s="4" t="s">
        <v>241</v>
      </c>
      <c r="C421" s="14">
        <v>190</v>
      </c>
      <c r="D421" s="37"/>
    </row>
    <row r="422" spans="1:5" x14ac:dyDescent="0.25">
      <c r="A422" s="4" t="s">
        <v>17</v>
      </c>
      <c r="B422" s="4" t="s">
        <v>296</v>
      </c>
      <c r="C422" s="14">
        <v>81.7</v>
      </c>
      <c r="D422" s="37"/>
      <c r="E422" s="24"/>
    </row>
    <row r="423" spans="1:5" x14ac:dyDescent="0.25">
      <c r="A423" s="4" t="s">
        <v>43</v>
      </c>
      <c r="B423" s="4" t="s">
        <v>182</v>
      </c>
      <c r="C423" s="14">
        <v>97.47</v>
      </c>
      <c r="D423" s="37"/>
    </row>
    <row r="424" spans="1:5" x14ac:dyDescent="0.25">
      <c r="A424" s="4" t="s">
        <v>110</v>
      </c>
      <c r="B424" s="4" t="s">
        <v>298</v>
      </c>
      <c r="C424" s="14">
        <v>120.34</v>
      </c>
      <c r="D424" s="37"/>
    </row>
    <row r="425" spans="1:5" x14ac:dyDescent="0.25">
      <c r="A425" s="4" t="s">
        <v>81</v>
      </c>
      <c r="B425" s="4" t="s">
        <v>299</v>
      </c>
      <c r="C425" s="14">
        <v>138.66</v>
      </c>
      <c r="D425" s="37"/>
    </row>
    <row r="426" spans="1:5" x14ac:dyDescent="0.25">
      <c r="A426" s="4" t="s">
        <v>25</v>
      </c>
      <c r="B426" s="4" t="s">
        <v>19</v>
      </c>
      <c r="C426" s="14">
        <v>150</v>
      </c>
      <c r="D426" s="37"/>
    </row>
    <row r="427" spans="1:5" x14ac:dyDescent="0.25">
      <c r="A427" s="4" t="s">
        <v>81</v>
      </c>
      <c r="B427" s="4" t="s">
        <v>19</v>
      </c>
      <c r="C427" s="14">
        <v>100</v>
      </c>
      <c r="D427" s="37"/>
    </row>
    <row r="428" spans="1:5" x14ac:dyDescent="0.25">
      <c r="A428" s="4" t="s">
        <v>43</v>
      </c>
      <c r="B428" s="4" t="s">
        <v>296</v>
      </c>
      <c r="C428" s="14">
        <v>91.19</v>
      </c>
      <c r="D428" s="37"/>
    </row>
    <row r="429" spans="1:5" x14ac:dyDescent="0.25">
      <c r="A429" s="4" t="s">
        <v>27</v>
      </c>
      <c r="B429" s="4" t="s">
        <v>253</v>
      </c>
      <c r="C429" s="14">
        <v>197.9</v>
      </c>
      <c r="D429" s="37"/>
    </row>
    <row r="430" spans="1:5" x14ac:dyDescent="0.25">
      <c r="A430" s="4" t="s">
        <v>27</v>
      </c>
      <c r="B430" s="4" t="s">
        <v>12</v>
      </c>
      <c r="C430" s="14">
        <v>135.80000000000001</v>
      </c>
      <c r="D430" s="37"/>
    </row>
    <row r="431" spans="1:5" x14ac:dyDescent="0.25">
      <c r="A431" s="4" t="s">
        <v>27</v>
      </c>
      <c r="B431" s="4" t="s">
        <v>12</v>
      </c>
      <c r="C431" s="14">
        <v>79</v>
      </c>
      <c r="D431" s="37"/>
    </row>
    <row r="432" spans="1:5" x14ac:dyDescent="0.25">
      <c r="A432" s="4" t="s">
        <v>87</v>
      </c>
      <c r="B432" s="4" t="s">
        <v>300</v>
      </c>
      <c r="C432" s="14">
        <v>100</v>
      </c>
      <c r="D432" s="37"/>
    </row>
    <row r="433" spans="1:5" x14ac:dyDescent="0.25">
      <c r="A433" s="4" t="s">
        <v>28</v>
      </c>
      <c r="B433" s="4" t="s">
        <v>182</v>
      </c>
      <c r="C433" s="14">
        <v>99.98</v>
      </c>
      <c r="D433" s="37"/>
    </row>
    <row r="434" spans="1:5" x14ac:dyDescent="0.25">
      <c r="A434" s="4" t="s">
        <v>28</v>
      </c>
      <c r="B434" s="4" t="s">
        <v>182</v>
      </c>
      <c r="C434" s="14">
        <v>66.650000000000006</v>
      </c>
      <c r="D434" s="37"/>
      <c r="E434" t="s">
        <v>89</v>
      </c>
    </row>
    <row r="435" spans="1:5" x14ac:dyDescent="0.25">
      <c r="A435" s="4" t="s">
        <v>87</v>
      </c>
      <c r="B435" s="4" t="s">
        <v>12</v>
      </c>
      <c r="C435" s="14">
        <v>93</v>
      </c>
      <c r="D435" s="37"/>
    </row>
    <row r="436" spans="1:5" x14ac:dyDescent="0.25">
      <c r="A436" s="4" t="s">
        <v>34</v>
      </c>
      <c r="B436" s="4" t="s">
        <v>302</v>
      </c>
      <c r="C436" s="14">
        <v>333.25</v>
      </c>
      <c r="D436" s="37"/>
      <c r="E436" t="s">
        <v>303</v>
      </c>
    </row>
    <row r="437" spans="1:5" x14ac:dyDescent="0.25">
      <c r="A437" s="4" t="s">
        <v>27</v>
      </c>
      <c r="B437" s="4" t="s">
        <v>253</v>
      </c>
      <c r="C437" s="14">
        <v>83.6</v>
      </c>
      <c r="D437" s="37"/>
    </row>
    <row r="438" spans="1:5" x14ac:dyDescent="0.25">
      <c r="A438" s="4" t="s">
        <v>93</v>
      </c>
      <c r="B438" s="4" t="s">
        <v>176</v>
      </c>
      <c r="C438" s="14">
        <v>54</v>
      </c>
      <c r="D438" s="37"/>
    </row>
    <row r="439" spans="1:5" ht="15.75" thickBot="1" x14ac:dyDescent="0.3">
      <c r="A439" s="4"/>
      <c r="B439" s="5"/>
      <c r="C439" s="10"/>
    </row>
    <row r="440" spans="1:5" ht="15.75" thickBot="1" x14ac:dyDescent="0.3">
      <c r="A440" s="48" t="s">
        <v>3</v>
      </c>
      <c r="B440" s="49"/>
      <c r="C440" s="18">
        <f>SUM(C406:C439)</f>
        <v>4851.53</v>
      </c>
    </row>
    <row r="441" spans="1:5" ht="15.75" thickBot="1" x14ac:dyDescent="0.3"/>
    <row r="442" spans="1:5" ht="15.75" thickBot="1" x14ac:dyDescent="0.3">
      <c r="A442" s="50" t="s">
        <v>260</v>
      </c>
      <c r="B442" s="51"/>
      <c r="C442" s="52"/>
    </row>
    <row r="443" spans="1:5" x14ac:dyDescent="0.25">
      <c r="A443" s="4" t="s">
        <v>61</v>
      </c>
      <c r="B443" s="4" t="s">
        <v>80</v>
      </c>
      <c r="C443" s="14">
        <v>62.98</v>
      </c>
    </row>
    <row r="444" spans="1:5" x14ac:dyDescent="0.25">
      <c r="A444" s="4" t="s">
        <v>65</v>
      </c>
      <c r="B444" s="4" t="s">
        <v>224</v>
      </c>
      <c r="C444" s="14">
        <v>221.99</v>
      </c>
    </row>
    <row r="445" spans="1:5" x14ac:dyDescent="0.25">
      <c r="A445" s="4" t="s">
        <v>55</v>
      </c>
      <c r="B445" s="4" t="s">
        <v>19</v>
      </c>
      <c r="C445" s="14">
        <v>50</v>
      </c>
    </row>
    <row r="446" spans="1:5" x14ac:dyDescent="0.25">
      <c r="A446" s="4" t="s">
        <v>261</v>
      </c>
      <c r="B446" s="4" t="s">
        <v>227</v>
      </c>
      <c r="C446" s="14">
        <v>274.91000000000003</v>
      </c>
    </row>
    <row r="447" spans="1:5" x14ac:dyDescent="0.25">
      <c r="A447" s="4" t="s">
        <v>59</v>
      </c>
      <c r="B447" s="4" t="s">
        <v>243</v>
      </c>
      <c r="C447" s="14">
        <v>290.87</v>
      </c>
    </row>
    <row r="448" spans="1:5" x14ac:dyDescent="0.25">
      <c r="A448" s="4" t="s">
        <v>46</v>
      </c>
      <c r="B448" s="4" t="s">
        <v>250</v>
      </c>
      <c r="C448" s="14">
        <v>151.63</v>
      </c>
    </row>
    <row r="449" spans="1:5" x14ac:dyDescent="0.25">
      <c r="A449" s="4" t="s">
        <v>46</v>
      </c>
      <c r="B449" s="4" t="s">
        <v>250</v>
      </c>
      <c r="C449" s="14">
        <v>156.97999999999999</v>
      </c>
      <c r="E449" t="s">
        <v>289</v>
      </c>
    </row>
    <row r="450" spans="1:5" x14ac:dyDescent="0.25">
      <c r="A450" s="4" t="s">
        <v>56</v>
      </c>
      <c r="B450" s="4" t="s">
        <v>251</v>
      </c>
      <c r="C450" s="14">
        <v>500</v>
      </c>
    </row>
    <row r="451" spans="1:5" x14ac:dyDescent="0.25">
      <c r="A451" s="4" t="s">
        <v>11</v>
      </c>
      <c r="B451" s="4" t="s">
        <v>95</v>
      </c>
      <c r="C451" s="14">
        <v>91.96</v>
      </c>
    </row>
    <row r="452" spans="1:5" x14ac:dyDescent="0.25">
      <c r="A452" s="4" t="s">
        <v>53</v>
      </c>
      <c r="B452" s="4" t="s">
        <v>290</v>
      </c>
      <c r="C452" s="14">
        <v>175.77</v>
      </c>
      <c r="E452" t="s">
        <v>291</v>
      </c>
    </row>
    <row r="453" spans="1:5" x14ac:dyDescent="0.25">
      <c r="A453" s="4" t="s">
        <v>48</v>
      </c>
      <c r="B453" s="4" t="s">
        <v>241</v>
      </c>
      <c r="C453" s="14">
        <v>190</v>
      </c>
    </row>
    <row r="454" spans="1:5" x14ac:dyDescent="0.25">
      <c r="A454" s="4" t="s">
        <v>41</v>
      </c>
      <c r="B454" s="4" t="s">
        <v>296</v>
      </c>
      <c r="C454" s="14">
        <v>81.7</v>
      </c>
    </row>
    <row r="455" spans="1:5" x14ac:dyDescent="0.25">
      <c r="A455" s="4" t="s">
        <v>49</v>
      </c>
      <c r="B455" s="4" t="s">
        <v>182</v>
      </c>
      <c r="C455" s="14">
        <v>97.47</v>
      </c>
    </row>
    <row r="456" spans="1:5" x14ac:dyDescent="0.25">
      <c r="A456" s="4" t="s">
        <v>17</v>
      </c>
      <c r="B456" s="4" t="s">
        <v>298</v>
      </c>
      <c r="C456" s="14">
        <v>120.34</v>
      </c>
    </row>
    <row r="457" spans="1:5" x14ac:dyDescent="0.25">
      <c r="A457" s="4" t="s">
        <v>78</v>
      </c>
      <c r="B457" s="4" t="s">
        <v>299</v>
      </c>
      <c r="C457" s="14">
        <v>138.66</v>
      </c>
    </row>
    <row r="458" spans="1:5" x14ac:dyDescent="0.25">
      <c r="A458" s="4" t="s">
        <v>15</v>
      </c>
      <c r="B458" s="4" t="s">
        <v>19</v>
      </c>
      <c r="C458" s="14">
        <v>150</v>
      </c>
    </row>
    <row r="459" spans="1:5" x14ac:dyDescent="0.25">
      <c r="A459" s="4" t="s">
        <v>78</v>
      </c>
      <c r="B459" s="4" t="s">
        <v>19</v>
      </c>
      <c r="C459" s="14">
        <v>100</v>
      </c>
    </row>
    <row r="460" spans="1:5" x14ac:dyDescent="0.25">
      <c r="A460" s="4" t="s">
        <v>49</v>
      </c>
      <c r="B460" s="4" t="s">
        <v>296</v>
      </c>
      <c r="C460" s="14">
        <v>91.19</v>
      </c>
    </row>
    <row r="461" spans="1:5" x14ac:dyDescent="0.25">
      <c r="A461" s="4" t="s">
        <v>22</v>
      </c>
      <c r="B461" s="4" t="s">
        <v>253</v>
      </c>
      <c r="C461" s="14">
        <v>197.9</v>
      </c>
    </row>
    <row r="462" spans="1:5" x14ac:dyDescent="0.25">
      <c r="A462" s="4" t="s">
        <v>22</v>
      </c>
      <c r="B462" s="4" t="s">
        <v>12</v>
      </c>
      <c r="C462" s="14">
        <v>135.86000000000001</v>
      </c>
    </row>
    <row r="463" spans="1:5" x14ac:dyDescent="0.25">
      <c r="A463" s="4" t="s">
        <v>22</v>
      </c>
      <c r="B463" s="4" t="s">
        <v>12</v>
      </c>
      <c r="C463" s="14">
        <v>79</v>
      </c>
    </row>
    <row r="464" spans="1:5" x14ac:dyDescent="0.25">
      <c r="A464" s="4" t="s">
        <v>81</v>
      </c>
      <c r="B464" s="4" t="s">
        <v>300</v>
      </c>
      <c r="C464" s="14">
        <v>100</v>
      </c>
    </row>
    <row r="465" spans="1:5" x14ac:dyDescent="0.25">
      <c r="A465" s="4" t="s">
        <v>110</v>
      </c>
      <c r="B465" s="4" t="s">
        <v>182</v>
      </c>
      <c r="C465" s="14">
        <v>99.98</v>
      </c>
    </row>
    <row r="466" spans="1:5" x14ac:dyDescent="0.25">
      <c r="A466" s="4" t="s">
        <v>110</v>
      </c>
      <c r="B466" s="4" t="s">
        <v>182</v>
      </c>
      <c r="C466" s="14">
        <v>66.650000000000006</v>
      </c>
      <c r="E466" t="s">
        <v>89</v>
      </c>
    </row>
    <row r="467" spans="1:5" x14ac:dyDescent="0.25">
      <c r="A467" s="4" t="s">
        <v>81</v>
      </c>
      <c r="B467" s="4" t="s">
        <v>12</v>
      </c>
      <c r="C467" s="14">
        <v>93</v>
      </c>
    </row>
    <row r="468" spans="1:5" x14ac:dyDescent="0.25">
      <c r="A468" s="4" t="s">
        <v>44</v>
      </c>
      <c r="B468" s="4" t="s">
        <v>302</v>
      </c>
      <c r="C468" s="14">
        <v>333.25</v>
      </c>
      <c r="E468" t="s">
        <v>303</v>
      </c>
    </row>
    <row r="469" spans="1:5" x14ac:dyDescent="0.25">
      <c r="A469" s="4" t="s">
        <v>22</v>
      </c>
      <c r="B469" s="4" t="s">
        <v>253</v>
      </c>
      <c r="C469" s="14">
        <v>83.6</v>
      </c>
      <c r="D469" s="38"/>
    </row>
    <row r="470" spans="1:5" x14ac:dyDescent="0.25">
      <c r="A470" s="4" t="s">
        <v>28</v>
      </c>
      <c r="B470" s="4" t="s">
        <v>182</v>
      </c>
      <c r="C470" s="14">
        <v>129.94999999999999</v>
      </c>
      <c r="D470" s="38"/>
    </row>
    <row r="471" spans="1:5" x14ac:dyDescent="0.25">
      <c r="A471" s="4" t="s">
        <v>29</v>
      </c>
      <c r="B471" s="4" t="s">
        <v>317</v>
      </c>
      <c r="C471" s="14">
        <v>114.99</v>
      </c>
      <c r="D471" s="38"/>
    </row>
    <row r="472" spans="1:5" x14ac:dyDescent="0.25">
      <c r="A472" s="4" t="s">
        <v>87</v>
      </c>
      <c r="B472" s="4" t="s">
        <v>318</v>
      </c>
      <c r="C472" s="14">
        <v>199.68</v>
      </c>
      <c r="D472" s="38"/>
    </row>
    <row r="473" spans="1:5" x14ac:dyDescent="0.25">
      <c r="A473" s="4" t="s">
        <v>34</v>
      </c>
      <c r="B473" s="4" t="s">
        <v>319</v>
      </c>
      <c r="C473" s="14">
        <v>62.9</v>
      </c>
      <c r="D473" s="38"/>
    </row>
    <row r="474" spans="1:5" x14ac:dyDescent="0.25">
      <c r="A474" s="4" t="s">
        <v>93</v>
      </c>
      <c r="B474" s="4" t="s">
        <v>320</v>
      </c>
      <c r="C474" s="14">
        <f>12+30+11+183.5+120+36+85</f>
        <v>477.5</v>
      </c>
      <c r="D474" s="38"/>
    </row>
    <row r="475" spans="1:5" x14ac:dyDescent="0.25">
      <c r="A475" s="4"/>
      <c r="B475" s="4" t="s">
        <v>321</v>
      </c>
      <c r="C475" s="14">
        <v>-498.1</v>
      </c>
      <c r="D475" s="38"/>
    </row>
    <row r="476" spans="1:5" ht="15.75" thickBot="1" x14ac:dyDescent="0.3">
      <c r="A476" s="4"/>
      <c r="B476" s="5"/>
      <c r="C476" s="10"/>
    </row>
    <row r="477" spans="1:5" ht="15.75" thickBot="1" x14ac:dyDescent="0.3">
      <c r="A477" s="48" t="s">
        <v>3</v>
      </c>
      <c r="B477" s="49"/>
      <c r="C477" s="18">
        <f>SUM(C443:C476)</f>
        <v>4622.6099999999997</v>
      </c>
    </row>
    <row r="478" spans="1:5" ht="15.75" thickBot="1" x14ac:dyDescent="0.3"/>
    <row r="479" spans="1:5" ht="15.75" thickBot="1" x14ac:dyDescent="0.3">
      <c r="A479" s="50" t="s">
        <v>275</v>
      </c>
      <c r="B479" s="51"/>
      <c r="C479" s="52"/>
    </row>
    <row r="480" spans="1:5" x14ac:dyDescent="0.25">
      <c r="A480" s="4" t="s">
        <v>64</v>
      </c>
      <c r="B480" s="4" t="s">
        <v>80</v>
      </c>
      <c r="C480" s="14">
        <v>62.98</v>
      </c>
    </row>
    <row r="481" spans="1:5" x14ac:dyDescent="0.25">
      <c r="A481" s="4" t="s">
        <v>67</v>
      </c>
      <c r="B481" s="4" t="s">
        <v>224</v>
      </c>
      <c r="C481" s="14">
        <v>221.99</v>
      </c>
    </row>
    <row r="482" spans="1:5" x14ac:dyDescent="0.25">
      <c r="A482" s="4" t="s">
        <v>58</v>
      </c>
      <c r="B482" s="4" t="s">
        <v>19</v>
      </c>
      <c r="C482" s="14">
        <v>50</v>
      </c>
    </row>
    <row r="483" spans="1:5" x14ac:dyDescent="0.25">
      <c r="A483" s="4" t="s">
        <v>276</v>
      </c>
      <c r="B483" s="4" t="s">
        <v>227</v>
      </c>
      <c r="C483" s="14">
        <v>274.91000000000003</v>
      </c>
    </row>
    <row r="484" spans="1:5" x14ac:dyDescent="0.25">
      <c r="A484" s="4" t="s">
        <v>62</v>
      </c>
      <c r="B484" s="4" t="s">
        <v>243</v>
      </c>
      <c r="C484" s="14">
        <v>290.87</v>
      </c>
    </row>
    <row r="485" spans="1:5" x14ac:dyDescent="0.25">
      <c r="A485" s="4" t="s">
        <v>52</v>
      </c>
      <c r="B485" s="4" t="s">
        <v>250</v>
      </c>
      <c r="C485" s="14">
        <v>151.63</v>
      </c>
    </row>
    <row r="486" spans="1:5" x14ac:dyDescent="0.25">
      <c r="A486" s="4" t="s">
        <v>52</v>
      </c>
      <c r="B486" s="4" t="s">
        <v>250</v>
      </c>
      <c r="C486" s="14">
        <v>156.97999999999999</v>
      </c>
      <c r="E486" t="s">
        <v>289</v>
      </c>
    </row>
    <row r="487" spans="1:5" x14ac:dyDescent="0.25">
      <c r="A487" s="4" t="s">
        <v>59</v>
      </c>
      <c r="B487" s="4" t="s">
        <v>251</v>
      </c>
      <c r="C487" s="14">
        <v>500</v>
      </c>
    </row>
    <row r="488" spans="1:5" x14ac:dyDescent="0.25">
      <c r="A488" s="4" t="s">
        <v>56</v>
      </c>
      <c r="B488" s="4" t="s">
        <v>290</v>
      </c>
      <c r="C488" s="14">
        <v>175.77</v>
      </c>
      <c r="E488" t="s">
        <v>291</v>
      </c>
    </row>
    <row r="489" spans="1:5" x14ac:dyDescent="0.25">
      <c r="A489" s="4" t="s">
        <v>11</v>
      </c>
      <c r="B489" s="4" t="s">
        <v>241</v>
      </c>
      <c r="C489" s="14">
        <v>190</v>
      </c>
    </row>
    <row r="490" spans="1:5" x14ac:dyDescent="0.25">
      <c r="A490" s="4" t="s">
        <v>47</v>
      </c>
      <c r="B490" s="4" t="s">
        <v>296</v>
      </c>
      <c r="C490" s="14">
        <v>81.7</v>
      </c>
    </row>
    <row r="491" spans="1:5" x14ac:dyDescent="0.25">
      <c r="A491" s="4" t="s">
        <v>13</v>
      </c>
      <c r="B491" s="4" t="s">
        <v>182</v>
      </c>
      <c r="C491" s="14">
        <v>97.47</v>
      </c>
    </row>
    <row r="492" spans="1:5" x14ac:dyDescent="0.25">
      <c r="A492" s="4" t="s">
        <v>41</v>
      </c>
      <c r="B492" s="4" t="s">
        <v>298</v>
      </c>
      <c r="C492" s="14">
        <v>120.34</v>
      </c>
    </row>
    <row r="493" spans="1:5" x14ac:dyDescent="0.25">
      <c r="A493" s="4" t="s">
        <v>40</v>
      </c>
      <c r="B493" s="4" t="s">
        <v>19</v>
      </c>
      <c r="C493" s="14">
        <v>150</v>
      </c>
    </row>
    <row r="494" spans="1:5" x14ac:dyDescent="0.25">
      <c r="A494" s="4" t="s">
        <v>13</v>
      </c>
      <c r="B494" s="4" t="s">
        <v>296</v>
      </c>
      <c r="C494" s="14">
        <v>91.19</v>
      </c>
    </row>
    <row r="495" spans="1:5" x14ac:dyDescent="0.25">
      <c r="A495" s="4" t="s">
        <v>42</v>
      </c>
      <c r="B495" s="4" t="s">
        <v>253</v>
      </c>
      <c r="C495" s="14">
        <v>197.9</v>
      </c>
    </row>
    <row r="496" spans="1:5" x14ac:dyDescent="0.25">
      <c r="A496" s="4" t="s">
        <v>42</v>
      </c>
      <c r="B496" s="4" t="s">
        <v>12</v>
      </c>
      <c r="C496" s="14">
        <v>135.86000000000001</v>
      </c>
    </row>
    <row r="497" spans="1:5" x14ac:dyDescent="0.25">
      <c r="A497" s="4" t="s">
        <v>42</v>
      </c>
      <c r="B497" s="4" t="s">
        <v>12</v>
      </c>
      <c r="C497" s="14">
        <v>79</v>
      </c>
    </row>
    <row r="498" spans="1:5" x14ac:dyDescent="0.25">
      <c r="A498" s="4" t="s">
        <v>78</v>
      </c>
      <c r="B498" s="4" t="s">
        <v>300</v>
      </c>
      <c r="C498" s="14">
        <v>100</v>
      </c>
    </row>
    <row r="499" spans="1:5" x14ac:dyDescent="0.25">
      <c r="A499" s="4" t="s">
        <v>17</v>
      </c>
      <c r="B499" s="4" t="s">
        <v>182</v>
      </c>
      <c r="C499" s="14">
        <v>99.98</v>
      </c>
    </row>
    <row r="500" spans="1:5" x14ac:dyDescent="0.25">
      <c r="A500" s="4" t="s">
        <v>17</v>
      </c>
      <c r="B500" s="4" t="s">
        <v>182</v>
      </c>
      <c r="C500" s="14">
        <v>66.650000000000006</v>
      </c>
      <c r="E500" t="s">
        <v>89</v>
      </c>
    </row>
    <row r="501" spans="1:5" x14ac:dyDescent="0.25">
      <c r="A501" s="4" t="s">
        <v>78</v>
      </c>
      <c r="B501" s="4" t="s">
        <v>12</v>
      </c>
      <c r="C501" s="14">
        <v>93</v>
      </c>
    </row>
    <row r="502" spans="1:5" x14ac:dyDescent="0.25">
      <c r="A502" s="4" t="s">
        <v>50</v>
      </c>
      <c r="B502" s="4" t="s">
        <v>302</v>
      </c>
      <c r="C502" s="14">
        <v>333.25</v>
      </c>
      <c r="E502" t="s">
        <v>303</v>
      </c>
    </row>
    <row r="503" spans="1:5" x14ac:dyDescent="0.25">
      <c r="A503" s="4" t="s">
        <v>42</v>
      </c>
      <c r="B503" s="4" t="s">
        <v>253</v>
      </c>
      <c r="C503" s="14">
        <v>83.6</v>
      </c>
      <c r="D503" s="38"/>
    </row>
    <row r="504" spans="1:5" x14ac:dyDescent="0.25">
      <c r="A504" s="4" t="s">
        <v>43</v>
      </c>
      <c r="B504" s="4" t="s">
        <v>317</v>
      </c>
      <c r="C504" s="14">
        <v>114.99</v>
      </c>
      <c r="D504" s="38"/>
    </row>
    <row r="505" spans="1:5" x14ac:dyDescent="0.25">
      <c r="A505" s="4" t="s">
        <v>81</v>
      </c>
      <c r="B505" s="4" t="s">
        <v>318</v>
      </c>
      <c r="C505" s="14">
        <v>199.68</v>
      </c>
      <c r="D505" s="38"/>
    </row>
    <row r="506" spans="1:5" x14ac:dyDescent="0.25">
      <c r="A506" s="4" t="s">
        <v>110</v>
      </c>
      <c r="B506" s="4" t="s">
        <v>182</v>
      </c>
      <c r="C506" s="14">
        <v>129.94999999999999</v>
      </c>
      <c r="D506" s="38"/>
    </row>
    <row r="507" spans="1:5" x14ac:dyDescent="0.25">
      <c r="A507" s="4" t="s">
        <v>44</v>
      </c>
      <c r="B507" s="4" t="s">
        <v>319</v>
      </c>
      <c r="C507" s="14">
        <v>62.9</v>
      </c>
      <c r="D507" s="38"/>
    </row>
    <row r="508" spans="1:5" x14ac:dyDescent="0.25">
      <c r="A508" s="4" t="s">
        <v>27</v>
      </c>
      <c r="B508" s="4" t="s">
        <v>253</v>
      </c>
      <c r="C508" s="14">
        <v>169.92</v>
      </c>
    </row>
    <row r="509" spans="1:5" x14ac:dyDescent="0.25">
      <c r="A509" s="4" t="s">
        <v>93</v>
      </c>
      <c r="B509" s="4" t="s">
        <v>331</v>
      </c>
      <c r="C509" s="14">
        <v>59.8</v>
      </c>
    </row>
    <row r="510" spans="1:5" x14ac:dyDescent="0.25">
      <c r="A510" s="4" t="s">
        <v>32</v>
      </c>
      <c r="B510" s="4" t="s">
        <v>332</v>
      </c>
      <c r="C510" s="14">
        <v>75.599999999999994</v>
      </c>
    </row>
    <row r="511" spans="1:5" x14ac:dyDescent="0.25">
      <c r="A511" s="4" t="s">
        <v>93</v>
      </c>
      <c r="B511" s="4" t="s">
        <v>333</v>
      </c>
      <c r="C511" s="14">
        <v>90.96</v>
      </c>
    </row>
    <row r="512" spans="1:5" x14ac:dyDescent="0.25">
      <c r="A512" s="4" t="s">
        <v>27</v>
      </c>
      <c r="B512" s="4" t="s">
        <v>334</v>
      </c>
      <c r="C512" s="14">
        <v>49.98</v>
      </c>
    </row>
    <row r="513" spans="1:5" x14ac:dyDescent="0.25">
      <c r="A513" s="4" t="s">
        <v>87</v>
      </c>
      <c r="B513" s="4" t="s">
        <v>339</v>
      </c>
      <c r="C513" s="14">
        <v>116.7</v>
      </c>
    </row>
    <row r="514" spans="1:5" x14ac:dyDescent="0.25">
      <c r="A514" s="4" t="s">
        <v>27</v>
      </c>
      <c r="B514" s="4" t="s">
        <v>12</v>
      </c>
      <c r="C514" s="14">
        <v>129.6</v>
      </c>
      <c r="E514" t="s">
        <v>340</v>
      </c>
    </row>
    <row r="515" spans="1:5" x14ac:dyDescent="0.25">
      <c r="A515" s="4" t="s">
        <v>27</v>
      </c>
      <c r="B515" s="4" t="s">
        <v>341</v>
      </c>
      <c r="C515" s="14">
        <v>139.96</v>
      </c>
      <c r="E515" t="s">
        <v>342</v>
      </c>
    </row>
    <row r="516" spans="1:5" x14ac:dyDescent="0.25">
      <c r="A516" s="4" t="s">
        <v>87</v>
      </c>
      <c r="B516" s="4" t="s">
        <v>343</v>
      </c>
      <c r="C516" s="14">
        <v>146.58000000000001</v>
      </c>
    </row>
    <row r="517" spans="1:5" x14ac:dyDescent="0.25">
      <c r="A517" s="4" t="s">
        <v>87</v>
      </c>
      <c r="B517" s="4" t="s">
        <v>318</v>
      </c>
      <c r="C517" s="14">
        <v>126.34</v>
      </c>
    </row>
    <row r="518" spans="1:5" x14ac:dyDescent="0.25">
      <c r="A518" s="4" t="s">
        <v>93</v>
      </c>
      <c r="B518" s="4" t="s">
        <v>344</v>
      </c>
      <c r="C518" s="14">
        <v>150</v>
      </c>
      <c r="E518" t="s">
        <v>345</v>
      </c>
    </row>
    <row r="519" spans="1:5" x14ac:dyDescent="0.25">
      <c r="A519" s="4" t="s">
        <v>228</v>
      </c>
      <c r="B519" s="4" t="s">
        <v>346</v>
      </c>
      <c r="C519" s="14">
        <v>106.91</v>
      </c>
      <c r="E519" t="s">
        <v>347</v>
      </c>
    </row>
    <row r="520" spans="1:5" x14ac:dyDescent="0.25">
      <c r="A520" s="4" t="s">
        <v>30</v>
      </c>
      <c r="B520" s="4" t="s">
        <v>348</v>
      </c>
      <c r="C520" s="14">
        <v>144.9</v>
      </c>
      <c r="E520" t="s">
        <v>349</v>
      </c>
    </row>
    <row r="521" spans="1:5" x14ac:dyDescent="0.25">
      <c r="A521" s="4" t="s">
        <v>29</v>
      </c>
      <c r="B521" s="4" t="s">
        <v>350</v>
      </c>
      <c r="C521" s="14">
        <v>117.45</v>
      </c>
    </row>
    <row r="522" spans="1:5" x14ac:dyDescent="0.25">
      <c r="A522" s="4" t="s">
        <v>27</v>
      </c>
      <c r="B522" s="4" t="s">
        <v>253</v>
      </c>
      <c r="C522" s="14">
        <v>101.94</v>
      </c>
    </row>
    <row r="523" spans="1:5" x14ac:dyDescent="0.25">
      <c r="A523" s="4" t="s">
        <v>32</v>
      </c>
      <c r="B523" s="4" t="s">
        <v>351</v>
      </c>
      <c r="C523" s="14">
        <v>250</v>
      </c>
    </row>
    <row r="524" spans="1:5" x14ac:dyDescent="0.25">
      <c r="A524" s="4"/>
      <c r="B524" s="4"/>
      <c r="C524" s="14">
        <v>-382.5</v>
      </c>
    </row>
    <row r="525" spans="1:5" ht="15.75" thickBot="1" x14ac:dyDescent="0.3">
      <c r="A525" s="4"/>
      <c r="B525" s="5"/>
      <c r="C525" s="10"/>
    </row>
    <row r="526" spans="1:5" ht="15.75" thickBot="1" x14ac:dyDescent="0.3">
      <c r="A526" s="48" t="s">
        <v>3</v>
      </c>
      <c r="B526" s="49"/>
      <c r="C526" s="18">
        <f>SUM(C480:C525)</f>
        <v>5906.7299999999987</v>
      </c>
    </row>
    <row r="527" spans="1:5" ht="15.75" thickBot="1" x14ac:dyDescent="0.3"/>
    <row r="528" spans="1:5" ht="15.75" thickBot="1" x14ac:dyDescent="0.3">
      <c r="A528" s="50" t="s">
        <v>277</v>
      </c>
      <c r="B528" s="51"/>
      <c r="C528" s="52"/>
    </row>
    <row r="529" spans="1:5" x14ac:dyDescent="0.25">
      <c r="A529" s="4" t="s">
        <v>69</v>
      </c>
      <c r="B529" s="4" t="s">
        <v>224</v>
      </c>
      <c r="C529" s="14">
        <v>221.99</v>
      </c>
    </row>
    <row r="530" spans="1:5" x14ac:dyDescent="0.25">
      <c r="A530" s="4" t="s">
        <v>61</v>
      </c>
      <c r="B530" s="4" t="s">
        <v>19</v>
      </c>
      <c r="C530" s="14">
        <v>50</v>
      </c>
    </row>
    <row r="531" spans="1:5" x14ac:dyDescent="0.25">
      <c r="A531" s="4" t="s">
        <v>65</v>
      </c>
      <c r="B531" s="4" t="s">
        <v>243</v>
      </c>
      <c r="C531" s="14">
        <v>290.87</v>
      </c>
    </row>
    <row r="532" spans="1:5" x14ac:dyDescent="0.25">
      <c r="A532" s="4" t="s">
        <v>55</v>
      </c>
      <c r="B532" s="4" t="s">
        <v>250</v>
      </c>
      <c r="C532" s="14">
        <v>151.63</v>
      </c>
    </row>
    <row r="533" spans="1:5" x14ac:dyDescent="0.25">
      <c r="A533" s="4" t="s">
        <v>55</v>
      </c>
      <c r="B533" s="4" t="s">
        <v>250</v>
      </c>
      <c r="C533" s="14">
        <v>156.97999999999999</v>
      </c>
      <c r="E533" t="s">
        <v>289</v>
      </c>
    </row>
    <row r="534" spans="1:5" x14ac:dyDescent="0.25">
      <c r="A534" s="4" t="s">
        <v>62</v>
      </c>
      <c r="B534" s="4" t="s">
        <v>251</v>
      </c>
      <c r="C534" s="14">
        <v>500</v>
      </c>
    </row>
    <row r="535" spans="1:5" x14ac:dyDescent="0.25">
      <c r="A535" s="4" t="s">
        <v>59</v>
      </c>
      <c r="B535" s="4" t="s">
        <v>290</v>
      </c>
      <c r="C535" s="14">
        <v>175.77</v>
      </c>
      <c r="E535" t="s">
        <v>291</v>
      </c>
    </row>
    <row r="536" spans="1:5" x14ac:dyDescent="0.25">
      <c r="A536" s="4" t="s">
        <v>9</v>
      </c>
      <c r="B536" s="4" t="s">
        <v>296</v>
      </c>
      <c r="C536" s="14">
        <v>81.7</v>
      </c>
    </row>
    <row r="537" spans="1:5" x14ac:dyDescent="0.25">
      <c r="A537" s="4" t="s">
        <v>47</v>
      </c>
      <c r="B537" s="4" t="s">
        <v>298</v>
      </c>
      <c r="C537" s="14">
        <v>120.34</v>
      </c>
    </row>
    <row r="538" spans="1:5" x14ac:dyDescent="0.25">
      <c r="A538" s="4" t="s">
        <v>46</v>
      </c>
      <c r="B538" s="4" t="s">
        <v>19</v>
      </c>
      <c r="C538" s="14">
        <v>150</v>
      </c>
    </row>
    <row r="539" spans="1:5" x14ac:dyDescent="0.25">
      <c r="A539" s="4" t="s">
        <v>48</v>
      </c>
      <c r="B539" s="4" t="s">
        <v>253</v>
      </c>
      <c r="C539" s="14">
        <v>197.9</v>
      </c>
    </row>
    <row r="540" spans="1:5" x14ac:dyDescent="0.25">
      <c r="A540" s="4" t="s">
        <v>48</v>
      </c>
      <c r="B540" s="4" t="s">
        <v>12</v>
      </c>
      <c r="C540" s="14">
        <v>135.86000000000001</v>
      </c>
    </row>
    <row r="541" spans="1:5" x14ac:dyDescent="0.25">
      <c r="A541" s="4" t="s">
        <v>48</v>
      </c>
      <c r="B541" s="4" t="s">
        <v>12</v>
      </c>
      <c r="C541" s="14">
        <v>79</v>
      </c>
    </row>
    <row r="542" spans="1:5" x14ac:dyDescent="0.25">
      <c r="A542" s="4" t="s">
        <v>41</v>
      </c>
      <c r="B542" s="4" t="s">
        <v>182</v>
      </c>
      <c r="C542" s="14">
        <v>99.98</v>
      </c>
    </row>
    <row r="543" spans="1:5" x14ac:dyDescent="0.25">
      <c r="A543" s="4" t="s">
        <v>41</v>
      </c>
      <c r="B543" s="4" t="s">
        <v>182</v>
      </c>
      <c r="C543" s="14">
        <v>66.650000000000006</v>
      </c>
      <c r="E543" t="s">
        <v>89</v>
      </c>
    </row>
    <row r="544" spans="1:5" x14ac:dyDescent="0.25">
      <c r="A544" s="4" t="s">
        <v>53</v>
      </c>
      <c r="B544" s="4" t="s">
        <v>302</v>
      </c>
      <c r="C544" s="14">
        <v>333.25</v>
      </c>
      <c r="E544" t="s">
        <v>303</v>
      </c>
    </row>
    <row r="545" spans="1:5" x14ac:dyDescent="0.25">
      <c r="A545" s="4" t="s">
        <v>48</v>
      </c>
      <c r="B545" s="4" t="s">
        <v>253</v>
      </c>
      <c r="C545" s="14">
        <v>83.6</v>
      </c>
      <c r="D545" s="38"/>
    </row>
    <row r="546" spans="1:5" x14ac:dyDescent="0.25">
      <c r="A546" s="4" t="s">
        <v>49</v>
      </c>
      <c r="B546" s="4" t="s">
        <v>317</v>
      </c>
      <c r="C546" s="14">
        <v>114.99</v>
      </c>
      <c r="D546" s="38"/>
    </row>
    <row r="547" spans="1:5" x14ac:dyDescent="0.25">
      <c r="A547" s="4" t="s">
        <v>78</v>
      </c>
      <c r="B547" s="4" t="s">
        <v>318</v>
      </c>
      <c r="C547" s="14">
        <v>199.68</v>
      </c>
      <c r="D547" s="38"/>
    </row>
    <row r="548" spans="1:5" x14ac:dyDescent="0.25">
      <c r="A548" s="4" t="s">
        <v>17</v>
      </c>
      <c r="B548" s="4" t="s">
        <v>182</v>
      </c>
      <c r="C548" s="14">
        <v>129.94999999999999</v>
      </c>
      <c r="D548" s="38"/>
    </row>
    <row r="549" spans="1:5" x14ac:dyDescent="0.25">
      <c r="A549" s="4" t="s">
        <v>50</v>
      </c>
      <c r="B549" s="4" t="s">
        <v>319</v>
      </c>
      <c r="C549" s="14">
        <v>62.9</v>
      </c>
      <c r="D549" s="38"/>
    </row>
    <row r="550" spans="1:5" x14ac:dyDescent="0.25">
      <c r="A550" s="4" t="s">
        <v>22</v>
      </c>
      <c r="B550" s="4" t="s">
        <v>253</v>
      </c>
      <c r="C550" s="14">
        <v>169.92</v>
      </c>
    </row>
    <row r="551" spans="1:5" x14ac:dyDescent="0.25">
      <c r="A551" s="4" t="s">
        <v>25</v>
      </c>
      <c r="B551" s="4" t="s">
        <v>332</v>
      </c>
      <c r="C551" s="14">
        <v>75.599999999999994</v>
      </c>
    </row>
    <row r="552" spans="1:5" x14ac:dyDescent="0.25">
      <c r="A552" s="4" t="s">
        <v>22</v>
      </c>
      <c r="B552" s="4" t="s">
        <v>334</v>
      </c>
      <c r="C552" s="14">
        <v>49.98</v>
      </c>
    </row>
    <row r="553" spans="1:5" x14ac:dyDescent="0.25">
      <c r="A553" s="4" t="s">
        <v>81</v>
      </c>
      <c r="B553" s="4" t="s">
        <v>339</v>
      </c>
      <c r="C553" s="14">
        <v>116.7</v>
      </c>
    </row>
    <row r="554" spans="1:5" x14ac:dyDescent="0.25">
      <c r="A554" s="4" t="s">
        <v>22</v>
      </c>
      <c r="B554" s="4" t="s">
        <v>12</v>
      </c>
      <c r="C554" s="14">
        <v>129.6</v>
      </c>
      <c r="E554" t="s">
        <v>340</v>
      </c>
    </row>
    <row r="555" spans="1:5" x14ac:dyDescent="0.25">
      <c r="A555" s="4" t="s">
        <v>22</v>
      </c>
      <c r="B555" s="4" t="s">
        <v>341</v>
      </c>
      <c r="C555" s="14">
        <v>139.96</v>
      </c>
      <c r="E555" t="s">
        <v>342</v>
      </c>
    </row>
    <row r="556" spans="1:5" x14ac:dyDescent="0.25">
      <c r="A556" s="4" t="s">
        <v>81</v>
      </c>
      <c r="B556" s="4" t="s">
        <v>343</v>
      </c>
      <c r="C556" s="14">
        <v>146.58000000000001</v>
      </c>
    </row>
    <row r="557" spans="1:5" x14ac:dyDescent="0.25">
      <c r="A557" s="4" t="s">
        <v>81</v>
      </c>
      <c r="B557" s="4" t="s">
        <v>318</v>
      </c>
      <c r="C557" s="14">
        <v>126.34</v>
      </c>
    </row>
    <row r="558" spans="1:5" x14ac:dyDescent="0.25">
      <c r="A558" s="4" t="s">
        <v>237</v>
      </c>
      <c r="B558" s="4" t="s">
        <v>346</v>
      </c>
      <c r="C558" s="14">
        <v>106.91</v>
      </c>
      <c r="E558" t="s">
        <v>347</v>
      </c>
    </row>
    <row r="559" spans="1:5" x14ac:dyDescent="0.25">
      <c r="A559" s="4" t="s">
        <v>20</v>
      </c>
      <c r="B559" s="4" t="s">
        <v>348</v>
      </c>
      <c r="C559" s="14">
        <v>144.9</v>
      </c>
      <c r="E559" t="s">
        <v>349</v>
      </c>
    </row>
    <row r="560" spans="1:5" x14ac:dyDescent="0.25">
      <c r="A560" s="4" t="s">
        <v>43</v>
      </c>
      <c r="B560" s="4" t="s">
        <v>350</v>
      </c>
      <c r="C560" s="14">
        <v>117.45</v>
      </c>
    </row>
    <row r="561" spans="1:5" x14ac:dyDescent="0.25">
      <c r="A561" s="4" t="s">
        <v>22</v>
      </c>
      <c r="B561" s="4" t="s">
        <v>253</v>
      </c>
      <c r="C561" s="14">
        <v>101.94</v>
      </c>
    </row>
    <row r="562" spans="1:5" x14ac:dyDescent="0.25">
      <c r="A562" s="4" t="s">
        <v>25</v>
      </c>
      <c r="B562" s="4" t="s">
        <v>351</v>
      </c>
      <c r="C562" s="14">
        <v>250</v>
      </c>
    </row>
    <row r="563" spans="1:5" x14ac:dyDescent="0.25">
      <c r="A563" s="4" t="s">
        <v>87</v>
      </c>
      <c r="B563" s="4" t="s">
        <v>182</v>
      </c>
      <c r="C563" s="14">
        <v>109.96</v>
      </c>
    </row>
    <row r="564" spans="1:5" x14ac:dyDescent="0.25">
      <c r="A564" s="4" t="s">
        <v>30</v>
      </c>
      <c r="B564" s="4" t="s">
        <v>358</v>
      </c>
      <c r="C564" s="14">
        <v>66</v>
      </c>
    </row>
    <row r="565" spans="1:5" x14ac:dyDescent="0.25">
      <c r="A565" s="4" t="s">
        <v>32</v>
      </c>
      <c r="B565" s="4" t="s">
        <v>359</v>
      </c>
      <c r="C565" s="14">
        <v>125</v>
      </c>
    </row>
    <row r="566" spans="1:5" x14ac:dyDescent="0.25">
      <c r="A566" s="4" t="s">
        <v>87</v>
      </c>
      <c r="B566" s="4" t="s">
        <v>358</v>
      </c>
      <c r="C566" s="14">
        <v>53.6</v>
      </c>
    </row>
    <row r="567" spans="1:5" x14ac:dyDescent="0.25">
      <c r="A567" s="4" t="s">
        <v>30</v>
      </c>
      <c r="B567" s="4" t="s">
        <v>360</v>
      </c>
      <c r="C567" s="14">
        <v>55</v>
      </c>
    </row>
    <row r="568" spans="1:5" x14ac:dyDescent="0.25">
      <c r="A568" s="4" t="s">
        <v>30</v>
      </c>
      <c r="B568" s="4" t="s">
        <v>361</v>
      </c>
      <c r="C568" s="14">
        <v>85.76</v>
      </c>
      <c r="E568" t="s">
        <v>362</v>
      </c>
    </row>
    <row r="569" spans="1:5" x14ac:dyDescent="0.25">
      <c r="A569" s="4" t="s">
        <v>32</v>
      </c>
      <c r="B569" s="4" t="s">
        <v>363</v>
      </c>
      <c r="C569" s="14">
        <v>171</v>
      </c>
    </row>
    <row r="570" spans="1:5" x14ac:dyDescent="0.25">
      <c r="A570" s="4" t="s">
        <v>28</v>
      </c>
      <c r="B570" s="4" t="s">
        <v>315</v>
      </c>
      <c r="C570" s="14">
        <v>50</v>
      </c>
    </row>
    <row r="571" spans="1:5" x14ac:dyDescent="0.25">
      <c r="A571" s="4" t="s">
        <v>87</v>
      </c>
      <c r="B571" s="4" t="s">
        <v>95</v>
      </c>
      <c r="C571" s="14">
        <v>93.26</v>
      </c>
    </row>
    <row r="572" spans="1:5" x14ac:dyDescent="0.25">
      <c r="A572" s="4" t="s">
        <v>93</v>
      </c>
      <c r="B572" s="4" t="s">
        <v>201</v>
      </c>
      <c r="C572" s="14">
        <v>54</v>
      </c>
    </row>
    <row r="573" spans="1:5" x14ac:dyDescent="0.25">
      <c r="A573" s="4" t="s">
        <v>93</v>
      </c>
      <c r="B573" s="4" t="s">
        <v>364</v>
      </c>
      <c r="C573" s="14">
        <v>56.9</v>
      </c>
    </row>
    <row r="574" spans="1:5" x14ac:dyDescent="0.25">
      <c r="A574" s="4" t="s">
        <v>93</v>
      </c>
      <c r="B574" s="4" t="s">
        <v>365</v>
      </c>
      <c r="C574" s="14">
        <v>88.5</v>
      </c>
    </row>
    <row r="575" spans="1:5" x14ac:dyDescent="0.25">
      <c r="A575" s="4" t="s">
        <v>93</v>
      </c>
      <c r="B575" s="4" t="s">
        <v>364</v>
      </c>
      <c r="C575" s="14">
        <v>61.9</v>
      </c>
    </row>
    <row r="576" spans="1:5" x14ac:dyDescent="0.25">
      <c r="A576" s="4" t="s">
        <v>87</v>
      </c>
      <c r="B576" s="4" t="s">
        <v>366</v>
      </c>
      <c r="C576" s="14">
        <v>59.66</v>
      </c>
      <c r="E576" t="s">
        <v>362</v>
      </c>
    </row>
    <row r="577" spans="1:5" x14ac:dyDescent="0.25">
      <c r="A577" s="4" t="s">
        <v>30</v>
      </c>
      <c r="B577" s="4" t="s">
        <v>367</v>
      </c>
      <c r="C577" s="14">
        <v>69.95</v>
      </c>
    </row>
    <row r="578" spans="1:5" x14ac:dyDescent="0.25">
      <c r="A578" s="4" t="s">
        <v>30</v>
      </c>
      <c r="B578" s="4" t="s">
        <v>182</v>
      </c>
      <c r="C578" s="14">
        <v>220.5</v>
      </c>
    </row>
    <row r="579" spans="1:5" ht="15.75" thickBot="1" x14ac:dyDescent="0.3">
      <c r="A579" s="4"/>
      <c r="B579" s="5"/>
      <c r="C579" s="10"/>
    </row>
    <row r="580" spans="1:5" ht="15.75" thickBot="1" x14ac:dyDescent="0.3">
      <c r="A580" s="48" t="s">
        <v>3</v>
      </c>
      <c r="B580" s="49"/>
      <c r="C580" s="18">
        <f>SUM(C529:C579)</f>
        <v>6499.909999999998</v>
      </c>
    </row>
    <row r="581" spans="1:5" ht="15.75" thickBot="1" x14ac:dyDescent="0.3"/>
    <row r="582" spans="1:5" ht="15.75" thickBot="1" x14ac:dyDescent="0.3">
      <c r="A582" s="50" t="s">
        <v>278</v>
      </c>
      <c r="B582" s="51"/>
      <c r="C582" s="52"/>
    </row>
    <row r="583" spans="1:5" x14ac:dyDescent="0.25">
      <c r="A583" s="4" t="s">
        <v>71</v>
      </c>
      <c r="B583" s="4" t="s">
        <v>224</v>
      </c>
      <c r="C583" s="14">
        <v>221.99</v>
      </c>
    </row>
    <row r="584" spans="1:5" x14ac:dyDescent="0.25">
      <c r="A584" s="4" t="s">
        <v>64</v>
      </c>
      <c r="B584" s="4" t="s">
        <v>19</v>
      </c>
      <c r="C584" s="14">
        <v>50</v>
      </c>
    </row>
    <row r="585" spans="1:5" x14ac:dyDescent="0.25">
      <c r="A585" s="4" t="s">
        <v>67</v>
      </c>
      <c r="B585" s="4" t="s">
        <v>243</v>
      </c>
      <c r="C585" s="14">
        <v>290.87</v>
      </c>
    </row>
    <row r="586" spans="1:5" x14ac:dyDescent="0.25">
      <c r="A586" s="4" t="s">
        <v>58</v>
      </c>
      <c r="B586" s="4" t="s">
        <v>250</v>
      </c>
      <c r="C586" s="14">
        <v>151.63</v>
      </c>
    </row>
    <row r="587" spans="1:5" x14ac:dyDescent="0.25">
      <c r="A587" s="4" t="s">
        <v>58</v>
      </c>
      <c r="B587" s="4" t="s">
        <v>250</v>
      </c>
      <c r="C587" s="14">
        <v>156.97999999999999</v>
      </c>
      <c r="E587" t="s">
        <v>289</v>
      </c>
    </row>
    <row r="588" spans="1:5" x14ac:dyDescent="0.25">
      <c r="A588" s="4" t="s">
        <v>65</v>
      </c>
      <c r="B588" s="4" t="s">
        <v>251</v>
      </c>
      <c r="C588" s="14">
        <v>500</v>
      </c>
    </row>
    <row r="589" spans="1:5" x14ac:dyDescent="0.25">
      <c r="A589" s="4" t="s">
        <v>62</v>
      </c>
      <c r="B589" s="4" t="s">
        <v>290</v>
      </c>
      <c r="C589" s="14">
        <v>175.77</v>
      </c>
      <c r="E589" t="s">
        <v>291</v>
      </c>
    </row>
    <row r="590" spans="1:5" x14ac:dyDescent="0.25">
      <c r="A590" s="4" t="s">
        <v>9</v>
      </c>
      <c r="B590" s="4" t="s">
        <v>298</v>
      </c>
      <c r="C590" s="14">
        <v>120.34</v>
      </c>
    </row>
    <row r="591" spans="1:5" x14ac:dyDescent="0.25">
      <c r="A591" s="4" t="s">
        <v>52</v>
      </c>
      <c r="B591" s="4" t="s">
        <v>19</v>
      </c>
      <c r="C591" s="14">
        <v>150</v>
      </c>
    </row>
    <row r="592" spans="1:5" x14ac:dyDescent="0.25">
      <c r="A592" s="4" t="s">
        <v>11</v>
      </c>
      <c r="B592" s="4" t="s">
        <v>253</v>
      </c>
      <c r="C592" s="14">
        <v>197.9</v>
      </c>
    </row>
    <row r="593" spans="1:5" x14ac:dyDescent="0.25">
      <c r="A593" s="4" t="s">
        <v>11</v>
      </c>
      <c r="B593" s="4" t="s">
        <v>12</v>
      </c>
      <c r="C593" s="14">
        <v>135.86000000000001</v>
      </c>
    </row>
    <row r="594" spans="1:5" x14ac:dyDescent="0.25">
      <c r="A594" s="4" t="s">
        <v>11</v>
      </c>
      <c r="B594" s="4" t="s">
        <v>12</v>
      </c>
      <c r="C594" s="14">
        <v>79</v>
      </c>
    </row>
    <row r="595" spans="1:5" x14ac:dyDescent="0.25">
      <c r="A595" s="4" t="s">
        <v>47</v>
      </c>
      <c r="B595" s="4" t="s">
        <v>182</v>
      </c>
      <c r="C595" s="14">
        <v>99.98</v>
      </c>
    </row>
    <row r="596" spans="1:5" x14ac:dyDescent="0.25">
      <c r="A596" s="4" t="s">
        <v>47</v>
      </c>
      <c r="B596" s="4" t="s">
        <v>182</v>
      </c>
      <c r="C596" s="14">
        <v>66.650000000000006</v>
      </c>
      <c r="E596" t="s">
        <v>89</v>
      </c>
    </row>
    <row r="597" spans="1:5" x14ac:dyDescent="0.25">
      <c r="A597" s="4" t="s">
        <v>56</v>
      </c>
      <c r="B597" s="4" t="s">
        <v>302</v>
      </c>
      <c r="C597" s="14">
        <v>333.25</v>
      </c>
      <c r="E597" t="s">
        <v>303</v>
      </c>
    </row>
    <row r="598" spans="1:5" x14ac:dyDescent="0.25">
      <c r="A598" s="4" t="s">
        <v>11</v>
      </c>
      <c r="B598" s="4" t="s">
        <v>253</v>
      </c>
      <c r="C598" s="14">
        <v>83.6</v>
      </c>
      <c r="D598" s="38"/>
    </row>
    <row r="599" spans="1:5" x14ac:dyDescent="0.25">
      <c r="A599" s="4" t="s">
        <v>13</v>
      </c>
      <c r="B599" s="4" t="s">
        <v>317</v>
      </c>
      <c r="C599" s="14">
        <v>114.99</v>
      </c>
      <c r="D599" s="38"/>
    </row>
    <row r="600" spans="1:5" x14ac:dyDescent="0.25">
      <c r="A600" s="4" t="s">
        <v>41</v>
      </c>
      <c r="B600" s="4" t="s">
        <v>182</v>
      </c>
      <c r="C600" s="14">
        <v>129.94999999999999</v>
      </c>
      <c r="D600" s="38"/>
    </row>
    <row r="601" spans="1:5" x14ac:dyDescent="0.25">
      <c r="A601" s="4" t="s">
        <v>53</v>
      </c>
      <c r="B601" s="4" t="s">
        <v>319</v>
      </c>
      <c r="C601" s="14">
        <v>62.9</v>
      </c>
      <c r="D601" s="38"/>
    </row>
    <row r="602" spans="1:5" x14ac:dyDescent="0.25">
      <c r="A602" s="4" t="s">
        <v>42</v>
      </c>
      <c r="B602" s="4" t="s">
        <v>253</v>
      </c>
      <c r="C602" s="14">
        <v>169.92</v>
      </c>
    </row>
    <row r="603" spans="1:5" x14ac:dyDescent="0.25">
      <c r="A603" s="4" t="s">
        <v>15</v>
      </c>
      <c r="B603" s="4" t="s">
        <v>332</v>
      </c>
      <c r="C603" s="14">
        <v>75.599999999999994</v>
      </c>
    </row>
    <row r="604" spans="1:5" x14ac:dyDescent="0.25">
      <c r="A604" s="4" t="s">
        <v>42</v>
      </c>
      <c r="B604" s="4" t="s">
        <v>334</v>
      </c>
      <c r="C604" s="14">
        <v>49.98</v>
      </c>
    </row>
    <row r="605" spans="1:5" x14ac:dyDescent="0.25">
      <c r="A605" s="4" t="s">
        <v>78</v>
      </c>
      <c r="B605" s="4" t="s">
        <v>339</v>
      </c>
      <c r="C605" s="14">
        <v>116.7</v>
      </c>
    </row>
    <row r="606" spans="1:5" x14ac:dyDescent="0.25">
      <c r="A606" s="4" t="s">
        <v>42</v>
      </c>
      <c r="B606" s="4" t="s">
        <v>12</v>
      </c>
      <c r="C606" s="14">
        <v>129.6</v>
      </c>
      <c r="E606" t="s">
        <v>340</v>
      </c>
    </row>
    <row r="607" spans="1:5" x14ac:dyDescent="0.25">
      <c r="A607" s="4" t="s">
        <v>42</v>
      </c>
      <c r="B607" s="4" t="s">
        <v>341</v>
      </c>
      <c r="C607" s="14">
        <v>139.96</v>
      </c>
      <c r="E607" t="s">
        <v>342</v>
      </c>
    </row>
    <row r="608" spans="1:5" x14ac:dyDescent="0.25">
      <c r="A608" s="4" t="s">
        <v>78</v>
      </c>
      <c r="B608" s="4" t="s">
        <v>343</v>
      </c>
      <c r="C608" s="14">
        <v>146.58000000000001</v>
      </c>
    </row>
    <row r="609" spans="1:13" x14ac:dyDescent="0.25">
      <c r="A609" s="4" t="s">
        <v>78</v>
      </c>
      <c r="B609" s="4" t="s">
        <v>318</v>
      </c>
      <c r="C609" s="14">
        <v>126.34</v>
      </c>
    </row>
    <row r="610" spans="1:13" x14ac:dyDescent="0.25">
      <c r="A610" s="4" t="s">
        <v>238</v>
      </c>
      <c r="B610" s="4" t="s">
        <v>346</v>
      </c>
      <c r="C610" s="14">
        <v>106.91</v>
      </c>
      <c r="E610" t="s">
        <v>347</v>
      </c>
    </row>
    <row r="611" spans="1:13" x14ac:dyDescent="0.25">
      <c r="A611" s="4" t="s">
        <v>49</v>
      </c>
      <c r="B611" s="4" t="s">
        <v>350</v>
      </c>
      <c r="C611" s="14">
        <v>117.45</v>
      </c>
    </row>
    <row r="612" spans="1:13" x14ac:dyDescent="0.25">
      <c r="A612" s="4" t="s">
        <v>42</v>
      </c>
      <c r="B612" s="4" t="s">
        <v>253</v>
      </c>
      <c r="C612" s="14">
        <v>101.94</v>
      </c>
    </row>
    <row r="613" spans="1:13" x14ac:dyDescent="0.25">
      <c r="A613" s="4" t="s">
        <v>15</v>
      </c>
      <c r="B613" s="4" t="s">
        <v>351</v>
      </c>
      <c r="C613" s="14">
        <v>250</v>
      </c>
    </row>
    <row r="614" spans="1:13" x14ac:dyDescent="0.25">
      <c r="A614" s="4" t="s">
        <v>81</v>
      </c>
      <c r="B614" s="4" t="s">
        <v>182</v>
      </c>
      <c r="C614" s="14">
        <v>109.96</v>
      </c>
      <c r="K614" t="s">
        <v>381</v>
      </c>
      <c r="M614" s="21">
        <f>156.98+66.65+333.25+23.8+80+106.91+85.76+59.66+30+100+433.34</f>
        <v>1476.3499999999997</v>
      </c>
    </row>
    <row r="615" spans="1:13" x14ac:dyDescent="0.25">
      <c r="A615" s="4" t="s">
        <v>20</v>
      </c>
      <c r="B615" s="4" t="s">
        <v>358</v>
      </c>
      <c r="C615" s="14">
        <v>66</v>
      </c>
    </row>
    <row r="616" spans="1:13" x14ac:dyDescent="0.25">
      <c r="A616" s="4" t="s">
        <v>25</v>
      </c>
      <c r="B616" s="4" t="s">
        <v>359</v>
      </c>
      <c r="C616" s="14">
        <v>125</v>
      </c>
    </row>
    <row r="617" spans="1:13" x14ac:dyDescent="0.25">
      <c r="A617" s="4" t="s">
        <v>81</v>
      </c>
      <c r="B617" s="4" t="s">
        <v>358</v>
      </c>
      <c r="C617" s="14">
        <v>53.6</v>
      </c>
    </row>
    <row r="618" spans="1:13" x14ac:dyDescent="0.25">
      <c r="A618" s="4" t="s">
        <v>20</v>
      </c>
      <c r="B618" s="4" t="s">
        <v>360</v>
      </c>
      <c r="C618" s="14">
        <v>55</v>
      </c>
    </row>
    <row r="619" spans="1:13" x14ac:dyDescent="0.25">
      <c r="A619" s="4" t="s">
        <v>20</v>
      </c>
      <c r="B619" s="4" t="s">
        <v>361</v>
      </c>
      <c r="C619" s="14">
        <v>85.76</v>
      </c>
      <c r="E619" t="s">
        <v>362</v>
      </c>
    </row>
    <row r="620" spans="1:13" x14ac:dyDescent="0.25">
      <c r="A620" s="4" t="s">
        <v>25</v>
      </c>
      <c r="B620" s="4" t="s">
        <v>363</v>
      </c>
      <c r="C620" s="14">
        <v>171</v>
      </c>
    </row>
    <row r="621" spans="1:13" x14ac:dyDescent="0.25">
      <c r="A621" s="4" t="s">
        <v>110</v>
      </c>
      <c r="B621" s="4" t="s">
        <v>315</v>
      </c>
      <c r="C621" s="14">
        <v>50</v>
      </c>
    </row>
    <row r="622" spans="1:13" x14ac:dyDescent="0.25">
      <c r="A622" s="4" t="s">
        <v>81</v>
      </c>
      <c r="B622" s="4" t="s">
        <v>95</v>
      </c>
      <c r="C622" s="14">
        <v>93.26</v>
      </c>
    </row>
    <row r="623" spans="1:13" x14ac:dyDescent="0.25">
      <c r="A623" s="4" t="s">
        <v>81</v>
      </c>
      <c r="B623" s="4" t="s">
        <v>366</v>
      </c>
      <c r="C623" s="14">
        <v>59.66</v>
      </c>
      <c r="E623" t="s">
        <v>362</v>
      </c>
    </row>
    <row r="624" spans="1:13" x14ac:dyDescent="0.25">
      <c r="A624" s="4" t="s">
        <v>20</v>
      </c>
      <c r="B624" s="4" t="s">
        <v>367</v>
      </c>
      <c r="C624" s="14">
        <v>69.95</v>
      </c>
    </row>
    <row r="625" spans="1:5" x14ac:dyDescent="0.25">
      <c r="A625" s="4" t="s">
        <v>20</v>
      </c>
      <c r="B625" s="4" t="s">
        <v>182</v>
      </c>
      <c r="C625" s="14">
        <v>220.5</v>
      </c>
    </row>
    <row r="626" spans="1:5" x14ac:dyDescent="0.25">
      <c r="A626" s="4" t="s">
        <v>93</v>
      </c>
      <c r="B626" s="4" t="s">
        <v>91</v>
      </c>
      <c r="C626" s="14">
        <v>135</v>
      </c>
    </row>
    <row r="627" spans="1:5" x14ac:dyDescent="0.25">
      <c r="A627" s="4" t="s">
        <v>87</v>
      </c>
      <c r="B627" s="4" t="s">
        <v>371</v>
      </c>
      <c r="C627" s="14">
        <v>433.34</v>
      </c>
      <c r="E627" t="s">
        <v>368</v>
      </c>
    </row>
    <row r="628" spans="1:5" x14ac:dyDescent="0.25">
      <c r="A628" s="4" t="s">
        <v>87</v>
      </c>
      <c r="B628" s="4" t="s">
        <v>372</v>
      </c>
      <c r="C628" s="14">
        <v>191.84</v>
      </c>
    </row>
    <row r="629" spans="1:5" x14ac:dyDescent="0.25">
      <c r="A629" s="4" t="s">
        <v>27</v>
      </c>
      <c r="B629" s="4" t="s">
        <v>373</v>
      </c>
      <c r="C629" s="14">
        <v>94.01</v>
      </c>
    </row>
    <row r="630" spans="1:5" x14ac:dyDescent="0.25">
      <c r="A630" s="4" t="s">
        <v>87</v>
      </c>
      <c r="B630" s="4" t="s">
        <v>374</v>
      </c>
      <c r="C630" s="14">
        <v>180.26</v>
      </c>
    </row>
    <row r="631" spans="1:5" x14ac:dyDescent="0.25">
      <c r="A631" s="4" t="s">
        <v>32</v>
      </c>
      <c r="B631" s="4" t="s">
        <v>375</v>
      </c>
      <c r="C631" s="14">
        <v>118.98</v>
      </c>
    </row>
    <row r="632" spans="1:5" x14ac:dyDescent="0.25">
      <c r="A632" s="4" t="s">
        <v>27</v>
      </c>
      <c r="B632" s="4" t="s">
        <v>12</v>
      </c>
      <c r="C632" s="14">
        <v>291.89999999999998</v>
      </c>
    </row>
    <row r="633" spans="1:5" x14ac:dyDescent="0.25">
      <c r="A633" s="4" t="s">
        <v>93</v>
      </c>
      <c r="B633" s="4" t="s">
        <v>376</v>
      </c>
      <c r="C633" s="14">
        <v>189.9</v>
      </c>
    </row>
    <row r="634" spans="1:5" x14ac:dyDescent="0.25">
      <c r="A634" s="4" t="s">
        <v>87</v>
      </c>
      <c r="B634" s="4" t="s">
        <v>392</v>
      </c>
      <c r="C634" s="14">
        <v>53.24</v>
      </c>
    </row>
    <row r="635" spans="1:5" x14ac:dyDescent="0.25">
      <c r="A635" s="4" t="s">
        <v>29</v>
      </c>
      <c r="B635" s="4" t="s">
        <v>377</v>
      </c>
      <c r="C635" s="14">
        <v>102.51</v>
      </c>
      <c r="E635" t="s">
        <v>378</v>
      </c>
    </row>
    <row r="636" spans="1:5" x14ac:dyDescent="0.25">
      <c r="A636" s="4" t="s">
        <v>93</v>
      </c>
      <c r="B636" s="4" t="s">
        <v>379</v>
      </c>
      <c r="C636" s="14">
        <v>92.9</v>
      </c>
    </row>
    <row r="637" spans="1:5" x14ac:dyDescent="0.25">
      <c r="A637" s="4" t="s">
        <v>87</v>
      </c>
      <c r="B637" s="39" t="s">
        <v>380</v>
      </c>
      <c r="C637" s="14">
        <v>100</v>
      </c>
      <c r="E637" t="s">
        <v>362</v>
      </c>
    </row>
    <row r="638" spans="1:5" x14ac:dyDescent="0.25">
      <c r="A638" s="4" t="s">
        <v>28</v>
      </c>
      <c r="B638" s="39" t="s">
        <v>391</v>
      </c>
      <c r="C638" s="14">
        <v>63.16</v>
      </c>
    </row>
    <row r="639" spans="1:5" x14ac:dyDescent="0.25">
      <c r="A639" s="4" t="s">
        <v>32</v>
      </c>
      <c r="B639" s="39" t="s">
        <v>250</v>
      </c>
      <c r="C639" s="14">
        <v>62.9</v>
      </c>
    </row>
    <row r="640" spans="1:5" x14ac:dyDescent="0.25">
      <c r="A640" s="4" t="s">
        <v>27</v>
      </c>
      <c r="B640" s="39" t="s">
        <v>373</v>
      </c>
      <c r="C640" s="14">
        <v>109.8</v>
      </c>
    </row>
    <row r="641" spans="1:5" x14ac:dyDescent="0.25">
      <c r="A641" s="4" t="s">
        <v>93</v>
      </c>
      <c r="B641" s="39" t="s">
        <v>361</v>
      </c>
      <c r="C641" s="14">
        <v>68.400000000000006</v>
      </c>
    </row>
    <row r="642" spans="1:5" x14ac:dyDescent="0.25">
      <c r="A642" s="4" t="s">
        <v>93</v>
      </c>
      <c r="B642" s="39" t="s">
        <v>379</v>
      </c>
      <c r="C642" s="14">
        <v>88.5</v>
      </c>
    </row>
    <row r="643" spans="1:5" x14ac:dyDescent="0.25">
      <c r="A643" s="4" t="s">
        <v>93</v>
      </c>
      <c r="B643" s="39" t="s">
        <v>393</v>
      </c>
      <c r="C643" s="14">
        <v>25</v>
      </c>
    </row>
    <row r="644" spans="1:5" x14ac:dyDescent="0.25">
      <c r="A644" s="4" t="s">
        <v>93</v>
      </c>
      <c r="B644" s="39" t="s">
        <v>394</v>
      </c>
      <c r="C644" s="14">
        <v>21</v>
      </c>
    </row>
    <row r="645" spans="1:5" ht="15.75" thickBot="1" x14ac:dyDescent="0.3">
      <c r="A645" s="11"/>
      <c r="B645" s="39"/>
      <c r="C645" s="26"/>
    </row>
    <row r="646" spans="1:5" ht="15.75" thickBot="1" x14ac:dyDescent="0.3">
      <c r="A646" s="48" t="s">
        <v>3</v>
      </c>
      <c r="B646" s="49"/>
      <c r="C646" s="18">
        <f>SUM(C583:C644)</f>
        <v>8234.9699999999975</v>
      </c>
    </row>
    <row r="647" spans="1:5" ht="15.75" thickBot="1" x14ac:dyDescent="0.3"/>
    <row r="648" spans="1:5" ht="15.75" thickBot="1" x14ac:dyDescent="0.3">
      <c r="A648" s="50" t="s">
        <v>279</v>
      </c>
      <c r="B648" s="51"/>
      <c r="C648" s="52"/>
    </row>
    <row r="649" spans="1:5" x14ac:dyDescent="0.25">
      <c r="A649" s="4" t="s">
        <v>73</v>
      </c>
      <c r="B649" s="4" t="s">
        <v>224</v>
      </c>
      <c r="C649" s="14">
        <v>221.99</v>
      </c>
    </row>
    <row r="650" spans="1:5" x14ac:dyDescent="0.25">
      <c r="A650" s="4" t="s">
        <v>69</v>
      </c>
      <c r="B650" s="4" t="s">
        <v>243</v>
      </c>
      <c r="C650" s="14">
        <v>290.87</v>
      </c>
    </row>
    <row r="651" spans="1:5" x14ac:dyDescent="0.25">
      <c r="A651" s="4" t="s">
        <v>61</v>
      </c>
      <c r="B651" s="4" t="s">
        <v>250</v>
      </c>
      <c r="C651" s="14">
        <v>151.63</v>
      </c>
    </row>
    <row r="652" spans="1:5" x14ac:dyDescent="0.25">
      <c r="A652" s="4" t="s">
        <v>61</v>
      </c>
      <c r="B652" s="4" t="s">
        <v>250</v>
      </c>
      <c r="C652" s="14">
        <v>156.97999999999999</v>
      </c>
      <c r="E652" t="s">
        <v>289</v>
      </c>
    </row>
    <row r="653" spans="1:5" x14ac:dyDescent="0.25">
      <c r="A653" s="4" t="s">
        <v>67</v>
      </c>
      <c r="B653" s="4" t="s">
        <v>251</v>
      </c>
      <c r="C653" s="14">
        <v>500</v>
      </c>
    </row>
    <row r="654" spans="1:5" x14ac:dyDescent="0.25">
      <c r="A654" s="4" t="s">
        <v>65</v>
      </c>
      <c r="B654" s="4" t="s">
        <v>290</v>
      </c>
      <c r="C654" s="14">
        <v>175.77</v>
      </c>
      <c r="E654" t="s">
        <v>291</v>
      </c>
    </row>
    <row r="655" spans="1:5" x14ac:dyDescent="0.25">
      <c r="A655" s="4" t="s">
        <v>55</v>
      </c>
      <c r="B655" s="4" t="s">
        <v>19</v>
      </c>
      <c r="C655" s="14">
        <v>150</v>
      </c>
    </row>
    <row r="656" spans="1:5" x14ac:dyDescent="0.25">
      <c r="A656" s="4" t="s">
        <v>9</v>
      </c>
      <c r="B656" s="4" t="s">
        <v>182</v>
      </c>
      <c r="C656" s="14">
        <v>99.98</v>
      </c>
    </row>
    <row r="657" spans="1:12" x14ac:dyDescent="0.25">
      <c r="A657" s="4" t="s">
        <v>9</v>
      </c>
      <c r="B657" s="4" t="s">
        <v>182</v>
      </c>
      <c r="C657" s="14">
        <v>66.650000000000006</v>
      </c>
      <c r="E657" t="s">
        <v>89</v>
      </c>
    </row>
    <row r="658" spans="1:12" x14ac:dyDescent="0.25">
      <c r="A658" s="4" t="s">
        <v>59</v>
      </c>
      <c r="B658" s="4" t="s">
        <v>302</v>
      </c>
      <c r="C658" s="14">
        <v>333.25</v>
      </c>
      <c r="E658" t="s">
        <v>303</v>
      </c>
      <c r="J658" t="s">
        <v>382</v>
      </c>
      <c r="L658">
        <f>156.98+66.65+333.25+23.8+80+106.91+59.66+433.34+30+100+70+50</f>
        <v>1510.59</v>
      </c>
    </row>
    <row r="659" spans="1:12" x14ac:dyDescent="0.25">
      <c r="A659" s="4" t="s">
        <v>47</v>
      </c>
      <c r="B659" s="4" t="s">
        <v>182</v>
      </c>
      <c r="C659" s="14">
        <v>129.94999999999999</v>
      </c>
      <c r="D659" s="38"/>
    </row>
    <row r="660" spans="1:12" x14ac:dyDescent="0.25">
      <c r="A660" s="4" t="s">
        <v>56</v>
      </c>
      <c r="B660" s="4" t="s">
        <v>319</v>
      </c>
      <c r="C660" s="14">
        <v>62.9</v>
      </c>
      <c r="D660" s="38"/>
    </row>
    <row r="661" spans="1:12" x14ac:dyDescent="0.25">
      <c r="A661" s="4" t="s">
        <v>48</v>
      </c>
      <c r="B661" s="4" t="s">
        <v>253</v>
      </c>
      <c r="C661" s="14">
        <v>169.92</v>
      </c>
    </row>
    <row r="662" spans="1:12" x14ac:dyDescent="0.25">
      <c r="A662" s="4" t="s">
        <v>40</v>
      </c>
      <c r="B662" s="4" t="s">
        <v>332</v>
      </c>
      <c r="C662" s="14">
        <v>75.599999999999994</v>
      </c>
    </row>
    <row r="663" spans="1:12" x14ac:dyDescent="0.25">
      <c r="A663" s="4" t="s">
        <v>48</v>
      </c>
      <c r="B663" s="4" t="s">
        <v>334</v>
      </c>
      <c r="C663" s="14">
        <v>49.98</v>
      </c>
    </row>
    <row r="664" spans="1:12" x14ac:dyDescent="0.25">
      <c r="A664" s="4" t="s">
        <v>48</v>
      </c>
      <c r="B664" s="4" t="s">
        <v>12</v>
      </c>
      <c r="C664" s="14">
        <v>129.6</v>
      </c>
      <c r="E664" t="s">
        <v>340</v>
      </c>
    </row>
    <row r="665" spans="1:12" x14ac:dyDescent="0.25">
      <c r="A665" s="4" t="s">
        <v>48</v>
      </c>
      <c r="B665" s="4" t="s">
        <v>341</v>
      </c>
      <c r="C665" s="14">
        <v>139.96</v>
      </c>
      <c r="E665" t="s">
        <v>342</v>
      </c>
    </row>
    <row r="666" spans="1:12" x14ac:dyDescent="0.25">
      <c r="A666" s="4" t="s">
        <v>239</v>
      </c>
      <c r="B666" s="4" t="s">
        <v>346</v>
      </c>
      <c r="C666" s="14">
        <v>106.91</v>
      </c>
      <c r="E666" t="s">
        <v>347</v>
      </c>
    </row>
    <row r="667" spans="1:12" x14ac:dyDescent="0.25">
      <c r="A667" s="4" t="s">
        <v>13</v>
      </c>
      <c r="B667" s="4" t="s">
        <v>350</v>
      </c>
      <c r="C667" s="14">
        <v>117.45</v>
      </c>
    </row>
    <row r="668" spans="1:12" x14ac:dyDescent="0.25">
      <c r="A668" s="4" t="s">
        <v>48</v>
      </c>
      <c r="B668" s="4" t="s">
        <v>253</v>
      </c>
      <c r="C668" s="14">
        <v>101.94</v>
      </c>
    </row>
    <row r="669" spans="1:12" x14ac:dyDescent="0.25">
      <c r="A669" s="4" t="s">
        <v>40</v>
      </c>
      <c r="B669" s="4" t="s">
        <v>351</v>
      </c>
      <c r="C669" s="14">
        <v>250</v>
      </c>
    </row>
    <row r="670" spans="1:12" x14ac:dyDescent="0.25">
      <c r="A670" s="4" t="s">
        <v>78</v>
      </c>
      <c r="B670" s="4" t="s">
        <v>182</v>
      </c>
      <c r="C670" s="14">
        <v>109.96</v>
      </c>
    </row>
    <row r="671" spans="1:12" x14ac:dyDescent="0.25">
      <c r="A671" s="4" t="s">
        <v>15</v>
      </c>
      <c r="B671" s="4" t="s">
        <v>359</v>
      </c>
      <c r="C671" s="14">
        <v>125</v>
      </c>
    </row>
    <row r="672" spans="1:12" x14ac:dyDescent="0.25">
      <c r="A672" s="4" t="s">
        <v>78</v>
      </c>
      <c r="B672" s="4" t="s">
        <v>358</v>
      </c>
      <c r="C672" s="14">
        <v>53.6</v>
      </c>
    </row>
    <row r="673" spans="1:5" x14ac:dyDescent="0.25">
      <c r="A673" s="4" t="s">
        <v>15</v>
      </c>
      <c r="B673" s="4" t="s">
        <v>363</v>
      </c>
      <c r="C673" s="14">
        <v>171</v>
      </c>
    </row>
    <row r="674" spans="1:5" x14ac:dyDescent="0.25">
      <c r="A674" s="4" t="s">
        <v>17</v>
      </c>
      <c r="B674" s="4" t="s">
        <v>315</v>
      </c>
      <c r="C674" s="14">
        <v>50</v>
      </c>
    </row>
    <row r="675" spans="1:5" x14ac:dyDescent="0.25">
      <c r="A675" s="4" t="s">
        <v>78</v>
      </c>
      <c r="B675" s="4" t="s">
        <v>95</v>
      </c>
      <c r="C675" s="14">
        <v>93.26</v>
      </c>
    </row>
    <row r="676" spans="1:5" x14ac:dyDescent="0.25">
      <c r="A676" s="4" t="s">
        <v>78</v>
      </c>
      <c r="B676" s="4" t="s">
        <v>366</v>
      </c>
      <c r="C676" s="14">
        <v>59.66</v>
      </c>
      <c r="E676" t="s">
        <v>362</v>
      </c>
    </row>
    <row r="677" spans="1:5" x14ac:dyDescent="0.25">
      <c r="A677" s="4" t="s">
        <v>81</v>
      </c>
      <c r="B677" s="4" t="s">
        <v>371</v>
      </c>
      <c r="C677" s="14">
        <v>433.34</v>
      </c>
      <c r="E677" t="s">
        <v>368</v>
      </c>
    </row>
    <row r="678" spans="1:5" x14ac:dyDescent="0.25">
      <c r="A678" s="4" t="s">
        <v>81</v>
      </c>
      <c r="B678" s="4" t="s">
        <v>372</v>
      </c>
      <c r="C678" s="14">
        <v>191.84</v>
      </c>
    </row>
    <row r="679" spans="1:5" x14ac:dyDescent="0.25">
      <c r="A679" s="4" t="s">
        <v>22</v>
      </c>
      <c r="B679" s="4" t="s">
        <v>373</v>
      </c>
      <c r="C679" s="14">
        <v>94.01</v>
      </c>
    </row>
    <row r="680" spans="1:5" x14ac:dyDescent="0.25">
      <c r="A680" s="4" t="s">
        <v>81</v>
      </c>
      <c r="B680" s="4" t="s">
        <v>374</v>
      </c>
      <c r="C680" s="14">
        <v>180.26</v>
      </c>
    </row>
    <row r="681" spans="1:5" x14ac:dyDescent="0.25">
      <c r="A681" s="4" t="s">
        <v>25</v>
      </c>
      <c r="B681" s="4" t="s">
        <v>375</v>
      </c>
      <c r="C681" s="14">
        <v>118.98</v>
      </c>
    </row>
    <row r="682" spans="1:5" x14ac:dyDescent="0.25">
      <c r="A682" s="4" t="s">
        <v>22</v>
      </c>
      <c r="B682" s="4" t="s">
        <v>12</v>
      </c>
      <c r="C682" s="14">
        <v>291.89999999999998</v>
      </c>
    </row>
    <row r="683" spans="1:5" x14ac:dyDescent="0.25">
      <c r="A683" s="4" t="s">
        <v>81</v>
      </c>
      <c r="B683" s="4" t="s">
        <v>392</v>
      </c>
      <c r="C683" s="14">
        <v>53.24</v>
      </c>
    </row>
    <row r="684" spans="1:5" x14ac:dyDescent="0.25">
      <c r="A684" s="4" t="s">
        <v>43</v>
      </c>
      <c r="B684" s="4" t="s">
        <v>377</v>
      </c>
      <c r="C684" s="14">
        <v>102.51</v>
      </c>
      <c r="E684" t="s">
        <v>378</v>
      </c>
    </row>
    <row r="685" spans="1:5" x14ac:dyDescent="0.25">
      <c r="A685" s="4" t="s">
        <v>81</v>
      </c>
      <c r="B685" s="39" t="s">
        <v>380</v>
      </c>
      <c r="C685" s="14">
        <v>100</v>
      </c>
      <c r="E685" t="s">
        <v>362</v>
      </c>
    </row>
    <row r="686" spans="1:5" x14ac:dyDescent="0.25">
      <c r="A686" s="4" t="s">
        <v>25</v>
      </c>
      <c r="B686" s="39" t="s">
        <v>250</v>
      </c>
      <c r="C686" s="14">
        <v>62.9</v>
      </c>
    </row>
    <row r="687" spans="1:5" x14ac:dyDescent="0.25">
      <c r="A687" s="4" t="s">
        <v>22</v>
      </c>
      <c r="B687" s="39" t="s">
        <v>373</v>
      </c>
      <c r="C687" s="14">
        <v>109.8</v>
      </c>
    </row>
    <row r="688" spans="1:5" x14ac:dyDescent="0.25">
      <c r="A688" s="4" t="s">
        <v>30</v>
      </c>
      <c r="B688" s="39" t="s">
        <v>395</v>
      </c>
      <c r="C688" s="14">
        <v>78</v>
      </c>
      <c r="E688" t="s">
        <v>362</v>
      </c>
    </row>
    <row r="689" spans="1:3" x14ac:dyDescent="0.25">
      <c r="A689" s="4" t="s">
        <v>87</v>
      </c>
      <c r="B689" s="39" t="s">
        <v>95</v>
      </c>
      <c r="C689" s="14">
        <v>113.3</v>
      </c>
    </row>
    <row r="690" spans="1:3" x14ac:dyDescent="0.25">
      <c r="A690" s="4" t="s">
        <v>32</v>
      </c>
      <c r="B690" s="39" t="s">
        <v>396</v>
      </c>
      <c r="C690" s="14">
        <v>539.54999999999995</v>
      </c>
    </row>
    <row r="691" spans="1:3" x14ac:dyDescent="0.25">
      <c r="A691" s="4" t="s">
        <v>29</v>
      </c>
      <c r="B691" s="39" t="s">
        <v>350</v>
      </c>
      <c r="C691" s="14">
        <v>116.22</v>
      </c>
    </row>
    <row r="692" spans="1:3" x14ac:dyDescent="0.25">
      <c r="A692" s="4" t="s">
        <v>32</v>
      </c>
      <c r="B692" s="39" t="s">
        <v>397</v>
      </c>
      <c r="C692" s="14">
        <v>395</v>
      </c>
    </row>
    <row r="693" spans="1:3" x14ac:dyDescent="0.25">
      <c r="A693" s="4" t="s">
        <v>110</v>
      </c>
      <c r="B693" s="39" t="s">
        <v>391</v>
      </c>
      <c r="C693" s="14">
        <v>63.16</v>
      </c>
    </row>
    <row r="694" spans="1:3" x14ac:dyDescent="0.25">
      <c r="A694" s="4" t="s">
        <v>87</v>
      </c>
      <c r="B694" s="39" t="s">
        <v>398</v>
      </c>
      <c r="C694" s="14">
        <v>99.78</v>
      </c>
    </row>
    <row r="695" spans="1:3" x14ac:dyDescent="0.25">
      <c r="A695" s="4" t="s">
        <v>93</v>
      </c>
      <c r="B695" s="39" t="s">
        <v>396</v>
      </c>
      <c r="C695" s="14">
        <v>205.04</v>
      </c>
    </row>
    <row r="696" spans="1:3" x14ac:dyDescent="0.25">
      <c r="A696" s="4" t="s">
        <v>93</v>
      </c>
      <c r="B696" s="39" t="s">
        <v>399</v>
      </c>
      <c r="C696" s="14">
        <v>159</v>
      </c>
    </row>
    <row r="697" spans="1:3" x14ac:dyDescent="0.25">
      <c r="A697" s="4" t="s">
        <v>93</v>
      </c>
      <c r="B697" s="39" t="s">
        <v>379</v>
      </c>
      <c r="C697" s="14">
        <v>87.5</v>
      </c>
    </row>
    <row r="698" spans="1:3" x14ac:dyDescent="0.25">
      <c r="A698" s="4" t="s">
        <v>28</v>
      </c>
      <c r="B698" s="39" t="s">
        <v>400</v>
      </c>
      <c r="C698" s="14">
        <v>79.239999999999995</v>
      </c>
    </row>
    <row r="699" spans="1:3" ht="15.75" thickBot="1" x14ac:dyDescent="0.3">
      <c r="A699" s="4"/>
      <c r="B699" s="4"/>
      <c r="C699" s="26"/>
    </row>
    <row r="700" spans="1:3" ht="15.75" thickBot="1" x14ac:dyDescent="0.3">
      <c r="A700" s="48" t="s">
        <v>3</v>
      </c>
      <c r="B700" s="49"/>
      <c r="C700" s="18">
        <f>SUM(C649:C699)</f>
        <v>7818.3799999999992</v>
      </c>
    </row>
    <row r="701" spans="1:3" ht="15.75" thickBot="1" x14ac:dyDescent="0.3"/>
    <row r="702" spans="1:3" ht="15.75" thickBot="1" x14ac:dyDescent="0.3">
      <c r="A702" s="50" t="s">
        <v>280</v>
      </c>
      <c r="B702" s="51"/>
      <c r="C702" s="52"/>
    </row>
    <row r="703" spans="1:3" x14ac:dyDescent="0.25">
      <c r="A703" s="4" t="s">
        <v>71</v>
      </c>
      <c r="B703" s="4" t="s">
        <v>243</v>
      </c>
      <c r="C703" s="14">
        <v>290.87</v>
      </c>
    </row>
    <row r="704" spans="1:3" x14ac:dyDescent="0.25">
      <c r="A704" s="4" t="s">
        <v>64</v>
      </c>
      <c r="B704" s="4" t="s">
        <v>250</v>
      </c>
      <c r="C704" s="14">
        <v>151.63</v>
      </c>
    </row>
    <row r="705" spans="1:14" x14ac:dyDescent="0.25">
      <c r="A705" s="4" t="s">
        <v>64</v>
      </c>
      <c r="B705" s="4" t="s">
        <v>250</v>
      </c>
      <c r="C705" s="14">
        <v>156.97999999999999</v>
      </c>
      <c r="E705" t="s">
        <v>289</v>
      </c>
    </row>
    <row r="706" spans="1:14" x14ac:dyDescent="0.25">
      <c r="A706" s="4" t="s">
        <v>69</v>
      </c>
      <c r="B706" s="4" t="s">
        <v>251</v>
      </c>
      <c r="C706" s="14">
        <v>500</v>
      </c>
    </row>
    <row r="707" spans="1:14" x14ac:dyDescent="0.25">
      <c r="A707" s="4" t="s">
        <v>67</v>
      </c>
      <c r="B707" s="4" t="s">
        <v>290</v>
      </c>
      <c r="C707" s="14">
        <v>175.77</v>
      </c>
      <c r="E707" t="s">
        <v>291</v>
      </c>
    </row>
    <row r="708" spans="1:14" x14ac:dyDescent="0.25">
      <c r="A708" s="4" t="s">
        <v>58</v>
      </c>
      <c r="B708" s="4" t="s">
        <v>19</v>
      </c>
      <c r="C708" s="14">
        <v>150</v>
      </c>
    </row>
    <row r="709" spans="1:14" x14ac:dyDescent="0.25">
      <c r="A709" s="4" t="s">
        <v>62</v>
      </c>
      <c r="B709" s="4" t="s">
        <v>302</v>
      </c>
      <c r="C709" s="14">
        <v>333.25</v>
      </c>
      <c r="E709" t="s">
        <v>303</v>
      </c>
    </row>
    <row r="710" spans="1:14" x14ac:dyDescent="0.25">
      <c r="A710" s="4" t="s">
        <v>9</v>
      </c>
      <c r="B710" s="4" t="s">
        <v>182</v>
      </c>
      <c r="C710" s="14">
        <v>129.94999999999999</v>
      </c>
      <c r="D710" s="38"/>
    </row>
    <row r="711" spans="1:14" x14ac:dyDescent="0.25">
      <c r="A711" s="4" t="s">
        <v>59</v>
      </c>
      <c r="B711" s="4" t="s">
        <v>319</v>
      </c>
      <c r="C711" s="14">
        <v>62.9</v>
      </c>
      <c r="D711" s="38"/>
    </row>
    <row r="712" spans="1:14" x14ac:dyDescent="0.25">
      <c r="A712" s="4" t="s">
        <v>11</v>
      </c>
      <c r="B712" s="4" t="s">
        <v>253</v>
      </c>
      <c r="C712" s="14">
        <v>169.92</v>
      </c>
    </row>
    <row r="713" spans="1:14" x14ac:dyDescent="0.25">
      <c r="A713" s="4" t="s">
        <v>46</v>
      </c>
      <c r="B713" s="4" t="s">
        <v>332</v>
      </c>
      <c r="C713" s="14">
        <v>75.599999999999994</v>
      </c>
    </row>
    <row r="714" spans="1:14" x14ac:dyDescent="0.25">
      <c r="A714" s="4" t="s">
        <v>11</v>
      </c>
      <c r="B714" s="4" t="s">
        <v>334</v>
      </c>
      <c r="C714" s="14">
        <v>49.98</v>
      </c>
    </row>
    <row r="715" spans="1:14" x14ac:dyDescent="0.25">
      <c r="A715" s="4" t="s">
        <v>11</v>
      </c>
      <c r="B715" s="4" t="s">
        <v>12</v>
      </c>
      <c r="C715" s="14">
        <v>129.6</v>
      </c>
      <c r="E715" t="s">
        <v>340</v>
      </c>
      <c r="L715" t="s">
        <v>382</v>
      </c>
      <c r="N715">
        <f>156.98+333.25+23.8+80+106.91+433.34+30+100+70+50+78+103.96+151.68+108.25</f>
        <v>1826.17</v>
      </c>
    </row>
    <row r="716" spans="1:14" x14ac:dyDescent="0.25">
      <c r="A716" s="4" t="s">
        <v>11</v>
      </c>
      <c r="B716" s="4" t="s">
        <v>341</v>
      </c>
      <c r="C716" s="14">
        <v>139.96</v>
      </c>
      <c r="E716" t="s">
        <v>342</v>
      </c>
    </row>
    <row r="717" spans="1:14" x14ac:dyDescent="0.25">
      <c r="A717" s="4" t="s">
        <v>240</v>
      </c>
      <c r="B717" s="4" t="s">
        <v>346</v>
      </c>
      <c r="C717" s="14">
        <v>106.91</v>
      </c>
      <c r="E717" t="s">
        <v>347</v>
      </c>
    </row>
    <row r="718" spans="1:14" x14ac:dyDescent="0.25">
      <c r="A718" s="4" t="s">
        <v>11</v>
      </c>
      <c r="B718" s="4" t="s">
        <v>253</v>
      </c>
      <c r="C718" s="14">
        <v>101.94</v>
      </c>
    </row>
    <row r="719" spans="1:14" x14ac:dyDescent="0.25">
      <c r="A719" s="4" t="s">
        <v>46</v>
      </c>
      <c r="B719" s="4" t="s">
        <v>351</v>
      </c>
      <c r="C719" s="14">
        <v>250</v>
      </c>
    </row>
    <row r="720" spans="1:14" x14ac:dyDescent="0.25">
      <c r="A720" s="4" t="s">
        <v>40</v>
      </c>
      <c r="B720" s="4" t="s">
        <v>359</v>
      </c>
      <c r="C720" s="14">
        <v>125</v>
      </c>
    </row>
    <row r="721" spans="1:10" x14ac:dyDescent="0.25">
      <c r="A721" s="4" t="s">
        <v>40</v>
      </c>
      <c r="B721" s="4" t="s">
        <v>363</v>
      </c>
      <c r="C721" s="14">
        <v>171</v>
      </c>
    </row>
    <row r="722" spans="1:10" x14ac:dyDescent="0.25">
      <c r="A722" s="4" t="s">
        <v>41</v>
      </c>
      <c r="B722" s="4" t="s">
        <v>315</v>
      </c>
      <c r="C722" s="14">
        <v>50</v>
      </c>
    </row>
    <row r="723" spans="1:10" x14ac:dyDescent="0.25">
      <c r="A723" s="4" t="s">
        <v>78</v>
      </c>
      <c r="B723" s="4" t="s">
        <v>371</v>
      </c>
      <c r="C723" s="14">
        <v>433.34</v>
      </c>
      <c r="E723" t="s">
        <v>368</v>
      </c>
    </row>
    <row r="724" spans="1:10" x14ac:dyDescent="0.25">
      <c r="A724" s="4" t="s">
        <v>78</v>
      </c>
      <c r="B724" s="4" t="s">
        <v>372</v>
      </c>
      <c r="C724" s="14">
        <v>191.84</v>
      </c>
    </row>
    <row r="725" spans="1:10" x14ac:dyDescent="0.25">
      <c r="A725" s="4" t="s">
        <v>42</v>
      </c>
      <c r="B725" s="4" t="s">
        <v>373</v>
      </c>
      <c r="C725" s="14">
        <v>94.01</v>
      </c>
    </row>
    <row r="726" spans="1:10" x14ac:dyDescent="0.25">
      <c r="A726" s="4" t="s">
        <v>78</v>
      </c>
      <c r="B726" s="4" t="s">
        <v>374</v>
      </c>
      <c r="C726" s="14">
        <v>180.26</v>
      </c>
    </row>
    <row r="727" spans="1:10" x14ac:dyDescent="0.25">
      <c r="A727" s="4" t="s">
        <v>15</v>
      </c>
      <c r="B727" s="4" t="s">
        <v>375</v>
      </c>
      <c r="C727" s="14">
        <v>118.98</v>
      </c>
    </row>
    <row r="728" spans="1:10" x14ac:dyDescent="0.25">
      <c r="A728" s="4" t="s">
        <v>42</v>
      </c>
      <c r="B728" s="4" t="s">
        <v>12</v>
      </c>
      <c r="C728" s="14">
        <v>291.89999999999998</v>
      </c>
    </row>
    <row r="729" spans="1:10" x14ac:dyDescent="0.25">
      <c r="A729" s="4" t="s">
        <v>78</v>
      </c>
      <c r="B729" s="4" t="s">
        <v>392</v>
      </c>
      <c r="C729" s="14">
        <v>53.24</v>
      </c>
    </row>
    <row r="730" spans="1:10" x14ac:dyDescent="0.25">
      <c r="A730" s="4" t="s">
        <v>49</v>
      </c>
      <c r="B730" s="4" t="s">
        <v>377</v>
      </c>
      <c r="C730" s="14">
        <v>102.51</v>
      </c>
      <c r="E730" t="s">
        <v>378</v>
      </c>
    </row>
    <row r="731" spans="1:10" x14ac:dyDescent="0.25">
      <c r="A731" s="4" t="s">
        <v>78</v>
      </c>
      <c r="B731" s="39" t="s">
        <v>380</v>
      </c>
      <c r="C731" s="14">
        <v>100</v>
      </c>
      <c r="E731" t="s">
        <v>362</v>
      </c>
    </row>
    <row r="732" spans="1:10" x14ac:dyDescent="0.25">
      <c r="A732" s="4" t="s">
        <v>15</v>
      </c>
      <c r="B732" s="39" t="s">
        <v>250</v>
      </c>
      <c r="C732" s="14">
        <v>62.9</v>
      </c>
    </row>
    <row r="733" spans="1:10" x14ac:dyDescent="0.25">
      <c r="A733" s="4" t="s">
        <v>42</v>
      </c>
      <c r="B733" s="39" t="s">
        <v>373</v>
      </c>
      <c r="C733" s="14">
        <v>109.8</v>
      </c>
    </row>
    <row r="734" spans="1:10" x14ac:dyDescent="0.25">
      <c r="A734" s="4" t="s">
        <v>20</v>
      </c>
      <c r="B734" s="39" t="s">
        <v>395</v>
      </c>
      <c r="C734" s="14">
        <v>78</v>
      </c>
      <c r="E734" t="s">
        <v>362</v>
      </c>
    </row>
    <row r="735" spans="1:10" x14ac:dyDescent="0.25">
      <c r="A735" s="4" t="s">
        <v>81</v>
      </c>
      <c r="B735" s="39" t="s">
        <v>95</v>
      </c>
      <c r="C735" s="14">
        <v>113.3</v>
      </c>
      <c r="J735" s="4"/>
    </row>
    <row r="736" spans="1:10" x14ac:dyDescent="0.25">
      <c r="A736" s="4" t="s">
        <v>25</v>
      </c>
      <c r="B736" s="39" t="s">
        <v>396</v>
      </c>
      <c r="C736" s="14">
        <v>539.54999999999995</v>
      </c>
    </row>
    <row r="737" spans="1:5" x14ac:dyDescent="0.25">
      <c r="A737" s="4" t="s">
        <v>43</v>
      </c>
      <c r="B737" s="39" t="s">
        <v>350</v>
      </c>
      <c r="C737" s="14">
        <v>116.22</v>
      </c>
    </row>
    <row r="738" spans="1:5" x14ac:dyDescent="0.25">
      <c r="A738" s="4" t="s">
        <v>25</v>
      </c>
      <c r="B738" s="39" t="s">
        <v>397</v>
      </c>
      <c r="C738" s="14">
        <v>395</v>
      </c>
    </row>
    <row r="739" spans="1:5" x14ac:dyDescent="0.25">
      <c r="A739" s="4" t="s">
        <v>17</v>
      </c>
      <c r="B739" s="39" t="s">
        <v>391</v>
      </c>
      <c r="C739" s="14">
        <v>63.16</v>
      </c>
    </row>
    <row r="740" spans="1:5" x14ac:dyDescent="0.25">
      <c r="A740" s="4" t="s">
        <v>81</v>
      </c>
      <c r="B740" s="39" t="s">
        <v>398</v>
      </c>
      <c r="C740" s="14">
        <v>99.78</v>
      </c>
    </row>
    <row r="741" spans="1:5" x14ac:dyDescent="0.25">
      <c r="A741" s="4" t="s">
        <v>110</v>
      </c>
      <c r="B741" s="39" t="s">
        <v>400</v>
      </c>
      <c r="C741" s="14">
        <v>79.239999999999995</v>
      </c>
    </row>
    <row r="742" spans="1:5" x14ac:dyDescent="0.25">
      <c r="A742" s="4" t="s">
        <v>27</v>
      </c>
      <c r="B742" s="39" t="s">
        <v>402</v>
      </c>
      <c r="C742" s="14">
        <v>103.96</v>
      </c>
      <c r="E742" t="s">
        <v>401</v>
      </c>
    </row>
    <row r="743" spans="1:5" x14ac:dyDescent="0.25">
      <c r="A743" s="4" t="s">
        <v>87</v>
      </c>
      <c r="B743" s="39" t="s">
        <v>403</v>
      </c>
      <c r="C743" s="14">
        <v>151.68</v>
      </c>
      <c r="E743" t="s">
        <v>404</v>
      </c>
    </row>
    <row r="744" spans="1:5" x14ac:dyDescent="0.25">
      <c r="A744" s="4" t="s">
        <v>30</v>
      </c>
      <c r="B744" s="39" t="s">
        <v>405</v>
      </c>
      <c r="C744" s="14">
        <v>108.25</v>
      </c>
      <c r="E744" t="s">
        <v>362</v>
      </c>
    </row>
    <row r="745" spans="1:5" x14ac:dyDescent="0.25">
      <c r="A745" s="4" t="s">
        <v>93</v>
      </c>
      <c r="B745" s="39" t="s">
        <v>406</v>
      </c>
      <c r="C745" s="14">
        <v>86</v>
      </c>
    </row>
    <row r="746" spans="1:5" x14ac:dyDescent="0.25">
      <c r="A746" s="4" t="s">
        <v>93</v>
      </c>
      <c r="B746" s="39" t="s">
        <v>406</v>
      </c>
      <c r="C746" s="14">
        <v>139.80000000000001</v>
      </c>
    </row>
    <row r="747" spans="1:5" x14ac:dyDescent="0.25">
      <c r="A747" s="4" t="s">
        <v>93</v>
      </c>
      <c r="B747" s="39" t="s">
        <v>406</v>
      </c>
      <c r="C747" s="14">
        <v>24</v>
      </c>
    </row>
    <row r="748" spans="1:5" x14ac:dyDescent="0.25">
      <c r="A748" s="4" t="s">
        <v>93</v>
      </c>
      <c r="B748" s="39" t="s">
        <v>406</v>
      </c>
      <c r="C748" s="14">
        <v>68</v>
      </c>
    </row>
    <row r="749" spans="1:5" x14ac:dyDescent="0.25">
      <c r="A749" s="4" t="s">
        <v>93</v>
      </c>
      <c r="B749" s="39" t="s">
        <v>406</v>
      </c>
      <c r="C749" s="14">
        <v>20</v>
      </c>
    </row>
    <row r="750" spans="1:5" x14ac:dyDescent="0.25">
      <c r="A750" s="4" t="s">
        <v>93</v>
      </c>
      <c r="B750" s="39" t="s">
        <v>406</v>
      </c>
      <c r="C750" s="14">
        <v>43.7</v>
      </c>
    </row>
    <row r="751" spans="1:5" x14ac:dyDescent="0.25">
      <c r="A751" s="4" t="s">
        <v>93</v>
      </c>
      <c r="B751" s="39" t="s">
        <v>406</v>
      </c>
      <c r="C751" s="14">
        <v>35</v>
      </c>
    </row>
    <row r="752" spans="1:5" x14ac:dyDescent="0.25">
      <c r="A752" s="4" t="s">
        <v>93</v>
      </c>
      <c r="B752" s="39" t="s">
        <v>406</v>
      </c>
      <c r="C752" s="14">
        <v>69</v>
      </c>
    </row>
    <row r="753" spans="1:3" x14ac:dyDescent="0.25">
      <c r="A753" s="4" t="s">
        <v>93</v>
      </c>
      <c r="B753" s="39" t="s">
        <v>406</v>
      </c>
      <c r="C753" s="14">
        <v>82.35</v>
      </c>
    </row>
    <row r="754" spans="1:3" x14ac:dyDescent="0.25">
      <c r="A754" s="4" t="s">
        <v>93</v>
      </c>
      <c r="B754" s="39" t="s">
        <v>406</v>
      </c>
      <c r="C754" s="14">
        <v>19.899999999999999</v>
      </c>
    </row>
    <row r="755" spans="1:3" x14ac:dyDescent="0.25">
      <c r="A755" s="4" t="s">
        <v>93</v>
      </c>
      <c r="B755" s="39" t="s">
        <v>406</v>
      </c>
      <c r="C755" s="14">
        <v>79</v>
      </c>
    </row>
    <row r="756" spans="1:3" x14ac:dyDescent="0.25">
      <c r="A756" s="4" t="s">
        <v>93</v>
      </c>
      <c r="B756" s="39" t="s">
        <v>406</v>
      </c>
      <c r="C756" s="14">
        <v>55.96</v>
      </c>
    </row>
    <row r="757" spans="1:3" x14ac:dyDescent="0.25">
      <c r="A757" s="4" t="s">
        <v>93</v>
      </c>
      <c r="B757" s="39" t="s">
        <v>328</v>
      </c>
      <c r="C757" s="14">
        <v>55.9</v>
      </c>
    </row>
    <row r="758" spans="1:3" x14ac:dyDescent="0.25">
      <c r="A758" s="4" t="s">
        <v>32</v>
      </c>
      <c r="B758" s="39" t="s">
        <v>411</v>
      </c>
      <c r="C758" s="14">
        <v>41.18</v>
      </c>
    </row>
    <row r="759" spans="1:3" x14ac:dyDescent="0.25">
      <c r="A759" s="4" t="s">
        <v>27</v>
      </c>
      <c r="B759" s="39" t="s">
        <v>12</v>
      </c>
      <c r="C759" s="14">
        <v>175.4</v>
      </c>
    </row>
    <row r="760" spans="1:3" x14ac:dyDescent="0.25">
      <c r="A760" s="4" t="s">
        <v>29</v>
      </c>
      <c r="B760" s="39" t="s">
        <v>412</v>
      </c>
      <c r="C760" s="14">
        <v>79.959999999999994</v>
      </c>
    </row>
    <row r="761" spans="1:3" x14ac:dyDescent="0.25">
      <c r="A761" s="4" t="s">
        <v>93</v>
      </c>
      <c r="B761" s="39" t="s">
        <v>413</v>
      </c>
      <c r="C761" s="14">
        <v>136.6</v>
      </c>
    </row>
    <row r="762" spans="1:3" x14ac:dyDescent="0.25">
      <c r="A762" s="4" t="s">
        <v>93</v>
      </c>
      <c r="B762" s="39" t="s">
        <v>414</v>
      </c>
      <c r="C762" s="14">
        <v>45.9</v>
      </c>
    </row>
    <row r="763" spans="1:3" x14ac:dyDescent="0.25">
      <c r="A763" s="4" t="s">
        <v>93</v>
      </c>
      <c r="B763" s="39" t="s">
        <v>415</v>
      </c>
      <c r="C763" s="14">
        <v>31.38</v>
      </c>
    </row>
    <row r="764" spans="1:3" x14ac:dyDescent="0.25">
      <c r="A764" s="4" t="s">
        <v>32</v>
      </c>
      <c r="B764" s="39" t="s">
        <v>416</v>
      </c>
      <c r="C764" s="14">
        <v>68.38</v>
      </c>
    </row>
    <row r="765" spans="1:3" x14ac:dyDescent="0.25">
      <c r="A765" s="4" t="s">
        <v>93</v>
      </c>
      <c r="B765" s="39" t="s">
        <v>417</v>
      </c>
      <c r="C765" s="14">
        <v>68.400000000000006</v>
      </c>
    </row>
    <row r="766" spans="1:3" x14ac:dyDescent="0.25">
      <c r="A766" s="4" t="s">
        <v>87</v>
      </c>
      <c r="B766" s="39" t="s">
        <v>418</v>
      </c>
      <c r="C766" s="14">
        <v>33.299999999999997</v>
      </c>
    </row>
    <row r="767" spans="1:3" x14ac:dyDescent="0.25">
      <c r="A767" s="4" t="s">
        <v>87</v>
      </c>
      <c r="B767" s="39" t="s">
        <v>419</v>
      </c>
      <c r="C767" s="14">
        <v>88.34</v>
      </c>
    </row>
    <row r="768" spans="1:3" x14ac:dyDescent="0.25">
      <c r="A768" s="4" t="s">
        <v>32</v>
      </c>
      <c r="B768" s="39" t="s">
        <v>182</v>
      </c>
      <c r="C768" s="14">
        <v>63</v>
      </c>
    </row>
    <row r="769" spans="1:12" x14ac:dyDescent="0.25">
      <c r="A769" s="4" t="s">
        <v>93</v>
      </c>
      <c r="B769" s="39"/>
      <c r="C769" s="14"/>
    </row>
    <row r="770" spans="1:12" ht="15.75" thickBot="1" x14ac:dyDescent="0.3">
      <c r="A770" s="4"/>
      <c r="B770" s="5"/>
      <c r="C770" s="10"/>
    </row>
    <row r="771" spans="1:12" ht="15.75" thickBot="1" x14ac:dyDescent="0.3">
      <c r="A771" s="48" t="s">
        <v>3</v>
      </c>
      <c r="B771" s="49"/>
      <c r="C771" s="18">
        <f>SUM(C703:C770)</f>
        <v>8518.6299999999974</v>
      </c>
    </row>
    <row r="772" spans="1:12" ht="15.75" thickBot="1" x14ac:dyDescent="0.3"/>
    <row r="773" spans="1:12" ht="15.75" thickBot="1" x14ac:dyDescent="0.3">
      <c r="A773" s="50" t="s">
        <v>281</v>
      </c>
      <c r="B773" s="51"/>
      <c r="C773" s="52"/>
    </row>
    <row r="774" spans="1:12" x14ac:dyDescent="0.25">
      <c r="A774" s="4" t="s">
        <v>73</v>
      </c>
      <c r="B774" s="4" t="s">
        <v>243</v>
      </c>
      <c r="C774" s="14">
        <v>290.87</v>
      </c>
    </row>
    <row r="775" spans="1:12" x14ac:dyDescent="0.25">
      <c r="A775" s="4" t="s">
        <v>71</v>
      </c>
      <c r="B775" s="4" t="s">
        <v>251</v>
      </c>
      <c r="C775" s="14">
        <v>500</v>
      </c>
    </row>
    <row r="776" spans="1:12" x14ac:dyDescent="0.25">
      <c r="A776" s="4" t="s">
        <v>69</v>
      </c>
      <c r="B776" s="4" t="s">
        <v>290</v>
      </c>
      <c r="C776" s="14">
        <v>175.77</v>
      </c>
      <c r="E776" t="s">
        <v>291</v>
      </c>
    </row>
    <row r="777" spans="1:12" x14ac:dyDescent="0.25">
      <c r="A777" s="4" t="s">
        <v>61</v>
      </c>
      <c r="B777" s="4" t="s">
        <v>19</v>
      </c>
      <c r="C777" s="14">
        <v>150</v>
      </c>
    </row>
    <row r="778" spans="1:12" x14ac:dyDescent="0.25">
      <c r="A778" s="4" t="s">
        <v>65</v>
      </c>
      <c r="B778" s="4" t="s">
        <v>302</v>
      </c>
      <c r="C778" s="40">
        <v>333.25</v>
      </c>
      <c r="E778" t="s">
        <v>303</v>
      </c>
    </row>
    <row r="779" spans="1:12" x14ac:dyDescent="0.25">
      <c r="A779" s="4" t="s">
        <v>62</v>
      </c>
      <c r="B779" s="4" t="s">
        <v>319</v>
      </c>
      <c r="C779" s="14">
        <v>62.9</v>
      </c>
      <c r="D779" s="38"/>
    </row>
    <row r="780" spans="1:12" x14ac:dyDescent="0.25">
      <c r="A780" s="4" t="s">
        <v>52</v>
      </c>
      <c r="B780" s="4" t="s">
        <v>332</v>
      </c>
      <c r="C780" s="14">
        <v>75.599999999999994</v>
      </c>
    </row>
    <row r="781" spans="1:12" x14ac:dyDescent="0.25">
      <c r="A781" s="4" t="s">
        <v>258</v>
      </c>
      <c r="B781" s="4" t="s">
        <v>346</v>
      </c>
      <c r="C781" s="41">
        <v>106.91</v>
      </c>
      <c r="E781" t="s">
        <v>347</v>
      </c>
    </row>
    <row r="782" spans="1:12" x14ac:dyDescent="0.25">
      <c r="A782" s="4" t="s">
        <v>52</v>
      </c>
      <c r="B782" s="4" t="s">
        <v>351</v>
      </c>
      <c r="C782" s="14">
        <v>250</v>
      </c>
    </row>
    <row r="783" spans="1:12" x14ac:dyDescent="0.25">
      <c r="A783" s="4" t="s">
        <v>46</v>
      </c>
      <c r="B783" s="4" t="s">
        <v>359</v>
      </c>
      <c r="C783" s="14">
        <v>125</v>
      </c>
    </row>
    <row r="784" spans="1:12" x14ac:dyDescent="0.25">
      <c r="A784" s="4" t="s">
        <v>46</v>
      </c>
      <c r="B784" s="4" t="s">
        <v>363</v>
      </c>
      <c r="C784" s="14">
        <v>171</v>
      </c>
      <c r="J784" t="s">
        <v>382</v>
      </c>
      <c r="L784">
        <f>333.25+106.91+30+50+103.96+151.68+108.25+45.9+37.42+22.46+295.25+95.47+325</f>
        <v>1705.55</v>
      </c>
    </row>
    <row r="785" spans="1:10" x14ac:dyDescent="0.25">
      <c r="A785" s="4" t="s">
        <v>47</v>
      </c>
      <c r="B785" s="4" t="s">
        <v>315</v>
      </c>
      <c r="C785" s="14">
        <v>50</v>
      </c>
    </row>
    <row r="786" spans="1:10" x14ac:dyDescent="0.25">
      <c r="A786" s="4" t="s">
        <v>48</v>
      </c>
      <c r="B786" s="4" t="s">
        <v>373</v>
      </c>
      <c r="C786" s="14">
        <v>94.01</v>
      </c>
    </row>
    <row r="787" spans="1:10" x14ac:dyDescent="0.25">
      <c r="A787" s="4" t="s">
        <v>40</v>
      </c>
      <c r="B787" s="4" t="s">
        <v>375</v>
      </c>
      <c r="C787" s="14">
        <v>118.98</v>
      </c>
    </row>
    <row r="788" spans="1:10" x14ac:dyDescent="0.25">
      <c r="A788" s="4" t="s">
        <v>48</v>
      </c>
      <c r="B788" s="4" t="s">
        <v>12</v>
      </c>
      <c r="C788" s="14">
        <v>291.89999999999998</v>
      </c>
    </row>
    <row r="789" spans="1:10" x14ac:dyDescent="0.25">
      <c r="A789" s="4" t="s">
        <v>13</v>
      </c>
      <c r="B789" s="4" t="s">
        <v>377</v>
      </c>
      <c r="C789" s="41">
        <v>102.51</v>
      </c>
      <c r="E789" t="s">
        <v>378</v>
      </c>
    </row>
    <row r="790" spans="1:10" x14ac:dyDescent="0.25">
      <c r="A790" s="4" t="s">
        <v>40</v>
      </c>
      <c r="B790" s="39" t="s">
        <v>250</v>
      </c>
      <c r="C790" s="14">
        <v>62.9</v>
      </c>
    </row>
    <row r="791" spans="1:10" x14ac:dyDescent="0.25">
      <c r="A791" s="4" t="s">
        <v>48</v>
      </c>
      <c r="B791" s="39" t="s">
        <v>373</v>
      </c>
      <c r="C791" s="14">
        <v>109.8</v>
      </c>
    </row>
    <row r="792" spans="1:10" x14ac:dyDescent="0.25">
      <c r="A792" s="4" t="s">
        <v>78</v>
      </c>
      <c r="B792" s="39" t="s">
        <v>95</v>
      </c>
      <c r="C792" s="14">
        <v>113.3</v>
      </c>
      <c r="J792" s="4"/>
    </row>
    <row r="793" spans="1:10" x14ac:dyDescent="0.25">
      <c r="A793" s="4" t="s">
        <v>15</v>
      </c>
      <c r="B793" s="39" t="s">
        <v>396</v>
      </c>
      <c r="C793" s="14">
        <v>539.54999999999995</v>
      </c>
    </row>
    <row r="794" spans="1:10" x14ac:dyDescent="0.25">
      <c r="A794" s="4" t="s">
        <v>49</v>
      </c>
      <c r="B794" s="39" t="s">
        <v>350</v>
      </c>
      <c r="C794" s="14">
        <v>116.22</v>
      </c>
    </row>
    <row r="795" spans="1:10" x14ac:dyDescent="0.25">
      <c r="A795" s="4" t="s">
        <v>15</v>
      </c>
      <c r="B795" s="39" t="s">
        <v>397</v>
      </c>
      <c r="C795" s="14">
        <v>395</v>
      </c>
    </row>
    <row r="796" spans="1:10" x14ac:dyDescent="0.25">
      <c r="A796" s="4" t="s">
        <v>41</v>
      </c>
      <c r="B796" s="39" t="s">
        <v>391</v>
      </c>
      <c r="C796" s="14">
        <v>63.16</v>
      </c>
    </row>
    <row r="797" spans="1:10" x14ac:dyDescent="0.25">
      <c r="A797" s="4" t="s">
        <v>78</v>
      </c>
      <c r="B797" s="39" t="s">
        <v>398</v>
      </c>
      <c r="C797" s="14">
        <v>99.78</v>
      </c>
    </row>
    <row r="798" spans="1:10" x14ac:dyDescent="0.25">
      <c r="A798" s="4" t="s">
        <v>17</v>
      </c>
      <c r="B798" s="39" t="s">
        <v>400</v>
      </c>
      <c r="C798" s="14">
        <v>79.239999999999995</v>
      </c>
    </row>
    <row r="799" spans="1:10" x14ac:dyDescent="0.25">
      <c r="A799" s="4" t="s">
        <v>22</v>
      </c>
      <c r="B799" s="39" t="s">
        <v>402</v>
      </c>
      <c r="C799" s="40">
        <v>103.96</v>
      </c>
      <c r="E799" t="s">
        <v>401</v>
      </c>
    </row>
    <row r="800" spans="1:10" x14ac:dyDescent="0.25">
      <c r="A800" s="4" t="s">
        <v>81</v>
      </c>
      <c r="B800" s="39" t="s">
        <v>403</v>
      </c>
      <c r="C800" s="40">
        <v>151.68</v>
      </c>
      <c r="E800" t="s">
        <v>404</v>
      </c>
    </row>
    <row r="801" spans="1:5" x14ac:dyDescent="0.25">
      <c r="A801" s="4" t="s">
        <v>20</v>
      </c>
      <c r="B801" s="39" t="s">
        <v>405</v>
      </c>
      <c r="C801" s="40">
        <v>108.25</v>
      </c>
      <c r="E801" t="s">
        <v>362</v>
      </c>
    </row>
    <row r="802" spans="1:5" x14ac:dyDescent="0.25">
      <c r="A802" s="4" t="s">
        <v>20</v>
      </c>
      <c r="B802" s="39" t="s">
        <v>407</v>
      </c>
      <c r="C802" s="14">
        <v>82.35</v>
      </c>
    </row>
    <row r="803" spans="1:5" x14ac:dyDescent="0.25">
      <c r="A803" s="4" t="s">
        <v>22</v>
      </c>
      <c r="B803" s="39" t="s">
        <v>12</v>
      </c>
      <c r="C803" s="14">
        <v>175.4</v>
      </c>
    </row>
    <row r="804" spans="1:5" x14ac:dyDescent="0.25">
      <c r="A804" s="4" t="s">
        <v>25</v>
      </c>
      <c r="B804" s="39" t="s">
        <v>411</v>
      </c>
      <c r="C804" s="14">
        <v>41.18</v>
      </c>
    </row>
    <row r="805" spans="1:5" x14ac:dyDescent="0.25">
      <c r="A805" s="4" t="s">
        <v>43</v>
      </c>
      <c r="B805" s="39" t="s">
        <v>412</v>
      </c>
      <c r="C805" s="14">
        <v>79.959999999999994</v>
      </c>
    </row>
    <row r="806" spans="1:5" x14ac:dyDescent="0.25">
      <c r="A806" s="4" t="s">
        <v>25</v>
      </c>
      <c r="B806" s="39" t="s">
        <v>416</v>
      </c>
      <c r="C806" s="14">
        <v>68.38</v>
      </c>
    </row>
    <row r="807" spans="1:5" x14ac:dyDescent="0.25">
      <c r="A807" s="4" t="s">
        <v>81</v>
      </c>
      <c r="B807" s="39" t="s">
        <v>418</v>
      </c>
      <c r="C807" s="14">
        <v>33.299999999999997</v>
      </c>
    </row>
    <row r="808" spans="1:5" x14ac:dyDescent="0.25">
      <c r="A808" s="4" t="s">
        <v>81</v>
      </c>
      <c r="B808" s="39" t="s">
        <v>419</v>
      </c>
      <c r="C808" s="14">
        <v>88.34</v>
      </c>
    </row>
    <row r="809" spans="1:5" x14ac:dyDescent="0.25">
      <c r="A809" s="4" t="s">
        <v>25</v>
      </c>
      <c r="B809" s="39" t="s">
        <v>182</v>
      </c>
      <c r="C809" s="14">
        <v>63</v>
      </c>
    </row>
    <row r="810" spans="1:5" x14ac:dyDescent="0.25">
      <c r="A810" s="4" t="s">
        <v>30</v>
      </c>
      <c r="B810" s="39" t="s">
        <v>427</v>
      </c>
      <c r="C810" s="14">
        <v>160</v>
      </c>
    </row>
    <row r="811" spans="1:5" x14ac:dyDescent="0.25">
      <c r="A811" s="4" t="s">
        <v>30</v>
      </c>
      <c r="B811" s="39" t="s">
        <v>426</v>
      </c>
      <c r="C811" s="14">
        <v>119.95</v>
      </c>
    </row>
    <row r="812" spans="1:5" x14ac:dyDescent="0.25">
      <c r="A812" s="4" t="s">
        <v>93</v>
      </c>
      <c r="B812" s="39" t="s">
        <v>425</v>
      </c>
      <c r="C812" s="14">
        <v>162.25</v>
      </c>
    </row>
    <row r="813" spans="1:5" x14ac:dyDescent="0.25">
      <c r="A813" s="4" t="s">
        <v>93</v>
      </c>
      <c r="B813" s="39" t="s">
        <v>424</v>
      </c>
      <c r="C813" s="14">
        <v>86.56</v>
      </c>
    </row>
    <row r="814" spans="1:5" x14ac:dyDescent="0.25">
      <c r="A814" s="4" t="s">
        <v>93</v>
      </c>
      <c r="B814" s="39" t="s">
        <v>423</v>
      </c>
      <c r="C814" s="14">
        <v>129.80000000000001</v>
      </c>
    </row>
    <row r="815" spans="1:5" x14ac:dyDescent="0.25">
      <c r="A815" s="4" t="s">
        <v>228</v>
      </c>
      <c r="B815" s="39" t="s">
        <v>422</v>
      </c>
      <c r="C815" s="14">
        <v>443.75</v>
      </c>
    </row>
    <row r="816" spans="1:5" x14ac:dyDescent="0.25">
      <c r="A816" s="4" t="s">
        <v>30</v>
      </c>
      <c r="B816" s="39" t="s">
        <v>358</v>
      </c>
      <c r="C816" s="14">
        <v>90.94</v>
      </c>
    </row>
    <row r="817" spans="1:5" x14ac:dyDescent="0.25">
      <c r="A817" s="4" t="s">
        <v>93</v>
      </c>
      <c r="B817" s="39" t="s">
        <v>328</v>
      </c>
      <c r="C817" s="14">
        <v>55.9</v>
      </c>
    </row>
    <row r="818" spans="1:5" x14ac:dyDescent="0.25">
      <c r="A818" s="4" t="s">
        <v>30</v>
      </c>
      <c r="B818" s="39" t="s">
        <v>421</v>
      </c>
      <c r="C818" s="40">
        <v>295.25</v>
      </c>
      <c r="E818" t="s">
        <v>362</v>
      </c>
    </row>
    <row r="819" spans="1:5" x14ac:dyDescent="0.25">
      <c r="A819" s="4" t="s">
        <v>93</v>
      </c>
      <c r="B819" s="39" t="s">
        <v>420</v>
      </c>
      <c r="C819" s="14">
        <v>95.47</v>
      </c>
    </row>
    <row r="820" spans="1:5" x14ac:dyDescent="0.25">
      <c r="A820" s="4" t="s">
        <v>93</v>
      </c>
      <c r="B820" s="39" t="s">
        <v>414</v>
      </c>
      <c r="C820" s="14">
        <v>45.9</v>
      </c>
    </row>
    <row r="821" spans="1:5" x14ac:dyDescent="0.25">
      <c r="A821" s="4" t="s">
        <v>93</v>
      </c>
      <c r="B821" s="39" t="s">
        <v>414</v>
      </c>
      <c r="C821" s="14">
        <v>45.9</v>
      </c>
    </row>
    <row r="822" spans="1:5" x14ac:dyDescent="0.25">
      <c r="A822" s="4" t="s">
        <v>93</v>
      </c>
      <c r="B822" s="39" t="s">
        <v>414</v>
      </c>
      <c r="C822" s="14">
        <v>37.42</v>
      </c>
    </row>
    <row r="823" spans="1:5" x14ac:dyDescent="0.25">
      <c r="A823" s="4" t="s">
        <v>93</v>
      </c>
      <c r="B823" s="39" t="s">
        <v>414</v>
      </c>
      <c r="C823" s="14">
        <v>22.46</v>
      </c>
    </row>
    <row r="824" spans="1:5" ht="15.75" thickBot="1" x14ac:dyDescent="0.3">
      <c r="A824" s="4"/>
      <c r="B824" s="5"/>
      <c r="C824" s="10"/>
    </row>
    <row r="825" spans="1:5" ht="15.75" thickBot="1" x14ac:dyDescent="0.3">
      <c r="A825" s="48" t="s">
        <v>3</v>
      </c>
      <c r="B825" s="49"/>
      <c r="C825" s="18">
        <f>SUM(C774:C824)</f>
        <v>7265.0000000000009</v>
      </c>
    </row>
    <row r="826" spans="1:5" ht="15.75" thickBot="1" x14ac:dyDescent="0.3"/>
    <row r="827" spans="1:5" ht="15.75" thickBot="1" x14ac:dyDescent="0.3">
      <c r="A827" s="50" t="s">
        <v>335</v>
      </c>
      <c r="B827" s="51"/>
      <c r="C827" s="52"/>
    </row>
    <row r="828" spans="1:5" x14ac:dyDescent="0.25">
      <c r="A828" s="4" t="s">
        <v>73</v>
      </c>
      <c r="B828" s="4" t="s">
        <v>251</v>
      </c>
      <c r="C828" s="26">
        <v>500</v>
      </c>
    </row>
    <row r="829" spans="1:5" x14ac:dyDescent="0.25">
      <c r="A829" s="4" t="s">
        <v>71</v>
      </c>
      <c r="B829" s="4" t="s">
        <v>290</v>
      </c>
      <c r="C829" s="26">
        <v>175.77</v>
      </c>
      <c r="E829" t="s">
        <v>291</v>
      </c>
    </row>
    <row r="830" spans="1:5" x14ac:dyDescent="0.25">
      <c r="A830" s="4" t="s">
        <v>64</v>
      </c>
      <c r="B830" s="4" t="s">
        <v>19</v>
      </c>
      <c r="C830" s="26">
        <v>150</v>
      </c>
    </row>
    <row r="831" spans="1:5" x14ac:dyDescent="0.25">
      <c r="A831" s="4" t="s">
        <v>67</v>
      </c>
      <c r="B831" s="4" t="s">
        <v>302</v>
      </c>
      <c r="C831" s="40">
        <v>333.25</v>
      </c>
      <c r="E831" t="s">
        <v>303</v>
      </c>
    </row>
    <row r="832" spans="1:5" x14ac:dyDescent="0.25">
      <c r="A832" s="4" t="s">
        <v>65</v>
      </c>
      <c r="B832" s="4" t="s">
        <v>319</v>
      </c>
      <c r="C832" s="20">
        <v>62.9</v>
      </c>
      <c r="D832" s="38"/>
    </row>
    <row r="833" spans="1:12" x14ac:dyDescent="0.25">
      <c r="A833" s="4" t="s">
        <v>55</v>
      </c>
      <c r="B833" s="4" t="s">
        <v>332</v>
      </c>
      <c r="C833" s="20">
        <v>75.599999999999994</v>
      </c>
      <c r="J833" t="s">
        <v>383</v>
      </c>
      <c r="L833">
        <f>333.25+106.91+50+103.96+151.68+295.25+125</f>
        <v>1166.05</v>
      </c>
    </row>
    <row r="834" spans="1:12" x14ac:dyDescent="0.25">
      <c r="A834" s="4" t="s">
        <v>261</v>
      </c>
      <c r="B834" s="4" t="s">
        <v>346</v>
      </c>
      <c r="C834" s="40">
        <v>106.91</v>
      </c>
      <c r="E834" t="s">
        <v>347</v>
      </c>
    </row>
    <row r="835" spans="1:12" x14ac:dyDescent="0.25">
      <c r="A835" s="4" t="s">
        <v>55</v>
      </c>
      <c r="B835" s="4" t="s">
        <v>351</v>
      </c>
      <c r="C835" s="20">
        <v>250</v>
      </c>
    </row>
    <row r="836" spans="1:12" x14ac:dyDescent="0.25">
      <c r="A836" s="4" t="s">
        <v>52</v>
      </c>
      <c r="B836" s="4" t="s">
        <v>359</v>
      </c>
      <c r="C836" s="26">
        <v>125</v>
      </c>
    </row>
    <row r="837" spans="1:12" x14ac:dyDescent="0.25">
      <c r="A837" s="4" t="s">
        <v>52</v>
      </c>
      <c r="B837" s="4" t="s">
        <v>363</v>
      </c>
      <c r="C837" s="26">
        <v>171</v>
      </c>
    </row>
    <row r="838" spans="1:12" x14ac:dyDescent="0.25">
      <c r="A838" s="4" t="s">
        <v>9</v>
      </c>
      <c r="B838" s="4" t="s">
        <v>315</v>
      </c>
      <c r="C838" s="26">
        <v>50</v>
      </c>
    </row>
    <row r="839" spans="1:12" x14ac:dyDescent="0.25">
      <c r="A839" s="4" t="s">
        <v>11</v>
      </c>
      <c r="B839" s="4" t="s">
        <v>373</v>
      </c>
      <c r="C839" s="26">
        <v>94.01</v>
      </c>
    </row>
    <row r="840" spans="1:12" x14ac:dyDescent="0.25">
      <c r="A840" s="4" t="s">
        <v>46</v>
      </c>
      <c r="B840" s="4" t="s">
        <v>375</v>
      </c>
      <c r="C840" s="26">
        <v>118.98</v>
      </c>
    </row>
    <row r="841" spans="1:12" x14ac:dyDescent="0.25">
      <c r="A841" s="4" t="s">
        <v>11</v>
      </c>
      <c r="B841" s="4" t="s">
        <v>12</v>
      </c>
      <c r="C841" s="26">
        <v>291.89999999999998</v>
      </c>
    </row>
    <row r="842" spans="1:12" x14ac:dyDescent="0.25">
      <c r="A842" s="4" t="s">
        <v>46</v>
      </c>
      <c r="B842" s="39" t="s">
        <v>250</v>
      </c>
      <c r="C842" s="26">
        <v>62.9</v>
      </c>
    </row>
    <row r="843" spans="1:12" x14ac:dyDescent="0.25">
      <c r="A843" s="4" t="s">
        <v>11</v>
      </c>
      <c r="B843" s="39" t="s">
        <v>373</v>
      </c>
      <c r="C843" s="26">
        <v>109.8</v>
      </c>
    </row>
    <row r="844" spans="1:12" x14ac:dyDescent="0.25">
      <c r="A844" s="4" t="s">
        <v>40</v>
      </c>
      <c r="B844" s="39" t="s">
        <v>396</v>
      </c>
      <c r="C844" s="26">
        <v>539.54999999999995</v>
      </c>
    </row>
    <row r="845" spans="1:12" x14ac:dyDescent="0.25">
      <c r="A845" s="4" t="s">
        <v>13</v>
      </c>
      <c r="B845" s="39" t="s">
        <v>350</v>
      </c>
      <c r="C845" s="26">
        <v>116.22</v>
      </c>
    </row>
    <row r="846" spans="1:12" x14ac:dyDescent="0.25">
      <c r="A846" s="4" t="s">
        <v>40</v>
      </c>
      <c r="B846" s="39" t="s">
        <v>397</v>
      </c>
      <c r="C846" s="26">
        <v>395</v>
      </c>
    </row>
    <row r="847" spans="1:12" x14ac:dyDescent="0.25">
      <c r="A847" s="4" t="s">
        <v>47</v>
      </c>
      <c r="B847" s="39" t="s">
        <v>391</v>
      </c>
      <c r="C847" s="26">
        <v>63.16</v>
      </c>
    </row>
    <row r="848" spans="1:12" x14ac:dyDescent="0.25">
      <c r="A848" s="4" t="s">
        <v>41</v>
      </c>
      <c r="B848" s="39" t="s">
        <v>400</v>
      </c>
      <c r="C848" s="26">
        <v>79.239999999999995</v>
      </c>
    </row>
    <row r="849" spans="1:5" x14ac:dyDescent="0.25">
      <c r="A849" s="4" t="s">
        <v>42</v>
      </c>
      <c r="B849" s="39" t="s">
        <v>402</v>
      </c>
      <c r="C849" s="40">
        <v>103.96</v>
      </c>
      <c r="E849" t="s">
        <v>401</v>
      </c>
    </row>
    <row r="850" spans="1:5" x14ac:dyDescent="0.25">
      <c r="A850" s="4" t="s">
        <v>78</v>
      </c>
      <c r="B850" s="39" t="s">
        <v>403</v>
      </c>
      <c r="C850" s="40">
        <v>151.68</v>
      </c>
      <c r="E850" t="s">
        <v>404</v>
      </c>
    </row>
    <row r="851" spans="1:5" x14ac:dyDescent="0.25">
      <c r="A851" s="4" t="s">
        <v>42</v>
      </c>
      <c r="B851" s="39" t="s">
        <v>12</v>
      </c>
      <c r="C851" s="26">
        <v>175.4</v>
      </c>
    </row>
    <row r="852" spans="1:5" x14ac:dyDescent="0.25">
      <c r="A852" s="4" t="s">
        <v>15</v>
      </c>
      <c r="B852" s="39" t="s">
        <v>411</v>
      </c>
      <c r="C852" s="26">
        <v>41.18</v>
      </c>
    </row>
    <row r="853" spans="1:5" x14ac:dyDescent="0.25">
      <c r="A853" s="4" t="s">
        <v>49</v>
      </c>
      <c r="B853" s="39" t="s">
        <v>412</v>
      </c>
      <c r="C853" s="26">
        <v>79.959999999999994</v>
      </c>
    </row>
    <row r="854" spans="1:5" x14ac:dyDescent="0.25">
      <c r="A854" s="4" t="s">
        <v>15</v>
      </c>
      <c r="B854" s="39" t="s">
        <v>416</v>
      </c>
      <c r="C854" s="26">
        <v>68.38</v>
      </c>
    </row>
    <row r="855" spans="1:5" x14ac:dyDescent="0.25">
      <c r="A855" s="4" t="s">
        <v>78</v>
      </c>
      <c r="B855" s="39" t="s">
        <v>418</v>
      </c>
      <c r="C855" s="26">
        <v>33.299999999999997</v>
      </c>
    </row>
    <row r="856" spans="1:5" x14ac:dyDescent="0.25">
      <c r="A856" s="4" t="s">
        <v>78</v>
      </c>
      <c r="B856" s="39" t="s">
        <v>419</v>
      </c>
      <c r="C856" s="26">
        <v>88.34</v>
      </c>
    </row>
    <row r="857" spans="1:5" x14ac:dyDescent="0.25">
      <c r="A857" s="4" t="s">
        <v>15</v>
      </c>
      <c r="B857" s="39" t="s">
        <v>182</v>
      </c>
      <c r="C857" s="26">
        <v>63</v>
      </c>
    </row>
    <row r="858" spans="1:5" x14ac:dyDescent="0.25">
      <c r="A858" s="4" t="s">
        <v>20</v>
      </c>
      <c r="B858" s="39" t="s">
        <v>427</v>
      </c>
      <c r="C858" s="26">
        <v>160</v>
      </c>
    </row>
    <row r="859" spans="1:5" x14ac:dyDescent="0.25">
      <c r="A859" s="4" t="s">
        <v>20</v>
      </c>
      <c r="B859" s="39" t="s">
        <v>426</v>
      </c>
      <c r="C859" s="26">
        <v>119.95</v>
      </c>
    </row>
    <row r="860" spans="1:5" x14ac:dyDescent="0.25">
      <c r="A860" s="4" t="s">
        <v>238</v>
      </c>
      <c r="B860" s="39" t="s">
        <v>422</v>
      </c>
      <c r="C860" s="26">
        <v>443.75</v>
      </c>
    </row>
    <row r="861" spans="1:5" x14ac:dyDescent="0.25">
      <c r="A861" s="4" t="s">
        <v>20</v>
      </c>
      <c r="B861" s="39" t="s">
        <v>358</v>
      </c>
      <c r="C861" s="26">
        <v>90.94</v>
      </c>
    </row>
    <row r="862" spans="1:5" x14ac:dyDescent="0.25">
      <c r="A862" s="4" t="s">
        <v>93</v>
      </c>
      <c r="B862" s="39" t="s">
        <v>328</v>
      </c>
      <c r="C862" s="26">
        <v>0</v>
      </c>
    </row>
    <row r="863" spans="1:5" x14ac:dyDescent="0.25">
      <c r="A863" s="4" t="s">
        <v>20</v>
      </c>
      <c r="B863" s="39" t="s">
        <v>421</v>
      </c>
      <c r="C863" s="40">
        <v>295.25</v>
      </c>
      <c r="E863" t="s">
        <v>362</v>
      </c>
    </row>
    <row r="864" spans="1:5" x14ac:dyDescent="0.25">
      <c r="A864" s="4" t="s">
        <v>29</v>
      </c>
      <c r="B864" s="39" t="s">
        <v>428</v>
      </c>
      <c r="C864" s="26">
        <v>93.06</v>
      </c>
    </row>
    <row r="865" spans="1:12" x14ac:dyDescent="0.25">
      <c r="A865" s="4" t="s">
        <v>86</v>
      </c>
      <c r="B865" s="39" t="s">
        <v>323</v>
      </c>
      <c r="C865" s="26">
        <v>114.24</v>
      </c>
    </row>
    <row r="866" spans="1:12" x14ac:dyDescent="0.25">
      <c r="A866" s="4"/>
      <c r="B866" s="39"/>
      <c r="C866" s="14"/>
    </row>
    <row r="867" spans="1:12" ht="15.75" thickBot="1" x14ac:dyDescent="0.3">
      <c r="A867" s="4"/>
      <c r="B867" s="5"/>
      <c r="C867" s="10"/>
    </row>
    <row r="868" spans="1:12" ht="15.75" thickBot="1" x14ac:dyDescent="0.3">
      <c r="A868" s="48" t="s">
        <v>3</v>
      </c>
      <c r="B868" s="49"/>
      <c r="C868" s="18">
        <f>SUM(C828:C867)</f>
        <v>5993.58</v>
      </c>
    </row>
    <row r="869" spans="1:12" ht="15.75" thickBot="1" x14ac:dyDescent="0.3"/>
    <row r="870" spans="1:12" ht="15.75" thickBot="1" x14ac:dyDescent="0.3">
      <c r="A870" s="50" t="s">
        <v>384</v>
      </c>
      <c r="B870" s="51"/>
      <c r="C870" s="52"/>
    </row>
    <row r="871" spans="1:12" x14ac:dyDescent="0.25">
      <c r="A871" s="4" t="s">
        <v>73</v>
      </c>
      <c r="B871" s="4" t="s">
        <v>290</v>
      </c>
      <c r="C871" s="26">
        <v>175.77</v>
      </c>
      <c r="E871" t="s">
        <v>291</v>
      </c>
    </row>
    <row r="872" spans="1:12" x14ac:dyDescent="0.25">
      <c r="A872" s="4" t="s">
        <v>69</v>
      </c>
      <c r="B872" s="4" t="s">
        <v>302</v>
      </c>
      <c r="C872" s="40">
        <v>333.25</v>
      </c>
      <c r="E872" t="s">
        <v>303</v>
      </c>
    </row>
    <row r="873" spans="1:12" x14ac:dyDescent="0.25">
      <c r="A873" s="4" t="s">
        <v>67</v>
      </c>
      <c r="B873" s="4" t="s">
        <v>319</v>
      </c>
      <c r="C873" s="20">
        <v>62.9</v>
      </c>
      <c r="D873" s="38"/>
    </row>
    <row r="874" spans="1:12" x14ac:dyDescent="0.25">
      <c r="A874" s="4" t="s">
        <v>58</v>
      </c>
      <c r="B874" s="4" t="s">
        <v>332</v>
      </c>
      <c r="C874" s="20">
        <v>75.599999999999994</v>
      </c>
      <c r="J874" t="s">
        <v>383</v>
      </c>
      <c r="L874">
        <f>333.25+106.91+50+103.96+125</f>
        <v>719.12</v>
      </c>
    </row>
    <row r="875" spans="1:12" x14ac:dyDescent="0.25">
      <c r="A875" s="4" t="s">
        <v>276</v>
      </c>
      <c r="B875" s="4" t="s">
        <v>346</v>
      </c>
      <c r="C875" s="40">
        <v>106.91</v>
      </c>
      <c r="E875" t="s">
        <v>347</v>
      </c>
    </row>
    <row r="876" spans="1:12" x14ac:dyDescent="0.25">
      <c r="A876" s="4" t="s">
        <v>58</v>
      </c>
      <c r="B876" s="4" t="s">
        <v>351</v>
      </c>
      <c r="C876" s="20">
        <v>250</v>
      </c>
    </row>
    <row r="877" spans="1:12" x14ac:dyDescent="0.25">
      <c r="A877" s="4" t="s">
        <v>55</v>
      </c>
      <c r="B877" s="4" t="s">
        <v>359</v>
      </c>
      <c r="C877" s="26">
        <v>125</v>
      </c>
    </row>
    <row r="878" spans="1:12" x14ac:dyDescent="0.25">
      <c r="A878" s="4" t="s">
        <v>55</v>
      </c>
      <c r="B878" s="4" t="s">
        <v>363</v>
      </c>
      <c r="C878" s="26">
        <v>171</v>
      </c>
    </row>
    <row r="879" spans="1:12" x14ac:dyDescent="0.25">
      <c r="A879" s="4" t="s">
        <v>52</v>
      </c>
      <c r="B879" s="4" t="s">
        <v>375</v>
      </c>
      <c r="C879" s="26">
        <v>118.98</v>
      </c>
    </row>
    <row r="880" spans="1:12" x14ac:dyDescent="0.25">
      <c r="A880" s="4" t="s">
        <v>52</v>
      </c>
      <c r="B880" s="39" t="s">
        <v>250</v>
      </c>
      <c r="C880" s="26">
        <v>62.9</v>
      </c>
    </row>
    <row r="881" spans="1:5" x14ac:dyDescent="0.25">
      <c r="A881" s="4" t="s">
        <v>46</v>
      </c>
      <c r="B881" s="39" t="s">
        <v>396</v>
      </c>
      <c r="C881" s="26">
        <v>539.54999999999995</v>
      </c>
    </row>
    <row r="882" spans="1:5" x14ac:dyDescent="0.25">
      <c r="A882" s="4" t="s">
        <v>46</v>
      </c>
      <c r="B882" s="39" t="s">
        <v>397</v>
      </c>
      <c r="C882" s="26">
        <v>395</v>
      </c>
    </row>
    <row r="883" spans="1:5" x14ac:dyDescent="0.25">
      <c r="A883" s="4" t="s">
        <v>9</v>
      </c>
      <c r="B883" s="39" t="s">
        <v>391</v>
      </c>
      <c r="C883" s="26">
        <v>63.16</v>
      </c>
    </row>
    <row r="884" spans="1:5" x14ac:dyDescent="0.25">
      <c r="A884" s="4" t="s">
        <v>47</v>
      </c>
      <c r="B884" s="39" t="s">
        <v>400</v>
      </c>
      <c r="C884" s="26">
        <v>79.239999999999995</v>
      </c>
    </row>
    <row r="885" spans="1:5" x14ac:dyDescent="0.25">
      <c r="A885" s="4" t="s">
        <v>48</v>
      </c>
      <c r="B885" s="39" t="s">
        <v>402</v>
      </c>
      <c r="C885" s="40">
        <v>103.96</v>
      </c>
      <c r="E885" t="s">
        <v>401</v>
      </c>
    </row>
    <row r="886" spans="1:5" x14ac:dyDescent="0.25">
      <c r="A886" s="4" t="s">
        <v>48</v>
      </c>
      <c r="B886" s="39" t="s">
        <v>12</v>
      </c>
      <c r="C886" s="26">
        <v>175.4</v>
      </c>
    </row>
    <row r="887" spans="1:5" x14ac:dyDescent="0.25">
      <c r="A887" s="4" t="s">
        <v>40</v>
      </c>
      <c r="B887" s="39" t="s">
        <v>411</v>
      </c>
      <c r="C887" s="26">
        <v>41.18</v>
      </c>
    </row>
    <row r="888" spans="1:5" x14ac:dyDescent="0.25">
      <c r="A888" s="4" t="s">
        <v>13</v>
      </c>
      <c r="B888" s="39" t="s">
        <v>412</v>
      </c>
      <c r="C888" s="26">
        <v>79.959999999999994</v>
      </c>
    </row>
    <row r="889" spans="1:5" x14ac:dyDescent="0.25">
      <c r="A889" s="4" t="s">
        <v>40</v>
      </c>
      <c r="B889" s="39" t="s">
        <v>416</v>
      </c>
      <c r="C889" s="26">
        <v>68.38</v>
      </c>
    </row>
    <row r="890" spans="1:5" x14ac:dyDescent="0.25">
      <c r="A890" s="4" t="s">
        <v>40</v>
      </c>
      <c r="B890" s="39" t="s">
        <v>182</v>
      </c>
      <c r="C890" s="26">
        <v>63</v>
      </c>
    </row>
    <row r="891" spans="1:5" x14ac:dyDescent="0.25">
      <c r="A891" s="4" t="s">
        <v>239</v>
      </c>
      <c r="B891" s="39" t="s">
        <v>422</v>
      </c>
      <c r="C891" s="26">
        <v>443.75</v>
      </c>
    </row>
    <row r="892" spans="1:5" x14ac:dyDescent="0.25">
      <c r="A892" s="4" t="s">
        <v>43</v>
      </c>
      <c r="B892" s="39" t="s">
        <v>428</v>
      </c>
      <c r="C892" s="26">
        <v>93.06</v>
      </c>
    </row>
    <row r="893" spans="1:5" x14ac:dyDescent="0.25">
      <c r="A893" s="4" t="s">
        <v>109</v>
      </c>
      <c r="B893" s="39" t="s">
        <v>323</v>
      </c>
      <c r="C893" s="26">
        <v>114.24</v>
      </c>
    </row>
    <row r="894" spans="1:5" x14ac:dyDescent="0.25">
      <c r="A894" s="4"/>
      <c r="B894" s="4"/>
      <c r="C894" s="20"/>
    </row>
    <row r="895" spans="1:5" ht="15.75" thickBot="1" x14ac:dyDescent="0.3">
      <c r="A895" s="4"/>
      <c r="B895" s="5"/>
      <c r="C895" s="10"/>
    </row>
    <row r="896" spans="1:5" ht="15.75" thickBot="1" x14ac:dyDescent="0.3">
      <c r="A896" s="48" t="s">
        <v>3</v>
      </c>
      <c r="B896" s="49"/>
      <c r="C896" s="18">
        <f>SUM(C871:C895)</f>
        <v>3742.1899999999991</v>
      </c>
    </row>
    <row r="897" spans="1:12" ht="15.75" thickBot="1" x14ac:dyDescent="0.3"/>
    <row r="898" spans="1:12" ht="15.75" thickBot="1" x14ac:dyDescent="0.3">
      <c r="A898" s="50" t="s">
        <v>385</v>
      </c>
      <c r="B898" s="51"/>
      <c r="C898" s="52"/>
    </row>
    <row r="899" spans="1:12" x14ac:dyDescent="0.25">
      <c r="A899" s="4" t="s">
        <v>71</v>
      </c>
      <c r="B899" s="4" t="s">
        <v>302</v>
      </c>
      <c r="C899" s="40">
        <v>333.25</v>
      </c>
      <c r="E899" t="s">
        <v>303</v>
      </c>
    </row>
    <row r="900" spans="1:12" x14ac:dyDescent="0.25">
      <c r="A900" s="4" t="s">
        <v>69</v>
      </c>
      <c r="B900" s="4" t="s">
        <v>319</v>
      </c>
      <c r="C900" s="20">
        <v>62.9</v>
      </c>
      <c r="D900" s="38"/>
    </row>
    <row r="901" spans="1:12" x14ac:dyDescent="0.25">
      <c r="A901" s="4" t="s">
        <v>61</v>
      </c>
      <c r="B901" s="4" t="s">
        <v>332</v>
      </c>
      <c r="C901" s="20">
        <v>75.599999999999994</v>
      </c>
      <c r="J901" t="s">
        <v>383</v>
      </c>
      <c r="L901">
        <f>333.25+50+103.96+125</f>
        <v>612.21</v>
      </c>
    </row>
    <row r="902" spans="1:12" x14ac:dyDescent="0.25">
      <c r="A902" s="4" t="s">
        <v>61</v>
      </c>
      <c r="B902" s="4" t="s">
        <v>351</v>
      </c>
      <c r="C902" s="20">
        <v>250</v>
      </c>
    </row>
    <row r="903" spans="1:12" x14ac:dyDescent="0.25">
      <c r="A903" s="4" t="s">
        <v>58</v>
      </c>
      <c r="B903" s="4" t="s">
        <v>359</v>
      </c>
      <c r="C903" s="26">
        <v>125</v>
      </c>
    </row>
    <row r="904" spans="1:12" x14ac:dyDescent="0.25">
      <c r="A904" s="4" t="s">
        <v>58</v>
      </c>
      <c r="B904" s="4" t="s">
        <v>363</v>
      </c>
      <c r="C904" s="26">
        <v>171</v>
      </c>
    </row>
    <row r="905" spans="1:12" x14ac:dyDescent="0.25">
      <c r="A905" s="4" t="s">
        <v>55</v>
      </c>
      <c r="B905" s="4" t="s">
        <v>375</v>
      </c>
      <c r="C905" s="26">
        <v>118.98</v>
      </c>
    </row>
    <row r="906" spans="1:12" x14ac:dyDescent="0.25">
      <c r="A906" s="4" t="s">
        <v>55</v>
      </c>
      <c r="B906" s="39" t="s">
        <v>250</v>
      </c>
      <c r="C906" s="26">
        <v>62.9</v>
      </c>
    </row>
    <row r="907" spans="1:12" x14ac:dyDescent="0.25">
      <c r="A907" s="4" t="s">
        <v>52</v>
      </c>
      <c r="B907" s="39" t="s">
        <v>396</v>
      </c>
      <c r="C907" s="26">
        <v>539.54999999999995</v>
      </c>
    </row>
    <row r="908" spans="1:12" x14ac:dyDescent="0.25">
      <c r="A908" s="4" t="s">
        <v>52</v>
      </c>
      <c r="B908" s="39" t="s">
        <v>397</v>
      </c>
      <c r="C908" s="26">
        <v>395</v>
      </c>
    </row>
    <row r="909" spans="1:12" x14ac:dyDescent="0.25">
      <c r="A909" s="4" t="s">
        <v>9</v>
      </c>
      <c r="B909" s="39" t="s">
        <v>400</v>
      </c>
      <c r="C909" s="26">
        <v>79.239999999999995</v>
      </c>
    </row>
    <row r="910" spans="1:12" x14ac:dyDescent="0.25">
      <c r="A910" s="4" t="s">
        <v>11</v>
      </c>
      <c r="B910" s="39" t="s">
        <v>402</v>
      </c>
      <c r="C910" s="40">
        <v>103.96</v>
      </c>
      <c r="E910" t="s">
        <v>401</v>
      </c>
    </row>
    <row r="911" spans="1:12" x14ac:dyDescent="0.25">
      <c r="A911" s="4" t="s">
        <v>11</v>
      </c>
      <c r="B911" s="39" t="s">
        <v>12</v>
      </c>
      <c r="C911" s="26">
        <v>175.4</v>
      </c>
    </row>
    <row r="912" spans="1:12" x14ac:dyDescent="0.25">
      <c r="A912" s="4" t="s">
        <v>46</v>
      </c>
      <c r="B912" s="39" t="s">
        <v>411</v>
      </c>
      <c r="C912" s="26">
        <v>41.18</v>
      </c>
    </row>
    <row r="913" spans="1:12" x14ac:dyDescent="0.25">
      <c r="A913" s="4" t="s">
        <v>46</v>
      </c>
      <c r="B913" s="39" t="s">
        <v>416</v>
      </c>
      <c r="C913" s="26">
        <v>68.38</v>
      </c>
    </row>
    <row r="914" spans="1:12" x14ac:dyDescent="0.25">
      <c r="A914" s="4" t="s">
        <v>46</v>
      </c>
      <c r="B914" s="39" t="s">
        <v>182</v>
      </c>
      <c r="C914" s="26">
        <v>63</v>
      </c>
    </row>
    <row r="915" spans="1:12" x14ac:dyDescent="0.25">
      <c r="A915" s="4" t="s">
        <v>240</v>
      </c>
      <c r="B915" s="39" t="s">
        <v>422</v>
      </c>
      <c r="C915" s="26">
        <v>443.75</v>
      </c>
    </row>
    <row r="916" spans="1:12" x14ac:dyDescent="0.25">
      <c r="A916" s="4" t="s">
        <v>49</v>
      </c>
      <c r="B916" s="39" t="s">
        <v>428</v>
      </c>
      <c r="C916" s="26">
        <v>93.06</v>
      </c>
    </row>
    <row r="917" spans="1:12" x14ac:dyDescent="0.25">
      <c r="A917" s="4" t="s">
        <v>113</v>
      </c>
      <c r="B917" s="39" t="s">
        <v>323</v>
      </c>
      <c r="C917" s="26">
        <v>114.24</v>
      </c>
    </row>
    <row r="918" spans="1:12" x14ac:dyDescent="0.25">
      <c r="A918" s="4"/>
      <c r="B918" s="39"/>
      <c r="C918" s="26"/>
    </row>
    <row r="919" spans="1:12" ht="15.75" thickBot="1" x14ac:dyDescent="0.3">
      <c r="A919" s="4"/>
      <c r="B919" s="5"/>
      <c r="C919" s="10"/>
    </row>
    <row r="920" spans="1:12" ht="15.75" thickBot="1" x14ac:dyDescent="0.3">
      <c r="A920" s="48" t="s">
        <v>3</v>
      </c>
      <c r="B920" s="49"/>
      <c r="C920" s="18">
        <f>SUM(C899:C919)</f>
        <v>3316.39</v>
      </c>
      <c r="E920">
        <v>3316.27</v>
      </c>
    </row>
    <row r="921" spans="1:12" ht="15.75" thickBot="1" x14ac:dyDescent="0.3"/>
    <row r="922" spans="1:12" ht="15.75" thickBot="1" x14ac:dyDescent="0.3">
      <c r="A922" s="50" t="s">
        <v>386</v>
      </c>
      <c r="B922" s="51"/>
      <c r="C922" s="52"/>
    </row>
    <row r="923" spans="1:12" x14ac:dyDescent="0.25">
      <c r="A923" s="4" t="s">
        <v>73</v>
      </c>
      <c r="B923" s="4" t="s">
        <v>302</v>
      </c>
      <c r="C923" s="40">
        <v>333.25</v>
      </c>
      <c r="E923" t="s">
        <v>303</v>
      </c>
    </row>
    <row r="924" spans="1:12" x14ac:dyDescent="0.25">
      <c r="A924" s="4" t="s">
        <v>71</v>
      </c>
      <c r="B924" s="4" t="s">
        <v>319</v>
      </c>
      <c r="C924" s="20">
        <v>62.9</v>
      </c>
      <c r="D924" s="38"/>
    </row>
    <row r="925" spans="1:12" x14ac:dyDescent="0.25">
      <c r="A925" s="4" t="s">
        <v>64</v>
      </c>
      <c r="B925" s="4" t="s">
        <v>332</v>
      </c>
      <c r="C925" s="20">
        <v>75.599999999999994</v>
      </c>
      <c r="J925" t="s">
        <v>383</v>
      </c>
      <c r="L925">
        <f>333.25+50+125</f>
        <v>508.25</v>
      </c>
    </row>
    <row r="926" spans="1:12" x14ac:dyDescent="0.25">
      <c r="A926" s="4" t="s">
        <v>64</v>
      </c>
      <c r="B926" s="4" t="s">
        <v>351</v>
      </c>
      <c r="C926" s="20">
        <v>250</v>
      </c>
    </row>
    <row r="927" spans="1:12" x14ac:dyDescent="0.25">
      <c r="A927" s="4" t="s">
        <v>61</v>
      </c>
      <c r="B927" s="4" t="s">
        <v>359</v>
      </c>
      <c r="C927" s="26">
        <v>125</v>
      </c>
    </row>
    <row r="928" spans="1:12" x14ac:dyDescent="0.25">
      <c r="A928" s="4" t="s">
        <v>61</v>
      </c>
      <c r="B928" s="4" t="s">
        <v>363</v>
      </c>
      <c r="C928" s="26">
        <v>171</v>
      </c>
    </row>
    <row r="929" spans="1:4" x14ac:dyDescent="0.25">
      <c r="A929" s="4" t="s">
        <v>58</v>
      </c>
      <c r="B929" s="4" t="s">
        <v>375</v>
      </c>
      <c r="C929" s="26">
        <v>118.98</v>
      </c>
    </row>
    <row r="930" spans="1:4" x14ac:dyDescent="0.25">
      <c r="A930" s="4" t="s">
        <v>58</v>
      </c>
      <c r="B930" s="39" t="s">
        <v>250</v>
      </c>
      <c r="C930" s="26">
        <v>62.9</v>
      </c>
    </row>
    <row r="931" spans="1:4" x14ac:dyDescent="0.25">
      <c r="A931" s="4" t="s">
        <v>55</v>
      </c>
      <c r="B931" s="39" t="s">
        <v>396</v>
      </c>
      <c r="C931" s="26">
        <v>539.54999999999995</v>
      </c>
    </row>
    <row r="932" spans="1:4" x14ac:dyDescent="0.25">
      <c r="A932" s="4" t="s">
        <v>55</v>
      </c>
      <c r="B932" s="39" t="s">
        <v>397</v>
      </c>
      <c r="C932" s="26">
        <v>395</v>
      </c>
    </row>
    <row r="933" spans="1:4" x14ac:dyDescent="0.25">
      <c r="A933" s="4" t="s">
        <v>52</v>
      </c>
      <c r="B933" s="39" t="s">
        <v>411</v>
      </c>
      <c r="C933" s="26">
        <v>41.18</v>
      </c>
    </row>
    <row r="934" spans="1:4" x14ac:dyDescent="0.25">
      <c r="A934" s="4" t="s">
        <v>52</v>
      </c>
      <c r="B934" s="39" t="s">
        <v>416</v>
      </c>
      <c r="C934" s="26">
        <v>68.38</v>
      </c>
    </row>
    <row r="935" spans="1:4" x14ac:dyDescent="0.25">
      <c r="A935" s="4" t="s">
        <v>52</v>
      </c>
      <c r="B935" s="39" t="s">
        <v>182</v>
      </c>
      <c r="C935" s="26">
        <v>63</v>
      </c>
    </row>
    <row r="936" spans="1:4" x14ac:dyDescent="0.25">
      <c r="A936" s="4" t="s">
        <v>258</v>
      </c>
      <c r="B936" s="39" t="s">
        <v>422</v>
      </c>
      <c r="C936" s="26">
        <v>443.75</v>
      </c>
    </row>
    <row r="937" spans="1:4" x14ac:dyDescent="0.25">
      <c r="A937" s="4" t="s">
        <v>13</v>
      </c>
      <c r="B937" s="39" t="s">
        <v>428</v>
      </c>
      <c r="C937" s="26">
        <v>93.06</v>
      </c>
    </row>
    <row r="938" spans="1:4" x14ac:dyDescent="0.25">
      <c r="A938" s="4" t="s">
        <v>116</v>
      </c>
      <c r="B938" s="39" t="s">
        <v>323</v>
      </c>
      <c r="C938" s="26">
        <v>114.24</v>
      </c>
    </row>
    <row r="939" spans="1:4" x14ac:dyDescent="0.25">
      <c r="A939" s="4"/>
      <c r="B939" s="39"/>
      <c r="C939" s="26"/>
    </row>
    <row r="940" spans="1:4" ht="15.75" thickBot="1" x14ac:dyDescent="0.3">
      <c r="A940" s="4"/>
      <c r="B940" s="5"/>
      <c r="C940" s="10"/>
    </row>
    <row r="941" spans="1:4" ht="15.75" thickBot="1" x14ac:dyDescent="0.3">
      <c r="A941" s="48" t="s">
        <v>3</v>
      </c>
      <c r="B941" s="49"/>
      <c r="C941" s="18">
        <f>SUM(C923:C940)</f>
        <v>2957.79</v>
      </c>
    </row>
    <row r="942" spans="1:4" ht="15.75" thickBot="1" x14ac:dyDescent="0.3"/>
    <row r="943" spans="1:4" ht="15.75" thickBot="1" x14ac:dyDescent="0.3">
      <c r="A943" s="50" t="s">
        <v>387</v>
      </c>
      <c r="B943" s="51"/>
      <c r="C943" s="52"/>
    </row>
    <row r="944" spans="1:4" x14ac:dyDescent="0.25">
      <c r="A944" s="4" t="s">
        <v>73</v>
      </c>
      <c r="B944" s="4" t="s">
        <v>319</v>
      </c>
      <c r="C944" s="20">
        <v>62.9</v>
      </c>
      <c r="D944" s="38"/>
    </row>
    <row r="945" spans="1:3" x14ac:dyDescent="0.25">
      <c r="A945" s="4" t="s">
        <v>64</v>
      </c>
      <c r="B945" s="4" t="s">
        <v>359</v>
      </c>
      <c r="C945" s="26">
        <v>125</v>
      </c>
    </row>
    <row r="946" spans="1:3" x14ac:dyDescent="0.25">
      <c r="A946" s="4" t="s">
        <v>64</v>
      </c>
      <c r="B946" s="4" t="s">
        <v>363</v>
      </c>
      <c r="C946" s="26">
        <v>171</v>
      </c>
    </row>
    <row r="947" spans="1:3" x14ac:dyDescent="0.25">
      <c r="A947" s="4" t="s">
        <v>61</v>
      </c>
      <c r="B947" s="4" t="s">
        <v>375</v>
      </c>
      <c r="C947" s="26">
        <v>118.98</v>
      </c>
    </row>
    <row r="948" spans="1:3" x14ac:dyDescent="0.25">
      <c r="A948" s="4" t="s">
        <v>61</v>
      </c>
      <c r="B948" s="39" t="s">
        <v>250</v>
      </c>
      <c r="C948" s="26">
        <v>62.9</v>
      </c>
    </row>
    <row r="949" spans="1:3" x14ac:dyDescent="0.25">
      <c r="A949" s="4" t="s">
        <v>58</v>
      </c>
      <c r="B949" s="39" t="s">
        <v>396</v>
      </c>
      <c r="C949" s="26">
        <v>539.54999999999995</v>
      </c>
    </row>
    <row r="950" spans="1:3" x14ac:dyDescent="0.25">
      <c r="A950" s="4" t="s">
        <v>58</v>
      </c>
      <c r="B950" s="39" t="s">
        <v>397</v>
      </c>
      <c r="C950" s="26">
        <v>395</v>
      </c>
    </row>
    <row r="951" spans="1:3" x14ac:dyDescent="0.25">
      <c r="A951" s="4" t="s">
        <v>55</v>
      </c>
      <c r="B951" s="39" t="s">
        <v>411</v>
      </c>
      <c r="C951" s="26">
        <v>41.18</v>
      </c>
    </row>
    <row r="952" spans="1:3" x14ac:dyDescent="0.25">
      <c r="A952" s="4" t="s">
        <v>55</v>
      </c>
      <c r="B952" s="39" t="s">
        <v>416</v>
      </c>
      <c r="C952" s="26">
        <v>68.38</v>
      </c>
    </row>
    <row r="953" spans="1:3" x14ac:dyDescent="0.25">
      <c r="A953" s="4" t="s">
        <v>52</v>
      </c>
      <c r="B953" s="39" t="s">
        <v>182</v>
      </c>
      <c r="C953" s="26">
        <v>63</v>
      </c>
    </row>
    <row r="954" spans="1:3" x14ac:dyDescent="0.25">
      <c r="A954" s="4" t="s">
        <v>261</v>
      </c>
      <c r="B954" s="39" t="s">
        <v>422</v>
      </c>
      <c r="C954" s="26">
        <v>443.75</v>
      </c>
    </row>
    <row r="955" spans="1:3" x14ac:dyDescent="0.25">
      <c r="A955" s="4" t="s">
        <v>119</v>
      </c>
      <c r="B955" s="39" t="s">
        <v>323</v>
      </c>
      <c r="C955" s="26">
        <v>114.24</v>
      </c>
    </row>
    <row r="956" spans="1:3" x14ac:dyDescent="0.25">
      <c r="A956" s="4"/>
      <c r="B956" s="4"/>
      <c r="C956" s="20"/>
    </row>
    <row r="957" spans="1:3" ht="15.75" thickBot="1" x14ac:dyDescent="0.3">
      <c r="A957" s="4"/>
      <c r="B957" s="5"/>
      <c r="C957" s="10"/>
    </row>
    <row r="958" spans="1:3" ht="15.75" thickBot="1" x14ac:dyDescent="0.3">
      <c r="A958" s="48" t="s">
        <v>3</v>
      </c>
      <c r="B958" s="49"/>
      <c r="C958" s="18">
        <f>SUM(C944:C957)</f>
        <v>2205.8799999999997</v>
      </c>
    </row>
    <row r="959" spans="1:3" ht="15.75" thickBot="1" x14ac:dyDescent="0.3"/>
    <row r="960" spans="1:3" ht="15.75" thickBot="1" x14ac:dyDescent="0.3">
      <c r="A960" s="50" t="s">
        <v>388</v>
      </c>
      <c r="B960" s="51"/>
      <c r="C960" s="52"/>
    </row>
    <row r="961" spans="1:3" x14ac:dyDescent="0.25">
      <c r="A961" s="4" t="s">
        <v>64</v>
      </c>
      <c r="B961" s="4" t="s">
        <v>375</v>
      </c>
      <c r="C961" s="26">
        <v>118.98</v>
      </c>
    </row>
    <row r="962" spans="1:3" x14ac:dyDescent="0.25">
      <c r="A962" s="4" t="s">
        <v>64</v>
      </c>
      <c r="B962" s="39" t="s">
        <v>250</v>
      </c>
      <c r="C962" s="26">
        <v>62.9</v>
      </c>
    </row>
    <row r="963" spans="1:3" x14ac:dyDescent="0.25">
      <c r="A963" s="4" t="s">
        <v>61</v>
      </c>
      <c r="B963" s="39" t="s">
        <v>396</v>
      </c>
      <c r="C963" s="26">
        <v>539.54999999999995</v>
      </c>
    </row>
    <row r="964" spans="1:3" x14ac:dyDescent="0.25">
      <c r="A964" s="4" t="s">
        <v>61</v>
      </c>
      <c r="B964" s="39" t="s">
        <v>397</v>
      </c>
      <c r="C964" s="26">
        <v>395</v>
      </c>
    </row>
    <row r="965" spans="1:3" x14ac:dyDescent="0.25">
      <c r="A965" s="4" t="s">
        <v>58</v>
      </c>
      <c r="B965" s="39" t="s">
        <v>411</v>
      </c>
      <c r="C965" s="26">
        <v>41.18</v>
      </c>
    </row>
    <row r="966" spans="1:3" x14ac:dyDescent="0.25">
      <c r="A966" s="4" t="s">
        <v>58</v>
      </c>
      <c r="B966" s="39" t="s">
        <v>416</v>
      </c>
      <c r="C966" s="26">
        <v>68.38</v>
      </c>
    </row>
    <row r="967" spans="1:3" x14ac:dyDescent="0.25">
      <c r="A967" s="4" t="s">
        <v>55</v>
      </c>
      <c r="B967" s="39" t="s">
        <v>182</v>
      </c>
      <c r="C967" s="26">
        <v>63</v>
      </c>
    </row>
    <row r="968" spans="1:3" x14ac:dyDescent="0.25">
      <c r="A968" s="4" t="s">
        <v>276</v>
      </c>
      <c r="B968" s="39" t="s">
        <v>422</v>
      </c>
      <c r="C968" s="26">
        <v>443.75</v>
      </c>
    </row>
    <row r="969" spans="1:3" x14ac:dyDescent="0.25">
      <c r="A969" s="4" t="s">
        <v>122</v>
      </c>
      <c r="B969" s="39" t="s">
        <v>323</v>
      </c>
      <c r="C969" s="26">
        <v>114.24</v>
      </c>
    </row>
    <row r="970" spans="1:3" ht="15.75" thickBot="1" x14ac:dyDescent="0.3">
      <c r="A970" s="4"/>
      <c r="B970" s="5"/>
      <c r="C970" s="10"/>
    </row>
    <row r="971" spans="1:3" ht="15.75" thickBot="1" x14ac:dyDescent="0.3">
      <c r="A971" s="48" t="s">
        <v>3</v>
      </c>
      <c r="B971" s="49"/>
      <c r="C971" s="18">
        <f>SUM(C961:C970)</f>
        <v>1846.9799999999998</v>
      </c>
    </row>
  </sheetData>
  <mergeCells count="48">
    <mergeCell ref="A702:C702"/>
    <mergeCell ref="A771:B771"/>
    <mergeCell ref="A773:C773"/>
    <mergeCell ref="A825:B825"/>
    <mergeCell ref="A580:B580"/>
    <mergeCell ref="A582:C582"/>
    <mergeCell ref="A646:B646"/>
    <mergeCell ref="A648:C648"/>
    <mergeCell ref="A700:B700"/>
    <mergeCell ref="A284:B284"/>
    <mergeCell ref="A286:C286"/>
    <mergeCell ref="A331:B331"/>
    <mergeCell ref="A333:C333"/>
    <mergeCell ref="A405:C405"/>
    <mergeCell ref="A369:B369"/>
    <mergeCell ref="A371:C371"/>
    <mergeCell ref="A403:B403"/>
    <mergeCell ref="A526:B526"/>
    <mergeCell ref="A528:C528"/>
    <mergeCell ref="A440:B440"/>
    <mergeCell ref="A442:C442"/>
    <mergeCell ref="A477:B477"/>
    <mergeCell ref="A827:C827"/>
    <mergeCell ref="A868:B868"/>
    <mergeCell ref="A209:C209"/>
    <mergeCell ref="A1:C1"/>
    <mergeCell ref="A34:B34"/>
    <mergeCell ref="A36:C36"/>
    <mergeCell ref="A78:B78"/>
    <mergeCell ref="A80:C80"/>
    <mergeCell ref="A125:B125"/>
    <mergeCell ref="A127:C127"/>
    <mergeCell ref="A165:B165"/>
    <mergeCell ref="A167:C167"/>
    <mergeCell ref="A207:B207"/>
    <mergeCell ref="A248:B248"/>
    <mergeCell ref="A250:C250"/>
    <mergeCell ref="A479:C479"/>
    <mergeCell ref="A870:C870"/>
    <mergeCell ref="A896:B896"/>
    <mergeCell ref="A898:C898"/>
    <mergeCell ref="A920:B920"/>
    <mergeCell ref="A922:C922"/>
    <mergeCell ref="A941:B941"/>
    <mergeCell ref="A943:C943"/>
    <mergeCell ref="A958:B958"/>
    <mergeCell ref="A960:C960"/>
    <mergeCell ref="A971:B97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"/>
  <sheetViews>
    <sheetView topLeftCell="A406" workbookViewId="0">
      <selection activeCell="A419" sqref="A419"/>
    </sheetView>
  </sheetViews>
  <sheetFormatPr defaultRowHeight="15" x14ac:dyDescent="0.25"/>
  <cols>
    <col min="1" max="1" width="8.28515625" bestFit="1" customWidth="1"/>
    <col min="2" max="2" width="17.7109375" bestFit="1" customWidth="1"/>
    <col min="3" max="3" width="8" bestFit="1" customWidth="1"/>
  </cols>
  <sheetData>
    <row r="1" spans="1:3" ht="15.75" thickBot="1" x14ac:dyDescent="0.3">
      <c r="A1" s="50" t="s">
        <v>37</v>
      </c>
      <c r="B1" s="51"/>
      <c r="C1" s="52"/>
    </row>
    <row r="2" spans="1:3" x14ac:dyDescent="0.25">
      <c r="A2" s="3" t="s">
        <v>7</v>
      </c>
      <c r="B2" s="3" t="s">
        <v>6</v>
      </c>
      <c r="C2" s="9">
        <v>42.22</v>
      </c>
    </row>
    <row r="3" spans="1:3" x14ac:dyDescent="0.25">
      <c r="A3" s="4" t="s">
        <v>9</v>
      </c>
      <c r="B3" s="4" t="s">
        <v>8</v>
      </c>
      <c r="C3" s="8">
        <v>48.33</v>
      </c>
    </row>
    <row r="4" spans="1:3" x14ac:dyDescent="0.25">
      <c r="A4" s="4" t="s">
        <v>9</v>
      </c>
      <c r="B4" s="4" t="s">
        <v>10</v>
      </c>
      <c r="C4" s="8">
        <v>49.99</v>
      </c>
    </row>
    <row r="5" spans="1:3" x14ac:dyDescent="0.25">
      <c r="A5" s="4" t="s">
        <v>11</v>
      </c>
      <c r="B5" s="4" t="s">
        <v>12</v>
      </c>
      <c r="C5" s="8">
        <v>143.6</v>
      </c>
    </row>
    <row r="6" spans="1:3" x14ac:dyDescent="0.25">
      <c r="A6" s="4" t="s">
        <v>13</v>
      </c>
      <c r="B6" s="4" t="s">
        <v>14</v>
      </c>
      <c r="C6" s="8">
        <v>72.72</v>
      </c>
    </row>
    <row r="7" spans="1:3" x14ac:dyDescent="0.25">
      <c r="A7" s="4" t="s">
        <v>15</v>
      </c>
      <c r="B7" s="4" t="s">
        <v>16</v>
      </c>
      <c r="C7" s="8">
        <v>64.900000000000006</v>
      </c>
    </row>
    <row r="8" spans="1:3" x14ac:dyDescent="0.25">
      <c r="A8" s="4" t="s">
        <v>17</v>
      </c>
      <c r="B8" s="4" t="s">
        <v>18</v>
      </c>
      <c r="C8" s="8">
        <v>53.61</v>
      </c>
    </row>
    <row r="9" spans="1:3" x14ac:dyDescent="0.25">
      <c r="A9" s="4" t="s">
        <v>15</v>
      </c>
      <c r="B9" s="4" t="s">
        <v>19</v>
      </c>
      <c r="C9" s="8">
        <v>150</v>
      </c>
    </row>
    <row r="10" spans="1:3" x14ac:dyDescent="0.25">
      <c r="A10" s="4" t="s">
        <v>20</v>
      </c>
      <c r="B10" s="4" t="s">
        <v>21</v>
      </c>
      <c r="C10" s="8">
        <v>124.95</v>
      </c>
    </row>
    <row r="11" spans="1:3" x14ac:dyDescent="0.25">
      <c r="A11" s="4" t="s">
        <v>22</v>
      </c>
      <c r="B11" s="4" t="s">
        <v>12</v>
      </c>
      <c r="C11" s="8">
        <v>155</v>
      </c>
    </row>
    <row r="12" spans="1:3" x14ac:dyDescent="0.25">
      <c r="A12" s="4" t="s">
        <v>20</v>
      </c>
      <c r="B12" s="4" t="s">
        <v>23</v>
      </c>
      <c r="C12" s="8">
        <v>99.95</v>
      </c>
    </row>
    <row r="13" spans="1:3" x14ac:dyDescent="0.25">
      <c r="A13" s="4" t="s">
        <v>20</v>
      </c>
      <c r="B13" s="4" t="s">
        <v>24</v>
      </c>
      <c r="C13" s="8">
        <v>144.94999999999999</v>
      </c>
    </row>
    <row r="14" spans="1:3" x14ac:dyDescent="0.25">
      <c r="A14" s="4" t="s">
        <v>25</v>
      </c>
      <c r="B14" s="4" t="s">
        <v>19</v>
      </c>
      <c r="C14" s="8">
        <v>97</v>
      </c>
    </row>
    <row r="15" spans="1:3" x14ac:dyDescent="0.25">
      <c r="A15" s="4" t="s">
        <v>22</v>
      </c>
      <c r="B15" s="4" t="s">
        <v>26</v>
      </c>
      <c r="C15" s="8">
        <v>129.96</v>
      </c>
    </row>
    <row r="16" spans="1:3" x14ac:dyDescent="0.25">
      <c r="A16" s="4" t="s">
        <v>27</v>
      </c>
      <c r="B16" s="4" t="s">
        <v>12</v>
      </c>
      <c r="C16" s="8">
        <v>160</v>
      </c>
    </row>
    <row r="17" spans="1:5" x14ac:dyDescent="0.25">
      <c r="A17" s="4" t="s">
        <v>27</v>
      </c>
      <c r="B17" s="4" t="s">
        <v>24</v>
      </c>
      <c r="C17" s="8">
        <v>69.98</v>
      </c>
    </row>
    <row r="18" spans="1:5" x14ac:dyDescent="0.25">
      <c r="A18" s="4" t="s">
        <v>29</v>
      </c>
      <c r="B18" s="4" t="s">
        <v>10</v>
      </c>
      <c r="C18" s="8">
        <v>45.96</v>
      </c>
    </row>
    <row r="19" spans="1:5" x14ac:dyDescent="0.25">
      <c r="A19" s="4" t="s">
        <v>30</v>
      </c>
      <c r="B19" s="4" t="s">
        <v>31</v>
      </c>
      <c r="C19" s="8">
        <v>160</v>
      </c>
    </row>
    <row r="20" spans="1:5" x14ac:dyDescent="0.25">
      <c r="A20" s="4" t="s">
        <v>32</v>
      </c>
      <c r="B20" s="4" t="s">
        <v>24</v>
      </c>
      <c r="C20" s="8">
        <v>78.989999999999995</v>
      </c>
    </row>
    <row r="21" spans="1:5" x14ac:dyDescent="0.25">
      <c r="A21" s="4" t="s">
        <v>29</v>
      </c>
      <c r="B21" s="4" t="s">
        <v>33</v>
      </c>
      <c r="C21" s="8">
        <v>110</v>
      </c>
    </row>
    <row r="22" spans="1:5" x14ac:dyDescent="0.25">
      <c r="A22" s="4" t="s">
        <v>34</v>
      </c>
      <c r="B22" s="4" t="s">
        <v>35</v>
      </c>
      <c r="C22" s="8">
        <v>377.15</v>
      </c>
      <c r="E22" t="s">
        <v>36</v>
      </c>
    </row>
    <row r="23" spans="1:5" ht="15.75" thickBot="1" x14ac:dyDescent="0.3">
      <c r="A23" s="5"/>
      <c r="B23" s="5"/>
      <c r="C23" s="10"/>
    </row>
    <row r="24" spans="1:5" ht="15.75" thickBot="1" x14ac:dyDescent="0.3">
      <c r="A24" s="48" t="s">
        <v>3</v>
      </c>
      <c r="B24" s="49"/>
      <c r="C24" s="1">
        <f>SUM(C2:C23)</f>
        <v>2379.2600000000002</v>
      </c>
    </row>
    <row r="25" spans="1:5" ht="15.75" thickBot="1" x14ac:dyDescent="0.3"/>
    <row r="26" spans="1:5" ht="15.75" thickBot="1" x14ac:dyDescent="0.3">
      <c r="A26" s="50" t="s">
        <v>38</v>
      </c>
      <c r="B26" s="51"/>
      <c r="C26" s="52"/>
    </row>
    <row r="27" spans="1:5" x14ac:dyDescent="0.25">
      <c r="A27" s="3" t="s">
        <v>39</v>
      </c>
      <c r="B27" s="3" t="s">
        <v>6</v>
      </c>
      <c r="C27" s="13">
        <v>42.22</v>
      </c>
    </row>
    <row r="28" spans="1:5" x14ac:dyDescent="0.25">
      <c r="A28" s="4" t="s">
        <v>40</v>
      </c>
      <c r="B28" s="4" t="s">
        <v>16</v>
      </c>
      <c r="C28" s="14">
        <v>64.900000000000006</v>
      </c>
    </row>
    <row r="29" spans="1:5" x14ac:dyDescent="0.25">
      <c r="A29" s="4" t="s">
        <v>41</v>
      </c>
      <c r="B29" s="4" t="s">
        <v>18</v>
      </c>
      <c r="C29" s="14">
        <v>53.61</v>
      </c>
    </row>
    <row r="30" spans="1:5" x14ac:dyDescent="0.25">
      <c r="A30" s="4" t="s">
        <v>40</v>
      </c>
      <c r="B30" s="4" t="s">
        <v>19</v>
      </c>
      <c r="C30" s="14">
        <v>150</v>
      </c>
    </row>
    <row r="31" spans="1:5" x14ac:dyDescent="0.25">
      <c r="A31" s="4" t="s">
        <v>42</v>
      </c>
      <c r="B31" s="4" t="s">
        <v>12</v>
      </c>
      <c r="C31" s="14">
        <v>155</v>
      </c>
    </row>
    <row r="32" spans="1:5" x14ac:dyDescent="0.25">
      <c r="A32" s="4" t="s">
        <v>15</v>
      </c>
      <c r="B32" s="4" t="s">
        <v>19</v>
      </c>
      <c r="C32" s="14">
        <v>97</v>
      </c>
    </row>
    <row r="33" spans="1:3" x14ac:dyDescent="0.25">
      <c r="A33" s="4" t="s">
        <v>42</v>
      </c>
      <c r="B33" s="4" t="s">
        <v>26</v>
      </c>
      <c r="C33" s="14">
        <v>129.96</v>
      </c>
    </row>
    <row r="34" spans="1:3" x14ac:dyDescent="0.25">
      <c r="A34" s="4" t="s">
        <v>22</v>
      </c>
      <c r="B34" s="4" t="s">
        <v>12</v>
      </c>
      <c r="C34" s="14">
        <v>160</v>
      </c>
    </row>
    <row r="35" spans="1:3" x14ac:dyDescent="0.25">
      <c r="A35" s="4" t="s">
        <v>22</v>
      </c>
      <c r="B35" s="4" t="s">
        <v>24</v>
      </c>
      <c r="C35" s="14">
        <v>69.98</v>
      </c>
    </row>
    <row r="36" spans="1:3" x14ac:dyDescent="0.25">
      <c r="A36" s="4" t="s">
        <v>43</v>
      </c>
      <c r="B36" s="4" t="s">
        <v>10</v>
      </c>
      <c r="C36" s="14">
        <v>45.96</v>
      </c>
    </row>
    <row r="37" spans="1:3" x14ac:dyDescent="0.25">
      <c r="A37" s="4" t="s">
        <v>20</v>
      </c>
      <c r="B37" s="4" t="s">
        <v>31</v>
      </c>
      <c r="C37" s="14">
        <v>160</v>
      </c>
    </row>
    <row r="38" spans="1:3" x14ac:dyDescent="0.25">
      <c r="A38" s="4" t="s">
        <v>25</v>
      </c>
      <c r="B38" s="4" t="s">
        <v>24</v>
      </c>
      <c r="C38" s="14">
        <v>78.989999999999995</v>
      </c>
    </row>
    <row r="39" spans="1:3" x14ac:dyDescent="0.25">
      <c r="A39" s="4" t="s">
        <v>43</v>
      </c>
      <c r="B39" s="4" t="s">
        <v>33</v>
      </c>
      <c r="C39" s="14">
        <v>110</v>
      </c>
    </row>
    <row r="40" spans="1:3" x14ac:dyDescent="0.25">
      <c r="A40" s="4" t="s">
        <v>44</v>
      </c>
      <c r="B40" s="4" t="s">
        <v>35</v>
      </c>
      <c r="C40" s="14">
        <v>377.15</v>
      </c>
    </row>
    <row r="41" spans="1:3" x14ac:dyDescent="0.25">
      <c r="A41" s="4" t="s">
        <v>28</v>
      </c>
      <c r="B41" s="4" t="s">
        <v>10</v>
      </c>
      <c r="C41" s="14">
        <v>43.34</v>
      </c>
    </row>
    <row r="42" spans="1:3" ht="15.75" thickBot="1" x14ac:dyDescent="0.3">
      <c r="A42" s="5"/>
      <c r="B42" s="5"/>
      <c r="C42" s="10"/>
    </row>
    <row r="43" spans="1:3" ht="15.75" thickBot="1" x14ac:dyDescent="0.3">
      <c r="A43" s="48" t="s">
        <v>3</v>
      </c>
      <c r="B43" s="49"/>
      <c r="C43" s="1">
        <f>SUM(C27:C42)</f>
        <v>1738.11</v>
      </c>
    </row>
    <row r="44" spans="1:3" ht="15.75" thickBot="1" x14ac:dyDescent="0.3"/>
    <row r="45" spans="1:3" ht="15.75" thickBot="1" x14ac:dyDescent="0.3">
      <c r="A45" s="50" t="s">
        <v>45</v>
      </c>
      <c r="B45" s="51"/>
      <c r="C45" s="52"/>
    </row>
    <row r="46" spans="1:3" x14ac:dyDescent="0.25">
      <c r="A46" s="4" t="s">
        <v>46</v>
      </c>
      <c r="B46" s="4" t="s">
        <v>16</v>
      </c>
      <c r="C46" s="14">
        <v>64.900000000000006</v>
      </c>
    </row>
    <row r="47" spans="1:3" x14ac:dyDescent="0.25">
      <c r="A47" s="4" t="s">
        <v>47</v>
      </c>
      <c r="B47" s="4" t="s">
        <v>18</v>
      </c>
      <c r="C47" s="14">
        <v>53.61</v>
      </c>
    </row>
    <row r="48" spans="1:3" x14ac:dyDescent="0.25">
      <c r="A48" s="4" t="s">
        <v>46</v>
      </c>
      <c r="B48" s="4" t="s">
        <v>19</v>
      </c>
      <c r="C48" s="14">
        <v>150</v>
      </c>
    </row>
    <row r="49" spans="1:5" x14ac:dyDescent="0.25">
      <c r="A49" s="4" t="s">
        <v>48</v>
      </c>
      <c r="B49" s="4" t="s">
        <v>12</v>
      </c>
      <c r="C49" s="14">
        <v>155</v>
      </c>
    </row>
    <row r="50" spans="1:5" x14ac:dyDescent="0.25">
      <c r="A50" s="4" t="s">
        <v>40</v>
      </c>
      <c r="B50" s="4" t="s">
        <v>19</v>
      </c>
      <c r="C50" s="14">
        <v>97</v>
      </c>
    </row>
    <row r="51" spans="1:5" x14ac:dyDescent="0.25">
      <c r="A51" s="4" t="s">
        <v>48</v>
      </c>
      <c r="B51" s="4" t="s">
        <v>26</v>
      </c>
      <c r="C51" s="14">
        <v>129.96</v>
      </c>
    </row>
    <row r="52" spans="1:5" x14ac:dyDescent="0.25">
      <c r="A52" s="4" t="s">
        <v>42</v>
      </c>
      <c r="B52" s="4" t="s">
        <v>12</v>
      </c>
      <c r="C52" s="14">
        <v>160</v>
      </c>
    </row>
    <row r="53" spans="1:5" x14ac:dyDescent="0.25">
      <c r="A53" s="4" t="s">
        <v>42</v>
      </c>
      <c r="B53" s="4" t="s">
        <v>24</v>
      </c>
      <c r="C53" s="14">
        <v>69.98</v>
      </c>
    </row>
    <row r="54" spans="1:5" x14ac:dyDescent="0.25">
      <c r="A54" s="4" t="s">
        <v>49</v>
      </c>
      <c r="B54" s="4" t="s">
        <v>10</v>
      </c>
      <c r="C54" s="14">
        <v>45.96</v>
      </c>
    </row>
    <row r="55" spans="1:5" x14ac:dyDescent="0.25">
      <c r="A55" s="4" t="s">
        <v>15</v>
      </c>
      <c r="B55" s="4" t="s">
        <v>24</v>
      </c>
      <c r="C55" s="14">
        <v>78.989999999999995</v>
      </c>
    </row>
    <row r="56" spans="1:5" x14ac:dyDescent="0.25">
      <c r="A56" s="4" t="s">
        <v>49</v>
      </c>
      <c r="B56" s="4" t="s">
        <v>33</v>
      </c>
      <c r="C56" s="14">
        <v>110</v>
      </c>
    </row>
    <row r="57" spans="1:5" x14ac:dyDescent="0.25">
      <c r="A57" s="4" t="s">
        <v>50</v>
      </c>
      <c r="B57" s="4" t="s">
        <v>35</v>
      </c>
      <c r="C57" s="14">
        <v>377.15</v>
      </c>
    </row>
    <row r="58" spans="1:5" x14ac:dyDescent="0.25">
      <c r="A58" s="4" t="s">
        <v>93</v>
      </c>
      <c r="B58" s="4" t="s">
        <v>163</v>
      </c>
      <c r="C58" s="14">
        <v>200</v>
      </c>
    </row>
    <row r="59" spans="1:5" x14ac:dyDescent="0.25">
      <c r="A59" s="4" t="s">
        <v>110</v>
      </c>
      <c r="B59" s="4" t="s">
        <v>10</v>
      </c>
      <c r="C59" s="14">
        <v>43.34</v>
      </c>
    </row>
    <row r="60" spans="1:5" x14ac:dyDescent="0.25">
      <c r="A60" s="4" t="s">
        <v>30</v>
      </c>
      <c r="B60" s="4" t="s">
        <v>102</v>
      </c>
      <c r="C60" s="14">
        <v>79.5</v>
      </c>
    </row>
    <row r="61" spans="1:5" x14ac:dyDescent="0.25">
      <c r="A61" s="4" t="s">
        <v>87</v>
      </c>
      <c r="B61" s="4" t="s">
        <v>178</v>
      </c>
      <c r="C61" s="14">
        <v>99.98</v>
      </c>
    </row>
    <row r="62" spans="1:5" x14ac:dyDescent="0.25">
      <c r="A62" s="4" t="s">
        <v>30</v>
      </c>
      <c r="B62" s="4" t="s">
        <v>179</v>
      </c>
      <c r="C62" s="14">
        <v>70.98</v>
      </c>
    </row>
    <row r="63" spans="1:5" x14ac:dyDescent="0.25">
      <c r="A63" s="4" t="s">
        <v>29</v>
      </c>
      <c r="B63" s="4" t="s">
        <v>180</v>
      </c>
      <c r="C63" s="14">
        <v>103.1</v>
      </c>
      <c r="E63" t="s">
        <v>181</v>
      </c>
    </row>
    <row r="64" spans="1:5" x14ac:dyDescent="0.25">
      <c r="A64" s="4"/>
      <c r="B64" s="4"/>
      <c r="C64" s="8"/>
    </row>
    <row r="65" spans="1:3" ht="15.75" thickBot="1" x14ac:dyDescent="0.3">
      <c r="A65" s="5"/>
      <c r="B65" s="5"/>
      <c r="C65" s="10"/>
    </row>
    <row r="66" spans="1:3" ht="15.75" thickBot="1" x14ac:dyDescent="0.3">
      <c r="A66" s="48" t="s">
        <v>3</v>
      </c>
      <c r="B66" s="49"/>
      <c r="C66" s="1">
        <f>SUM(C46:C65)</f>
        <v>2089.4500000000003</v>
      </c>
    </row>
    <row r="67" spans="1:3" ht="15.75" thickBot="1" x14ac:dyDescent="0.3"/>
    <row r="68" spans="1:3" ht="15.75" thickBot="1" x14ac:dyDescent="0.3">
      <c r="A68" s="50" t="s">
        <v>51</v>
      </c>
      <c r="B68" s="51"/>
      <c r="C68" s="52"/>
    </row>
    <row r="69" spans="1:3" x14ac:dyDescent="0.25">
      <c r="A69" s="4" t="s">
        <v>52</v>
      </c>
      <c r="B69" s="4" t="s">
        <v>16</v>
      </c>
      <c r="C69" s="14">
        <v>64.900000000000006</v>
      </c>
    </row>
    <row r="70" spans="1:3" x14ac:dyDescent="0.25">
      <c r="A70" s="4" t="s">
        <v>9</v>
      </c>
      <c r="B70" s="4" t="s">
        <v>18</v>
      </c>
      <c r="C70" s="14">
        <v>53.61</v>
      </c>
    </row>
    <row r="71" spans="1:3" x14ac:dyDescent="0.25">
      <c r="A71" s="4" t="s">
        <v>52</v>
      </c>
      <c r="B71" s="4" t="s">
        <v>19</v>
      </c>
      <c r="C71" s="14">
        <v>150</v>
      </c>
    </row>
    <row r="72" spans="1:3" x14ac:dyDescent="0.25">
      <c r="A72" s="4" t="s">
        <v>11</v>
      </c>
      <c r="B72" s="4" t="s">
        <v>12</v>
      </c>
      <c r="C72" s="14">
        <v>155</v>
      </c>
    </row>
    <row r="73" spans="1:3" x14ac:dyDescent="0.25">
      <c r="A73" s="4" t="s">
        <v>46</v>
      </c>
      <c r="B73" s="4" t="s">
        <v>19</v>
      </c>
      <c r="C73" s="14">
        <v>97</v>
      </c>
    </row>
    <row r="74" spans="1:3" x14ac:dyDescent="0.25">
      <c r="A74" s="4" t="s">
        <v>11</v>
      </c>
      <c r="B74" s="4" t="s">
        <v>26</v>
      </c>
      <c r="C74" s="14">
        <v>129.96</v>
      </c>
    </row>
    <row r="75" spans="1:3" x14ac:dyDescent="0.25">
      <c r="A75" s="4" t="s">
        <v>48</v>
      </c>
      <c r="B75" s="4" t="s">
        <v>12</v>
      </c>
      <c r="C75" s="14">
        <v>160</v>
      </c>
    </row>
    <row r="76" spans="1:3" x14ac:dyDescent="0.25">
      <c r="A76" s="4" t="s">
        <v>48</v>
      </c>
      <c r="B76" s="4" t="s">
        <v>24</v>
      </c>
      <c r="C76" s="14">
        <v>69.98</v>
      </c>
    </row>
    <row r="77" spans="1:3" x14ac:dyDescent="0.25">
      <c r="A77" s="4" t="s">
        <v>13</v>
      </c>
      <c r="B77" s="4" t="s">
        <v>10</v>
      </c>
      <c r="C77" s="14">
        <v>45.96</v>
      </c>
    </row>
    <row r="78" spans="1:3" x14ac:dyDescent="0.25">
      <c r="A78" s="4" t="s">
        <v>40</v>
      </c>
      <c r="B78" s="4" t="s">
        <v>24</v>
      </c>
      <c r="C78" s="14">
        <v>78.989999999999995</v>
      </c>
    </row>
    <row r="79" spans="1:3" x14ac:dyDescent="0.25">
      <c r="A79" s="4" t="s">
        <v>13</v>
      </c>
      <c r="B79" s="4" t="s">
        <v>33</v>
      </c>
      <c r="C79" s="14">
        <v>110</v>
      </c>
    </row>
    <row r="80" spans="1:3" x14ac:dyDescent="0.25">
      <c r="A80" s="4" t="s">
        <v>53</v>
      </c>
      <c r="B80" s="4" t="s">
        <v>35</v>
      </c>
      <c r="C80" s="14">
        <v>377.15</v>
      </c>
    </row>
    <row r="81" spans="1:5" x14ac:dyDescent="0.25">
      <c r="A81" s="4" t="s">
        <v>17</v>
      </c>
      <c r="B81" s="4" t="s">
        <v>10</v>
      </c>
      <c r="C81" s="14">
        <v>43.34</v>
      </c>
    </row>
    <row r="82" spans="1:5" x14ac:dyDescent="0.25">
      <c r="A82" s="4" t="s">
        <v>20</v>
      </c>
      <c r="B82" s="4" t="s">
        <v>102</v>
      </c>
      <c r="C82" s="14">
        <v>79.5</v>
      </c>
    </row>
    <row r="83" spans="1:5" x14ac:dyDescent="0.25">
      <c r="A83" s="4" t="s">
        <v>81</v>
      </c>
      <c r="B83" s="4" t="s">
        <v>178</v>
      </c>
      <c r="C83" s="14">
        <v>99.98</v>
      </c>
    </row>
    <row r="84" spans="1:5" x14ac:dyDescent="0.25">
      <c r="A84" s="4" t="s">
        <v>20</v>
      </c>
      <c r="B84" s="4" t="s">
        <v>179</v>
      </c>
      <c r="C84" s="14">
        <v>70.98</v>
      </c>
    </row>
    <row r="85" spans="1:5" x14ac:dyDescent="0.25">
      <c r="A85" s="4" t="s">
        <v>43</v>
      </c>
      <c r="B85" s="4" t="s">
        <v>180</v>
      </c>
      <c r="C85" s="14">
        <v>103.1</v>
      </c>
      <c r="E85" t="s">
        <v>181</v>
      </c>
    </row>
    <row r="86" spans="1:5" x14ac:dyDescent="0.25">
      <c r="A86" s="4" t="s">
        <v>93</v>
      </c>
      <c r="B86" s="4" t="s">
        <v>190</v>
      </c>
      <c r="C86" s="14">
        <v>157.6</v>
      </c>
    </row>
    <row r="87" spans="1:5" x14ac:dyDescent="0.25">
      <c r="A87" s="4" t="s">
        <v>93</v>
      </c>
      <c r="B87" s="4" t="s">
        <v>191</v>
      </c>
      <c r="C87" s="14">
        <v>231.88</v>
      </c>
    </row>
    <row r="88" spans="1:5" x14ac:dyDescent="0.25">
      <c r="A88" s="4" t="s">
        <v>93</v>
      </c>
      <c r="B88" s="4" t="s">
        <v>192</v>
      </c>
      <c r="C88" s="14">
        <v>49</v>
      </c>
    </row>
    <row r="89" spans="1:5" x14ac:dyDescent="0.25">
      <c r="A89" s="4" t="s">
        <v>93</v>
      </c>
      <c r="B89" s="4" t="s">
        <v>184</v>
      </c>
      <c r="C89" s="14">
        <v>76</v>
      </c>
    </row>
    <row r="90" spans="1:5" x14ac:dyDescent="0.25">
      <c r="A90" s="4" t="s">
        <v>27</v>
      </c>
      <c r="B90" s="4" t="s">
        <v>12</v>
      </c>
      <c r="C90" s="14">
        <v>328.2</v>
      </c>
    </row>
    <row r="91" spans="1:5" x14ac:dyDescent="0.25">
      <c r="A91" s="4" t="s">
        <v>30</v>
      </c>
      <c r="B91" s="4" t="s">
        <v>193</v>
      </c>
      <c r="C91" s="14">
        <v>134.91</v>
      </c>
    </row>
    <row r="92" spans="1:5" ht="15.75" thickBot="1" x14ac:dyDescent="0.3">
      <c r="A92" s="5"/>
      <c r="B92" s="5"/>
      <c r="C92" s="10"/>
    </row>
    <row r="93" spans="1:5" ht="15.75" thickBot="1" x14ac:dyDescent="0.3">
      <c r="A93" s="48" t="s">
        <v>3</v>
      </c>
      <c r="B93" s="49"/>
      <c r="C93" s="1">
        <f>SUM(C69:C92)</f>
        <v>2867.0399999999995</v>
      </c>
    </row>
    <row r="94" spans="1:5" ht="15.75" thickBot="1" x14ac:dyDescent="0.3"/>
    <row r="95" spans="1:5" ht="15.75" thickBot="1" x14ac:dyDescent="0.3">
      <c r="A95" s="50" t="s">
        <v>54</v>
      </c>
      <c r="B95" s="51"/>
      <c r="C95" s="52"/>
    </row>
    <row r="96" spans="1:5" x14ac:dyDescent="0.25">
      <c r="A96" s="4" t="s">
        <v>55</v>
      </c>
      <c r="B96" s="4" t="s">
        <v>16</v>
      </c>
      <c r="C96" s="14">
        <v>64.900000000000006</v>
      </c>
    </row>
    <row r="97" spans="1:5" x14ac:dyDescent="0.25">
      <c r="A97" s="4" t="s">
        <v>55</v>
      </c>
      <c r="B97" s="4" t="s">
        <v>19</v>
      </c>
      <c r="C97" s="14">
        <v>150</v>
      </c>
    </row>
    <row r="98" spans="1:5" x14ac:dyDescent="0.25">
      <c r="A98" s="4" t="s">
        <v>52</v>
      </c>
      <c r="B98" s="4" t="s">
        <v>19</v>
      </c>
      <c r="C98" s="14">
        <v>97</v>
      </c>
    </row>
    <row r="99" spans="1:5" x14ac:dyDescent="0.25">
      <c r="A99" s="4" t="s">
        <v>11</v>
      </c>
      <c r="B99" s="4" t="s">
        <v>12</v>
      </c>
      <c r="C99" s="14">
        <v>160</v>
      </c>
    </row>
    <row r="100" spans="1:5" x14ac:dyDescent="0.25">
      <c r="A100" s="4" t="s">
        <v>11</v>
      </c>
      <c r="B100" s="4" t="s">
        <v>24</v>
      </c>
      <c r="C100" s="14">
        <v>69.98</v>
      </c>
    </row>
    <row r="101" spans="1:5" x14ac:dyDescent="0.25">
      <c r="A101" s="4" t="s">
        <v>46</v>
      </c>
      <c r="B101" s="4" t="s">
        <v>24</v>
      </c>
      <c r="C101" s="14">
        <v>78.989999999999995</v>
      </c>
    </row>
    <row r="102" spans="1:5" x14ac:dyDescent="0.25">
      <c r="A102" s="4" t="s">
        <v>56</v>
      </c>
      <c r="B102" s="4" t="s">
        <v>35</v>
      </c>
      <c r="C102" s="14">
        <v>377.15</v>
      </c>
    </row>
    <row r="103" spans="1:5" x14ac:dyDescent="0.25">
      <c r="A103" s="4" t="s">
        <v>41</v>
      </c>
      <c r="B103" s="4" t="s">
        <v>10</v>
      </c>
      <c r="C103" s="14">
        <v>43.34</v>
      </c>
    </row>
    <row r="104" spans="1:5" x14ac:dyDescent="0.25">
      <c r="A104" s="4" t="s">
        <v>78</v>
      </c>
      <c r="B104" s="4" t="s">
        <v>178</v>
      </c>
      <c r="C104" s="14">
        <v>99.98</v>
      </c>
    </row>
    <row r="105" spans="1:5" x14ac:dyDescent="0.25">
      <c r="A105" s="4" t="s">
        <v>49</v>
      </c>
      <c r="B105" s="4" t="s">
        <v>180</v>
      </c>
      <c r="C105" s="14">
        <v>103.1</v>
      </c>
      <c r="E105" t="s">
        <v>181</v>
      </c>
    </row>
    <row r="106" spans="1:5" x14ac:dyDescent="0.25">
      <c r="A106" s="4" t="s">
        <v>22</v>
      </c>
      <c r="B106" s="4" t="s">
        <v>12</v>
      </c>
      <c r="C106" s="14">
        <v>328.2</v>
      </c>
    </row>
    <row r="107" spans="1:5" x14ac:dyDescent="0.25">
      <c r="A107" s="4" t="s">
        <v>20</v>
      </c>
      <c r="B107" s="4" t="s">
        <v>193</v>
      </c>
      <c r="C107" s="14">
        <v>134.91</v>
      </c>
    </row>
    <row r="108" spans="1:5" x14ac:dyDescent="0.25">
      <c r="A108" s="4" t="s">
        <v>28</v>
      </c>
      <c r="B108" s="4" t="s">
        <v>202</v>
      </c>
      <c r="C108" s="14">
        <v>123.3</v>
      </c>
    </row>
    <row r="109" spans="1:5" x14ac:dyDescent="0.25">
      <c r="A109" s="4" t="s">
        <v>29</v>
      </c>
      <c r="B109" s="4" t="s">
        <v>95</v>
      </c>
      <c r="C109" s="14">
        <v>104.95</v>
      </c>
    </row>
    <row r="110" spans="1:5" x14ac:dyDescent="0.25">
      <c r="A110" s="4" t="s">
        <v>30</v>
      </c>
      <c r="B110" s="4" t="s">
        <v>76</v>
      </c>
      <c r="C110" s="14">
        <v>159</v>
      </c>
    </row>
    <row r="111" spans="1:5" x14ac:dyDescent="0.25">
      <c r="A111" s="4" t="s">
        <v>30</v>
      </c>
      <c r="B111" s="4" t="s">
        <v>14</v>
      </c>
      <c r="C111" s="14">
        <v>138.5</v>
      </c>
    </row>
    <row r="112" spans="1:5" x14ac:dyDescent="0.25">
      <c r="A112" s="4"/>
      <c r="B112" s="4"/>
      <c r="C112" s="8"/>
    </row>
    <row r="113" spans="1:5" ht="15.75" thickBot="1" x14ac:dyDescent="0.3">
      <c r="A113" s="5"/>
      <c r="B113" s="5"/>
      <c r="C113" s="10"/>
    </row>
    <row r="114" spans="1:5" ht="15.75" thickBot="1" x14ac:dyDescent="0.3">
      <c r="A114" s="48" t="s">
        <v>3</v>
      </c>
      <c r="B114" s="49"/>
      <c r="C114" s="1">
        <f>SUM(C96:C113)</f>
        <v>2233.3000000000002</v>
      </c>
    </row>
    <row r="115" spans="1:5" ht="15.75" thickBot="1" x14ac:dyDescent="0.3"/>
    <row r="116" spans="1:5" ht="15.75" thickBot="1" x14ac:dyDescent="0.3">
      <c r="A116" s="50" t="s">
        <v>57</v>
      </c>
      <c r="B116" s="51"/>
      <c r="C116" s="52"/>
    </row>
    <row r="117" spans="1:5" x14ac:dyDescent="0.25">
      <c r="A117" s="4" t="s">
        <v>58</v>
      </c>
      <c r="B117" s="4" t="s">
        <v>16</v>
      </c>
      <c r="C117" s="14">
        <v>64.900000000000006</v>
      </c>
    </row>
    <row r="118" spans="1:5" x14ac:dyDescent="0.25">
      <c r="A118" s="4" t="s">
        <v>58</v>
      </c>
      <c r="B118" s="4" t="s">
        <v>19</v>
      </c>
      <c r="C118" s="14">
        <v>150</v>
      </c>
    </row>
    <row r="119" spans="1:5" x14ac:dyDescent="0.25">
      <c r="A119" s="4" t="s">
        <v>55</v>
      </c>
      <c r="B119" s="4" t="s">
        <v>19</v>
      </c>
      <c r="C119" s="14">
        <v>97</v>
      </c>
    </row>
    <row r="120" spans="1:5" x14ac:dyDescent="0.25">
      <c r="A120" s="4" t="s">
        <v>52</v>
      </c>
      <c r="B120" s="4" t="s">
        <v>24</v>
      </c>
      <c r="C120" s="14">
        <v>78.989999999999995</v>
      </c>
    </row>
    <row r="121" spans="1:5" x14ac:dyDescent="0.25">
      <c r="A121" s="4" t="s">
        <v>59</v>
      </c>
      <c r="B121" s="4" t="s">
        <v>35</v>
      </c>
      <c r="C121" s="14">
        <v>377.15</v>
      </c>
    </row>
    <row r="122" spans="1:5" x14ac:dyDescent="0.25">
      <c r="A122" s="4" t="s">
        <v>47</v>
      </c>
      <c r="B122" s="4" t="s">
        <v>10</v>
      </c>
      <c r="C122" s="14">
        <v>43.34</v>
      </c>
    </row>
    <row r="123" spans="1:5" x14ac:dyDescent="0.25">
      <c r="A123" s="4" t="s">
        <v>13</v>
      </c>
      <c r="B123" s="4" t="s">
        <v>180</v>
      </c>
      <c r="C123" s="14">
        <v>103.1</v>
      </c>
      <c r="E123" t="s">
        <v>181</v>
      </c>
    </row>
    <row r="124" spans="1:5" x14ac:dyDescent="0.25">
      <c r="A124" s="4" t="s">
        <v>42</v>
      </c>
      <c r="B124" s="4" t="s">
        <v>12</v>
      </c>
      <c r="C124" s="14">
        <v>328.2</v>
      </c>
    </row>
    <row r="125" spans="1:5" x14ac:dyDescent="0.25">
      <c r="A125" s="4" t="s">
        <v>110</v>
      </c>
      <c r="B125" s="4" t="s">
        <v>202</v>
      </c>
      <c r="C125" s="14">
        <v>123.3</v>
      </c>
    </row>
    <row r="126" spans="1:5" x14ac:dyDescent="0.25">
      <c r="A126" s="4" t="s">
        <v>43</v>
      </c>
      <c r="B126" s="4" t="s">
        <v>95</v>
      </c>
      <c r="C126" s="14">
        <v>104.95</v>
      </c>
    </row>
    <row r="127" spans="1:5" x14ac:dyDescent="0.25">
      <c r="A127" s="4" t="s">
        <v>20</v>
      </c>
      <c r="B127" s="4" t="s">
        <v>76</v>
      </c>
      <c r="C127" s="14">
        <v>159</v>
      </c>
    </row>
    <row r="128" spans="1:5" x14ac:dyDescent="0.25">
      <c r="A128" s="4" t="s">
        <v>20</v>
      </c>
      <c r="B128" s="4" t="s">
        <v>14</v>
      </c>
      <c r="C128" s="14">
        <v>138.5</v>
      </c>
    </row>
    <row r="129" spans="1:3" x14ac:dyDescent="0.25">
      <c r="A129" s="4" t="s">
        <v>29</v>
      </c>
      <c r="B129" s="4" t="s">
        <v>76</v>
      </c>
      <c r="C129" s="14">
        <v>116.75</v>
      </c>
    </row>
    <row r="130" spans="1:3" x14ac:dyDescent="0.25">
      <c r="A130" s="4" t="s">
        <v>30</v>
      </c>
      <c r="B130" s="4" t="s">
        <v>96</v>
      </c>
      <c r="C130" s="14">
        <v>72.900000000000006</v>
      </c>
    </row>
    <row r="131" spans="1:3" x14ac:dyDescent="0.25">
      <c r="A131" s="4" t="s">
        <v>30</v>
      </c>
      <c r="B131" s="4" t="s">
        <v>208</v>
      </c>
      <c r="C131" s="14">
        <v>79.48</v>
      </c>
    </row>
    <row r="132" spans="1:3" x14ac:dyDescent="0.25">
      <c r="A132" s="4" t="s">
        <v>27</v>
      </c>
      <c r="B132" s="4" t="s">
        <v>12</v>
      </c>
      <c r="C132" s="14">
        <v>297.39999999999998</v>
      </c>
    </row>
    <row r="133" spans="1:3" x14ac:dyDescent="0.25">
      <c r="A133" s="4" t="s">
        <v>28</v>
      </c>
      <c r="B133" s="4" t="s">
        <v>209</v>
      </c>
      <c r="C133" s="14">
        <v>260</v>
      </c>
    </row>
    <row r="134" spans="1:3" x14ac:dyDescent="0.25">
      <c r="A134" s="4" t="s">
        <v>27</v>
      </c>
      <c r="B134" s="4" t="s">
        <v>12</v>
      </c>
      <c r="C134" s="14">
        <v>138.80000000000001</v>
      </c>
    </row>
    <row r="135" spans="1:3" x14ac:dyDescent="0.25">
      <c r="A135" s="4" t="s">
        <v>93</v>
      </c>
      <c r="B135" s="4" t="s">
        <v>210</v>
      </c>
      <c r="C135" s="14">
        <v>179.9</v>
      </c>
    </row>
    <row r="136" spans="1:3" x14ac:dyDescent="0.25">
      <c r="A136" s="4" t="s">
        <v>30</v>
      </c>
      <c r="B136" s="4" t="s">
        <v>97</v>
      </c>
      <c r="C136" s="14">
        <v>78.3</v>
      </c>
    </row>
    <row r="137" spans="1:3" x14ac:dyDescent="0.25">
      <c r="A137" s="4" t="s">
        <v>93</v>
      </c>
      <c r="B137" s="4" t="s">
        <v>211</v>
      </c>
      <c r="C137" s="14">
        <v>38</v>
      </c>
    </row>
    <row r="138" spans="1:3" x14ac:dyDescent="0.25">
      <c r="A138" s="4" t="s">
        <v>93</v>
      </c>
      <c r="B138" s="4" t="s">
        <v>212</v>
      </c>
      <c r="C138" s="14">
        <v>71.2</v>
      </c>
    </row>
    <row r="139" spans="1:3" x14ac:dyDescent="0.25">
      <c r="A139" s="4" t="s">
        <v>93</v>
      </c>
      <c r="B139" s="4" t="s">
        <v>213</v>
      </c>
      <c r="C139" s="14">
        <v>102.9</v>
      </c>
    </row>
    <row r="140" spans="1:3" x14ac:dyDescent="0.25">
      <c r="A140" s="4" t="s">
        <v>93</v>
      </c>
      <c r="B140" s="4" t="s">
        <v>163</v>
      </c>
      <c r="C140" s="14">
        <v>70</v>
      </c>
    </row>
    <row r="141" spans="1:3" x14ac:dyDescent="0.25">
      <c r="A141" s="4" t="s">
        <v>93</v>
      </c>
      <c r="B141" s="4" t="s">
        <v>214</v>
      </c>
      <c r="C141" s="14">
        <v>54</v>
      </c>
    </row>
    <row r="142" spans="1:3" x14ac:dyDescent="0.25">
      <c r="A142" s="4" t="s">
        <v>93</v>
      </c>
      <c r="B142" s="4" t="s">
        <v>97</v>
      </c>
      <c r="C142" s="14">
        <v>92.8</v>
      </c>
    </row>
    <row r="143" spans="1:3" ht="15.75" thickBot="1" x14ac:dyDescent="0.3">
      <c r="A143" s="5"/>
      <c r="B143" s="5"/>
      <c r="C143" s="10"/>
    </row>
    <row r="144" spans="1:3" ht="15.75" thickBot="1" x14ac:dyDescent="0.3">
      <c r="A144" s="48" t="s">
        <v>3</v>
      </c>
      <c r="B144" s="49"/>
      <c r="C144" s="1">
        <f>SUM(C117:C143)</f>
        <v>3420.8600000000006</v>
      </c>
    </row>
    <row r="145" spans="1:3" ht="15.75" thickBot="1" x14ac:dyDescent="0.3"/>
    <row r="146" spans="1:3" ht="15.75" thickBot="1" x14ac:dyDescent="0.3">
      <c r="A146" s="50" t="s">
        <v>60</v>
      </c>
      <c r="B146" s="51"/>
      <c r="C146" s="52"/>
    </row>
    <row r="147" spans="1:3" x14ac:dyDescent="0.25">
      <c r="A147" s="4" t="s">
        <v>61</v>
      </c>
      <c r="B147" s="4" t="s">
        <v>16</v>
      </c>
      <c r="C147" s="14">
        <v>64.900000000000006</v>
      </c>
    </row>
    <row r="148" spans="1:3" x14ac:dyDescent="0.25">
      <c r="A148" s="4" t="s">
        <v>61</v>
      </c>
      <c r="B148" s="4" t="s">
        <v>19</v>
      </c>
      <c r="C148" s="14">
        <v>150</v>
      </c>
    </row>
    <row r="149" spans="1:3" x14ac:dyDescent="0.25">
      <c r="A149" s="4" t="s">
        <v>58</v>
      </c>
      <c r="B149" s="4" t="s">
        <v>19</v>
      </c>
      <c r="C149" s="14">
        <v>97</v>
      </c>
    </row>
    <row r="150" spans="1:3" x14ac:dyDescent="0.25">
      <c r="A150" s="4" t="s">
        <v>55</v>
      </c>
      <c r="B150" s="4" t="s">
        <v>24</v>
      </c>
      <c r="C150" s="14">
        <v>78.989999999999995</v>
      </c>
    </row>
    <row r="151" spans="1:3" x14ac:dyDescent="0.25">
      <c r="A151" s="4" t="s">
        <v>62</v>
      </c>
      <c r="B151" s="4" t="s">
        <v>35</v>
      </c>
      <c r="C151" s="14">
        <v>377.15</v>
      </c>
    </row>
    <row r="152" spans="1:3" x14ac:dyDescent="0.25">
      <c r="A152" s="4" t="s">
        <v>9</v>
      </c>
      <c r="B152" s="4" t="s">
        <v>10</v>
      </c>
      <c r="C152" s="14">
        <v>43.34</v>
      </c>
    </row>
    <row r="153" spans="1:3" x14ac:dyDescent="0.25">
      <c r="A153" s="4" t="s">
        <v>48</v>
      </c>
      <c r="B153" s="4" t="s">
        <v>12</v>
      </c>
      <c r="C153" s="14">
        <v>328.2</v>
      </c>
    </row>
    <row r="154" spans="1:3" x14ac:dyDescent="0.25">
      <c r="A154" s="4" t="s">
        <v>17</v>
      </c>
      <c r="B154" s="4" t="s">
        <v>202</v>
      </c>
      <c r="C154" s="14">
        <v>123.3</v>
      </c>
    </row>
    <row r="155" spans="1:3" x14ac:dyDescent="0.25">
      <c r="A155" s="4" t="s">
        <v>49</v>
      </c>
      <c r="B155" s="4" t="s">
        <v>95</v>
      </c>
      <c r="C155" s="14">
        <v>104.95</v>
      </c>
    </row>
    <row r="156" spans="1:3" x14ac:dyDescent="0.25">
      <c r="A156" s="4" t="s">
        <v>43</v>
      </c>
      <c r="B156" s="4" t="s">
        <v>76</v>
      </c>
      <c r="C156" s="14">
        <v>116.75</v>
      </c>
    </row>
    <row r="157" spans="1:3" x14ac:dyDescent="0.25">
      <c r="A157" s="4" t="s">
        <v>20</v>
      </c>
      <c r="B157" s="4" t="s">
        <v>96</v>
      </c>
      <c r="C157" s="14">
        <v>72.900000000000006</v>
      </c>
    </row>
    <row r="158" spans="1:3" x14ac:dyDescent="0.25">
      <c r="A158" s="4" t="s">
        <v>20</v>
      </c>
      <c r="B158" s="4" t="s">
        <v>208</v>
      </c>
      <c r="C158" s="14">
        <v>79.48</v>
      </c>
    </row>
    <row r="159" spans="1:3" x14ac:dyDescent="0.25">
      <c r="A159" s="4" t="s">
        <v>22</v>
      </c>
      <c r="B159" s="4" t="s">
        <v>12</v>
      </c>
      <c r="C159" s="14">
        <v>297.39999999999998</v>
      </c>
    </row>
    <row r="160" spans="1:3" x14ac:dyDescent="0.25">
      <c r="A160" s="4" t="s">
        <v>110</v>
      </c>
      <c r="B160" s="4" t="s">
        <v>209</v>
      </c>
      <c r="C160" s="14">
        <v>260</v>
      </c>
    </row>
    <row r="161" spans="1:3" x14ac:dyDescent="0.25">
      <c r="A161" s="4" t="s">
        <v>22</v>
      </c>
      <c r="B161" s="4" t="s">
        <v>12</v>
      </c>
      <c r="C161" s="14">
        <v>138.80000000000001</v>
      </c>
    </row>
    <row r="162" spans="1:3" x14ac:dyDescent="0.25">
      <c r="A162" s="4" t="s">
        <v>20</v>
      </c>
      <c r="B162" s="4" t="s">
        <v>97</v>
      </c>
      <c r="C162" s="14">
        <v>78.3</v>
      </c>
    </row>
    <row r="163" spans="1:3" x14ac:dyDescent="0.25">
      <c r="A163" s="4" t="s">
        <v>30</v>
      </c>
      <c r="B163" s="4" t="s">
        <v>234</v>
      </c>
      <c r="C163" s="14">
        <v>140</v>
      </c>
    </row>
    <row r="164" spans="1:3" x14ac:dyDescent="0.25">
      <c r="A164" s="4" t="s">
        <v>30</v>
      </c>
      <c r="B164" s="4" t="s">
        <v>235</v>
      </c>
      <c r="C164" s="14">
        <v>99.95</v>
      </c>
    </row>
    <row r="165" spans="1:3" x14ac:dyDescent="0.25">
      <c r="A165" s="4" t="s">
        <v>93</v>
      </c>
      <c r="B165" s="4" t="s">
        <v>236</v>
      </c>
      <c r="C165" s="14">
        <v>76.5</v>
      </c>
    </row>
    <row r="166" spans="1:3" x14ac:dyDescent="0.25">
      <c r="A166" s="4" t="s">
        <v>93</v>
      </c>
      <c r="B166" s="4" t="s">
        <v>95</v>
      </c>
      <c r="C166" s="14">
        <v>139.80000000000001</v>
      </c>
    </row>
    <row r="167" spans="1:3" x14ac:dyDescent="0.25">
      <c r="A167" s="4" t="s">
        <v>93</v>
      </c>
      <c r="B167" s="4" t="s">
        <v>179</v>
      </c>
      <c r="C167" s="14">
        <v>147.18</v>
      </c>
    </row>
    <row r="168" spans="1:3" x14ac:dyDescent="0.25">
      <c r="A168" s="4" t="s">
        <v>32</v>
      </c>
      <c r="B168" s="4" t="s">
        <v>204</v>
      </c>
      <c r="C168" s="14">
        <v>175.97</v>
      </c>
    </row>
    <row r="169" spans="1:3" x14ac:dyDescent="0.25">
      <c r="A169" s="4"/>
      <c r="B169" s="4"/>
      <c r="C169" s="20"/>
    </row>
    <row r="170" spans="1:3" ht="15.75" thickBot="1" x14ac:dyDescent="0.3">
      <c r="A170" s="5"/>
      <c r="B170" s="5"/>
      <c r="C170" s="10"/>
    </row>
    <row r="171" spans="1:3" ht="15.75" thickBot="1" x14ac:dyDescent="0.3">
      <c r="A171" s="48" t="s">
        <v>3</v>
      </c>
      <c r="B171" s="49"/>
      <c r="C171" s="1">
        <f>SUM(C147:C170)</f>
        <v>3190.86</v>
      </c>
    </row>
    <row r="172" spans="1:3" ht="15.75" thickBot="1" x14ac:dyDescent="0.3"/>
    <row r="173" spans="1:3" ht="15.75" thickBot="1" x14ac:dyDescent="0.3">
      <c r="A173" s="50" t="s">
        <v>63</v>
      </c>
      <c r="B173" s="51"/>
      <c r="C173" s="52"/>
    </row>
    <row r="174" spans="1:3" x14ac:dyDescent="0.25">
      <c r="A174" s="4" t="s">
        <v>64</v>
      </c>
      <c r="B174" s="4" t="s">
        <v>16</v>
      </c>
      <c r="C174" s="14">
        <v>64.900000000000006</v>
      </c>
    </row>
    <row r="175" spans="1:3" x14ac:dyDescent="0.25">
      <c r="A175" s="4" t="s">
        <v>64</v>
      </c>
      <c r="B175" s="4" t="s">
        <v>19</v>
      </c>
      <c r="C175" s="14">
        <v>150</v>
      </c>
    </row>
    <row r="176" spans="1:3" x14ac:dyDescent="0.25">
      <c r="A176" s="4" t="s">
        <v>61</v>
      </c>
      <c r="B176" s="4" t="s">
        <v>19</v>
      </c>
      <c r="C176" s="14">
        <v>97</v>
      </c>
    </row>
    <row r="177" spans="1:3" x14ac:dyDescent="0.25">
      <c r="A177" s="4" t="s">
        <v>58</v>
      </c>
      <c r="B177" s="4" t="s">
        <v>24</v>
      </c>
      <c r="C177" s="14">
        <v>78.989999999999995</v>
      </c>
    </row>
    <row r="178" spans="1:3" x14ac:dyDescent="0.25">
      <c r="A178" s="4" t="s">
        <v>65</v>
      </c>
      <c r="B178" s="4" t="s">
        <v>35</v>
      </c>
      <c r="C178" s="14">
        <v>377.15</v>
      </c>
    </row>
    <row r="179" spans="1:3" x14ac:dyDescent="0.25">
      <c r="A179" s="4" t="s">
        <v>11</v>
      </c>
      <c r="B179" s="4" t="s">
        <v>12</v>
      </c>
      <c r="C179" s="14">
        <v>328.2</v>
      </c>
    </row>
    <row r="180" spans="1:3" x14ac:dyDescent="0.25">
      <c r="A180" s="4" t="s">
        <v>41</v>
      </c>
      <c r="B180" s="4" t="s">
        <v>202</v>
      </c>
      <c r="C180" s="14">
        <v>123.3</v>
      </c>
    </row>
    <row r="181" spans="1:3" x14ac:dyDescent="0.25">
      <c r="A181" s="4" t="s">
        <v>13</v>
      </c>
      <c r="B181" s="4" t="s">
        <v>95</v>
      </c>
      <c r="C181" s="14">
        <v>104.95</v>
      </c>
    </row>
    <row r="182" spans="1:3" x14ac:dyDescent="0.25">
      <c r="A182" s="4" t="s">
        <v>49</v>
      </c>
      <c r="B182" s="4" t="s">
        <v>76</v>
      </c>
      <c r="C182" s="14">
        <v>116.75</v>
      </c>
    </row>
    <row r="183" spans="1:3" x14ac:dyDescent="0.25">
      <c r="A183" s="4" t="s">
        <v>42</v>
      </c>
      <c r="B183" s="4" t="s">
        <v>12</v>
      </c>
      <c r="C183" s="14">
        <v>297.39999999999998</v>
      </c>
    </row>
    <row r="184" spans="1:3" x14ac:dyDescent="0.25">
      <c r="A184" s="4" t="s">
        <v>17</v>
      </c>
      <c r="B184" s="4" t="s">
        <v>209</v>
      </c>
      <c r="C184" s="14">
        <v>260</v>
      </c>
    </row>
    <row r="185" spans="1:3" x14ac:dyDescent="0.25">
      <c r="A185" s="4" t="s">
        <v>42</v>
      </c>
      <c r="B185" s="4" t="s">
        <v>12</v>
      </c>
      <c r="C185" s="14">
        <v>138.80000000000001</v>
      </c>
    </row>
    <row r="186" spans="1:3" x14ac:dyDescent="0.25">
      <c r="A186" s="4" t="s">
        <v>20</v>
      </c>
      <c r="B186" s="4" t="s">
        <v>234</v>
      </c>
      <c r="C186" s="14">
        <v>140</v>
      </c>
    </row>
    <row r="187" spans="1:3" x14ac:dyDescent="0.25">
      <c r="A187" s="4" t="s">
        <v>20</v>
      </c>
      <c r="B187" s="4" t="s">
        <v>235</v>
      </c>
      <c r="C187" s="14">
        <v>99.95</v>
      </c>
    </row>
    <row r="188" spans="1:3" x14ac:dyDescent="0.25">
      <c r="A188" s="4" t="s">
        <v>25</v>
      </c>
      <c r="B188" s="4" t="s">
        <v>204</v>
      </c>
      <c r="C188" s="14">
        <v>175.97</v>
      </c>
    </row>
    <row r="189" spans="1:3" x14ac:dyDescent="0.25">
      <c r="A189" s="4" t="s">
        <v>93</v>
      </c>
      <c r="B189" s="4" t="s">
        <v>236</v>
      </c>
      <c r="C189" s="14">
        <v>63.5</v>
      </c>
    </row>
    <row r="190" spans="1:3" x14ac:dyDescent="0.25">
      <c r="A190" s="4" t="s">
        <v>27</v>
      </c>
      <c r="B190" s="4" t="s">
        <v>12</v>
      </c>
      <c r="C190" s="14">
        <v>196.6</v>
      </c>
    </row>
    <row r="191" spans="1:3" x14ac:dyDescent="0.25">
      <c r="A191" s="4" t="s">
        <v>27</v>
      </c>
      <c r="B191" s="4" t="s">
        <v>12</v>
      </c>
      <c r="C191" s="14">
        <v>132.4</v>
      </c>
    </row>
    <row r="192" spans="1:3" x14ac:dyDescent="0.25">
      <c r="A192" s="4" t="s">
        <v>93</v>
      </c>
      <c r="B192" s="4" t="s">
        <v>248</v>
      </c>
      <c r="C192" s="14">
        <v>128.80000000000001</v>
      </c>
    </row>
    <row r="193" spans="1:3" x14ac:dyDescent="0.25">
      <c r="A193" s="4" t="s">
        <v>27</v>
      </c>
      <c r="B193" s="4" t="s">
        <v>12</v>
      </c>
      <c r="C193" s="14">
        <v>147.80000000000001</v>
      </c>
    </row>
    <row r="194" spans="1:3" x14ac:dyDescent="0.25">
      <c r="A194" s="4" t="s">
        <v>93</v>
      </c>
      <c r="B194" s="4" t="s">
        <v>249</v>
      </c>
      <c r="C194" s="14">
        <v>417.6</v>
      </c>
    </row>
    <row r="195" spans="1:3" x14ac:dyDescent="0.25">
      <c r="A195" s="4"/>
      <c r="B195" s="4"/>
      <c r="C195" s="26"/>
    </row>
    <row r="196" spans="1:3" ht="15.75" thickBot="1" x14ac:dyDescent="0.3">
      <c r="A196" s="5"/>
      <c r="B196" s="5"/>
      <c r="C196" s="10"/>
    </row>
    <row r="197" spans="1:3" ht="15.75" thickBot="1" x14ac:dyDescent="0.3">
      <c r="A197" s="48" t="s">
        <v>3</v>
      </c>
      <c r="B197" s="49"/>
      <c r="C197" s="1">
        <f>SUM(C174:C196)</f>
        <v>3640.06</v>
      </c>
    </row>
    <row r="198" spans="1:3" ht="15.75" thickBot="1" x14ac:dyDescent="0.3"/>
    <row r="199" spans="1:3" ht="15.75" thickBot="1" x14ac:dyDescent="0.3">
      <c r="A199" s="50" t="s">
        <v>66</v>
      </c>
      <c r="B199" s="51"/>
      <c r="C199" s="52"/>
    </row>
    <row r="200" spans="1:3" x14ac:dyDescent="0.25">
      <c r="A200" s="4" t="s">
        <v>64</v>
      </c>
      <c r="B200" s="4" t="s">
        <v>19</v>
      </c>
      <c r="C200" s="14">
        <v>97</v>
      </c>
    </row>
    <row r="201" spans="1:3" x14ac:dyDescent="0.25">
      <c r="A201" s="4" t="s">
        <v>61</v>
      </c>
      <c r="B201" s="4" t="s">
        <v>24</v>
      </c>
      <c r="C201" s="14">
        <v>78.989999999999995</v>
      </c>
    </row>
    <row r="202" spans="1:3" x14ac:dyDescent="0.25">
      <c r="A202" s="4" t="s">
        <v>67</v>
      </c>
      <c r="B202" s="4" t="s">
        <v>35</v>
      </c>
      <c r="C202" s="14">
        <v>377.15</v>
      </c>
    </row>
    <row r="203" spans="1:3" x14ac:dyDescent="0.25">
      <c r="A203" s="4" t="s">
        <v>47</v>
      </c>
      <c r="B203" s="4" t="s">
        <v>202</v>
      </c>
      <c r="C203" s="14">
        <v>123.3</v>
      </c>
    </row>
    <row r="204" spans="1:3" x14ac:dyDescent="0.25">
      <c r="A204" s="4" t="s">
        <v>13</v>
      </c>
      <c r="B204" s="4" t="s">
        <v>76</v>
      </c>
      <c r="C204" s="14">
        <v>116.75</v>
      </c>
    </row>
    <row r="205" spans="1:3" x14ac:dyDescent="0.25">
      <c r="A205" s="4" t="s">
        <v>48</v>
      </c>
      <c r="B205" s="4" t="s">
        <v>12</v>
      </c>
      <c r="C205" s="14">
        <v>297.39999999999998</v>
      </c>
    </row>
    <row r="206" spans="1:3" x14ac:dyDescent="0.25">
      <c r="A206" s="4" t="s">
        <v>41</v>
      </c>
      <c r="B206" s="4" t="s">
        <v>209</v>
      </c>
      <c r="C206" s="14">
        <v>260</v>
      </c>
    </row>
    <row r="207" spans="1:3" x14ac:dyDescent="0.25">
      <c r="A207" s="4" t="s">
        <v>48</v>
      </c>
      <c r="B207" s="4" t="s">
        <v>12</v>
      </c>
      <c r="C207" s="14">
        <v>138.80000000000001</v>
      </c>
    </row>
    <row r="208" spans="1:3" x14ac:dyDescent="0.25">
      <c r="A208" s="4" t="s">
        <v>15</v>
      </c>
      <c r="B208" s="4" t="s">
        <v>204</v>
      </c>
      <c r="C208" s="14">
        <v>175.97</v>
      </c>
    </row>
    <row r="209" spans="1:9" x14ac:dyDescent="0.25">
      <c r="A209" s="4" t="s">
        <v>22</v>
      </c>
      <c r="B209" s="4" t="s">
        <v>12</v>
      </c>
      <c r="C209" s="14">
        <v>196.6</v>
      </c>
    </row>
    <row r="210" spans="1:9" x14ac:dyDescent="0.25">
      <c r="A210" s="4" t="s">
        <v>22</v>
      </c>
      <c r="B210" s="4" t="s">
        <v>12</v>
      </c>
      <c r="C210" s="14">
        <v>132.4</v>
      </c>
    </row>
    <row r="211" spans="1:9" x14ac:dyDescent="0.25">
      <c r="A211" s="4" t="s">
        <v>22</v>
      </c>
      <c r="B211" s="4" t="s">
        <v>12</v>
      </c>
      <c r="C211" s="14">
        <v>147.80000000000001</v>
      </c>
    </row>
    <row r="212" spans="1:9" x14ac:dyDescent="0.25">
      <c r="A212" s="4" t="s">
        <v>29</v>
      </c>
      <c r="B212" s="4" t="s">
        <v>273</v>
      </c>
      <c r="C212" s="14">
        <v>125</v>
      </c>
    </row>
    <row r="213" spans="1:9" x14ac:dyDescent="0.25">
      <c r="A213" s="4" t="s">
        <v>27</v>
      </c>
      <c r="B213" s="4" t="s">
        <v>12</v>
      </c>
      <c r="C213" s="14">
        <v>92.8</v>
      </c>
    </row>
    <row r="214" spans="1:9" x14ac:dyDescent="0.25">
      <c r="A214" s="4" t="s">
        <v>87</v>
      </c>
      <c r="B214" s="4" t="s">
        <v>274</v>
      </c>
      <c r="C214" s="14">
        <v>458.97</v>
      </c>
      <c r="E214" t="s">
        <v>282</v>
      </c>
    </row>
    <row r="215" spans="1:9" x14ac:dyDescent="0.25">
      <c r="A215" s="4" t="s">
        <v>228</v>
      </c>
      <c r="B215" s="4" t="s">
        <v>227</v>
      </c>
      <c r="C215" s="14">
        <v>225</v>
      </c>
    </row>
    <row r="216" spans="1:9" x14ac:dyDescent="0.25">
      <c r="A216" s="4" t="s">
        <v>34</v>
      </c>
      <c r="B216" s="4" t="s">
        <v>290</v>
      </c>
      <c r="C216" s="14">
        <v>208.37</v>
      </c>
      <c r="E216" t="s">
        <v>291</v>
      </c>
    </row>
    <row r="217" spans="1:9" ht="15.75" thickBot="1" x14ac:dyDescent="0.3">
      <c r="A217" s="5"/>
      <c r="B217" s="5"/>
      <c r="C217" s="10"/>
    </row>
    <row r="218" spans="1:9" ht="15.75" thickBot="1" x14ac:dyDescent="0.3">
      <c r="A218" s="48" t="s">
        <v>3</v>
      </c>
      <c r="B218" s="49"/>
      <c r="C218" s="1">
        <f>SUM(C200:C217)</f>
        <v>3252.3</v>
      </c>
      <c r="E218">
        <v>3252.26</v>
      </c>
    </row>
    <row r="219" spans="1:9" ht="15.75" thickBot="1" x14ac:dyDescent="0.3"/>
    <row r="220" spans="1:9" ht="15.75" thickBot="1" x14ac:dyDescent="0.3">
      <c r="A220" s="50" t="s">
        <v>68</v>
      </c>
      <c r="B220" s="51"/>
      <c r="C220" s="52"/>
    </row>
    <row r="221" spans="1:9" x14ac:dyDescent="0.25">
      <c r="A221" s="4" t="s">
        <v>64</v>
      </c>
      <c r="B221" s="4" t="s">
        <v>24</v>
      </c>
      <c r="C221" s="14">
        <v>78.989999999999995</v>
      </c>
    </row>
    <row r="222" spans="1:9" x14ac:dyDescent="0.25">
      <c r="A222" s="4" t="s">
        <v>69</v>
      </c>
      <c r="B222" s="4" t="s">
        <v>35</v>
      </c>
      <c r="C222" s="14">
        <v>377.15</v>
      </c>
      <c r="E222" t="s">
        <v>262</v>
      </c>
      <c r="I222" s="33"/>
    </row>
    <row r="223" spans="1:9" x14ac:dyDescent="0.25">
      <c r="A223" s="4" t="s">
        <v>9</v>
      </c>
      <c r="B223" s="4" t="s">
        <v>202</v>
      </c>
      <c r="C223" s="14">
        <v>123.3</v>
      </c>
    </row>
    <row r="224" spans="1:9" x14ac:dyDescent="0.25">
      <c r="A224" s="4" t="s">
        <v>11</v>
      </c>
      <c r="B224" s="4" t="s">
        <v>12</v>
      </c>
      <c r="C224" s="14">
        <v>297.39999999999998</v>
      </c>
    </row>
    <row r="225" spans="1:5" x14ac:dyDescent="0.25">
      <c r="A225" s="4" t="s">
        <v>47</v>
      </c>
      <c r="B225" s="4" t="s">
        <v>209</v>
      </c>
      <c r="C225" s="14">
        <v>260</v>
      </c>
    </row>
    <row r="226" spans="1:5" x14ac:dyDescent="0.25">
      <c r="A226" s="4" t="s">
        <v>11</v>
      </c>
      <c r="B226" s="4" t="s">
        <v>12</v>
      </c>
      <c r="C226" s="14">
        <v>138.80000000000001</v>
      </c>
    </row>
    <row r="227" spans="1:5" x14ac:dyDescent="0.25">
      <c r="A227" s="4" t="s">
        <v>40</v>
      </c>
      <c r="B227" s="4" t="s">
        <v>204</v>
      </c>
      <c r="C227" s="14">
        <v>175.97</v>
      </c>
    </row>
    <row r="228" spans="1:5" x14ac:dyDescent="0.25">
      <c r="A228" s="4" t="s">
        <v>42</v>
      </c>
      <c r="B228" s="4" t="s">
        <v>12</v>
      </c>
      <c r="C228" s="14">
        <v>196.6</v>
      </c>
    </row>
    <row r="229" spans="1:5" x14ac:dyDescent="0.25">
      <c r="A229" s="4" t="s">
        <v>42</v>
      </c>
      <c r="B229" s="4" t="s">
        <v>12</v>
      </c>
      <c r="C229" s="14">
        <v>132.4</v>
      </c>
    </row>
    <row r="230" spans="1:5" x14ac:dyDescent="0.25">
      <c r="A230" s="4" t="s">
        <v>42</v>
      </c>
      <c r="B230" s="4" t="s">
        <v>12</v>
      </c>
      <c r="C230" s="14">
        <v>147.80000000000001</v>
      </c>
    </row>
    <row r="231" spans="1:5" x14ac:dyDescent="0.25">
      <c r="A231" s="4" t="s">
        <v>43</v>
      </c>
      <c r="B231" s="4" t="s">
        <v>273</v>
      </c>
      <c r="C231" s="14">
        <v>125</v>
      </c>
    </row>
    <row r="232" spans="1:5" x14ac:dyDescent="0.25">
      <c r="A232" s="4" t="s">
        <v>22</v>
      </c>
      <c r="B232" s="4" t="s">
        <v>12</v>
      </c>
      <c r="C232" s="14">
        <v>92.8</v>
      </c>
    </row>
    <row r="233" spans="1:5" x14ac:dyDescent="0.25">
      <c r="A233" s="4" t="s">
        <v>81</v>
      </c>
      <c r="B233" s="4" t="s">
        <v>274</v>
      </c>
      <c r="C233" s="14">
        <v>458.97</v>
      </c>
    </row>
    <row r="234" spans="1:5" x14ac:dyDescent="0.25">
      <c r="A234" s="4" t="s">
        <v>237</v>
      </c>
      <c r="B234" s="4" t="s">
        <v>227</v>
      </c>
      <c r="C234" s="14">
        <v>225</v>
      </c>
    </row>
    <row r="235" spans="1:5" x14ac:dyDescent="0.25">
      <c r="A235" s="4" t="s">
        <v>44</v>
      </c>
      <c r="B235" s="4" t="s">
        <v>290</v>
      </c>
      <c r="C235" s="14">
        <v>208.37</v>
      </c>
      <c r="E235" t="s">
        <v>291</v>
      </c>
    </row>
    <row r="236" spans="1:5" x14ac:dyDescent="0.25">
      <c r="A236" s="4" t="s">
        <v>87</v>
      </c>
      <c r="B236" s="4" t="s">
        <v>10</v>
      </c>
      <c r="C236" s="14">
        <v>95</v>
      </c>
    </row>
    <row r="237" spans="1:5" x14ac:dyDescent="0.25">
      <c r="A237" s="4" t="s">
        <v>30</v>
      </c>
      <c r="B237" s="4" t="s">
        <v>80</v>
      </c>
      <c r="C237" s="14">
        <v>124.95</v>
      </c>
    </row>
    <row r="238" spans="1:5" x14ac:dyDescent="0.25">
      <c r="A238" s="4"/>
      <c r="B238" s="4"/>
      <c r="C238" s="26"/>
    </row>
    <row r="239" spans="1:5" ht="15.75" thickBot="1" x14ac:dyDescent="0.3">
      <c r="A239" s="5"/>
      <c r="B239" s="5"/>
      <c r="C239" s="10"/>
    </row>
    <row r="240" spans="1:5" ht="15.75" thickBot="1" x14ac:dyDescent="0.3">
      <c r="A240" s="48" t="s">
        <v>3</v>
      </c>
      <c r="B240" s="49"/>
      <c r="C240" s="1">
        <f>SUM(C221:C239)</f>
        <v>3258.5</v>
      </c>
    </row>
    <row r="241" spans="1:5" ht="15.75" thickBot="1" x14ac:dyDescent="0.3"/>
    <row r="242" spans="1:5" ht="15.75" thickBot="1" x14ac:dyDescent="0.3">
      <c r="A242" s="50" t="s">
        <v>70</v>
      </c>
      <c r="B242" s="51"/>
      <c r="C242" s="52"/>
    </row>
    <row r="243" spans="1:5" x14ac:dyDescent="0.25">
      <c r="A243" s="4" t="s">
        <v>71</v>
      </c>
      <c r="B243" s="4" t="s">
        <v>35</v>
      </c>
      <c r="C243" s="14">
        <v>377.15</v>
      </c>
    </row>
    <row r="244" spans="1:5" x14ac:dyDescent="0.25">
      <c r="A244" s="4" t="s">
        <v>9</v>
      </c>
      <c r="B244" s="4" t="s">
        <v>209</v>
      </c>
      <c r="C244" s="14">
        <v>260</v>
      </c>
    </row>
    <row r="245" spans="1:5" x14ac:dyDescent="0.25">
      <c r="A245" s="4" t="s">
        <v>46</v>
      </c>
      <c r="B245" s="4" t="s">
        <v>204</v>
      </c>
      <c r="C245" s="14">
        <v>175.97</v>
      </c>
    </row>
    <row r="246" spans="1:5" x14ac:dyDescent="0.25">
      <c r="A246" s="4" t="s">
        <v>48</v>
      </c>
      <c r="B246" s="4" t="s">
        <v>12</v>
      </c>
      <c r="C246" s="14">
        <v>196.6</v>
      </c>
    </row>
    <row r="247" spans="1:5" x14ac:dyDescent="0.25">
      <c r="A247" s="4" t="s">
        <v>48</v>
      </c>
      <c r="B247" s="4" t="s">
        <v>12</v>
      </c>
      <c r="C247" s="14">
        <v>132.4</v>
      </c>
    </row>
    <row r="248" spans="1:5" x14ac:dyDescent="0.25">
      <c r="A248" s="4" t="s">
        <v>48</v>
      </c>
      <c r="B248" s="4" t="s">
        <v>12</v>
      </c>
      <c r="C248" s="14">
        <v>147.80000000000001</v>
      </c>
    </row>
    <row r="249" spans="1:5" x14ac:dyDescent="0.25">
      <c r="A249" s="4" t="s">
        <v>49</v>
      </c>
      <c r="B249" s="4" t="s">
        <v>273</v>
      </c>
      <c r="C249" s="14">
        <v>125</v>
      </c>
    </row>
    <row r="250" spans="1:5" x14ac:dyDescent="0.25">
      <c r="A250" s="4" t="s">
        <v>42</v>
      </c>
      <c r="B250" s="4" t="s">
        <v>12</v>
      </c>
      <c r="C250" s="14">
        <v>92.8</v>
      </c>
    </row>
    <row r="251" spans="1:5" x14ac:dyDescent="0.25">
      <c r="A251" s="4" t="s">
        <v>78</v>
      </c>
      <c r="B251" s="4" t="s">
        <v>274</v>
      </c>
      <c r="C251" s="14">
        <v>458.97</v>
      </c>
    </row>
    <row r="252" spans="1:5" x14ac:dyDescent="0.25">
      <c r="A252" s="4" t="s">
        <v>238</v>
      </c>
      <c r="B252" s="4" t="s">
        <v>227</v>
      </c>
      <c r="C252" s="14">
        <v>225</v>
      </c>
    </row>
    <row r="253" spans="1:5" x14ac:dyDescent="0.25">
      <c r="A253" s="4" t="s">
        <v>50</v>
      </c>
      <c r="B253" s="4" t="s">
        <v>290</v>
      </c>
      <c r="C253" s="14">
        <v>208.37</v>
      </c>
      <c r="E253" t="s">
        <v>291</v>
      </c>
    </row>
    <row r="254" spans="1:5" x14ac:dyDescent="0.25">
      <c r="A254" s="4" t="s">
        <v>81</v>
      </c>
      <c r="B254" s="4" t="s">
        <v>10</v>
      </c>
      <c r="C254" s="14">
        <v>95</v>
      </c>
    </row>
    <row r="255" spans="1:5" x14ac:dyDescent="0.25">
      <c r="A255" s="4" t="s">
        <v>20</v>
      </c>
      <c r="B255" s="4" t="s">
        <v>80</v>
      </c>
      <c r="C255" s="14">
        <v>124.95</v>
      </c>
    </row>
    <row r="256" spans="1:5" x14ac:dyDescent="0.25">
      <c r="A256" s="4" t="s">
        <v>30</v>
      </c>
      <c r="B256" s="4" t="s">
        <v>304</v>
      </c>
      <c r="C256" s="14">
        <v>89.5</v>
      </c>
    </row>
    <row r="257" spans="1:5" x14ac:dyDescent="0.25">
      <c r="A257" s="4" t="s">
        <v>32</v>
      </c>
      <c r="B257" s="4" t="s">
        <v>227</v>
      </c>
      <c r="C257" s="14">
        <v>89.9</v>
      </c>
    </row>
    <row r="258" spans="1:5" x14ac:dyDescent="0.25">
      <c r="A258" s="4" t="s">
        <v>93</v>
      </c>
      <c r="B258" s="4" t="s">
        <v>305</v>
      </c>
      <c r="C258" s="14">
        <v>94.09</v>
      </c>
      <c r="E258" t="s">
        <v>306</v>
      </c>
    </row>
    <row r="259" spans="1:5" x14ac:dyDescent="0.25">
      <c r="A259" s="4" t="s">
        <v>93</v>
      </c>
      <c r="B259" s="4" t="s">
        <v>307</v>
      </c>
      <c r="C259" s="14">
        <v>399</v>
      </c>
    </row>
    <row r="260" spans="1:5" x14ac:dyDescent="0.25">
      <c r="A260" s="4" t="s">
        <v>93</v>
      </c>
      <c r="B260" s="4" t="s">
        <v>308</v>
      </c>
      <c r="C260" s="14">
        <v>55.9</v>
      </c>
    </row>
    <row r="261" spans="1:5" x14ac:dyDescent="0.25">
      <c r="A261" s="4" t="s">
        <v>87</v>
      </c>
      <c r="B261" s="4" t="s">
        <v>309</v>
      </c>
      <c r="C261" s="14">
        <v>91.53</v>
      </c>
      <c r="E261" t="s">
        <v>310</v>
      </c>
    </row>
    <row r="262" spans="1:5" ht="15.75" thickBot="1" x14ac:dyDescent="0.3">
      <c r="A262" s="5"/>
      <c r="B262" s="5"/>
      <c r="C262" s="10"/>
    </row>
    <row r="263" spans="1:5" ht="15.75" thickBot="1" x14ac:dyDescent="0.3">
      <c r="A263" s="48" t="s">
        <v>3</v>
      </c>
      <c r="B263" s="49"/>
      <c r="C263" s="1">
        <f>SUM(C243:C262)</f>
        <v>3439.9300000000003</v>
      </c>
    </row>
    <row r="264" spans="1:5" ht="15.75" thickBot="1" x14ac:dyDescent="0.3"/>
    <row r="265" spans="1:5" ht="15.75" thickBot="1" x14ac:dyDescent="0.3">
      <c r="A265" s="50" t="s">
        <v>72</v>
      </c>
      <c r="B265" s="51"/>
      <c r="C265" s="52"/>
    </row>
    <row r="266" spans="1:5" x14ac:dyDescent="0.25">
      <c r="A266" s="4" t="s">
        <v>73</v>
      </c>
      <c r="B266" s="4" t="s">
        <v>35</v>
      </c>
      <c r="C266" s="14">
        <v>377.15</v>
      </c>
    </row>
    <row r="267" spans="1:5" x14ac:dyDescent="0.25">
      <c r="A267" s="4" t="s">
        <v>52</v>
      </c>
      <c r="B267" s="4" t="s">
        <v>204</v>
      </c>
      <c r="C267" s="14">
        <v>175.97</v>
      </c>
    </row>
    <row r="268" spans="1:5" x14ac:dyDescent="0.25">
      <c r="A268" s="4" t="s">
        <v>11</v>
      </c>
      <c r="B268" s="4" t="s">
        <v>12</v>
      </c>
      <c r="C268" s="14">
        <v>196.6</v>
      </c>
    </row>
    <row r="269" spans="1:5" x14ac:dyDescent="0.25">
      <c r="A269" s="4" t="s">
        <v>11</v>
      </c>
      <c r="B269" s="4" t="s">
        <v>12</v>
      </c>
      <c r="C269" s="14">
        <v>132.4</v>
      </c>
    </row>
    <row r="270" spans="1:5" x14ac:dyDescent="0.25">
      <c r="A270" s="4" t="s">
        <v>11</v>
      </c>
      <c r="B270" s="4" t="s">
        <v>12</v>
      </c>
      <c r="C270" s="14">
        <v>147.80000000000001</v>
      </c>
    </row>
    <row r="271" spans="1:5" x14ac:dyDescent="0.25">
      <c r="A271" s="4" t="s">
        <v>13</v>
      </c>
      <c r="B271" s="4" t="s">
        <v>273</v>
      </c>
      <c r="C271" s="14">
        <v>125</v>
      </c>
    </row>
    <row r="272" spans="1:5" x14ac:dyDescent="0.25">
      <c r="A272" s="4" t="s">
        <v>48</v>
      </c>
      <c r="B272" s="4" t="s">
        <v>12</v>
      </c>
      <c r="C272" s="14">
        <v>92.8</v>
      </c>
    </row>
    <row r="273" spans="1:5" x14ac:dyDescent="0.25">
      <c r="A273" s="4" t="s">
        <v>239</v>
      </c>
      <c r="B273" s="4" t="s">
        <v>227</v>
      </c>
      <c r="C273" s="14">
        <v>225</v>
      </c>
    </row>
    <row r="274" spans="1:5" x14ac:dyDescent="0.25">
      <c r="A274" s="4" t="s">
        <v>53</v>
      </c>
      <c r="B274" s="4" t="s">
        <v>290</v>
      </c>
      <c r="C274" s="14">
        <v>208.37</v>
      </c>
      <c r="E274" t="s">
        <v>291</v>
      </c>
    </row>
    <row r="275" spans="1:5" x14ac:dyDescent="0.25">
      <c r="A275" s="4" t="s">
        <v>78</v>
      </c>
      <c r="B275" s="4" t="s">
        <v>10</v>
      </c>
      <c r="C275" s="14">
        <v>95</v>
      </c>
    </row>
    <row r="276" spans="1:5" x14ac:dyDescent="0.25">
      <c r="A276" s="4" t="s">
        <v>25</v>
      </c>
      <c r="B276" s="4" t="s">
        <v>227</v>
      </c>
      <c r="C276" s="14">
        <v>89.9</v>
      </c>
    </row>
    <row r="277" spans="1:5" x14ac:dyDescent="0.25">
      <c r="A277" s="4" t="s">
        <v>87</v>
      </c>
      <c r="B277" s="4" t="s">
        <v>301</v>
      </c>
      <c r="C277" s="14">
        <v>118.16</v>
      </c>
    </row>
    <row r="278" spans="1:5" x14ac:dyDescent="0.25">
      <c r="A278" s="4" t="s">
        <v>30</v>
      </c>
      <c r="B278" s="4" t="s">
        <v>208</v>
      </c>
      <c r="C278" s="14">
        <v>87.99</v>
      </c>
    </row>
    <row r="279" spans="1:5" x14ac:dyDescent="0.25">
      <c r="A279" s="4" t="s">
        <v>30</v>
      </c>
      <c r="B279" s="4" t="s">
        <v>177</v>
      </c>
      <c r="C279" s="14">
        <v>99.5</v>
      </c>
    </row>
    <row r="280" spans="1:5" x14ac:dyDescent="0.25">
      <c r="A280" s="4" t="s">
        <v>20</v>
      </c>
      <c r="B280" s="4" t="s">
        <v>304</v>
      </c>
      <c r="C280" s="14">
        <v>89.5</v>
      </c>
    </row>
    <row r="281" spans="1:5" x14ac:dyDescent="0.25">
      <c r="A281" s="4" t="s">
        <v>93</v>
      </c>
      <c r="B281" s="4" t="s">
        <v>308</v>
      </c>
      <c r="C281" s="14">
        <v>55.9</v>
      </c>
    </row>
    <row r="282" spans="1:5" x14ac:dyDescent="0.25">
      <c r="A282" s="4" t="s">
        <v>81</v>
      </c>
      <c r="B282" s="4" t="s">
        <v>309</v>
      </c>
      <c r="C282" s="14">
        <v>91.53</v>
      </c>
      <c r="E282" t="s">
        <v>310</v>
      </c>
    </row>
    <row r="283" spans="1:5" x14ac:dyDescent="0.25">
      <c r="A283" s="4" t="s">
        <v>87</v>
      </c>
      <c r="B283" s="4" t="s">
        <v>76</v>
      </c>
      <c r="C283" s="14">
        <v>119.68</v>
      </c>
    </row>
    <row r="284" spans="1:5" x14ac:dyDescent="0.25">
      <c r="A284" s="4" t="s">
        <v>28</v>
      </c>
      <c r="B284" s="4" t="s">
        <v>315</v>
      </c>
      <c r="C284" s="14">
        <v>78.3</v>
      </c>
    </row>
    <row r="285" spans="1:5" x14ac:dyDescent="0.25">
      <c r="A285" s="4" t="s">
        <v>29</v>
      </c>
      <c r="B285" s="4" t="s">
        <v>316</v>
      </c>
      <c r="C285" s="14">
        <v>150</v>
      </c>
    </row>
    <row r="286" spans="1:5" ht="15.75" thickBot="1" x14ac:dyDescent="0.3">
      <c r="A286" s="5"/>
      <c r="B286" s="5"/>
      <c r="C286" s="10"/>
    </row>
    <row r="287" spans="1:5" ht="15.75" thickBot="1" x14ac:dyDescent="0.3">
      <c r="A287" s="48" t="s">
        <v>3</v>
      </c>
      <c r="B287" s="49"/>
      <c r="C287" s="1">
        <f>SUM(C266:C286)</f>
        <v>2756.5500000000006</v>
      </c>
    </row>
    <row r="288" spans="1:5" ht="15.75" thickBot="1" x14ac:dyDescent="0.3"/>
    <row r="289" spans="1:5" ht="15.75" thickBot="1" x14ac:dyDescent="0.3">
      <c r="A289" s="50" t="s">
        <v>283</v>
      </c>
      <c r="B289" s="51"/>
      <c r="C289" s="52"/>
    </row>
    <row r="290" spans="1:5" x14ac:dyDescent="0.25">
      <c r="A290" s="4" t="s">
        <v>55</v>
      </c>
      <c r="B290" s="4" t="s">
        <v>204</v>
      </c>
      <c r="C290" s="14">
        <v>175.97</v>
      </c>
    </row>
    <row r="291" spans="1:5" x14ac:dyDescent="0.25">
      <c r="A291" s="4" t="s">
        <v>11</v>
      </c>
      <c r="B291" s="4" t="s">
        <v>12</v>
      </c>
      <c r="C291" s="14">
        <v>92.8</v>
      </c>
    </row>
    <row r="292" spans="1:5" x14ac:dyDescent="0.25">
      <c r="A292" s="4" t="s">
        <v>240</v>
      </c>
      <c r="B292" s="4" t="s">
        <v>227</v>
      </c>
      <c r="C292" s="14">
        <v>225</v>
      </c>
    </row>
    <row r="293" spans="1:5" x14ac:dyDescent="0.25">
      <c r="A293" s="4" t="s">
        <v>56</v>
      </c>
      <c r="B293" s="4" t="s">
        <v>290</v>
      </c>
      <c r="C293" s="14">
        <v>208.37</v>
      </c>
      <c r="E293" t="s">
        <v>291</v>
      </c>
    </row>
    <row r="294" spans="1:5" x14ac:dyDescent="0.25">
      <c r="A294" s="4" t="s">
        <v>15</v>
      </c>
      <c r="B294" s="4" t="s">
        <v>227</v>
      </c>
      <c r="C294" s="14">
        <v>89.9</v>
      </c>
    </row>
    <row r="295" spans="1:5" x14ac:dyDescent="0.25">
      <c r="A295" s="4" t="s">
        <v>81</v>
      </c>
      <c r="B295" s="4" t="s">
        <v>301</v>
      </c>
      <c r="C295" s="14">
        <v>118.16</v>
      </c>
    </row>
    <row r="296" spans="1:5" x14ac:dyDescent="0.25">
      <c r="A296" s="4" t="s">
        <v>20</v>
      </c>
      <c r="B296" s="4" t="s">
        <v>208</v>
      </c>
      <c r="C296" s="14">
        <v>87.99</v>
      </c>
    </row>
    <row r="297" spans="1:5" x14ac:dyDescent="0.25">
      <c r="A297" s="4" t="s">
        <v>20</v>
      </c>
      <c r="B297" s="4" t="s">
        <v>177</v>
      </c>
      <c r="C297" s="14">
        <v>99.5</v>
      </c>
    </row>
    <row r="298" spans="1:5" x14ac:dyDescent="0.25">
      <c r="A298" s="4" t="s">
        <v>78</v>
      </c>
      <c r="B298" s="4" t="s">
        <v>309</v>
      </c>
      <c r="C298" s="14">
        <v>91.53</v>
      </c>
      <c r="E298" t="s">
        <v>310</v>
      </c>
    </row>
    <row r="299" spans="1:5" x14ac:dyDescent="0.25">
      <c r="A299" s="4" t="s">
        <v>81</v>
      </c>
      <c r="B299" s="4" t="s">
        <v>76</v>
      </c>
      <c r="C299" s="14">
        <v>119.68</v>
      </c>
    </row>
    <row r="300" spans="1:5" x14ac:dyDescent="0.25">
      <c r="A300" s="4" t="s">
        <v>110</v>
      </c>
      <c r="B300" s="4" t="s">
        <v>315</v>
      </c>
      <c r="C300" s="14">
        <v>78.3</v>
      </c>
    </row>
    <row r="301" spans="1:5" x14ac:dyDescent="0.25">
      <c r="A301" s="4" t="s">
        <v>43</v>
      </c>
      <c r="B301" s="4" t="s">
        <v>316</v>
      </c>
      <c r="C301" s="14">
        <v>150</v>
      </c>
    </row>
    <row r="302" spans="1:5" x14ac:dyDescent="0.25">
      <c r="A302" s="4" t="s">
        <v>30</v>
      </c>
      <c r="B302" s="4" t="s">
        <v>322</v>
      </c>
      <c r="C302" s="14">
        <v>87.9</v>
      </c>
    </row>
    <row r="303" spans="1:5" x14ac:dyDescent="0.25">
      <c r="A303" s="4" t="s">
        <v>27</v>
      </c>
      <c r="B303" s="4" t="s">
        <v>12</v>
      </c>
      <c r="C303" s="14">
        <v>105.8</v>
      </c>
    </row>
    <row r="304" spans="1:5" x14ac:dyDescent="0.25">
      <c r="A304" s="4" t="s">
        <v>30</v>
      </c>
      <c r="B304" s="4" t="s">
        <v>208</v>
      </c>
      <c r="C304" s="14">
        <v>69.84</v>
      </c>
    </row>
    <row r="305" spans="1:5" x14ac:dyDescent="0.25">
      <c r="A305" s="4" t="s">
        <v>30</v>
      </c>
      <c r="B305" s="4" t="s">
        <v>323</v>
      </c>
      <c r="C305" s="14">
        <v>104.95</v>
      </c>
    </row>
    <row r="306" spans="1:5" x14ac:dyDescent="0.25">
      <c r="A306" s="4" t="s">
        <v>29</v>
      </c>
      <c r="B306" s="4" t="s">
        <v>324</v>
      </c>
      <c r="C306" s="14">
        <v>49.99</v>
      </c>
    </row>
    <row r="307" spans="1:5" x14ac:dyDescent="0.25">
      <c r="A307" s="4" t="s">
        <v>87</v>
      </c>
      <c r="B307" s="4" t="s">
        <v>76</v>
      </c>
      <c r="C307" s="14">
        <v>107.7</v>
      </c>
    </row>
    <row r="308" spans="1:5" x14ac:dyDescent="0.25">
      <c r="A308" s="4" t="s">
        <v>93</v>
      </c>
      <c r="B308" s="4" t="s">
        <v>325</v>
      </c>
      <c r="C308" s="14">
        <f>59.8+104+129.9</f>
        <v>293.70000000000005</v>
      </c>
    </row>
    <row r="309" spans="1:5" x14ac:dyDescent="0.25">
      <c r="A309" s="4" t="s">
        <v>29</v>
      </c>
      <c r="B309" s="4" t="s">
        <v>326</v>
      </c>
      <c r="C309" s="14">
        <v>78.94</v>
      </c>
    </row>
    <row r="310" spans="1:5" x14ac:dyDescent="0.25">
      <c r="A310" s="4" t="s">
        <v>30</v>
      </c>
      <c r="B310" s="4" t="s">
        <v>327</v>
      </c>
      <c r="C310" s="14">
        <v>44.8</v>
      </c>
    </row>
    <row r="311" spans="1:5" x14ac:dyDescent="0.25">
      <c r="A311" s="4" t="s">
        <v>27</v>
      </c>
      <c r="B311" s="4" t="s">
        <v>326</v>
      </c>
      <c r="C311" s="14">
        <v>155.78</v>
      </c>
    </row>
    <row r="312" spans="1:5" x14ac:dyDescent="0.25">
      <c r="A312" s="4" t="s">
        <v>93</v>
      </c>
      <c r="B312" s="4" t="s">
        <v>328</v>
      </c>
      <c r="C312" s="14">
        <v>55.9</v>
      </c>
    </row>
    <row r="313" spans="1:5" ht="15.75" thickBot="1" x14ac:dyDescent="0.3">
      <c r="A313" s="5"/>
      <c r="B313" s="5"/>
      <c r="C313" s="10"/>
    </row>
    <row r="314" spans="1:5" ht="15.75" thickBot="1" x14ac:dyDescent="0.3">
      <c r="A314" s="48" t="s">
        <v>3</v>
      </c>
      <c r="B314" s="49"/>
      <c r="C314" s="1">
        <f>SUM(C290:C313)</f>
        <v>2692.5000000000005</v>
      </c>
    </row>
    <row r="315" spans="1:5" ht="15.75" thickBot="1" x14ac:dyDescent="0.3"/>
    <row r="316" spans="1:5" ht="15.75" thickBot="1" x14ac:dyDescent="0.3">
      <c r="A316" s="50" t="s">
        <v>284</v>
      </c>
      <c r="B316" s="51"/>
      <c r="C316" s="52"/>
    </row>
    <row r="317" spans="1:5" x14ac:dyDescent="0.25">
      <c r="A317" s="4" t="s">
        <v>58</v>
      </c>
      <c r="B317" s="4" t="s">
        <v>204</v>
      </c>
      <c r="C317" s="14">
        <v>175.97</v>
      </c>
    </row>
    <row r="318" spans="1:5" x14ac:dyDescent="0.25">
      <c r="A318" s="4" t="s">
        <v>258</v>
      </c>
      <c r="B318" s="4" t="s">
        <v>227</v>
      </c>
      <c r="C318" s="14">
        <v>225</v>
      </c>
    </row>
    <row r="319" spans="1:5" x14ac:dyDescent="0.25">
      <c r="A319" s="4" t="s">
        <v>59</v>
      </c>
      <c r="B319" s="4" t="s">
        <v>290</v>
      </c>
      <c r="C319" s="14">
        <v>208.37</v>
      </c>
      <c r="E319" t="s">
        <v>291</v>
      </c>
    </row>
    <row r="320" spans="1:5" x14ac:dyDescent="0.25">
      <c r="A320" s="4" t="s">
        <v>40</v>
      </c>
      <c r="B320" s="4" t="s">
        <v>227</v>
      </c>
      <c r="C320" s="14">
        <v>89.9</v>
      </c>
    </row>
    <row r="321" spans="1:3" x14ac:dyDescent="0.25">
      <c r="A321" s="4" t="s">
        <v>78</v>
      </c>
      <c r="B321" s="4" t="s">
        <v>301</v>
      </c>
      <c r="C321" s="14">
        <v>118.16</v>
      </c>
    </row>
    <row r="322" spans="1:3" x14ac:dyDescent="0.25">
      <c r="A322" s="4" t="s">
        <v>78</v>
      </c>
      <c r="B322" s="4" t="s">
        <v>76</v>
      </c>
      <c r="C322" s="14">
        <v>119.68</v>
      </c>
    </row>
    <row r="323" spans="1:3" x14ac:dyDescent="0.25">
      <c r="A323" s="4" t="s">
        <v>17</v>
      </c>
      <c r="B323" s="4" t="s">
        <v>315</v>
      </c>
      <c r="C323" s="14">
        <v>78.3</v>
      </c>
    </row>
    <row r="324" spans="1:3" x14ac:dyDescent="0.25">
      <c r="A324" s="4" t="s">
        <v>49</v>
      </c>
      <c r="B324" s="4" t="s">
        <v>316</v>
      </c>
      <c r="C324" s="14">
        <v>150</v>
      </c>
    </row>
    <row r="325" spans="1:3" x14ac:dyDescent="0.25">
      <c r="A325" s="4" t="s">
        <v>20</v>
      </c>
      <c r="B325" s="4" t="s">
        <v>322</v>
      </c>
      <c r="C325" s="14">
        <v>87.9</v>
      </c>
    </row>
    <row r="326" spans="1:3" x14ac:dyDescent="0.25">
      <c r="A326" s="4" t="s">
        <v>22</v>
      </c>
      <c r="B326" s="4" t="s">
        <v>12</v>
      </c>
      <c r="C326" s="14">
        <v>105.8</v>
      </c>
    </row>
    <row r="327" spans="1:3" x14ac:dyDescent="0.25">
      <c r="A327" s="4" t="s">
        <v>43</v>
      </c>
      <c r="B327" s="4" t="s">
        <v>326</v>
      </c>
      <c r="C327" s="14">
        <v>78.94</v>
      </c>
    </row>
    <row r="328" spans="1:3" x14ac:dyDescent="0.25">
      <c r="A328" s="4" t="s">
        <v>20</v>
      </c>
      <c r="B328" s="4" t="s">
        <v>327</v>
      </c>
      <c r="C328" s="14">
        <v>44.8</v>
      </c>
    </row>
    <row r="329" spans="1:3" x14ac:dyDescent="0.25">
      <c r="A329" s="4" t="s">
        <v>20</v>
      </c>
      <c r="B329" s="4" t="s">
        <v>208</v>
      </c>
      <c r="C329" s="14">
        <v>69.84</v>
      </c>
    </row>
    <row r="330" spans="1:3" x14ac:dyDescent="0.25">
      <c r="A330" s="4" t="s">
        <v>43</v>
      </c>
      <c r="B330" s="4" t="s">
        <v>324</v>
      </c>
      <c r="C330" s="14">
        <v>49.99</v>
      </c>
    </row>
    <row r="331" spans="1:3" x14ac:dyDescent="0.25">
      <c r="A331" s="4" t="s">
        <v>20</v>
      </c>
      <c r="B331" s="4" t="s">
        <v>323</v>
      </c>
      <c r="C331" s="14">
        <v>104.95</v>
      </c>
    </row>
    <row r="332" spans="1:3" x14ac:dyDescent="0.25">
      <c r="A332" s="4" t="s">
        <v>22</v>
      </c>
      <c r="B332" s="4" t="s">
        <v>326</v>
      </c>
      <c r="C332" s="14">
        <v>155.78</v>
      </c>
    </row>
    <row r="333" spans="1:3" x14ac:dyDescent="0.25">
      <c r="A333" s="4" t="s">
        <v>81</v>
      </c>
      <c r="B333" s="4" t="s">
        <v>76</v>
      </c>
      <c r="C333" s="14">
        <v>107.7</v>
      </c>
    </row>
    <row r="334" spans="1:3" x14ac:dyDescent="0.25">
      <c r="A334" s="4" t="s">
        <v>93</v>
      </c>
      <c r="B334" s="4" t="s">
        <v>338</v>
      </c>
      <c r="C334" s="14">
        <v>55.9</v>
      </c>
    </row>
    <row r="335" spans="1:3" x14ac:dyDescent="0.25">
      <c r="A335" s="4" t="s">
        <v>87</v>
      </c>
      <c r="B335" s="4" t="s">
        <v>324</v>
      </c>
      <c r="C335" s="14">
        <v>106.6</v>
      </c>
    </row>
    <row r="336" spans="1:3" x14ac:dyDescent="0.25">
      <c r="A336" s="4" t="s">
        <v>87</v>
      </c>
      <c r="B336" s="4" t="s">
        <v>352</v>
      </c>
      <c r="C336" s="14">
        <v>128.63999999999999</v>
      </c>
    </row>
    <row r="337" spans="1:5" x14ac:dyDescent="0.25">
      <c r="A337" s="4" t="s">
        <v>93</v>
      </c>
      <c r="B337" s="4" t="s">
        <v>327</v>
      </c>
      <c r="C337" s="14">
        <v>110</v>
      </c>
    </row>
    <row r="338" spans="1:5" x14ac:dyDescent="0.25">
      <c r="A338" s="4"/>
      <c r="B338" s="4"/>
      <c r="C338" s="20"/>
    </row>
    <row r="339" spans="1:5" ht="15.75" thickBot="1" x14ac:dyDescent="0.3">
      <c r="A339" s="5"/>
      <c r="B339" s="5"/>
      <c r="C339" s="10"/>
    </row>
    <row r="340" spans="1:5" ht="15.75" thickBot="1" x14ac:dyDescent="0.3">
      <c r="A340" s="48" t="s">
        <v>3</v>
      </c>
      <c r="B340" s="49"/>
      <c r="C340" s="1">
        <f>SUM(C317:C339)</f>
        <v>2372.2199999999998</v>
      </c>
    </row>
    <row r="341" spans="1:5" ht="15.75" thickBot="1" x14ac:dyDescent="0.3"/>
    <row r="342" spans="1:5" ht="15.75" thickBot="1" x14ac:dyDescent="0.3">
      <c r="A342" s="50" t="s">
        <v>285</v>
      </c>
      <c r="B342" s="51"/>
      <c r="C342" s="52"/>
    </row>
    <row r="343" spans="1:5" x14ac:dyDescent="0.25">
      <c r="A343" s="4" t="s">
        <v>61</v>
      </c>
      <c r="B343" s="4" t="s">
        <v>204</v>
      </c>
      <c r="C343" s="14">
        <v>175.97</v>
      </c>
    </row>
    <row r="344" spans="1:5" x14ac:dyDescent="0.25">
      <c r="A344" s="4" t="s">
        <v>261</v>
      </c>
      <c r="B344" s="4" t="s">
        <v>227</v>
      </c>
      <c r="C344" s="14">
        <v>225</v>
      </c>
    </row>
    <row r="345" spans="1:5" x14ac:dyDescent="0.25">
      <c r="A345" s="4" t="s">
        <v>62</v>
      </c>
      <c r="B345" s="4" t="s">
        <v>290</v>
      </c>
      <c r="C345" s="14">
        <v>208.37</v>
      </c>
      <c r="E345" t="s">
        <v>291</v>
      </c>
    </row>
    <row r="346" spans="1:5" x14ac:dyDescent="0.25">
      <c r="A346" s="4" t="s">
        <v>46</v>
      </c>
      <c r="B346" s="4" t="s">
        <v>227</v>
      </c>
      <c r="C346" s="14">
        <v>89.9</v>
      </c>
    </row>
    <row r="347" spans="1:5" x14ac:dyDescent="0.25">
      <c r="A347" s="4" t="s">
        <v>41</v>
      </c>
      <c r="B347" s="4" t="s">
        <v>315</v>
      </c>
      <c r="C347" s="14">
        <v>78.3</v>
      </c>
    </row>
    <row r="348" spans="1:5" x14ac:dyDescent="0.25">
      <c r="A348" s="4" t="s">
        <v>13</v>
      </c>
      <c r="B348" s="4" t="s">
        <v>316</v>
      </c>
      <c r="C348" s="14">
        <v>150</v>
      </c>
    </row>
    <row r="349" spans="1:5" x14ac:dyDescent="0.25">
      <c r="A349" s="4" t="s">
        <v>42</v>
      </c>
      <c r="B349" s="4" t="s">
        <v>12</v>
      </c>
      <c r="C349" s="14">
        <v>105.8</v>
      </c>
    </row>
    <row r="350" spans="1:5" x14ac:dyDescent="0.25">
      <c r="A350" s="4" t="s">
        <v>49</v>
      </c>
      <c r="B350" s="4" t="s">
        <v>326</v>
      </c>
      <c r="C350" s="14">
        <v>78.94</v>
      </c>
    </row>
    <row r="351" spans="1:5" x14ac:dyDescent="0.25">
      <c r="A351" s="4" t="s">
        <v>49</v>
      </c>
      <c r="B351" s="4" t="s">
        <v>324</v>
      </c>
      <c r="C351" s="14">
        <v>49.99</v>
      </c>
    </row>
    <row r="352" spans="1:5" x14ac:dyDescent="0.25">
      <c r="A352" s="4" t="s">
        <v>42</v>
      </c>
      <c r="B352" s="4" t="s">
        <v>326</v>
      </c>
      <c r="C352" s="14">
        <v>155.78</v>
      </c>
    </row>
    <row r="353" spans="1:5" x14ac:dyDescent="0.25">
      <c r="A353" s="4" t="s">
        <v>78</v>
      </c>
      <c r="B353" s="4" t="s">
        <v>76</v>
      </c>
      <c r="C353" s="14">
        <v>107.7</v>
      </c>
    </row>
    <row r="354" spans="1:5" x14ac:dyDescent="0.25">
      <c r="A354" s="4" t="s">
        <v>93</v>
      </c>
      <c r="B354" s="4" t="s">
        <v>338</v>
      </c>
      <c r="C354" s="14">
        <v>55.9</v>
      </c>
    </row>
    <row r="355" spans="1:5" x14ac:dyDescent="0.25">
      <c r="A355" s="4" t="s">
        <v>81</v>
      </c>
      <c r="B355" s="4" t="s">
        <v>324</v>
      </c>
      <c r="C355" s="14">
        <v>106.6</v>
      </c>
    </row>
    <row r="356" spans="1:5" x14ac:dyDescent="0.25">
      <c r="A356" s="4" t="s">
        <v>81</v>
      </c>
      <c r="B356" s="4" t="s">
        <v>352</v>
      </c>
      <c r="C356" s="14">
        <v>128.63999999999999</v>
      </c>
    </row>
    <row r="357" spans="1:5" x14ac:dyDescent="0.25">
      <c r="A357" s="4" t="s">
        <v>30</v>
      </c>
      <c r="B357" s="4" t="s">
        <v>315</v>
      </c>
      <c r="C357" s="14">
        <v>99.9</v>
      </c>
    </row>
    <row r="358" spans="1:5" x14ac:dyDescent="0.25">
      <c r="A358" s="4" t="s">
        <v>30</v>
      </c>
      <c r="B358" s="4" t="s">
        <v>353</v>
      </c>
      <c r="C358" s="14">
        <v>80</v>
      </c>
    </row>
    <row r="359" spans="1:5" x14ac:dyDescent="0.25">
      <c r="A359" s="4" t="s">
        <v>93</v>
      </c>
      <c r="B359" s="4" t="s">
        <v>176</v>
      </c>
      <c r="C359" s="14">
        <v>30</v>
      </c>
    </row>
    <row r="360" spans="1:5" x14ac:dyDescent="0.25">
      <c r="A360" s="4" t="s">
        <v>30</v>
      </c>
      <c r="B360" s="4" t="s">
        <v>98</v>
      </c>
      <c r="C360" s="14">
        <v>190</v>
      </c>
    </row>
    <row r="361" spans="1:5" ht="15.75" thickBot="1" x14ac:dyDescent="0.3">
      <c r="A361" s="5"/>
      <c r="B361" s="5"/>
      <c r="C361" s="10"/>
    </row>
    <row r="362" spans="1:5" ht="15.75" thickBot="1" x14ac:dyDescent="0.3">
      <c r="A362" s="48" t="s">
        <v>3</v>
      </c>
      <c r="B362" s="49"/>
      <c r="C362" s="1">
        <f>SUM(C343:C361)</f>
        <v>2116.79</v>
      </c>
    </row>
    <row r="363" spans="1:5" ht="15.75" thickBot="1" x14ac:dyDescent="0.3"/>
    <row r="364" spans="1:5" ht="15.75" thickBot="1" x14ac:dyDescent="0.3">
      <c r="A364" s="50" t="s">
        <v>286</v>
      </c>
      <c r="B364" s="51"/>
      <c r="C364" s="52"/>
    </row>
    <row r="365" spans="1:5" x14ac:dyDescent="0.25">
      <c r="A365" s="4" t="s">
        <v>64</v>
      </c>
      <c r="B365" s="4" t="s">
        <v>204</v>
      </c>
      <c r="C365" s="14">
        <v>175.97</v>
      </c>
    </row>
    <row r="366" spans="1:5" x14ac:dyDescent="0.25">
      <c r="A366" s="4" t="s">
        <v>276</v>
      </c>
      <c r="B366" s="4" t="s">
        <v>227</v>
      </c>
      <c r="C366" s="14">
        <v>225</v>
      </c>
    </row>
    <row r="367" spans="1:5" x14ac:dyDescent="0.25">
      <c r="A367" s="4" t="s">
        <v>65</v>
      </c>
      <c r="B367" s="4" t="s">
        <v>290</v>
      </c>
      <c r="C367" s="14">
        <v>208.37</v>
      </c>
      <c r="E367" t="s">
        <v>291</v>
      </c>
    </row>
    <row r="368" spans="1:5" x14ac:dyDescent="0.25">
      <c r="A368" s="4" t="s">
        <v>52</v>
      </c>
      <c r="B368" s="4" t="s">
        <v>227</v>
      </c>
      <c r="C368" s="14">
        <v>89.9</v>
      </c>
    </row>
    <row r="369" spans="1:3" x14ac:dyDescent="0.25">
      <c r="A369" s="4" t="s">
        <v>47</v>
      </c>
      <c r="B369" s="4" t="s">
        <v>315</v>
      </c>
      <c r="C369" s="14">
        <v>78.3</v>
      </c>
    </row>
    <row r="370" spans="1:3" x14ac:dyDescent="0.25">
      <c r="A370" s="4" t="s">
        <v>48</v>
      </c>
      <c r="B370" s="4" t="s">
        <v>12</v>
      </c>
      <c r="C370" s="14">
        <v>105.8</v>
      </c>
    </row>
    <row r="371" spans="1:3" x14ac:dyDescent="0.25">
      <c r="A371" s="4" t="s">
        <v>13</v>
      </c>
      <c r="B371" s="4" t="s">
        <v>326</v>
      </c>
      <c r="C371" s="14">
        <v>78.94</v>
      </c>
    </row>
    <row r="372" spans="1:3" x14ac:dyDescent="0.25">
      <c r="A372" s="4" t="s">
        <v>13</v>
      </c>
      <c r="B372" s="4" t="s">
        <v>324</v>
      </c>
      <c r="C372" s="14">
        <v>49.99</v>
      </c>
    </row>
    <row r="373" spans="1:3" x14ac:dyDescent="0.25">
      <c r="A373" s="4" t="s">
        <v>48</v>
      </c>
      <c r="B373" s="4" t="s">
        <v>326</v>
      </c>
      <c r="C373" s="14">
        <v>155.78</v>
      </c>
    </row>
    <row r="374" spans="1:3" x14ac:dyDescent="0.25">
      <c r="A374" s="4" t="s">
        <v>93</v>
      </c>
      <c r="B374" s="4" t="s">
        <v>338</v>
      </c>
      <c r="C374" s="14">
        <v>55.9</v>
      </c>
    </row>
    <row r="375" spans="1:3" x14ac:dyDescent="0.25">
      <c r="A375" s="4" t="s">
        <v>78</v>
      </c>
      <c r="B375" s="4" t="s">
        <v>324</v>
      </c>
      <c r="C375" s="14">
        <v>106.6</v>
      </c>
    </row>
    <row r="376" spans="1:3" x14ac:dyDescent="0.25">
      <c r="A376" s="4" t="s">
        <v>78</v>
      </c>
      <c r="B376" s="4" t="s">
        <v>352</v>
      </c>
      <c r="C376" s="14">
        <v>128.63999999999999</v>
      </c>
    </row>
    <row r="377" spans="1:3" x14ac:dyDescent="0.25">
      <c r="A377" s="4" t="s">
        <v>20</v>
      </c>
      <c r="B377" s="4" t="s">
        <v>315</v>
      </c>
      <c r="C377" s="14">
        <v>99.9</v>
      </c>
    </row>
    <row r="378" spans="1:3" x14ac:dyDescent="0.25">
      <c r="A378" s="4" t="s">
        <v>20</v>
      </c>
      <c r="B378" s="4" t="s">
        <v>353</v>
      </c>
      <c r="C378" s="14">
        <v>80</v>
      </c>
    </row>
    <row r="379" spans="1:3" x14ac:dyDescent="0.25">
      <c r="A379" s="4" t="s">
        <v>20</v>
      </c>
      <c r="B379" s="4" t="s">
        <v>98</v>
      </c>
      <c r="C379" s="14">
        <v>190</v>
      </c>
    </row>
    <row r="380" spans="1:3" x14ac:dyDescent="0.25">
      <c r="A380" s="4" t="s">
        <v>30</v>
      </c>
      <c r="B380" s="4" t="s">
        <v>294</v>
      </c>
      <c r="C380" s="14">
        <v>84.95</v>
      </c>
    </row>
    <row r="381" spans="1:3" x14ac:dyDescent="0.25">
      <c r="A381" s="4" t="s">
        <v>32</v>
      </c>
      <c r="B381" s="4" t="s">
        <v>315</v>
      </c>
      <c r="C381" s="14">
        <v>49.99</v>
      </c>
    </row>
    <row r="382" spans="1:3" x14ac:dyDescent="0.25">
      <c r="A382" s="4" t="s">
        <v>87</v>
      </c>
      <c r="B382" s="4" t="s">
        <v>389</v>
      </c>
      <c r="C382" s="14">
        <v>188.93</v>
      </c>
    </row>
    <row r="383" spans="1:3" x14ac:dyDescent="0.25">
      <c r="A383" s="4" t="s">
        <v>93</v>
      </c>
      <c r="B383" s="4" t="s">
        <v>390</v>
      </c>
      <c r="C383" s="14">
        <v>276</v>
      </c>
    </row>
    <row r="384" spans="1:3" ht="15.75" thickBot="1" x14ac:dyDescent="0.3">
      <c r="A384" s="5"/>
      <c r="B384" s="5"/>
      <c r="C384" s="10"/>
    </row>
    <row r="385" spans="1:5" ht="15.75" thickBot="1" x14ac:dyDescent="0.3">
      <c r="A385" s="48" t="s">
        <v>3</v>
      </c>
      <c r="B385" s="49"/>
      <c r="C385" s="1">
        <f>SUM(C365:C384)</f>
        <v>2428.96</v>
      </c>
    </row>
    <row r="386" spans="1:5" ht="15.75" thickBot="1" x14ac:dyDescent="0.3"/>
    <row r="387" spans="1:5" ht="15.75" thickBot="1" x14ac:dyDescent="0.3">
      <c r="A387" s="50" t="s">
        <v>329</v>
      </c>
      <c r="B387" s="51"/>
      <c r="C387" s="52"/>
    </row>
    <row r="388" spans="1:5" x14ac:dyDescent="0.25">
      <c r="A388" s="4" t="s">
        <v>67</v>
      </c>
      <c r="B388" s="4" t="s">
        <v>290</v>
      </c>
      <c r="C388" s="14">
        <v>208.37</v>
      </c>
      <c r="E388" t="s">
        <v>291</v>
      </c>
    </row>
    <row r="389" spans="1:5" x14ac:dyDescent="0.25">
      <c r="A389" s="4" t="s">
        <v>55</v>
      </c>
      <c r="B389" s="4" t="s">
        <v>227</v>
      </c>
      <c r="C389" s="14">
        <v>89.9</v>
      </c>
    </row>
    <row r="390" spans="1:5" x14ac:dyDescent="0.25">
      <c r="A390" s="4" t="s">
        <v>9</v>
      </c>
      <c r="B390" s="4" t="s">
        <v>315</v>
      </c>
      <c r="C390" s="14">
        <v>78.3</v>
      </c>
    </row>
    <row r="391" spans="1:5" x14ac:dyDescent="0.25">
      <c r="A391" s="4" t="s">
        <v>11</v>
      </c>
      <c r="B391" s="4" t="s">
        <v>12</v>
      </c>
      <c r="C391" s="14">
        <v>105.8</v>
      </c>
    </row>
    <row r="392" spans="1:5" x14ac:dyDescent="0.25">
      <c r="A392" s="4" t="s">
        <v>11</v>
      </c>
      <c r="B392" s="4" t="s">
        <v>326</v>
      </c>
      <c r="C392" s="14">
        <v>155.78</v>
      </c>
    </row>
    <row r="393" spans="1:5" x14ac:dyDescent="0.25">
      <c r="A393" s="4" t="s">
        <v>20</v>
      </c>
      <c r="B393" s="4" t="s">
        <v>294</v>
      </c>
      <c r="C393" s="14">
        <v>84.95</v>
      </c>
    </row>
    <row r="394" spans="1:5" x14ac:dyDescent="0.25">
      <c r="A394" s="4" t="s">
        <v>25</v>
      </c>
      <c r="B394" s="4" t="s">
        <v>315</v>
      </c>
      <c r="C394" s="14">
        <v>49.99</v>
      </c>
    </row>
    <row r="395" spans="1:5" x14ac:dyDescent="0.25">
      <c r="A395" s="4" t="s">
        <v>81</v>
      </c>
      <c r="B395" s="4" t="s">
        <v>389</v>
      </c>
      <c r="C395" s="14">
        <v>188.93</v>
      </c>
    </row>
    <row r="396" spans="1:5" ht="15.75" thickBot="1" x14ac:dyDescent="0.3">
      <c r="A396" s="5"/>
      <c r="B396" s="5"/>
      <c r="C396" s="10"/>
    </row>
    <row r="397" spans="1:5" ht="15.75" thickBot="1" x14ac:dyDescent="0.3">
      <c r="A397" s="48" t="s">
        <v>3</v>
      </c>
      <c r="B397" s="49"/>
      <c r="C397" s="1">
        <f>SUM(C388:C396)</f>
        <v>962.02</v>
      </c>
    </row>
    <row r="398" spans="1:5" ht="15.75" thickBot="1" x14ac:dyDescent="0.3"/>
    <row r="399" spans="1:5" ht="15.75" thickBot="1" x14ac:dyDescent="0.3">
      <c r="A399" s="50" t="s">
        <v>330</v>
      </c>
      <c r="B399" s="51"/>
      <c r="C399" s="52"/>
    </row>
    <row r="400" spans="1:5" x14ac:dyDescent="0.25">
      <c r="A400" s="4" t="s">
        <v>69</v>
      </c>
      <c r="B400" s="4" t="s">
        <v>290</v>
      </c>
      <c r="C400" s="26">
        <v>208.37</v>
      </c>
      <c r="E400" t="s">
        <v>291</v>
      </c>
    </row>
    <row r="401" spans="1:5" x14ac:dyDescent="0.25">
      <c r="A401" s="4" t="s">
        <v>58</v>
      </c>
      <c r="B401" s="4" t="s">
        <v>227</v>
      </c>
      <c r="C401" s="26">
        <v>89.9</v>
      </c>
    </row>
    <row r="402" spans="1:5" x14ac:dyDescent="0.25">
      <c r="A402" s="4" t="s">
        <v>15</v>
      </c>
      <c r="B402" s="4" t="s">
        <v>315</v>
      </c>
      <c r="C402" s="26">
        <v>49.99</v>
      </c>
    </row>
    <row r="403" spans="1:5" x14ac:dyDescent="0.25">
      <c r="A403" s="4" t="s">
        <v>78</v>
      </c>
      <c r="B403" s="4" t="s">
        <v>389</v>
      </c>
      <c r="C403" s="26">
        <v>188.93</v>
      </c>
    </row>
    <row r="404" spans="1:5" ht="15.75" thickBot="1" x14ac:dyDescent="0.3">
      <c r="A404" s="4"/>
      <c r="B404" s="4"/>
      <c r="C404" s="20"/>
    </row>
    <row r="405" spans="1:5" ht="15.75" thickBot="1" x14ac:dyDescent="0.3">
      <c r="A405" s="48" t="s">
        <v>3</v>
      </c>
      <c r="B405" s="49"/>
      <c r="C405" s="1">
        <f>SUM(C400:C404)</f>
        <v>537.19000000000005</v>
      </c>
    </row>
    <row r="406" spans="1:5" ht="15.75" thickBot="1" x14ac:dyDescent="0.3"/>
    <row r="407" spans="1:5" ht="15.75" thickBot="1" x14ac:dyDescent="0.3">
      <c r="A407" s="50" t="s">
        <v>369</v>
      </c>
      <c r="B407" s="51"/>
      <c r="C407" s="52"/>
    </row>
    <row r="408" spans="1:5" x14ac:dyDescent="0.25">
      <c r="A408" s="4" t="s">
        <v>71</v>
      </c>
      <c r="B408" s="4" t="s">
        <v>290</v>
      </c>
      <c r="C408" s="26">
        <v>208.37</v>
      </c>
      <c r="E408" t="s">
        <v>291</v>
      </c>
    </row>
    <row r="409" spans="1:5" x14ac:dyDescent="0.25">
      <c r="A409" s="4" t="s">
        <v>61</v>
      </c>
      <c r="B409" s="4" t="s">
        <v>227</v>
      </c>
      <c r="C409" s="26">
        <v>89.9</v>
      </c>
    </row>
    <row r="410" spans="1:5" x14ac:dyDescent="0.25">
      <c r="A410" s="4" t="s">
        <v>40</v>
      </c>
      <c r="B410" s="4" t="s">
        <v>315</v>
      </c>
      <c r="C410" s="26">
        <v>49.99</v>
      </c>
    </row>
    <row r="411" spans="1:5" x14ac:dyDescent="0.25">
      <c r="A411" s="4"/>
      <c r="B411" s="4"/>
      <c r="C411" s="26"/>
    </row>
    <row r="412" spans="1:5" ht="15.75" thickBot="1" x14ac:dyDescent="0.3">
      <c r="A412" s="4"/>
      <c r="B412" s="4"/>
      <c r="C412" s="20"/>
    </row>
    <row r="413" spans="1:5" ht="15.75" thickBot="1" x14ac:dyDescent="0.3">
      <c r="A413" s="48" t="s">
        <v>3</v>
      </c>
      <c r="B413" s="49"/>
      <c r="C413" s="1">
        <f>SUM(C408:C412)</f>
        <v>348.26</v>
      </c>
    </row>
    <row r="414" spans="1:5" ht="15.75" thickBot="1" x14ac:dyDescent="0.3"/>
    <row r="415" spans="1:5" ht="15.75" thickBot="1" x14ac:dyDescent="0.3">
      <c r="A415" s="50" t="s">
        <v>370</v>
      </c>
      <c r="B415" s="51"/>
      <c r="C415" s="52"/>
    </row>
    <row r="416" spans="1:5" x14ac:dyDescent="0.25">
      <c r="A416" s="4" t="s">
        <v>73</v>
      </c>
      <c r="B416" s="4" t="s">
        <v>290</v>
      </c>
      <c r="C416" s="26">
        <v>208.37</v>
      </c>
      <c r="E416" t="s">
        <v>291</v>
      </c>
    </row>
    <row r="417" spans="1:3" x14ac:dyDescent="0.25">
      <c r="A417" s="4" t="s">
        <v>64</v>
      </c>
      <c r="B417" s="4" t="s">
        <v>227</v>
      </c>
      <c r="C417" s="26">
        <v>89.9</v>
      </c>
    </row>
    <row r="418" spans="1:3" x14ac:dyDescent="0.25">
      <c r="A418" s="4" t="s">
        <v>46</v>
      </c>
      <c r="B418" s="4" t="s">
        <v>315</v>
      </c>
      <c r="C418" s="26">
        <v>49.99</v>
      </c>
    </row>
    <row r="419" spans="1:3" ht="15.75" thickBot="1" x14ac:dyDescent="0.3">
      <c r="A419" s="4"/>
      <c r="B419" s="4"/>
      <c r="C419" s="20"/>
    </row>
    <row r="420" spans="1:3" ht="15.75" thickBot="1" x14ac:dyDescent="0.3">
      <c r="A420" s="48" t="s">
        <v>3</v>
      </c>
      <c r="B420" s="49"/>
      <c r="C420" s="1">
        <f>SUM(C416:C419)</f>
        <v>348.26</v>
      </c>
    </row>
  </sheetData>
  <mergeCells count="40">
    <mergeCell ref="A407:C407"/>
    <mergeCell ref="A413:B413"/>
    <mergeCell ref="A415:C415"/>
    <mergeCell ref="A420:B420"/>
    <mergeCell ref="A265:C265"/>
    <mergeCell ref="A387:C387"/>
    <mergeCell ref="A397:B397"/>
    <mergeCell ref="A399:C399"/>
    <mergeCell ref="A405:B405"/>
    <mergeCell ref="A287:B287"/>
    <mergeCell ref="A362:B362"/>
    <mergeCell ref="A364:C364"/>
    <mergeCell ref="A385:B385"/>
    <mergeCell ref="A289:C289"/>
    <mergeCell ref="A314:B314"/>
    <mergeCell ref="A316:C316"/>
    <mergeCell ref="A144:B144"/>
    <mergeCell ref="A1:C1"/>
    <mergeCell ref="A24:B24"/>
    <mergeCell ref="A26:C26"/>
    <mergeCell ref="A43:B43"/>
    <mergeCell ref="A45:C45"/>
    <mergeCell ref="A66:B66"/>
    <mergeCell ref="A68:C68"/>
    <mergeCell ref="A93:B93"/>
    <mergeCell ref="A95:C95"/>
    <mergeCell ref="A114:B114"/>
    <mergeCell ref="A116:C116"/>
    <mergeCell ref="A340:B340"/>
    <mergeCell ref="A342:C342"/>
    <mergeCell ref="A146:C146"/>
    <mergeCell ref="A171:B171"/>
    <mergeCell ref="A173:C173"/>
    <mergeCell ref="A197:B197"/>
    <mergeCell ref="A199:C199"/>
    <mergeCell ref="A218:B218"/>
    <mergeCell ref="A220:C220"/>
    <mergeCell ref="A240:B240"/>
    <mergeCell ref="A242:C242"/>
    <mergeCell ref="A263:B26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DEBITOS</vt:lpstr>
      <vt:lpstr>VISA</vt:lpstr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MAMÃE</dc:creator>
  <cp:lastModifiedBy>MAMÃE</cp:lastModifiedBy>
  <dcterms:created xsi:type="dcterms:W3CDTF">2021-05-23T02:28:30Z</dcterms:created>
  <dcterms:modified xsi:type="dcterms:W3CDTF">2022-11-07T23:49:36Z</dcterms:modified>
</cp:coreProperties>
</file>