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Exercicio 17 - Aula 14 " sheetId="3" r:id="rId6"/>
    <sheet state="visible" name="Cópia de Exercicio 25 - Aula 14" sheetId="4" r:id="rId7"/>
  </sheets>
  <definedNames/>
  <calcPr/>
</workbook>
</file>

<file path=xl/sharedStrings.xml><?xml version="1.0" encoding="utf-8"?>
<sst xmlns="http://schemas.openxmlformats.org/spreadsheetml/2006/main" count="112" uniqueCount="55">
  <si>
    <t>A</t>
  </si>
  <si>
    <t>Deviation A</t>
  </si>
  <si>
    <t>Squared A</t>
  </si>
  <si>
    <t>B</t>
  </si>
  <si>
    <t>Deviation B</t>
  </si>
  <si>
    <t>Squared B</t>
  </si>
  <si>
    <t>C</t>
  </si>
  <si>
    <t>Deviation C</t>
  </si>
  <si>
    <t>Squared C</t>
  </si>
  <si>
    <t>Média</t>
  </si>
  <si>
    <t>-</t>
  </si>
  <si>
    <t>Deviation Mean</t>
  </si>
  <si>
    <t>Squared Deviation</t>
  </si>
  <si>
    <t>Média Geral</t>
  </si>
  <si>
    <t>Sum Square entre</t>
  </si>
  <si>
    <t>Sum Square intra</t>
  </si>
  <si>
    <t>df entre</t>
  </si>
  <si>
    <t>df intra</t>
  </si>
  <si>
    <t>Mean Square entre</t>
  </si>
  <si>
    <t>Mean Square intra</t>
  </si>
  <si>
    <t>estatística F</t>
  </si>
  <si>
    <t>Studentized Range Statistic - q</t>
  </si>
  <si>
    <t>Teste HSD</t>
  </si>
  <si>
    <t>Cohen's D</t>
  </si>
  <si>
    <t>η^2</t>
  </si>
  <si>
    <t>Placebo</t>
  </si>
  <si>
    <t>Deviation P</t>
  </si>
  <si>
    <t>Squared P</t>
  </si>
  <si>
    <t>Drug 1</t>
  </si>
  <si>
    <t>Deviation 1</t>
  </si>
  <si>
    <t>Squared 1</t>
  </si>
  <si>
    <t>Drug 2</t>
  </si>
  <si>
    <t>Deviation 2</t>
  </si>
  <si>
    <t>Squared 2</t>
  </si>
  <si>
    <t>Drug 3</t>
  </si>
  <si>
    <t>Deviation 3</t>
  </si>
  <si>
    <t>Squared 3</t>
  </si>
  <si>
    <t>Short</t>
  </si>
  <si>
    <t>Dev Short</t>
  </si>
  <si>
    <t>Squared Short</t>
  </si>
  <si>
    <t>Long</t>
  </si>
  <si>
    <t>Dev Long</t>
  </si>
  <si>
    <t>Squared Long</t>
  </si>
  <si>
    <t>Normal</t>
  </si>
  <si>
    <t>Dev Norm</t>
  </si>
  <si>
    <t>Squared Norm</t>
  </si>
  <si>
    <t>Single</t>
  </si>
  <si>
    <t>Dev Single</t>
  </si>
  <si>
    <t>Squared Single</t>
  </si>
  <si>
    <t>Twin</t>
  </si>
  <si>
    <t>Dev Twin</t>
  </si>
  <si>
    <t>Squared Twin</t>
  </si>
  <si>
    <t>Triplet</t>
  </si>
  <si>
    <t>Dev Triplet</t>
  </si>
  <si>
    <t>Squared Triplet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</si>
</sst>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sz val="10.0"/>
      <color rgb="FF202124"/>
      <name val="Arial"/>
    </font>
    <font>
      <color rgb="FF000000"/>
      <name val="Roboto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" xfId="0" applyAlignment="1" applyBorder="1" applyFont="1" applyNumberFormat="1">
      <alignment horizontal="right" vertical="bottom"/>
    </xf>
    <xf borderId="1" fillId="3" fontId="1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right" vertical="bottom"/>
    </xf>
    <xf borderId="2" fillId="0" fontId="1" numFmtId="2" xfId="0" applyAlignment="1" applyBorder="1" applyFont="1" applyNumberForma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1" fillId="0" fontId="4" numFmtId="0" xfId="0" applyAlignment="1" applyBorder="1" applyFont="1">
      <alignment readingOrder="0"/>
    </xf>
    <xf borderId="2" fillId="0" fontId="1" numFmtId="164" xfId="0" applyAlignment="1" applyBorder="1" applyFont="1" applyNumberFormat="1">
      <alignment horizontal="center"/>
    </xf>
    <xf borderId="0" fillId="2" fontId="5" numFmtId="0" xfId="0" applyAlignment="1" applyFont="1">
      <alignment readingOrder="0"/>
    </xf>
    <xf borderId="1" fillId="0" fontId="1" numFmtId="2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2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center" vertical="bottom"/>
    </xf>
    <xf borderId="1" fillId="3" fontId="1" numFmtId="2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horizontal="center" vertical="bottom"/>
    </xf>
    <xf borderId="0" fillId="2" fontId="6" numFmtId="0" xfId="0" applyAlignment="1" applyFont="1">
      <alignment readingOrder="0"/>
    </xf>
    <xf borderId="2" fillId="0" fontId="1" numFmtId="16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readingOrder="0" shrinkToFit="0" wrapText="1"/>
    </xf>
    <xf borderId="1" fillId="4" fontId="1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>
      <c r="A2" s="1"/>
      <c r="B2" s="4">
        <v>2.0</v>
      </c>
      <c r="C2" s="5">
        <f t="shared" ref="C2:C4" si="1">B2-$B$5</f>
        <v>-1</v>
      </c>
      <c r="D2" s="5">
        <f t="shared" ref="D2:D4" si="2">C2^2</f>
        <v>1</v>
      </c>
      <c r="E2" s="4">
        <v>6.0</v>
      </c>
      <c r="F2" s="6">
        <f t="shared" ref="F2:F4" si="3">E2-$E$5</f>
        <v>0</v>
      </c>
      <c r="G2" s="5">
        <f t="shared" ref="G2:G4" si="4">F2^2</f>
        <v>0</v>
      </c>
      <c r="H2" s="4">
        <v>8.0</v>
      </c>
      <c r="I2" s="5">
        <f t="shared" ref="I2:I4" si="5">H2-$H$5</f>
        <v>-1</v>
      </c>
      <c r="J2" s="5">
        <f t="shared" ref="J2:J4" si="6">I2^2</f>
        <v>1</v>
      </c>
    </row>
    <row r="3">
      <c r="A3" s="1"/>
      <c r="B3" s="4">
        <v>4.0</v>
      </c>
      <c r="C3" s="5">
        <f t="shared" si="1"/>
        <v>1</v>
      </c>
      <c r="D3" s="5">
        <f t="shared" si="2"/>
        <v>1</v>
      </c>
      <c r="E3" s="4">
        <v>5.0</v>
      </c>
      <c r="F3" s="6">
        <f t="shared" si="3"/>
        <v>-1</v>
      </c>
      <c r="G3" s="5">
        <f t="shared" si="4"/>
        <v>1</v>
      </c>
      <c r="H3" s="4">
        <v>9.0</v>
      </c>
      <c r="I3" s="5">
        <f t="shared" si="5"/>
        <v>0</v>
      </c>
      <c r="J3" s="5">
        <f t="shared" si="6"/>
        <v>0</v>
      </c>
    </row>
    <row r="4">
      <c r="A4" s="1"/>
      <c r="B4" s="4">
        <v>3.0</v>
      </c>
      <c r="C4" s="5">
        <f t="shared" si="1"/>
        <v>0</v>
      </c>
      <c r="D4" s="5">
        <f t="shared" si="2"/>
        <v>0</v>
      </c>
      <c r="E4" s="4">
        <v>7.0</v>
      </c>
      <c r="F4" s="6">
        <f t="shared" si="3"/>
        <v>1</v>
      </c>
      <c r="G4" s="5">
        <f t="shared" si="4"/>
        <v>1</v>
      </c>
      <c r="H4" s="4">
        <v>10.0</v>
      </c>
      <c r="I4" s="5">
        <f t="shared" si="5"/>
        <v>1</v>
      </c>
      <c r="J4" s="5">
        <f t="shared" si="6"/>
        <v>1</v>
      </c>
    </row>
    <row r="5">
      <c r="A5" s="1" t="s">
        <v>9</v>
      </c>
      <c r="B5" s="7">
        <f>AVERAGE(B2:B4)</f>
        <v>3</v>
      </c>
      <c r="C5" s="8" t="s">
        <v>10</v>
      </c>
      <c r="D5" s="9">
        <f>SUM(D2:D4)</f>
        <v>2</v>
      </c>
      <c r="E5" s="7">
        <f>AVERAGE(E2:E4)</f>
        <v>6</v>
      </c>
      <c r="F5" s="8" t="s">
        <v>10</v>
      </c>
      <c r="G5" s="7">
        <f>SUM(G2:G4)</f>
        <v>2</v>
      </c>
      <c r="H5" s="7">
        <f>AVERAGE(H2:H4)</f>
        <v>9</v>
      </c>
      <c r="I5" s="8" t="s">
        <v>10</v>
      </c>
      <c r="J5" s="7">
        <f>SUM(J2:J4)</f>
        <v>2</v>
      </c>
    </row>
    <row r="6">
      <c r="A6" s="1" t="s">
        <v>11</v>
      </c>
      <c r="B6" s="10">
        <f>B5-D8</f>
        <v>3</v>
      </c>
      <c r="C6" s="11"/>
      <c r="D6" s="12"/>
      <c r="E6" s="10">
        <f>E5-B8</f>
        <v>0</v>
      </c>
      <c r="F6" s="11"/>
      <c r="G6" s="12"/>
      <c r="H6" s="10">
        <f>H5-B8</f>
        <v>3</v>
      </c>
      <c r="I6" s="11"/>
      <c r="J6" s="12"/>
    </row>
    <row r="7">
      <c r="A7" s="1" t="s">
        <v>12</v>
      </c>
      <c r="B7" s="10">
        <f>B6^2</f>
        <v>9</v>
      </c>
      <c r="C7" s="11"/>
      <c r="D7" s="12"/>
      <c r="E7" s="10">
        <f>E6^2</f>
        <v>0</v>
      </c>
      <c r="F7" s="11"/>
      <c r="G7" s="12"/>
      <c r="H7" s="10">
        <f>H6^2</f>
        <v>9</v>
      </c>
      <c r="I7" s="11"/>
      <c r="J7" s="12"/>
    </row>
    <row r="8">
      <c r="A8" s="1" t="s">
        <v>13</v>
      </c>
      <c r="B8" s="10">
        <f>AVERAGE(B5,E5,H5)</f>
        <v>6</v>
      </c>
      <c r="C8" s="11"/>
      <c r="D8" s="11"/>
      <c r="E8" s="11"/>
      <c r="F8" s="11"/>
      <c r="G8" s="11"/>
      <c r="H8" s="11"/>
      <c r="I8" s="11"/>
      <c r="J8" s="12"/>
    </row>
    <row r="9">
      <c r="A9" s="1" t="s">
        <v>14</v>
      </c>
      <c r="B9" s="10">
        <f>3*(SUM(B7,E7,H7))</f>
        <v>54</v>
      </c>
      <c r="C9" s="11"/>
      <c r="D9" s="11"/>
      <c r="E9" s="11"/>
      <c r="F9" s="11"/>
      <c r="G9" s="11"/>
      <c r="H9" s="11"/>
      <c r="I9" s="11"/>
      <c r="J9" s="12"/>
    </row>
    <row r="10">
      <c r="A10" s="1" t="s">
        <v>15</v>
      </c>
      <c r="B10" s="13">
        <f>SUM(D5,G5,J5)</f>
        <v>6</v>
      </c>
      <c r="C10" s="11"/>
      <c r="D10" s="11"/>
      <c r="E10" s="11"/>
      <c r="F10" s="11"/>
      <c r="G10" s="11"/>
      <c r="H10" s="11"/>
      <c r="I10" s="11"/>
      <c r="J10" s="12"/>
    </row>
    <row r="11">
      <c r="A11" s="1" t="s">
        <v>16</v>
      </c>
      <c r="B11" s="13">
        <f>COUNT(B2:B4)-1</f>
        <v>2</v>
      </c>
      <c r="C11" s="11"/>
      <c r="D11" s="11"/>
      <c r="E11" s="11"/>
      <c r="F11" s="11"/>
      <c r="G11" s="11"/>
      <c r="H11" s="11"/>
      <c r="I11" s="11"/>
      <c r="J11" s="12"/>
    </row>
    <row r="12">
      <c r="A12" s="1" t="s">
        <v>17</v>
      </c>
      <c r="B12" s="13">
        <f>COUNT(B2:B4) - 1 + COUNT(E2:E4) -1 + COUNT(H2:H4) - 1</f>
        <v>6</v>
      </c>
      <c r="C12" s="11"/>
      <c r="D12" s="11"/>
      <c r="E12" s="11"/>
      <c r="F12" s="11"/>
      <c r="G12" s="11"/>
      <c r="H12" s="11"/>
      <c r="I12" s="11"/>
      <c r="J12" s="12"/>
    </row>
    <row r="13">
      <c r="A13" s="1" t="s">
        <v>18</v>
      </c>
      <c r="B13" s="10">
        <f t="shared" ref="B13:B14" si="7">B9/B11</f>
        <v>27</v>
      </c>
      <c r="C13" s="11"/>
      <c r="D13" s="11"/>
      <c r="E13" s="11"/>
      <c r="F13" s="11"/>
      <c r="G13" s="11"/>
      <c r="H13" s="11"/>
      <c r="I13" s="11"/>
      <c r="J13" s="12"/>
    </row>
    <row r="14">
      <c r="A14" s="1" t="s">
        <v>19</v>
      </c>
      <c r="B14" s="10">
        <f t="shared" si="7"/>
        <v>1</v>
      </c>
      <c r="C14" s="11"/>
      <c r="D14" s="11"/>
      <c r="E14" s="11"/>
      <c r="F14" s="11"/>
      <c r="G14" s="11"/>
      <c r="H14" s="11"/>
      <c r="I14" s="11"/>
      <c r="J14" s="12"/>
    </row>
    <row r="15">
      <c r="A15" s="1" t="s">
        <v>20</v>
      </c>
      <c r="B15" s="10">
        <f>B12/B14</f>
        <v>6</v>
      </c>
      <c r="C15" s="11"/>
      <c r="D15" s="11"/>
      <c r="E15" s="11"/>
      <c r="F15" s="11"/>
      <c r="G15" s="11"/>
      <c r="H15" s="11"/>
      <c r="I15" s="11"/>
      <c r="J15" s="12"/>
    </row>
    <row r="16">
      <c r="A16" s="14" t="s">
        <v>21</v>
      </c>
      <c r="B16" s="15">
        <v>4.34</v>
      </c>
      <c r="C16" s="11"/>
      <c r="D16" s="11"/>
      <c r="E16" s="11"/>
      <c r="F16" s="11"/>
      <c r="G16" s="11"/>
      <c r="H16" s="11"/>
      <c r="I16" s="11"/>
      <c r="J16" s="12"/>
    </row>
    <row r="17">
      <c r="A17" s="14" t="s">
        <v>22</v>
      </c>
      <c r="B17" s="16">
        <f>B16*SQRT(B14/(COUNT(B2:B4)))</f>
        <v>2.505700168</v>
      </c>
      <c r="C17" s="11"/>
      <c r="D17" s="11"/>
      <c r="E17" s="11"/>
      <c r="F17" s="11"/>
      <c r="G17" s="11"/>
      <c r="H17" s="11"/>
      <c r="I17" s="11"/>
      <c r="J17" s="12"/>
    </row>
    <row r="18">
      <c r="A18" s="14" t="s">
        <v>23</v>
      </c>
      <c r="B18" s="17">
        <f>(B5-E5)/SQRT(B14)</f>
        <v>-3</v>
      </c>
      <c r="C18" s="11"/>
      <c r="D18" s="12"/>
      <c r="E18" s="17">
        <f>(E5-H5)/SQRT(B14)</f>
        <v>-3</v>
      </c>
      <c r="F18" s="11"/>
      <c r="G18" s="12"/>
      <c r="H18" s="17">
        <f>(B5-H5)/SQRT(B14)</f>
        <v>-6</v>
      </c>
      <c r="I18" s="11"/>
      <c r="J18" s="12"/>
    </row>
    <row r="19">
      <c r="A19" s="18" t="s">
        <v>24</v>
      </c>
      <c r="B19" s="19">
        <f>B9/(B9+B10)</f>
        <v>0.9</v>
      </c>
      <c r="C19" s="11"/>
      <c r="D19" s="11"/>
      <c r="E19" s="11"/>
      <c r="F19" s="11"/>
      <c r="G19" s="11"/>
      <c r="H19" s="11"/>
      <c r="I19" s="11"/>
      <c r="J19" s="12"/>
    </row>
  </sheetData>
  <mergeCells count="20">
    <mergeCell ref="B6:D6"/>
    <mergeCell ref="E6:G6"/>
    <mergeCell ref="H6:J6"/>
    <mergeCell ref="B7:D7"/>
    <mergeCell ref="E7:G7"/>
    <mergeCell ref="H7:J7"/>
    <mergeCell ref="B8:J8"/>
    <mergeCell ref="B16:J16"/>
    <mergeCell ref="B17:J17"/>
    <mergeCell ref="B18:D18"/>
    <mergeCell ref="E18:G18"/>
    <mergeCell ref="H18:J18"/>
    <mergeCell ref="B19:J19"/>
    <mergeCell ref="B9:J9"/>
    <mergeCell ref="B10:J10"/>
    <mergeCell ref="B11:J11"/>
    <mergeCell ref="B12:J12"/>
    <mergeCell ref="B13:J13"/>
    <mergeCell ref="B14:J14"/>
    <mergeCell ref="B15:J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0.14"/>
    <col customWidth="1" min="3" max="3" width="12.0"/>
    <col customWidth="1" min="5" max="5" width="9.86"/>
    <col customWidth="1" min="6" max="6" width="11.29"/>
    <col customWidth="1" min="7" max="7" width="10.14"/>
    <col customWidth="1" min="8" max="8" width="8.29"/>
    <col customWidth="1" min="9" max="9" width="11.43"/>
    <col customWidth="1" min="10" max="10" width="10.29"/>
    <col customWidth="1" min="11" max="11" width="8.14"/>
    <col customWidth="1" min="12" max="12" width="11.71"/>
    <col customWidth="1" min="13" max="13" width="10.71"/>
  </cols>
  <sheetData>
    <row r="1">
      <c r="A1" s="1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0" t="s">
        <v>31</v>
      </c>
      <c r="I1" s="2" t="s">
        <v>32</v>
      </c>
      <c r="J1" s="3" t="s">
        <v>33</v>
      </c>
      <c r="K1" s="20" t="s">
        <v>34</v>
      </c>
      <c r="L1" s="2" t="s">
        <v>35</v>
      </c>
      <c r="M1" s="3" t="s">
        <v>36</v>
      </c>
    </row>
    <row r="2">
      <c r="A2" s="1"/>
      <c r="B2" s="4">
        <v>1.5</v>
      </c>
      <c r="C2" s="21">
        <f t="shared" ref="C2:C6" si="1">B2-$B$9</f>
        <v>0</v>
      </c>
      <c r="D2" s="5">
        <f t="shared" ref="D2:D6" si="2">C2^2</f>
        <v>0</v>
      </c>
      <c r="E2" s="4">
        <v>1.6</v>
      </c>
      <c r="F2" s="6">
        <f t="shared" ref="F2:F5" si="3">E2-$E$9</f>
        <v>0</v>
      </c>
      <c r="G2" s="5">
        <f t="shared" ref="G2:G5" si="4">F2^2</f>
        <v>0</v>
      </c>
      <c r="H2" s="4">
        <v>2.0</v>
      </c>
      <c r="I2" s="21">
        <f t="shared" ref="I2:I8" si="5">H2-$H$9</f>
        <v>0.3857142857</v>
      </c>
      <c r="J2" s="21">
        <f t="shared" ref="J2:J8" si="6">I2^2</f>
        <v>0.1487755102</v>
      </c>
      <c r="K2" s="4">
        <v>2.9</v>
      </c>
      <c r="L2" s="21">
        <f t="shared" ref="L2:L5" si="7">K2-$K$9</f>
        <v>0.025</v>
      </c>
      <c r="M2" s="21">
        <f t="shared" ref="M2:M5" si="8">L2^2</f>
        <v>0.000625</v>
      </c>
    </row>
    <row r="3">
      <c r="A3" s="1"/>
      <c r="B3" s="4">
        <v>1.3</v>
      </c>
      <c r="C3" s="21">
        <f t="shared" si="1"/>
        <v>-0.2</v>
      </c>
      <c r="D3" s="5">
        <f t="shared" si="2"/>
        <v>0.04</v>
      </c>
      <c r="E3" s="4">
        <v>1.7</v>
      </c>
      <c r="F3" s="22">
        <f t="shared" si="3"/>
        <v>0.1</v>
      </c>
      <c r="G3" s="5">
        <f t="shared" si="4"/>
        <v>0.01</v>
      </c>
      <c r="H3" s="4">
        <v>1.4</v>
      </c>
      <c r="I3" s="21">
        <f t="shared" si="5"/>
        <v>-0.2142857143</v>
      </c>
      <c r="J3" s="21">
        <f t="shared" si="6"/>
        <v>0.04591836735</v>
      </c>
      <c r="K3" s="4">
        <v>3.1</v>
      </c>
      <c r="L3" s="21">
        <f t="shared" si="7"/>
        <v>0.225</v>
      </c>
      <c r="M3" s="21">
        <f t="shared" si="8"/>
        <v>0.050625</v>
      </c>
    </row>
    <row r="4">
      <c r="A4" s="1"/>
      <c r="B4" s="4">
        <v>1.8</v>
      </c>
      <c r="C4" s="21">
        <f t="shared" si="1"/>
        <v>0.3</v>
      </c>
      <c r="D4" s="5">
        <f t="shared" si="2"/>
        <v>0.09</v>
      </c>
      <c r="E4" s="4">
        <v>1.9</v>
      </c>
      <c r="F4" s="22">
        <f t="shared" si="3"/>
        <v>0.3</v>
      </c>
      <c r="G4" s="5">
        <f t="shared" si="4"/>
        <v>0.09</v>
      </c>
      <c r="H4" s="4">
        <v>1.5</v>
      </c>
      <c r="I4" s="21">
        <f t="shared" si="5"/>
        <v>-0.1142857143</v>
      </c>
      <c r="J4" s="21">
        <f t="shared" si="6"/>
        <v>0.01306122449</v>
      </c>
      <c r="K4" s="4">
        <v>2.8</v>
      </c>
      <c r="L4" s="21">
        <f t="shared" si="7"/>
        <v>-0.075</v>
      </c>
      <c r="M4" s="21">
        <f t="shared" si="8"/>
        <v>0.005625</v>
      </c>
    </row>
    <row r="5">
      <c r="A5" s="1"/>
      <c r="B5" s="23">
        <v>1.6</v>
      </c>
      <c r="C5" s="21">
        <f t="shared" si="1"/>
        <v>0.1</v>
      </c>
      <c r="D5" s="5">
        <f t="shared" si="2"/>
        <v>0.01</v>
      </c>
      <c r="E5" s="23">
        <v>1.2</v>
      </c>
      <c r="F5" s="22">
        <f t="shared" si="3"/>
        <v>-0.4</v>
      </c>
      <c r="G5" s="5">
        <f t="shared" si="4"/>
        <v>0.16</v>
      </c>
      <c r="H5" s="23">
        <v>1.5</v>
      </c>
      <c r="I5" s="21">
        <f t="shared" si="5"/>
        <v>-0.1142857143</v>
      </c>
      <c r="J5" s="21">
        <f t="shared" si="6"/>
        <v>0.01306122449</v>
      </c>
      <c r="K5" s="23">
        <v>2.7</v>
      </c>
      <c r="L5" s="21">
        <f t="shared" si="7"/>
        <v>-0.175</v>
      </c>
      <c r="M5" s="21">
        <f t="shared" si="8"/>
        <v>0.030625</v>
      </c>
    </row>
    <row r="6">
      <c r="A6" s="1"/>
      <c r="B6" s="23">
        <v>1.3</v>
      </c>
      <c r="C6" s="21">
        <f t="shared" si="1"/>
        <v>-0.2</v>
      </c>
      <c r="D6" s="5">
        <f t="shared" si="2"/>
        <v>0.04</v>
      </c>
      <c r="E6" s="24"/>
      <c r="F6" s="25"/>
      <c r="G6" s="24"/>
      <c r="H6" s="23">
        <v>1.8</v>
      </c>
      <c r="I6" s="21">
        <f t="shared" si="5"/>
        <v>0.1857142857</v>
      </c>
      <c r="J6" s="21">
        <f t="shared" si="6"/>
        <v>0.03448979592</v>
      </c>
      <c r="K6" s="24"/>
      <c r="L6" s="25"/>
      <c r="M6" s="24"/>
    </row>
    <row r="7">
      <c r="A7" s="1"/>
      <c r="B7" s="24"/>
      <c r="C7" s="25"/>
      <c r="D7" s="24"/>
      <c r="E7" s="24"/>
      <c r="F7" s="25"/>
      <c r="G7" s="24"/>
      <c r="H7" s="23">
        <v>1.7</v>
      </c>
      <c r="I7" s="21">
        <f t="shared" si="5"/>
        <v>0.08571428571</v>
      </c>
      <c r="J7" s="21">
        <f t="shared" si="6"/>
        <v>0.007346938776</v>
      </c>
      <c r="K7" s="24"/>
      <c r="L7" s="25"/>
      <c r="M7" s="24"/>
    </row>
    <row r="8">
      <c r="A8" s="1"/>
      <c r="B8" s="24"/>
      <c r="C8" s="25"/>
      <c r="D8" s="24"/>
      <c r="E8" s="24"/>
      <c r="F8" s="25"/>
      <c r="G8" s="24"/>
      <c r="H8" s="23">
        <v>1.4</v>
      </c>
      <c r="I8" s="21">
        <f t="shared" si="5"/>
        <v>-0.2142857143</v>
      </c>
      <c r="J8" s="21">
        <f t="shared" si="6"/>
        <v>0.04591836735</v>
      </c>
      <c r="K8" s="24"/>
      <c r="L8" s="25"/>
      <c r="M8" s="24"/>
    </row>
    <row r="9">
      <c r="A9" s="1" t="s">
        <v>9</v>
      </c>
      <c r="B9" s="26">
        <f>AVERAGE(B2:B6)</f>
        <v>1.5</v>
      </c>
      <c r="C9" s="8" t="s">
        <v>10</v>
      </c>
      <c r="D9" s="9">
        <f>SUM(D2:D6)</f>
        <v>0.18</v>
      </c>
      <c r="E9" s="26">
        <f>AVERAGE(E2:E5)</f>
        <v>1.6</v>
      </c>
      <c r="F9" s="8" t="s">
        <v>10</v>
      </c>
      <c r="G9" s="7">
        <f>SUM(G2:G5)</f>
        <v>0.26</v>
      </c>
      <c r="H9" s="26">
        <f>AVERAGE(H2:H8)</f>
        <v>1.614285714</v>
      </c>
      <c r="I9" s="27" t="s">
        <v>10</v>
      </c>
      <c r="J9" s="26">
        <f>SUM(J2:J8)</f>
        <v>0.3085714286</v>
      </c>
      <c r="K9" s="26">
        <f>AVERAGE(K2:K5)</f>
        <v>2.875</v>
      </c>
      <c r="L9" s="27" t="s">
        <v>10</v>
      </c>
      <c r="M9" s="26">
        <f>SUM(M2:M5)</f>
        <v>0.0875</v>
      </c>
    </row>
    <row r="10">
      <c r="A10" s="1" t="s">
        <v>11</v>
      </c>
      <c r="B10" s="10">
        <f>B9-B12</f>
        <v>-0.335</v>
      </c>
      <c r="C10" s="11"/>
      <c r="D10" s="12"/>
      <c r="E10" s="10">
        <f>E9-B12</f>
        <v>-0.235</v>
      </c>
      <c r="F10" s="11"/>
      <c r="G10" s="12"/>
      <c r="H10" s="10">
        <f>H9-B12</f>
        <v>-0.2207142857</v>
      </c>
      <c r="I10" s="11"/>
      <c r="J10" s="12"/>
      <c r="K10" s="10">
        <f>K9-B12</f>
        <v>1.04</v>
      </c>
      <c r="L10" s="11"/>
      <c r="M10" s="12"/>
    </row>
    <row r="11">
      <c r="A11" s="1" t="s">
        <v>12</v>
      </c>
      <c r="B11" s="10">
        <f>B10^2</f>
        <v>0.112225</v>
      </c>
      <c r="C11" s="11"/>
      <c r="D11" s="12"/>
      <c r="E11" s="10">
        <f>E10^2</f>
        <v>0.055225</v>
      </c>
      <c r="F11" s="11"/>
      <c r="G11" s="12"/>
      <c r="H11" s="10">
        <f>H10^2</f>
        <v>0.04871479592</v>
      </c>
      <c r="I11" s="11"/>
      <c r="J11" s="12"/>
      <c r="K11" s="10">
        <f>K10^2</f>
        <v>1.0816</v>
      </c>
      <c r="L11" s="11"/>
      <c r="M11" s="12"/>
    </row>
    <row r="12">
      <c r="A12" s="1" t="s">
        <v>13</v>
      </c>
      <c r="B12" s="10">
        <f>AVERAGE(B2:B6,E2:E5,H2:H8,K2:K5)</f>
        <v>1.835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O12" s="28"/>
    </row>
    <row r="13">
      <c r="A13" s="1" t="s">
        <v>14</v>
      </c>
      <c r="B13" s="10">
        <f>(COUNT(B2:B6)*(B9 - B12)^2) + (COUNT(E2:E5)*(E9 - B12)^2) + (COUNT(H2:H8)*(H9 - B12)^2) + (COUNT(K2:K5)*(K9 - B12)^2)</f>
        <v>5.449428571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</row>
    <row r="14">
      <c r="A14" s="1" t="s">
        <v>15</v>
      </c>
      <c r="B14" s="29">
        <f>SUM(D9,G9,J9,M9)</f>
        <v>0.8360714286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O14" s="28"/>
    </row>
    <row r="15">
      <c r="A15" s="1" t="s">
        <v>16</v>
      </c>
      <c r="B15" s="13">
        <f>COUNT(B2,E2,H2,K2)-1</f>
        <v>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</row>
    <row r="16">
      <c r="A16" s="1" t="s">
        <v>17</v>
      </c>
      <c r="B16" s="13">
        <f>COUNT(B2:B6) - 1 + COUNT(E2:E5) -1 + COUNT(H2:H8) - 1 + COUNT(K2:K5) - 1</f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>
      <c r="A17" s="1" t="s">
        <v>18</v>
      </c>
      <c r="B17" s="10">
        <f t="shared" ref="B17:B18" si="9">B13/B15</f>
        <v>1.81647619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</row>
    <row r="18">
      <c r="A18" s="1" t="s">
        <v>19</v>
      </c>
      <c r="B18" s="10">
        <f t="shared" si="9"/>
        <v>0.05225446429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</row>
    <row r="19">
      <c r="A19" s="1" t="s">
        <v>20</v>
      </c>
      <c r="B19" s="10">
        <f>B17/B18</f>
        <v>34.76212445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</row>
    <row r="20">
      <c r="A20" s="30" t="s">
        <v>21</v>
      </c>
      <c r="B20" s="15">
        <v>4.34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>
      <c r="A21" s="14" t="s">
        <v>22</v>
      </c>
      <c r="B21" s="16">
        <f>B20*SQRT(B18/(COUNT(B2:B4)))</f>
        <v>0.5727838998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>
      <c r="A22" s="14" t="s">
        <v>23</v>
      </c>
      <c r="B22" s="17">
        <f>(B9-E9)/SQRT(B18)</f>
        <v>-0.4374599512</v>
      </c>
      <c r="C22" s="11"/>
      <c r="D22" s="12"/>
      <c r="E22" s="17">
        <f>(E9-H9)/SQRT(B18)</f>
        <v>-0.06249427874</v>
      </c>
      <c r="F22" s="11"/>
      <c r="G22" s="12"/>
      <c r="H22" s="17">
        <f>(B9-H9)/SQRT(B18)</f>
        <v>-0.4999542299</v>
      </c>
      <c r="I22" s="11"/>
      <c r="J22" s="12"/>
      <c r="K22" s="17"/>
      <c r="L22" s="11"/>
      <c r="M22" s="12"/>
    </row>
    <row r="23">
      <c r="A23" s="18" t="s">
        <v>24</v>
      </c>
      <c r="B23" s="19">
        <f>B13/(B13+B14)</f>
        <v>0.8669841017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</row>
  </sheetData>
  <mergeCells count="23">
    <mergeCell ref="B10:D10"/>
    <mergeCell ref="E10:G10"/>
    <mergeCell ref="H10:J10"/>
    <mergeCell ref="K10:M10"/>
    <mergeCell ref="B11:D11"/>
    <mergeCell ref="E11:G11"/>
    <mergeCell ref="H11:J11"/>
    <mergeCell ref="K11:M11"/>
    <mergeCell ref="B12:M12"/>
    <mergeCell ref="B13:M13"/>
    <mergeCell ref="B14:M14"/>
    <mergeCell ref="B15:M15"/>
    <mergeCell ref="B16:M16"/>
    <mergeCell ref="B17:M17"/>
    <mergeCell ref="K22:M22"/>
    <mergeCell ref="B23:M23"/>
    <mergeCell ref="B18:M18"/>
    <mergeCell ref="B19:M19"/>
    <mergeCell ref="B20:M20"/>
    <mergeCell ref="B21:M21"/>
    <mergeCell ref="B22:D22"/>
    <mergeCell ref="E22:G22"/>
    <mergeCell ref="H22:J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</cols>
  <sheetData>
    <row r="1">
      <c r="A1" s="1"/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3" t="s">
        <v>45</v>
      </c>
    </row>
    <row r="2">
      <c r="A2" s="1"/>
      <c r="B2" s="4">
        <v>-8.0</v>
      </c>
      <c r="C2" s="21">
        <f t="shared" ref="C2:C7" si="1">B2-$B$9</f>
        <v>2</v>
      </c>
      <c r="D2" s="5">
        <f t="shared" ref="D2:D7" si="2">C2^2</f>
        <v>4</v>
      </c>
      <c r="E2" s="4">
        <v>12.0</v>
      </c>
      <c r="F2" s="6">
        <f t="shared" ref="F2:F6" si="3">E2-$E$9</f>
        <v>0</v>
      </c>
      <c r="G2" s="5">
        <f t="shared" ref="G2:G6" si="4">F2^2</f>
        <v>0</v>
      </c>
      <c r="H2" s="4">
        <v>0.5</v>
      </c>
      <c r="I2" s="21">
        <f t="shared" ref="I2:I8" si="5">H2-$H$9</f>
        <v>0.3</v>
      </c>
      <c r="J2" s="5">
        <f t="shared" ref="J2:J8" si="6">I2^2</f>
        <v>0.09</v>
      </c>
    </row>
    <row r="3">
      <c r="A3" s="1"/>
      <c r="B3" s="4">
        <v>-11.0</v>
      </c>
      <c r="C3" s="21">
        <f t="shared" si="1"/>
        <v>-1</v>
      </c>
      <c r="D3" s="5">
        <f t="shared" si="2"/>
        <v>1</v>
      </c>
      <c r="E3" s="4">
        <v>9.0</v>
      </c>
      <c r="F3" s="6">
        <f t="shared" si="3"/>
        <v>-3</v>
      </c>
      <c r="G3" s="5">
        <f t="shared" si="4"/>
        <v>9</v>
      </c>
      <c r="H3" s="4">
        <v>0.0</v>
      </c>
      <c r="I3" s="21">
        <f t="shared" si="5"/>
        <v>-0.2</v>
      </c>
      <c r="J3" s="5">
        <f t="shared" si="6"/>
        <v>0.04</v>
      </c>
    </row>
    <row r="4">
      <c r="A4" s="1"/>
      <c r="B4" s="4">
        <v>-17.0</v>
      </c>
      <c r="C4" s="21">
        <f t="shared" si="1"/>
        <v>-7</v>
      </c>
      <c r="D4" s="5">
        <f t="shared" si="2"/>
        <v>49</v>
      </c>
      <c r="E4" s="4">
        <v>16.0</v>
      </c>
      <c r="F4" s="6">
        <f t="shared" si="3"/>
        <v>4</v>
      </c>
      <c r="G4" s="5">
        <f t="shared" si="4"/>
        <v>16</v>
      </c>
      <c r="H4" s="4">
        <v>-1.0</v>
      </c>
      <c r="I4" s="21">
        <f t="shared" si="5"/>
        <v>-1.2</v>
      </c>
      <c r="J4" s="5">
        <f t="shared" si="6"/>
        <v>1.44</v>
      </c>
    </row>
    <row r="5">
      <c r="A5" s="1"/>
      <c r="B5" s="23">
        <v>-9.0</v>
      </c>
      <c r="C5" s="21">
        <f t="shared" si="1"/>
        <v>1</v>
      </c>
      <c r="D5" s="5">
        <f t="shared" si="2"/>
        <v>1</v>
      </c>
      <c r="E5" s="23">
        <v>8.0</v>
      </c>
      <c r="F5" s="6">
        <f t="shared" si="3"/>
        <v>-4</v>
      </c>
      <c r="G5" s="5">
        <f t="shared" si="4"/>
        <v>16</v>
      </c>
      <c r="H5" s="23">
        <v>1.5</v>
      </c>
      <c r="I5" s="21">
        <f t="shared" si="5"/>
        <v>1.3</v>
      </c>
      <c r="J5" s="5">
        <f t="shared" si="6"/>
        <v>1.69</v>
      </c>
    </row>
    <row r="6">
      <c r="A6" s="1"/>
      <c r="B6" s="23">
        <v>-10.0</v>
      </c>
      <c r="C6" s="21">
        <f t="shared" si="1"/>
        <v>0</v>
      </c>
      <c r="D6" s="5">
        <f t="shared" si="2"/>
        <v>0</v>
      </c>
      <c r="E6" s="23">
        <v>15.0</v>
      </c>
      <c r="F6" s="6">
        <f t="shared" si="3"/>
        <v>3</v>
      </c>
      <c r="G6" s="5">
        <f t="shared" si="4"/>
        <v>9</v>
      </c>
      <c r="H6" s="23">
        <v>0.5</v>
      </c>
      <c r="I6" s="21">
        <f t="shared" si="5"/>
        <v>0.3</v>
      </c>
      <c r="J6" s="5">
        <f t="shared" si="6"/>
        <v>0.09</v>
      </c>
    </row>
    <row r="7">
      <c r="A7" s="1"/>
      <c r="B7" s="23">
        <v>-5.0</v>
      </c>
      <c r="C7" s="21">
        <f t="shared" si="1"/>
        <v>5</v>
      </c>
      <c r="D7" s="5">
        <f t="shared" si="2"/>
        <v>25</v>
      </c>
      <c r="E7" s="24"/>
      <c r="F7" s="25"/>
      <c r="G7" s="24"/>
      <c r="H7" s="23">
        <v>-0.1</v>
      </c>
      <c r="I7" s="21">
        <f t="shared" si="5"/>
        <v>-0.3</v>
      </c>
      <c r="J7" s="5">
        <f t="shared" si="6"/>
        <v>0.09</v>
      </c>
    </row>
    <row r="8">
      <c r="A8" s="1"/>
      <c r="B8" s="24"/>
      <c r="C8" s="25"/>
      <c r="D8" s="24"/>
      <c r="E8" s="24"/>
      <c r="F8" s="25"/>
      <c r="G8" s="24"/>
      <c r="H8" s="23">
        <v>0.0</v>
      </c>
      <c r="I8" s="21">
        <f t="shared" si="5"/>
        <v>-0.2</v>
      </c>
      <c r="J8" s="5">
        <f t="shared" si="6"/>
        <v>0.04</v>
      </c>
    </row>
    <row r="9">
      <c r="A9" s="1" t="s">
        <v>9</v>
      </c>
      <c r="B9" s="26">
        <f>AVERAGE(B2:B7)</f>
        <v>-10</v>
      </c>
      <c r="C9" s="27" t="s">
        <v>10</v>
      </c>
      <c r="D9" s="31">
        <f>SUM(D2:D7)</f>
        <v>80</v>
      </c>
      <c r="E9" s="26">
        <f>AVERAGE(E2:E6)</f>
        <v>12</v>
      </c>
      <c r="F9" s="27" t="s">
        <v>10</v>
      </c>
      <c r="G9" s="26">
        <f>SUM(G2:G6)</f>
        <v>50</v>
      </c>
      <c r="H9" s="26">
        <f>AVERAGE(H2:H8)</f>
        <v>0.2</v>
      </c>
      <c r="I9" s="8" t="s">
        <v>10</v>
      </c>
      <c r="J9" s="7">
        <f>SUM(J2:J8)</f>
        <v>3.48</v>
      </c>
    </row>
    <row r="10">
      <c r="A10" s="1" t="s">
        <v>11</v>
      </c>
      <c r="B10" s="10">
        <f>B9-B12</f>
        <v>-10.07777778</v>
      </c>
      <c r="C10" s="11"/>
      <c r="D10" s="12"/>
      <c r="E10" s="10">
        <f>E9-B12</f>
        <v>11.92222222</v>
      </c>
      <c r="F10" s="11"/>
      <c r="G10" s="12"/>
      <c r="H10" s="10">
        <f>H9-B12</f>
        <v>0.1222222222</v>
      </c>
      <c r="I10" s="11"/>
      <c r="J10" s="12"/>
    </row>
    <row r="11">
      <c r="A11" s="1" t="s">
        <v>12</v>
      </c>
      <c r="B11" s="10">
        <f>B10^2</f>
        <v>101.5616049</v>
      </c>
      <c r="C11" s="11"/>
      <c r="D11" s="12"/>
      <c r="E11" s="10">
        <f>E10^2</f>
        <v>142.1393827</v>
      </c>
      <c r="F11" s="11"/>
      <c r="G11" s="12"/>
      <c r="H11" s="10">
        <f>H10^2</f>
        <v>0.0149382716</v>
      </c>
      <c r="I11" s="11"/>
      <c r="J11" s="12"/>
    </row>
    <row r="12">
      <c r="A12" s="1" t="s">
        <v>13</v>
      </c>
      <c r="B12" s="10">
        <f>AVERAGE(B2:B7,E2:E6,H2:H8)</f>
        <v>0.07777777778</v>
      </c>
      <c r="C12" s="11"/>
      <c r="D12" s="11"/>
      <c r="E12" s="11"/>
      <c r="F12" s="11"/>
      <c r="G12" s="11"/>
      <c r="H12" s="11"/>
      <c r="I12" s="11"/>
      <c r="J12" s="12"/>
    </row>
    <row r="13">
      <c r="A13" s="1" t="s">
        <v>14</v>
      </c>
      <c r="B13" s="10">
        <f>(count(B2:B7)*(B11) + count(E2:E6)*E11 + count(H2:H8)*H11)</f>
        <v>1320.171111</v>
      </c>
      <c r="C13" s="11"/>
      <c r="D13" s="11"/>
      <c r="E13" s="11"/>
      <c r="F13" s="11"/>
      <c r="G13" s="11"/>
      <c r="H13" s="11"/>
      <c r="I13" s="11"/>
      <c r="J13" s="12"/>
    </row>
    <row r="14">
      <c r="A14" s="1" t="s">
        <v>15</v>
      </c>
      <c r="B14" s="10">
        <f>SUM(D9,G9,J9)</f>
        <v>133.48</v>
      </c>
      <c r="C14" s="11"/>
      <c r="D14" s="11"/>
      <c r="E14" s="11"/>
      <c r="F14" s="11"/>
      <c r="G14" s="11"/>
      <c r="H14" s="11"/>
      <c r="I14" s="11"/>
      <c r="J14" s="12"/>
    </row>
    <row r="15">
      <c r="A15" s="1" t="s">
        <v>16</v>
      </c>
      <c r="B15" s="13">
        <f>COUNT(B2:B4)-1</f>
        <v>2</v>
      </c>
      <c r="C15" s="11"/>
      <c r="D15" s="11"/>
      <c r="E15" s="11"/>
      <c r="F15" s="11"/>
      <c r="G15" s="11"/>
      <c r="H15" s="11"/>
      <c r="I15" s="11"/>
      <c r="J15" s="12"/>
    </row>
    <row r="16">
      <c r="A16" s="1" t="s">
        <v>17</v>
      </c>
      <c r="B16" s="13">
        <f>COUNT(B2:B7) - 1 + COUNT(E2:E6) -1 + COUNT(H2:H8) - 1</f>
        <v>15</v>
      </c>
      <c r="C16" s="11"/>
      <c r="D16" s="11"/>
      <c r="E16" s="11"/>
      <c r="F16" s="11"/>
      <c r="G16" s="11"/>
      <c r="H16" s="11"/>
      <c r="I16" s="11"/>
      <c r="J16" s="12"/>
    </row>
    <row r="17">
      <c r="A17" s="1" t="s">
        <v>18</v>
      </c>
      <c r="B17" s="10">
        <f t="shared" ref="B17:B18" si="7">B13/B15</f>
        <v>660.0855556</v>
      </c>
      <c r="C17" s="11"/>
      <c r="D17" s="11"/>
      <c r="E17" s="11"/>
      <c r="F17" s="11"/>
      <c r="G17" s="11"/>
      <c r="H17" s="11"/>
      <c r="I17" s="11"/>
      <c r="J17" s="12"/>
    </row>
    <row r="18">
      <c r="A18" s="1" t="s">
        <v>19</v>
      </c>
      <c r="B18" s="10">
        <f t="shared" si="7"/>
        <v>8.898666667</v>
      </c>
      <c r="C18" s="11"/>
      <c r="D18" s="11"/>
      <c r="E18" s="11"/>
      <c r="F18" s="11"/>
      <c r="G18" s="11"/>
      <c r="H18" s="11"/>
      <c r="I18" s="11"/>
      <c r="J18" s="12"/>
    </row>
    <row r="19">
      <c r="A19" s="1" t="s">
        <v>20</v>
      </c>
      <c r="B19" s="10">
        <f>B17/B18</f>
        <v>74.17802917</v>
      </c>
      <c r="C19" s="11"/>
      <c r="D19" s="11"/>
      <c r="E19" s="11"/>
      <c r="F19" s="11"/>
      <c r="G19" s="11"/>
      <c r="H19" s="11"/>
      <c r="I19" s="11"/>
      <c r="J19" s="12"/>
    </row>
    <row r="20">
      <c r="A20" s="14" t="s">
        <v>21</v>
      </c>
      <c r="B20" s="15">
        <v>4.34</v>
      </c>
      <c r="C20" s="11"/>
      <c r="D20" s="11"/>
      <c r="E20" s="11"/>
      <c r="F20" s="11"/>
      <c r="G20" s="11"/>
      <c r="H20" s="11"/>
      <c r="I20" s="11"/>
      <c r="J20" s="12"/>
    </row>
    <row r="21">
      <c r="A21" s="14" t="s">
        <v>22</v>
      </c>
      <c r="B21" s="16">
        <f>B20*SQRT(B18/(COUNT(B2:B4)))</f>
        <v>7.474662219</v>
      </c>
      <c r="C21" s="11"/>
      <c r="D21" s="11"/>
      <c r="E21" s="11"/>
      <c r="F21" s="11"/>
      <c r="G21" s="11"/>
      <c r="H21" s="11"/>
      <c r="I21" s="11"/>
      <c r="J21" s="12"/>
    </row>
    <row r="22">
      <c r="A22" s="14" t="s">
        <v>23</v>
      </c>
      <c r="B22" s="17">
        <f>(B9-E9)/SQRT(B18)</f>
        <v>-7.374969208</v>
      </c>
      <c r="C22" s="11"/>
      <c r="D22" s="12"/>
      <c r="E22" s="17">
        <f>(E9-H9)/SQRT(B18)</f>
        <v>3.955665302</v>
      </c>
      <c r="F22" s="11"/>
      <c r="G22" s="12"/>
      <c r="H22" s="17">
        <f>(B9-H9)/SQRT(B18)</f>
        <v>-3.419303905</v>
      </c>
      <c r="I22" s="11"/>
      <c r="J22" s="12"/>
    </row>
    <row r="23">
      <c r="A23" s="18" t="s">
        <v>24</v>
      </c>
      <c r="B23" s="19">
        <f>B13/(B13+B14)</f>
        <v>0.908176041</v>
      </c>
      <c r="C23" s="11"/>
      <c r="D23" s="11"/>
      <c r="E23" s="11"/>
      <c r="F23" s="11"/>
      <c r="G23" s="11"/>
      <c r="H23" s="11"/>
      <c r="I23" s="11"/>
      <c r="J23" s="12"/>
    </row>
  </sheetData>
  <mergeCells count="20">
    <mergeCell ref="B10:D10"/>
    <mergeCell ref="E10:G10"/>
    <mergeCell ref="H10:J10"/>
    <mergeCell ref="B11:D11"/>
    <mergeCell ref="E11:G11"/>
    <mergeCell ref="H11:J11"/>
    <mergeCell ref="B12:J12"/>
    <mergeCell ref="B20:J20"/>
    <mergeCell ref="B21:J21"/>
    <mergeCell ref="B22:D22"/>
    <mergeCell ref="E22:G22"/>
    <mergeCell ref="H22:J22"/>
    <mergeCell ref="B23:J23"/>
    <mergeCell ref="B13:J13"/>
    <mergeCell ref="B14:J14"/>
    <mergeCell ref="B15:J15"/>
    <mergeCell ref="B16:J16"/>
    <mergeCell ref="B17:J17"/>
    <mergeCell ref="B18:J18"/>
    <mergeCell ref="B19:J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</cols>
  <sheetData>
    <row r="1">
      <c r="A1" s="1"/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3" t="s">
        <v>54</v>
      </c>
    </row>
    <row r="2">
      <c r="A2" s="1"/>
      <c r="B2" s="4">
        <v>8.0</v>
      </c>
      <c r="C2" s="21">
        <f t="shared" ref="C2:C6" si="1">B2-$B$7</f>
        <v>0</v>
      </c>
      <c r="D2" s="5">
        <f t="shared" ref="D2:D6" si="2">C2^2</f>
        <v>0</v>
      </c>
      <c r="E2" s="4">
        <v>4.0</v>
      </c>
      <c r="F2" s="6">
        <f t="shared" ref="F2:F6" si="3">E2-$E$7</f>
        <v>-2</v>
      </c>
      <c r="G2" s="5">
        <f t="shared" ref="G2:G6" si="4">F2^2</f>
        <v>4</v>
      </c>
      <c r="H2" s="4">
        <v>4.0</v>
      </c>
      <c r="I2" s="21">
        <f t="shared" ref="I2:I6" si="5">H2-$H$7</f>
        <v>0</v>
      </c>
      <c r="J2" s="5">
        <f t="shared" ref="J2:J6" si="6">I2^2</f>
        <v>0</v>
      </c>
    </row>
    <row r="3">
      <c r="A3" s="1"/>
      <c r="B3" s="4">
        <v>7.0</v>
      </c>
      <c r="C3" s="21">
        <f t="shared" si="1"/>
        <v>-1</v>
      </c>
      <c r="D3" s="5">
        <f t="shared" si="2"/>
        <v>1</v>
      </c>
      <c r="E3" s="4">
        <v>6.0</v>
      </c>
      <c r="F3" s="6">
        <f t="shared" si="3"/>
        <v>0</v>
      </c>
      <c r="G3" s="5">
        <f t="shared" si="4"/>
        <v>0</v>
      </c>
      <c r="H3" s="4">
        <v>4.0</v>
      </c>
      <c r="I3" s="21">
        <f t="shared" si="5"/>
        <v>0</v>
      </c>
      <c r="J3" s="5">
        <f t="shared" si="6"/>
        <v>0</v>
      </c>
    </row>
    <row r="4">
      <c r="A4" s="1"/>
      <c r="B4" s="4">
        <v>10.0</v>
      </c>
      <c r="C4" s="21">
        <f t="shared" si="1"/>
        <v>2</v>
      </c>
      <c r="D4" s="5">
        <f t="shared" si="2"/>
        <v>4</v>
      </c>
      <c r="E4" s="4">
        <v>7.0</v>
      </c>
      <c r="F4" s="6">
        <f t="shared" si="3"/>
        <v>1</v>
      </c>
      <c r="G4" s="5">
        <f t="shared" si="4"/>
        <v>1</v>
      </c>
      <c r="H4" s="4">
        <v>7.0</v>
      </c>
      <c r="I4" s="21">
        <f t="shared" si="5"/>
        <v>3</v>
      </c>
      <c r="J4" s="5">
        <f t="shared" si="6"/>
        <v>9</v>
      </c>
    </row>
    <row r="5">
      <c r="A5" s="1"/>
      <c r="B5" s="23">
        <v>6.0</v>
      </c>
      <c r="C5" s="21">
        <f t="shared" si="1"/>
        <v>-2</v>
      </c>
      <c r="D5" s="5">
        <f t="shared" si="2"/>
        <v>4</v>
      </c>
      <c r="E5" s="23">
        <v>4.0</v>
      </c>
      <c r="F5" s="6">
        <f t="shared" si="3"/>
        <v>-2</v>
      </c>
      <c r="G5" s="5">
        <f t="shared" si="4"/>
        <v>4</v>
      </c>
      <c r="H5" s="23">
        <v>2.0</v>
      </c>
      <c r="I5" s="21">
        <f t="shared" si="5"/>
        <v>-2</v>
      </c>
      <c r="J5" s="5">
        <f t="shared" si="6"/>
        <v>4</v>
      </c>
    </row>
    <row r="6">
      <c r="A6" s="1"/>
      <c r="B6" s="23">
        <v>9.0</v>
      </c>
      <c r="C6" s="21">
        <f t="shared" si="1"/>
        <v>1</v>
      </c>
      <c r="D6" s="5">
        <f t="shared" si="2"/>
        <v>1</v>
      </c>
      <c r="E6" s="23">
        <v>9.0</v>
      </c>
      <c r="F6" s="6">
        <f t="shared" si="3"/>
        <v>3</v>
      </c>
      <c r="G6" s="5">
        <f t="shared" si="4"/>
        <v>9</v>
      </c>
      <c r="H6" s="23">
        <v>3.0</v>
      </c>
      <c r="I6" s="21">
        <f t="shared" si="5"/>
        <v>-1</v>
      </c>
      <c r="J6" s="5">
        <f t="shared" si="6"/>
        <v>1</v>
      </c>
    </row>
    <row r="7">
      <c r="A7" s="1" t="s">
        <v>9</v>
      </c>
      <c r="B7" s="26">
        <f>AVERAGE(B2:B6)</f>
        <v>8</v>
      </c>
      <c r="C7" s="27" t="s">
        <v>10</v>
      </c>
      <c r="D7" s="31">
        <f>SUM(D2:D6)</f>
        <v>10</v>
      </c>
      <c r="E7" s="26">
        <f>AVERAGE(E2:E6)</f>
        <v>6</v>
      </c>
      <c r="F7" s="27" t="s">
        <v>10</v>
      </c>
      <c r="G7" s="26">
        <f>SUM(G2:G6)</f>
        <v>18</v>
      </c>
      <c r="H7" s="26">
        <f>AVERAGE(H2:H6)</f>
        <v>4</v>
      </c>
      <c r="I7" s="8" t="s">
        <v>10</v>
      </c>
      <c r="J7" s="7">
        <f>SUM(J2:J6)</f>
        <v>14</v>
      </c>
    </row>
    <row r="8">
      <c r="A8" s="1" t="s">
        <v>11</v>
      </c>
      <c r="B8" s="10">
        <f>B7-B10</f>
        <v>2</v>
      </c>
      <c r="C8" s="11"/>
      <c r="D8" s="12"/>
      <c r="E8" s="10">
        <f>E7-B10</f>
        <v>0</v>
      </c>
      <c r="F8" s="11"/>
      <c r="G8" s="12"/>
      <c r="H8" s="10">
        <f>H7-B10</f>
        <v>-2</v>
      </c>
      <c r="I8" s="11"/>
      <c r="J8" s="12"/>
    </row>
    <row r="9">
      <c r="A9" s="1" t="s">
        <v>12</v>
      </c>
      <c r="B9" s="10">
        <f>B8^2</f>
        <v>4</v>
      </c>
      <c r="C9" s="11"/>
      <c r="D9" s="12"/>
      <c r="E9" s="10">
        <f>E8^2</f>
        <v>0</v>
      </c>
      <c r="F9" s="11"/>
      <c r="G9" s="12"/>
      <c r="H9" s="10">
        <f>H8^2</f>
        <v>4</v>
      </c>
      <c r="I9" s="11"/>
      <c r="J9" s="12"/>
    </row>
    <row r="10">
      <c r="A10" s="1" t="s">
        <v>13</v>
      </c>
      <c r="B10" s="10">
        <f>AVERAGE(B2:B6,E2:E6,H2:H6)</f>
        <v>6</v>
      </c>
      <c r="C10" s="11"/>
      <c r="D10" s="11"/>
      <c r="E10" s="11"/>
      <c r="F10" s="11"/>
      <c r="G10" s="11"/>
      <c r="H10" s="11"/>
      <c r="I10" s="11"/>
      <c r="J10" s="12"/>
    </row>
    <row r="11">
      <c r="A11" s="1" t="s">
        <v>14</v>
      </c>
      <c r="B11" s="10">
        <f>(count(B2:B6)*(B9) + count(E2:E6)*E9 + count(H2:H6)*H9)</f>
        <v>40</v>
      </c>
      <c r="C11" s="11"/>
      <c r="D11" s="11"/>
      <c r="E11" s="11"/>
      <c r="F11" s="11"/>
      <c r="G11" s="11"/>
      <c r="H11" s="11"/>
      <c r="I11" s="11"/>
      <c r="J11" s="12"/>
    </row>
    <row r="12">
      <c r="A12" s="1" t="s">
        <v>15</v>
      </c>
      <c r="B12" s="10">
        <f>SUM(D7,G7,J7)</f>
        <v>42</v>
      </c>
      <c r="C12" s="11"/>
      <c r="D12" s="11"/>
      <c r="E12" s="11"/>
      <c r="F12" s="11"/>
      <c r="G12" s="11"/>
      <c r="H12" s="11"/>
      <c r="I12" s="11"/>
      <c r="J12" s="12"/>
    </row>
    <row r="13">
      <c r="A13" s="1" t="s">
        <v>16</v>
      </c>
      <c r="B13" s="13">
        <f>COUNT(B2:B4)-1</f>
        <v>2</v>
      </c>
      <c r="C13" s="11"/>
      <c r="D13" s="11"/>
      <c r="E13" s="11"/>
      <c r="F13" s="11"/>
      <c r="G13" s="11"/>
      <c r="H13" s="11"/>
      <c r="I13" s="11"/>
      <c r="J13" s="12"/>
    </row>
    <row r="14">
      <c r="A14" s="1" t="s">
        <v>17</v>
      </c>
      <c r="B14" s="13">
        <f>COUNT(B2:B6) - 1 + COUNT(E2:E6) -1 + COUNT(H2:H6) - 1</f>
        <v>12</v>
      </c>
      <c r="C14" s="11"/>
      <c r="D14" s="11"/>
      <c r="E14" s="11"/>
      <c r="F14" s="11"/>
      <c r="G14" s="11"/>
      <c r="H14" s="11"/>
      <c r="I14" s="11"/>
      <c r="J14" s="12"/>
    </row>
    <row r="15">
      <c r="A15" s="1" t="s">
        <v>18</v>
      </c>
      <c r="B15" s="10">
        <f t="shared" ref="B15:B16" si="7">B11/B13</f>
        <v>20</v>
      </c>
      <c r="C15" s="11"/>
      <c r="D15" s="11"/>
      <c r="E15" s="11"/>
      <c r="F15" s="11"/>
      <c r="G15" s="11"/>
      <c r="H15" s="11"/>
      <c r="I15" s="11"/>
      <c r="J15" s="12"/>
    </row>
    <row r="16">
      <c r="A16" s="1" t="s">
        <v>19</v>
      </c>
      <c r="B16" s="10">
        <f t="shared" si="7"/>
        <v>3.5</v>
      </c>
      <c r="C16" s="11"/>
      <c r="D16" s="11"/>
      <c r="E16" s="11"/>
      <c r="F16" s="11"/>
      <c r="G16" s="11"/>
      <c r="H16" s="11"/>
      <c r="I16" s="11"/>
      <c r="J16" s="12"/>
    </row>
    <row r="17">
      <c r="A17" s="1" t="s">
        <v>20</v>
      </c>
      <c r="B17" s="10">
        <f>B15/B16</f>
        <v>5.714285714</v>
      </c>
      <c r="C17" s="11"/>
      <c r="D17" s="11"/>
      <c r="E17" s="11"/>
      <c r="F17" s="11"/>
      <c r="G17" s="11"/>
      <c r="H17" s="11"/>
      <c r="I17" s="11"/>
      <c r="J17" s="12"/>
    </row>
    <row r="18">
      <c r="A18" s="14" t="s">
        <v>21</v>
      </c>
      <c r="B18" s="15">
        <v>3.77</v>
      </c>
      <c r="C18" s="11"/>
      <c r="D18" s="11"/>
      <c r="E18" s="11"/>
      <c r="F18" s="11"/>
      <c r="G18" s="11"/>
      <c r="H18" s="11"/>
      <c r="I18" s="11"/>
      <c r="J18" s="12"/>
    </row>
    <row r="19">
      <c r="A19" s="14" t="s">
        <v>22</v>
      </c>
      <c r="B19" s="16">
        <f>B18*SQRT(B16/(COUNT(B2:B6)))</f>
        <v>3.1542083</v>
      </c>
      <c r="C19" s="11"/>
      <c r="D19" s="11"/>
      <c r="E19" s="11"/>
      <c r="F19" s="11"/>
      <c r="G19" s="11"/>
      <c r="H19" s="11"/>
      <c r="I19" s="11"/>
      <c r="J19" s="12"/>
    </row>
    <row r="20">
      <c r="A20" s="14" t="s">
        <v>23</v>
      </c>
      <c r="B20" s="17">
        <f>(B7-E7)/SQRT(B16)</f>
        <v>1.069044968</v>
      </c>
      <c r="C20" s="11"/>
      <c r="D20" s="12"/>
      <c r="E20" s="17">
        <f>(E7-H7)/SQRT(B16)</f>
        <v>1.069044968</v>
      </c>
      <c r="F20" s="11"/>
      <c r="G20" s="12"/>
      <c r="H20" s="17">
        <f>(B7-H7)/SQRT(B16)</f>
        <v>2.138089935</v>
      </c>
      <c r="I20" s="11"/>
      <c r="J20" s="12"/>
    </row>
    <row r="21">
      <c r="A21" s="18" t="s">
        <v>24</v>
      </c>
      <c r="B21" s="19">
        <f>B11/(B11+B12)</f>
        <v>0.487804878</v>
      </c>
      <c r="C21" s="11"/>
      <c r="D21" s="11"/>
      <c r="E21" s="11"/>
      <c r="F21" s="11"/>
      <c r="G21" s="11"/>
      <c r="H21" s="11"/>
      <c r="I21" s="11"/>
      <c r="J21" s="12"/>
    </row>
  </sheetData>
  <mergeCells count="20">
    <mergeCell ref="B8:D8"/>
    <mergeCell ref="E8:G8"/>
    <mergeCell ref="H8:J8"/>
    <mergeCell ref="B9:D9"/>
    <mergeCell ref="E9:G9"/>
    <mergeCell ref="H9:J9"/>
    <mergeCell ref="B10:J10"/>
    <mergeCell ref="B18:J18"/>
    <mergeCell ref="B19:J19"/>
    <mergeCell ref="B20:D20"/>
    <mergeCell ref="E20:G20"/>
    <mergeCell ref="H20:J20"/>
    <mergeCell ref="B21:J21"/>
    <mergeCell ref="B11:J11"/>
    <mergeCell ref="B12:J12"/>
    <mergeCell ref="B13:J13"/>
    <mergeCell ref="B14:J14"/>
    <mergeCell ref="B15:J15"/>
    <mergeCell ref="B16:J16"/>
    <mergeCell ref="B17:J17"/>
  </mergeCells>
  <drawing r:id="rId1"/>
</worksheet>
</file>