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ugas\tugas uas kecerdasan buatan\excel\"/>
    </mc:Choice>
  </mc:AlternateContent>
  <bookViews>
    <workbookView xWindow="0" yWindow="0" windowWidth="28800" windowHeight="13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57" i="1"/>
  <c r="H55" i="1"/>
  <c r="G55" i="1"/>
  <c r="H54" i="1"/>
  <c r="G54" i="1"/>
  <c r="G27" i="1"/>
  <c r="H27" i="1"/>
  <c r="F55" i="1"/>
  <c r="F54" i="1"/>
  <c r="K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F28" i="1"/>
  <c r="F27" i="1"/>
  <c r="K3" i="1" l="1"/>
  <c r="K4" i="1" l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G28" i="1" l="1"/>
  <c r="I30" i="1"/>
  <c r="H28" i="1"/>
  <c r="J30" i="1" l="1"/>
  <c r="J38" i="1"/>
  <c r="I33" i="1"/>
  <c r="K33" i="1" s="1"/>
  <c r="I40" i="1"/>
  <c r="I41" i="1"/>
  <c r="I36" i="1"/>
  <c r="I48" i="1"/>
  <c r="I49" i="1"/>
  <c r="I44" i="1"/>
  <c r="I31" i="1"/>
  <c r="I34" i="1"/>
  <c r="I37" i="1"/>
  <c r="I39" i="1"/>
  <c r="I42" i="1"/>
  <c r="I45" i="1"/>
  <c r="I47" i="1"/>
  <c r="I50" i="1"/>
  <c r="I38" i="1"/>
  <c r="I35" i="1"/>
  <c r="I46" i="1"/>
  <c r="I43" i="1"/>
  <c r="I32" i="1"/>
  <c r="J42" i="1"/>
  <c r="J47" i="1"/>
  <c r="J33" i="1"/>
  <c r="J39" i="1"/>
  <c r="J45" i="1"/>
  <c r="J48" i="1"/>
  <c r="J49" i="1"/>
  <c r="J31" i="1"/>
  <c r="J43" i="1"/>
  <c r="J37" i="1"/>
  <c r="J32" i="1"/>
  <c r="J40" i="1"/>
  <c r="J41" i="1"/>
  <c r="J50" i="1"/>
  <c r="J35" i="1"/>
  <c r="J46" i="1"/>
  <c r="J34" i="1"/>
  <c r="J36" i="1"/>
  <c r="J44" i="1"/>
  <c r="K49" i="1" l="1"/>
  <c r="L49" i="1" s="1"/>
  <c r="K45" i="1"/>
  <c r="L45" i="1" s="1"/>
  <c r="K48" i="1"/>
  <c r="L48" i="1" s="1"/>
  <c r="K41" i="1"/>
  <c r="L41" i="1" s="1"/>
  <c r="K50" i="1"/>
  <c r="L50" i="1" s="1"/>
  <c r="K44" i="1"/>
  <c r="L44" i="1" s="1"/>
  <c r="K32" i="1"/>
  <c r="L32" i="1" s="1"/>
  <c r="K39" i="1"/>
  <c r="L39" i="1" s="1"/>
  <c r="K38" i="1"/>
  <c r="L38" i="1" s="1"/>
  <c r="K47" i="1"/>
  <c r="L47" i="1" s="1"/>
  <c r="K42" i="1"/>
  <c r="L42" i="1" s="1"/>
  <c r="K37" i="1"/>
  <c r="L37" i="1" s="1"/>
  <c r="K40" i="1"/>
  <c r="L40" i="1" s="1"/>
  <c r="K36" i="1"/>
  <c r="L36" i="1" s="1"/>
  <c r="K43" i="1"/>
  <c r="L43" i="1" s="1"/>
  <c r="K46" i="1"/>
  <c r="L46" i="1" s="1"/>
  <c r="K35" i="1"/>
  <c r="L35" i="1" s="1"/>
  <c r="K34" i="1"/>
  <c r="L34" i="1" s="1"/>
  <c r="K30" i="1"/>
  <c r="L30" i="1" s="1"/>
  <c r="K31" i="1"/>
  <c r="L31" i="1" s="1"/>
  <c r="L33" i="1"/>
</calcChain>
</file>

<file path=xl/sharedStrings.xml><?xml version="1.0" encoding="utf-8"?>
<sst xmlns="http://schemas.openxmlformats.org/spreadsheetml/2006/main" count="32" uniqueCount="12">
  <si>
    <t>Data Training</t>
  </si>
  <si>
    <t>No.</t>
  </si>
  <si>
    <t>Lingkar Batang (m)</t>
  </si>
  <si>
    <t>Tinggi (m)</t>
  </si>
  <si>
    <t>Jenis Pinus</t>
  </si>
  <si>
    <t>Douglas Fir</t>
  </si>
  <si>
    <t>White Pine</t>
  </si>
  <si>
    <t>Iterasi 1</t>
  </si>
  <si>
    <t>Jarak C1</t>
  </si>
  <si>
    <t>Jarak C2</t>
  </si>
  <si>
    <t>Iterasi 2</t>
  </si>
  <si>
    <t>Iterasi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</si>
</sst>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8" zoomScale="70" zoomScaleNormal="70" workbookViewId="0">
      <selection activeCell="N69" sqref="N69"/>
    </sheetView>
  </sheetViews>
  <sheetFormatPr defaultRowHeight="15" x14ac:dyDescent="0.25"/>
  <cols>
    <col min="1" max="1" width="13.7109375" bestFit="1" customWidth="1"/>
    <col min="2" max="2" width="18.85546875" bestFit="1" customWidth="1"/>
    <col min="3" max="3" width="10.42578125" bestFit="1" customWidth="1"/>
    <col min="4" max="4" width="11.42578125" bestFit="1" customWidth="1"/>
    <col min="7" max="7" width="18.85546875" bestFit="1" customWidth="1"/>
    <col min="8" max="8" width="10.42578125" bestFit="1" customWidth="1"/>
    <col min="9" max="9" width="11.42578125" bestFit="1" customWidth="1"/>
    <col min="11" max="11" width="11.42578125" bestFit="1" customWidth="1"/>
  </cols>
  <sheetData>
    <row r="1" spans="1:11" ht="15.75" x14ac:dyDescent="0.25">
      <c r="A1" s="1" t="s">
        <v>0</v>
      </c>
      <c r="B1" s="1"/>
      <c r="C1" s="1"/>
      <c r="D1" s="1"/>
      <c r="F1" t="s">
        <v>7</v>
      </c>
    </row>
    <row r="2" spans="1:11" ht="15.75" x14ac:dyDescent="0.25">
      <c r="A2" s="2" t="s">
        <v>1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3</v>
      </c>
      <c r="I2" s="4" t="s">
        <v>8</v>
      </c>
      <c r="J2" s="4" t="s">
        <v>9</v>
      </c>
      <c r="K2" s="2" t="s">
        <v>4</v>
      </c>
    </row>
    <row r="3" spans="1:11" ht="15.75" x14ac:dyDescent="0.25">
      <c r="A3" s="2">
        <v>1</v>
      </c>
      <c r="B3" s="3">
        <v>0.3</v>
      </c>
      <c r="C3" s="3">
        <v>7.21</v>
      </c>
      <c r="F3" s="2">
        <v>1</v>
      </c>
      <c r="G3" s="3">
        <v>0.3</v>
      </c>
      <c r="H3" s="3">
        <v>7.21</v>
      </c>
      <c r="I3" s="5">
        <f>SQRT(POWER($B$5-G3,2)+POWER($C$5-H3,2))</f>
        <v>1.6278820596099708</v>
      </c>
      <c r="J3" s="5">
        <f>SQRT(POWER($B$8-G3,2)+POWER($C$8-H3,2))</f>
        <v>6.2953713154983957</v>
      </c>
      <c r="K3" s="2" t="str">
        <f>IF(I3&lt;J3,$D$5,$D$8)</f>
        <v>Douglas Fir</v>
      </c>
    </row>
    <row r="4" spans="1:11" ht="15.75" x14ac:dyDescent="0.25">
      <c r="A4" s="2">
        <v>2</v>
      </c>
      <c r="B4" s="3">
        <v>0.18</v>
      </c>
      <c r="C4" s="3">
        <v>5.12</v>
      </c>
      <c r="F4" s="2">
        <v>2</v>
      </c>
      <c r="G4" s="3">
        <v>0.18</v>
      </c>
      <c r="H4" s="3">
        <v>5.12</v>
      </c>
      <c r="I4" s="5">
        <f t="shared" ref="I4:I23" si="0">SQRT(POWER($B$5-G4,2)+POWER($C$5-H4,2))</f>
        <v>3.7205510344571273</v>
      </c>
      <c r="J4" s="5">
        <f t="shared" ref="J4:J23" si="1">SQRT(POWER($B$8-G4,2)+POWER($C$8-H4,2))</f>
        <v>8.3886113272698477</v>
      </c>
      <c r="K4" s="2" t="str">
        <f>IF(I4&lt;J4,$D$5,$D$8)</f>
        <v>Douglas Fir</v>
      </c>
    </row>
    <row r="5" spans="1:11" ht="15.75" x14ac:dyDescent="0.25">
      <c r="A5" s="2">
        <v>3</v>
      </c>
      <c r="B5" s="3">
        <v>0.46</v>
      </c>
      <c r="C5" s="3">
        <v>8.83</v>
      </c>
      <c r="D5" s="2" t="s">
        <v>5</v>
      </c>
      <c r="F5" s="2">
        <v>3</v>
      </c>
      <c r="G5" s="3">
        <v>0.46</v>
      </c>
      <c r="H5" s="3">
        <v>8.83</v>
      </c>
      <c r="I5" s="5">
        <f t="shared" si="0"/>
        <v>0</v>
      </c>
      <c r="J5" s="5">
        <f t="shared" si="1"/>
        <v>4.6710705411072526</v>
      </c>
      <c r="K5" s="2" t="str">
        <f>IF(I5&lt;J5,$D$5,$D$8)</f>
        <v>Douglas Fir</v>
      </c>
    </row>
    <row r="6" spans="1:11" ht="15.75" x14ac:dyDescent="0.25">
      <c r="A6" s="2">
        <v>4</v>
      </c>
      <c r="B6" s="3">
        <v>0.63</v>
      </c>
      <c r="C6" s="3">
        <v>12.08</v>
      </c>
      <c r="F6" s="2">
        <v>4</v>
      </c>
      <c r="G6" s="3">
        <v>0.63</v>
      </c>
      <c r="H6" s="3">
        <v>12.08</v>
      </c>
      <c r="I6" s="5">
        <f t="shared" si="0"/>
        <v>3.254443116725195</v>
      </c>
      <c r="J6" s="5">
        <f t="shared" si="1"/>
        <v>1.421724305201258</v>
      </c>
      <c r="K6" s="2" t="str">
        <f>IF(I6&lt;J6,$D$5,$D$8)</f>
        <v>White Pine</v>
      </c>
    </row>
    <row r="7" spans="1:11" ht="15.75" x14ac:dyDescent="0.25">
      <c r="A7" s="2">
        <v>5</v>
      </c>
      <c r="B7" s="3">
        <v>0.23</v>
      </c>
      <c r="C7" s="3">
        <v>5.81</v>
      </c>
      <c r="D7" s="2"/>
      <c r="F7" s="2">
        <v>5</v>
      </c>
      <c r="G7" s="3">
        <v>0.23</v>
      </c>
      <c r="H7" s="3">
        <v>5.81</v>
      </c>
      <c r="I7" s="5">
        <f t="shared" si="0"/>
        <v>3.0287456149369829</v>
      </c>
      <c r="J7" s="5">
        <f t="shared" si="1"/>
        <v>7.6970773674168047</v>
      </c>
      <c r="K7" s="2" t="str">
        <f>IF(I7&lt;J7,$D$5,$D$8)</f>
        <v>Douglas Fir</v>
      </c>
    </row>
    <row r="8" spans="1:11" ht="15.75" x14ac:dyDescent="0.25">
      <c r="A8" s="2">
        <v>6</v>
      </c>
      <c r="B8" s="3">
        <v>0.56000000000000005</v>
      </c>
      <c r="C8" s="3">
        <v>13.5</v>
      </c>
      <c r="D8" s="2" t="s">
        <v>6</v>
      </c>
      <c r="F8" s="2">
        <v>6</v>
      </c>
      <c r="G8" s="3">
        <v>0.56000000000000005</v>
      </c>
      <c r="H8" s="3">
        <v>13.5</v>
      </c>
      <c r="I8" s="5">
        <f t="shared" si="0"/>
        <v>4.6710705411072526</v>
      </c>
      <c r="J8" s="5">
        <f t="shared" si="1"/>
        <v>0</v>
      </c>
      <c r="K8" s="2" t="str">
        <f>IF(I8&lt;J8,$D$5,$D$8)</f>
        <v>White Pine</v>
      </c>
    </row>
    <row r="9" spans="1:11" ht="15.75" x14ac:dyDescent="0.25">
      <c r="A9" s="2">
        <v>7</v>
      </c>
      <c r="B9" s="3">
        <v>0.39</v>
      </c>
      <c r="C9" s="3">
        <v>10.9</v>
      </c>
      <c r="D9" s="2"/>
      <c r="F9" s="2">
        <v>7</v>
      </c>
      <c r="G9" s="3">
        <v>0.39</v>
      </c>
      <c r="H9" s="3">
        <v>10.9</v>
      </c>
      <c r="I9" s="5">
        <f t="shared" si="0"/>
        <v>2.0711832367031175</v>
      </c>
      <c r="J9" s="5">
        <f t="shared" si="1"/>
        <v>2.6055517649818434</v>
      </c>
      <c r="K9" s="2" t="str">
        <f>IF(I9&lt;J9,$D$5,$D$8)</f>
        <v>Douglas Fir</v>
      </c>
    </row>
    <row r="10" spans="1:11" ht="15.75" x14ac:dyDescent="0.25">
      <c r="A10" s="2">
        <v>8</v>
      </c>
      <c r="B10" s="3">
        <v>0.41</v>
      </c>
      <c r="C10" s="3">
        <v>6.79</v>
      </c>
      <c r="D10" s="2"/>
      <c r="F10" s="2">
        <v>8</v>
      </c>
      <c r="G10" s="3">
        <v>0.41</v>
      </c>
      <c r="H10" s="3">
        <v>6.79</v>
      </c>
      <c r="I10" s="5">
        <f t="shared" si="0"/>
        <v>2.0406126531020043</v>
      </c>
      <c r="J10" s="5">
        <f t="shared" si="1"/>
        <v>6.7116763926756775</v>
      </c>
      <c r="K10" s="2" t="str">
        <f>IF(I10&lt;J10,$D$5,$D$8)</f>
        <v>Douglas Fir</v>
      </c>
    </row>
    <row r="11" spans="1:11" ht="15.75" x14ac:dyDescent="0.25">
      <c r="A11" s="2">
        <v>9</v>
      </c>
      <c r="B11" s="3">
        <v>0.62</v>
      </c>
      <c r="C11" s="3">
        <v>10.66</v>
      </c>
      <c r="F11" s="2">
        <v>9</v>
      </c>
      <c r="G11" s="3">
        <v>0.62</v>
      </c>
      <c r="H11" s="3">
        <v>10.66</v>
      </c>
      <c r="I11" s="5">
        <f t="shared" si="0"/>
        <v>1.8369812192834201</v>
      </c>
      <c r="J11" s="5">
        <f t="shared" si="1"/>
        <v>2.840633732109791</v>
      </c>
      <c r="K11" s="2" t="str">
        <f>IF(I11&lt;J11,$D$5,$D$8)</f>
        <v>Douglas Fir</v>
      </c>
    </row>
    <row r="12" spans="1:11" ht="15.75" x14ac:dyDescent="0.25">
      <c r="A12" s="2">
        <v>10</v>
      </c>
      <c r="B12" s="3">
        <v>0.43</v>
      </c>
      <c r="C12" s="3">
        <v>10.5</v>
      </c>
      <c r="D12" s="2"/>
      <c r="F12" s="2">
        <v>10</v>
      </c>
      <c r="G12" s="3">
        <v>0.43</v>
      </c>
      <c r="H12" s="3">
        <v>10.5</v>
      </c>
      <c r="I12" s="5">
        <f t="shared" si="0"/>
        <v>1.6702694393420483</v>
      </c>
      <c r="J12" s="5">
        <f t="shared" si="1"/>
        <v>3.0028153456381563</v>
      </c>
      <c r="K12" s="2" t="str">
        <f>IF(I12&lt;J12,$D$5,$D$8)</f>
        <v>Douglas Fir</v>
      </c>
    </row>
    <row r="13" spans="1:11" ht="15.75" x14ac:dyDescent="0.25">
      <c r="A13" s="2">
        <v>11</v>
      </c>
      <c r="B13" s="3">
        <v>0.15</v>
      </c>
      <c r="C13" s="3">
        <v>2.67</v>
      </c>
      <c r="F13" s="2">
        <v>11</v>
      </c>
      <c r="G13" s="3">
        <v>0.15</v>
      </c>
      <c r="H13" s="3">
        <v>2.67</v>
      </c>
      <c r="I13" s="5">
        <f t="shared" si="0"/>
        <v>6.167795392196469</v>
      </c>
      <c r="J13" s="5">
        <f t="shared" si="1"/>
        <v>10.837758070745075</v>
      </c>
      <c r="K13" s="2" t="str">
        <f>IF(I13&lt;J13,$D$5,$D$8)</f>
        <v>Douglas Fir</v>
      </c>
    </row>
    <row r="14" spans="1:11" ht="15.75" x14ac:dyDescent="0.25">
      <c r="A14" s="2">
        <v>12</v>
      </c>
      <c r="B14" s="3">
        <v>0.19</v>
      </c>
      <c r="C14" s="3">
        <v>20.34</v>
      </c>
      <c r="F14" s="2">
        <v>12</v>
      </c>
      <c r="G14" s="3">
        <v>0.19</v>
      </c>
      <c r="H14" s="3">
        <v>20.34</v>
      </c>
      <c r="I14" s="5">
        <f t="shared" si="0"/>
        <v>11.513166375936725</v>
      </c>
      <c r="J14" s="5">
        <f t="shared" si="1"/>
        <v>6.85</v>
      </c>
      <c r="K14" s="2" t="str">
        <f>IF(I14&lt;J14,$D$5,$D$8)</f>
        <v>White Pine</v>
      </c>
    </row>
    <row r="15" spans="1:11" ht="15.75" x14ac:dyDescent="0.25">
      <c r="A15" s="2">
        <v>13</v>
      </c>
      <c r="B15" s="3">
        <v>0.17</v>
      </c>
      <c r="C15" s="3">
        <v>19.72</v>
      </c>
      <c r="D15" s="2"/>
      <c r="F15" s="2">
        <v>13</v>
      </c>
      <c r="G15" s="3">
        <v>0.17</v>
      </c>
      <c r="H15" s="3">
        <v>19.72</v>
      </c>
      <c r="I15" s="5">
        <f t="shared" si="0"/>
        <v>10.893860656351356</v>
      </c>
      <c r="J15" s="5">
        <f t="shared" si="1"/>
        <v>6.232214694633039</v>
      </c>
      <c r="K15" s="2" t="str">
        <f>IF(I15&lt;J15,$D$5,$D$8)</f>
        <v>White Pine</v>
      </c>
    </row>
    <row r="16" spans="1:11" ht="15.75" x14ac:dyDescent="0.25">
      <c r="A16" s="2">
        <v>14</v>
      </c>
      <c r="B16" s="3">
        <v>0.17</v>
      </c>
      <c r="C16" s="3">
        <v>19.8</v>
      </c>
      <c r="D16" s="2"/>
      <c r="F16" s="2">
        <v>14</v>
      </c>
      <c r="G16" s="3">
        <v>0.17</v>
      </c>
      <c r="H16" s="3">
        <v>19.8</v>
      </c>
      <c r="I16" s="5">
        <f t="shared" si="0"/>
        <v>10.973832511934926</v>
      </c>
      <c r="J16" s="5">
        <f t="shared" si="1"/>
        <v>6.3120598856474741</v>
      </c>
      <c r="K16" s="2" t="str">
        <f>IF(I16&lt;J16,$D$5,$D$8)</f>
        <v>White Pine</v>
      </c>
    </row>
    <row r="17" spans="1:12" ht="15.75" x14ac:dyDescent="0.25">
      <c r="A17" s="2">
        <v>15</v>
      </c>
      <c r="B17" s="3">
        <v>0.22</v>
      </c>
      <c r="C17" s="3">
        <v>23.7</v>
      </c>
      <c r="D17" s="2"/>
      <c r="F17" s="2">
        <v>15</v>
      </c>
      <c r="G17" s="3">
        <v>0.22</v>
      </c>
      <c r="H17" s="3">
        <v>23.7</v>
      </c>
      <c r="I17" s="5">
        <f t="shared" si="0"/>
        <v>14.871936659359466</v>
      </c>
      <c r="J17" s="5">
        <f t="shared" si="1"/>
        <v>10.205665093466472</v>
      </c>
      <c r="K17" s="2" t="str">
        <f>IF(I17&lt;J17,$D$5,$D$8)</f>
        <v>White Pine</v>
      </c>
    </row>
    <row r="18" spans="1:12" ht="15.75" x14ac:dyDescent="0.25">
      <c r="A18" s="2">
        <v>16</v>
      </c>
      <c r="B18" s="3">
        <v>0.45</v>
      </c>
      <c r="C18" s="3">
        <v>32.51</v>
      </c>
      <c r="D18" s="2"/>
      <c r="F18" s="2">
        <v>16</v>
      </c>
      <c r="G18" s="3">
        <v>0.45</v>
      </c>
      <c r="H18" s="3">
        <v>32.51</v>
      </c>
      <c r="I18" s="5">
        <f t="shared" si="0"/>
        <v>23.680002111486392</v>
      </c>
      <c r="J18" s="5">
        <f t="shared" si="1"/>
        <v>19.010318250886804</v>
      </c>
      <c r="K18" s="2" t="str">
        <f>IF(I18&lt;J18,$D$5,$D$8)</f>
        <v>White Pine</v>
      </c>
    </row>
    <row r="19" spans="1:12" ht="15.75" x14ac:dyDescent="0.25">
      <c r="A19" s="2">
        <v>17</v>
      </c>
      <c r="B19" s="3">
        <v>0.39</v>
      </c>
      <c r="C19" s="3">
        <v>26.23</v>
      </c>
      <c r="D19" s="2"/>
      <c r="F19" s="2">
        <v>17</v>
      </c>
      <c r="G19" s="3">
        <v>0.39</v>
      </c>
      <c r="H19" s="3">
        <v>26.23</v>
      </c>
      <c r="I19" s="5">
        <f t="shared" si="0"/>
        <v>17.400140804027995</v>
      </c>
      <c r="J19" s="5">
        <f t="shared" si="1"/>
        <v>12.731135063300524</v>
      </c>
      <c r="K19" s="2" t="str">
        <f>IF(I19&lt;J19,$D$5,$D$8)</f>
        <v>White Pine</v>
      </c>
    </row>
    <row r="20" spans="1:12" ht="15.75" x14ac:dyDescent="0.25">
      <c r="A20" s="2">
        <v>18</v>
      </c>
      <c r="B20" s="3">
        <v>0.42</v>
      </c>
      <c r="C20" s="3">
        <v>32.51</v>
      </c>
      <c r="D20" s="2"/>
      <c r="F20" s="2">
        <v>18</v>
      </c>
      <c r="G20" s="3">
        <v>0.42</v>
      </c>
      <c r="H20" s="3">
        <v>32.51</v>
      </c>
      <c r="I20" s="5">
        <f t="shared" si="0"/>
        <v>23.680033783759686</v>
      </c>
      <c r="J20" s="5">
        <f t="shared" si="1"/>
        <v>19.010515511158552</v>
      </c>
      <c r="K20" s="2" t="str">
        <f>IF(I20&lt;J20,$D$5,$D$8)</f>
        <v>White Pine</v>
      </c>
    </row>
    <row r="21" spans="1:12" ht="15.75" x14ac:dyDescent="0.25">
      <c r="A21" s="2">
        <v>19</v>
      </c>
      <c r="B21" s="3">
        <v>0.38</v>
      </c>
      <c r="C21" s="3">
        <v>29.18</v>
      </c>
      <c r="D21" s="2"/>
      <c r="F21" s="2">
        <v>19</v>
      </c>
      <c r="G21" s="3">
        <v>0.38</v>
      </c>
      <c r="H21" s="3">
        <v>29.18</v>
      </c>
      <c r="I21" s="5">
        <f t="shared" si="0"/>
        <v>20.35015724754971</v>
      </c>
      <c r="J21" s="5">
        <f t="shared" si="1"/>
        <v>15.681033129229718</v>
      </c>
      <c r="K21" s="2" t="str">
        <f>IF(I21&lt;J21,$D$5,$D$8)</f>
        <v>White Pine</v>
      </c>
    </row>
    <row r="22" spans="1:12" ht="15.75" x14ac:dyDescent="0.25">
      <c r="A22" s="2">
        <v>20</v>
      </c>
      <c r="B22" s="3">
        <v>0.3</v>
      </c>
      <c r="C22" s="3">
        <v>26.1</v>
      </c>
      <c r="D22" s="2"/>
      <c r="F22" s="2">
        <v>20</v>
      </c>
      <c r="G22" s="3">
        <v>0.3</v>
      </c>
      <c r="H22" s="3">
        <v>26.1</v>
      </c>
      <c r="I22" s="5">
        <f t="shared" si="0"/>
        <v>17.270741153754813</v>
      </c>
      <c r="J22" s="5">
        <f t="shared" si="1"/>
        <v>12.602682254187005</v>
      </c>
      <c r="K22" s="2" t="str">
        <f>IF(I22&lt;J22,$D$5,$D$8)</f>
        <v>White Pine</v>
      </c>
    </row>
    <row r="23" spans="1:12" ht="15.75" x14ac:dyDescent="0.25">
      <c r="A23" s="2">
        <v>21</v>
      </c>
      <c r="B23" s="3">
        <v>0.18</v>
      </c>
      <c r="C23" s="3">
        <v>21.51</v>
      </c>
      <c r="D23" s="2"/>
      <c r="F23" s="2">
        <v>21</v>
      </c>
      <c r="G23" s="3">
        <v>0.18</v>
      </c>
      <c r="H23" s="3">
        <v>21.51</v>
      </c>
      <c r="I23" s="5">
        <f t="shared" si="0"/>
        <v>12.683091105877937</v>
      </c>
      <c r="J23" s="5">
        <f t="shared" si="1"/>
        <v>8.0190086669113931</v>
      </c>
      <c r="K23" s="2" t="str">
        <f>IF(I23&lt;J23,$D$5,$D$8)</f>
        <v>White Pine</v>
      </c>
    </row>
    <row r="26" spans="1:12" ht="15.75" x14ac:dyDescent="0.25">
      <c r="F26" t="s">
        <v>10</v>
      </c>
      <c r="G26" t="s">
        <v>2</v>
      </c>
      <c r="H26" s="2" t="s">
        <v>3</v>
      </c>
    </row>
    <row r="27" spans="1:12" x14ac:dyDescent="0.25">
      <c r="F27" t="str">
        <f>$D$5</f>
        <v>Douglas Fir</v>
      </c>
      <c r="G27">
        <f>AVERAGEIF($K$3:$K$23,F27,$G$3:$G$23)</f>
        <v>0.35222222222222221</v>
      </c>
      <c r="H27">
        <f>AVERAGEIF($K$3:$K$23,F27,$H$3:$H$23)</f>
        <v>7.6099999999999994</v>
      </c>
    </row>
    <row r="28" spans="1:12" x14ac:dyDescent="0.25">
      <c r="F28" t="str">
        <f>$D$8</f>
        <v>White Pine</v>
      </c>
      <c r="G28">
        <f>AVERAGEIF($K$3:$K$23,F28,$G$3:$G$23)</f>
        <v>0.33833333333333332</v>
      </c>
      <c r="H28">
        <f>AVERAGEIF($K$3:$K$23,F28,$H$3:$H$23)</f>
        <v>23.098333333333333</v>
      </c>
    </row>
    <row r="29" spans="1:12" ht="15.75" x14ac:dyDescent="0.25">
      <c r="F29" s="2" t="s">
        <v>1</v>
      </c>
      <c r="G29" s="2" t="s">
        <v>2</v>
      </c>
      <c r="H29" s="2" t="s">
        <v>3</v>
      </c>
      <c r="I29" s="4" t="s">
        <v>8</v>
      </c>
      <c r="J29" s="4" t="s">
        <v>9</v>
      </c>
      <c r="K29" s="2" t="s">
        <v>4</v>
      </c>
    </row>
    <row r="30" spans="1:12" ht="15.75" x14ac:dyDescent="0.25">
      <c r="F30" s="2">
        <v>1</v>
      </c>
      <c r="G30" s="3">
        <v>0.3</v>
      </c>
      <c r="H30" s="3">
        <v>7.21</v>
      </c>
      <c r="I30" s="5">
        <f>SQRT(POWER($G$27-G30,2)+POWER($H$27-H30,2))</f>
        <v>0.40339454693119831</v>
      </c>
      <c r="J30" s="5">
        <f>SQRT(POWER($G$28-G30,2)+POWER($H$28-H30,2))</f>
        <v>15.888379576141661</v>
      </c>
      <c r="K30" s="2" t="str">
        <f>IF(I30&lt;J30,$D$5,$D$8)</f>
        <v>Douglas Fir</v>
      </c>
      <c r="L30" t="str">
        <f>IF(K3=K30,"sama","beda")</f>
        <v>sama</v>
      </c>
    </row>
    <row r="31" spans="1:12" ht="15.75" x14ac:dyDescent="0.25">
      <c r="F31" s="2">
        <v>2</v>
      </c>
      <c r="G31" s="3">
        <v>0.18</v>
      </c>
      <c r="H31" s="3">
        <v>5.12</v>
      </c>
      <c r="I31" s="5">
        <f t="shared" ref="I31:I50" si="2">SQRT(POWER($G$27-G31,2)+POWER($H$27-H31,2))</f>
        <v>2.4959488163476342</v>
      </c>
      <c r="J31" s="5">
        <f t="shared" ref="J31:J50" si="3">SQRT(POWER($G$28-G31,2)+POWER($H$28-H31,2))</f>
        <v>17.979030532508943</v>
      </c>
      <c r="K31" s="2" t="str">
        <f>IF(I31&lt;J31,$D$5,$D$8)</f>
        <v>Douglas Fir</v>
      </c>
      <c r="L31" t="str">
        <f t="shared" ref="L31:L50" si="4">IF(K4=K31,"sama","beda")</f>
        <v>sama</v>
      </c>
    </row>
    <row r="32" spans="1:12" ht="15.75" x14ac:dyDescent="0.25">
      <c r="F32" s="2">
        <v>3</v>
      </c>
      <c r="G32" s="3">
        <v>0.46</v>
      </c>
      <c r="H32" s="3">
        <v>8.83</v>
      </c>
      <c r="I32" s="5">
        <f t="shared" si="2"/>
        <v>1.2247514235071202</v>
      </c>
      <c r="J32" s="5">
        <f t="shared" si="3"/>
        <v>14.268852052246141</v>
      </c>
      <c r="K32" s="2" t="str">
        <f>IF(I32&lt;J32,$D$5,$D$8)</f>
        <v>Douglas Fir</v>
      </c>
      <c r="L32" t="str">
        <f t="shared" si="4"/>
        <v>sama</v>
      </c>
    </row>
    <row r="33" spans="6:12" ht="15.75" x14ac:dyDescent="0.25">
      <c r="F33" s="2">
        <v>4</v>
      </c>
      <c r="G33" s="3">
        <v>0.63</v>
      </c>
      <c r="H33" s="3">
        <v>12.08</v>
      </c>
      <c r="I33" s="5">
        <f t="shared" si="2"/>
        <v>4.4786226112307306</v>
      </c>
      <c r="J33" s="5">
        <f t="shared" si="3"/>
        <v>11.022193016314352</v>
      </c>
      <c r="K33" s="2" t="str">
        <f>IF(I33&lt;J33,$D$5,$D$8)</f>
        <v>Douglas Fir</v>
      </c>
      <c r="L33" t="str">
        <f t="shared" si="4"/>
        <v>beda</v>
      </c>
    </row>
    <row r="34" spans="6:12" ht="15.75" x14ac:dyDescent="0.25">
      <c r="F34" s="2">
        <v>5</v>
      </c>
      <c r="G34" s="3">
        <v>0.23</v>
      </c>
      <c r="H34" s="3">
        <v>5.81</v>
      </c>
      <c r="I34" s="5">
        <f t="shared" si="2"/>
        <v>1.8041447479636821</v>
      </c>
      <c r="J34" s="5">
        <f t="shared" si="3"/>
        <v>17.288672752862077</v>
      </c>
      <c r="K34" s="2" t="str">
        <f>IF(I34&lt;J34,$D$5,$D$8)</f>
        <v>Douglas Fir</v>
      </c>
      <c r="L34" t="str">
        <f t="shared" si="4"/>
        <v>sama</v>
      </c>
    </row>
    <row r="35" spans="6:12" ht="15.75" x14ac:dyDescent="0.25">
      <c r="F35" s="2">
        <v>6</v>
      </c>
      <c r="G35" s="3">
        <v>0.56000000000000005</v>
      </c>
      <c r="H35" s="3">
        <v>13.5</v>
      </c>
      <c r="I35" s="5">
        <f t="shared" si="2"/>
        <v>5.8936636827136883</v>
      </c>
      <c r="J35" s="5">
        <f t="shared" si="3"/>
        <v>9.6008926089655269</v>
      </c>
      <c r="K35" s="2" t="str">
        <f>IF(I35&lt;J35,$D$5,$D$8)</f>
        <v>Douglas Fir</v>
      </c>
      <c r="L35" t="str">
        <f t="shared" si="4"/>
        <v>beda</v>
      </c>
    </row>
    <row r="36" spans="6:12" ht="15.75" x14ac:dyDescent="0.25">
      <c r="F36" s="2">
        <v>7</v>
      </c>
      <c r="G36" s="3">
        <v>0.39</v>
      </c>
      <c r="H36" s="3">
        <v>10.9</v>
      </c>
      <c r="I36" s="5">
        <f t="shared" si="2"/>
        <v>3.2902168865431705</v>
      </c>
      <c r="J36" s="5">
        <f t="shared" si="3"/>
        <v>12.198442751251307</v>
      </c>
      <c r="K36" s="2" t="str">
        <f>IF(I36&lt;J36,$D$5,$D$8)</f>
        <v>Douglas Fir</v>
      </c>
      <c r="L36" t="str">
        <f t="shared" si="4"/>
        <v>sama</v>
      </c>
    </row>
    <row r="37" spans="6:12" ht="15.75" x14ac:dyDescent="0.25">
      <c r="F37" s="2">
        <v>8</v>
      </c>
      <c r="G37" s="3">
        <v>0.41</v>
      </c>
      <c r="H37" s="3">
        <v>6.79</v>
      </c>
      <c r="I37" s="5">
        <f t="shared" si="2"/>
        <v>0.82203301126228334</v>
      </c>
      <c r="J37" s="5">
        <f t="shared" si="3"/>
        <v>16.308490801488109</v>
      </c>
      <c r="K37" s="2" t="str">
        <f>IF(I37&lt;J37,$D$5,$D$8)</f>
        <v>Douglas Fir</v>
      </c>
      <c r="L37" t="str">
        <f t="shared" si="4"/>
        <v>sama</v>
      </c>
    </row>
    <row r="38" spans="6:12" ht="15.75" x14ac:dyDescent="0.25">
      <c r="F38" s="2">
        <v>9</v>
      </c>
      <c r="G38" s="3">
        <v>0.62</v>
      </c>
      <c r="H38" s="3">
        <v>10.66</v>
      </c>
      <c r="I38" s="5">
        <f t="shared" si="2"/>
        <v>3.0617323426896101</v>
      </c>
      <c r="J38" s="5">
        <f t="shared" si="3"/>
        <v>12.441522102308149</v>
      </c>
      <c r="K38" s="2" t="str">
        <f>IF(I38&lt;J38,$D$5,$D$8)</f>
        <v>Douglas Fir</v>
      </c>
      <c r="L38" t="str">
        <f t="shared" si="4"/>
        <v>sama</v>
      </c>
    </row>
    <row r="39" spans="6:12" ht="15.75" x14ac:dyDescent="0.25">
      <c r="F39" s="2">
        <v>10</v>
      </c>
      <c r="G39" s="3">
        <v>0.43</v>
      </c>
      <c r="H39" s="3">
        <v>10.5</v>
      </c>
      <c r="I39" s="5">
        <f t="shared" si="2"/>
        <v>2.8910464165620127</v>
      </c>
      <c r="J39" s="5">
        <f t="shared" si="3"/>
        <v>12.598666816594347</v>
      </c>
      <c r="K39" s="2" t="str">
        <f>IF(I39&lt;J39,$D$5,$D$8)</f>
        <v>Douglas Fir</v>
      </c>
      <c r="L39" t="str">
        <f t="shared" si="4"/>
        <v>sama</v>
      </c>
    </row>
    <row r="40" spans="6:12" ht="15.75" x14ac:dyDescent="0.25">
      <c r="F40" s="2">
        <v>11</v>
      </c>
      <c r="G40" s="3">
        <v>0.15</v>
      </c>
      <c r="H40" s="3">
        <v>2.67</v>
      </c>
      <c r="I40" s="5">
        <f t="shared" si="2"/>
        <v>4.9441373188009745</v>
      </c>
      <c r="J40" s="5">
        <f t="shared" si="3"/>
        <v>20.429201458261218</v>
      </c>
      <c r="K40" s="2" t="str">
        <f>IF(I40&lt;J40,$D$5,$D$8)</f>
        <v>Douglas Fir</v>
      </c>
      <c r="L40" t="str">
        <f t="shared" si="4"/>
        <v>sama</v>
      </c>
    </row>
    <row r="41" spans="6:12" ht="15.75" x14ac:dyDescent="0.25">
      <c r="F41" s="2">
        <v>12</v>
      </c>
      <c r="G41" s="3">
        <v>0.19</v>
      </c>
      <c r="H41" s="3">
        <v>20.34</v>
      </c>
      <c r="I41" s="5">
        <f t="shared" si="2"/>
        <v>12.73103358134691</v>
      </c>
      <c r="J41" s="5">
        <f t="shared" si="3"/>
        <v>2.7623188728956607</v>
      </c>
      <c r="K41" s="2" t="str">
        <f>IF(I41&lt;J41,$D$5,$D$8)</f>
        <v>White Pine</v>
      </c>
      <c r="L41" t="str">
        <f t="shared" si="4"/>
        <v>sama</v>
      </c>
    </row>
    <row r="42" spans="6:12" ht="15.75" x14ac:dyDescent="0.25">
      <c r="F42" s="2">
        <v>13</v>
      </c>
      <c r="G42" s="3">
        <v>0.17</v>
      </c>
      <c r="H42" s="3">
        <v>19.72</v>
      </c>
      <c r="I42" s="5">
        <f t="shared" si="2"/>
        <v>12.111370894257661</v>
      </c>
      <c r="J42" s="5">
        <f t="shared" si="3"/>
        <v>3.3825245338684868</v>
      </c>
      <c r="K42" s="2" t="str">
        <f>IF(I42&lt;J42,$D$5,$D$8)</f>
        <v>White Pine</v>
      </c>
      <c r="L42" t="str">
        <f t="shared" si="4"/>
        <v>sama</v>
      </c>
    </row>
    <row r="43" spans="6:12" ht="15.75" x14ac:dyDescent="0.25">
      <c r="F43" s="2">
        <v>14</v>
      </c>
      <c r="G43" s="3">
        <v>0.17</v>
      </c>
      <c r="H43" s="3">
        <v>19.8</v>
      </c>
      <c r="I43" s="5">
        <f t="shared" si="2"/>
        <v>12.191361898421015</v>
      </c>
      <c r="J43" s="5">
        <f t="shared" si="3"/>
        <v>3.3026260595000578</v>
      </c>
      <c r="K43" s="2" t="str">
        <f>IF(I43&lt;J43,$D$5,$D$8)</f>
        <v>White Pine</v>
      </c>
      <c r="L43" t="str">
        <f t="shared" si="4"/>
        <v>sama</v>
      </c>
    </row>
    <row r="44" spans="6:12" ht="15.75" x14ac:dyDescent="0.25">
      <c r="F44" s="2">
        <v>15</v>
      </c>
      <c r="G44" s="3">
        <v>0.22</v>
      </c>
      <c r="H44" s="3">
        <v>23.7</v>
      </c>
      <c r="I44" s="5">
        <f t="shared" si="2"/>
        <v>16.09054326976095</v>
      </c>
      <c r="J44" s="5">
        <f t="shared" si="3"/>
        <v>0.61319291870956516</v>
      </c>
      <c r="K44" s="2" t="str">
        <f>IF(I44&lt;J44,$D$5,$D$8)</f>
        <v>White Pine</v>
      </c>
      <c r="L44" t="str">
        <f t="shared" si="4"/>
        <v>sama</v>
      </c>
    </row>
    <row r="45" spans="6:12" ht="15.75" x14ac:dyDescent="0.25">
      <c r="F45" s="2">
        <v>16</v>
      </c>
      <c r="G45" s="3">
        <v>0.45</v>
      </c>
      <c r="H45" s="3">
        <v>32.51</v>
      </c>
      <c r="I45" s="5">
        <f t="shared" si="2"/>
        <v>24.900191977047626</v>
      </c>
      <c r="J45" s="5">
        <f t="shared" si="3"/>
        <v>9.4123290894915517</v>
      </c>
      <c r="K45" s="2" t="str">
        <f>IF(I45&lt;J45,$D$5,$D$8)</f>
        <v>White Pine</v>
      </c>
      <c r="L45" t="str">
        <f t="shared" si="4"/>
        <v>sama</v>
      </c>
    </row>
    <row r="46" spans="6:12" ht="15.75" x14ac:dyDescent="0.25">
      <c r="F46" s="2">
        <v>17</v>
      </c>
      <c r="G46" s="3">
        <v>0.39</v>
      </c>
      <c r="H46" s="3">
        <v>26.23</v>
      </c>
      <c r="I46" s="5">
        <f t="shared" si="2"/>
        <v>18.620038323282095</v>
      </c>
      <c r="J46" s="5">
        <f t="shared" si="3"/>
        <v>3.1320928395492307</v>
      </c>
      <c r="K46" s="2" t="str">
        <f>IF(I46&lt;J46,$D$5,$D$8)</f>
        <v>White Pine</v>
      </c>
      <c r="L46" t="str">
        <f t="shared" si="4"/>
        <v>sama</v>
      </c>
    </row>
    <row r="47" spans="6:12" ht="15.75" x14ac:dyDescent="0.25">
      <c r="F47" s="2">
        <v>18</v>
      </c>
      <c r="G47" s="3">
        <v>0.42</v>
      </c>
      <c r="H47" s="3">
        <v>32.51</v>
      </c>
      <c r="I47" s="5">
        <f t="shared" si="2"/>
        <v>24.900092245354443</v>
      </c>
      <c r="J47" s="5">
        <f t="shared" si="3"/>
        <v>9.412020977924394</v>
      </c>
      <c r="K47" s="2" t="str">
        <f>IF(I47&lt;J47,$D$5,$D$8)</f>
        <v>White Pine</v>
      </c>
      <c r="L47" t="str">
        <f t="shared" si="4"/>
        <v>sama</v>
      </c>
    </row>
    <row r="48" spans="6:12" ht="15.75" x14ac:dyDescent="0.25">
      <c r="F48" s="2">
        <v>19</v>
      </c>
      <c r="G48" s="3">
        <v>0.38</v>
      </c>
      <c r="H48" s="3">
        <v>29.18</v>
      </c>
      <c r="I48" s="5">
        <f t="shared" si="2"/>
        <v>21.570017886059766</v>
      </c>
      <c r="J48" s="5">
        <f t="shared" si="3"/>
        <v>6.0818093981606793</v>
      </c>
      <c r="K48" s="2" t="str">
        <f>IF(I48&lt;J48,$D$5,$D$8)</f>
        <v>White Pine</v>
      </c>
      <c r="L48" t="str">
        <f t="shared" si="4"/>
        <v>sama</v>
      </c>
    </row>
    <row r="49" spans="6:12" ht="15.75" x14ac:dyDescent="0.25">
      <c r="F49" s="2">
        <v>20</v>
      </c>
      <c r="G49" s="3">
        <v>0.3</v>
      </c>
      <c r="H49" s="3">
        <v>26.1</v>
      </c>
      <c r="I49" s="5">
        <f t="shared" si="2"/>
        <v>18.490073746756497</v>
      </c>
      <c r="J49" s="5">
        <f t="shared" si="3"/>
        <v>3.0019114281108021</v>
      </c>
      <c r="K49" s="2" t="str">
        <f>IF(I49&lt;J49,$D$5,$D$8)</f>
        <v>White Pine</v>
      </c>
      <c r="L49" t="str">
        <f t="shared" si="4"/>
        <v>sama</v>
      </c>
    </row>
    <row r="50" spans="6:12" ht="15.75" x14ac:dyDescent="0.25">
      <c r="F50" s="2">
        <v>21</v>
      </c>
      <c r="G50" s="3">
        <v>0.18</v>
      </c>
      <c r="H50" s="3">
        <v>21.51</v>
      </c>
      <c r="I50" s="5">
        <f t="shared" si="2"/>
        <v>13.901066883294506</v>
      </c>
      <c r="J50" s="5">
        <f t="shared" si="3"/>
        <v>1.5962055701638858</v>
      </c>
      <c r="K50" s="2" t="str">
        <f>IF(I50&lt;J50,$D$5,$D$8)</f>
        <v>White Pine</v>
      </c>
      <c r="L50" t="str">
        <f t="shared" si="4"/>
        <v>sama</v>
      </c>
    </row>
    <row r="53" spans="6:12" ht="15.75" x14ac:dyDescent="0.25">
      <c r="F53" t="s">
        <v>11</v>
      </c>
      <c r="G53" t="s">
        <v>2</v>
      </c>
      <c r="H53" s="2" t="s">
        <v>3</v>
      </c>
    </row>
    <row r="54" spans="6:12" x14ac:dyDescent="0.25">
      <c r="F54" t="str">
        <f>$D$5</f>
        <v>Douglas Fir</v>
      </c>
      <c r="G54">
        <f>AVERAGEIF($K$30:$K$50,F54,$G$30:$G$50)</f>
        <v>0.39636363636363642</v>
      </c>
      <c r="H54">
        <f>AVERAGEIF($K$30:$K$50,F54,$H$30:$H$50)</f>
        <v>8.5518181818181827</v>
      </c>
    </row>
    <row r="55" spans="6:12" x14ac:dyDescent="0.25">
      <c r="F55" t="str">
        <f>$D$8</f>
        <v>White Pine</v>
      </c>
      <c r="G55">
        <f>AVERAGEIF($K$30:$K$50,F55,$G$30:$G$50)</f>
        <v>0.28699999999999998</v>
      </c>
      <c r="H55">
        <f>AVERAGEIF($K$30:$K$50,F55,$H$30:$H$50)</f>
        <v>25.159999999999997</v>
      </c>
    </row>
    <row r="56" spans="6:12" ht="15.75" x14ac:dyDescent="0.25">
      <c r="F56" s="2" t="s">
        <v>1</v>
      </c>
      <c r="G56" s="2" t="s">
        <v>2</v>
      </c>
      <c r="H56" s="2" t="s">
        <v>3</v>
      </c>
      <c r="I56" s="4" t="s">
        <v>8</v>
      </c>
      <c r="J56" s="4" t="s">
        <v>9</v>
      </c>
      <c r="K56" s="2" t="s">
        <v>4</v>
      </c>
    </row>
    <row r="57" spans="6:12" ht="15.75" x14ac:dyDescent="0.25">
      <c r="F57" s="2">
        <v>1</v>
      </c>
      <c r="G57" s="3">
        <v>0.3</v>
      </c>
      <c r="H57" s="3">
        <v>7.21</v>
      </c>
      <c r="I57" s="5">
        <f>SQRT(POWER($G$54-G57,2)+POWER($H$54-H57,2))</f>
        <v>1.3452739436527703</v>
      </c>
      <c r="J57" s="5">
        <f>SQRT(POWER($G$55-G57,2)+POWER($H$55-H57,2))</f>
        <v>17.950004707520272</v>
      </c>
      <c r="K57" s="2" t="str">
        <f>IF(I57&lt;J57,$D$5,$D$8)</f>
        <v>Douglas Fir</v>
      </c>
      <c r="L57" t="str">
        <f>IF(K30=K57,"sama","beda")</f>
        <v>sama</v>
      </c>
    </row>
    <row r="58" spans="6:12" ht="15.75" x14ac:dyDescent="0.25">
      <c r="F58" s="2">
        <v>2</v>
      </c>
      <c r="G58" s="3">
        <v>0.18</v>
      </c>
      <c r="H58" s="3">
        <v>5.12</v>
      </c>
      <c r="I58" s="5">
        <f t="shared" ref="I58:I77" si="5">SQRT(POWER($G$54-G58,2)+POWER($H$54-H58,2))</f>
        <v>3.4386318872770247</v>
      </c>
      <c r="J58" s="5">
        <f t="shared" ref="J58:J77" si="6">SQRT(POWER($G$55-G58,2)+POWER($H$55-H58,2))</f>
        <v>20.040285651656763</v>
      </c>
      <c r="K58" s="2" t="str">
        <f t="shared" ref="K58:K77" si="7">IF(I58&lt;J58,$D$5,$D$8)</f>
        <v>Douglas Fir</v>
      </c>
      <c r="L58" t="str">
        <f t="shared" ref="L58:L77" si="8">IF(K31=K58,"sama","beda")</f>
        <v>sama</v>
      </c>
    </row>
    <row r="59" spans="6:12" ht="15.75" x14ac:dyDescent="0.25">
      <c r="F59" s="2">
        <v>3</v>
      </c>
      <c r="G59" s="3">
        <v>0.46</v>
      </c>
      <c r="H59" s="3">
        <v>8.83</v>
      </c>
      <c r="I59" s="5">
        <f t="shared" si="5"/>
        <v>0.28536767641728666</v>
      </c>
      <c r="J59" s="5">
        <f t="shared" si="6"/>
        <v>16.330916355183501</v>
      </c>
      <c r="K59" s="2" t="str">
        <f t="shared" si="7"/>
        <v>Douglas Fir</v>
      </c>
      <c r="L59" t="str">
        <f t="shared" si="8"/>
        <v>sama</v>
      </c>
    </row>
    <row r="60" spans="6:12" ht="15.75" x14ac:dyDescent="0.25">
      <c r="F60" s="2">
        <v>4</v>
      </c>
      <c r="G60" s="3">
        <v>0.63</v>
      </c>
      <c r="H60" s="3">
        <v>12.08</v>
      </c>
      <c r="I60" s="5">
        <f t="shared" si="5"/>
        <v>3.5359090616929016</v>
      </c>
      <c r="J60" s="5">
        <f t="shared" si="6"/>
        <v>13.084496513049324</v>
      </c>
      <c r="K60" s="2" t="str">
        <f t="shared" si="7"/>
        <v>Douglas Fir</v>
      </c>
      <c r="L60" t="str">
        <f t="shared" si="8"/>
        <v>sama</v>
      </c>
    </row>
    <row r="61" spans="6:12" ht="15.75" x14ac:dyDescent="0.25">
      <c r="F61" s="2">
        <v>5</v>
      </c>
      <c r="G61" s="3">
        <v>0.23</v>
      </c>
      <c r="H61" s="3">
        <v>5.81</v>
      </c>
      <c r="I61" s="5">
        <f t="shared" si="5"/>
        <v>2.7468607175561157</v>
      </c>
      <c r="J61" s="5">
        <f t="shared" si="6"/>
        <v>19.350083953306246</v>
      </c>
      <c r="K61" s="2" t="str">
        <f t="shared" si="7"/>
        <v>Douglas Fir</v>
      </c>
      <c r="L61" t="str">
        <f t="shared" si="8"/>
        <v>sama</v>
      </c>
    </row>
    <row r="62" spans="6:12" ht="15.75" x14ac:dyDescent="0.25">
      <c r="F62" s="2">
        <v>6</v>
      </c>
      <c r="G62" s="3">
        <v>0.56000000000000005</v>
      </c>
      <c r="H62" s="3">
        <v>13.5</v>
      </c>
      <c r="I62" s="5">
        <f t="shared" si="5"/>
        <v>4.9508868059459052</v>
      </c>
      <c r="J62" s="5">
        <f t="shared" si="6"/>
        <v>11.663195488372812</v>
      </c>
      <c r="K62" s="2" t="str">
        <f t="shared" si="7"/>
        <v>Douglas Fir</v>
      </c>
      <c r="L62" t="str">
        <f t="shared" si="8"/>
        <v>sama</v>
      </c>
    </row>
    <row r="63" spans="6:12" ht="15.75" x14ac:dyDescent="0.25">
      <c r="F63" s="2">
        <v>7</v>
      </c>
      <c r="G63" s="3">
        <v>0.39</v>
      </c>
      <c r="H63" s="3">
        <v>10.9</v>
      </c>
      <c r="I63" s="5">
        <f t="shared" si="5"/>
        <v>2.3481904409794865</v>
      </c>
      <c r="J63" s="5">
        <f t="shared" si="6"/>
        <v>14.260371979720581</v>
      </c>
      <c r="K63" s="2" t="str">
        <f t="shared" si="7"/>
        <v>Douglas Fir</v>
      </c>
      <c r="L63" t="str">
        <f t="shared" si="8"/>
        <v>sama</v>
      </c>
    </row>
    <row r="64" spans="6:12" ht="15.75" x14ac:dyDescent="0.25">
      <c r="F64" s="2">
        <v>8</v>
      </c>
      <c r="G64" s="3">
        <v>0.41</v>
      </c>
      <c r="H64" s="3">
        <v>6.79</v>
      </c>
      <c r="I64" s="5">
        <f t="shared" si="5"/>
        <v>1.7618709533329477</v>
      </c>
      <c r="J64" s="5">
        <f t="shared" si="6"/>
        <v>18.370411780904639</v>
      </c>
      <c r="K64" s="2" t="str">
        <f t="shared" si="7"/>
        <v>Douglas Fir</v>
      </c>
      <c r="L64" t="str">
        <f t="shared" si="8"/>
        <v>sama</v>
      </c>
    </row>
    <row r="65" spans="6:12" ht="15.75" x14ac:dyDescent="0.25">
      <c r="F65" s="2">
        <v>9</v>
      </c>
      <c r="G65" s="3">
        <v>0.62</v>
      </c>
      <c r="H65" s="3">
        <v>10.66</v>
      </c>
      <c r="I65" s="5">
        <f t="shared" si="5"/>
        <v>2.1200103305533418</v>
      </c>
      <c r="J65" s="5">
        <f t="shared" si="6"/>
        <v>14.5038232545767</v>
      </c>
      <c r="K65" s="2" t="str">
        <f t="shared" si="7"/>
        <v>Douglas Fir</v>
      </c>
      <c r="L65" t="str">
        <f t="shared" si="8"/>
        <v>sama</v>
      </c>
    </row>
    <row r="66" spans="6:12" ht="15.75" x14ac:dyDescent="0.25">
      <c r="F66" s="2">
        <v>10</v>
      </c>
      <c r="G66" s="3">
        <v>0.43</v>
      </c>
      <c r="H66" s="3">
        <v>10.5</v>
      </c>
      <c r="I66" s="5">
        <f t="shared" si="5"/>
        <v>1.9484721711261079</v>
      </c>
      <c r="J66" s="5">
        <f t="shared" si="6"/>
        <v>14.660697425429662</v>
      </c>
      <c r="K66" s="2" t="str">
        <f t="shared" si="7"/>
        <v>Douglas Fir</v>
      </c>
      <c r="L66" t="str">
        <f t="shared" si="8"/>
        <v>sama</v>
      </c>
    </row>
    <row r="67" spans="6:12" ht="15.75" x14ac:dyDescent="0.25">
      <c r="F67" s="2">
        <v>11</v>
      </c>
      <c r="G67" s="3">
        <v>0.15</v>
      </c>
      <c r="H67" s="3">
        <v>2.67</v>
      </c>
      <c r="I67" s="5">
        <f t="shared" si="5"/>
        <v>5.8869754683784157</v>
      </c>
      <c r="J67" s="5">
        <f t="shared" si="6"/>
        <v>22.490417270473213</v>
      </c>
      <c r="K67" s="2" t="str">
        <f t="shared" si="7"/>
        <v>Douglas Fir</v>
      </c>
      <c r="L67" t="str">
        <f t="shared" si="8"/>
        <v>sama</v>
      </c>
    </row>
    <row r="68" spans="6:12" ht="15.75" x14ac:dyDescent="0.25">
      <c r="F68" s="2">
        <v>12</v>
      </c>
      <c r="G68" s="3">
        <v>0.19</v>
      </c>
      <c r="H68" s="3">
        <v>20.34</v>
      </c>
      <c r="I68" s="5">
        <f t="shared" si="5"/>
        <v>11.789987978319807</v>
      </c>
      <c r="J68" s="5">
        <f t="shared" si="6"/>
        <v>4.8209759385419018</v>
      </c>
      <c r="K68" s="2" t="str">
        <f t="shared" si="7"/>
        <v>White Pine</v>
      </c>
      <c r="L68" t="str">
        <f t="shared" si="8"/>
        <v>sama</v>
      </c>
    </row>
    <row r="69" spans="6:12" ht="15.75" x14ac:dyDescent="0.25">
      <c r="F69" s="2">
        <v>13</v>
      </c>
      <c r="G69" s="3">
        <v>0.17</v>
      </c>
      <c r="H69" s="3">
        <v>19.72</v>
      </c>
      <c r="I69" s="5">
        <f t="shared" si="5"/>
        <v>11.170475621916673</v>
      </c>
      <c r="J69" s="5">
        <f t="shared" si="6"/>
        <v>5.4412580346827859</v>
      </c>
      <c r="K69" s="2" t="str">
        <f t="shared" si="7"/>
        <v>White Pine</v>
      </c>
      <c r="L69" t="str">
        <f t="shared" si="8"/>
        <v>sama</v>
      </c>
    </row>
    <row r="70" spans="6:12" ht="15.75" x14ac:dyDescent="0.25">
      <c r="F70" s="2">
        <v>14</v>
      </c>
      <c r="G70" s="3">
        <v>0.17</v>
      </c>
      <c r="H70" s="3">
        <v>19.8</v>
      </c>
      <c r="I70" s="5">
        <f t="shared" si="5"/>
        <v>11.250459311101205</v>
      </c>
      <c r="J70" s="5">
        <f t="shared" si="6"/>
        <v>5.3612768068809835</v>
      </c>
      <c r="K70" s="2" t="str">
        <f t="shared" si="7"/>
        <v>White Pine</v>
      </c>
      <c r="L70" t="str">
        <f t="shared" si="8"/>
        <v>sama</v>
      </c>
    </row>
    <row r="71" spans="6:12" ht="15.75" x14ac:dyDescent="0.25">
      <c r="F71" s="2">
        <v>15</v>
      </c>
      <c r="G71" s="3">
        <v>0.22</v>
      </c>
      <c r="H71" s="3">
        <v>23.7</v>
      </c>
      <c r="I71" s="5">
        <f t="shared" si="5"/>
        <v>15.149208445622682</v>
      </c>
      <c r="J71" s="5">
        <f t="shared" si="6"/>
        <v>1.4615365202416231</v>
      </c>
      <c r="K71" s="2" t="str">
        <f t="shared" si="7"/>
        <v>White Pine</v>
      </c>
      <c r="L71" t="str">
        <f t="shared" si="8"/>
        <v>sama</v>
      </c>
    </row>
    <row r="72" spans="6:12" ht="15.75" x14ac:dyDescent="0.25">
      <c r="F72" s="2">
        <v>16</v>
      </c>
      <c r="G72" s="3">
        <v>0.45</v>
      </c>
      <c r="H72" s="3">
        <v>32.51</v>
      </c>
      <c r="I72" s="5">
        <f t="shared" si="5"/>
        <v>23.95824185729332</v>
      </c>
      <c r="J72" s="5">
        <f t="shared" si="6"/>
        <v>7.3518071927928048</v>
      </c>
      <c r="K72" s="2" t="str">
        <f t="shared" si="7"/>
        <v>White Pine</v>
      </c>
      <c r="L72" t="str">
        <f t="shared" si="8"/>
        <v>sama</v>
      </c>
    </row>
    <row r="73" spans="6:12" ht="15.75" x14ac:dyDescent="0.25">
      <c r="F73" s="2">
        <v>17</v>
      </c>
      <c r="G73" s="3">
        <v>0.39</v>
      </c>
      <c r="H73" s="3">
        <v>26.23</v>
      </c>
      <c r="I73" s="5">
        <f t="shared" si="5"/>
        <v>17.6781829635447</v>
      </c>
      <c r="J73" s="5">
        <f t="shared" si="6"/>
        <v>1.07494604515762</v>
      </c>
      <c r="K73" s="2" t="str">
        <f t="shared" si="7"/>
        <v>White Pine</v>
      </c>
      <c r="L73" t="str">
        <f t="shared" si="8"/>
        <v>sama</v>
      </c>
    </row>
    <row r="74" spans="6:12" ht="15.75" x14ac:dyDescent="0.25">
      <c r="F74" s="2">
        <v>18</v>
      </c>
      <c r="G74" s="3">
        <v>0.42</v>
      </c>
      <c r="H74" s="3">
        <v>32.51</v>
      </c>
      <c r="I74" s="5">
        <f t="shared" si="5"/>
        <v>23.958193477613115</v>
      </c>
      <c r="J74" s="5">
        <f t="shared" si="6"/>
        <v>7.3512032348453014</v>
      </c>
      <c r="K74" s="2" t="str">
        <f t="shared" si="7"/>
        <v>White Pine</v>
      </c>
      <c r="L74" t="str">
        <f t="shared" si="8"/>
        <v>sama</v>
      </c>
    </row>
    <row r="75" spans="6:12" ht="15.75" x14ac:dyDescent="0.25">
      <c r="F75" s="2">
        <v>19</v>
      </c>
      <c r="G75" s="3">
        <v>0.38</v>
      </c>
      <c r="H75" s="3">
        <v>29.18</v>
      </c>
      <c r="I75" s="5">
        <f t="shared" si="5"/>
        <v>20.628188308539407</v>
      </c>
      <c r="J75" s="5">
        <f t="shared" si="6"/>
        <v>4.0210756023730791</v>
      </c>
      <c r="K75" s="2" t="str">
        <f t="shared" si="7"/>
        <v>White Pine</v>
      </c>
      <c r="L75" t="str">
        <f t="shared" si="8"/>
        <v>sama</v>
      </c>
    </row>
    <row r="76" spans="6:12" ht="15.75" x14ac:dyDescent="0.25">
      <c r="F76" s="2">
        <v>20</v>
      </c>
      <c r="G76" s="3">
        <v>0.3</v>
      </c>
      <c r="H76" s="3">
        <v>26.1</v>
      </c>
      <c r="I76" s="5">
        <f t="shared" si="5"/>
        <v>17.548446400589999</v>
      </c>
      <c r="J76" s="5">
        <f t="shared" si="6"/>
        <v>0.94008988931910598</v>
      </c>
      <c r="K76" s="2" t="str">
        <f t="shared" si="7"/>
        <v>White Pine</v>
      </c>
      <c r="L76" t="str">
        <f t="shared" si="8"/>
        <v>sama</v>
      </c>
    </row>
    <row r="77" spans="6:12" ht="15.75" x14ac:dyDescent="0.25">
      <c r="F77" s="2">
        <v>21</v>
      </c>
      <c r="G77" s="3">
        <v>0.18</v>
      </c>
      <c r="H77" s="3">
        <v>21.51</v>
      </c>
      <c r="I77" s="5">
        <f t="shared" si="5"/>
        <v>12.959988011421862</v>
      </c>
      <c r="J77" s="5">
        <f t="shared" si="6"/>
        <v>3.6515680193582543</v>
      </c>
      <c r="K77" s="2" t="str">
        <f t="shared" si="7"/>
        <v>White Pine</v>
      </c>
      <c r="L77" t="str">
        <f t="shared" si="8"/>
        <v>sama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2025-07-13T01:32:16Z</dcterms:created>
  <dcterms:modified xsi:type="dcterms:W3CDTF">2025-07-14T10:18:06Z</dcterms:modified>
</cp:coreProperties>
</file>