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ostProcessing\"/>
    </mc:Choice>
  </mc:AlternateContent>
  <xr:revisionPtr revIDLastSave="0" documentId="13_ncr:1_{235C3C4C-DA15-4718-9C4B-EABDBB76DE35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  <workbookView xWindow="28680" yWindow="-120" windowWidth="29040" windowHeight="15840" activeTab="4" xr2:uid="{DFF4E10C-C4B4-4997-8CEE-1FD4BC1C0984}"/>
  </bookViews>
  <sheets>
    <sheet name="Accessibility" sheetId="2" r:id="rId1"/>
    <sheet name="Mode Split" sheetId="5" r:id="rId2"/>
    <sheet name="Land Use" sheetId="7" r:id="rId3"/>
    <sheet name="forCharts" sheetId="3" r:id="rId4"/>
    <sheet name="import" sheetId="1" r:id="rId5"/>
    <sheet name="Ref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3" l="1"/>
  <c r="E28" i="3"/>
  <c r="F28" i="3"/>
  <c r="G28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E29" i="3"/>
  <c r="F29" i="3"/>
  <c r="G29" i="3"/>
  <c r="D29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E3" i="3"/>
  <c r="F3" i="3"/>
  <c r="G3" i="3"/>
  <c r="D3" i="3"/>
</calcChain>
</file>

<file path=xl/sharedStrings.xml><?xml version="1.0" encoding="utf-8"?>
<sst xmlns="http://schemas.openxmlformats.org/spreadsheetml/2006/main" count="198" uniqueCount="117">
  <si>
    <t>tripshed_2016</t>
  </si>
  <si>
    <t>tripshed_2040</t>
  </si>
  <si>
    <t>REGION_2016</t>
  </si>
  <si>
    <t>REGION_2040</t>
  </si>
  <si>
    <t>project_name</t>
  </si>
  <si>
    <t>TripShed_test_projectDissolve</t>
  </si>
  <si>
    <t>project_type</t>
  </si>
  <si>
    <t>AreaAvg</t>
  </si>
  <si>
    <t>project_aadt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</si>
  <si>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</si>
  <si>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</si>
  <si>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</si>
  <si>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</si>
  <si>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</si>
  <si>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</si>
  <si>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</si>
  <si>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</si>
  <si>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</si>
  <si>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</si>
  <si>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</si>
  <si>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</si>
  <si>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total_net_pcl_acres</t>
  </si>
  <si>
    <t>net_Agriculture_acres</t>
  </si>
  <si>
    <t>pct_Agriculture_inbuff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</si>
  <si>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</si>
  <si>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</si>
  <si>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</si>
  <si>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</si>
  <si>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</si>
  <si>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</si>
  <si>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</si>
  <si>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</si>
  <si>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</si>
  <si>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</si>
  <si>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</si>
  <si>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</si>
  <si>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</si>
  <si>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</si>
  <si>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</si>
  <si>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</si>
  <si>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</si>
  <si>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</si>
  <si>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</si>
  <si>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</si>
  <si>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</si>
  <si>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</si>
  <si>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</si>
  <si>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</si>
  <si>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</si>
  <si>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</si>
  <si>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</si>
  <si>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</si>
  <si>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</si>
  <si>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</si>
  <si>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</si>
  <si>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</si>
  <si>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</si>
  <si>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</si>
  <si>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</si>
  <si>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</si>
  <si>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</si>
  <si>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</si>
  <si>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</si>
  <si>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</si>
  <si>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</si>
  <si>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</si>
  <si>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</si>
  <si>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</si>
  <si>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</si>
  <si>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</si>
  <si>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</si>
  <si>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</si>
  <si>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ImportField</t>
  </si>
  <si>
    <t>ChartID</t>
  </si>
  <si>
    <t>Region2016</t>
  </si>
  <si>
    <t>Region2040</t>
  </si>
  <si>
    <t>PopTot</t>
  </si>
  <si>
    <t>ModeSplit</t>
  </si>
  <si>
    <t>MixIndex</t>
  </si>
  <si>
    <t>HousingTypeMix</t>
  </si>
  <si>
    <t>NatResources</t>
  </si>
  <si>
    <t>EJPop</t>
  </si>
  <si>
    <t>EJPct</t>
  </si>
  <si>
    <t>Emp_DU</t>
  </si>
  <si>
    <t>Population in EJ Areas</t>
  </si>
  <si>
    <t>zz_notUsed</t>
  </si>
  <si>
    <t>Trip Shed 2016</t>
  </si>
  <si>
    <t>Trip Shed 2040</t>
  </si>
  <si>
    <t>Percent of Population in EJ Areas</t>
  </si>
  <si>
    <t>Population not in EJ Areas</t>
  </si>
  <si>
    <t>Total Dwelling Units</t>
  </si>
  <si>
    <t>Total Jobs</t>
  </si>
  <si>
    <t>Industrial Sector Jobs</t>
  </si>
  <si>
    <t>K-12 Students</t>
  </si>
  <si>
    <t>High Density Housing Units</t>
  </si>
  <si>
    <t>Low Density Housing Units</t>
  </si>
  <si>
    <t>Med-High Density Housing Units</t>
  </si>
  <si>
    <t>Medium Density Housing Units</t>
  </si>
  <si>
    <t>Mixed Use Housing Units</t>
  </si>
  <si>
    <t>Very Low or Rural Res Density Housing Units</t>
  </si>
  <si>
    <t>Series</t>
  </si>
  <si>
    <t>Acc_Job</t>
  </si>
  <si>
    <t>Acc_Edu</t>
  </si>
  <si>
    <t>Acc_Svcs</t>
  </si>
  <si>
    <t>30-Min Walk</t>
  </si>
  <si>
    <t>30-Min Bike Ride</t>
  </si>
  <si>
    <t>30-Min Drive</t>
  </si>
  <si>
    <t>15-Min Drive</t>
  </si>
  <si>
    <t>45-Min Transit Trip</t>
  </si>
  <si>
    <t>SOV</t>
  </si>
  <si>
    <t>HOV</t>
  </si>
  <si>
    <t>Transit</t>
  </si>
  <si>
    <t>Bike</t>
  </si>
  <si>
    <t>Walk</t>
  </si>
  <si>
    <t>Total Population</t>
  </si>
  <si>
    <t>Acres of Natural Resources (Parks, Open Space, Ag)</t>
  </si>
  <si>
    <t>Mix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</si>
</sst>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3" fontId="0" fillId="0" borderId="0" xfId="0" applyNumberForma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Education Facilities Accessible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forCharts!$C$3:$C$6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forCharts!$D$3:$D$6</c:f>
              <c:numCache>
                <c:formatCode>#,##0</c:formatCode>
                <c:ptCount val="4"/>
                <c:pt idx="0">
                  <c:v>5</c:v>
                </c:pt>
                <c:pt idx="1">
                  <c:v>46</c:v>
                </c:pt>
                <c:pt idx="2">
                  <c:v>566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4EF9-AEC6-D1751EBF42A5}"/>
            </c:ext>
          </c:extLst>
        </c:ser>
        <c:ser>
          <c:idx val="1"/>
          <c:order val="1"/>
          <c:tx>
            <c:strRef>
              <c:f>forCharts!$F$2</c:f>
              <c:strCache>
                <c:ptCount val="1"/>
                <c:pt idx="0">
                  <c:v>Region2016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forCharts!$C$3:$C$6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forCharts!$F$3:$F$6</c:f>
              <c:numCache>
                <c:formatCode>#,##0</c:formatCode>
                <c:ptCount val="4"/>
                <c:pt idx="0">
                  <c:v>5</c:v>
                </c:pt>
                <c:pt idx="1">
                  <c:v>38</c:v>
                </c:pt>
                <c:pt idx="2">
                  <c:v>493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8-4EF9-AEC6-D1751EBF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Jobs Accessible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forCharts!$C$7:$C$10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forCharts!$D$7:$D$10</c:f>
              <c:numCache>
                <c:formatCode>#,##0</c:formatCode>
                <c:ptCount val="4"/>
                <c:pt idx="0">
                  <c:v>4960</c:v>
                </c:pt>
                <c:pt idx="1">
                  <c:v>47150</c:v>
                </c:pt>
                <c:pt idx="2">
                  <c:v>546923</c:v>
                </c:pt>
                <c:pt idx="3">
                  <c:v>28736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39-4D98-9CB6-805FEB0DEA54}"/>
            </c:ext>
          </c:extLst>
        </c:ser>
        <c:ser>
          <c:idx val="1"/>
          <c:order val="1"/>
          <c:tx>
            <c:strRef>
              <c:f>forCharts!$F$2</c:f>
              <c:strCache>
                <c:ptCount val="1"/>
                <c:pt idx="0">
                  <c:v>Region2016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forCharts!$C$7:$C$10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forCharts!$F$7:$F$10</c:f>
              <c:numCache>
                <c:formatCode>#,##0</c:formatCode>
                <c:ptCount val="4"/>
                <c:pt idx="0">
                  <c:v>3842</c:v>
                </c:pt>
                <c:pt idx="1">
                  <c:v>37354</c:v>
                </c:pt>
                <c:pt idx="2">
                  <c:v>475047</c:v>
                </c:pt>
                <c:pt idx="3">
                  <c:v>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39-4D98-9CB6-805FEB0D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Services Accessible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forCharts!$C$11:$C$14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15-Min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forCharts!$D$11:$D$14</c:f>
              <c:numCache>
                <c:formatCode>#,##0</c:formatCode>
                <c:ptCount val="4"/>
                <c:pt idx="0">
                  <c:v>20</c:v>
                </c:pt>
                <c:pt idx="1">
                  <c:v>170</c:v>
                </c:pt>
                <c:pt idx="2">
                  <c:v>657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D-4635-A78D-3AA4244501BF}"/>
            </c:ext>
          </c:extLst>
        </c:ser>
        <c:ser>
          <c:idx val="1"/>
          <c:order val="1"/>
          <c:tx>
            <c:strRef>
              <c:f>forCharts!$F$2</c:f>
              <c:strCache>
                <c:ptCount val="1"/>
                <c:pt idx="0">
                  <c:v>Region2016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forCharts!$C$11:$C$14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15-Min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forCharts!$F$11:$F$14</c:f>
              <c:numCache>
                <c:formatCode>#,##0</c:formatCode>
                <c:ptCount val="4"/>
                <c:pt idx="0">
                  <c:v>17</c:v>
                </c:pt>
                <c:pt idx="1">
                  <c:v>140</c:v>
                </c:pt>
                <c:pt idx="2">
                  <c:v>520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D-4635-A78D-3AA42445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Split of Residents within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forCharts!$C$29:$C$33</c:f>
              <c:strCache>
                <c:ptCount val="5"/>
                <c:pt idx="0">
                  <c:v>SOV</c:v>
                </c:pt>
                <c:pt idx="1">
                  <c:v>HOV</c:v>
                </c:pt>
                <c:pt idx="2">
                  <c:v>Transit</c:v>
                </c:pt>
                <c:pt idx="3">
                  <c:v>Bike</c:v>
                </c:pt>
                <c:pt idx="4">
                  <c:v>Walk</c:v>
                </c:pt>
              </c:strCache>
            </c:strRef>
          </c:cat>
          <c:val>
            <c:numRef>
              <c:f>forCharts!$D$29:$D$33</c:f>
              <c:numCache>
                <c:formatCode>0%</c:formatCode>
                <c:ptCount val="5"/>
                <c:pt idx="0">
                  <c:v>0.405389804382291</c:v>
                </c:pt>
                <c:pt idx="1">
                  <c:v>0.45491166706506903</c:v>
                </c:pt>
                <c:pt idx="2">
                  <c:v>1.4478379574891301E-2</c:v>
                </c:pt>
                <c:pt idx="3">
                  <c:v>2.8928352830073299E-2</c:v>
                </c:pt>
                <c:pt idx="4">
                  <c:v>8.3624989414626094E-2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4-46AE-9A82-221B13C92779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forCharts!$C$29:$C$33</c:f>
              <c:strCache>
                <c:ptCount val="5"/>
                <c:pt idx="0">
                  <c:v>SOV</c:v>
                </c:pt>
                <c:pt idx="1">
                  <c:v>HOV</c:v>
                </c:pt>
                <c:pt idx="2">
                  <c:v>Transit</c:v>
                </c:pt>
                <c:pt idx="3">
                  <c:v>Bike</c:v>
                </c:pt>
                <c:pt idx="4">
                  <c:v>Walk</c:v>
                </c:pt>
              </c:strCache>
            </c:strRef>
          </c:cat>
          <c:val>
            <c:numRef>
              <c:f>forCharts!$E$29:$E$33</c:f>
              <c:numCache>
                <c:formatCode>0%</c:formatCode>
                <c:ptCount val="5"/>
                <c:pt idx="0">
                  <c:v>0.400785756179798</c:v>
                </c:pt>
                <c:pt idx="1">
                  <c:v>0.43427218186495598</c:v>
                </c:pt>
                <c:pt idx="2">
                  <c:v>2.7441256704632301E-2</c:v>
                </c:pt>
                <c:pt idx="3">
                  <c:v>3.1377405909886802E-2</c:v>
                </c:pt>
                <c:pt idx="4">
                  <c:v>9.6124186696880901E-2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4-46AE-9A82-221B13C9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Stock Diversity within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forCharts!$C$22:$C$27</c:f>
              <c:strCache>
                <c:ptCount val="6"/>
                <c:pt idx="0">
                  <c:v>High Density Housing Units</c:v>
                </c:pt>
                <c:pt idx="1">
                  <c:v>Med-High Density Housing Units</c:v>
                </c:pt>
                <c:pt idx="2">
                  <c:v>Medium Density Housing Units</c:v>
                </c:pt>
                <c:pt idx="3">
                  <c:v>Mixed Use Housing Units</c:v>
                </c:pt>
                <c:pt idx="4">
                  <c:v>Low Density Housing Units</c:v>
                </c:pt>
                <c:pt idx="5">
                  <c:v>Very Low or Rural Res Density Housing Units</c:v>
                </c:pt>
              </c:strCache>
            </c:strRef>
          </c:cat>
          <c:val>
            <c:numRef>
              <c:f>forCharts!$D$22:$D$27</c:f>
              <c:numCache>
                <c:formatCode>#,##0</c:formatCode>
                <c:ptCount val="6"/>
                <c:pt idx="0">
                  <c:v>33920</c:v>
                </c:pt>
                <c:pt idx="1">
                  <c:v>82235</c:v>
                </c:pt>
                <c:pt idx="2">
                  <c:v>69501</c:v>
                </c:pt>
                <c:pt idx="3">
                  <c:v>2339</c:v>
                </c:pt>
                <c:pt idx="4">
                  <c:v>176956</c:v>
                </c:pt>
                <c:pt idx="5">
                  <c:v>42813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929-BE27-FB8860094964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forCharts!$C$22:$C$27</c:f>
              <c:strCache>
                <c:ptCount val="6"/>
                <c:pt idx="0">
                  <c:v>High Density Housing Units</c:v>
                </c:pt>
                <c:pt idx="1">
                  <c:v>Med-High Density Housing Units</c:v>
                </c:pt>
                <c:pt idx="2">
                  <c:v>Medium Density Housing Units</c:v>
                </c:pt>
                <c:pt idx="3">
                  <c:v>Mixed Use Housing Units</c:v>
                </c:pt>
                <c:pt idx="4">
                  <c:v>Low Density Housing Units</c:v>
                </c:pt>
                <c:pt idx="5">
                  <c:v>Very Low or Rural Res Density Housing Units</c:v>
                </c:pt>
              </c:strCache>
            </c:strRef>
          </c:cat>
          <c:val>
            <c:numRef>
              <c:f>forCharts!$E$22:$E$27</c:f>
              <c:numCache>
                <c:formatCode>#,##0</c:formatCode>
                <c:ptCount val="6"/>
                <c:pt idx="0">
                  <c:v>61837</c:v>
                </c:pt>
                <c:pt idx="1">
                  <c:v>103459</c:v>
                </c:pt>
                <c:pt idx="2">
                  <c:v>87481</c:v>
                </c:pt>
                <c:pt idx="3">
                  <c:v>30098</c:v>
                </c:pt>
                <c:pt idx="4">
                  <c:v>205839</c:v>
                </c:pt>
                <c:pt idx="5">
                  <c:v>45351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0-4929-BE27-FB886009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 of Natural Resources within</a:t>
            </a:r>
            <a:r>
              <a:rPr lang="en-US" baseline="0"/>
              <a:t> Trip Shed</a:t>
            </a:r>
            <a:endParaRPr lang="en-US"/>
          </a:p>
        </c:rich>
      </c:tx>
      <c:layout>
        <c:manualLayout>
          <c:xMode val="edge"/>
          <c:yMode val="edge"/>
          <c:x val="0.15663272233536998"/>
          <c:y val="3.2921792411989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forCharts!$C$34</c:f>
              <c:strCache>
                <c:ptCount val="1"/>
                <c:pt idx="0">
                  <c:v>Acres of Natural Resources (Parks, Open Space, Ag)</c:v>
                </c:pt>
              </c:strCache>
            </c:strRef>
          </c:cat>
          <c:val>
            <c:numRef>
              <c:f>forCharts!$D$34</c:f>
              <c:numCache>
                <c:formatCode>#,##0</c:formatCode>
                <c:ptCount val="1"/>
                <c:pt idx="0">
                  <c:v>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4-4BC4-9C5B-A3805F3595DC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forCharts!$C$34</c:f>
              <c:strCache>
                <c:ptCount val="1"/>
                <c:pt idx="0">
                  <c:v>Acres of Natural Resources (Parks, Open Space, Ag)</c:v>
                </c:pt>
              </c:strCache>
            </c:strRef>
          </c:cat>
          <c:val>
            <c:numRef>
              <c:f>forCharts!$E$34</c:f>
              <c:numCache>
                <c:formatCode>#,##0</c:formatCode>
                <c:ptCount val="1"/>
                <c:pt idx="0">
                  <c:v>20032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4-4BC4-9C5B-A3805F35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Use Mix Index within Trip Shed</a:t>
            </a:r>
          </a:p>
        </c:rich>
      </c:tx>
      <c:layout>
        <c:manualLayout>
          <c:xMode val="edge"/>
          <c:yMode val="edge"/>
          <c:x val="0.15663272233536998"/>
          <c:y val="3.2921792411989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forCharts!$C$28</c:f>
              <c:strCache>
                <c:ptCount val="1"/>
                <c:pt idx="0">
                  <c:v>Mix Index</c:v>
                </c:pt>
              </c:strCache>
            </c:strRef>
          </c:cat>
          <c:val>
            <c:numRef>
              <c:f>forCharts!$D$28</c:f>
              <c:numCache>
                <c:formatCode>_(* #,##0.00_);_(* \(#,##0.00\);_(* "-"??_);_(@_)</c:formatCode>
                <c:ptCount val="1"/>
                <c:pt idx="0">
                  <c:v>0.777760376364661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EC0-B66A-1F68D6061C8E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forCharts!$C$28</c:f>
              <c:strCache>
                <c:ptCount val="1"/>
                <c:pt idx="0">
                  <c:v>Mix Index</c:v>
                </c:pt>
              </c:strCache>
            </c:strRef>
          </c:cat>
          <c:val>
            <c:numRef>
              <c:f>forCharts!$E$28</c:f>
              <c:numCache>
                <c:formatCode>_(* #,##0.00_);_(* \(#,##0.00\);_(* "-"??_);_(@_)</c:formatCode>
                <c:ptCount val="1"/>
                <c:pt idx="0">
                  <c:v>0.80727015823190695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C-4EC0-B66A-1F68D606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109536</xdr:rowOff>
    </xdr:from>
    <xdr:to>
      <xdr:col>12</xdr:col>
      <xdr:colOff>28575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BEFD1-A976-427A-8176-96EFC3BC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17</xdr:row>
      <xdr:rowOff>76200</xdr:rowOff>
    </xdr:from>
    <xdr:to>
      <xdr:col>12</xdr:col>
      <xdr:colOff>28575</xdr:colOff>
      <xdr:row>31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BFA9B-0CF9-4265-BCCA-77414FB5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33</xdr:row>
      <xdr:rowOff>9525</xdr:rowOff>
    </xdr:from>
    <xdr:to>
      <xdr:col>11</xdr:col>
      <xdr:colOff>590550</xdr:colOff>
      <xdr:row>47</xdr:row>
      <xdr:rowOff>42864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D88DF-D0D1-48A6-8E9C-390E4780F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323850</xdr:colOff>
      <xdr:row>15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1A4D4-3758-434B-846E-518AF117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323850</xdr:colOff>
      <xdr:row>15</xdr:row>
      <xdr:rowOff>33339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E48E7-4C99-41F1-BD21-D68EDEC94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16</xdr:row>
      <xdr:rowOff>66675</xdr:rowOff>
    </xdr:from>
    <xdr:to>
      <xdr:col>8</xdr:col>
      <xdr:colOff>428625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19E6E-E6EB-447C-95BC-B97366FCF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16</xdr:row>
      <xdr:rowOff>66675</xdr:rowOff>
    </xdr:from>
    <xdr:to>
      <xdr:col>17</xdr:col>
      <xdr:colOff>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920E8-686D-47EF-AA42-94061C454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"/>
  <sheetViews>
    <sheetView workbookViewId="0">
      <selection activeCell="M34" sqref="M34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1B5-5860-4AFD-BC3F-561D022A58BF}">
  <sheetPr>
    <tabColor rgb="FF00B050"/>
  </sheetPr>
  <dimension ref="A1"/>
  <sheetViews>
    <sheetView tabSelected="1" workbookViewId="0">
      <selection activeCell="F20" sqref="F20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9B0D-BCC5-4D06-BA9F-330DA27E6394}">
  <sheetPr>
    <tabColor rgb="FF00B050"/>
  </sheetPr>
  <dimension ref="A1"/>
  <sheetViews>
    <sheetView workbookViewId="0">
      <selection activeCell="T13" sqref="T13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10" sqref="E10"/>
    </sheetView>
    <sheetView workbookViewId="1">
      <selection activeCell="D22" sqref="D22:D27"/>
    </sheetView>
  </sheetViews>
  <sheetFormatPr defaultRowHeight="15" x14ac:dyDescent="0.25"/>
  <cols>
    <col min="1" max="1" width="27.7109375" bestFit="1" customWidth="1"/>
    <col min="2" max="2" width="15" customWidth="1"/>
    <col min="3" max="3" width="40.7109375" bestFit="1" customWidth="1"/>
    <col min="4" max="5" width="15" bestFit="1" customWidth="1"/>
    <col min="6" max="6" width="14.42578125" bestFit="1" customWidth="1"/>
    <col min="7" max="7" width="12.85546875" bestFit="1" customWidth="1"/>
  </cols>
  <sheetData>
    <row r="1" spans="1:10" x14ac:dyDescent="0.25">
      <c r="D1" s="1" t="s">
        <v>0</v>
      </c>
      <c r="E1" s="1" t="s">
        <v>1</v>
      </c>
      <c r="F1" s="1" t="s">
        <v>2</v>
      </c>
      <c r="G1" t="s">
        <v>3</v>
      </c>
    </row>
    <row r="2" spans="1:10" x14ac:dyDescent="0.25">
      <c r="A2" t="s">
        <v>72</v>
      </c>
      <c r="B2" t="s">
        <v>73</v>
      </c>
      <c r="C2" t="s">
        <v>100</v>
      </c>
      <c r="D2" t="s">
        <v>86</v>
      </c>
      <c r="E2" t="s">
        <v>87</v>
      </c>
      <c r="F2" t="s">
        <v>74</v>
      </c>
      <c r="G2" t="s">
        <v>75</v>
      </c>
    </row>
    <row r="3" spans="1:10" x14ac:dyDescent="0.25">
      <c r="A3" t="s">
        <v>13</v>
      </c>
      <c r="B3" t="s">
        <v>102</v>
      </c>
      <c r="C3" t="s">
        <v>104</v>
      </c>
      <c r="D3" s="3">
        <f>ROUND(VLOOKUP($A3,import!$A$1:$E$67,MATCH(forCharts!D$1,import!$B$1:$E$1,0)+1,FALSE),0)</f>
        <v>5</v>
      </c>
      <c r="E3" s="3">
        <f>ROUND(VLOOKUP($A3,import!$A$1:$E$67,MATCH(forCharts!E$1,import!$B$1:$E$1,0)+1,FALSE),0)</f>
        <v>0</v>
      </c>
      <c r="F3" s="3">
        <f>ROUND(VLOOKUP($A3,import!$A$1:$E$67,MATCH(forCharts!F$1,import!$B$1:$E$1,0)+1,FALSE),0)</f>
        <v>5</v>
      </c>
      <c r="G3" s="3">
        <f>ROUND(VLOOKUP($A3,import!$A$1:$E$67,MATCH(forCharts!G$1,import!$B$1:$E$1,0)+1,FALSE),0)</f>
        <v>0</v>
      </c>
    </row>
    <row r="4" spans="1:10" x14ac:dyDescent="0.25">
      <c r="A4" t="s">
        <v>14</v>
      </c>
      <c r="B4" t="s">
        <v>102</v>
      </c>
      <c r="C4" t="s">
        <v>105</v>
      </c>
      <c r="D4" s="3">
        <f>ROUND(VLOOKUP($A4,import!$A$1:$E$67,MATCH(forCharts!D$1,import!$B$1:$E$1,0)+1,FALSE),0)</f>
        <v>46</v>
      </c>
      <c r="E4" s="3">
        <f>ROUND(VLOOKUP($A4,import!$A$1:$E$67,MATCH(forCharts!E$1,import!$B$1:$E$1,0)+1,FALSE),0)</f>
        <v>0</v>
      </c>
      <c r="F4" s="3">
        <f>ROUND(VLOOKUP($A4,import!$A$1:$E$67,MATCH(forCharts!F$1,import!$B$1:$E$1,0)+1,FALSE),0)</f>
        <v>38</v>
      </c>
      <c r="G4" s="3">
        <f>ROUND(VLOOKUP($A4,import!$A$1:$E$67,MATCH(forCharts!G$1,import!$B$1:$E$1,0)+1,FALSE),0)</f>
        <v>0</v>
      </c>
    </row>
    <row r="5" spans="1:10" x14ac:dyDescent="0.25">
      <c r="A5" t="s">
        <v>15</v>
      </c>
      <c r="B5" t="s">
        <v>102</v>
      </c>
      <c r="C5" t="s">
        <v>106</v>
      </c>
      <c r="D5" s="3">
        <f>ROUND(VLOOKUP($A5,import!$A$1:$E$67,MATCH(forCharts!D$1,import!$B$1:$E$1,0)+1,FALSE),0)</f>
        <v>566</v>
      </c>
      <c r="E5" s="3">
        <f>ROUND(VLOOKUP($A5,import!$A$1:$E$67,MATCH(forCharts!E$1,import!$B$1:$E$1,0)+1,FALSE),0)</f>
        <v>0</v>
      </c>
      <c r="F5" s="3">
        <f>ROUND(VLOOKUP($A5,import!$A$1:$E$67,MATCH(forCharts!F$1,import!$B$1:$E$1,0)+1,FALSE),0)</f>
        <v>493</v>
      </c>
      <c r="G5" s="3">
        <f>ROUND(VLOOKUP($A5,import!$A$1:$E$67,MATCH(forCharts!G$1,import!$B$1:$E$1,0)+1,FALSE),0)</f>
        <v>0</v>
      </c>
    </row>
    <row r="6" spans="1:10" x14ac:dyDescent="0.25">
      <c r="A6" t="s">
        <v>16</v>
      </c>
      <c r="B6" t="s">
        <v>102</v>
      </c>
      <c r="C6" t="s">
        <v>108</v>
      </c>
      <c r="D6" s="3">
        <f>ROUND(VLOOKUP($A6,import!$A$1:$E$67,MATCH(forCharts!D$1,import!$B$1:$E$1,0)+1,FALSE),0)</f>
        <v>24</v>
      </c>
      <c r="E6" s="3">
        <f>ROUND(VLOOKUP($A6,import!$A$1:$E$67,MATCH(forCharts!E$1,import!$B$1:$E$1,0)+1,FALSE),0)</f>
        <v>0</v>
      </c>
      <c r="F6" s="3">
        <f>ROUND(VLOOKUP($A6,import!$A$1:$E$67,MATCH(forCharts!F$1,import!$B$1:$E$1,0)+1,FALSE),0)</f>
        <v>19</v>
      </c>
      <c r="G6" s="3">
        <f>ROUND(VLOOKUP($A6,import!$A$1:$E$67,MATCH(forCharts!G$1,import!$B$1:$E$1,0)+1,FALSE),0)</f>
        <v>0</v>
      </c>
    </row>
    <row r="7" spans="1:10" x14ac:dyDescent="0.25">
      <c r="A7" t="s">
        <v>9</v>
      </c>
      <c r="B7" t="s">
        <v>101</v>
      </c>
      <c r="C7" t="s">
        <v>104</v>
      </c>
      <c r="D7" s="3">
        <f>ROUND(VLOOKUP($A7,import!$A$1:$E$67,MATCH(forCharts!D$1,import!$B$1:$E$1,0)+1,FALSE),0)</f>
        <v>4960</v>
      </c>
      <c r="E7" s="3">
        <f>ROUND(VLOOKUP($A7,import!$A$1:$E$67,MATCH(forCharts!E$1,import!$B$1:$E$1,0)+1,FALSE),0)</f>
        <v>0</v>
      </c>
      <c r="F7" s="3">
        <f>ROUND(VLOOKUP($A7,import!$A$1:$E$67,MATCH(forCharts!F$1,import!$B$1:$E$1,0)+1,FALSE),0)</f>
        <v>3842</v>
      </c>
      <c r="G7" s="3">
        <f>ROUND(VLOOKUP($A7,import!$A$1:$E$67,MATCH(forCharts!G$1,import!$B$1:$E$1,0)+1,FALSE),0)</f>
        <v>0</v>
      </c>
    </row>
    <row r="8" spans="1:10" x14ac:dyDescent="0.25">
      <c r="A8" t="s">
        <v>10</v>
      </c>
      <c r="B8" t="s">
        <v>101</v>
      </c>
      <c r="C8" t="s">
        <v>105</v>
      </c>
      <c r="D8" s="3">
        <f>ROUND(VLOOKUP($A8,import!$A$1:$E$67,MATCH(forCharts!D$1,import!$B$1:$E$1,0)+1,FALSE),0)</f>
        <v>47150</v>
      </c>
      <c r="E8" s="3">
        <f>ROUND(VLOOKUP($A8,import!$A$1:$E$67,MATCH(forCharts!E$1,import!$B$1:$E$1,0)+1,FALSE),0)</f>
        <v>0</v>
      </c>
      <c r="F8" s="3">
        <f>ROUND(VLOOKUP($A8,import!$A$1:$E$67,MATCH(forCharts!F$1,import!$B$1:$E$1,0)+1,FALSE),0)</f>
        <v>37354</v>
      </c>
      <c r="G8" s="3">
        <f>ROUND(VLOOKUP($A8,import!$A$1:$E$67,MATCH(forCharts!G$1,import!$B$1:$E$1,0)+1,FALSE),0)</f>
        <v>0</v>
      </c>
    </row>
    <row r="9" spans="1:10" x14ac:dyDescent="0.25">
      <c r="A9" t="s">
        <v>11</v>
      </c>
      <c r="B9" t="s">
        <v>101</v>
      </c>
      <c r="C9" t="s">
        <v>106</v>
      </c>
      <c r="D9" s="3">
        <f>ROUND(VLOOKUP($A9,import!$A$1:$E$67,MATCH(forCharts!D$1,import!$B$1:$E$1,0)+1,FALSE),0)</f>
        <v>546923</v>
      </c>
      <c r="E9" s="3">
        <f>ROUND(VLOOKUP($A9,import!$A$1:$E$67,MATCH(forCharts!E$1,import!$B$1:$E$1,0)+1,FALSE),0)</f>
        <v>0</v>
      </c>
      <c r="F9" s="3">
        <f>ROUND(VLOOKUP($A9,import!$A$1:$E$67,MATCH(forCharts!F$1,import!$B$1:$E$1,0)+1,FALSE),0)</f>
        <v>475047</v>
      </c>
      <c r="G9" s="3">
        <f>ROUND(VLOOKUP($A9,import!$A$1:$E$67,MATCH(forCharts!G$1,import!$B$1:$E$1,0)+1,FALSE),0)</f>
        <v>0</v>
      </c>
      <c r="J9" s="4"/>
    </row>
    <row r="10" spans="1:10" x14ac:dyDescent="0.25">
      <c r="A10" t="s">
        <v>12</v>
      </c>
      <c r="B10" t="s">
        <v>101</v>
      </c>
      <c r="C10" t="s">
        <v>108</v>
      </c>
      <c r="D10" s="3">
        <f>ROUND(VLOOKUP($A10,import!$A$1:$E$67,MATCH(forCharts!D$1,import!$B$1:$E$1,0)+1,FALSE),0)</f>
        <v>28736</v>
      </c>
      <c r="E10" s="3">
        <f>ROUND(VLOOKUP($A10,import!$A$1:$E$67,MATCH(forCharts!E$1,import!$B$1:$E$1,0)+1,FALSE),0)</f>
        <v>0</v>
      </c>
      <c r="F10" s="3">
        <f>ROUND(VLOOKUP($A10,import!$A$1:$E$67,MATCH(forCharts!F$1,import!$B$1:$E$1,0)+1,FALSE),0)</f>
        <v>22213</v>
      </c>
      <c r="G10" s="3">
        <f>ROUND(VLOOKUP($A10,import!$A$1:$E$67,MATCH(forCharts!G$1,import!$B$1:$E$1,0)+1,FALSE),0)</f>
        <v>0</v>
      </c>
    </row>
    <row r="11" spans="1:10" x14ac:dyDescent="0.25">
      <c r="A11" t="s">
        <v>17</v>
      </c>
      <c r="B11" t="s">
        <v>103</v>
      </c>
      <c r="C11" t="s">
        <v>104</v>
      </c>
      <c r="D11" s="3">
        <f>ROUND(VLOOKUP($A11,import!$A$1:$E$67,MATCH(forCharts!D$1,import!$B$1:$E$1,0)+1,FALSE),0)</f>
        <v>20</v>
      </c>
      <c r="E11" s="3">
        <f>ROUND(VLOOKUP($A11,import!$A$1:$E$67,MATCH(forCharts!E$1,import!$B$1:$E$1,0)+1,FALSE),0)</f>
        <v>0</v>
      </c>
      <c r="F11" s="3">
        <f>ROUND(VLOOKUP($A11,import!$A$1:$E$67,MATCH(forCharts!F$1,import!$B$1:$E$1,0)+1,FALSE),0)</f>
        <v>17</v>
      </c>
      <c r="G11" s="3">
        <f>ROUND(VLOOKUP($A11,import!$A$1:$E$67,MATCH(forCharts!G$1,import!$B$1:$E$1,0)+1,FALSE),0)</f>
        <v>0</v>
      </c>
    </row>
    <row r="12" spans="1:10" x14ac:dyDescent="0.25">
      <c r="A12" t="s">
        <v>18</v>
      </c>
      <c r="B12" t="s">
        <v>103</v>
      </c>
      <c r="C12" t="s">
        <v>105</v>
      </c>
      <c r="D12" s="3">
        <f>ROUND(VLOOKUP($A12,import!$A$1:$E$67,MATCH(forCharts!D$1,import!$B$1:$E$1,0)+1,FALSE),0)</f>
        <v>170</v>
      </c>
      <c r="E12" s="3">
        <f>ROUND(VLOOKUP($A12,import!$A$1:$E$67,MATCH(forCharts!E$1,import!$B$1:$E$1,0)+1,FALSE),0)</f>
        <v>0</v>
      </c>
      <c r="F12" s="3">
        <f>ROUND(VLOOKUP($A12,import!$A$1:$E$67,MATCH(forCharts!F$1,import!$B$1:$E$1,0)+1,FALSE),0)</f>
        <v>140</v>
      </c>
      <c r="G12" s="3">
        <f>ROUND(VLOOKUP($A12,import!$A$1:$E$67,MATCH(forCharts!G$1,import!$B$1:$E$1,0)+1,FALSE),0)</f>
        <v>0</v>
      </c>
    </row>
    <row r="13" spans="1:10" x14ac:dyDescent="0.25">
      <c r="A13" t="s">
        <v>19</v>
      </c>
      <c r="B13" t="s">
        <v>103</v>
      </c>
      <c r="C13" t="s">
        <v>107</v>
      </c>
      <c r="D13" s="3">
        <f>ROUND(VLOOKUP($A13,import!$A$1:$E$67,MATCH(forCharts!D$1,import!$B$1:$E$1,0)+1,FALSE),0)</f>
        <v>657</v>
      </c>
      <c r="E13" s="3">
        <f>ROUND(VLOOKUP($A13,import!$A$1:$E$67,MATCH(forCharts!E$1,import!$B$1:$E$1,0)+1,FALSE),0)</f>
        <v>0</v>
      </c>
      <c r="F13" s="3">
        <f>ROUND(VLOOKUP($A13,import!$A$1:$E$67,MATCH(forCharts!F$1,import!$B$1:$E$1,0)+1,FALSE),0)</f>
        <v>520</v>
      </c>
      <c r="G13" s="3">
        <f>ROUND(VLOOKUP($A13,import!$A$1:$E$67,MATCH(forCharts!G$1,import!$B$1:$E$1,0)+1,FALSE),0)</f>
        <v>0</v>
      </c>
    </row>
    <row r="14" spans="1:10" x14ac:dyDescent="0.25">
      <c r="A14" t="s">
        <v>20</v>
      </c>
      <c r="B14" t="s">
        <v>103</v>
      </c>
      <c r="C14" t="s">
        <v>108</v>
      </c>
      <c r="D14" s="3">
        <f>ROUND(VLOOKUP($A14,import!$A$1:$E$67,MATCH(forCharts!D$1,import!$B$1:$E$1,0)+1,FALSE),0)</f>
        <v>97</v>
      </c>
      <c r="E14" s="3">
        <f>ROUND(VLOOKUP($A14,import!$A$1:$E$67,MATCH(forCharts!E$1,import!$B$1:$E$1,0)+1,FALSE),0)</f>
        <v>0</v>
      </c>
      <c r="F14" s="3">
        <f>ROUND(VLOOKUP($A14,import!$A$1:$E$67,MATCH(forCharts!F$1,import!$B$1:$E$1,0)+1,FALSE),0)</f>
        <v>78</v>
      </c>
      <c r="G14" s="3">
        <f>ROUND(VLOOKUP($A14,import!$A$1:$E$67,MATCH(forCharts!G$1,import!$B$1:$E$1,0)+1,FALSE),0)</f>
        <v>0</v>
      </c>
    </row>
    <row r="15" spans="1:10" x14ac:dyDescent="0.25">
      <c r="A15" t="s">
        <v>29</v>
      </c>
      <c r="B15" t="s">
        <v>82</v>
      </c>
      <c r="C15" t="s">
        <v>88</v>
      </c>
      <c r="D15" s="3">
        <f>ROUND(VLOOKUP($A15,import!$A$1:$E$67,MATCH(forCharts!D$1,import!$B$1:$E$1,0)+1,FALSE),0)</f>
        <v>0</v>
      </c>
      <c r="E15" s="3">
        <f>ROUND(VLOOKUP($A15,import!$A$1:$E$67,MATCH(forCharts!E$1,import!$B$1:$E$1,0)+1,FALSE),0)</f>
        <v>0</v>
      </c>
      <c r="F15" s="3">
        <f>ROUND(VLOOKUP($A15,import!$A$1:$E$67,MATCH(forCharts!F$1,import!$B$1:$E$1,0)+1,FALSE),0)</f>
        <v>0</v>
      </c>
      <c r="G15" s="3">
        <f>ROUND(VLOOKUP($A15,import!$A$1:$E$67,MATCH(forCharts!G$1,import!$B$1:$E$1,0)+1,FALSE),0)</f>
        <v>0</v>
      </c>
    </row>
    <row r="16" spans="1:10" x14ac:dyDescent="0.25">
      <c r="A16" t="s">
        <v>27</v>
      </c>
      <c r="B16" t="s">
        <v>81</v>
      </c>
      <c r="C16" t="s">
        <v>89</v>
      </c>
      <c r="D16" s="3">
        <f>ROUND(VLOOKUP($A16,import!$A$1:$E$67,MATCH(forCharts!D$1,import!$B$1:$E$1,0)+1,FALSE),0)</f>
        <v>557961</v>
      </c>
      <c r="E16" s="3">
        <f>ROUND(VLOOKUP($A16,import!$A$1:$E$67,MATCH(forCharts!E$1,import!$B$1:$E$1,0)+1,FALSE),0)</f>
        <v>0</v>
      </c>
      <c r="F16" s="3">
        <f>ROUND(VLOOKUP($A16,import!$A$1:$E$67,MATCH(forCharts!F$1,import!$B$1:$E$1,0)+1,FALSE),0)</f>
        <v>0</v>
      </c>
      <c r="G16" s="3">
        <f>ROUND(VLOOKUP($A16,import!$A$1:$E$67,MATCH(forCharts!G$1,import!$B$1:$E$1,0)+1,FALSE),0)</f>
        <v>0</v>
      </c>
    </row>
    <row r="17" spans="1:7" x14ac:dyDescent="0.25">
      <c r="A17" t="s">
        <v>28</v>
      </c>
      <c r="B17" t="s">
        <v>81</v>
      </c>
      <c r="C17" t="s">
        <v>84</v>
      </c>
      <c r="D17" s="3">
        <f>ROUND(VLOOKUP($A17,import!$A$1:$E$67,MATCH(forCharts!D$1,import!$B$1:$E$1,0)+1,FALSE),0)</f>
        <v>503652</v>
      </c>
      <c r="E17" s="3">
        <f>ROUND(VLOOKUP($A17,import!$A$1:$E$67,MATCH(forCharts!E$1,import!$B$1:$E$1,0)+1,FALSE),0)</f>
        <v>0</v>
      </c>
      <c r="F17" s="3">
        <f>ROUND(VLOOKUP($A17,import!$A$1:$E$67,MATCH(forCharts!F$1,import!$B$1:$E$1,0)+1,FALSE),0)</f>
        <v>0</v>
      </c>
      <c r="G17" s="3">
        <f>ROUND(VLOOKUP($A17,import!$A$1:$E$67,MATCH(forCharts!G$1,import!$B$1:$E$1,0)+1,FALSE),0)</f>
        <v>0</v>
      </c>
    </row>
    <row r="18" spans="1:7" x14ac:dyDescent="0.25">
      <c r="A18" t="s">
        <v>47</v>
      </c>
      <c r="B18" t="s">
        <v>83</v>
      </c>
      <c r="C18" t="s">
        <v>90</v>
      </c>
      <c r="D18" s="3">
        <f>ROUND(VLOOKUP($A18,import!$A$1:$E$67,MATCH(forCharts!D$1,import!$B$1:$E$1,0)+1,FALSE),0)</f>
        <v>407764</v>
      </c>
      <c r="E18" s="3">
        <f>ROUND(VLOOKUP($A18,import!$A$1:$E$67,MATCH(forCharts!E$1,import!$B$1:$E$1,0)+1,FALSE),0)</f>
        <v>534065</v>
      </c>
      <c r="F18" s="3">
        <f>ROUND(VLOOKUP($A18,import!$A$1:$E$67,MATCH(forCharts!F$1,import!$B$1:$E$1,0)+1,FALSE),0)</f>
        <v>0</v>
      </c>
      <c r="G18" s="3">
        <f>ROUND(VLOOKUP($A18,import!$A$1:$E$67,MATCH(forCharts!G$1,import!$B$1:$E$1,0)+1,FALSE),0)</f>
        <v>0</v>
      </c>
    </row>
    <row r="19" spans="1:7" x14ac:dyDescent="0.25">
      <c r="A19" t="s">
        <v>48</v>
      </c>
      <c r="B19" t="s">
        <v>83</v>
      </c>
      <c r="C19" t="s">
        <v>91</v>
      </c>
      <c r="D19" s="3">
        <f>ROUND(VLOOKUP($A19,import!$A$1:$E$67,MATCH(forCharts!D$1,import!$B$1:$E$1,0)+1,FALSE),0)</f>
        <v>531752</v>
      </c>
      <c r="E19" s="3">
        <f>ROUND(VLOOKUP($A19,import!$A$1:$E$67,MATCH(forCharts!E$1,import!$B$1:$E$1,0)+1,FALSE),0)</f>
        <v>674056</v>
      </c>
      <c r="F19" s="3">
        <f>ROUND(VLOOKUP($A19,import!$A$1:$E$67,MATCH(forCharts!F$1,import!$B$1:$E$1,0)+1,FALSE),0)</f>
        <v>0</v>
      </c>
      <c r="G19" s="3">
        <f>ROUND(VLOOKUP($A19,import!$A$1:$E$67,MATCH(forCharts!G$1,import!$B$1:$E$1,0)+1,FALSE),0)</f>
        <v>0</v>
      </c>
    </row>
    <row r="20" spans="1:7" x14ac:dyDescent="0.25">
      <c r="A20" t="s">
        <v>50</v>
      </c>
      <c r="B20" t="s">
        <v>50</v>
      </c>
      <c r="C20" t="s">
        <v>92</v>
      </c>
      <c r="D20" s="3">
        <f>ROUND(VLOOKUP($A20,import!$A$1:$E$67,MATCH(forCharts!D$1,import!$B$1:$E$1,0)+1,FALSE),0)</f>
        <v>71163</v>
      </c>
      <c r="E20" s="3">
        <f>ROUND(VLOOKUP($A20,import!$A$1:$E$67,MATCH(forCharts!E$1,import!$B$1:$E$1,0)+1,FALSE),0)</f>
        <v>93142</v>
      </c>
      <c r="F20" s="3">
        <f>ROUND(VLOOKUP($A20,import!$A$1:$E$67,MATCH(forCharts!F$1,import!$B$1:$E$1,0)+1,FALSE),0)</f>
        <v>0</v>
      </c>
      <c r="G20" s="3">
        <f>ROUND(VLOOKUP($A20,import!$A$1:$E$67,MATCH(forCharts!G$1,import!$B$1:$E$1,0)+1,FALSE),0)</f>
        <v>0</v>
      </c>
    </row>
    <row r="21" spans="1:7" x14ac:dyDescent="0.25">
      <c r="A21" t="s">
        <v>49</v>
      </c>
      <c r="B21" t="s">
        <v>49</v>
      </c>
      <c r="C21" t="s">
        <v>93</v>
      </c>
      <c r="D21" s="3">
        <f>ROUND(VLOOKUP($A21,import!$A$1:$E$67,MATCH(forCharts!D$1,import!$B$1:$E$1,0)+1,FALSE),0)</f>
        <v>150618</v>
      </c>
      <c r="E21" s="3">
        <f>ROUND(VLOOKUP($A21,import!$A$1:$E$67,MATCH(forCharts!E$1,import!$B$1:$E$1,0)+1,FALSE),0)</f>
        <v>216033</v>
      </c>
      <c r="F21" s="3">
        <f>ROUND(VLOOKUP($A21,import!$A$1:$E$67,MATCH(forCharts!F$1,import!$B$1:$E$1,0)+1,FALSE),0)</f>
        <v>0</v>
      </c>
      <c r="G21" s="3">
        <f>ROUND(VLOOKUP($A21,import!$A$1:$E$67,MATCH(forCharts!G$1,import!$B$1:$E$1,0)+1,FALSE),0)</f>
        <v>0</v>
      </c>
    </row>
    <row r="22" spans="1:7" x14ac:dyDescent="0.25">
      <c r="A22" t="s">
        <v>65</v>
      </c>
      <c r="B22" t="s">
        <v>79</v>
      </c>
      <c r="C22" t="s">
        <v>94</v>
      </c>
      <c r="D22" s="3">
        <f>ROUND(VLOOKUP($A22,import!$A$1:$E$67,MATCH(forCharts!D$1,import!$B$1:$E$1,0)+1,FALSE),0)</f>
        <v>33920</v>
      </c>
      <c r="E22" s="3">
        <f>ROUND(VLOOKUP($A22,import!$A$1:$E$67,MATCH(forCharts!E$1,import!$B$1:$E$1,0)+1,FALSE),0)</f>
        <v>61837</v>
      </c>
      <c r="F22" s="3">
        <f>ROUND(VLOOKUP($A22,import!$A$1:$E$67,MATCH(forCharts!F$1,import!$B$1:$E$1,0)+1,FALSE),0)</f>
        <v>0</v>
      </c>
      <c r="G22" s="3">
        <f>ROUND(VLOOKUP($A22,import!$A$1:$E$67,MATCH(forCharts!G$1,import!$B$1:$E$1,0)+1,FALSE),0)</f>
        <v>0</v>
      </c>
    </row>
    <row r="23" spans="1:7" x14ac:dyDescent="0.25">
      <c r="A23" t="s">
        <v>67</v>
      </c>
      <c r="B23" t="s">
        <v>79</v>
      </c>
      <c r="C23" t="s">
        <v>96</v>
      </c>
      <c r="D23" s="3">
        <f>ROUND(VLOOKUP($A23,import!$A$1:$E$67,MATCH(forCharts!D$1,import!$B$1:$E$1,0)+1,FALSE),0)</f>
        <v>82235</v>
      </c>
      <c r="E23" s="3">
        <f>ROUND(VLOOKUP($A23,import!$A$1:$E$67,MATCH(forCharts!E$1,import!$B$1:$E$1,0)+1,FALSE),0)</f>
        <v>103459</v>
      </c>
      <c r="F23" s="3">
        <f>ROUND(VLOOKUP($A23,import!$A$1:$E$67,MATCH(forCharts!F$1,import!$B$1:$E$1,0)+1,FALSE),0)</f>
        <v>0</v>
      </c>
      <c r="G23" s="3">
        <f>ROUND(VLOOKUP($A23,import!$A$1:$E$67,MATCH(forCharts!G$1,import!$B$1:$E$1,0)+1,FALSE),0)</f>
        <v>0</v>
      </c>
    </row>
    <row r="24" spans="1:7" x14ac:dyDescent="0.25">
      <c r="A24" t="s">
        <v>68</v>
      </c>
      <c r="B24" t="s">
        <v>79</v>
      </c>
      <c r="C24" t="s">
        <v>97</v>
      </c>
      <c r="D24" s="3">
        <f>ROUND(VLOOKUP($A24,import!$A$1:$E$67,MATCH(forCharts!D$1,import!$B$1:$E$1,0)+1,FALSE),0)</f>
        <v>69501</v>
      </c>
      <c r="E24" s="3">
        <f>ROUND(VLOOKUP($A24,import!$A$1:$E$67,MATCH(forCharts!E$1,import!$B$1:$E$1,0)+1,FALSE),0)</f>
        <v>87481</v>
      </c>
      <c r="F24" s="3">
        <f>ROUND(VLOOKUP($A24,import!$A$1:$E$67,MATCH(forCharts!F$1,import!$B$1:$E$1,0)+1,FALSE),0)</f>
        <v>0</v>
      </c>
      <c r="G24" s="3">
        <f>ROUND(VLOOKUP($A24,import!$A$1:$E$67,MATCH(forCharts!G$1,import!$B$1:$E$1,0)+1,FALSE),0)</f>
        <v>0</v>
      </c>
    </row>
    <row r="25" spans="1:7" x14ac:dyDescent="0.25">
      <c r="A25" t="s">
        <v>69</v>
      </c>
      <c r="B25" t="s">
        <v>79</v>
      </c>
      <c r="C25" t="s">
        <v>98</v>
      </c>
      <c r="D25" s="3">
        <f>ROUND(VLOOKUP($A25,import!$A$1:$E$67,MATCH(forCharts!D$1,import!$B$1:$E$1,0)+1,FALSE),0)</f>
        <v>2339</v>
      </c>
      <c r="E25" s="3">
        <f>ROUND(VLOOKUP($A25,import!$A$1:$E$67,MATCH(forCharts!E$1,import!$B$1:$E$1,0)+1,FALSE),0)</f>
        <v>30098</v>
      </c>
      <c r="F25" s="3">
        <f>ROUND(VLOOKUP($A25,import!$A$1:$E$67,MATCH(forCharts!F$1,import!$B$1:$E$1,0)+1,FALSE),0)</f>
        <v>0</v>
      </c>
      <c r="G25" s="3">
        <f>ROUND(VLOOKUP($A25,import!$A$1:$E$67,MATCH(forCharts!G$1,import!$B$1:$E$1,0)+1,FALSE),0)</f>
        <v>0</v>
      </c>
    </row>
    <row r="26" spans="1:7" x14ac:dyDescent="0.25">
      <c r="A26" t="s">
        <v>66</v>
      </c>
      <c r="B26" t="s">
        <v>79</v>
      </c>
      <c r="C26" t="s">
        <v>95</v>
      </c>
      <c r="D26" s="3">
        <f>ROUND(VLOOKUP($A26,import!$A$1:$E$67,MATCH(forCharts!D$1,import!$B$1:$E$1,0)+1,FALSE),0)</f>
        <v>176956</v>
      </c>
      <c r="E26" s="3">
        <f>ROUND(VLOOKUP($A26,import!$A$1:$E$67,MATCH(forCharts!E$1,import!$B$1:$E$1,0)+1,FALSE),0)</f>
        <v>205839</v>
      </c>
      <c r="F26" s="3">
        <f>ROUND(VLOOKUP($A26,import!$A$1:$E$67,MATCH(forCharts!F$1,import!$B$1:$E$1,0)+1,FALSE),0)</f>
        <v>0</v>
      </c>
      <c r="G26" s="3">
        <f>ROUND(VLOOKUP($A26,import!$A$1:$E$67,MATCH(forCharts!G$1,import!$B$1:$E$1,0)+1,FALSE),0)</f>
        <v>0</v>
      </c>
    </row>
    <row r="27" spans="1:7" x14ac:dyDescent="0.25">
      <c r="A27" t="s">
        <v>70</v>
      </c>
      <c r="B27" t="s">
        <v>79</v>
      </c>
      <c r="C27" t="s">
        <v>99</v>
      </c>
      <c r="D27" s="3">
        <f>ROUND(VLOOKUP($A27,import!$A$1:$E$67,MATCH(forCharts!D$1,import!$B$1:$E$1,0)+1,FALSE),0)</f>
        <v>42813</v>
      </c>
      <c r="E27" s="3">
        <f>ROUND(VLOOKUP($A27,import!$A$1:$E$67,MATCH(forCharts!E$1,import!$B$1:$E$1,0)+1,FALSE),0)</f>
        <v>45351</v>
      </c>
      <c r="F27" s="3">
        <f>ROUND(VLOOKUP($A27,import!$A$1:$E$67,MATCH(forCharts!F$1,import!$B$1:$E$1,0)+1,FALSE),0)</f>
        <v>0</v>
      </c>
      <c r="G27" s="3">
        <f>ROUND(VLOOKUP($A27,import!$A$1:$E$67,MATCH(forCharts!G$1,import!$B$1:$E$1,0)+1,FALSE),0)</f>
        <v>0</v>
      </c>
    </row>
    <row r="28" spans="1:7" x14ac:dyDescent="0.25">
      <c r="A28" t="s">
        <v>64</v>
      </c>
      <c r="B28" t="s">
        <v>78</v>
      </c>
      <c r="C28" t="s">
        <v>116</v>
      </c>
      <c r="D28" s="1">
        <f>VLOOKUP($A28,import!$A$1:$E$67,MATCH(forCharts!D$1,import!$B$1:$E$1,0)+1,FALSE)</f>
        <v>0.777760376364661</v>
      </c>
      <c r="E28" s="1">
        <f>VLOOKUP($A28,import!$A$1:$E$67,MATCH(forCharts!E$1,import!$B$1:$E$1,0)+1,FALSE)</f>
        <v>0.80727015823190695</v>
      </c>
      <c r="F28" s="1">
        <f>VLOOKUP($A28,import!$A$1:$E$67,MATCH(forCharts!F$1,import!$B$1:$E$1,0)+1,FALSE)</f>
        <v>0.99998912009623397</v>
      </c>
      <c r="G28" s="1">
        <f>VLOOKUP($A28,import!$A$1:$E$67,MATCH(forCharts!G$1,import!$B$1:$E$1,0)+1,FALSE)</f>
        <v>0.93085349575304899</v>
      </c>
    </row>
    <row r="29" spans="1:7" x14ac:dyDescent="0.25">
      <c r="A29" t="s">
        <v>58</v>
      </c>
      <c r="B29" t="s">
        <v>77</v>
      </c>
      <c r="C29" t="s">
        <v>109</v>
      </c>
      <c r="D29" s="4">
        <f>VLOOKUP($A29,import!$A$1:$E$67,MATCH(forCharts!D$1,import!$B$1:$E$1,0)+1,FALSE)</f>
        <v>0.405389804382291</v>
      </c>
      <c r="E29" s="4">
        <f>VLOOKUP($A29,import!$A$1:$E$67,MATCH(forCharts!E$1,import!$B$1:$E$1,0)+1,FALSE)</f>
        <v>0.400785756179798</v>
      </c>
      <c r="F29" s="4">
        <f>VLOOKUP($A29,import!$A$1:$E$67,MATCH(forCharts!F$1,import!$B$1:$E$1,0)+1,FALSE)</f>
        <v>0</v>
      </c>
      <c r="G29" s="4">
        <f>VLOOKUP($A29,import!$A$1:$E$67,MATCH(forCharts!G$1,import!$B$1:$E$1,0)+1,FALSE)</f>
        <v>0</v>
      </c>
    </row>
    <row r="30" spans="1:7" x14ac:dyDescent="0.25">
      <c r="A30" t="s">
        <v>59</v>
      </c>
      <c r="B30" t="s">
        <v>77</v>
      </c>
      <c r="C30" t="s">
        <v>110</v>
      </c>
      <c r="D30" s="4">
        <f>VLOOKUP($A30,import!$A$1:$E$67,MATCH(forCharts!D$1,import!$B$1:$E$1,0)+1,FALSE)</f>
        <v>0.45491166706506903</v>
      </c>
      <c r="E30" s="4">
        <f>VLOOKUP($A30,import!$A$1:$E$67,MATCH(forCharts!E$1,import!$B$1:$E$1,0)+1,FALSE)</f>
        <v>0.43427218186495598</v>
      </c>
      <c r="F30" s="4">
        <f>VLOOKUP($A30,import!$A$1:$E$67,MATCH(forCharts!F$1,import!$B$1:$E$1,0)+1,FALSE)</f>
        <v>0</v>
      </c>
      <c r="G30" s="4">
        <f>VLOOKUP($A30,import!$A$1:$E$67,MATCH(forCharts!G$1,import!$B$1:$E$1,0)+1,FALSE)</f>
        <v>0</v>
      </c>
    </row>
    <row r="31" spans="1:7" x14ac:dyDescent="0.25">
      <c r="A31" t="s">
        <v>60</v>
      </c>
      <c r="B31" t="s">
        <v>77</v>
      </c>
      <c r="C31" t="s">
        <v>111</v>
      </c>
      <c r="D31" s="4">
        <f>VLOOKUP($A31,import!$A$1:$E$67,MATCH(forCharts!D$1,import!$B$1:$E$1,0)+1,FALSE)</f>
        <v>1.4478379574891301E-2</v>
      </c>
      <c r="E31" s="4">
        <f>VLOOKUP($A31,import!$A$1:$E$67,MATCH(forCharts!E$1,import!$B$1:$E$1,0)+1,FALSE)</f>
        <v>2.7441256704632301E-2</v>
      </c>
      <c r="F31" s="4">
        <f>VLOOKUP($A31,import!$A$1:$E$67,MATCH(forCharts!F$1,import!$B$1:$E$1,0)+1,FALSE)</f>
        <v>0</v>
      </c>
      <c r="G31" s="4">
        <f>VLOOKUP($A31,import!$A$1:$E$67,MATCH(forCharts!G$1,import!$B$1:$E$1,0)+1,FALSE)</f>
        <v>0</v>
      </c>
    </row>
    <row r="32" spans="1:7" x14ac:dyDescent="0.25">
      <c r="A32" t="s">
        <v>61</v>
      </c>
      <c r="B32" t="s">
        <v>77</v>
      </c>
      <c r="C32" t="s">
        <v>112</v>
      </c>
      <c r="D32" s="4">
        <f>VLOOKUP($A32,import!$A$1:$E$67,MATCH(forCharts!D$1,import!$B$1:$E$1,0)+1,FALSE)</f>
        <v>2.8928352830073299E-2</v>
      </c>
      <c r="E32" s="4">
        <f>VLOOKUP($A32,import!$A$1:$E$67,MATCH(forCharts!E$1,import!$B$1:$E$1,0)+1,FALSE)</f>
        <v>3.1377405909886802E-2</v>
      </c>
      <c r="F32" s="4">
        <f>VLOOKUP($A32,import!$A$1:$E$67,MATCH(forCharts!F$1,import!$B$1:$E$1,0)+1,FALSE)</f>
        <v>0</v>
      </c>
      <c r="G32" s="4">
        <f>VLOOKUP($A32,import!$A$1:$E$67,MATCH(forCharts!G$1,import!$B$1:$E$1,0)+1,FALSE)</f>
        <v>0</v>
      </c>
    </row>
    <row r="33" spans="1:7" x14ac:dyDescent="0.25">
      <c r="A33" t="s">
        <v>62</v>
      </c>
      <c r="B33" t="s">
        <v>77</v>
      </c>
      <c r="C33" t="s">
        <v>113</v>
      </c>
      <c r="D33" s="4">
        <f>VLOOKUP($A33,import!$A$1:$E$67,MATCH(forCharts!D$1,import!$B$1:$E$1,0)+1,FALSE)</f>
        <v>8.3624989414626094E-2</v>
      </c>
      <c r="E33" s="4">
        <f>VLOOKUP($A33,import!$A$1:$E$67,MATCH(forCharts!E$1,import!$B$1:$E$1,0)+1,FALSE)</f>
        <v>9.6124186696880901E-2</v>
      </c>
      <c r="F33" s="4">
        <f>VLOOKUP($A33,import!$A$1:$E$67,MATCH(forCharts!F$1,import!$B$1:$E$1,0)+1,FALSE)</f>
        <v>0</v>
      </c>
      <c r="G33" s="4">
        <f>VLOOKUP($A33,import!$A$1:$E$67,MATCH(forCharts!G$1,import!$B$1:$E$1,0)+1,FALSE)</f>
        <v>0</v>
      </c>
    </row>
    <row r="34" spans="1:7" x14ac:dyDescent="0.25">
      <c r="A34" t="s">
        <v>71</v>
      </c>
      <c r="B34" t="s">
        <v>80</v>
      </c>
      <c r="C34" t="s">
        <v>115</v>
      </c>
      <c r="D34" s="3">
        <f>ROUND(VLOOKUP($A34,import!$A$1:$E$67,MATCH(forCharts!D$1,import!$B$1:$E$1,0)+1,FALSE),0)</f>
        <v>20302</v>
      </c>
      <c r="E34" s="3">
        <f>ROUND(VLOOKUP($A34,import!$A$1:$E$67,MATCH(forCharts!E$1,import!$B$1:$E$1,0)+1,FALSE),0)</f>
        <v>20032</v>
      </c>
      <c r="F34" s="3">
        <f>ROUND(VLOOKUP($A34,import!$A$1:$E$67,MATCH(forCharts!F$1,import!$B$1:$E$1,0)+1,FALSE),0)</f>
        <v>0</v>
      </c>
      <c r="G34" s="3">
        <f>ROUND(VLOOKUP($A34,import!$A$1:$E$67,MATCH(forCharts!G$1,import!$B$1:$E$1,0)+1,FALSE),0)</f>
        <v>0</v>
      </c>
    </row>
    <row r="35" spans="1:7" x14ac:dyDescent="0.25">
      <c r="A35" t="s">
        <v>46</v>
      </c>
      <c r="B35" t="s">
        <v>76</v>
      </c>
      <c r="C35" t="s">
        <v>114</v>
      </c>
      <c r="D35" s="3">
        <f>ROUND(VLOOKUP($A35,import!$A$1:$E$67,MATCH(forCharts!D$1,import!$B$1:$E$1,0)+1,FALSE),0)</f>
        <v>1061613</v>
      </c>
      <c r="E35" s="3">
        <f>ROUND(VLOOKUP($A35,import!$A$1:$E$67,MATCH(forCharts!E$1,import!$B$1:$E$1,0)+1,FALSE),0)</f>
        <v>1359260</v>
      </c>
      <c r="F35" s="3">
        <f>ROUND(VLOOKUP($A35,import!$A$1:$E$67,MATCH(forCharts!F$1,import!$B$1:$E$1,0)+1,FALSE),0)</f>
        <v>0</v>
      </c>
      <c r="G35" s="3">
        <f>ROUND(VLOOKUP($A35,import!$A$1:$E$67,MATCH(forCharts!G$1,import!$B$1:$E$1,0)+1,FALSE),0)</f>
        <v>0</v>
      </c>
    </row>
    <row r="36" spans="1:7" x14ac:dyDescent="0.25">
      <c r="A36" t="s">
        <v>51</v>
      </c>
      <c r="B36" t="s">
        <v>85</v>
      </c>
      <c r="D36" s="3">
        <f>ROUND(VLOOKUP($A36,import!$A$1:$E$67,MATCH(forCharts!D$1,import!$B$1:$E$1,0)+1,FALSE),0)</f>
        <v>3731564</v>
      </c>
      <c r="E36" s="3">
        <f>ROUND(VLOOKUP($A36,import!$A$1:$E$67,MATCH(forCharts!E$1,import!$B$1:$E$1,0)+1,FALSE),0)</f>
        <v>4750074</v>
      </c>
      <c r="F36" s="3">
        <f>ROUND(VLOOKUP($A36,import!$A$1:$E$67,MATCH(forCharts!F$1,import!$B$1:$E$1,0)+1,FALSE),0)</f>
        <v>0</v>
      </c>
      <c r="G36" s="3">
        <f>ROUND(VLOOKUP($A36,import!$A$1:$E$67,MATCH(forCharts!G$1,import!$B$1:$E$1,0)+1,FALSE),0)</f>
        <v>0</v>
      </c>
    </row>
    <row r="37" spans="1:7" x14ac:dyDescent="0.25">
      <c r="A37" t="s">
        <v>52</v>
      </c>
      <c r="B37" t="s">
        <v>85</v>
      </c>
      <c r="D37" s="3">
        <f>ROUND(VLOOKUP($A37,import!$A$1:$E$67,MATCH(forCharts!D$1,import!$B$1:$E$1,0)+1,FALSE),0)</f>
        <v>1512738</v>
      </c>
      <c r="E37" s="3">
        <f>ROUND(VLOOKUP($A37,import!$A$1:$E$67,MATCH(forCharts!E$1,import!$B$1:$E$1,0)+1,FALSE),0)</f>
        <v>1903762</v>
      </c>
      <c r="F37" s="3">
        <f>ROUND(VLOOKUP($A37,import!$A$1:$E$67,MATCH(forCharts!F$1,import!$B$1:$E$1,0)+1,FALSE),0)</f>
        <v>0</v>
      </c>
      <c r="G37" s="3">
        <f>ROUND(VLOOKUP($A37,import!$A$1:$E$67,MATCH(forCharts!G$1,import!$B$1:$E$1,0)+1,FALSE),0)</f>
        <v>0</v>
      </c>
    </row>
    <row r="38" spans="1:7" x14ac:dyDescent="0.25">
      <c r="A38" t="s">
        <v>53</v>
      </c>
      <c r="B38" t="s">
        <v>85</v>
      </c>
      <c r="D38" s="3">
        <f>ROUND(VLOOKUP($A38,import!$A$1:$E$67,MATCH(forCharts!D$1,import!$B$1:$E$1,0)+1,FALSE),0)</f>
        <v>1697532</v>
      </c>
      <c r="E38" s="3">
        <f>ROUND(VLOOKUP($A38,import!$A$1:$E$67,MATCH(forCharts!E$1,import!$B$1:$E$1,0)+1,FALSE),0)</f>
        <v>2062825</v>
      </c>
      <c r="F38" s="3">
        <f>ROUND(VLOOKUP($A38,import!$A$1:$E$67,MATCH(forCharts!F$1,import!$B$1:$E$1,0)+1,FALSE),0)</f>
        <v>0</v>
      </c>
      <c r="G38" s="3">
        <f>ROUND(VLOOKUP($A38,import!$A$1:$E$67,MATCH(forCharts!G$1,import!$B$1:$E$1,0)+1,FALSE),0)</f>
        <v>0</v>
      </c>
    </row>
    <row r="39" spans="1:7" x14ac:dyDescent="0.25">
      <c r="A39" t="s">
        <v>54</v>
      </c>
      <c r="B39" t="s">
        <v>85</v>
      </c>
      <c r="D39" s="3">
        <f>ROUND(VLOOKUP($A39,import!$A$1:$E$67,MATCH(forCharts!D$1,import!$B$1:$E$1,0)+1,FALSE),0)</f>
        <v>54027</v>
      </c>
      <c r="E39" s="3">
        <f>ROUND(VLOOKUP($A39,import!$A$1:$E$67,MATCH(forCharts!E$1,import!$B$1:$E$1,0)+1,FALSE),0)</f>
        <v>130348</v>
      </c>
      <c r="F39" s="3">
        <f>ROUND(VLOOKUP($A39,import!$A$1:$E$67,MATCH(forCharts!F$1,import!$B$1:$E$1,0)+1,FALSE),0)</f>
        <v>0</v>
      </c>
      <c r="G39" s="3">
        <f>ROUND(VLOOKUP($A39,import!$A$1:$E$67,MATCH(forCharts!G$1,import!$B$1:$E$1,0)+1,FALSE),0)</f>
        <v>0</v>
      </c>
    </row>
    <row r="40" spans="1:7" x14ac:dyDescent="0.25">
      <c r="A40" t="s">
        <v>55</v>
      </c>
      <c r="B40" t="s">
        <v>85</v>
      </c>
      <c r="D40" s="3">
        <f>ROUND(VLOOKUP($A40,import!$A$1:$E$67,MATCH(forCharts!D$1,import!$B$1:$E$1,0)+1,FALSE),0)</f>
        <v>107948</v>
      </c>
      <c r="E40" s="3">
        <f>ROUND(VLOOKUP($A40,import!$A$1:$E$67,MATCH(forCharts!E$1,import!$B$1:$E$1,0)+1,FALSE),0)</f>
        <v>149045</v>
      </c>
      <c r="F40" s="3">
        <f>ROUND(VLOOKUP($A40,import!$A$1:$E$67,MATCH(forCharts!F$1,import!$B$1:$E$1,0)+1,FALSE),0)</f>
        <v>0</v>
      </c>
      <c r="G40" s="3">
        <f>ROUND(VLOOKUP($A40,import!$A$1:$E$67,MATCH(forCharts!G$1,import!$B$1:$E$1,0)+1,FALSE),0)</f>
        <v>0</v>
      </c>
    </row>
    <row r="41" spans="1:7" x14ac:dyDescent="0.25">
      <c r="A41" t="s">
        <v>56</v>
      </c>
      <c r="B41" t="s">
        <v>85</v>
      </c>
      <c r="D41" s="3">
        <f>ROUND(VLOOKUP($A41,import!$A$1:$E$67,MATCH(forCharts!D$1,import!$B$1:$E$1,0)+1,FALSE),0)</f>
        <v>312052</v>
      </c>
      <c r="E41" s="3">
        <f>ROUND(VLOOKUP($A41,import!$A$1:$E$67,MATCH(forCharts!E$1,import!$B$1:$E$1,0)+1,FALSE),0)</f>
        <v>456597</v>
      </c>
      <c r="F41" s="3">
        <f>ROUND(VLOOKUP($A41,import!$A$1:$E$67,MATCH(forCharts!F$1,import!$B$1:$E$1,0)+1,FALSE),0)</f>
        <v>0</v>
      </c>
      <c r="G41" s="3">
        <f>ROUND(VLOOKUP($A41,import!$A$1:$E$67,MATCH(forCharts!G$1,import!$B$1:$E$1,0)+1,FALSE),0)</f>
        <v>0</v>
      </c>
    </row>
    <row r="42" spans="1:7" x14ac:dyDescent="0.25">
      <c r="A42" t="s">
        <v>57</v>
      </c>
      <c r="B42" t="s">
        <v>85</v>
      </c>
      <c r="D42" s="3">
        <f>ROUND(VLOOKUP($A42,import!$A$1:$E$67,MATCH(forCharts!D$1,import!$B$1:$E$1,0)+1,FALSE),0)</f>
        <v>0</v>
      </c>
      <c r="E42" s="3">
        <f>ROUND(VLOOKUP($A42,import!$A$1:$E$67,MATCH(forCharts!E$1,import!$B$1:$E$1,0)+1,FALSE),0)</f>
        <v>0</v>
      </c>
      <c r="F42" s="3">
        <f>ROUND(VLOOKUP($A42,import!$A$1:$E$67,MATCH(forCharts!F$1,import!$B$1:$E$1,0)+1,FALSE),0)</f>
        <v>0</v>
      </c>
      <c r="G42" s="3">
        <f>ROUND(VLOOKUP($A42,import!$A$1:$E$67,MATCH(forCharts!G$1,import!$B$1:$E$1,0)+1,FALSE),0)</f>
        <v>0</v>
      </c>
    </row>
    <row r="43" spans="1:7" x14ac:dyDescent="0.25">
      <c r="A43" t="s">
        <v>63</v>
      </c>
      <c r="B43" t="s">
        <v>85</v>
      </c>
      <c r="D43" s="3">
        <f>ROUND(VLOOKUP($A43,import!$A$1:$E$67,MATCH(forCharts!D$1,import!$B$1:$E$1,0)+1,FALSE),0)</f>
        <v>939516</v>
      </c>
      <c r="E43" s="3">
        <f>ROUND(VLOOKUP($A43,import!$A$1:$E$67,MATCH(forCharts!E$1,import!$B$1:$E$1,0)+1,FALSE),0)</f>
        <v>1208121</v>
      </c>
      <c r="F43" s="3">
        <f>ROUND(VLOOKUP($A43,import!$A$1:$E$67,MATCH(forCharts!F$1,import!$B$1:$E$1,0)+1,FALSE),0)</f>
        <v>0</v>
      </c>
      <c r="G43" s="3">
        <f>ROUND(VLOOKUP($A43,import!$A$1:$E$67,MATCH(forCharts!G$1,import!$B$1:$E$1,0)+1,FALSE),0)</f>
        <v>0</v>
      </c>
    </row>
  </sheetData>
  <sortState xmlns:xlrd2="http://schemas.microsoft.com/office/spreadsheetml/2017/richdata2" ref="A3:G43">
    <sortCondition ref="B3:B4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workbookViewId="0">
      <pane ySplit="1" topLeftCell="A2" activePane="bottomLeft" state="frozen"/>
      <selection pane="bottomLeft" activeCell="A16" sqref="A5:A16"/>
    </sheetView>
    <sheetView tabSelected="1" topLeftCell="A40" workbookViewId="1">
      <selection activeCell="M49" sqref="M49"/>
    </sheetView>
  </sheetViews>
  <sheetFormatPr defaultRowHeight="15" x14ac:dyDescent="0.25"/>
  <cols>
    <col min="1" max="1" width="27.7109375" bestFit="1" customWidth="1"/>
    <col min="2" max="2" width="28.5703125" style="1" bestFit="1" customWidth="1"/>
    <col min="3" max="3" width="15" style="1" bestFit="1" customWidth="1"/>
    <col min="4" max="4" width="14.42578125" style="1" bestFit="1" customWidth="1"/>
    <col min="5" max="5" width="12.8554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t="s">
        <v>3</v>
      </c>
    </row>
    <row r="2" spans="1:5" x14ac:dyDescent="0.25">
      <c r="A2" t="s">
        <v>4</v>
      </c>
      <c r="B2" s="1" t="s">
        <v>5</v>
      </c>
    </row>
    <row r="3" spans="1:5" x14ac:dyDescent="0.25">
      <c r="A3" t="s">
        <v>6</v>
      </c>
      <c r="B3" s="1" t="s">
        <v>7</v>
      </c>
    </row>
    <row r="4" spans="1:5" x14ac:dyDescent="0.25">
      <c r="A4" t="s">
        <v>8</v>
      </c>
      <c r="B4" s="1">
        <v>17000</v>
      </c>
    </row>
    <row r="5" spans="1:5" x14ac:dyDescent="0.25">
      <c r="A5" t="s">
        <v>9</v>
      </c>
      <c r="B5" s="1">
        <v>4959.5788073546801</v>
      </c>
      <c r="D5" s="1">
        <v>3842.4108777193601</v>
      </c>
    </row>
    <row r="6" spans="1:5" x14ac:dyDescent="0.25">
      <c r="A6" t="s">
        <v>10</v>
      </c>
      <c r="B6" s="1">
        <v>47150.220430221503</v>
      </c>
      <c r="D6" s="1">
        <v>37354.023709342597</v>
      </c>
    </row>
    <row r="7" spans="1:5" x14ac:dyDescent="0.25">
      <c r="A7" t="s">
        <v>11</v>
      </c>
      <c r="B7" s="1">
        <v>546922.51641227596</v>
      </c>
      <c r="D7" s="1">
        <v>475047.24569611403</v>
      </c>
    </row>
    <row r="8" spans="1:5" x14ac:dyDescent="0.25">
      <c r="A8" t="s">
        <v>12</v>
      </c>
      <c r="B8" s="1">
        <v>28735.895729342701</v>
      </c>
      <c r="D8" s="1">
        <v>22213.193547074599</v>
      </c>
    </row>
    <row r="9" spans="1:5" x14ac:dyDescent="0.25">
      <c r="A9" t="s">
        <v>13</v>
      </c>
      <c r="B9" s="1">
        <v>5.3440607628958201</v>
      </c>
      <c r="D9" s="1">
        <v>4.6382414187566896</v>
      </c>
    </row>
    <row r="10" spans="1:5" x14ac:dyDescent="0.25">
      <c r="A10" t="s">
        <v>14</v>
      </c>
      <c r="B10" s="1">
        <v>46.110431480448398</v>
      </c>
      <c r="D10" s="1">
        <v>38.186082797940898</v>
      </c>
    </row>
    <row r="11" spans="1:5" x14ac:dyDescent="0.25">
      <c r="A11" t="s">
        <v>15</v>
      </c>
      <c r="B11" s="1">
        <v>566.39682979890199</v>
      </c>
      <c r="D11" s="1">
        <v>492.55290133648498</v>
      </c>
    </row>
    <row r="12" spans="1:5" x14ac:dyDescent="0.25">
      <c r="A12" t="s">
        <v>16</v>
      </c>
      <c r="B12" s="1">
        <v>24.397123030937699</v>
      </c>
      <c r="D12" s="1">
        <v>19.4606584204593</v>
      </c>
    </row>
    <row r="13" spans="1:5" x14ac:dyDescent="0.25">
      <c r="A13" t="s">
        <v>17</v>
      </c>
      <c r="B13" s="1">
        <v>20.035058998106098</v>
      </c>
      <c r="D13" s="1">
        <v>17.1471982764354</v>
      </c>
    </row>
    <row r="14" spans="1:5" x14ac:dyDescent="0.25">
      <c r="A14" t="s">
        <v>18</v>
      </c>
      <c r="B14" s="1">
        <v>170.39397717339301</v>
      </c>
      <c r="D14" s="1">
        <v>140.10012353515299</v>
      </c>
    </row>
    <row r="15" spans="1:5" x14ac:dyDescent="0.25">
      <c r="A15" t="s">
        <v>19</v>
      </c>
      <c r="B15" s="1">
        <v>656.667683735217</v>
      </c>
      <c r="D15" s="1">
        <v>520.32769799543701</v>
      </c>
    </row>
    <row r="16" spans="1:5" x14ac:dyDescent="0.25">
      <c r="A16" t="s">
        <v>20</v>
      </c>
      <c r="B16" s="1">
        <v>97.255274927162006</v>
      </c>
      <c r="D16" s="1">
        <v>77.938922900995607</v>
      </c>
    </row>
    <row r="17" spans="1:4" x14ac:dyDescent="0.25">
      <c r="A17" t="s">
        <v>21</v>
      </c>
      <c r="B17" s="1">
        <v>73158.861413113904</v>
      </c>
    </row>
    <row r="18" spans="1:4" x14ac:dyDescent="0.25">
      <c r="A18" t="s">
        <v>22</v>
      </c>
      <c r="B18" s="1">
        <v>11034.2336848983</v>
      </c>
    </row>
    <row r="19" spans="1:4" x14ac:dyDescent="0.25">
      <c r="A19" t="s">
        <v>23</v>
      </c>
      <c r="B19" s="1">
        <v>0.15082566174164599</v>
      </c>
    </row>
    <row r="20" spans="1:4" x14ac:dyDescent="0.25">
      <c r="A20" t="s">
        <v>24</v>
      </c>
      <c r="B20" s="1">
        <v>1.1109309957871401</v>
      </c>
    </row>
    <row r="21" spans="1:4" x14ac:dyDescent="0.25">
      <c r="A21" t="s">
        <v>25</v>
      </c>
      <c r="B21" s="1">
        <v>0.85189728293608502</v>
      </c>
    </row>
    <row r="22" spans="1:4" x14ac:dyDescent="0.25">
      <c r="A22" t="s">
        <v>26</v>
      </c>
      <c r="B22" s="1">
        <v>1.9628282787232201</v>
      </c>
      <c r="D22" s="1">
        <v>0.38506745756398097</v>
      </c>
    </row>
    <row r="23" spans="1:4" x14ac:dyDescent="0.25">
      <c r="A23" t="s">
        <v>27</v>
      </c>
      <c r="B23" s="1">
        <v>557961</v>
      </c>
    </row>
    <row r="24" spans="1:4" x14ac:dyDescent="0.25">
      <c r="A24" t="s">
        <v>28</v>
      </c>
      <c r="B24" s="1">
        <v>503652</v>
      </c>
    </row>
    <row r="25" spans="1:4" x14ac:dyDescent="0.25">
      <c r="A25" t="s">
        <v>29</v>
      </c>
      <c r="B25" s="1">
        <v>0.47442146997069501</v>
      </c>
      <c r="D25" s="1">
        <v>0.37463856762735798</v>
      </c>
    </row>
    <row r="26" spans="1:4" x14ac:dyDescent="0.25">
      <c r="A26" t="s">
        <v>30</v>
      </c>
      <c r="B26" s="1">
        <v>5977.3232451853901</v>
      </c>
    </row>
    <row r="27" spans="1:4" x14ac:dyDescent="0.25">
      <c r="A27" t="s">
        <v>31</v>
      </c>
      <c r="B27" s="1">
        <v>59549.132655711801</v>
      </c>
    </row>
    <row r="28" spans="1:4" x14ac:dyDescent="0.25">
      <c r="A28" t="s">
        <v>32</v>
      </c>
      <c r="B28" s="1">
        <v>637746.08265667502</v>
      </c>
    </row>
    <row r="29" spans="1:4" x14ac:dyDescent="0.25">
      <c r="A29" t="s">
        <v>33</v>
      </c>
      <c r="B29" s="1">
        <v>36521.580523844503</v>
      </c>
    </row>
    <row r="30" spans="1:4" x14ac:dyDescent="0.25">
      <c r="A30" t="s">
        <v>34</v>
      </c>
      <c r="B30" s="1">
        <v>1363.3915170750699</v>
      </c>
    </row>
    <row r="31" spans="1:4" x14ac:dyDescent="0.25">
      <c r="A31" t="s">
        <v>35</v>
      </c>
      <c r="B31" s="1">
        <v>12824.892284588601</v>
      </c>
    </row>
    <row r="32" spans="1:4" x14ac:dyDescent="0.25">
      <c r="A32" t="s">
        <v>36</v>
      </c>
      <c r="B32" s="1">
        <v>137543.600780801</v>
      </c>
    </row>
    <row r="33" spans="1:3" x14ac:dyDescent="0.25">
      <c r="A33" t="s">
        <v>37</v>
      </c>
      <c r="B33" s="1">
        <v>7596.0062989054904</v>
      </c>
    </row>
    <row r="34" spans="1:3" x14ac:dyDescent="0.25">
      <c r="A34" t="s">
        <v>38</v>
      </c>
      <c r="B34" s="1">
        <v>6.5199715142867403</v>
      </c>
    </row>
    <row r="35" spans="1:3" x14ac:dyDescent="0.25">
      <c r="A35" t="s">
        <v>39</v>
      </c>
      <c r="B35" s="1">
        <v>57.544962125189102</v>
      </c>
    </row>
    <row r="36" spans="1:3" x14ac:dyDescent="0.25">
      <c r="A36" t="s">
        <v>40</v>
      </c>
      <c r="B36" s="1">
        <v>635.94441676577799</v>
      </c>
    </row>
    <row r="37" spans="1:3" x14ac:dyDescent="0.25">
      <c r="A37" t="s">
        <v>41</v>
      </c>
      <c r="B37" s="1">
        <v>32.062191506610198</v>
      </c>
    </row>
    <row r="38" spans="1:3" x14ac:dyDescent="0.25">
      <c r="A38" t="s">
        <v>42</v>
      </c>
      <c r="B38" s="1">
        <v>24.524118793169599</v>
      </c>
    </row>
    <row r="39" spans="1:3" x14ac:dyDescent="0.25">
      <c r="A39" t="s">
        <v>43</v>
      </c>
      <c r="B39" s="1">
        <v>216.71063358766801</v>
      </c>
    </row>
    <row r="40" spans="1:3" x14ac:dyDescent="0.25">
      <c r="A40" t="s">
        <v>44</v>
      </c>
      <c r="B40" s="1">
        <v>793.53174823104496</v>
      </c>
    </row>
    <row r="41" spans="1:3" x14ac:dyDescent="0.25">
      <c r="A41" t="s">
        <v>45</v>
      </c>
      <c r="B41" s="1">
        <v>128.41385846301</v>
      </c>
    </row>
    <row r="42" spans="1:3" x14ac:dyDescent="0.25">
      <c r="A42" t="s">
        <v>46</v>
      </c>
      <c r="B42" s="2">
        <v>1061613</v>
      </c>
      <c r="C42" s="2">
        <v>1359260</v>
      </c>
    </row>
    <row r="43" spans="1:3" x14ac:dyDescent="0.25">
      <c r="A43" t="s">
        <v>47</v>
      </c>
      <c r="B43" s="2">
        <v>407764</v>
      </c>
      <c r="C43" s="2">
        <v>534065.11439468805</v>
      </c>
    </row>
    <row r="44" spans="1:3" x14ac:dyDescent="0.25">
      <c r="A44" t="s">
        <v>48</v>
      </c>
      <c r="B44" s="2">
        <v>531751.50999998499</v>
      </c>
      <c r="C44" s="2">
        <v>674055.51999998197</v>
      </c>
    </row>
    <row r="45" spans="1:3" x14ac:dyDescent="0.25">
      <c r="A45" t="s">
        <v>49</v>
      </c>
      <c r="B45" s="2">
        <v>150618</v>
      </c>
      <c r="C45" s="2">
        <v>216033</v>
      </c>
    </row>
    <row r="46" spans="1:3" x14ac:dyDescent="0.25">
      <c r="A46" t="s">
        <v>50</v>
      </c>
      <c r="B46" s="2">
        <v>71163.279999999795</v>
      </c>
      <c r="C46" s="2">
        <v>93141.840000000797</v>
      </c>
    </row>
    <row r="47" spans="1:3" x14ac:dyDescent="0.25">
      <c r="A47" t="s">
        <v>51</v>
      </c>
      <c r="B47" s="2">
        <v>3731564</v>
      </c>
      <c r="C47" s="2">
        <v>4750074</v>
      </c>
    </row>
    <row r="48" spans="1:3" x14ac:dyDescent="0.25">
      <c r="A48" t="s">
        <v>52</v>
      </c>
      <c r="B48" s="2">
        <v>1512738</v>
      </c>
      <c r="C48" s="2">
        <v>1903762</v>
      </c>
    </row>
    <row r="49" spans="1:5" x14ac:dyDescent="0.25">
      <c r="A49" t="s">
        <v>53</v>
      </c>
      <c r="B49" s="2">
        <v>1697532</v>
      </c>
      <c r="C49" s="2">
        <v>2062825</v>
      </c>
    </row>
    <row r="50" spans="1:5" x14ac:dyDescent="0.25">
      <c r="A50" t="s">
        <v>54</v>
      </c>
      <c r="B50" s="2">
        <v>54027</v>
      </c>
      <c r="C50" s="2">
        <v>130348</v>
      </c>
    </row>
    <row r="51" spans="1:5" x14ac:dyDescent="0.25">
      <c r="A51" t="s">
        <v>55</v>
      </c>
      <c r="B51" s="2">
        <v>107948</v>
      </c>
      <c r="C51" s="2">
        <v>149045</v>
      </c>
    </row>
    <row r="52" spans="1:5" x14ac:dyDescent="0.25">
      <c r="A52" t="s">
        <v>56</v>
      </c>
      <c r="B52" s="2">
        <v>312052</v>
      </c>
      <c r="C52" s="2">
        <v>456597</v>
      </c>
    </row>
    <row r="53" spans="1:5" x14ac:dyDescent="0.25">
      <c r="A53" t="s">
        <v>57</v>
      </c>
      <c r="B53" s="1">
        <v>0.13382807319155801</v>
      </c>
      <c r="C53" s="1">
        <v>0.138181258422159</v>
      </c>
      <c r="D53" s="1">
        <v>0.130214977692891</v>
      </c>
    </row>
    <row r="54" spans="1:5" x14ac:dyDescent="0.25">
      <c r="A54" t="s">
        <v>58</v>
      </c>
      <c r="B54" s="1">
        <v>0.405389804382291</v>
      </c>
      <c r="C54" s="1">
        <v>0.400785756179798</v>
      </c>
    </row>
    <row r="55" spans="1:5" x14ac:dyDescent="0.25">
      <c r="A55" t="s">
        <v>59</v>
      </c>
      <c r="B55" s="1">
        <v>0.45491166706506903</v>
      </c>
      <c r="C55" s="1">
        <v>0.43427218186495598</v>
      </c>
    </row>
    <row r="56" spans="1:5" x14ac:dyDescent="0.25">
      <c r="A56" t="s">
        <v>60</v>
      </c>
      <c r="B56" s="1">
        <v>1.4478379574891301E-2</v>
      </c>
      <c r="C56" s="1">
        <v>2.7441256704632301E-2</v>
      </c>
    </row>
    <row r="57" spans="1:5" x14ac:dyDescent="0.25">
      <c r="A57" t="s">
        <v>61</v>
      </c>
      <c r="B57" s="1">
        <v>2.8928352830073299E-2</v>
      </c>
      <c r="C57" s="1">
        <v>3.1377405909886802E-2</v>
      </c>
    </row>
    <row r="58" spans="1:5" x14ac:dyDescent="0.25">
      <c r="A58" t="s">
        <v>62</v>
      </c>
      <c r="B58" s="1">
        <v>8.3624989414626094E-2</v>
      </c>
      <c r="C58" s="1">
        <v>9.6124186696880901E-2</v>
      </c>
    </row>
    <row r="59" spans="1:5" x14ac:dyDescent="0.25">
      <c r="A59" t="s">
        <v>63</v>
      </c>
      <c r="B59" s="1">
        <v>939515.50999998499</v>
      </c>
      <c r="C59" s="1">
        <v>1208120.6343946699</v>
      </c>
    </row>
    <row r="60" spans="1:5" x14ac:dyDescent="0.25">
      <c r="A60" t="s">
        <v>64</v>
      </c>
      <c r="B60" s="1">
        <v>0.777760376364661</v>
      </c>
      <c r="C60" s="1">
        <v>0.80727015823190695</v>
      </c>
      <c r="D60" s="1">
        <v>0.99998912009623397</v>
      </c>
      <c r="E60">
        <v>0.93085349575304899</v>
      </c>
    </row>
    <row r="61" spans="1:5" x14ac:dyDescent="0.25">
      <c r="A61" t="s">
        <v>65</v>
      </c>
      <c r="B61" s="1">
        <v>33920</v>
      </c>
      <c r="C61" s="1">
        <v>61837.466276729901</v>
      </c>
    </row>
    <row r="62" spans="1:5" x14ac:dyDescent="0.25">
      <c r="A62" t="s">
        <v>66</v>
      </c>
      <c r="B62" s="1">
        <v>176956</v>
      </c>
      <c r="C62" s="1">
        <v>205838.999050468</v>
      </c>
    </row>
    <row r="63" spans="1:5" x14ac:dyDescent="0.25">
      <c r="A63" t="s">
        <v>67</v>
      </c>
      <c r="B63" s="1">
        <v>82235</v>
      </c>
      <c r="C63" s="1">
        <v>103459.17925495</v>
      </c>
    </row>
    <row r="64" spans="1:5" x14ac:dyDescent="0.25">
      <c r="A64" t="s">
        <v>68</v>
      </c>
      <c r="B64" s="1">
        <v>69501</v>
      </c>
      <c r="C64" s="1">
        <v>87480.981279190295</v>
      </c>
    </row>
    <row r="65" spans="1:3" x14ac:dyDescent="0.25">
      <c r="A65" t="s">
        <v>69</v>
      </c>
      <c r="B65" s="1">
        <v>2339</v>
      </c>
      <c r="C65" s="1">
        <v>30097.69912202</v>
      </c>
    </row>
    <row r="66" spans="1:3" x14ac:dyDescent="0.25">
      <c r="A66" t="s">
        <v>70</v>
      </c>
      <c r="B66" s="1">
        <v>42813</v>
      </c>
      <c r="C66" s="1">
        <v>45350.789409839301</v>
      </c>
    </row>
    <row r="67" spans="1:3" x14ac:dyDescent="0.25">
      <c r="A67" t="s">
        <v>71</v>
      </c>
      <c r="B67" s="1">
        <v>20301.818250764201</v>
      </c>
      <c r="C67" s="1">
        <v>20032.091971627699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1DF-CC5E-43E2-AF09-2FC9A76F6E0E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Accessibility</vt:lpstr>
      <vt:lpstr>Mode Split</vt:lpstr>
      <vt:lpstr>Land Use</vt:lpstr>
      <vt:lpstr>forCharts</vt:lpstr>
      <vt:lpstr>import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2020-01-04T00:36:03Z</dcterms:created>
  <dcterms:modified xsi:type="dcterms:W3CDTF">2020-01-07T19:30:48Z</dcterms:modified>
</cp:coreProperties>
</file>