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ordjekic/Desktop/Bocconi/Thesis/thesis_tex/"/>
    </mc:Choice>
  </mc:AlternateContent>
  <xr:revisionPtr revIDLastSave="0" documentId="13_ncr:1_{45298561-3B4D-394B-8109-D4477DB87039}" xr6:coauthVersionLast="47" xr6:coauthVersionMax="47" xr10:uidLastSave="{00000000-0000-0000-0000-000000000000}"/>
  <bookViews>
    <workbookView xWindow="4340" yWindow="500" windowWidth="24460" windowHeight="16400" activeTab="4" xr2:uid="{D00F1173-517D-954F-A331-6A62D90AEC9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Sheet4!$C$2:$G$56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4" i="5"/>
  <c r="C4" i="3"/>
  <c r="D4" i="3"/>
  <c r="E4" i="3"/>
  <c r="F4" i="3"/>
  <c r="C5" i="3"/>
  <c r="D5" i="3"/>
  <c r="E5" i="3"/>
  <c r="F5" i="3"/>
  <c r="D3" i="3"/>
  <c r="E3" i="3"/>
  <c r="F3" i="3"/>
  <c r="C3" i="3"/>
  <c r="E2" i="1"/>
  <c r="E3" i="1" s="1"/>
  <c r="E4" i="1" s="1"/>
  <c r="E5" i="1" s="1"/>
  <c r="E6" i="1" s="1"/>
  <c r="E7" i="1" s="1"/>
  <c r="E8" i="1" s="1"/>
  <c r="E9" i="1" s="1"/>
</calcChain>
</file>

<file path=xl/sharedStrings.xml><?xml version="1.0" encoding="utf-8"?>
<sst xmlns="http://schemas.openxmlformats.org/spreadsheetml/2006/main" count="176" uniqueCount="39">
  <si>
    <t>N1</t>
  </si>
  <si>
    <t>N2</t>
  </si>
  <si>
    <t>N3</t>
  </si>
  <si>
    <t>N4</t>
  </si>
  <si>
    <t>N5</t>
  </si>
  <si>
    <t>N6</t>
  </si>
  <si>
    <t>N7</t>
  </si>
  <si>
    <t>S0</t>
  </si>
  <si>
    <t>K</t>
  </si>
  <si>
    <t>T</t>
  </si>
  <si>
    <t>v</t>
  </si>
  <si>
    <t>r</t>
  </si>
  <si>
    <t>N</t>
  </si>
  <si>
    <t>sigma</t>
  </si>
  <si>
    <t>Alpha</t>
  </si>
  <si>
    <t>Gamma</t>
  </si>
  <si>
    <t>Rho</t>
  </si>
  <si>
    <t>Ptf</t>
  </si>
  <si>
    <t>[50-50, 67-33)</t>
  </si>
  <si>
    <t>[1.5, 2, 2.5]</t>
  </si>
  <si>
    <t>[0.5, 0.75, 1]</t>
  </si>
  <si>
    <t>[ 0.8, 0.9]</t>
  </si>
  <si>
    <t>67-33</t>
  </si>
  <si>
    <t>[0, 0.1, 0.2]</t>
  </si>
  <si>
    <t>[0.05, 0.3]</t>
  </si>
  <si>
    <t>VALUE</t>
  </si>
  <si>
    <t>50-50</t>
  </si>
  <si>
    <t>#</t>
  </si>
  <si>
    <t>Default parameters</t>
  </si>
  <si>
    <t>[3, 5, 10]</t>
  </si>
  <si>
    <t>Wealth</t>
  </si>
  <si>
    <t>Rho = 1.5</t>
  </si>
  <si>
    <t>Rho = 2.5</t>
  </si>
  <si>
    <t>Rho = 2</t>
  </si>
  <si>
    <t>Diversification</t>
  </si>
  <si>
    <t>Value</t>
  </si>
  <si>
    <t>Firm Cost</t>
  </si>
  <si>
    <t>Exec Value</t>
  </si>
  <si>
    <t>Deadweight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</si>
</sst>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8"/>
      <color theme="1"/>
      <name val="Aptos Narrow"/>
      <scheme val="minor"/>
    </font>
    <font>
      <sz val="8"/>
      <name val="Aptos Narrow"/>
      <family val="2"/>
      <scheme val="minor"/>
    </font>
    <font>
      <b/>
      <sz val="9.8000000000000007"/>
      <color rgb="FFBCBEC4"/>
      <name val="JetBrains Mono"/>
      <family val="3"/>
    </font>
    <font>
      <b/>
      <sz val="8"/>
      <color rgb="FFBCBEC4"/>
      <name val="JetBrains Mono"/>
      <family val="3"/>
    </font>
    <font>
      <b/>
      <sz val="9.8000000000000007"/>
      <color rgb="FF7A7E85"/>
      <name val="JetBrains Mono"/>
      <family val="3"/>
    </font>
    <font>
      <sz val="12"/>
      <color rgb="FF000000"/>
      <name val="Aptos Narrow"/>
      <family val="2"/>
      <scheme val="minor"/>
    </font>
    <font>
      <b/>
      <sz val="9.8000000000000007"/>
      <name val="JetBrains Mono"/>
      <family val="3"/>
    </font>
    <font>
      <b/>
      <sz val="12"/>
      <name val="Aptos Narrow"/>
      <family val="2"/>
      <scheme val="minor"/>
    </font>
    <font>
      <b/>
      <sz val="8"/>
      <name val="JetBrains Mono"/>
      <family val="3"/>
    </font>
    <font>
      <b/>
      <sz val="12"/>
      <name val="Aptos Narrow"/>
      <scheme val="minor"/>
    </font>
    <font>
      <b/>
      <sz val="12"/>
      <color rgb="FF000000"/>
      <name val="Aptos Narrow"/>
      <scheme val="minor"/>
    </font>
    <font>
      <sz val="12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8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" fillId="0" borderId="0" xfId="0" applyFont="1" applyAlignment="1">
      <alignment horizontal="left"/>
    </xf>
    <xf numFmtId="164" fontId="10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0" fontId="13" fillId="0" borderId="0" xfId="0" applyFont="1"/>
    <xf numFmtId="0" fontId="13" fillId="2" borderId="0" xfId="0" applyFont="1" applyFill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3" fillId="0" borderId="1" xfId="0" applyFont="1" applyBorder="1"/>
    <xf numFmtId="0" fontId="13" fillId="2" borderId="1" xfId="0" applyFont="1" applyFill="1" applyBorder="1"/>
    <xf numFmtId="164" fontId="12" fillId="0" borderId="1" xfId="0" applyNumberFormat="1" applyFont="1" applyBorder="1"/>
    <xf numFmtId="0" fontId="8" fillId="2" borderId="1" xfId="0" applyFont="1" applyFill="1" applyBorder="1"/>
    <xf numFmtId="164" fontId="10" fillId="0" borderId="1" xfId="0" applyNumberFormat="1" applyFont="1" applyBorder="1"/>
    <xf numFmtId="0" fontId="2" fillId="0" borderId="0" xfId="0" applyFont="1" applyAlignment="1">
      <alignment horizontal="center"/>
    </xf>
    <xf numFmtId="164" fontId="14" fillId="0" borderId="0" xfId="0" applyNumberFormat="1" applyFont="1"/>
    <xf numFmtId="0" fontId="15" fillId="0" borderId="0" xfId="0" applyFont="1"/>
    <xf numFmtId="164" fontId="14" fillId="0" borderId="1" xfId="0" applyNumberFormat="1" applyFont="1" applyBorder="1"/>
    <xf numFmtId="0" fontId="15" fillId="0" borderId="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3E95-139F-424B-AD7C-47E00CBB90F3}">
  <dimension ref="B2:E9"/>
  <sheetViews>
    <sheetView workbookViewId="0">
      <selection activeCell="D11" sqref="D11"/>
    </sheetView>
  </sheetViews>
  <sheetFormatPr baseColWidth="10" defaultRowHeight="16"/>
  <sheetData>
    <row r="2" spans="2:5">
      <c r="B2" t="s">
        <v>0</v>
      </c>
      <c r="C2" s="1">
        <v>170</v>
      </c>
      <c r="D2">
        <v>1</v>
      </c>
      <c r="E2">
        <f>C2*(C2+1)/2</f>
        <v>14535</v>
      </c>
    </row>
    <row r="3" spans="2:5">
      <c r="B3" t="s">
        <v>1</v>
      </c>
      <c r="C3">
        <v>250</v>
      </c>
      <c r="D3">
        <v>2</v>
      </c>
      <c r="E3">
        <f>C3*(C3+1)/2-E2</f>
        <v>16840</v>
      </c>
    </row>
    <row r="4" spans="2:5">
      <c r="B4" t="s">
        <v>2</v>
      </c>
      <c r="C4">
        <v>310</v>
      </c>
      <c r="D4">
        <v>3</v>
      </c>
      <c r="E4">
        <f>C4*(C4+1)/2-E3-E2</f>
        <v>16830</v>
      </c>
    </row>
    <row r="5" spans="2:5">
      <c r="B5" t="s">
        <v>3</v>
      </c>
      <c r="C5">
        <v>360</v>
      </c>
      <c r="D5">
        <v>4</v>
      </c>
      <c r="E5">
        <f>C5*(C5+1)/2-E4-E3-E2</f>
        <v>16775</v>
      </c>
    </row>
    <row r="6" spans="2:5">
      <c r="B6" t="s">
        <v>4</v>
      </c>
      <c r="C6" s="1">
        <v>400</v>
      </c>
      <c r="D6">
        <v>5</v>
      </c>
      <c r="E6">
        <f>C6*(C6+1)/2-E5-E4-E3-E2</f>
        <v>15220</v>
      </c>
    </row>
    <row r="7" spans="2:5">
      <c r="B7" t="s">
        <v>5</v>
      </c>
      <c r="C7" s="1">
        <v>435</v>
      </c>
      <c r="D7">
        <v>6</v>
      </c>
      <c r="E7">
        <f>C7*(C7+1)/2-E6-E5-E4-E3-E2</f>
        <v>14630</v>
      </c>
    </row>
    <row r="8" spans="2:5">
      <c r="B8" t="s">
        <v>6</v>
      </c>
      <c r="C8" s="1">
        <v>470</v>
      </c>
      <c r="D8">
        <v>7</v>
      </c>
      <c r="E8">
        <f>C8*(C8+1)/2-E7-E6-E4-E5-E3-E2</f>
        <v>15855</v>
      </c>
    </row>
    <row r="9" spans="2:5">
      <c r="D9">
        <v>8</v>
      </c>
      <c r="E9">
        <f>(500)*(501)/2-E8-E7-E6-E5-E4-E3-E2</f>
        <v>14565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629B-07A8-C545-832E-4B712E4A7C39}">
  <dimension ref="A1:L60"/>
  <sheetViews>
    <sheetView topLeftCell="A41" workbookViewId="0">
      <selection activeCell="H58" sqref="D32:H58"/>
    </sheetView>
  </sheetViews>
  <sheetFormatPr baseColWidth="10" defaultRowHeight="16"/>
  <cols>
    <col min="2" max="2" width="10.83203125" style="14"/>
    <col min="3" max="3" width="8.33203125" customWidth="1"/>
    <col min="4" max="4" width="12.1640625" customWidth="1"/>
    <col min="5" max="5" width="10" customWidth="1"/>
    <col min="7" max="7" width="0.83203125" style="5" customWidth="1"/>
    <col min="8" max="8" width="10.83203125" style="17"/>
    <col min="9" max="9" width="0.83203125" style="10" customWidth="1"/>
  </cols>
  <sheetData>
    <row r="1" spans="2:12">
      <c r="H1" s="16"/>
      <c r="I1" s="9"/>
    </row>
    <row r="2" spans="2:12">
      <c r="B2" s="15" t="s">
        <v>27</v>
      </c>
      <c r="C2" s="1" t="s">
        <v>17</v>
      </c>
      <c r="D2" s="1" t="s">
        <v>14</v>
      </c>
      <c r="E2" s="1" t="s">
        <v>15</v>
      </c>
      <c r="F2" s="1" t="s">
        <v>16</v>
      </c>
      <c r="G2" s="6"/>
      <c r="H2" s="17" t="s">
        <v>25</v>
      </c>
      <c r="K2" s="41" t="s">
        <v>28</v>
      </c>
      <c r="L2" s="41"/>
    </row>
    <row r="3" spans="2:12">
      <c r="C3" t="s">
        <v>18</v>
      </c>
      <c r="D3" t="s">
        <v>20</v>
      </c>
      <c r="E3" t="s">
        <v>23</v>
      </c>
      <c r="F3" t="s">
        <v>19</v>
      </c>
      <c r="H3" s="19"/>
      <c r="K3" t="s">
        <v>7</v>
      </c>
      <c r="L3">
        <v>30</v>
      </c>
    </row>
    <row r="4" spans="2:12">
      <c r="D4" s="2" t="s">
        <v>21</v>
      </c>
      <c r="E4" s="2" t="s">
        <v>24</v>
      </c>
      <c r="F4" s="2" t="s">
        <v>29</v>
      </c>
      <c r="G4" s="7"/>
      <c r="H4" s="20"/>
      <c r="I4" s="11"/>
      <c r="K4" t="s">
        <v>8</v>
      </c>
      <c r="L4">
        <v>30</v>
      </c>
    </row>
    <row r="5" spans="2:12">
      <c r="B5" s="15">
        <v>1</v>
      </c>
      <c r="C5" s="1" t="s">
        <v>22</v>
      </c>
      <c r="D5" s="1">
        <v>0.5</v>
      </c>
      <c r="E5" s="1">
        <v>0</v>
      </c>
      <c r="F5" s="1">
        <v>1.5</v>
      </c>
      <c r="G5" s="6"/>
      <c r="H5" s="21">
        <v>5.4179298243050704</v>
      </c>
      <c r="I5" s="9"/>
      <c r="K5" t="s">
        <v>9</v>
      </c>
      <c r="L5">
        <v>10</v>
      </c>
    </row>
    <row r="6" spans="2:12">
      <c r="B6" s="15">
        <v>2</v>
      </c>
      <c r="C6" s="1" t="s">
        <v>22</v>
      </c>
      <c r="D6" s="1">
        <v>0.5</v>
      </c>
      <c r="E6" s="1">
        <v>0</v>
      </c>
      <c r="F6" s="1">
        <v>2</v>
      </c>
      <c r="H6" s="19">
        <v>2.1406800170584201</v>
      </c>
      <c r="K6" t="s">
        <v>10</v>
      </c>
      <c r="L6">
        <v>2</v>
      </c>
    </row>
    <row r="7" spans="2:12">
      <c r="B7" s="15">
        <v>3</v>
      </c>
      <c r="C7" s="1" t="s">
        <v>22</v>
      </c>
      <c r="D7" s="1">
        <v>0.5</v>
      </c>
      <c r="E7" s="1">
        <v>0</v>
      </c>
      <c r="F7" s="1">
        <v>2.5</v>
      </c>
      <c r="H7" s="19">
        <v>-1.1279023259101999</v>
      </c>
      <c r="I7" s="12"/>
      <c r="K7" t="s">
        <v>11</v>
      </c>
      <c r="L7">
        <v>4.4999999999999998E-2</v>
      </c>
    </row>
    <row r="8" spans="2:12">
      <c r="B8" s="18">
        <v>4</v>
      </c>
      <c r="C8" s="3" t="s">
        <v>22</v>
      </c>
      <c r="D8" s="3">
        <v>0.5</v>
      </c>
      <c r="E8" s="3">
        <v>0.1</v>
      </c>
      <c r="F8" s="3">
        <v>1.5</v>
      </c>
      <c r="G8" s="10"/>
      <c r="H8" s="19">
        <v>5.4134674158319802</v>
      </c>
      <c r="I8" s="9"/>
      <c r="K8" t="s">
        <v>12</v>
      </c>
      <c r="L8">
        <v>50</v>
      </c>
    </row>
    <row r="9" spans="2:12">
      <c r="B9" s="18">
        <v>5</v>
      </c>
      <c r="C9" s="3" t="s">
        <v>22</v>
      </c>
      <c r="D9" s="1">
        <v>0.5</v>
      </c>
      <c r="E9" s="1">
        <v>0.1</v>
      </c>
      <c r="F9" s="1">
        <v>2</v>
      </c>
      <c r="G9" s="10"/>
      <c r="H9" s="19">
        <v>2.1390913737347899</v>
      </c>
      <c r="I9" s="9"/>
      <c r="K9" t="s">
        <v>13</v>
      </c>
      <c r="L9">
        <v>0.3</v>
      </c>
    </row>
    <row r="10" spans="2:12">
      <c r="B10" s="18">
        <v>6</v>
      </c>
      <c r="C10" s="3" t="s">
        <v>22</v>
      </c>
      <c r="D10" s="3">
        <v>0.5</v>
      </c>
      <c r="E10" s="3">
        <v>0.1</v>
      </c>
      <c r="F10" s="3">
        <v>2.5</v>
      </c>
      <c r="G10" s="10"/>
      <c r="H10" s="19">
        <v>-1.1274802546110001</v>
      </c>
      <c r="I10" s="9"/>
    </row>
    <row r="11" spans="2:12">
      <c r="B11" s="18">
        <v>7</v>
      </c>
      <c r="C11" s="3" t="s">
        <v>22</v>
      </c>
      <c r="D11" s="3">
        <v>0.5</v>
      </c>
      <c r="E11" s="3">
        <v>0.2</v>
      </c>
      <c r="F11" s="3">
        <v>1.5</v>
      </c>
      <c r="G11" s="10"/>
      <c r="H11" s="19">
        <v>5.4102799787651703</v>
      </c>
      <c r="I11" s="9"/>
    </row>
    <row r="12" spans="2:12">
      <c r="B12" s="15">
        <v>8</v>
      </c>
      <c r="C12" s="1" t="s">
        <v>22</v>
      </c>
      <c r="D12" s="1">
        <v>0.5</v>
      </c>
      <c r="E12" s="1">
        <v>0.2</v>
      </c>
      <c r="F12" s="1">
        <v>2</v>
      </c>
      <c r="H12" s="19">
        <v>2.1379566256857099</v>
      </c>
    </row>
    <row r="13" spans="2:12">
      <c r="B13" s="15">
        <v>9</v>
      </c>
      <c r="C13" s="1" t="s">
        <v>22</v>
      </c>
      <c r="D13" s="1">
        <v>0.5</v>
      </c>
      <c r="E13" s="1">
        <v>0.2</v>
      </c>
      <c r="F13" s="1">
        <v>2.5</v>
      </c>
      <c r="G13" s="6"/>
      <c r="H13" s="19">
        <v>-1.1271787760499801</v>
      </c>
    </row>
    <row r="14" spans="2:12">
      <c r="B14" s="15">
        <v>10</v>
      </c>
      <c r="C14" s="1" t="s">
        <v>22</v>
      </c>
      <c r="D14" s="1">
        <v>0.75</v>
      </c>
      <c r="E14" s="1">
        <v>0</v>
      </c>
      <c r="F14" s="1">
        <v>1.5</v>
      </c>
      <c r="H14" s="19">
        <v>11.970905444063201</v>
      </c>
    </row>
    <row r="15" spans="2:12">
      <c r="B15" s="15">
        <v>11</v>
      </c>
      <c r="C15" s="1" t="s">
        <v>22</v>
      </c>
      <c r="D15" s="1">
        <v>0.75</v>
      </c>
      <c r="E15" s="1">
        <v>0</v>
      </c>
      <c r="F15" s="1">
        <v>2</v>
      </c>
      <c r="H15" s="19">
        <v>8.6709856701549093</v>
      </c>
    </row>
    <row r="16" spans="2:12">
      <c r="B16" s="15">
        <v>12</v>
      </c>
      <c r="C16" s="1" t="s">
        <v>22</v>
      </c>
      <c r="D16" s="1">
        <v>0.75</v>
      </c>
      <c r="E16" s="1">
        <v>0</v>
      </c>
      <c r="F16" s="1">
        <v>2.5</v>
      </c>
      <c r="H16" s="19">
        <v>5.3775676977417097</v>
      </c>
    </row>
    <row r="17" spans="2:9">
      <c r="B17" s="15">
        <v>13</v>
      </c>
      <c r="C17" s="1" t="s">
        <v>22</v>
      </c>
      <c r="D17" s="1">
        <v>0.75</v>
      </c>
      <c r="E17" s="1">
        <v>0.1</v>
      </c>
      <c r="F17" s="1">
        <v>1.5</v>
      </c>
      <c r="G17" s="6"/>
      <c r="H17" s="21">
        <v>5.5178999324546503</v>
      </c>
    </row>
    <row r="18" spans="2:9">
      <c r="B18" s="15">
        <v>14</v>
      </c>
      <c r="C18" s="1" t="s">
        <v>22</v>
      </c>
      <c r="D18" s="1">
        <v>0.75</v>
      </c>
      <c r="E18" s="1">
        <v>0.1</v>
      </c>
      <c r="F18" s="1">
        <v>2</v>
      </c>
      <c r="H18" s="19">
        <v>2.2310907141740102</v>
      </c>
    </row>
    <row r="19" spans="2:9">
      <c r="B19" s="15">
        <v>15</v>
      </c>
      <c r="C19" s="1" t="s">
        <v>22</v>
      </c>
      <c r="D19" s="1">
        <v>0.75</v>
      </c>
      <c r="E19" s="1">
        <v>0.1</v>
      </c>
      <c r="F19" s="1">
        <v>2.5</v>
      </c>
      <c r="H19" s="19">
        <v>-1.0447778525203399</v>
      </c>
    </row>
    <row r="20" spans="2:9">
      <c r="B20" s="15">
        <v>16</v>
      </c>
      <c r="C20" s="1" t="s">
        <v>22</v>
      </c>
      <c r="D20" s="1">
        <v>0.75</v>
      </c>
      <c r="E20" s="1">
        <v>0.2</v>
      </c>
      <c r="F20" s="1">
        <v>1.5</v>
      </c>
      <c r="H20" s="19">
        <v>5.5093998440820702</v>
      </c>
    </row>
    <row r="21" spans="2:9">
      <c r="B21" s="15">
        <v>17</v>
      </c>
      <c r="C21" s="1" t="s">
        <v>22</v>
      </c>
      <c r="D21" s="1">
        <v>0.75</v>
      </c>
      <c r="E21" s="1">
        <v>0.2</v>
      </c>
      <c r="F21" s="1">
        <v>2</v>
      </c>
      <c r="H21" s="19">
        <v>2.3276265271349499</v>
      </c>
    </row>
    <row r="22" spans="2:9">
      <c r="B22" s="15">
        <v>18</v>
      </c>
      <c r="C22" s="1" t="s">
        <v>22</v>
      </c>
      <c r="D22" s="1">
        <v>0.75</v>
      </c>
      <c r="E22" s="1">
        <v>0.2</v>
      </c>
      <c r="F22" s="1">
        <v>2.5</v>
      </c>
      <c r="G22" s="6"/>
      <c r="H22" s="21">
        <v>-1.04397429202683</v>
      </c>
    </row>
    <row r="23" spans="2:9">
      <c r="B23" s="15">
        <v>19</v>
      </c>
      <c r="C23" s="1" t="s">
        <v>22</v>
      </c>
      <c r="D23" s="1">
        <v>1</v>
      </c>
      <c r="E23" s="22">
        <v>0</v>
      </c>
      <c r="F23" s="22">
        <v>1.5</v>
      </c>
      <c r="G23" s="8"/>
      <c r="H23" s="19">
        <v>5.5672097291083302</v>
      </c>
    </row>
    <row r="24" spans="2:9">
      <c r="B24" s="15">
        <v>20</v>
      </c>
      <c r="C24" s="1" t="s">
        <v>22</v>
      </c>
      <c r="D24" s="1">
        <v>1</v>
      </c>
      <c r="E24" s="22">
        <v>0</v>
      </c>
      <c r="F24" s="22">
        <v>2</v>
      </c>
      <c r="G24" s="8"/>
      <c r="H24" s="19">
        <v>2.3028894772442601</v>
      </c>
    </row>
    <row r="25" spans="2:9">
      <c r="B25" s="15">
        <v>21</v>
      </c>
      <c r="C25" s="1" t="s">
        <v>22</v>
      </c>
      <c r="D25" s="1">
        <v>1</v>
      </c>
      <c r="E25" s="22">
        <v>0</v>
      </c>
      <c r="F25" s="22">
        <v>2.5</v>
      </c>
      <c r="G25" s="8"/>
      <c r="H25" s="19">
        <v>-0.95718675139670495</v>
      </c>
    </row>
    <row r="26" spans="2:9">
      <c r="B26" s="15">
        <v>22</v>
      </c>
      <c r="C26" s="1" t="s">
        <v>22</v>
      </c>
      <c r="D26" s="1">
        <v>1</v>
      </c>
      <c r="E26" s="22">
        <v>0.1</v>
      </c>
      <c r="F26" s="22">
        <v>1.5</v>
      </c>
      <c r="G26" s="8"/>
      <c r="H26" s="19">
        <v>5.7020205898365601</v>
      </c>
    </row>
    <row r="27" spans="2:9">
      <c r="B27" s="15">
        <v>23</v>
      </c>
      <c r="C27" s="1" t="s">
        <v>22</v>
      </c>
      <c r="D27" s="1">
        <v>1</v>
      </c>
      <c r="E27" s="22">
        <v>0.1</v>
      </c>
      <c r="F27" s="22">
        <v>2</v>
      </c>
      <c r="G27" s="8"/>
      <c r="H27" s="19">
        <v>2.3514609988561501</v>
      </c>
    </row>
    <row r="28" spans="2:9">
      <c r="B28" s="15">
        <v>24</v>
      </c>
      <c r="C28" s="1" t="s">
        <v>22</v>
      </c>
      <c r="D28" s="1">
        <v>1</v>
      </c>
      <c r="E28" s="22">
        <v>0.1</v>
      </c>
      <c r="F28" s="22">
        <v>2.5</v>
      </c>
      <c r="G28" s="8"/>
      <c r="H28" s="19">
        <v>-0.96960938016884002</v>
      </c>
    </row>
    <row r="29" spans="2:9">
      <c r="B29" s="15">
        <v>25</v>
      </c>
      <c r="C29" s="1" t="s">
        <v>22</v>
      </c>
      <c r="D29" s="1">
        <v>1</v>
      </c>
      <c r="E29" s="22">
        <v>0.2</v>
      </c>
      <c r="F29" s="22">
        <v>1.5</v>
      </c>
      <c r="G29" s="23"/>
      <c r="H29" s="21">
        <v>5.6350804180807099</v>
      </c>
    </row>
    <row r="30" spans="2:9">
      <c r="B30" s="15">
        <v>26</v>
      </c>
      <c r="C30" s="1" t="s">
        <v>22</v>
      </c>
      <c r="D30" s="1">
        <v>1</v>
      </c>
      <c r="E30" s="22">
        <v>0.2</v>
      </c>
      <c r="F30" s="22">
        <v>2</v>
      </c>
      <c r="G30" s="23"/>
      <c r="H30" s="21">
        <v>2.3276265271349499</v>
      </c>
    </row>
    <row r="31" spans="2:9" s="4" customFormat="1">
      <c r="B31" s="24">
        <v>27</v>
      </c>
      <c r="C31" s="25" t="s">
        <v>22</v>
      </c>
      <c r="D31" s="25">
        <v>1</v>
      </c>
      <c r="E31" s="26">
        <v>0.2</v>
      </c>
      <c r="F31" s="26">
        <v>2.5</v>
      </c>
      <c r="G31" s="27"/>
      <c r="H31" s="28">
        <v>-0.96328435100614995</v>
      </c>
      <c r="I31" s="13"/>
    </row>
    <row r="32" spans="2:9">
      <c r="B32" s="15">
        <v>28</v>
      </c>
      <c r="C32" s="1" t="s">
        <v>26</v>
      </c>
      <c r="D32" s="1">
        <v>0.5</v>
      </c>
      <c r="E32" s="1">
        <v>0</v>
      </c>
      <c r="F32" s="1">
        <v>1.5</v>
      </c>
      <c r="H32" s="19">
        <v>9.6111270482310402</v>
      </c>
    </row>
    <row r="33" spans="1:8">
      <c r="B33" s="15">
        <v>29</v>
      </c>
      <c r="C33" s="1" t="s">
        <v>26</v>
      </c>
      <c r="D33" s="1">
        <v>0.5</v>
      </c>
      <c r="E33" s="1">
        <v>0</v>
      </c>
      <c r="F33" s="1">
        <v>2</v>
      </c>
      <c r="H33" s="19">
        <v>7.7278885992988897</v>
      </c>
    </row>
    <row r="34" spans="1:8">
      <c r="B34" s="15">
        <v>30</v>
      </c>
      <c r="C34" s="1" t="s">
        <v>26</v>
      </c>
      <c r="D34" s="1">
        <v>0.5</v>
      </c>
      <c r="E34" s="1">
        <v>0</v>
      </c>
      <c r="F34" s="1">
        <v>2.5</v>
      </c>
      <c r="H34" s="19">
        <v>5.8483767290661701</v>
      </c>
    </row>
    <row r="35" spans="1:8">
      <c r="B35" s="15">
        <v>31</v>
      </c>
      <c r="C35" s="1" t="s">
        <v>26</v>
      </c>
      <c r="D35" s="1">
        <v>0.5</v>
      </c>
      <c r="E35" s="1">
        <v>0.1</v>
      </c>
      <c r="F35" s="1">
        <v>1.5</v>
      </c>
      <c r="G35" s="6"/>
      <c r="H35" s="21">
        <v>9.6030054148038193</v>
      </c>
    </row>
    <row r="36" spans="1:8">
      <c r="B36" s="15">
        <v>32</v>
      </c>
      <c r="C36" s="1" t="s">
        <v>26</v>
      </c>
      <c r="D36" s="1">
        <v>0.5</v>
      </c>
      <c r="E36" s="1">
        <v>0.1</v>
      </c>
      <c r="F36" s="1">
        <v>2</v>
      </c>
      <c r="G36" s="6"/>
      <c r="H36" s="21">
        <v>7.72144844269069</v>
      </c>
    </row>
    <row r="37" spans="1:8">
      <c r="B37" s="15">
        <v>33</v>
      </c>
      <c r="C37" s="1" t="s">
        <v>26</v>
      </c>
      <c r="D37" s="1">
        <v>0.5</v>
      </c>
      <c r="E37" s="1">
        <v>0.1</v>
      </c>
      <c r="F37" s="1">
        <v>2.5</v>
      </c>
      <c r="H37" s="19">
        <v>5.8436012796467702</v>
      </c>
    </row>
    <row r="38" spans="1:8">
      <c r="B38" s="15">
        <v>34</v>
      </c>
      <c r="C38" s="1" t="s">
        <v>26</v>
      </c>
      <c r="D38" s="1">
        <v>0.5</v>
      </c>
      <c r="E38" s="1">
        <v>0.2</v>
      </c>
      <c r="F38" s="1">
        <v>1.5</v>
      </c>
      <c r="H38" s="19">
        <v>9.5972042448353001</v>
      </c>
    </row>
    <row r="39" spans="1:8">
      <c r="B39" s="15">
        <v>35</v>
      </c>
      <c r="C39" s="1" t="s">
        <v>26</v>
      </c>
      <c r="D39" s="1">
        <v>0.5</v>
      </c>
      <c r="E39" s="1">
        <v>0.2</v>
      </c>
      <c r="F39" s="1">
        <v>2</v>
      </c>
      <c r="H39" s="19">
        <v>7.71684832707047</v>
      </c>
    </row>
    <row r="40" spans="1:8">
      <c r="B40" s="15">
        <v>36</v>
      </c>
      <c r="C40" s="1" t="s">
        <v>26</v>
      </c>
      <c r="D40" s="1">
        <v>0.5</v>
      </c>
      <c r="E40" s="1">
        <v>0.2</v>
      </c>
      <c r="F40" s="1">
        <v>2.5</v>
      </c>
      <c r="H40" s="19">
        <v>5.8401902402068098</v>
      </c>
    </row>
    <row r="41" spans="1:8">
      <c r="B41" s="15">
        <v>37</v>
      </c>
      <c r="C41" s="1" t="s">
        <v>26</v>
      </c>
      <c r="D41" s="1">
        <v>0.75</v>
      </c>
      <c r="E41" s="1">
        <v>0</v>
      </c>
      <c r="F41" s="1">
        <v>1.5</v>
      </c>
      <c r="G41" s="6"/>
      <c r="H41" s="21">
        <v>9.7498868207788707</v>
      </c>
    </row>
    <row r="42" spans="1:8">
      <c r="B42" s="15">
        <v>38</v>
      </c>
      <c r="C42" s="1" t="s">
        <v>26</v>
      </c>
      <c r="D42" s="1">
        <v>0.75</v>
      </c>
      <c r="E42" s="1">
        <v>0</v>
      </c>
      <c r="F42" s="1">
        <v>2</v>
      </c>
      <c r="H42" s="19">
        <v>7.8548571695294198</v>
      </c>
    </row>
    <row r="43" spans="1:8">
      <c r="B43" s="15">
        <v>39</v>
      </c>
      <c r="C43" s="1" t="s">
        <v>26</v>
      </c>
      <c r="D43" s="1">
        <v>0.75</v>
      </c>
      <c r="E43" s="1">
        <v>0</v>
      </c>
      <c r="F43" s="1">
        <v>2.5</v>
      </c>
      <c r="H43" s="19">
        <v>5.9636881194698299</v>
      </c>
    </row>
    <row r="44" spans="1:8">
      <c r="B44" s="15">
        <v>40</v>
      </c>
      <c r="C44" s="1" t="s">
        <v>26</v>
      </c>
      <c r="D44" s="1">
        <v>0.75</v>
      </c>
      <c r="E44" s="1">
        <v>0.1</v>
      </c>
      <c r="F44" s="1">
        <v>1.5</v>
      </c>
      <c r="H44" s="19">
        <v>9.7220408852833007</v>
      </c>
    </row>
    <row r="45" spans="1:8">
      <c r="B45" s="15">
        <v>41</v>
      </c>
      <c r="C45" s="1" t="s">
        <v>26</v>
      </c>
      <c r="D45" s="1">
        <v>0.75</v>
      </c>
      <c r="E45" s="1">
        <v>0.1</v>
      </c>
      <c r="F45" s="1">
        <v>2</v>
      </c>
      <c r="H45" s="19">
        <v>7.8327762633872497</v>
      </c>
    </row>
    <row r="46" spans="1:8">
      <c r="B46" s="15">
        <v>42</v>
      </c>
      <c r="C46" s="1" t="s">
        <v>26</v>
      </c>
      <c r="D46" s="1">
        <v>0.75</v>
      </c>
      <c r="E46" s="1">
        <v>0.1</v>
      </c>
      <c r="F46" s="1">
        <v>2.5</v>
      </c>
      <c r="H46" s="19">
        <v>5.9473147349525197</v>
      </c>
    </row>
    <row r="47" spans="1:8">
      <c r="A47" s="1"/>
      <c r="B47" s="15">
        <v>43</v>
      </c>
      <c r="C47" s="1" t="s">
        <v>26</v>
      </c>
      <c r="D47" s="1">
        <v>0.75</v>
      </c>
      <c r="E47" s="1">
        <v>0.2</v>
      </c>
      <c r="F47" s="1">
        <v>1.5</v>
      </c>
      <c r="H47" s="19">
        <v>9.7065709094051194</v>
      </c>
    </row>
    <row r="48" spans="1:8">
      <c r="B48" s="15">
        <v>44</v>
      </c>
      <c r="C48" s="1" t="s">
        <v>26</v>
      </c>
      <c r="D48" s="1">
        <v>0.75</v>
      </c>
      <c r="E48" s="1">
        <v>0.2</v>
      </c>
      <c r="F48" s="1">
        <v>2</v>
      </c>
      <c r="H48" s="19">
        <v>7.8205090817343397</v>
      </c>
    </row>
    <row r="49" spans="1:10">
      <c r="B49" s="15">
        <v>45</v>
      </c>
      <c r="C49" s="1" t="s">
        <v>26</v>
      </c>
      <c r="D49" s="1">
        <v>0.75</v>
      </c>
      <c r="E49" s="1">
        <v>0.2</v>
      </c>
      <c r="F49" s="1">
        <v>2.5</v>
      </c>
      <c r="H49" s="19">
        <v>5.9382183997457201</v>
      </c>
    </row>
    <row r="50" spans="1:10">
      <c r="B50" s="15">
        <v>46</v>
      </c>
      <c r="C50" s="1" t="s">
        <v>26</v>
      </c>
      <c r="D50" s="1">
        <v>1</v>
      </c>
      <c r="E50" s="22">
        <v>0</v>
      </c>
      <c r="F50" s="22">
        <v>1.5</v>
      </c>
      <c r="G50" s="23"/>
      <c r="H50" s="21">
        <v>9.7415007723867895</v>
      </c>
    </row>
    <row r="51" spans="1:10">
      <c r="B51" s="15">
        <v>47</v>
      </c>
      <c r="C51" s="1" t="s">
        <v>26</v>
      </c>
      <c r="D51" s="1">
        <v>1</v>
      </c>
      <c r="E51" s="22">
        <v>0</v>
      </c>
      <c r="F51" s="22">
        <v>2</v>
      </c>
      <c r="G51" s="23"/>
      <c r="H51" s="21">
        <v>7.8649670233949998</v>
      </c>
    </row>
    <row r="52" spans="1:10">
      <c r="B52" s="15">
        <v>48</v>
      </c>
      <c r="C52" s="1" t="s">
        <v>26</v>
      </c>
      <c r="D52" s="1">
        <v>1</v>
      </c>
      <c r="E52" s="22">
        <v>0</v>
      </c>
      <c r="F52" s="22">
        <v>2.5</v>
      </c>
      <c r="G52" s="23"/>
      <c r="H52" s="21">
        <v>5.9921255565465703</v>
      </c>
    </row>
    <row r="53" spans="1:10">
      <c r="B53" s="15">
        <v>49</v>
      </c>
      <c r="C53" s="1" t="s">
        <v>26</v>
      </c>
      <c r="D53" s="1">
        <v>1</v>
      </c>
      <c r="E53" s="22">
        <v>0.1</v>
      </c>
      <c r="F53" s="22">
        <v>1.5</v>
      </c>
      <c r="G53" s="23"/>
      <c r="H53" s="21">
        <v>9.9861059791656803</v>
      </c>
    </row>
    <row r="54" spans="1:10">
      <c r="B54" s="15">
        <v>50</v>
      </c>
      <c r="C54" s="1" t="s">
        <v>26</v>
      </c>
      <c r="D54" s="1">
        <v>1</v>
      </c>
      <c r="E54" s="22">
        <v>0.1</v>
      </c>
      <c r="F54" s="22">
        <v>2</v>
      </c>
      <c r="G54" s="8"/>
      <c r="H54" s="19">
        <v>8.0591066914486298</v>
      </c>
    </row>
    <row r="55" spans="1:10">
      <c r="B55" s="15">
        <v>51</v>
      </c>
      <c r="C55" s="1" t="s">
        <v>26</v>
      </c>
      <c r="D55" s="1">
        <v>1</v>
      </c>
      <c r="E55" s="22">
        <v>0.1</v>
      </c>
      <c r="F55" s="22">
        <v>2.5</v>
      </c>
      <c r="G55" s="8"/>
      <c r="H55" s="19">
        <v>6.1363034531753504</v>
      </c>
    </row>
    <row r="56" spans="1:10">
      <c r="B56" s="15">
        <v>52</v>
      </c>
      <c r="C56" s="1" t="s">
        <v>26</v>
      </c>
      <c r="D56" s="1">
        <v>1</v>
      </c>
      <c r="E56" s="22">
        <v>0.2</v>
      </c>
      <c r="F56" s="22">
        <v>1.5</v>
      </c>
      <c r="G56" s="8"/>
      <c r="H56" s="19">
        <v>9.8642786689288897</v>
      </c>
    </row>
    <row r="57" spans="1:10">
      <c r="B57" s="15">
        <v>53</v>
      </c>
      <c r="C57" s="1" t="s">
        <v>26</v>
      </c>
      <c r="D57" s="1">
        <v>1</v>
      </c>
      <c r="E57" s="22">
        <v>0.2</v>
      </c>
      <c r="F57" s="22">
        <v>2</v>
      </c>
      <c r="G57" s="8"/>
      <c r="H57" s="19">
        <v>7.9625011927758598</v>
      </c>
    </row>
    <row r="58" spans="1:10">
      <c r="A58" s="4"/>
      <c r="B58" s="24">
        <v>54</v>
      </c>
      <c r="C58" s="25" t="s">
        <v>26</v>
      </c>
      <c r="D58" s="25">
        <v>1</v>
      </c>
      <c r="E58" s="26">
        <v>0.2</v>
      </c>
      <c r="F58" s="26">
        <v>2.5</v>
      </c>
      <c r="G58" s="29"/>
      <c r="H58" s="30">
        <v>6.0646680993679896</v>
      </c>
      <c r="I58" s="13"/>
      <c r="J58" s="4"/>
    </row>
    <row r="59" spans="1:10">
      <c r="H59" s="19"/>
    </row>
    <row r="60" spans="1:10">
      <c r="H60" s="19"/>
    </row>
  </sheetData>
  <mergeCells count="1">
    <mergeCell ref="K2:L2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407F-AA38-2A4B-9E14-6E16AAF6959F}">
  <dimension ref="B1:F12"/>
  <sheetViews>
    <sheetView workbookViewId="0">
      <selection activeCell="F6" sqref="F6"/>
    </sheetView>
  </sheetViews>
  <sheetFormatPr baseColWidth="10" defaultRowHeight="16"/>
  <sheetData>
    <row r="1" spans="2:6">
      <c r="B1" t="s">
        <v>16</v>
      </c>
      <c r="C1" t="s">
        <v>30</v>
      </c>
    </row>
    <row r="2" spans="2:6">
      <c r="C2">
        <v>100</v>
      </c>
      <c r="D2">
        <v>200</v>
      </c>
      <c r="E2">
        <v>300</v>
      </c>
      <c r="F2">
        <v>400</v>
      </c>
    </row>
    <row r="3" spans="2:6">
      <c r="B3">
        <v>1.5</v>
      </c>
      <c r="C3">
        <f>(C$2^(1-$B3))/(1-$B3)</f>
        <v>-0.2</v>
      </c>
      <c r="D3">
        <f t="shared" ref="D3:F5" si="0">(D$2^(1-$B3))/(1-$B3)</f>
        <v>-0.1414213562373095</v>
      </c>
      <c r="E3">
        <f t="shared" si="0"/>
        <v>-0.11547005383792514</v>
      </c>
      <c r="F3">
        <f t="shared" si="0"/>
        <v>-0.1</v>
      </c>
    </row>
    <row r="4" spans="2:6">
      <c r="B4">
        <v>2</v>
      </c>
      <c r="C4">
        <f t="shared" ref="C4:C5" si="1">(C$2^(1-$B4))/(1-$B4)</f>
        <v>-0.01</v>
      </c>
      <c r="D4">
        <f t="shared" si="0"/>
        <v>-5.0000000000000001E-3</v>
      </c>
      <c r="E4">
        <f t="shared" si="0"/>
        <v>-3.3333333333333335E-3</v>
      </c>
      <c r="F4">
        <f t="shared" si="0"/>
        <v>-2.5000000000000001E-3</v>
      </c>
    </row>
    <row r="5" spans="2:6">
      <c r="B5">
        <v>2.5</v>
      </c>
      <c r="C5">
        <f t="shared" si="1"/>
        <v>-6.6666666666666621E-4</v>
      </c>
      <c r="D5">
        <f t="shared" si="0"/>
        <v>-2.3570226039551606E-4</v>
      </c>
      <c r="E5">
        <f t="shared" si="0"/>
        <v>-1.2830005981991687E-4</v>
      </c>
      <c r="F5">
        <f t="shared" si="0"/>
        <v>-8.3333333333333331E-5</v>
      </c>
    </row>
    <row r="12" spans="2:6">
      <c r="B12" t="s">
        <v>31</v>
      </c>
      <c r="C12" t="s">
        <v>33</v>
      </c>
      <c r="D12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36B5-A77A-7647-9B95-B99EA8AF768F}">
  <sheetPr filterMode="1"/>
  <dimension ref="C2:G56"/>
  <sheetViews>
    <sheetView workbookViewId="0">
      <selection activeCell="G65" sqref="G65"/>
    </sheetView>
  </sheetViews>
  <sheetFormatPr baseColWidth="10" defaultRowHeight="16"/>
  <cols>
    <col min="14" max="14" width="13.5" customWidth="1"/>
  </cols>
  <sheetData>
    <row r="2" spans="3:7">
      <c r="C2" t="s">
        <v>14</v>
      </c>
      <c r="D2" t="s">
        <v>15</v>
      </c>
      <c r="E2" t="s">
        <v>16</v>
      </c>
      <c r="F2" t="s">
        <v>35</v>
      </c>
      <c r="G2" t="s">
        <v>34</v>
      </c>
    </row>
    <row r="3" spans="3:7" hidden="1">
      <c r="C3" s="1">
        <v>0.5</v>
      </c>
      <c r="D3" s="1">
        <v>0</v>
      </c>
      <c r="E3" s="1">
        <v>1.5</v>
      </c>
      <c r="F3" s="32">
        <v>5.4179298243050704</v>
      </c>
      <c r="G3" s="33" t="s">
        <v>22</v>
      </c>
    </row>
    <row r="4" spans="3:7" hidden="1">
      <c r="C4" s="1">
        <v>0.5</v>
      </c>
      <c r="D4" s="1">
        <v>0</v>
      </c>
      <c r="E4" s="1">
        <v>2</v>
      </c>
      <c r="F4" s="32">
        <v>2.1406800170584201</v>
      </c>
      <c r="G4" s="33" t="s">
        <v>22</v>
      </c>
    </row>
    <row r="5" spans="3:7" hidden="1">
      <c r="C5" s="1">
        <v>0.5</v>
      </c>
      <c r="D5" s="1">
        <v>0</v>
      </c>
      <c r="E5" s="1">
        <v>2.5</v>
      </c>
      <c r="F5" s="32">
        <v>-1.1279023259101999</v>
      </c>
      <c r="G5" s="33" t="s">
        <v>22</v>
      </c>
    </row>
    <row r="6" spans="3:7" hidden="1">
      <c r="C6" s="3">
        <v>0.5</v>
      </c>
      <c r="D6" s="3">
        <v>0.1</v>
      </c>
      <c r="E6" s="3">
        <v>1.5</v>
      </c>
      <c r="F6" s="32">
        <v>5.4134674158319802</v>
      </c>
      <c r="G6" s="33" t="s">
        <v>22</v>
      </c>
    </row>
    <row r="7" spans="3:7" hidden="1">
      <c r="C7" s="1">
        <v>0.5</v>
      </c>
      <c r="D7" s="1">
        <v>0.1</v>
      </c>
      <c r="E7" s="1">
        <v>2</v>
      </c>
      <c r="F7" s="32">
        <v>2.1390913737347899</v>
      </c>
      <c r="G7" s="33" t="s">
        <v>22</v>
      </c>
    </row>
    <row r="8" spans="3:7" hidden="1">
      <c r="C8" s="3">
        <v>0.5</v>
      </c>
      <c r="D8" s="3">
        <v>0.1</v>
      </c>
      <c r="E8" s="3">
        <v>2.5</v>
      </c>
      <c r="F8" s="32">
        <v>-1.1274802546110001</v>
      </c>
      <c r="G8" s="33" t="s">
        <v>22</v>
      </c>
    </row>
    <row r="9" spans="3:7" hidden="1">
      <c r="C9" s="3">
        <v>0.5</v>
      </c>
      <c r="D9" s="3">
        <v>0.2</v>
      </c>
      <c r="E9" s="3">
        <v>1.5</v>
      </c>
      <c r="F9" s="32">
        <v>5.4102799787651703</v>
      </c>
      <c r="G9" s="33" t="s">
        <v>22</v>
      </c>
    </row>
    <row r="10" spans="3:7" hidden="1">
      <c r="C10" s="1">
        <v>0.5</v>
      </c>
      <c r="D10" s="1">
        <v>0.2</v>
      </c>
      <c r="E10" s="1">
        <v>2</v>
      </c>
      <c r="F10" s="32">
        <v>2.1379566256857099</v>
      </c>
      <c r="G10" s="33" t="s">
        <v>22</v>
      </c>
    </row>
    <row r="11" spans="3:7" hidden="1">
      <c r="C11" s="1">
        <v>0.5</v>
      </c>
      <c r="D11" s="1">
        <v>0.2</v>
      </c>
      <c r="E11" s="1">
        <v>2.5</v>
      </c>
      <c r="F11" s="32">
        <v>-1.1271787760499801</v>
      </c>
      <c r="G11" s="33" t="s">
        <v>22</v>
      </c>
    </row>
    <row r="12" spans="3:7" hidden="1">
      <c r="C12" s="1">
        <v>0.75</v>
      </c>
      <c r="D12" s="1">
        <v>0</v>
      </c>
      <c r="E12" s="1">
        <v>1.5</v>
      </c>
      <c r="F12" s="32">
        <v>11.970905444063201</v>
      </c>
      <c r="G12" s="33" t="s">
        <v>22</v>
      </c>
    </row>
    <row r="13" spans="3:7" hidden="1">
      <c r="C13" s="1">
        <v>0.75</v>
      </c>
      <c r="D13" s="1">
        <v>0</v>
      </c>
      <c r="E13" s="1">
        <v>2</v>
      </c>
      <c r="F13" s="32">
        <v>8.6709856701549093</v>
      </c>
      <c r="G13" s="33" t="s">
        <v>22</v>
      </c>
    </row>
    <row r="14" spans="3:7" hidden="1">
      <c r="C14" s="1">
        <v>0.75</v>
      </c>
      <c r="D14" s="1">
        <v>0</v>
      </c>
      <c r="E14" s="1">
        <v>2.5</v>
      </c>
      <c r="F14" s="32">
        <v>5.3775676977417097</v>
      </c>
      <c r="G14" s="33" t="s">
        <v>22</v>
      </c>
    </row>
    <row r="15" spans="3:7" hidden="1">
      <c r="C15" s="1">
        <v>0.75</v>
      </c>
      <c r="D15" s="1">
        <v>0.1</v>
      </c>
      <c r="E15" s="1">
        <v>1.5</v>
      </c>
      <c r="F15" s="32">
        <v>5.5178999324546503</v>
      </c>
      <c r="G15" s="33" t="s">
        <v>22</v>
      </c>
    </row>
    <row r="16" spans="3:7" hidden="1">
      <c r="C16" s="1">
        <v>0.75</v>
      </c>
      <c r="D16" s="1">
        <v>0.1</v>
      </c>
      <c r="E16" s="1">
        <v>2</v>
      </c>
      <c r="F16" s="32">
        <v>2.2310907141740102</v>
      </c>
      <c r="G16" s="33" t="s">
        <v>22</v>
      </c>
    </row>
    <row r="17" spans="3:7" hidden="1">
      <c r="C17" s="1">
        <v>0.75</v>
      </c>
      <c r="D17" s="1">
        <v>0.1</v>
      </c>
      <c r="E17" s="1">
        <v>2.5</v>
      </c>
      <c r="F17" s="32">
        <v>-1.0447778525203399</v>
      </c>
      <c r="G17" s="33" t="s">
        <v>22</v>
      </c>
    </row>
    <row r="18" spans="3:7" hidden="1">
      <c r="C18" s="1">
        <v>0.75</v>
      </c>
      <c r="D18" s="1">
        <v>0.2</v>
      </c>
      <c r="E18" s="1">
        <v>1.5</v>
      </c>
      <c r="F18" s="32">
        <v>5.5093998440820702</v>
      </c>
      <c r="G18" s="33" t="s">
        <v>22</v>
      </c>
    </row>
    <row r="19" spans="3:7" hidden="1">
      <c r="C19" s="1">
        <v>0.75</v>
      </c>
      <c r="D19" s="1">
        <v>0.2</v>
      </c>
      <c r="E19" s="1">
        <v>2</v>
      </c>
      <c r="F19" s="32">
        <v>2.3276265271349499</v>
      </c>
      <c r="G19" s="33" t="s">
        <v>22</v>
      </c>
    </row>
    <row r="20" spans="3:7" hidden="1">
      <c r="C20" s="1">
        <v>0.75</v>
      </c>
      <c r="D20" s="1">
        <v>0.2</v>
      </c>
      <c r="E20" s="1">
        <v>2.5</v>
      </c>
      <c r="F20" s="32">
        <v>-1.04397429202683</v>
      </c>
      <c r="G20" s="33" t="s">
        <v>22</v>
      </c>
    </row>
    <row r="21" spans="3:7" hidden="1">
      <c r="C21" s="1">
        <v>1</v>
      </c>
      <c r="D21" s="22">
        <v>0</v>
      </c>
      <c r="E21" s="22">
        <v>1.5</v>
      </c>
      <c r="F21" s="32">
        <v>5.5672097291083302</v>
      </c>
      <c r="G21" s="33" t="s">
        <v>22</v>
      </c>
    </row>
    <row r="22" spans="3:7" hidden="1">
      <c r="C22" s="1">
        <v>1</v>
      </c>
      <c r="D22" s="22">
        <v>0</v>
      </c>
      <c r="E22" s="22">
        <v>2</v>
      </c>
      <c r="F22" s="32">
        <v>2.3028894772442601</v>
      </c>
      <c r="G22" s="33" t="s">
        <v>22</v>
      </c>
    </row>
    <row r="23" spans="3:7" hidden="1">
      <c r="C23" s="1">
        <v>1</v>
      </c>
      <c r="D23" s="22">
        <v>0</v>
      </c>
      <c r="E23" s="22">
        <v>2.5</v>
      </c>
      <c r="F23" s="32">
        <v>-0.95718675139670495</v>
      </c>
      <c r="G23" s="33" t="s">
        <v>22</v>
      </c>
    </row>
    <row r="24" spans="3:7" hidden="1">
      <c r="C24" s="1">
        <v>1</v>
      </c>
      <c r="D24" s="22">
        <v>0.1</v>
      </c>
      <c r="E24" s="22">
        <v>1.5</v>
      </c>
      <c r="F24" s="32">
        <v>5.7020205898365601</v>
      </c>
      <c r="G24" s="33" t="s">
        <v>22</v>
      </c>
    </row>
    <row r="25" spans="3:7" hidden="1">
      <c r="C25" s="1">
        <v>1</v>
      </c>
      <c r="D25" s="22">
        <v>0.1</v>
      </c>
      <c r="E25" s="22">
        <v>2</v>
      </c>
      <c r="F25" s="32">
        <v>2.3514609988561501</v>
      </c>
      <c r="G25" s="33" t="s">
        <v>22</v>
      </c>
    </row>
    <row r="26" spans="3:7" hidden="1">
      <c r="C26" s="1">
        <v>1</v>
      </c>
      <c r="D26" s="22">
        <v>0.1</v>
      </c>
      <c r="E26" s="22">
        <v>2.5</v>
      </c>
      <c r="F26" s="32">
        <v>-0.96960938016884002</v>
      </c>
      <c r="G26" s="33" t="s">
        <v>22</v>
      </c>
    </row>
    <row r="27" spans="3:7" hidden="1">
      <c r="C27" s="1">
        <v>1</v>
      </c>
      <c r="D27" s="22">
        <v>0.2</v>
      </c>
      <c r="E27" s="22">
        <v>1.5</v>
      </c>
      <c r="F27" s="32">
        <v>5.6350804180807099</v>
      </c>
      <c r="G27" s="33" t="s">
        <v>22</v>
      </c>
    </row>
    <row r="28" spans="3:7" hidden="1">
      <c r="C28" s="1">
        <v>1</v>
      </c>
      <c r="D28" s="22">
        <v>0.2</v>
      </c>
      <c r="E28" s="22">
        <v>2</v>
      </c>
      <c r="F28" s="32">
        <v>2.3276265271349499</v>
      </c>
      <c r="G28" s="33" t="s">
        <v>22</v>
      </c>
    </row>
    <row r="29" spans="3:7" hidden="1">
      <c r="C29" s="25">
        <v>1</v>
      </c>
      <c r="D29" s="26">
        <v>0.2</v>
      </c>
      <c r="E29" s="26">
        <v>2.5</v>
      </c>
      <c r="F29" s="34">
        <v>-0.96328435100614995</v>
      </c>
      <c r="G29" s="35" t="s">
        <v>22</v>
      </c>
    </row>
    <row r="30" spans="3:7">
      <c r="C30" s="1">
        <v>0.5</v>
      </c>
      <c r="D30" s="1">
        <v>0</v>
      </c>
      <c r="E30" s="1">
        <v>1.5</v>
      </c>
      <c r="F30" s="32">
        <v>9.6111270482310402</v>
      </c>
      <c r="G30" s="33" t="s">
        <v>26</v>
      </c>
    </row>
    <row r="31" spans="3:7" hidden="1">
      <c r="C31" s="1">
        <v>0.5</v>
      </c>
      <c r="D31" s="1">
        <v>0</v>
      </c>
      <c r="E31" s="1">
        <v>2</v>
      </c>
      <c r="F31" s="32">
        <v>7.7278885992988897</v>
      </c>
      <c r="G31" s="33" t="s">
        <v>26</v>
      </c>
    </row>
    <row r="32" spans="3:7" hidden="1">
      <c r="C32" s="1">
        <v>0.5</v>
      </c>
      <c r="D32" s="1">
        <v>0</v>
      </c>
      <c r="E32" s="1">
        <v>2.5</v>
      </c>
      <c r="F32" s="32">
        <v>5.8483767290661701</v>
      </c>
      <c r="G32" s="33" t="s">
        <v>26</v>
      </c>
    </row>
    <row r="33" spans="3:7">
      <c r="C33" s="1">
        <v>0.5</v>
      </c>
      <c r="D33" s="1">
        <v>0.1</v>
      </c>
      <c r="E33" s="1">
        <v>1.5</v>
      </c>
      <c r="F33" s="32">
        <v>9.6030054148038193</v>
      </c>
      <c r="G33" s="33" t="s">
        <v>26</v>
      </c>
    </row>
    <row r="34" spans="3:7" hidden="1">
      <c r="C34" s="1">
        <v>0.5</v>
      </c>
      <c r="D34" s="1">
        <v>0.1</v>
      </c>
      <c r="E34" s="1">
        <v>2</v>
      </c>
      <c r="F34" s="32">
        <v>7.72144844269069</v>
      </c>
      <c r="G34" s="33" t="s">
        <v>26</v>
      </c>
    </row>
    <row r="35" spans="3:7" hidden="1">
      <c r="C35" s="1">
        <v>0.5</v>
      </c>
      <c r="D35" s="1">
        <v>0.1</v>
      </c>
      <c r="E35" s="1">
        <v>2.5</v>
      </c>
      <c r="F35" s="32">
        <v>5.8436012796467702</v>
      </c>
      <c r="G35" s="33" t="s">
        <v>26</v>
      </c>
    </row>
    <row r="36" spans="3:7">
      <c r="C36" s="1">
        <v>0.5</v>
      </c>
      <c r="D36" s="1">
        <v>0.2</v>
      </c>
      <c r="E36" s="1">
        <v>1.5</v>
      </c>
      <c r="F36" s="32">
        <v>9.5972042448353001</v>
      </c>
      <c r="G36" s="33" t="s">
        <v>26</v>
      </c>
    </row>
    <row r="37" spans="3:7" hidden="1">
      <c r="C37" s="1">
        <v>0.5</v>
      </c>
      <c r="D37" s="1">
        <v>0.2</v>
      </c>
      <c r="E37" s="1">
        <v>2</v>
      </c>
      <c r="F37" s="32">
        <v>7.71684832707047</v>
      </c>
      <c r="G37" s="33" t="s">
        <v>26</v>
      </c>
    </row>
    <row r="38" spans="3:7" hidden="1">
      <c r="C38" s="1">
        <v>0.5</v>
      </c>
      <c r="D38" s="1">
        <v>0.2</v>
      </c>
      <c r="E38" s="1">
        <v>2.5</v>
      </c>
      <c r="F38" s="32">
        <v>5.8401902402068098</v>
      </c>
      <c r="G38" s="33" t="s">
        <v>26</v>
      </c>
    </row>
    <row r="39" spans="3:7">
      <c r="C39" s="1">
        <v>0.75</v>
      </c>
      <c r="D39" s="1">
        <v>0</v>
      </c>
      <c r="E39" s="1">
        <v>1.5</v>
      </c>
      <c r="F39" s="32">
        <v>9.7498868207788707</v>
      </c>
      <c r="G39" s="33" t="s">
        <v>26</v>
      </c>
    </row>
    <row r="40" spans="3:7" hidden="1">
      <c r="C40" s="1">
        <v>0.75</v>
      </c>
      <c r="D40" s="1">
        <v>0</v>
      </c>
      <c r="E40" s="1">
        <v>2</v>
      </c>
      <c r="F40" s="32">
        <v>7.8548571695294198</v>
      </c>
      <c r="G40" s="33" t="s">
        <v>26</v>
      </c>
    </row>
    <row r="41" spans="3:7" hidden="1">
      <c r="C41" s="1">
        <v>0.75</v>
      </c>
      <c r="D41" s="1">
        <v>0</v>
      </c>
      <c r="E41" s="1">
        <v>2.5</v>
      </c>
      <c r="F41" s="32">
        <v>5.9636881194698299</v>
      </c>
      <c r="G41" s="33" t="s">
        <v>26</v>
      </c>
    </row>
    <row r="42" spans="3:7">
      <c r="C42" s="1">
        <v>0.75</v>
      </c>
      <c r="D42" s="1">
        <v>0.1</v>
      </c>
      <c r="E42" s="1">
        <v>1.5</v>
      </c>
      <c r="F42" s="32">
        <v>9.7220408852833007</v>
      </c>
      <c r="G42" s="33" t="s">
        <v>26</v>
      </c>
    </row>
    <row r="43" spans="3:7" hidden="1">
      <c r="C43" s="1">
        <v>0.75</v>
      </c>
      <c r="D43" s="1">
        <v>0.1</v>
      </c>
      <c r="E43" s="1">
        <v>2</v>
      </c>
      <c r="F43" s="32">
        <v>7.8327762633872497</v>
      </c>
      <c r="G43" s="33" t="s">
        <v>26</v>
      </c>
    </row>
    <row r="44" spans="3:7" hidden="1">
      <c r="C44" s="1">
        <v>0.75</v>
      </c>
      <c r="D44" s="1">
        <v>0.1</v>
      </c>
      <c r="E44" s="1">
        <v>2.5</v>
      </c>
      <c r="F44" s="32">
        <v>5.9473147349525197</v>
      </c>
      <c r="G44" s="33" t="s">
        <v>26</v>
      </c>
    </row>
    <row r="45" spans="3:7">
      <c r="C45" s="1">
        <v>0.75</v>
      </c>
      <c r="D45" s="1">
        <v>0.2</v>
      </c>
      <c r="E45" s="1">
        <v>1.5</v>
      </c>
      <c r="F45" s="32">
        <v>9.7065709094051194</v>
      </c>
      <c r="G45" s="33" t="s">
        <v>26</v>
      </c>
    </row>
    <row r="46" spans="3:7" hidden="1">
      <c r="C46" s="1">
        <v>0.75</v>
      </c>
      <c r="D46" s="1">
        <v>0.2</v>
      </c>
      <c r="E46" s="1">
        <v>2</v>
      </c>
      <c r="F46" s="32">
        <v>7.8205090817343397</v>
      </c>
      <c r="G46" s="33" t="s">
        <v>26</v>
      </c>
    </row>
    <row r="47" spans="3:7" hidden="1">
      <c r="C47" s="1">
        <v>0.75</v>
      </c>
      <c r="D47" s="1">
        <v>0.2</v>
      </c>
      <c r="E47" s="1">
        <v>2.5</v>
      </c>
      <c r="F47" s="32">
        <v>5.9382183997457201</v>
      </c>
      <c r="G47" s="33" t="s">
        <v>26</v>
      </c>
    </row>
    <row r="48" spans="3:7">
      <c r="C48" s="1">
        <v>1</v>
      </c>
      <c r="D48" s="22">
        <v>0</v>
      </c>
      <c r="E48" s="22">
        <v>1.5</v>
      </c>
      <c r="F48" s="32">
        <v>9.7415007723867895</v>
      </c>
      <c r="G48" s="33" t="s">
        <v>26</v>
      </c>
    </row>
    <row r="49" spans="3:7" hidden="1">
      <c r="C49" s="1">
        <v>1</v>
      </c>
      <c r="D49" s="22">
        <v>0</v>
      </c>
      <c r="E49" s="22">
        <v>2</v>
      </c>
      <c r="F49" s="32">
        <v>7.8649670233949998</v>
      </c>
      <c r="G49" s="33" t="s">
        <v>26</v>
      </c>
    </row>
    <row r="50" spans="3:7" hidden="1">
      <c r="C50" s="1">
        <v>1</v>
      </c>
      <c r="D50" s="22">
        <v>0</v>
      </c>
      <c r="E50" s="22">
        <v>2.5</v>
      </c>
      <c r="F50" s="32">
        <v>5.9921255565465703</v>
      </c>
      <c r="G50" s="33" t="s">
        <v>26</v>
      </c>
    </row>
    <row r="51" spans="3:7">
      <c r="C51" s="1">
        <v>1</v>
      </c>
      <c r="D51" s="22">
        <v>0.1</v>
      </c>
      <c r="E51" s="22">
        <v>1.5</v>
      </c>
      <c r="F51" s="32">
        <v>9.9861059791656803</v>
      </c>
      <c r="G51" s="33" t="s">
        <v>26</v>
      </c>
    </row>
    <row r="52" spans="3:7" hidden="1">
      <c r="C52" s="1">
        <v>1</v>
      </c>
      <c r="D52" s="22">
        <v>0.1</v>
      </c>
      <c r="E52" s="22">
        <v>2</v>
      </c>
      <c r="F52" s="32">
        <v>8.0591066914486298</v>
      </c>
      <c r="G52" s="33" t="s">
        <v>26</v>
      </c>
    </row>
    <row r="53" spans="3:7" hidden="1">
      <c r="C53" s="1">
        <v>1</v>
      </c>
      <c r="D53" s="22">
        <v>0.1</v>
      </c>
      <c r="E53" s="22">
        <v>2.5</v>
      </c>
      <c r="F53" s="32">
        <v>6.1363034531753504</v>
      </c>
      <c r="G53" s="33" t="s">
        <v>26</v>
      </c>
    </row>
    <row r="54" spans="3:7">
      <c r="C54" s="1">
        <v>1</v>
      </c>
      <c r="D54" s="22">
        <v>0.2</v>
      </c>
      <c r="E54" s="22">
        <v>1.5</v>
      </c>
      <c r="F54" s="32">
        <v>9.8642786689288897</v>
      </c>
      <c r="G54" s="33" t="s">
        <v>26</v>
      </c>
    </row>
    <row r="55" spans="3:7" hidden="1">
      <c r="C55" s="1">
        <v>1</v>
      </c>
      <c r="D55" s="22">
        <v>0.2</v>
      </c>
      <c r="E55" s="22">
        <v>2</v>
      </c>
      <c r="F55" s="32">
        <v>7.9625011927758598</v>
      </c>
      <c r="G55" s="33" t="s">
        <v>26</v>
      </c>
    </row>
    <row r="56" spans="3:7" hidden="1">
      <c r="C56" s="25">
        <v>1</v>
      </c>
      <c r="D56" s="26">
        <v>0.2</v>
      </c>
      <c r="E56" s="26">
        <v>2.5</v>
      </c>
      <c r="F56" s="34">
        <v>6.0646680993679896</v>
      </c>
      <c r="G56" s="35" t="s">
        <v>26</v>
      </c>
    </row>
  </sheetData>
  <autoFilter ref="C2:G56" xr:uid="{376436B5-A77A-7647-9B95-B99EA8AF768F}">
    <filterColumn colId="2">
      <filters>
        <filter val="1.5"/>
      </filters>
    </filterColumn>
    <filterColumn colId="4">
      <filters>
        <filter val="50-5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19DE-074F-DB49-89C0-74CD58B4ECAD}">
  <dimension ref="B2:K21"/>
  <sheetViews>
    <sheetView tabSelected="1" workbookViewId="0">
      <selection activeCell="G7" sqref="G7"/>
    </sheetView>
  </sheetViews>
  <sheetFormatPr baseColWidth="10" defaultRowHeight="16"/>
  <sheetData>
    <row r="2" spans="2:11">
      <c r="E2" s="42" t="s">
        <v>37</v>
      </c>
      <c r="F2" s="42"/>
      <c r="G2" s="42"/>
      <c r="H2" s="42" t="s">
        <v>38</v>
      </c>
      <c r="I2" s="42"/>
      <c r="J2" s="42"/>
    </row>
    <row r="3" spans="2:11">
      <c r="B3" s="31" t="s">
        <v>14</v>
      </c>
      <c r="C3" s="31" t="s">
        <v>15</v>
      </c>
      <c r="D3" s="31" t="s">
        <v>36</v>
      </c>
      <c r="E3" s="36" t="s">
        <v>31</v>
      </c>
      <c r="F3" s="36" t="s">
        <v>33</v>
      </c>
      <c r="G3" s="36" t="s">
        <v>32</v>
      </c>
      <c r="H3" s="36" t="s">
        <v>31</v>
      </c>
      <c r="I3" s="36" t="s">
        <v>33</v>
      </c>
      <c r="J3" s="36" t="s">
        <v>32</v>
      </c>
      <c r="K3" s="36" t="s">
        <v>34</v>
      </c>
    </row>
    <row r="4" spans="2:11">
      <c r="B4" s="31">
        <v>0.5</v>
      </c>
      <c r="C4" s="31">
        <v>0</v>
      </c>
      <c r="D4" s="32">
        <v>14.723398262946899</v>
      </c>
      <c r="E4" s="32">
        <v>5.4179298243050704</v>
      </c>
      <c r="F4" s="32">
        <v>2.1406800170584201</v>
      </c>
      <c r="G4" s="32">
        <v>-1.1279023259101999</v>
      </c>
      <c r="H4" s="32">
        <f>($D4-E4)/$D4</f>
        <v>0.63201906736844127</v>
      </c>
      <c r="I4" s="32">
        <f t="shared" ref="I4:J19" si="0">($D4-F4)/$D4</f>
        <v>0.85460693388660935</v>
      </c>
      <c r="J4" s="32">
        <f t="shared" si="0"/>
        <v>1.0766061140075722</v>
      </c>
      <c r="K4" s="33" t="s">
        <v>22</v>
      </c>
    </row>
    <row r="5" spans="2:11">
      <c r="B5" s="37">
        <v>0.5</v>
      </c>
      <c r="C5" s="37">
        <v>0.1</v>
      </c>
      <c r="D5" s="32">
        <v>16.355602566205601</v>
      </c>
      <c r="E5" s="32">
        <v>5.4134674158319802</v>
      </c>
      <c r="F5" s="32">
        <v>2.1390913737347899</v>
      </c>
      <c r="G5" s="32">
        <v>-1.1274802546110001</v>
      </c>
      <c r="H5" s="32">
        <f t="shared" ref="H5:H21" si="1">($D5-E5)/$D5</f>
        <v>0.66901449250072653</v>
      </c>
      <c r="I5" s="32">
        <f t="shared" si="0"/>
        <v>0.86921353920921018</v>
      </c>
      <c r="J5" s="32">
        <f t="shared" si="0"/>
        <v>1.0689354152527912</v>
      </c>
      <c r="K5" s="33" t="s">
        <v>22</v>
      </c>
    </row>
    <row r="6" spans="2:11">
      <c r="B6" s="37">
        <v>0.5</v>
      </c>
      <c r="C6" s="37">
        <v>0.2</v>
      </c>
      <c r="D6" s="32">
        <v>17.9878068694644</v>
      </c>
      <c r="E6" s="32">
        <v>5.4102799787651703</v>
      </c>
      <c r="F6" s="32">
        <v>2.1379566256857099</v>
      </c>
      <c r="G6" s="32">
        <v>-1.1271787760499801</v>
      </c>
      <c r="H6" s="32">
        <f t="shared" si="1"/>
        <v>0.69922514634346489</v>
      </c>
      <c r="I6" s="32">
        <f t="shared" si="0"/>
        <v>0.88114411939150594</v>
      </c>
      <c r="J6" s="32">
        <f t="shared" si="0"/>
        <v>1.0626634911209463</v>
      </c>
      <c r="K6" s="33" t="s">
        <v>22</v>
      </c>
    </row>
    <row r="7" spans="2:11">
      <c r="B7" s="31">
        <v>0.75</v>
      </c>
      <c r="C7" s="31">
        <v>0</v>
      </c>
      <c r="D7" s="32">
        <v>13.5802748484204</v>
      </c>
      <c r="E7" s="32">
        <v>5.5332000809876796</v>
      </c>
      <c r="F7" s="32">
        <v>2.2365380355622602</v>
      </c>
      <c r="G7" s="21">
        <v>5.3775676977417097</v>
      </c>
      <c r="H7" s="32">
        <f t="shared" si="1"/>
        <v>0.5925561048838951</v>
      </c>
      <c r="I7" s="32">
        <f t="shared" si="0"/>
        <v>0.83530981069780008</v>
      </c>
      <c r="J7" s="32">
        <f t="shared" si="0"/>
        <v>0.60401628407637087</v>
      </c>
      <c r="K7" s="33" t="s">
        <v>22</v>
      </c>
    </row>
    <row r="8" spans="2:11">
      <c r="B8" s="31">
        <v>0.75</v>
      </c>
      <c r="C8" s="31">
        <v>0.1</v>
      </c>
      <c r="D8" s="32">
        <v>15.2124791516791</v>
      </c>
      <c r="E8" s="32">
        <v>5.5178999324546503</v>
      </c>
      <c r="F8" s="32">
        <v>2.2310907141740102</v>
      </c>
      <c r="G8" s="32">
        <v>-1.0447778525203399</v>
      </c>
      <c r="H8" s="32">
        <f t="shared" si="1"/>
        <v>0.63727806116035968</v>
      </c>
      <c r="I8" s="32">
        <f t="shared" si="0"/>
        <v>0.85333812510581153</v>
      </c>
      <c r="J8" s="32">
        <f t="shared" si="0"/>
        <v>1.0686789997937332</v>
      </c>
      <c r="K8" s="33" t="s">
        <v>22</v>
      </c>
    </row>
    <row r="9" spans="2:11">
      <c r="B9" s="31">
        <v>0.75</v>
      </c>
      <c r="C9" s="31">
        <v>0.2</v>
      </c>
      <c r="D9" s="32">
        <v>16.844683454937901</v>
      </c>
      <c r="E9" s="32">
        <v>5.5093998440820702</v>
      </c>
      <c r="F9" s="32">
        <v>2.3276265271349499</v>
      </c>
      <c r="G9" s="32">
        <v>-1.04397429202683</v>
      </c>
      <c r="H9" s="32">
        <f t="shared" si="1"/>
        <v>0.67292945226186318</v>
      </c>
      <c r="I9" s="32">
        <f t="shared" si="0"/>
        <v>0.86181832782066192</v>
      </c>
      <c r="J9" s="32">
        <f t="shared" si="0"/>
        <v>1.0619764862200956</v>
      </c>
      <c r="K9" s="33" t="s">
        <v>22</v>
      </c>
    </row>
    <row r="10" spans="2:11">
      <c r="B10" s="31">
        <v>1</v>
      </c>
      <c r="C10" s="38">
        <v>0</v>
      </c>
      <c r="D10" s="32">
        <v>12.4371514338939</v>
      </c>
      <c r="E10" s="32">
        <v>5.5672097291083302</v>
      </c>
      <c r="F10" s="32">
        <v>2.3028894772442601</v>
      </c>
      <c r="G10" s="32">
        <v>-0.95718675139670495</v>
      </c>
      <c r="H10" s="32">
        <f t="shared" si="1"/>
        <v>0.5523726024645409</v>
      </c>
      <c r="I10" s="32">
        <f t="shared" si="0"/>
        <v>0.81483786786028889</v>
      </c>
      <c r="J10" s="32">
        <f t="shared" si="0"/>
        <v>1.0769618956948748</v>
      </c>
      <c r="K10" s="33" t="s">
        <v>22</v>
      </c>
    </row>
    <row r="11" spans="2:11">
      <c r="B11" s="31">
        <v>1</v>
      </c>
      <c r="C11" s="38">
        <v>0.1</v>
      </c>
      <c r="D11" s="32">
        <v>14.0693557371526</v>
      </c>
      <c r="E11" s="32">
        <v>5.7020205898365601</v>
      </c>
      <c r="F11" s="32">
        <v>2.3514609988561501</v>
      </c>
      <c r="G11" s="32">
        <v>-0.96960938016884002</v>
      </c>
      <c r="H11" s="32">
        <f t="shared" si="1"/>
        <v>0.59472056173976939</v>
      </c>
      <c r="I11" s="32">
        <f t="shared" si="0"/>
        <v>0.83286647641961997</v>
      </c>
      <c r="J11" s="32">
        <f t="shared" si="0"/>
        <v>1.0689164023060713</v>
      </c>
      <c r="K11" s="33" t="s">
        <v>22</v>
      </c>
    </row>
    <row r="12" spans="2:11">
      <c r="B12" s="39">
        <v>1</v>
      </c>
      <c r="C12" s="40">
        <v>0.2</v>
      </c>
      <c r="D12" s="34">
        <v>15.701560040411399</v>
      </c>
      <c r="E12" s="34">
        <v>5.6350804180807099</v>
      </c>
      <c r="F12" s="34">
        <v>2.3276265271349499</v>
      </c>
      <c r="G12" s="34">
        <v>-0.96328435100614995</v>
      </c>
      <c r="H12" s="34">
        <f t="shared" si="1"/>
        <v>0.64111334137642384</v>
      </c>
      <c r="I12" s="34">
        <f t="shared" si="0"/>
        <v>0.85175826343724492</v>
      </c>
      <c r="J12" s="34">
        <f t="shared" si="0"/>
        <v>1.0613495951056409</v>
      </c>
      <c r="K12" s="35" t="s">
        <v>22</v>
      </c>
    </row>
    <row r="13" spans="2:11">
      <c r="B13" s="31">
        <v>0.5</v>
      </c>
      <c r="C13" s="31">
        <v>0</v>
      </c>
      <c r="D13" s="32">
        <v>14.723398262946899</v>
      </c>
      <c r="E13" s="32">
        <v>9.6111270482310402</v>
      </c>
      <c r="F13" s="32">
        <v>7.7278885992988897</v>
      </c>
      <c r="G13" s="32">
        <v>5.8483767290661701</v>
      </c>
      <c r="H13" s="32">
        <f t="shared" si="1"/>
        <v>0.34722087410903424</v>
      </c>
      <c r="I13" s="32">
        <f t="shared" si="0"/>
        <v>0.47512873989512344</v>
      </c>
      <c r="J13" s="32">
        <f t="shared" si="0"/>
        <v>0.60278349979948087</v>
      </c>
      <c r="K13" s="33" t="s">
        <v>26</v>
      </c>
    </row>
    <row r="14" spans="2:11">
      <c r="B14" s="37">
        <v>0.5</v>
      </c>
      <c r="C14" s="37">
        <v>0.1</v>
      </c>
      <c r="D14" s="32">
        <v>16.355602566205601</v>
      </c>
      <c r="E14" s="32">
        <v>9.6030054148038193</v>
      </c>
      <c r="F14" s="32">
        <v>7.72144844269069</v>
      </c>
      <c r="G14" s="32">
        <v>5.8436012796467702</v>
      </c>
      <c r="H14" s="32">
        <f t="shared" si="1"/>
        <v>0.41286141088767864</v>
      </c>
      <c r="I14" s="32">
        <f t="shared" si="0"/>
        <v>0.52790192770733124</v>
      </c>
      <c r="J14" s="32">
        <f t="shared" si="0"/>
        <v>0.64271562261356363</v>
      </c>
      <c r="K14" s="33" t="s">
        <v>26</v>
      </c>
    </row>
    <row r="15" spans="2:11">
      <c r="B15" s="37">
        <v>0.5</v>
      </c>
      <c r="C15" s="37">
        <v>0.2</v>
      </c>
      <c r="D15" s="32">
        <v>17.9878068694644</v>
      </c>
      <c r="E15" s="32">
        <v>9.5972042448353001</v>
      </c>
      <c r="F15" s="32">
        <v>7.71684832707047</v>
      </c>
      <c r="G15" s="32">
        <v>5.8401902402068098</v>
      </c>
      <c r="H15" s="32">
        <f t="shared" si="1"/>
        <v>0.46646056884637521</v>
      </c>
      <c r="I15" s="32">
        <f t="shared" si="0"/>
        <v>0.57099559812539591</v>
      </c>
      <c r="J15" s="32">
        <f t="shared" si="0"/>
        <v>0.67532505309911051</v>
      </c>
      <c r="K15" s="33" t="s">
        <v>26</v>
      </c>
    </row>
    <row r="16" spans="2:11">
      <c r="B16" s="31">
        <v>0.75</v>
      </c>
      <c r="C16" s="31">
        <v>0</v>
      </c>
      <c r="D16" s="32">
        <v>13.5802748484204</v>
      </c>
      <c r="E16" s="32">
        <v>9.7498868207788707</v>
      </c>
      <c r="F16" s="32">
        <v>7.8548571695294198</v>
      </c>
      <c r="G16" s="32">
        <v>5.9636881194698299</v>
      </c>
      <c r="H16" s="32">
        <f t="shared" si="1"/>
        <v>0.28205526547844972</v>
      </c>
      <c r="I16" s="32">
        <f t="shared" si="0"/>
        <v>0.42159807093719731</v>
      </c>
      <c r="J16" s="32">
        <f t="shared" si="0"/>
        <v>0.56085659634764307</v>
      </c>
      <c r="K16" s="33" t="s">
        <v>26</v>
      </c>
    </row>
    <row r="17" spans="2:11">
      <c r="B17" s="31">
        <v>0.75</v>
      </c>
      <c r="C17" s="31">
        <v>0.1</v>
      </c>
      <c r="D17" s="32">
        <v>15.2124791516791</v>
      </c>
      <c r="E17" s="32">
        <v>9.7220408852833007</v>
      </c>
      <c r="F17" s="32">
        <v>7.8327762633872497</v>
      </c>
      <c r="G17" s="32">
        <v>5.9473147349525197</v>
      </c>
      <c r="H17" s="32">
        <f t="shared" si="1"/>
        <v>0.36091673235192462</v>
      </c>
      <c r="I17" s="32">
        <f t="shared" si="0"/>
        <v>0.48510849643316056</v>
      </c>
      <c r="J17" s="32">
        <f t="shared" si="0"/>
        <v>0.60905026224498882</v>
      </c>
      <c r="K17" s="33" t="s">
        <v>26</v>
      </c>
    </row>
    <row r="18" spans="2:11">
      <c r="B18" s="31">
        <v>0.75</v>
      </c>
      <c r="C18" s="31">
        <v>0.2</v>
      </c>
      <c r="D18" s="32">
        <v>16.844683454937901</v>
      </c>
      <c r="E18" s="32">
        <v>9.7065709094051194</v>
      </c>
      <c r="F18" s="32">
        <v>7.8205090817343397</v>
      </c>
      <c r="G18" s="32">
        <v>5.9382183997457201</v>
      </c>
      <c r="H18" s="32">
        <f t="shared" si="1"/>
        <v>0.42376056306598586</v>
      </c>
      <c r="I18" s="32">
        <f t="shared" si="0"/>
        <v>0.53572834404069414</v>
      </c>
      <c r="J18" s="32">
        <f t="shared" si="0"/>
        <v>0.64747224751172316</v>
      </c>
      <c r="K18" s="33" t="s">
        <v>26</v>
      </c>
    </row>
    <row r="19" spans="2:11">
      <c r="B19" s="31">
        <v>1</v>
      </c>
      <c r="C19" s="38">
        <v>0</v>
      </c>
      <c r="D19" s="32">
        <v>12.4371514338939</v>
      </c>
      <c r="E19" s="32">
        <v>9.7415007723867895</v>
      </c>
      <c r="F19" s="32">
        <v>7.8649670233949998</v>
      </c>
      <c r="G19" s="32">
        <v>5.9921255565465703</v>
      </c>
      <c r="H19" s="32">
        <f t="shared" si="1"/>
        <v>0.21674180585764083</v>
      </c>
      <c r="I19" s="32">
        <f t="shared" si="0"/>
        <v>0.36762311971523637</v>
      </c>
      <c r="J19" s="32">
        <f t="shared" si="0"/>
        <v>0.51820755834678145</v>
      </c>
      <c r="K19" s="33" t="s">
        <v>26</v>
      </c>
    </row>
    <row r="20" spans="2:11">
      <c r="B20" s="31">
        <v>1</v>
      </c>
      <c r="C20" s="38">
        <v>0.1</v>
      </c>
      <c r="D20" s="32">
        <v>14.0693557371526</v>
      </c>
      <c r="E20" s="32">
        <v>9.9861059791656803</v>
      </c>
      <c r="F20" s="32">
        <v>8.0591066914486298</v>
      </c>
      <c r="G20" s="32">
        <v>6.1363034531753504</v>
      </c>
      <c r="H20" s="32">
        <f t="shared" si="1"/>
        <v>0.2902229380130309</v>
      </c>
      <c r="I20" s="32">
        <f t="shared" ref="I20:I21" si="2">($D20-F20)/$D20</f>
        <v>0.42718722576847312</v>
      </c>
      <c r="J20" s="32">
        <f t="shared" ref="J20:J21" si="3">($D20-G20)/$D20</f>
        <v>0.56385327318354983</v>
      </c>
      <c r="K20" s="33" t="s">
        <v>26</v>
      </c>
    </row>
    <row r="21" spans="2:11">
      <c r="B21" s="39">
        <v>1</v>
      </c>
      <c r="C21" s="40">
        <v>0.2</v>
      </c>
      <c r="D21" s="34">
        <v>15.701560040411399</v>
      </c>
      <c r="E21" s="34">
        <v>9.8642786689288897</v>
      </c>
      <c r="F21" s="34">
        <v>7.9625011927758598</v>
      </c>
      <c r="G21" s="34">
        <v>6.0646680993679896</v>
      </c>
      <c r="H21" s="34">
        <f t="shared" si="1"/>
        <v>0.37176442063457321</v>
      </c>
      <c r="I21" s="34">
        <f t="shared" si="2"/>
        <v>0.49288470876252927</v>
      </c>
      <c r="J21" s="34">
        <f t="shared" si="3"/>
        <v>0.6137537872823311</v>
      </c>
      <c r="K21" s="35" t="s">
        <v>26</v>
      </c>
    </row>
  </sheetData>
  <mergeCells count="2">
    <mergeCell ref="E2:G2"/>
    <mergeCell ref="H2:J2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Davor Djekic</dc:creator>
  <cp:lastModifiedBy>Davor Djekic</cp:lastModifiedBy>
  <dcterms:created xsi:type="dcterms:W3CDTF">2024-04-20T18:03:05Z</dcterms:created>
  <dcterms:modified xsi:type="dcterms:W3CDTF">2024-05-28T15:56:33Z</dcterms:modified>
</cp:coreProperties>
</file>