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Van touten\Desktop\Portfolio\backend\state\"/>
    </mc:Choice>
  </mc:AlternateContent>
  <xr:revisionPtr revIDLastSave="0" documentId="13_ncr:1_{E6038114-1D3E-44BF-8855-894D054B96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ee_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2" i="2" l="1"/>
  <c r="BD9" i="2"/>
  <c r="BD17" i="2"/>
  <c r="BC6" i="2"/>
  <c r="BC9" i="2"/>
  <c r="BC12" i="2"/>
  <c r="BC14" i="2"/>
  <c r="BC17" i="2"/>
  <c r="BC27" i="2"/>
  <c r="BC32" i="2"/>
  <c r="BC34" i="2"/>
  <c r="BC35" i="2"/>
  <c r="BC40" i="2"/>
  <c r="BC43" i="2"/>
  <c r="BC48" i="2"/>
  <c r="AU4" i="2"/>
  <c r="AU29" i="2"/>
  <c r="AU31" i="2"/>
  <c r="AT6" i="2"/>
  <c r="AT30" i="2"/>
  <c r="AT31" i="2"/>
  <c r="AT38" i="2"/>
  <c r="AM3" i="2"/>
  <c r="AV3" i="2" s="1"/>
  <c r="AM4" i="2"/>
  <c r="AM5" i="2"/>
  <c r="AM6" i="2"/>
  <c r="AM7" i="2"/>
  <c r="BE7" i="2" s="1"/>
  <c r="AM8" i="2"/>
  <c r="AM9" i="2"/>
  <c r="AM10" i="2"/>
  <c r="AM11" i="2"/>
  <c r="AV11" i="2" s="1"/>
  <c r="AM12" i="2"/>
  <c r="BE12" i="2" s="1"/>
  <c r="AM13" i="2"/>
  <c r="AM14" i="2"/>
  <c r="AM15" i="2"/>
  <c r="BE15" i="2" s="1"/>
  <c r="AM16" i="2"/>
  <c r="AM17" i="2"/>
  <c r="BE17" i="2" s="1"/>
  <c r="AM18" i="2"/>
  <c r="AM19" i="2"/>
  <c r="AM20" i="2"/>
  <c r="AM21" i="2"/>
  <c r="AM22" i="2"/>
  <c r="BE22" i="2" s="1"/>
  <c r="AM23" i="2"/>
  <c r="AV23" i="2" s="1"/>
  <c r="AM24" i="2"/>
  <c r="AM25" i="2"/>
  <c r="BE25" i="2" s="1"/>
  <c r="AM27" i="2"/>
  <c r="AM28" i="2"/>
  <c r="BE28" i="2" s="1"/>
  <c r="AM29" i="2"/>
  <c r="BE29" i="2" s="1"/>
  <c r="AM30" i="2"/>
  <c r="AM31" i="2"/>
  <c r="AV31" i="2" s="1"/>
  <c r="AM32" i="2"/>
  <c r="AV32" i="2" s="1"/>
  <c r="AM33" i="2"/>
  <c r="BE33" i="2" s="1"/>
  <c r="AM34" i="2"/>
  <c r="BE34" i="2" s="1"/>
  <c r="AM35" i="2"/>
  <c r="AM36" i="2"/>
  <c r="BE36" i="2" s="1"/>
  <c r="AM37" i="2"/>
  <c r="AV37" i="2" s="1"/>
  <c r="AM38" i="2"/>
  <c r="AM39" i="2"/>
  <c r="AV39" i="2" s="1"/>
  <c r="AM40" i="2"/>
  <c r="AV40" i="2" s="1"/>
  <c r="AM41" i="2"/>
  <c r="AM42" i="2"/>
  <c r="AV42" i="2" s="1"/>
  <c r="AM43" i="2"/>
  <c r="BE43" i="2" s="1"/>
  <c r="AM44" i="2"/>
  <c r="AM45" i="2"/>
  <c r="BE45" i="2" s="1"/>
  <c r="AM46" i="2"/>
  <c r="AM47" i="2"/>
  <c r="BE47" i="2" s="1"/>
  <c r="AM48" i="2"/>
  <c r="AV48" i="2" s="1"/>
  <c r="AM50" i="2"/>
  <c r="BE50" i="2" s="1"/>
  <c r="AM2" i="2"/>
  <c r="AV2" i="2" s="1"/>
  <c r="AL6" i="2"/>
  <c r="AL14" i="2"/>
  <c r="AL22" i="2"/>
  <c r="AL30" i="2"/>
  <c r="AL31" i="2"/>
  <c r="AL39" i="2"/>
  <c r="AL41" i="2"/>
  <c r="AL46" i="2"/>
  <c r="AK7" i="2"/>
  <c r="AK12" i="2"/>
  <c r="AK15" i="2"/>
  <c r="AK20" i="2"/>
  <c r="AK21" i="2"/>
  <c r="AK30" i="2"/>
  <c r="AK32" i="2"/>
  <c r="AK40" i="2"/>
  <c r="AK41" i="2"/>
  <c r="AK48" i="2"/>
  <c r="AH28" i="2"/>
  <c r="AJ28" i="2"/>
  <c r="AQ28" i="2"/>
  <c r="AZ28" i="2"/>
  <c r="AH29" i="2"/>
  <c r="AJ29" i="2"/>
  <c r="AS29" i="2" s="1"/>
  <c r="AQ29" i="2"/>
  <c r="AR29" i="2" s="1"/>
  <c r="AV29" i="2"/>
  <c r="AZ29" i="2"/>
  <c r="BB29" i="2"/>
  <c r="AH30" i="2"/>
  <c r="AI30" i="2" s="1"/>
  <c r="AJ30" i="2"/>
  <c r="AS30" i="2" s="1"/>
  <c r="AQ30" i="2"/>
  <c r="AR30" i="2" s="1"/>
  <c r="AU30" i="2" s="1"/>
  <c r="AV30" i="2"/>
  <c r="AZ30" i="2"/>
  <c r="BA30" i="2" s="1"/>
  <c r="BE30" i="2"/>
  <c r="AH31" i="2"/>
  <c r="AI31" i="2"/>
  <c r="AK31" i="2" s="1"/>
  <c r="AJ31" i="2"/>
  <c r="AS31" i="2" s="1"/>
  <c r="AQ31" i="2"/>
  <c r="AR31" i="2" s="1"/>
  <c r="AZ31" i="2"/>
  <c r="BA31" i="2"/>
  <c r="AH32" i="2"/>
  <c r="AI32" i="2"/>
  <c r="AL32" i="2" s="1"/>
  <c r="AJ32" i="2"/>
  <c r="AQ32" i="2"/>
  <c r="AR32" i="2" s="1"/>
  <c r="AZ32" i="2"/>
  <c r="BA32" i="2" s="1"/>
  <c r="AH33" i="2"/>
  <c r="AI33" i="2" s="1"/>
  <c r="AL33" i="2" s="1"/>
  <c r="AJ33" i="2"/>
  <c r="AQ33" i="2"/>
  <c r="AR33" i="2"/>
  <c r="AZ33" i="2"/>
  <c r="BA33" i="2" s="1"/>
  <c r="AH34" i="2"/>
  <c r="AJ34" i="2"/>
  <c r="AQ34" i="2"/>
  <c r="AR34" i="2"/>
  <c r="AZ34" i="2"/>
  <c r="BA34" i="2"/>
  <c r="AH35" i="2"/>
  <c r="AI35" i="2"/>
  <c r="AJ35" i="2"/>
  <c r="BB35" i="2" s="1"/>
  <c r="AV35" i="2"/>
  <c r="AQ35" i="2"/>
  <c r="AZ35" i="2"/>
  <c r="BA35" i="2" s="1"/>
  <c r="BD35" i="2" s="1"/>
  <c r="BE35" i="2"/>
  <c r="AH36" i="2"/>
  <c r="AJ36" i="2"/>
  <c r="BB36" i="2" s="1"/>
  <c r="BD36" i="2" s="1"/>
  <c r="AQ36" i="2"/>
  <c r="AS36" i="2"/>
  <c r="AZ36" i="2"/>
  <c r="BA36" i="2" s="1"/>
  <c r="AH37" i="2"/>
  <c r="AJ37" i="2"/>
  <c r="BE37" i="2"/>
  <c r="AQ37" i="2"/>
  <c r="AS37" i="2"/>
  <c r="AZ37" i="2"/>
  <c r="BA37" i="2" s="1"/>
  <c r="BD37" i="2" s="1"/>
  <c r="BB37" i="2"/>
  <c r="AH38" i="2"/>
  <c r="AJ38" i="2"/>
  <c r="AQ38" i="2"/>
  <c r="AR38" i="2" s="1"/>
  <c r="AV38" i="2"/>
  <c r="AZ38" i="2"/>
  <c r="BC38" i="2" s="1"/>
  <c r="BA38" i="2"/>
  <c r="BE38" i="2"/>
  <c r="AH39" i="2"/>
  <c r="AI39" i="2"/>
  <c r="AJ39" i="2"/>
  <c r="AS39" i="2" s="1"/>
  <c r="AQ39" i="2"/>
  <c r="AR39" i="2" s="1"/>
  <c r="AU39" i="2" s="1"/>
  <c r="AZ39" i="2"/>
  <c r="BA39" i="2"/>
  <c r="BC39" i="2" s="1"/>
  <c r="AH40" i="2"/>
  <c r="AI40" i="2"/>
  <c r="AJ40" i="2"/>
  <c r="AQ40" i="2"/>
  <c r="AT40" i="2" s="1"/>
  <c r="AR40" i="2"/>
  <c r="AZ40" i="2"/>
  <c r="BA40" i="2" s="1"/>
  <c r="AH41" i="2"/>
  <c r="AI41" i="2" s="1"/>
  <c r="AJ41" i="2"/>
  <c r="AS41" i="2" s="1"/>
  <c r="BE41" i="2"/>
  <c r="AQ41" i="2"/>
  <c r="AR41" i="2"/>
  <c r="AU41" i="2" s="1"/>
  <c r="AZ41" i="2"/>
  <c r="BB41" i="2"/>
  <c r="AH42" i="2"/>
  <c r="AI42" i="2" s="1"/>
  <c r="AL42" i="2" s="1"/>
  <c r="AJ42" i="2"/>
  <c r="AS42" i="2" s="1"/>
  <c r="AQ42" i="2"/>
  <c r="AR42" i="2" s="1"/>
  <c r="AU42" i="2" s="1"/>
  <c r="AZ42" i="2"/>
  <c r="BA42" i="2"/>
  <c r="BC42" i="2" s="1"/>
  <c r="AH43" i="2"/>
  <c r="AI43" i="2" s="1"/>
  <c r="AL43" i="2" s="1"/>
  <c r="AJ43" i="2"/>
  <c r="BB43" i="2" s="1"/>
  <c r="AQ43" i="2"/>
  <c r="AZ43" i="2"/>
  <c r="BA43" i="2" s="1"/>
  <c r="AH44" i="2"/>
  <c r="AJ44" i="2"/>
  <c r="BE44" i="2"/>
  <c r="AQ44" i="2"/>
  <c r="AS44" i="2"/>
  <c r="AZ44" i="2"/>
  <c r="BB44" i="2"/>
  <c r="AH45" i="2"/>
  <c r="AJ45" i="2"/>
  <c r="AV45" i="2"/>
  <c r="AQ45" i="2"/>
  <c r="AS45" i="2"/>
  <c r="AZ45" i="2"/>
  <c r="BB45" i="2"/>
  <c r="AH46" i="2"/>
  <c r="AI46" i="2" s="1"/>
  <c r="AJ46" i="2"/>
  <c r="AS46" i="2" s="1"/>
  <c r="AQ46" i="2"/>
  <c r="AR46" i="2"/>
  <c r="AV46" i="2"/>
  <c r="AZ46" i="2"/>
  <c r="BA46" i="2" s="1"/>
  <c r="BB46" i="2"/>
  <c r="BD46" i="2" s="1"/>
  <c r="BE46" i="2"/>
  <c r="AH47" i="2"/>
  <c r="AI47" i="2" s="1"/>
  <c r="AL47" i="2" s="1"/>
  <c r="AJ47" i="2"/>
  <c r="BB47" i="2" s="1"/>
  <c r="AQ47" i="2"/>
  <c r="AR47" i="2" s="1"/>
  <c r="AZ47" i="2"/>
  <c r="AH48" i="2"/>
  <c r="AI48" i="2" s="1"/>
  <c r="AL48" i="2" s="1"/>
  <c r="AJ48" i="2"/>
  <c r="BB48" i="2" s="1"/>
  <c r="AN48" i="2"/>
  <c r="AQ48" i="2"/>
  <c r="AS48" i="2"/>
  <c r="AZ48" i="2"/>
  <c r="BA48" i="2" s="1"/>
  <c r="BD48" i="2" s="1"/>
  <c r="AH50" i="2"/>
  <c r="AI50" i="2" s="1"/>
  <c r="AL50" i="2" s="1"/>
  <c r="AJ50" i="2"/>
  <c r="AQ50" i="2"/>
  <c r="AR50" i="2"/>
  <c r="AZ50" i="2"/>
  <c r="BE27" i="2"/>
  <c r="AZ27" i="2"/>
  <c r="BA27" i="2" s="1"/>
  <c r="AQ27" i="2"/>
  <c r="AR27" i="2" s="1"/>
  <c r="AU27" i="2" s="1"/>
  <c r="AV27" i="2"/>
  <c r="AJ27" i="2"/>
  <c r="AS27" i="2" s="1"/>
  <c r="AH27" i="2"/>
  <c r="AH25" i="2"/>
  <c r="AJ25" i="2"/>
  <c r="AS25" i="2" s="1"/>
  <c r="AQ25" i="2"/>
  <c r="AT25" i="2" s="1"/>
  <c r="AR25" i="2"/>
  <c r="AZ25" i="2"/>
  <c r="BA25" i="2"/>
  <c r="BC25" i="2" s="1"/>
  <c r="AH3" i="2"/>
  <c r="AI3" i="2"/>
  <c r="AL3" i="2" s="1"/>
  <c r="AJ3" i="2"/>
  <c r="AQ3" i="2"/>
  <c r="AZ3" i="2"/>
  <c r="BA3" i="2" s="1"/>
  <c r="BE3" i="2"/>
  <c r="AH4" i="2"/>
  <c r="AJ4" i="2"/>
  <c r="AV4" i="2"/>
  <c r="AQ4" i="2"/>
  <c r="AR4" i="2" s="1"/>
  <c r="AS4" i="2"/>
  <c r="AZ4" i="2"/>
  <c r="BA4" i="2" s="1"/>
  <c r="BD4" i="2" s="1"/>
  <c r="BB4" i="2"/>
  <c r="AH5" i="2"/>
  <c r="AI5" i="2" s="1"/>
  <c r="AJ5" i="2"/>
  <c r="AQ5" i="2"/>
  <c r="AS5" i="2"/>
  <c r="AV5" i="2"/>
  <c r="AZ5" i="2"/>
  <c r="BC5" i="2" s="1"/>
  <c r="BA5" i="2"/>
  <c r="BB5" i="2"/>
  <c r="BE5" i="2"/>
  <c r="AH6" i="2"/>
  <c r="AK6" i="2" s="1"/>
  <c r="AI6" i="2"/>
  <c r="AJ6" i="2"/>
  <c r="AS6" i="2" s="1"/>
  <c r="AQ6" i="2"/>
  <c r="AR6" i="2" s="1"/>
  <c r="AU6" i="2" s="1"/>
  <c r="AV6" i="2"/>
  <c r="AZ6" i="2"/>
  <c r="BA6" i="2" s="1"/>
  <c r="BE6" i="2"/>
  <c r="AH7" i="2"/>
  <c r="AI7" i="2" s="1"/>
  <c r="AL7" i="2" s="1"/>
  <c r="AJ7" i="2"/>
  <c r="AS7" i="2" s="1"/>
  <c r="AQ7" i="2"/>
  <c r="AR7" i="2" s="1"/>
  <c r="AU7" i="2" s="1"/>
  <c r="AZ7" i="2"/>
  <c r="BA7" i="2"/>
  <c r="AH8" i="2"/>
  <c r="AI8" i="2" s="1"/>
  <c r="AL8" i="2" s="1"/>
  <c r="AJ8" i="2"/>
  <c r="AQ8" i="2"/>
  <c r="AR8" i="2" s="1"/>
  <c r="AV8" i="2"/>
  <c r="AZ8" i="2"/>
  <c r="BE8" i="2"/>
  <c r="AH9" i="2"/>
  <c r="AI9" i="2" s="1"/>
  <c r="AL9" i="2" s="1"/>
  <c r="AJ9" i="2"/>
  <c r="BB9" i="2" s="1"/>
  <c r="AQ9" i="2"/>
  <c r="AR9" i="2" s="1"/>
  <c r="AZ9" i="2"/>
  <c r="BA9" i="2" s="1"/>
  <c r="AH10" i="2"/>
  <c r="AJ10" i="2"/>
  <c r="AS10" i="2" s="1"/>
  <c r="BE10" i="2"/>
  <c r="AQ10" i="2"/>
  <c r="AZ10" i="2"/>
  <c r="BA10" i="2" s="1"/>
  <c r="BB10" i="2"/>
  <c r="AH11" i="2"/>
  <c r="AJ11" i="2"/>
  <c r="AQ11" i="2"/>
  <c r="AZ11" i="2"/>
  <c r="BE11" i="2"/>
  <c r="AH12" i="2"/>
  <c r="AI12" i="2" s="1"/>
  <c r="AJ12" i="2"/>
  <c r="AS12" i="2" s="1"/>
  <c r="AU12" i="2" s="1"/>
  <c r="AQ12" i="2"/>
  <c r="AR12" i="2" s="1"/>
  <c r="AZ12" i="2"/>
  <c r="BA12" i="2" s="1"/>
  <c r="AH13" i="2"/>
  <c r="AJ13" i="2"/>
  <c r="AQ13" i="2"/>
  <c r="AR13" i="2"/>
  <c r="AT13" i="2" s="1"/>
  <c r="AV13" i="2"/>
  <c r="AZ13" i="2"/>
  <c r="BA13" i="2"/>
  <c r="BE13" i="2"/>
  <c r="AH14" i="2"/>
  <c r="AK14" i="2" s="1"/>
  <c r="AN14" i="2" s="1"/>
  <c r="AI14" i="2"/>
  <c r="AJ14" i="2"/>
  <c r="AS14" i="2" s="1"/>
  <c r="AQ14" i="2"/>
  <c r="AR14" i="2" s="1"/>
  <c r="AU14" i="2" s="1"/>
  <c r="AV14" i="2"/>
  <c r="AZ14" i="2"/>
  <c r="BA14" i="2" s="1"/>
  <c r="BE14" i="2"/>
  <c r="AH15" i="2"/>
  <c r="AI15" i="2" s="1"/>
  <c r="AL15" i="2" s="1"/>
  <c r="AJ15" i="2"/>
  <c r="AQ15" i="2"/>
  <c r="AR15" i="2" s="1"/>
  <c r="AS15" i="2"/>
  <c r="AZ15" i="2"/>
  <c r="BB15" i="2"/>
  <c r="AH16" i="2"/>
  <c r="AI16" i="2"/>
  <c r="AL16" i="2" s="1"/>
  <c r="AJ16" i="2"/>
  <c r="AQ16" i="2"/>
  <c r="AR16" i="2"/>
  <c r="AS16" i="2"/>
  <c r="AV16" i="2"/>
  <c r="AZ16" i="2"/>
  <c r="BA16" i="2"/>
  <c r="BE16" i="2"/>
  <c r="AH17" i="2"/>
  <c r="AI17" i="2" s="1"/>
  <c r="AJ17" i="2"/>
  <c r="BB17" i="2" s="1"/>
  <c r="AQ17" i="2"/>
  <c r="AZ17" i="2"/>
  <c r="BA17" i="2" s="1"/>
  <c r="AH18" i="2"/>
  <c r="AJ18" i="2"/>
  <c r="BE18" i="2"/>
  <c r="AQ18" i="2"/>
  <c r="AS18" i="2"/>
  <c r="AZ18" i="2"/>
  <c r="BA18" i="2" s="1"/>
  <c r="BD18" i="2" s="1"/>
  <c r="BB18" i="2"/>
  <c r="AH19" i="2"/>
  <c r="AI19" i="2"/>
  <c r="AL19" i="2" s="1"/>
  <c r="AJ19" i="2"/>
  <c r="AQ19" i="2"/>
  <c r="AR19" i="2"/>
  <c r="AV19" i="2"/>
  <c r="AZ19" i="2"/>
  <c r="BA19" i="2" s="1"/>
  <c r="BE19" i="2"/>
  <c r="AH20" i="2"/>
  <c r="AI20" i="2" s="1"/>
  <c r="AJ20" i="2"/>
  <c r="AS20" i="2" s="1"/>
  <c r="AU20" i="2" s="1"/>
  <c r="AQ20" i="2"/>
  <c r="AR20" i="2" s="1"/>
  <c r="AZ20" i="2"/>
  <c r="BB20" i="2"/>
  <c r="AH21" i="2"/>
  <c r="AI21" i="2" s="1"/>
  <c r="AJ21" i="2"/>
  <c r="AL21" i="2" s="1"/>
  <c r="AQ21" i="2"/>
  <c r="AR21" i="2"/>
  <c r="AV21" i="2"/>
  <c r="AZ21" i="2"/>
  <c r="BA21" i="2"/>
  <c r="BE21" i="2"/>
  <c r="AH22" i="2"/>
  <c r="AI22" i="2"/>
  <c r="AJ22" i="2"/>
  <c r="AS22" i="2" s="1"/>
  <c r="AQ22" i="2"/>
  <c r="AR22" i="2" s="1"/>
  <c r="AU22" i="2" s="1"/>
  <c r="AV22" i="2"/>
  <c r="AZ22" i="2"/>
  <c r="BA22" i="2" s="1"/>
  <c r="AH23" i="2"/>
  <c r="AI23" i="2" s="1"/>
  <c r="AL23" i="2" s="1"/>
  <c r="AJ23" i="2"/>
  <c r="AQ23" i="2"/>
  <c r="AS23" i="2"/>
  <c r="AZ23" i="2"/>
  <c r="BA23" i="2"/>
  <c r="BB23" i="2"/>
  <c r="AH24" i="2"/>
  <c r="AI24" i="2"/>
  <c r="AL24" i="2" s="1"/>
  <c r="AJ24" i="2"/>
  <c r="AS24" i="2" s="1"/>
  <c r="AQ24" i="2"/>
  <c r="AV24" i="2"/>
  <c r="AZ24" i="2"/>
  <c r="BA24" i="2"/>
  <c r="BE24" i="2"/>
  <c r="AJ2" i="2"/>
  <c r="AS2" i="2" s="1"/>
  <c r="AR2" i="2"/>
  <c r="AU2" i="2" s="1"/>
  <c r="AZ2" i="2"/>
  <c r="BA2" i="2" s="1"/>
  <c r="AQ2" i="2"/>
  <c r="AT2" i="2" s="1"/>
  <c r="AH2" i="2"/>
  <c r="AL5" i="2" l="1"/>
  <c r="AT47" i="2"/>
  <c r="AT48" i="2"/>
  <c r="AW48" i="2" s="1"/>
  <c r="AR48" i="2"/>
  <c r="AU48" i="2" s="1"/>
  <c r="BC13" i="2"/>
  <c r="BA41" i="2"/>
  <c r="BD41" i="2" s="1"/>
  <c r="AI38" i="2"/>
  <c r="AL38" i="2" s="1"/>
  <c r="AK38" i="2"/>
  <c r="AI18" i="2"/>
  <c r="AL18" i="2" s="1"/>
  <c r="AT50" i="2"/>
  <c r="AT44" i="2"/>
  <c r="AK39" i="2"/>
  <c r="AI34" i="2"/>
  <c r="AL34" i="2" s="1"/>
  <c r="AK34" i="2"/>
  <c r="BD23" i="2"/>
  <c r="AL20" i="2"/>
  <c r="BB25" i="2"/>
  <c r="BD25" i="2" s="1"/>
  <c r="AL40" i="2"/>
  <c r="AL35" i="2"/>
  <c r="AK35" i="2"/>
  <c r="AI28" i="2"/>
  <c r="AL28" i="2" s="1"/>
  <c r="AK24" i="2"/>
  <c r="BC24" i="2"/>
  <c r="BC23" i="2"/>
  <c r="AR17" i="2"/>
  <c r="AT17" i="2"/>
  <c r="AU16" i="2"/>
  <c r="AT16" i="2"/>
  <c r="AU15" i="2"/>
  <c r="AS13" i="2"/>
  <c r="BB13" i="2"/>
  <c r="BA11" i="2"/>
  <c r="BD11" i="2" s="1"/>
  <c r="AI4" i="2"/>
  <c r="AL4" i="2" s="1"/>
  <c r="AK4" i="2"/>
  <c r="AT46" i="2"/>
  <c r="AU46" i="2"/>
  <c r="AT33" i="2"/>
  <c r="AK23" i="2"/>
  <c r="BD12" i="2"/>
  <c r="BF12" i="2" s="1"/>
  <c r="BA20" i="2"/>
  <c r="BD20" i="2" s="1"/>
  <c r="BC21" i="2"/>
  <c r="BD10" i="2"/>
  <c r="BC15" i="2"/>
  <c r="BF15" i="2" s="1"/>
  <c r="BA15" i="2"/>
  <c r="BD15" i="2" s="1"/>
  <c r="AR10" i="2"/>
  <c r="AU10" i="2" s="1"/>
  <c r="AR5" i="2"/>
  <c r="AU5" i="2" s="1"/>
  <c r="AT5" i="2"/>
  <c r="AW5" i="2" s="1"/>
  <c r="AI27" i="2"/>
  <c r="AL27" i="2" s="1"/>
  <c r="AK27" i="2"/>
  <c r="BC10" i="2"/>
  <c r="BF10" i="2" s="1"/>
  <c r="AT21" i="2"/>
  <c r="BA8" i="2"/>
  <c r="BD8" i="2" s="1"/>
  <c r="AT41" i="2"/>
  <c r="AR36" i="2"/>
  <c r="AU36" i="2" s="1"/>
  <c r="BA29" i="2"/>
  <c r="BD29" i="2" s="1"/>
  <c r="BC29" i="2"/>
  <c r="BF29" i="2" s="1"/>
  <c r="AS21" i="2"/>
  <c r="AU21" i="2" s="1"/>
  <c r="AW21" i="2" s="1"/>
  <c r="BB21" i="2"/>
  <c r="BD21" i="2" s="1"/>
  <c r="BF21" i="2" s="1"/>
  <c r="AK13" i="2"/>
  <c r="AN13" i="2" s="1"/>
  <c r="AI13" i="2"/>
  <c r="AL13" i="2" s="1"/>
  <c r="AT11" i="2"/>
  <c r="AI10" i="2"/>
  <c r="AL10" i="2" s="1"/>
  <c r="AK5" i="2"/>
  <c r="AN5" i="2" s="1"/>
  <c r="AI44" i="2"/>
  <c r="AL44" i="2" s="1"/>
  <c r="AK44" i="2"/>
  <c r="AT42" i="2"/>
  <c r="AW42" i="2" s="1"/>
  <c r="AR37" i="2"/>
  <c r="AU37" i="2" s="1"/>
  <c r="AK36" i="2"/>
  <c r="AN36" i="2" s="1"/>
  <c r="BC30" i="2"/>
  <c r="AK43" i="2"/>
  <c r="AT22" i="2"/>
  <c r="BC2" i="2"/>
  <c r="BF2" i="2" s="1"/>
  <c r="BD40" i="2"/>
  <c r="BD16" i="2"/>
  <c r="BB2" i="2"/>
  <c r="BC16" i="2"/>
  <c r="BC7" i="2"/>
  <c r="AI25" i="2"/>
  <c r="AL25" i="2" s="1"/>
  <c r="AS34" i="2"/>
  <c r="BB34" i="2"/>
  <c r="BD34" i="2" s="1"/>
  <c r="BF34" i="2" s="1"/>
  <c r="AT39" i="2"/>
  <c r="AW39" i="2" s="1"/>
  <c r="AL12" i="2"/>
  <c r="AK3" i="2"/>
  <c r="BB28" i="2"/>
  <c r="AS28" i="2"/>
  <c r="AK8" i="2"/>
  <c r="AN8" i="2" s="1"/>
  <c r="AK19" i="2"/>
  <c r="AN6" i="2"/>
  <c r="BA47" i="2"/>
  <c r="BD47" i="2" s="1"/>
  <c r="AU8" i="2"/>
  <c r="AI2" i="2"/>
  <c r="AL2" i="2" s="1"/>
  <c r="AR24" i="2"/>
  <c r="AU24" i="2" s="1"/>
  <c r="AT24" i="2"/>
  <c r="AR23" i="2"/>
  <c r="AU23" i="2" s="1"/>
  <c r="AT23" i="2"/>
  <c r="AK22" i="2"/>
  <c r="AL17" i="2"/>
  <c r="BB12" i="2"/>
  <c r="BD5" i="2"/>
  <c r="AU25" i="2"/>
  <c r="AI45" i="2"/>
  <c r="AL45" i="2" s="1"/>
  <c r="BD43" i="2"/>
  <c r="AS33" i="2"/>
  <c r="AU33" i="2" s="1"/>
  <c r="BB33" i="2"/>
  <c r="BD33" i="2" s="1"/>
  <c r="BC31" i="2"/>
  <c r="AT14" i="2"/>
  <c r="AW14" i="2" s="1"/>
  <c r="BC18" i="2"/>
  <c r="BD13" i="2"/>
  <c r="AI11" i="2"/>
  <c r="AL11" i="2" s="1"/>
  <c r="AR43" i="2"/>
  <c r="AT43" i="2"/>
  <c r="AU34" i="2"/>
  <c r="AK16" i="2"/>
  <c r="AT19" i="2"/>
  <c r="BA44" i="2"/>
  <c r="BD44" i="2" s="1"/>
  <c r="AS38" i="2"/>
  <c r="AU38" i="2" s="1"/>
  <c r="AW38" i="2" s="1"/>
  <c r="BB38" i="2"/>
  <c r="BD38" i="2" s="1"/>
  <c r="BF38" i="2" s="1"/>
  <c r="AR35" i="2"/>
  <c r="AT35" i="2"/>
  <c r="AT34" i="2"/>
  <c r="BA28" i="2"/>
  <c r="BD28" i="2" s="1"/>
  <c r="BC28" i="2"/>
  <c r="BF28" i="2" s="1"/>
  <c r="AK33" i="2"/>
  <c r="BF5" i="2"/>
  <c r="AI29" i="2"/>
  <c r="AL29" i="2" s="1"/>
  <c r="BA45" i="2"/>
  <c r="BD45" i="2" s="1"/>
  <c r="AT8" i="2"/>
  <c r="BC37" i="2"/>
  <c r="BF37" i="2" s="1"/>
  <c r="BC4" i="2"/>
  <c r="BB7" i="2"/>
  <c r="BD7" i="2" s="1"/>
  <c r="BF7" i="2" s="1"/>
  <c r="AS47" i="2"/>
  <c r="AU47" i="2" s="1"/>
  <c r="AW47" i="2" s="1"/>
  <c r="BB30" i="2"/>
  <c r="BD30" i="2" s="1"/>
  <c r="AK42" i="2"/>
  <c r="AN42" i="2" s="1"/>
  <c r="AK17" i="2"/>
  <c r="AK9" i="2"/>
  <c r="AN9" i="2" s="1"/>
  <c r="AT32" i="2"/>
  <c r="AT15" i="2"/>
  <c r="AT7" i="2"/>
  <c r="AU13" i="2"/>
  <c r="BC36" i="2"/>
  <c r="BC19" i="2"/>
  <c r="BC3" i="2"/>
  <c r="AR18" i="2"/>
  <c r="AU18" i="2" s="1"/>
  <c r="AR45" i="2"/>
  <c r="AU45" i="2" s="1"/>
  <c r="AR44" i="2"/>
  <c r="AU44" i="2" s="1"/>
  <c r="AI36" i="2"/>
  <c r="AL36" i="2" s="1"/>
  <c r="AK47" i="2"/>
  <c r="AN47" i="2" s="1"/>
  <c r="AT29" i="2"/>
  <c r="AT20" i="2"/>
  <c r="AT12" i="2"/>
  <c r="AW12" i="2" s="1"/>
  <c r="AT4" i="2"/>
  <c r="BC33" i="2"/>
  <c r="BF33" i="2" s="1"/>
  <c r="AR11" i="2"/>
  <c r="AR3" i="2"/>
  <c r="AT3" i="2" s="1"/>
  <c r="BE39" i="2"/>
  <c r="AI37" i="2"/>
  <c r="AL37" i="2" s="1"/>
  <c r="AR28" i="2"/>
  <c r="AU28" i="2" s="1"/>
  <c r="AK46" i="2"/>
  <c r="AK50" i="2"/>
  <c r="AN50" i="2" s="1"/>
  <c r="BE42" i="2"/>
  <c r="BE2" i="2"/>
  <c r="AT27" i="2"/>
  <c r="BC22" i="2"/>
  <c r="BB42" i="2"/>
  <c r="BD42" i="2" s="1"/>
  <c r="BF42" i="2" s="1"/>
  <c r="AT9" i="2"/>
  <c r="BC46" i="2"/>
  <c r="BF46" i="2" s="1"/>
  <c r="BA50" i="2"/>
  <c r="BD50" i="2" s="1"/>
  <c r="AW29" i="2"/>
  <c r="AV50" i="2"/>
  <c r="AV47" i="2"/>
  <c r="BE31" i="2"/>
  <c r="AW22" i="2"/>
  <c r="AV17" i="2"/>
  <c r="AV34" i="2"/>
  <c r="BF17" i="2"/>
  <c r="AW2" i="2"/>
  <c r="AN40" i="2"/>
  <c r="AN41" i="2"/>
  <c r="AN32" i="2"/>
  <c r="AW30" i="2"/>
  <c r="AN33" i="2"/>
  <c r="AN35" i="2"/>
  <c r="AN44" i="2"/>
  <c r="BF43" i="2"/>
  <c r="AN43" i="2"/>
  <c r="AW41" i="2"/>
  <c r="AW46" i="2"/>
  <c r="BF35" i="2"/>
  <c r="BF36" i="2"/>
  <c r="AW31" i="2"/>
  <c r="AS50" i="2"/>
  <c r="AU50" i="2" s="1"/>
  <c r="BE48" i="2"/>
  <c r="BF48" i="2" s="1"/>
  <c r="AV43" i="2"/>
  <c r="BE40" i="2"/>
  <c r="BB39" i="2"/>
  <c r="BE32" i="2"/>
  <c r="BB31" i="2"/>
  <c r="BD31" i="2" s="1"/>
  <c r="BB50" i="2"/>
  <c r="AV41" i="2"/>
  <c r="AS40" i="2"/>
  <c r="AU40" i="2" s="1"/>
  <c r="AW40" i="2" s="1"/>
  <c r="AV33" i="2"/>
  <c r="AS32" i="2"/>
  <c r="AU32" i="2" s="1"/>
  <c r="AV44" i="2"/>
  <c r="AS43" i="2"/>
  <c r="BB40" i="2"/>
  <c r="AV36" i="2"/>
  <c r="AS35" i="2"/>
  <c r="BB32" i="2"/>
  <c r="BD32" i="2" s="1"/>
  <c r="AV28" i="2"/>
  <c r="AN39" i="2"/>
  <c r="AN31" i="2"/>
  <c r="AW27" i="2"/>
  <c r="AN27" i="2"/>
  <c r="BB27" i="2"/>
  <c r="BF25" i="2"/>
  <c r="AV25" i="2"/>
  <c r="AW23" i="2"/>
  <c r="AN21" i="2"/>
  <c r="AV9" i="2"/>
  <c r="BE9" i="2"/>
  <c r="BF18" i="2"/>
  <c r="AN17" i="2"/>
  <c r="AW24" i="2"/>
  <c r="AW13" i="2"/>
  <c r="AW4" i="2"/>
  <c r="AN19" i="2"/>
  <c r="BB19" i="2"/>
  <c r="AS19" i="2"/>
  <c r="AU19" i="2" s="1"/>
  <c r="AW19" i="2" s="1"/>
  <c r="BB16" i="2"/>
  <c r="BF9" i="2"/>
  <c r="BB8" i="2"/>
  <c r="AS8" i="2"/>
  <c r="AV20" i="2"/>
  <c r="BE20" i="2"/>
  <c r="AW7" i="2"/>
  <c r="AW6" i="2"/>
  <c r="AN22" i="2"/>
  <c r="AN16" i="2"/>
  <c r="AN3" i="2"/>
  <c r="AN24" i="2"/>
  <c r="AN15" i="2"/>
  <c r="AN12" i="2"/>
  <c r="AN7" i="2"/>
  <c r="BB24" i="2"/>
  <c r="AS11" i="2"/>
  <c r="AV15" i="2"/>
  <c r="AW15" i="2" s="1"/>
  <c r="BB11" i="2"/>
  <c r="AV7" i="2"/>
  <c r="BE23" i="2"/>
  <c r="BB22" i="2"/>
  <c r="BD22" i="2" s="1"/>
  <c r="AV18" i="2"/>
  <c r="AS17" i="2"/>
  <c r="BB14" i="2"/>
  <c r="AV10" i="2"/>
  <c r="AS9" i="2"/>
  <c r="AU9" i="2" s="1"/>
  <c r="BB6" i="2"/>
  <c r="BD6" i="2" s="1"/>
  <c r="AV12" i="2"/>
  <c r="BE4" i="2"/>
  <c r="BF4" i="2" s="1"/>
  <c r="BB3" i="2"/>
  <c r="BD3" i="2" s="1"/>
  <c r="BF3" i="2" s="1"/>
  <c r="AS3" i="2"/>
  <c r="BF30" i="2" l="1"/>
  <c r="AW33" i="2"/>
  <c r="BF14" i="2"/>
  <c r="AW25" i="2"/>
  <c r="AW44" i="2"/>
  <c r="BD39" i="2"/>
  <c r="BF39" i="2" s="1"/>
  <c r="AT36" i="2"/>
  <c r="AW36" i="2" s="1"/>
  <c r="AT18" i="2"/>
  <c r="BF16" i="2"/>
  <c r="AW32" i="2"/>
  <c r="BC45" i="2"/>
  <c r="BF45" i="2" s="1"/>
  <c r="BC44" i="2"/>
  <c r="BF44" i="2" s="1"/>
  <c r="AU43" i="2"/>
  <c r="AW43" i="2" s="1"/>
  <c r="AT37" i="2"/>
  <c r="AW37" i="2" s="1"/>
  <c r="BC11" i="2"/>
  <c r="AU17" i="2"/>
  <c r="AW17" i="2" s="1"/>
  <c r="BC41" i="2"/>
  <c r="BF41" i="2" s="1"/>
  <c r="AT45" i="2"/>
  <c r="AW45" i="2" s="1"/>
  <c r="AK11" i="2"/>
  <c r="AN11" i="2" s="1"/>
  <c r="AK25" i="2"/>
  <c r="AN25" i="2" s="1"/>
  <c r="BC8" i="2"/>
  <c r="BF8" i="2" s="1"/>
  <c r="BD19" i="2"/>
  <c r="BF19" i="2" s="1"/>
  <c r="BF23" i="2"/>
  <c r="AW35" i="2"/>
  <c r="AW50" i="2"/>
  <c r="AK29" i="2"/>
  <c r="AN29" i="2" s="1"/>
  <c r="AU35" i="2"/>
  <c r="BD14" i="2"/>
  <c r="AK45" i="2"/>
  <c r="AT10" i="2"/>
  <c r="AW10" i="2" s="1"/>
  <c r="BC20" i="2"/>
  <c r="BF20" i="2" s="1"/>
  <c r="AK18" i="2"/>
  <c r="AN18" i="2" s="1"/>
  <c r="BF13" i="2"/>
  <c r="AW18" i="2"/>
  <c r="AU3" i="2"/>
  <c r="AW3" i="2" s="1"/>
  <c r="AK37" i="2"/>
  <c r="AN37" i="2" s="1"/>
  <c r="BF22" i="2"/>
  <c r="BF6" i="2"/>
  <c r="AW8" i="2"/>
  <c r="AW34" i="2"/>
  <c r="BF11" i="2"/>
  <c r="AU11" i="2"/>
  <c r="AW11" i="2" s="1"/>
  <c r="BD27" i="2"/>
  <c r="BF27" i="2" s="1"/>
  <c r="BC47" i="2"/>
  <c r="BF47" i="2" s="1"/>
  <c r="AK10" i="2"/>
  <c r="AN10" i="2" s="1"/>
  <c r="BD24" i="2"/>
  <c r="BF24" i="2" s="1"/>
  <c r="AW16" i="2"/>
  <c r="AK28" i="2"/>
  <c r="AN28" i="2" s="1"/>
  <c r="AK2" i="2"/>
  <c r="AN2" i="2" s="1"/>
  <c r="AT28" i="2"/>
  <c r="AW28" i="2" s="1"/>
  <c r="BC50" i="2"/>
  <c r="BF50" i="2" s="1"/>
  <c r="BF32" i="2"/>
  <c r="AW9" i="2"/>
  <c r="BF40" i="2"/>
  <c r="BF31" i="2"/>
  <c r="AN46" i="2"/>
  <c r="AN45" i="2"/>
  <c r="AN34" i="2"/>
  <c r="AN30" i="2"/>
  <c r="AN38" i="2"/>
  <c r="AW20" i="2"/>
  <c r="AN23" i="2"/>
  <c r="AN4" i="2"/>
  <c r="AN20" i="2"/>
</calcChain>
</file>

<file path=xl/sharedStrings.xml><?xml version="1.0" encoding="utf-8"?>
<sst xmlns="http://schemas.openxmlformats.org/spreadsheetml/2006/main" count="568" uniqueCount="242">
  <si>
    <t>t1</t>
  </si>
  <si>
    <t>t2</t>
  </si>
  <si>
    <t>event vector</t>
  </si>
  <si>
    <t>event time</t>
  </si>
  <si>
    <t>on</t>
  </si>
  <si>
    <t>on (default)</t>
  </si>
  <si>
    <t>off (default)</t>
  </si>
  <si>
    <t>run</t>
  </si>
  <si>
    <t>report</t>
  </si>
  <si>
    <t>fault</t>
  </si>
  <si>
    <t>resume fault</t>
  </si>
  <si>
    <t>stop</t>
  </si>
  <si>
    <t>off</t>
  </si>
  <si>
    <t>out of order</t>
  </si>
  <si>
    <t>event day</t>
  </si>
  <si>
    <t>day 0</t>
  </si>
  <si>
    <t>State</t>
  </si>
  <si>
    <t>t_now</t>
  </si>
  <si>
    <t>Machine_ON</t>
  </si>
  <si>
    <t>Machine_OUT_OF_ORDER</t>
  </si>
  <si>
    <t>Machine_FAILLURE</t>
  </si>
  <si>
    <t>Machine_BEARK_OUT</t>
  </si>
  <si>
    <t>Machine_RUN</t>
  </si>
  <si>
    <t>Machine_break_IN</t>
  </si>
  <si>
    <t>Machine_Fault</t>
  </si>
  <si>
    <t>Quantity</t>
  </si>
  <si>
    <t>Scrap</t>
  </si>
  <si>
    <t>envent Cell</t>
  </si>
  <si>
    <t>Product</t>
  </si>
  <si>
    <t>Quantity pro1</t>
  </si>
  <si>
    <t>Scrap pro 1</t>
  </si>
  <si>
    <t>Quantity pro2</t>
  </si>
  <si>
    <t>Scrap pro 2</t>
  </si>
  <si>
    <t>run_time</t>
  </si>
  <si>
    <t>planned_production_time</t>
  </si>
  <si>
    <t>Idel_production_time</t>
  </si>
  <si>
    <t>Availability</t>
  </si>
  <si>
    <t>Performance</t>
  </si>
  <si>
    <t>Quality</t>
  </si>
  <si>
    <t>OEE</t>
  </si>
  <si>
    <t>t</t>
  </si>
  <si>
    <t>t-1</t>
  </si>
  <si>
    <t>break in</t>
  </si>
  <si>
    <t>resume break in</t>
  </si>
  <si>
    <t>day t1</t>
  </si>
  <si>
    <t>day t2</t>
  </si>
  <si>
    <t>NOW</t>
  </si>
  <si>
    <t>day -3</t>
  </si>
  <si>
    <t>day-3</t>
  </si>
  <si>
    <t>day -2</t>
  </si>
  <si>
    <t>day -1</t>
  </si>
  <si>
    <t>t-2</t>
  </si>
  <si>
    <t>t-85</t>
  </si>
  <si>
    <t>t-84</t>
  </si>
  <si>
    <t>t-83</t>
  </si>
  <si>
    <t>t-82</t>
  </si>
  <si>
    <t>t-81</t>
  </si>
  <si>
    <t>t-80</t>
  </si>
  <si>
    <t>t-79</t>
  </si>
  <si>
    <t>t-78</t>
  </si>
  <si>
    <t>t-77</t>
  </si>
  <si>
    <t>t-76</t>
  </si>
  <si>
    <t>t-75</t>
  </si>
  <si>
    <t>t-74</t>
  </si>
  <si>
    <t>t-73</t>
  </si>
  <si>
    <t>t-72</t>
  </si>
  <si>
    <t>t-71</t>
  </si>
  <si>
    <t>t-70</t>
  </si>
  <si>
    <t>t-69</t>
  </si>
  <si>
    <t>t-68</t>
  </si>
  <si>
    <t>t-67</t>
  </si>
  <si>
    <t>t-66</t>
  </si>
  <si>
    <t>t-65</t>
  </si>
  <si>
    <t>t-64</t>
  </si>
  <si>
    <t>t-63</t>
  </si>
  <si>
    <t>t-62</t>
  </si>
  <si>
    <t>t-61</t>
  </si>
  <si>
    <t>t-60</t>
  </si>
  <si>
    <t>t-59</t>
  </si>
  <si>
    <t>t-58</t>
  </si>
  <si>
    <t>t-57</t>
  </si>
  <si>
    <t>t-56</t>
  </si>
  <si>
    <t>t-55</t>
  </si>
  <si>
    <t>t-54</t>
  </si>
  <si>
    <t>t-53</t>
  </si>
  <si>
    <t>t-52</t>
  </si>
  <si>
    <t>t-51</t>
  </si>
  <si>
    <t>t-50</t>
  </si>
  <si>
    <t>t-49</t>
  </si>
  <si>
    <t>t-48</t>
  </si>
  <si>
    <t>t-47</t>
  </si>
  <si>
    <t>t-46</t>
  </si>
  <si>
    <t>t-45</t>
  </si>
  <si>
    <t>t-44</t>
  </si>
  <si>
    <t>t-43</t>
  </si>
  <si>
    <t>t-42</t>
  </si>
  <si>
    <t>t-41</t>
  </si>
  <si>
    <t>t-40</t>
  </si>
  <si>
    <t>t-39</t>
  </si>
  <si>
    <t>t-38</t>
  </si>
  <si>
    <t>t-37</t>
  </si>
  <si>
    <t>t-36</t>
  </si>
  <si>
    <t>t-35</t>
  </si>
  <si>
    <t>t-34</t>
  </si>
  <si>
    <t>t-33</t>
  </si>
  <si>
    <t>t-32</t>
  </si>
  <si>
    <t>t-31</t>
  </si>
  <si>
    <t>t-30</t>
  </si>
  <si>
    <t>t-29</t>
  </si>
  <si>
    <t>t-28</t>
  </si>
  <si>
    <t>t-27</t>
  </si>
  <si>
    <t>t-26</t>
  </si>
  <si>
    <t>t-25</t>
  </si>
  <si>
    <t>t-24</t>
  </si>
  <si>
    <t>t-23</t>
  </si>
  <si>
    <t>t-22</t>
  </si>
  <si>
    <t>t-21</t>
  </si>
  <si>
    <t>t-20</t>
  </si>
  <si>
    <t>t-19</t>
  </si>
  <si>
    <t>t-18</t>
  </si>
  <si>
    <t>t-17</t>
  </si>
  <si>
    <t>t-16</t>
  </si>
  <si>
    <t>t-15</t>
  </si>
  <si>
    <t>t-14</t>
  </si>
  <si>
    <t>t-13</t>
  </si>
  <si>
    <t>t-12</t>
  </si>
  <si>
    <t>t-11</t>
  </si>
  <si>
    <t>t-10</t>
  </si>
  <si>
    <t>t-9</t>
  </si>
  <si>
    <t>t-8</t>
  </si>
  <si>
    <t>t-7</t>
  </si>
  <si>
    <t>t-6</t>
  </si>
  <si>
    <t>t-5</t>
  </si>
  <si>
    <t>t-4</t>
  </si>
  <si>
    <t>t-3</t>
  </si>
  <si>
    <t>t-86</t>
  </si>
  <si>
    <t>day0</t>
  </si>
  <si>
    <t>t-87</t>
  </si>
  <si>
    <t>t-88</t>
  </si>
  <si>
    <t>t-89</t>
  </si>
  <si>
    <t>resume break out</t>
  </si>
  <si>
    <t>break out</t>
  </si>
  <si>
    <t>t+0,5</t>
  </si>
  <si>
    <t>t-89,5</t>
  </si>
  <si>
    <t>Now+0,5</t>
  </si>
  <si>
    <r>
      <rPr>
        <b/>
        <sz val="11"/>
        <color theme="1"/>
        <rFont val="Calibri"/>
        <family val="2"/>
        <scheme val="minor"/>
      </rPr>
      <t>day 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(t+0,5)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</si>
  <si>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(t-17,5)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</si>
  <si>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(t-89,5)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</si>
  <si>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(t-89)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</si>
  <si>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(t-88,5)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</si>
  <si>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(t-88)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</si>
  <si>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(t-87,5)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</si>
  <si>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(t-87)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</si>
  <si>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(t-86,5)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</si>
  <si>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(t-86)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</si>
  <si>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(t-85,5)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</si>
  <si>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(t-85)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</si>
  <si>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(t-84,5)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</si>
  <si>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(t-84)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</si>
  <si>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(t-83,5)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</si>
  <si>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(t-83)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</si>
  <si>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(t-82,5)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</si>
  <si>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(t-82)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</si>
  <si>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(t-81)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</si>
  <si>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(t-81,5)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</si>
  <si>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(t-80,5)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</si>
  <si>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(t-80)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</si>
  <si>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(t-79,5)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</si>
  <si>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(t-79)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</si>
  <si>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(t-78,5)</t>
    </r>
  </si>
  <si>
    <r>
      <rPr>
        <b/>
        <sz val="11"/>
        <color theme="1"/>
        <rFont val="Calibri"/>
        <family val="2"/>
        <scheme val="minor"/>
      </rPr>
      <t>day 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(t)</t>
    </r>
  </si>
  <si>
    <r>
      <rPr>
        <b/>
        <sz val="11"/>
        <color theme="1"/>
        <rFont val="Calibri"/>
        <family val="2"/>
        <scheme val="minor"/>
      </rPr>
      <t>day 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(t-0,5)</t>
    </r>
  </si>
  <si>
    <r>
      <rPr>
        <b/>
        <sz val="11"/>
        <color theme="1"/>
        <rFont val="Calibri"/>
        <family val="2"/>
        <scheme val="minor"/>
      </rPr>
      <t>day 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(t-1)</t>
    </r>
  </si>
  <si>
    <r>
      <rPr>
        <b/>
        <sz val="11"/>
        <color theme="1"/>
        <rFont val="Calibri"/>
        <family val="2"/>
        <scheme val="minor"/>
      </rPr>
      <t>day 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(t-1,5)</t>
    </r>
  </si>
  <si>
    <r>
      <rPr>
        <b/>
        <sz val="11"/>
        <color theme="1"/>
        <rFont val="Calibri"/>
        <family val="2"/>
        <scheme val="minor"/>
      </rPr>
      <t>day 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(t-2)</t>
    </r>
  </si>
  <si>
    <r>
      <rPr>
        <b/>
        <sz val="11"/>
        <color theme="1"/>
        <rFont val="Calibri"/>
        <family val="2"/>
        <scheme val="minor"/>
      </rPr>
      <t>day 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(t-2,5)</t>
    </r>
  </si>
  <si>
    <r>
      <rPr>
        <b/>
        <sz val="11"/>
        <color theme="1"/>
        <rFont val="Calibri"/>
        <family val="2"/>
        <scheme val="minor"/>
      </rPr>
      <t>day 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(t-3)</t>
    </r>
  </si>
  <si>
    <r>
      <rPr>
        <b/>
        <sz val="11"/>
        <color theme="1"/>
        <rFont val="Calibri"/>
        <family val="2"/>
        <scheme val="minor"/>
      </rPr>
      <t>day 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(t-3,5)</t>
    </r>
  </si>
  <si>
    <r>
      <rPr>
        <b/>
        <sz val="11"/>
        <color theme="1"/>
        <rFont val="Calibri"/>
        <family val="2"/>
        <scheme val="minor"/>
      </rPr>
      <t>day 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(t-4)</t>
    </r>
  </si>
  <si>
    <r>
      <rPr>
        <b/>
        <sz val="11"/>
        <color theme="1"/>
        <rFont val="Calibri"/>
        <family val="2"/>
        <scheme val="minor"/>
      </rPr>
      <t>day 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(t-4,5)</t>
    </r>
  </si>
  <si>
    <r>
      <rPr>
        <b/>
        <sz val="11"/>
        <color theme="1"/>
        <rFont val="Calibri"/>
        <family val="2"/>
        <scheme val="minor"/>
      </rPr>
      <t>day 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(t-5)</t>
    </r>
  </si>
  <si>
    <r>
      <rPr>
        <b/>
        <sz val="11"/>
        <color theme="1"/>
        <rFont val="Calibri"/>
        <family val="2"/>
        <scheme val="minor"/>
      </rPr>
      <t>day 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(t-5,5)</t>
    </r>
  </si>
  <si>
    <r>
      <rPr>
        <b/>
        <sz val="11"/>
        <color theme="1"/>
        <rFont val="Calibri"/>
        <family val="2"/>
        <scheme val="minor"/>
      </rPr>
      <t>day 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(t-6)</t>
    </r>
  </si>
  <si>
    <r>
      <rPr>
        <b/>
        <sz val="11"/>
        <color theme="1"/>
        <rFont val="Calibri"/>
        <family val="2"/>
        <scheme val="minor"/>
      </rPr>
      <t>day 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(t-6,5)</t>
    </r>
  </si>
  <si>
    <r>
      <rPr>
        <b/>
        <sz val="11"/>
        <color theme="1"/>
        <rFont val="Calibri"/>
        <family val="2"/>
        <scheme val="minor"/>
      </rPr>
      <t>day 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(t-7)</t>
    </r>
  </si>
  <si>
    <r>
      <rPr>
        <b/>
        <sz val="11"/>
        <color theme="1"/>
        <rFont val="Calibri"/>
        <family val="2"/>
        <scheme val="minor"/>
      </rPr>
      <t>day 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(t-7,5)</t>
    </r>
  </si>
  <si>
    <r>
      <rPr>
        <b/>
        <sz val="11"/>
        <color theme="1"/>
        <rFont val="Calibri"/>
        <family val="2"/>
        <scheme val="minor"/>
      </rPr>
      <t>day 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(t-8)</t>
    </r>
  </si>
  <si>
    <r>
      <rPr>
        <b/>
        <sz val="11"/>
        <color theme="1"/>
        <rFont val="Calibri"/>
        <family val="2"/>
        <scheme val="minor"/>
      </rPr>
      <t>day 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(t-8,5)</t>
    </r>
  </si>
  <si>
    <r>
      <rPr>
        <b/>
        <sz val="11"/>
        <color theme="1"/>
        <rFont val="Calibri"/>
        <family val="2"/>
        <scheme val="minor"/>
      </rPr>
      <t>day 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(t-9)</t>
    </r>
  </si>
  <si>
    <r>
      <rPr>
        <b/>
        <sz val="11"/>
        <color theme="1"/>
        <rFont val="Calibri"/>
        <family val="2"/>
        <scheme val="minor"/>
      </rPr>
      <t>day 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(t-9,5)</t>
    </r>
  </si>
  <si>
    <r>
      <rPr>
        <b/>
        <sz val="11"/>
        <color theme="1"/>
        <rFont val="Calibri"/>
        <family val="2"/>
        <scheme val="minor"/>
      </rPr>
      <t>day 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(t-10)</t>
    </r>
  </si>
  <si>
    <r>
      <rPr>
        <b/>
        <sz val="11"/>
        <color theme="1"/>
        <rFont val="Calibri"/>
        <family val="2"/>
        <scheme val="minor"/>
      </rPr>
      <t>day 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(t-10,5)</t>
    </r>
  </si>
  <si>
    <t>Break in</t>
  </si>
  <si>
    <t>Fault</t>
  </si>
  <si>
    <t>Faillure</t>
  </si>
  <si>
    <t>Break out</t>
  </si>
  <si>
    <t>1 h</t>
  </si>
  <si>
    <t>1h</t>
  </si>
  <si>
    <r>
      <rPr>
        <b/>
        <sz val="11"/>
        <color theme="1"/>
        <rFont val="Calibri"/>
        <family val="2"/>
        <scheme val="minor"/>
      </rPr>
      <t>day 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(t)</t>
    </r>
    <r>
      <rPr>
        <sz val="11"/>
        <color theme="1"/>
        <rFont val="Calibri"/>
        <family val="2"/>
        <scheme val="minor"/>
      </rPr>
      <t xml:space="preserve"> 17:00:00</t>
    </r>
  </si>
  <si>
    <r>
      <rPr>
        <b/>
        <sz val="11"/>
        <color theme="1"/>
        <rFont val="Calibri"/>
        <family val="2"/>
        <scheme val="minor"/>
      </rPr>
      <t>day 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(t)</t>
    </r>
    <r>
      <rPr>
        <sz val="11"/>
        <color theme="1"/>
        <rFont val="Calibri"/>
        <family val="2"/>
        <scheme val="minor"/>
      </rPr>
      <t xml:space="preserve"> 17:00:00</t>
    </r>
    <r>
      <rPr>
        <sz val="11"/>
        <color theme="1"/>
        <rFont val="Calibri"/>
        <family val="2"/>
        <scheme val="minor"/>
      </rPr>
      <t/>
    </r>
  </si>
  <si>
    <t>product 1</t>
  </si>
  <si>
    <t>product 2</t>
  </si>
  <si>
    <t>all time</t>
  </si>
  <si>
    <t>Out of order</t>
  </si>
  <si>
    <t>45 h</t>
  </si>
  <si>
    <t>18h</t>
  </si>
  <si>
    <t>7h</t>
  </si>
  <si>
    <t>2h</t>
  </si>
  <si>
    <t>19h</t>
  </si>
  <si>
    <t>8h</t>
  </si>
  <si>
    <t>14h</t>
  </si>
  <si>
    <t>Cycle time 1 (min)</t>
  </si>
  <si>
    <t>Cycle time 2 (min)</t>
  </si>
  <si>
    <t>*</t>
  </si>
  <si>
    <t>5 scd</t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</si>
  <si>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(t-78)</t>
    </r>
  </si>
  <si>
    <t>****</t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</si>
  <si>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(t-20,5)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</si>
  <si>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(t-21)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</si>
  <si>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(t-20)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</si>
  <si>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(t-19,5)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</si>
  <si>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(t-19)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</si>
  <si>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(t-18)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</si>
  <si>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(t-18,5)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</si>
  <si>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(t-17)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</si>
  <si>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(t-16,5)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</si>
  <si>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(t-16)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</si>
  <si>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(t-15,5)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</si>
  <si>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(t-15)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</si>
  <si>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(t-14,5)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</si>
  <si>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(t-14)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</si>
  <si>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(t-13,5)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</si>
  <si>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(t-13)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</si>
  <si>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(t-12,5)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</si>
  <si>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(t-12)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</si>
  <si>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(t-11,5)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</si>
  <si>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(t-11)</t>
    </r>
  </si>
  <si>
    <r>
      <rPr>
        <b/>
        <sz val="11"/>
        <color theme="1"/>
        <rFont val="Calibri"/>
        <family val="2"/>
        <scheme val="minor"/>
      </rPr>
      <t>day -1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(t-10,5)</t>
    </r>
  </si>
  <si>
    <r>
      <rPr>
        <b/>
        <sz val="11"/>
        <color theme="1"/>
        <rFont val="Calibri"/>
        <family val="2"/>
        <scheme val="minor"/>
      </rPr>
      <t>day 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8"/>
        <rFont val="Calibri"/>
        <family val="2"/>
        <scheme val="minor"/>
      </rPr>
      <t>(t-10,75)</t>
    </r>
  </si>
  <si>
    <t>resume out of order</t>
  </si>
  <si>
    <t>failure</t>
  </si>
  <si>
    <t>resume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</si>
</sst>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6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0" borderId="2" xfId="0" applyBorder="1"/>
    <xf numFmtId="0" fontId="2" fillId="7" borderId="0" xfId="0" applyFont="1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9" borderId="2" xfId="0" applyFill="1" applyBorder="1"/>
    <xf numFmtId="0" fontId="0" fillId="10" borderId="1" xfId="0" applyFill="1" applyBorder="1"/>
    <xf numFmtId="0" fontId="0" fillId="10" borderId="2" xfId="0" applyFill="1" applyBorder="1"/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7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20" fontId="0" fillId="5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20" fontId="0" fillId="9" borderId="0" xfId="0" applyNumberFormat="1" applyFill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20" fontId="0" fillId="9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20" fontId="0" fillId="9" borderId="4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0" fontId="0" fillId="6" borderId="0" xfId="0" applyNumberFormat="1" applyFill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20" fontId="0" fillId="8" borderId="0" xfId="0" applyNumberFormat="1" applyFill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20" fontId="0" fillId="10" borderId="3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20" fontId="0" fillId="10" borderId="4" xfId="0" applyNumberFormat="1" applyFill="1" applyBorder="1" applyAlignment="1">
      <alignment horizontal="center" vertical="center"/>
    </xf>
    <xf numFmtId="0" fontId="0" fillId="9" borderId="5" xfId="0" applyFill="1" applyBorder="1"/>
    <xf numFmtId="0" fontId="0" fillId="9" borderId="6" xfId="0" applyFill="1" applyBorder="1" applyAlignment="1">
      <alignment horizontal="center" vertical="center"/>
    </xf>
    <xf numFmtId="20" fontId="0" fillId="9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9" borderId="7" xfId="0" applyFill="1" applyBorder="1"/>
    <xf numFmtId="0" fontId="0" fillId="9" borderId="8" xfId="0" applyFill="1" applyBorder="1" applyAlignment="1">
      <alignment horizontal="center" vertical="center"/>
    </xf>
    <xf numFmtId="20" fontId="0" fillId="9" borderId="8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11" borderId="0" xfId="0" applyFont="1" applyFill="1"/>
    <xf numFmtId="0" fontId="2" fillId="11" borderId="0" xfId="0" applyFont="1" applyFill="1" applyAlignment="1">
      <alignment horizontal="center" vertical="center"/>
    </xf>
    <xf numFmtId="20" fontId="2" fillId="11" borderId="0" xfId="0" applyNumberFormat="1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0" fontId="7" fillId="0" borderId="0" xfId="0" applyNumberFormat="1" applyFont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20" fontId="0" fillId="5" borderId="6" xfId="0" applyNumberFormat="1" applyFill="1" applyBorder="1" applyAlignment="1">
      <alignment horizontal="center" vertical="center"/>
    </xf>
    <xf numFmtId="20" fontId="0" fillId="5" borderId="8" xfId="0" applyNumberFormat="1" applyFill="1" applyBorder="1" applyAlignment="1">
      <alignment horizontal="center" vertical="center"/>
    </xf>
    <xf numFmtId="20" fontId="0" fillId="5" borderId="4" xfId="0" applyNumberFormat="1" applyFill="1" applyBorder="1" applyAlignment="1">
      <alignment horizontal="center" vertical="center"/>
    </xf>
    <xf numFmtId="20" fontId="0" fillId="5" borderId="3" xfId="0" applyNumberFormat="1" applyFill="1" applyBorder="1" applyAlignment="1">
      <alignment horizontal="center" vertical="center"/>
    </xf>
    <xf numFmtId="20" fontId="0" fillId="15" borderId="0" xfId="0" applyNumberFormat="1" applyFill="1" applyAlignment="1">
      <alignment horizontal="center" vertical="center"/>
    </xf>
    <xf numFmtId="20" fontId="0" fillId="15" borderId="6" xfId="0" applyNumberFormat="1" applyFill="1" applyBorder="1" applyAlignment="1">
      <alignment horizontal="center" vertical="center"/>
    </xf>
    <xf numFmtId="20" fontId="0" fillId="15" borderId="8" xfId="0" applyNumberFormat="1" applyFill="1" applyBorder="1" applyAlignment="1">
      <alignment horizontal="center" vertical="center"/>
    </xf>
    <xf numFmtId="20" fontId="0" fillId="15" borderId="4" xfId="0" applyNumberFormat="1" applyFill="1" applyBorder="1" applyAlignment="1">
      <alignment horizontal="center" vertical="center"/>
    </xf>
    <xf numFmtId="20" fontId="0" fillId="15" borderId="3" xfId="0" applyNumberFormat="1" applyFill="1" applyBorder="1" applyAlignment="1">
      <alignment horizontal="center" vertical="center"/>
    </xf>
    <xf numFmtId="0" fontId="2" fillId="15" borderId="0" xfId="0" applyFont="1" applyFill="1"/>
    <xf numFmtId="0" fontId="2" fillId="15" borderId="0" xfId="0" applyFont="1" applyFill="1" applyAlignment="1">
      <alignment horizontal="center" vertical="center"/>
    </xf>
    <xf numFmtId="20" fontId="2" fillId="15" borderId="0" xfId="0" applyNumberFormat="1" applyFont="1" applyFill="1" applyAlignment="1">
      <alignment horizontal="center" vertical="center"/>
    </xf>
    <xf numFmtId="0" fontId="14" fillId="0" borderId="0" xfId="0" applyFont="1"/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/>
    <xf numFmtId="0" fontId="2" fillId="16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0" xfId="0" applyFill="1"/>
    <xf numFmtId="0" fontId="14" fillId="19" borderId="0" xfId="0" applyFont="1" applyFill="1"/>
    <xf numFmtId="0" fontId="7" fillId="19" borderId="0" xfId="0" applyFont="1" applyFill="1"/>
    <xf numFmtId="0" fontId="9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9FB0-C820-4223-8E98-4F9133C68009}">
  <dimension ref="A1:BL133"/>
  <sheetViews>
    <sheetView tabSelected="1" topLeftCell="A28" zoomScaleNormal="100" workbookViewId="0">
      <selection activeCell="M27" sqref="M27:M48"/>
    </sheetView>
  </sheetViews>
  <sheetFormatPr baseColWidth="10" defaultColWidth="8.88671875" defaultRowHeight="14.4" x14ac:dyDescent="0.3"/>
  <cols>
    <col min="1" max="1" width="18.33203125" customWidth="1"/>
    <col min="2" max="2" width="15.21875" customWidth="1"/>
    <col min="3" max="3" width="15" customWidth="1"/>
    <col min="4" max="4" width="7.88671875" customWidth="1"/>
    <col min="5" max="5" width="7.6640625" customWidth="1"/>
    <col min="6" max="6" width="13.109375" customWidth="1"/>
    <col min="7" max="7" width="13.77734375" customWidth="1"/>
    <col min="8" max="8" width="12.88671875" customWidth="1"/>
    <col min="9" max="9" width="10.77734375" customWidth="1"/>
    <col min="10" max="10" width="15.21875" customWidth="1"/>
    <col min="11" max="12" width="8.88671875" style="13"/>
    <col min="13" max="13" width="13.77734375" style="13" customWidth="1"/>
    <col min="14" max="14" width="19" style="13" customWidth="1"/>
    <col min="15" max="15" width="15.44140625" style="13" customWidth="1"/>
    <col min="16" max="16" width="15.21875" style="13" customWidth="1"/>
    <col min="17" max="17" width="18.109375" style="13" customWidth="1"/>
    <col min="18" max="18" width="15.109375" customWidth="1"/>
    <col min="19" max="19" width="12.5546875" customWidth="1"/>
    <col min="20" max="20" width="13.109375" customWidth="1"/>
    <col min="21" max="21" width="14.109375" customWidth="1"/>
    <col min="22" max="22" width="12.21875" customWidth="1"/>
    <col min="23" max="23" width="17.44140625" customWidth="1"/>
    <col min="24" max="24" width="14.5546875" customWidth="1"/>
    <col min="25" max="25" width="14.44140625" customWidth="1"/>
    <col min="26" max="26" width="13.21875" customWidth="1"/>
    <col min="27" max="27" width="11.21875" customWidth="1"/>
    <col min="28" max="28" width="13.5546875" customWidth="1"/>
    <col min="29" max="29" width="14.44140625" customWidth="1"/>
    <col min="30" max="30" width="11.77734375" customWidth="1"/>
    <col min="31" max="31" width="13.109375" customWidth="1"/>
    <col min="32" max="32" width="17.5546875" customWidth="1"/>
    <col min="33" max="33" width="15" customWidth="1"/>
    <col min="34" max="34" width="18.5546875" customWidth="1"/>
    <col min="35" max="35" width="12.5546875" customWidth="1"/>
    <col min="36" max="36" width="14.77734375" customWidth="1"/>
    <col min="37" max="37" width="11.5546875" customWidth="1"/>
    <col min="38" max="38" width="14.109375" customWidth="1"/>
    <col min="39" max="39" width="11.5546875" customWidth="1"/>
    <col min="40" max="40" width="12.5546875" customWidth="1"/>
    <col min="41" max="41" width="17.6640625" customWidth="1"/>
    <col min="42" max="42" width="14.44140625" customWidth="1"/>
    <col min="43" max="43" width="18.33203125" customWidth="1"/>
    <col min="44" max="44" width="10.109375" customWidth="1"/>
    <col min="45" max="45" width="14.6640625" customWidth="1"/>
    <col min="46" max="46" width="11.44140625" customWidth="1"/>
    <col min="47" max="47" width="12.77734375" customWidth="1"/>
    <col min="50" max="50" width="18.21875" customWidth="1"/>
    <col min="51" max="51" width="16.109375" customWidth="1"/>
    <col min="52" max="52" width="18.21875" customWidth="1"/>
    <col min="53" max="53" width="13" customWidth="1"/>
    <col min="54" max="54" width="14.88671875" customWidth="1"/>
    <col min="55" max="55" width="12.44140625" customWidth="1"/>
    <col min="56" max="56" width="12.5546875" customWidth="1"/>
    <col min="57" max="57" width="11.33203125" customWidth="1"/>
    <col min="58" max="58" width="11.88671875" customWidth="1"/>
  </cols>
  <sheetData>
    <row r="1" spans="1:58" ht="31.8" customHeight="1" x14ac:dyDescent="0.3">
      <c r="A1" s="12" t="s">
        <v>2</v>
      </c>
      <c r="B1" s="12" t="s">
        <v>14</v>
      </c>
      <c r="C1" s="12" t="s">
        <v>3</v>
      </c>
      <c r="D1" s="12"/>
      <c r="E1" s="12"/>
      <c r="F1" s="12" t="s">
        <v>27</v>
      </c>
      <c r="G1" s="12" t="s">
        <v>28</v>
      </c>
      <c r="H1" s="12" t="s">
        <v>25</v>
      </c>
      <c r="I1" s="12" t="s">
        <v>26</v>
      </c>
      <c r="J1" s="12" t="s">
        <v>16</v>
      </c>
      <c r="M1" s="44" t="s">
        <v>44</v>
      </c>
      <c r="N1" s="44" t="s">
        <v>0</v>
      </c>
      <c r="O1" s="44" t="s">
        <v>45</v>
      </c>
      <c r="P1" s="44" t="s">
        <v>1</v>
      </c>
      <c r="Q1" s="44" t="s">
        <v>17</v>
      </c>
      <c r="R1" s="44" t="s">
        <v>202</v>
      </c>
      <c r="S1" s="46" t="s">
        <v>19</v>
      </c>
      <c r="T1" s="45" t="s">
        <v>18</v>
      </c>
      <c r="U1" s="46" t="s">
        <v>20</v>
      </c>
      <c r="V1" s="46" t="s">
        <v>21</v>
      </c>
      <c r="W1" s="44" t="s">
        <v>22</v>
      </c>
      <c r="X1" s="44" t="s">
        <v>23</v>
      </c>
      <c r="Y1" s="44" t="s">
        <v>24</v>
      </c>
      <c r="Z1" s="44" t="s">
        <v>29</v>
      </c>
      <c r="AA1" s="44" t="s">
        <v>30</v>
      </c>
      <c r="AB1" s="44" t="s">
        <v>211</v>
      </c>
      <c r="AC1" s="44" t="s">
        <v>31</v>
      </c>
      <c r="AD1" s="44" t="s">
        <v>32</v>
      </c>
      <c r="AE1" s="44" t="s">
        <v>212</v>
      </c>
      <c r="AH1" s="44" t="s">
        <v>34</v>
      </c>
      <c r="AI1" s="44" t="s">
        <v>33</v>
      </c>
      <c r="AJ1" s="44" t="s">
        <v>35</v>
      </c>
      <c r="AK1" s="44" t="s">
        <v>36</v>
      </c>
      <c r="AL1" s="44" t="s">
        <v>37</v>
      </c>
      <c r="AM1" s="44" t="s">
        <v>38</v>
      </c>
      <c r="AN1" s="44" t="s">
        <v>39</v>
      </c>
      <c r="AP1" s="47"/>
      <c r="AQ1" s="44" t="s">
        <v>34</v>
      </c>
      <c r="AR1" s="44" t="s">
        <v>33</v>
      </c>
      <c r="AS1" s="44" t="s">
        <v>35</v>
      </c>
      <c r="AT1" s="44" t="s">
        <v>36</v>
      </c>
      <c r="AU1" s="44" t="s">
        <v>37</v>
      </c>
      <c r="AV1" s="44" t="s">
        <v>38</v>
      </c>
      <c r="AW1" s="44" t="s">
        <v>39</v>
      </c>
      <c r="AZ1" s="44" t="s">
        <v>34</v>
      </c>
      <c r="BA1" s="44" t="s">
        <v>33</v>
      </c>
      <c r="BB1" s="44" t="s">
        <v>35</v>
      </c>
      <c r="BC1" s="44" t="s">
        <v>36</v>
      </c>
      <c r="BD1" s="44" t="s">
        <v>37</v>
      </c>
      <c r="BE1" s="44" t="s">
        <v>38</v>
      </c>
      <c r="BF1" s="44" t="s">
        <v>39</v>
      </c>
    </row>
    <row r="2" spans="1:58" x14ac:dyDescent="0.3">
      <c r="A2" s="53"/>
      <c r="B2" s="56" t="s">
        <v>47</v>
      </c>
      <c r="C2" s="57">
        <v>2.0833333333333332E-2</v>
      </c>
      <c r="D2" s="57"/>
      <c r="E2" s="57"/>
      <c r="F2" s="53"/>
      <c r="G2" s="53"/>
      <c r="H2" s="53"/>
      <c r="I2" s="53"/>
      <c r="J2" s="53"/>
      <c r="K2" s="54" t="s">
        <v>143</v>
      </c>
      <c r="L2" s="13" t="s">
        <v>213</v>
      </c>
      <c r="M2" s="13" t="s">
        <v>147</v>
      </c>
      <c r="N2" s="52">
        <v>2.0833333333333332E-2</v>
      </c>
      <c r="O2" s="13" t="s">
        <v>145</v>
      </c>
      <c r="P2" s="52">
        <v>0.72916666666666663</v>
      </c>
      <c r="Q2" s="13" t="s">
        <v>198</v>
      </c>
      <c r="R2" s="13">
        <v>90</v>
      </c>
      <c r="S2" s="13">
        <v>3</v>
      </c>
      <c r="T2" s="13">
        <v>78</v>
      </c>
      <c r="U2" s="13">
        <v>6</v>
      </c>
      <c r="V2" s="13">
        <v>5</v>
      </c>
      <c r="W2" s="13">
        <v>46</v>
      </c>
      <c r="X2" s="13">
        <v>6</v>
      </c>
      <c r="Y2" s="13">
        <v>6</v>
      </c>
      <c r="Z2" s="13">
        <v>922</v>
      </c>
      <c r="AA2" s="13">
        <v>80</v>
      </c>
      <c r="AB2" s="13">
        <v>1</v>
      </c>
      <c r="AC2" s="13">
        <v>1528</v>
      </c>
      <c r="AD2" s="13">
        <v>104</v>
      </c>
      <c r="AE2" s="13">
        <v>0.5</v>
      </c>
      <c r="AH2" s="13">
        <f>W2-X2</f>
        <v>40</v>
      </c>
      <c r="AI2" s="13">
        <f>AH2-Y2</f>
        <v>34</v>
      </c>
      <c r="AJ2">
        <f>((Z2*AB2)+(AC2*AE2))/60</f>
        <v>28.1</v>
      </c>
      <c r="AK2" s="84">
        <f>IF(AH2&lt;&gt;0,AI2/AH2,1)</f>
        <v>0.85</v>
      </c>
      <c r="AL2" s="84">
        <f>IF(AI2&lt;&gt;0,AJ2/AI2,1)</f>
        <v>0.82647058823529418</v>
      </c>
      <c r="AM2" s="84">
        <f>IF((Z3+AC3)&lt;&gt;0,((Z2+AC2)-(AA2+AD2))/(Z2+AC2),1)</f>
        <v>0.92489795918367346</v>
      </c>
      <c r="AN2" s="53">
        <f>AK2*AL2*AM2</f>
        <v>0.64974081632653058</v>
      </c>
      <c r="AQ2">
        <f>W2-X2+U2</f>
        <v>46</v>
      </c>
      <c r="AR2">
        <f>AQ2-Y2-U2</f>
        <v>34</v>
      </c>
      <c r="AS2">
        <f>AJ2</f>
        <v>28.1</v>
      </c>
      <c r="AT2" s="84">
        <f>IF(AQ2&lt;&gt;0,AR2/AQ2,1)</f>
        <v>0.73913043478260865</v>
      </c>
      <c r="AU2" s="84">
        <f>IF(AR2&lt;&gt;0,AS2/AR2,1)</f>
        <v>0.82647058823529418</v>
      </c>
      <c r="AV2" s="84">
        <f>AM2</f>
        <v>0.92489795918367346</v>
      </c>
      <c r="AW2" s="53">
        <f>AT2*AU2*AV2</f>
        <v>0.56499201419698319</v>
      </c>
      <c r="AZ2">
        <f>T2-V2-X2</f>
        <v>67</v>
      </c>
      <c r="BA2">
        <f>AZ2-U2-Y2</f>
        <v>55</v>
      </c>
      <c r="BB2">
        <f>AJ2</f>
        <v>28.1</v>
      </c>
      <c r="BC2" s="84">
        <f>IF(AZ2&lt;&gt;0,BA2/AZ2,1)</f>
        <v>0.82089552238805974</v>
      </c>
      <c r="BD2" s="84">
        <f>IF(BA2&lt;&gt;0,BB2/BA2,1)</f>
        <v>0.51090909090909098</v>
      </c>
      <c r="BE2" s="84">
        <f>AM2</f>
        <v>0.92489795918367346</v>
      </c>
      <c r="BF2" s="53">
        <f>BC2*BD2*BE2</f>
        <v>0.38790496497106308</v>
      </c>
    </row>
    <row r="3" spans="1:58" x14ac:dyDescent="0.3">
      <c r="A3" s="5" t="s">
        <v>5</v>
      </c>
      <c r="B3" s="43" t="s">
        <v>47</v>
      </c>
      <c r="C3" s="14">
        <v>4.1666666666666664E-2</v>
      </c>
      <c r="D3" s="14" t="s">
        <v>214</v>
      </c>
      <c r="E3" s="14"/>
      <c r="F3" s="43"/>
      <c r="G3" s="43"/>
      <c r="H3" s="43"/>
      <c r="I3" s="43"/>
      <c r="J3" s="43"/>
      <c r="K3" s="13" t="s">
        <v>139</v>
      </c>
      <c r="L3" s="13" t="s">
        <v>213</v>
      </c>
      <c r="M3" s="13" t="s">
        <v>148</v>
      </c>
      <c r="N3" s="52">
        <v>4.1666666666666664E-2</v>
      </c>
      <c r="O3" s="13" t="s">
        <v>170</v>
      </c>
      <c r="P3" s="52">
        <v>0.70833333333333337</v>
      </c>
      <c r="Q3" s="13" t="s">
        <v>198</v>
      </c>
      <c r="R3" s="13">
        <v>89</v>
      </c>
      <c r="S3" s="13">
        <v>3</v>
      </c>
      <c r="T3" s="13">
        <v>78</v>
      </c>
      <c r="U3" s="13">
        <v>6</v>
      </c>
      <c r="V3" s="13">
        <v>5</v>
      </c>
      <c r="W3" s="13">
        <v>46</v>
      </c>
      <c r="X3" s="13">
        <v>6</v>
      </c>
      <c r="Y3" s="13">
        <v>6</v>
      </c>
      <c r="Z3" s="13">
        <v>922</v>
      </c>
      <c r="AA3" s="13">
        <v>80</v>
      </c>
      <c r="AB3" s="13">
        <v>1</v>
      </c>
      <c r="AC3" s="13">
        <v>1528</v>
      </c>
      <c r="AD3" s="13">
        <v>104</v>
      </c>
      <c r="AE3" s="13">
        <v>0.5</v>
      </c>
      <c r="AH3" s="13">
        <f t="shared" ref="AH3:AH24" si="0">W3-X3</f>
        <v>40</v>
      </c>
      <c r="AI3" s="13">
        <f t="shared" ref="AI3:AI24" si="1">AH3-Y3</f>
        <v>34</v>
      </c>
      <c r="AJ3">
        <f t="shared" ref="AJ3:AJ24" si="2">((Z3*AB3)+(AC3*AE3))/60</f>
        <v>28.1</v>
      </c>
      <c r="AK3" s="84">
        <f t="shared" ref="AK3:AK50" si="3">IF(AH3&lt;&gt;0,AI3/AH3,1)</f>
        <v>0.85</v>
      </c>
      <c r="AL3" s="84">
        <f t="shared" ref="AL3:AL50" si="4">IF(AI3&lt;&gt;0,AJ3/AI3,1)</f>
        <v>0.82647058823529418</v>
      </c>
      <c r="AM3" s="84">
        <f t="shared" ref="AM3:AM50" si="5">IF((Z4+AC4)&lt;&gt;0,((Z3+AC3)-(AA3+AD3))/(Z3+AC3),1)</f>
        <v>0.92489795918367346</v>
      </c>
      <c r="AN3" s="53">
        <f t="shared" ref="AN3:AN24" si="6">AK3*AL3*AM3</f>
        <v>0.64974081632653058</v>
      </c>
      <c r="AQ3">
        <f t="shared" ref="AQ3:AQ24" si="7">W3-X3+U3</f>
        <v>46</v>
      </c>
      <c r="AR3">
        <f t="shared" ref="AR3:AR24" si="8">AQ3-Y3-U3</f>
        <v>34</v>
      </c>
      <c r="AS3">
        <f t="shared" ref="AS3:AS24" si="9">AJ3</f>
        <v>28.1</v>
      </c>
      <c r="AT3" s="84">
        <f t="shared" ref="AT3:AT50" si="10">IF(AQ3&lt;&gt;0,AR3/AQ3,1)</f>
        <v>0.73913043478260865</v>
      </c>
      <c r="AU3" s="84">
        <f t="shared" ref="AU3:AU50" si="11">IF(AR3&lt;&gt;0,AS3/AR3,1)</f>
        <v>0.82647058823529418</v>
      </c>
      <c r="AV3" s="84">
        <f t="shared" ref="AV3:AV24" si="12">AM3</f>
        <v>0.92489795918367346</v>
      </c>
      <c r="AW3" s="53">
        <f t="shared" ref="AW3:AW24" si="13">AT3*AU3*AV3</f>
        <v>0.56499201419698319</v>
      </c>
      <c r="AZ3">
        <f t="shared" ref="AZ3:AZ24" si="14">T3-V3-X3</f>
        <v>67</v>
      </c>
      <c r="BA3">
        <f t="shared" ref="BA3:BA24" si="15">AZ3-U3-Y3</f>
        <v>55</v>
      </c>
      <c r="BB3">
        <f t="shared" ref="BB3:BB24" si="16">AJ3</f>
        <v>28.1</v>
      </c>
      <c r="BC3" s="84">
        <f t="shared" ref="BC3:BC50" si="17">IF(AZ3&lt;&gt;0,BA3/AZ3,1)</f>
        <v>0.82089552238805974</v>
      </c>
      <c r="BD3" s="84">
        <f t="shared" ref="BD3:BD50" si="18">IF(BA3&lt;&gt;0,BB3/BA3,1)</f>
        <v>0.51090909090909098</v>
      </c>
      <c r="BE3" s="84">
        <f t="shared" ref="BE3:BE24" si="19">AM3</f>
        <v>0.92489795918367346</v>
      </c>
      <c r="BF3" s="53">
        <f t="shared" ref="BF3:BF24" si="20">BC3*BD3*BE3</f>
        <v>0.38790496497106308</v>
      </c>
    </row>
    <row r="4" spans="1:58" x14ac:dyDescent="0.3">
      <c r="A4" s="5" t="s">
        <v>6</v>
      </c>
      <c r="B4" s="43" t="s">
        <v>47</v>
      </c>
      <c r="C4" s="14">
        <v>4.2245370370370371E-2</v>
      </c>
      <c r="D4" s="14"/>
      <c r="E4" s="14"/>
      <c r="F4" s="43"/>
      <c r="G4" s="43"/>
      <c r="H4" s="43"/>
      <c r="I4" s="43"/>
      <c r="J4" s="43"/>
      <c r="K4" s="13" t="s">
        <v>138</v>
      </c>
      <c r="L4" s="13" t="s">
        <v>213</v>
      </c>
      <c r="M4" s="13" t="s">
        <v>149</v>
      </c>
      <c r="N4" s="52">
        <v>6.25E-2</v>
      </c>
      <c r="O4" s="13" t="s">
        <v>171</v>
      </c>
      <c r="P4" s="52">
        <v>0.6875</v>
      </c>
      <c r="Q4" s="13" t="s">
        <v>199</v>
      </c>
      <c r="R4" s="13">
        <v>88</v>
      </c>
      <c r="S4" s="13">
        <v>3</v>
      </c>
      <c r="T4" s="13">
        <v>78</v>
      </c>
      <c r="U4" s="13">
        <v>6</v>
      </c>
      <c r="V4" s="13">
        <v>5</v>
      </c>
      <c r="W4" s="13">
        <v>46</v>
      </c>
      <c r="X4" s="13">
        <v>6</v>
      </c>
      <c r="Y4" s="13">
        <v>6</v>
      </c>
      <c r="Z4" s="13">
        <v>922</v>
      </c>
      <c r="AA4" s="13">
        <v>80</v>
      </c>
      <c r="AB4" s="13">
        <v>1</v>
      </c>
      <c r="AC4" s="13">
        <v>1528</v>
      </c>
      <c r="AD4" s="13">
        <v>104</v>
      </c>
      <c r="AE4" s="13">
        <v>0.5</v>
      </c>
      <c r="AH4" s="13">
        <f t="shared" si="0"/>
        <v>40</v>
      </c>
      <c r="AI4" s="13">
        <f t="shared" si="1"/>
        <v>34</v>
      </c>
      <c r="AJ4">
        <f t="shared" si="2"/>
        <v>28.1</v>
      </c>
      <c r="AK4" s="84">
        <f t="shared" si="3"/>
        <v>0.85</v>
      </c>
      <c r="AL4" s="84">
        <f t="shared" si="4"/>
        <v>0.82647058823529418</v>
      </c>
      <c r="AM4" s="84">
        <f t="shared" si="5"/>
        <v>0.92489795918367346</v>
      </c>
      <c r="AN4" s="53">
        <f t="shared" si="6"/>
        <v>0.64974081632653058</v>
      </c>
      <c r="AQ4">
        <f t="shared" si="7"/>
        <v>46</v>
      </c>
      <c r="AR4">
        <f t="shared" si="8"/>
        <v>34</v>
      </c>
      <c r="AS4">
        <f t="shared" si="9"/>
        <v>28.1</v>
      </c>
      <c r="AT4" s="84">
        <f t="shared" si="10"/>
        <v>0.73913043478260865</v>
      </c>
      <c r="AU4" s="84">
        <f t="shared" si="11"/>
        <v>0.82647058823529418</v>
      </c>
      <c r="AV4" s="84">
        <f t="shared" si="12"/>
        <v>0.92489795918367346</v>
      </c>
      <c r="AW4" s="53">
        <f t="shared" si="13"/>
        <v>0.56499201419698319</v>
      </c>
      <c r="AZ4">
        <f t="shared" si="14"/>
        <v>67</v>
      </c>
      <c r="BA4">
        <f t="shared" si="15"/>
        <v>55</v>
      </c>
      <c r="BB4">
        <f t="shared" si="16"/>
        <v>28.1</v>
      </c>
      <c r="BC4" s="84">
        <f t="shared" si="17"/>
        <v>0.82089552238805974</v>
      </c>
      <c r="BD4" s="84">
        <f t="shared" si="18"/>
        <v>0.51090909090909098</v>
      </c>
      <c r="BE4" s="84">
        <f t="shared" si="19"/>
        <v>0.92489795918367346</v>
      </c>
      <c r="BF4" s="53">
        <f t="shared" si="20"/>
        <v>0.38790496497106308</v>
      </c>
    </row>
    <row r="5" spans="1:58" x14ac:dyDescent="0.3">
      <c r="A5" s="81" t="s">
        <v>4</v>
      </c>
      <c r="B5" s="82" t="s">
        <v>47</v>
      </c>
      <c r="C5" s="83">
        <v>8.3333333333333329E-2</v>
      </c>
      <c r="D5" s="83" t="s">
        <v>204</v>
      </c>
      <c r="E5" s="83"/>
      <c r="F5" s="82"/>
      <c r="G5" s="82"/>
      <c r="H5" s="82"/>
      <c r="I5" s="82"/>
      <c r="J5" s="82"/>
      <c r="K5" s="13" t="s">
        <v>137</v>
      </c>
      <c r="L5" s="13" t="s">
        <v>213</v>
      </c>
      <c r="M5" s="13" t="s">
        <v>150</v>
      </c>
      <c r="N5" s="52">
        <v>8.3333333333333301E-2</v>
      </c>
      <c r="O5" s="13" t="s">
        <v>172</v>
      </c>
      <c r="P5" s="52">
        <v>0.66666666666666696</v>
      </c>
      <c r="Q5" s="13" t="s">
        <v>199</v>
      </c>
      <c r="R5" s="13">
        <v>87</v>
      </c>
      <c r="S5" s="13">
        <v>3</v>
      </c>
      <c r="T5" s="13">
        <v>78</v>
      </c>
      <c r="U5" s="13">
        <v>6</v>
      </c>
      <c r="V5" s="13">
        <v>5</v>
      </c>
      <c r="W5" s="13">
        <v>46</v>
      </c>
      <c r="X5" s="13">
        <v>6</v>
      </c>
      <c r="Y5" s="13">
        <v>6</v>
      </c>
      <c r="Z5" s="13">
        <v>922</v>
      </c>
      <c r="AA5" s="13">
        <v>80</v>
      </c>
      <c r="AB5" s="13">
        <v>1</v>
      </c>
      <c r="AC5" s="13">
        <v>1528</v>
      </c>
      <c r="AD5" s="13">
        <v>104</v>
      </c>
      <c r="AE5" s="13">
        <v>0.5</v>
      </c>
      <c r="AH5" s="13">
        <f t="shared" si="0"/>
        <v>40</v>
      </c>
      <c r="AI5" s="13">
        <f t="shared" si="1"/>
        <v>34</v>
      </c>
      <c r="AJ5">
        <f t="shared" si="2"/>
        <v>28.1</v>
      </c>
      <c r="AK5" s="84">
        <f t="shared" si="3"/>
        <v>0.85</v>
      </c>
      <c r="AL5" s="84">
        <f t="shared" si="4"/>
        <v>0.82647058823529418</v>
      </c>
      <c r="AM5" s="84">
        <f t="shared" si="5"/>
        <v>0.92489795918367346</v>
      </c>
      <c r="AN5" s="53">
        <f t="shared" si="6"/>
        <v>0.64974081632653058</v>
      </c>
      <c r="AQ5">
        <f t="shared" si="7"/>
        <v>46</v>
      </c>
      <c r="AR5">
        <f t="shared" si="8"/>
        <v>34</v>
      </c>
      <c r="AS5">
        <f t="shared" si="9"/>
        <v>28.1</v>
      </c>
      <c r="AT5" s="84">
        <f t="shared" si="10"/>
        <v>0.73913043478260865</v>
      </c>
      <c r="AU5" s="84">
        <f t="shared" si="11"/>
        <v>0.82647058823529418</v>
      </c>
      <c r="AV5" s="84">
        <f t="shared" si="12"/>
        <v>0.92489795918367346</v>
      </c>
      <c r="AW5" s="53">
        <f t="shared" si="13"/>
        <v>0.56499201419698319</v>
      </c>
      <c r="AZ5">
        <f t="shared" si="14"/>
        <v>67</v>
      </c>
      <c r="BA5">
        <f t="shared" si="15"/>
        <v>55</v>
      </c>
      <c r="BB5">
        <f t="shared" si="16"/>
        <v>28.1</v>
      </c>
      <c r="BC5" s="84">
        <f t="shared" si="17"/>
        <v>0.82089552238805974</v>
      </c>
      <c r="BD5" s="84">
        <f t="shared" si="18"/>
        <v>0.51090909090909098</v>
      </c>
      <c r="BE5" s="84">
        <f t="shared" si="19"/>
        <v>0.92489795918367346</v>
      </c>
      <c r="BF5" s="53">
        <f t="shared" si="20"/>
        <v>0.38790496497106308</v>
      </c>
    </row>
    <row r="6" spans="1:58" x14ac:dyDescent="0.3">
      <c r="A6" s="1" t="s">
        <v>7</v>
      </c>
      <c r="B6" s="15" t="s">
        <v>47</v>
      </c>
      <c r="C6" s="16">
        <v>0.125</v>
      </c>
      <c r="D6" s="76"/>
      <c r="E6" s="16" t="s">
        <v>205</v>
      </c>
      <c r="F6" s="15"/>
      <c r="G6" s="15"/>
      <c r="H6" s="15"/>
      <c r="I6" s="15"/>
      <c r="J6" s="15"/>
      <c r="K6" s="13" t="s">
        <v>135</v>
      </c>
      <c r="L6" s="13" t="s">
        <v>213</v>
      </c>
      <c r="M6" s="13" t="s">
        <v>151</v>
      </c>
      <c r="N6" s="52">
        <v>0.104166666666667</v>
      </c>
      <c r="O6" s="13" t="s">
        <v>173</v>
      </c>
      <c r="P6" s="52">
        <v>0.64583333333333404</v>
      </c>
      <c r="Q6" s="13" t="s">
        <v>199</v>
      </c>
      <c r="R6" s="13">
        <v>86</v>
      </c>
      <c r="S6" s="13">
        <v>3</v>
      </c>
      <c r="T6" s="13">
        <v>77</v>
      </c>
      <c r="U6" s="13">
        <v>6</v>
      </c>
      <c r="V6" s="13">
        <v>5</v>
      </c>
      <c r="W6" s="13">
        <v>46</v>
      </c>
      <c r="X6" s="13">
        <v>6</v>
      </c>
      <c r="Y6" s="13">
        <v>6</v>
      </c>
      <c r="Z6" s="13">
        <v>922</v>
      </c>
      <c r="AA6" s="13">
        <v>80</v>
      </c>
      <c r="AB6" s="13">
        <v>1</v>
      </c>
      <c r="AC6" s="13">
        <v>1528</v>
      </c>
      <c r="AD6" s="13">
        <v>104</v>
      </c>
      <c r="AE6" s="13">
        <v>0.5</v>
      </c>
      <c r="AH6" s="13">
        <f t="shared" si="0"/>
        <v>40</v>
      </c>
      <c r="AI6" s="13">
        <f t="shared" si="1"/>
        <v>34</v>
      </c>
      <c r="AJ6">
        <f t="shared" si="2"/>
        <v>28.1</v>
      </c>
      <c r="AK6" s="84">
        <f t="shared" si="3"/>
        <v>0.85</v>
      </c>
      <c r="AL6" s="84">
        <f t="shared" si="4"/>
        <v>0.82647058823529418</v>
      </c>
      <c r="AM6" s="84">
        <f t="shared" si="5"/>
        <v>0.92489795918367346</v>
      </c>
      <c r="AN6" s="53">
        <f t="shared" si="6"/>
        <v>0.64974081632653058</v>
      </c>
      <c r="AQ6">
        <f t="shared" si="7"/>
        <v>46</v>
      </c>
      <c r="AR6">
        <f t="shared" si="8"/>
        <v>34</v>
      </c>
      <c r="AS6">
        <f t="shared" si="9"/>
        <v>28.1</v>
      </c>
      <c r="AT6" s="84">
        <f t="shared" si="10"/>
        <v>0.73913043478260865</v>
      </c>
      <c r="AU6" s="84">
        <f t="shared" si="11"/>
        <v>0.82647058823529418</v>
      </c>
      <c r="AV6" s="84">
        <f t="shared" si="12"/>
        <v>0.92489795918367346</v>
      </c>
      <c r="AW6" s="53">
        <f t="shared" si="13"/>
        <v>0.56499201419698319</v>
      </c>
      <c r="AZ6">
        <f t="shared" si="14"/>
        <v>66</v>
      </c>
      <c r="BA6">
        <f t="shared" si="15"/>
        <v>54</v>
      </c>
      <c r="BB6">
        <f t="shared" si="16"/>
        <v>28.1</v>
      </c>
      <c r="BC6" s="84">
        <f t="shared" si="17"/>
        <v>0.81818181818181823</v>
      </c>
      <c r="BD6" s="84">
        <f t="shared" si="18"/>
        <v>0.52037037037037037</v>
      </c>
      <c r="BE6" s="84">
        <f t="shared" si="19"/>
        <v>0.92489795918367346</v>
      </c>
      <c r="BF6" s="53">
        <f t="shared" si="20"/>
        <v>0.39378231292517007</v>
      </c>
    </row>
    <row r="7" spans="1:58" x14ac:dyDescent="0.3">
      <c r="A7" s="7" t="s">
        <v>8</v>
      </c>
      <c r="B7" s="17" t="s">
        <v>47</v>
      </c>
      <c r="C7" s="18">
        <v>0.16666666666666666</v>
      </c>
      <c r="D7" s="76"/>
      <c r="E7" s="16"/>
      <c r="F7" s="13"/>
      <c r="G7" s="67" t="s">
        <v>200</v>
      </c>
      <c r="H7" s="13">
        <v>48</v>
      </c>
      <c r="I7" s="66">
        <v>5</v>
      </c>
      <c r="J7" s="67">
        <v>48</v>
      </c>
      <c r="K7" s="13" t="s">
        <v>52</v>
      </c>
      <c r="L7" s="13" t="s">
        <v>213</v>
      </c>
      <c r="M7" s="13" t="s">
        <v>152</v>
      </c>
      <c r="N7" s="52">
        <v>0.125</v>
      </c>
      <c r="O7" s="13" t="s">
        <v>174</v>
      </c>
      <c r="P7" s="52">
        <v>0.625000000000001</v>
      </c>
      <c r="Q7" s="13" t="s">
        <v>199</v>
      </c>
      <c r="R7" s="13">
        <v>85</v>
      </c>
      <c r="S7" s="13">
        <v>3</v>
      </c>
      <c r="T7" s="13">
        <v>76</v>
      </c>
      <c r="U7" s="13">
        <v>6</v>
      </c>
      <c r="V7" s="13">
        <v>5</v>
      </c>
      <c r="W7" s="13">
        <v>46</v>
      </c>
      <c r="X7" s="13">
        <v>6</v>
      </c>
      <c r="Y7" s="13">
        <v>6</v>
      </c>
      <c r="Z7" s="13">
        <v>922</v>
      </c>
      <c r="AA7" s="13">
        <v>80</v>
      </c>
      <c r="AB7" s="13">
        <v>1</v>
      </c>
      <c r="AC7" s="13">
        <v>1528</v>
      </c>
      <c r="AD7" s="13">
        <v>104</v>
      </c>
      <c r="AE7" s="13">
        <v>0.5</v>
      </c>
      <c r="AH7" s="13">
        <f t="shared" si="0"/>
        <v>40</v>
      </c>
      <c r="AI7" s="13">
        <f t="shared" si="1"/>
        <v>34</v>
      </c>
      <c r="AJ7">
        <f t="shared" si="2"/>
        <v>28.1</v>
      </c>
      <c r="AK7" s="84">
        <f t="shared" si="3"/>
        <v>0.85</v>
      </c>
      <c r="AL7" s="84">
        <f t="shared" si="4"/>
        <v>0.82647058823529418</v>
      </c>
      <c r="AM7" s="84">
        <f t="shared" si="5"/>
        <v>0.92489795918367346</v>
      </c>
      <c r="AN7" s="53">
        <f t="shared" si="6"/>
        <v>0.64974081632653058</v>
      </c>
      <c r="AQ7">
        <f t="shared" si="7"/>
        <v>46</v>
      </c>
      <c r="AR7">
        <f t="shared" si="8"/>
        <v>34</v>
      </c>
      <c r="AS7">
        <f t="shared" si="9"/>
        <v>28.1</v>
      </c>
      <c r="AT7" s="84">
        <f t="shared" si="10"/>
        <v>0.73913043478260865</v>
      </c>
      <c r="AU7" s="84">
        <f t="shared" si="11"/>
        <v>0.82647058823529418</v>
      </c>
      <c r="AV7" s="84">
        <f t="shared" si="12"/>
        <v>0.92489795918367346</v>
      </c>
      <c r="AW7" s="53">
        <f t="shared" si="13"/>
        <v>0.56499201419698319</v>
      </c>
      <c r="AZ7">
        <f t="shared" si="14"/>
        <v>65</v>
      </c>
      <c r="BA7">
        <f t="shared" si="15"/>
        <v>53</v>
      </c>
      <c r="BB7">
        <f t="shared" si="16"/>
        <v>28.1</v>
      </c>
      <c r="BC7" s="84">
        <f t="shared" si="17"/>
        <v>0.81538461538461537</v>
      </c>
      <c r="BD7" s="84">
        <f t="shared" si="18"/>
        <v>0.53018867924528301</v>
      </c>
      <c r="BE7" s="84">
        <f t="shared" si="19"/>
        <v>0.92489795918367346</v>
      </c>
      <c r="BF7" s="53">
        <f t="shared" si="20"/>
        <v>0.39984050235478802</v>
      </c>
    </row>
    <row r="8" spans="1:58" ht="15" thickBot="1" x14ac:dyDescent="0.35">
      <c r="A8" s="7" t="s">
        <v>8</v>
      </c>
      <c r="B8" s="17" t="s">
        <v>47</v>
      </c>
      <c r="C8" s="18">
        <v>0.20833333333333334</v>
      </c>
      <c r="D8" s="76"/>
      <c r="E8" s="16"/>
      <c r="F8" s="13"/>
      <c r="G8" s="67" t="s">
        <v>200</v>
      </c>
      <c r="H8" s="13">
        <v>51</v>
      </c>
      <c r="I8" s="66">
        <v>9</v>
      </c>
      <c r="J8" s="67">
        <v>51</v>
      </c>
      <c r="K8" s="51" t="s">
        <v>53</v>
      </c>
      <c r="L8" s="13" t="s">
        <v>213</v>
      </c>
      <c r="M8" s="13" t="s">
        <v>153</v>
      </c>
      <c r="N8" s="52">
        <v>0.14583333333333301</v>
      </c>
      <c r="O8" s="13" t="s">
        <v>175</v>
      </c>
      <c r="P8" s="52">
        <v>0.60416666666666696</v>
      </c>
      <c r="Q8" s="13" t="s">
        <v>199</v>
      </c>
      <c r="R8" s="13">
        <v>84</v>
      </c>
      <c r="S8" s="13">
        <v>3</v>
      </c>
      <c r="T8" s="13">
        <v>75</v>
      </c>
      <c r="U8" s="13">
        <v>6</v>
      </c>
      <c r="V8" s="13">
        <v>4.5</v>
      </c>
      <c r="W8" s="13">
        <v>45.5</v>
      </c>
      <c r="X8" s="13">
        <v>6</v>
      </c>
      <c r="Y8" s="13">
        <v>6</v>
      </c>
      <c r="Z8" s="13">
        <v>922</v>
      </c>
      <c r="AA8" s="13">
        <v>80</v>
      </c>
      <c r="AB8" s="13">
        <v>1</v>
      </c>
      <c r="AC8" s="13">
        <v>1528</v>
      </c>
      <c r="AD8" s="13">
        <v>104</v>
      </c>
      <c r="AE8" s="13">
        <v>0.5</v>
      </c>
      <c r="AH8" s="13">
        <f t="shared" si="0"/>
        <v>39.5</v>
      </c>
      <c r="AI8" s="13">
        <f t="shared" si="1"/>
        <v>33.5</v>
      </c>
      <c r="AJ8">
        <f t="shared" si="2"/>
        <v>28.1</v>
      </c>
      <c r="AK8" s="84">
        <f t="shared" si="3"/>
        <v>0.84810126582278478</v>
      </c>
      <c r="AL8" s="84">
        <f t="shared" si="4"/>
        <v>0.83880597014925373</v>
      </c>
      <c r="AM8" s="84">
        <f t="shared" si="5"/>
        <v>0.92489795918367346</v>
      </c>
      <c r="AN8" s="53">
        <f t="shared" si="6"/>
        <v>0.65796538362180312</v>
      </c>
      <c r="AQ8">
        <f t="shared" si="7"/>
        <v>45.5</v>
      </c>
      <c r="AR8">
        <f t="shared" si="8"/>
        <v>33.5</v>
      </c>
      <c r="AS8">
        <f t="shared" si="9"/>
        <v>28.1</v>
      </c>
      <c r="AT8" s="84">
        <f t="shared" si="10"/>
        <v>0.73626373626373631</v>
      </c>
      <c r="AU8" s="84">
        <f t="shared" si="11"/>
        <v>0.83880597014925373</v>
      </c>
      <c r="AV8" s="84">
        <f t="shared" si="12"/>
        <v>0.92489795918367346</v>
      </c>
      <c r="AW8" s="53">
        <f t="shared" si="13"/>
        <v>0.57120071764969726</v>
      </c>
      <c r="AZ8">
        <f t="shared" si="14"/>
        <v>64.5</v>
      </c>
      <c r="BA8">
        <f t="shared" si="15"/>
        <v>52.5</v>
      </c>
      <c r="BB8">
        <f t="shared" si="16"/>
        <v>28.1</v>
      </c>
      <c r="BC8" s="84">
        <f t="shared" si="17"/>
        <v>0.81395348837209303</v>
      </c>
      <c r="BD8" s="84">
        <f t="shared" si="18"/>
        <v>0.53523809523809529</v>
      </c>
      <c r="BE8" s="84">
        <f t="shared" si="19"/>
        <v>0.92489795918367346</v>
      </c>
      <c r="BF8" s="53">
        <f t="shared" si="20"/>
        <v>0.40294004113273224</v>
      </c>
    </row>
    <row r="9" spans="1:58" x14ac:dyDescent="0.3">
      <c r="A9" s="35" t="s">
        <v>42</v>
      </c>
      <c r="B9" s="36" t="s">
        <v>47</v>
      </c>
      <c r="C9" s="37">
        <v>0.25</v>
      </c>
      <c r="D9" s="77"/>
      <c r="E9" s="72"/>
      <c r="F9" s="38"/>
      <c r="G9" s="38"/>
      <c r="H9" s="38"/>
      <c r="I9" s="38"/>
      <c r="J9" s="58" t="s">
        <v>192</v>
      </c>
      <c r="K9" s="13" t="s">
        <v>54</v>
      </c>
      <c r="L9" s="13" t="s">
        <v>213</v>
      </c>
      <c r="M9" s="13" t="s">
        <v>154</v>
      </c>
      <c r="N9" s="52">
        <v>0.16666666666666599</v>
      </c>
      <c r="O9" s="13" t="s">
        <v>176</v>
      </c>
      <c r="P9" s="52">
        <v>0.58333333333333404</v>
      </c>
      <c r="Q9" s="13" t="s">
        <v>199</v>
      </c>
      <c r="R9" s="13">
        <v>83</v>
      </c>
      <c r="S9" s="13">
        <v>3</v>
      </c>
      <c r="T9" s="13">
        <v>74</v>
      </c>
      <c r="U9" s="13">
        <v>6</v>
      </c>
      <c r="V9" s="13">
        <v>4</v>
      </c>
      <c r="W9" s="13">
        <v>45</v>
      </c>
      <c r="X9" s="13">
        <v>6</v>
      </c>
      <c r="Y9" s="13">
        <v>6</v>
      </c>
      <c r="Z9" s="13">
        <v>922</v>
      </c>
      <c r="AA9" s="13">
        <v>80</v>
      </c>
      <c r="AB9" s="13">
        <v>1</v>
      </c>
      <c r="AC9" s="13">
        <v>1528</v>
      </c>
      <c r="AD9" s="13">
        <v>104</v>
      </c>
      <c r="AE9" s="13">
        <v>0.5</v>
      </c>
      <c r="AH9" s="13">
        <f t="shared" si="0"/>
        <v>39</v>
      </c>
      <c r="AI9" s="13">
        <f t="shared" si="1"/>
        <v>33</v>
      </c>
      <c r="AJ9">
        <f t="shared" si="2"/>
        <v>28.1</v>
      </c>
      <c r="AK9" s="84">
        <f t="shared" si="3"/>
        <v>0.84615384615384615</v>
      </c>
      <c r="AL9" s="84">
        <f t="shared" si="4"/>
        <v>0.85151515151515156</v>
      </c>
      <c r="AM9" s="84">
        <f t="shared" si="5"/>
        <v>0.92489795918367346</v>
      </c>
      <c r="AN9" s="53">
        <f t="shared" si="6"/>
        <v>0.66640083725798005</v>
      </c>
      <c r="AQ9">
        <f t="shared" si="7"/>
        <v>45</v>
      </c>
      <c r="AR9">
        <f t="shared" si="8"/>
        <v>33</v>
      </c>
      <c r="AS9">
        <f t="shared" si="9"/>
        <v>28.1</v>
      </c>
      <c r="AT9" s="84">
        <f t="shared" si="10"/>
        <v>0.73333333333333328</v>
      </c>
      <c r="AU9" s="84">
        <f t="shared" si="11"/>
        <v>0.85151515151515156</v>
      </c>
      <c r="AV9" s="84">
        <f t="shared" si="12"/>
        <v>0.92489795918367346</v>
      </c>
      <c r="AW9" s="53">
        <f t="shared" si="13"/>
        <v>0.57754739229024943</v>
      </c>
      <c r="AZ9">
        <f t="shared" si="14"/>
        <v>64</v>
      </c>
      <c r="BA9">
        <f t="shared" si="15"/>
        <v>52</v>
      </c>
      <c r="BB9">
        <f t="shared" si="16"/>
        <v>28.1</v>
      </c>
      <c r="BC9" s="84">
        <f t="shared" si="17"/>
        <v>0.8125</v>
      </c>
      <c r="BD9" s="84">
        <f t="shared" si="18"/>
        <v>0.54038461538461546</v>
      </c>
      <c r="BE9" s="84">
        <f t="shared" si="19"/>
        <v>0.92489795918367346</v>
      </c>
      <c r="BF9" s="53">
        <f t="shared" si="20"/>
        <v>0.4060880102040817</v>
      </c>
    </row>
    <row r="10" spans="1:58" ht="15" thickBot="1" x14ac:dyDescent="0.35">
      <c r="A10" s="39" t="s">
        <v>43</v>
      </c>
      <c r="B10" s="40" t="s">
        <v>47</v>
      </c>
      <c r="C10" s="41">
        <v>0.29166666666666702</v>
      </c>
      <c r="D10" s="78"/>
      <c r="E10" s="73"/>
      <c r="F10" s="42"/>
      <c r="G10" s="42"/>
      <c r="H10" s="42"/>
      <c r="I10" s="42"/>
      <c r="J10" s="59" t="s">
        <v>196</v>
      </c>
      <c r="K10" s="51" t="s">
        <v>55</v>
      </c>
      <c r="L10" s="13" t="s">
        <v>213</v>
      </c>
      <c r="M10" s="13" t="s">
        <v>155</v>
      </c>
      <c r="N10" s="52">
        <v>0.1875</v>
      </c>
      <c r="O10" s="13" t="s">
        <v>177</v>
      </c>
      <c r="P10" s="52">
        <v>0.562500000000001</v>
      </c>
      <c r="Q10" s="13" t="s">
        <v>199</v>
      </c>
      <c r="R10" s="13">
        <v>82</v>
      </c>
      <c r="S10" s="13">
        <v>3</v>
      </c>
      <c r="T10" s="13">
        <v>73</v>
      </c>
      <c r="U10" s="13">
        <v>6</v>
      </c>
      <c r="V10" s="13">
        <v>4</v>
      </c>
      <c r="W10" s="13">
        <v>44.5</v>
      </c>
      <c r="X10" s="13">
        <v>6</v>
      </c>
      <c r="Y10" s="13">
        <v>6</v>
      </c>
      <c r="Z10" s="13">
        <v>874</v>
      </c>
      <c r="AA10" s="13">
        <v>75</v>
      </c>
      <c r="AB10" s="13">
        <v>1</v>
      </c>
      <c r="AC10" s="13">
        <v>1528</v>
      </c>
      <c r="AD10" s="13">
        <v>104</v>
      </c>
      <c r="AE10" s="13">
        <v>0.5</v>
      </c>
      <c r="AH10" s="13">
        <f t="shared" si="0"/>
        <v>38.5</v>
      </c>
      <c r="AI10" s="13">
        <f t="shared" si="1"/>
        <v>32.5</v>
      </c>
      <c r="AJ10">
        <f t="shared" si="2"/>
        <v>27.3</v>
      </c>
      <c r="AK10" s="84">
        <f t="shared" si="3"/>
        <v>0.8441558441558441</v>
      </c>
      <c r="AL10" s="84">
        <f t="shared" si="4"/>
        <v>0.84</v>
      </c>
      <c r="AM10" s="84">
        <f t="shared" si="5"/>
        <v>0.92547876769358872</v>
      </c>
      <c r="AN10" s="53">
        <f t="shared" si="6"/>
        <v>0.65624858072818104</v>
      </c>
      <c r="AQ10">
        <f t="shared" si="7"/>
        <v>44.5</v>
      </c>
      <c r="AR10">
        <f t="shared" si="8"/>
        <v>32.5</v>
      </c>
      <c r="AS10">
        <f t="shared" si="9"/>
        <v>27.3</v>
      </c>
      <c r="AT10" s="84">
        <f t="shared" si="10"/>
        <v>0.7303370786516854</v>
      </c>
      <c r="AU10" s="84">
        <f t="shared" si="11"/>
        <v>0.84</v>
      </c>
      <c r="AV10" s="84">
        <f t="shared" si="12"/>
        <v>0.92547876769358872</v>
      </c>
      <c r="AW10" s="53">
        <f t="shared" si="13"/>
        <v>0.56776562602325775</v>
      </c>
      <c r="AZ10">
        <f t="shared" si="14"/>
        <v>63</v>
      </c>
      <c r="BA10">
        <f t="shared" si="15"/>
        <v>51</v>
      </c>
      <c r="BB10">
        <f t="shared" si="16"/>
        <v>27.3</v>
      </c>
      <c r="BC10" s="84">
        <f t="shared" si="17"/>
        <v>0.80952380952380953</v>
      </c>
      <c r="BD10" s="84">
        <f t="shared" si="18"/>
        <v>0.53529411764705881</v>
      </c>
      <c r="BE10" s="84">
        <f t="shared" si="19"/>
        <v>0.92547876769358872</v>
      </c>
      <c r="BF10" s="53">
        <f t="shared" si="20"/>
        <v>0.40104079933388848</v>
      </c>
    </row>
    <row r="11" spans="1:58" x14ac:dyDescent="0.3">
      <c r="A11" s="8" t="s">
        <v>9</v>
      </c>
      <c r="B11" s="17" t="s">
        <v>47</v>
      </c>
      <c r="C11" s="18">
        <v>0.33333333333333398</v>
      </c>
      <c r="D11" s="76"/>
      <c r="E11" s="16"/>
      <c r="F11" s="13"/>
      <c r="G11" s="13"/>
      <c r="H11" s="13"/>
      <c r="I11" s="13"/>
      <c r="J11" s="60" t="s">
        <v>193</v>
      </c>
      <c r="K11" s="13" t="s">
        <v>56</v>
      </c>
      <c r="L11" s="13" t="s">
        <v>213</v>
      </c>
      <c r="M11" s="13" t="s">
        <v>156</v>
      </c>
      <c r="N11" s="52">
        <v>0.20833333333333301</v>
      </c>
      <c r="O11" s="13" t="s">
        <v>178</v>
      </c>
      <c r="P11" s="52">
        <v>0.54166666666666796</v>
      </c>
      <c r="Q11" s="13" t="s">
        <v>199</v>
      </c>
      <c r="R11" s="13">
        <v>81</v>
      </c>
      <c r="S11" s="13">
        <v>3</v>
      </c>
      <c r="T11" s="13">
        <v>72</v>
      </c>
      <c r="U11" s="13">
        <v>6</v>
      </c>
      <c r="V11" s="13">
        <v>4</v>
      </c>
      <c r="W11" s="13">
        <v>44</v>
      </c>
      <c r="X11" s="13">
        <v>6</v>
      </c>
      <c r="Y11" s="13">
        <v>6</v>
      </c>
      <c r="Z11" s="13">
        <v>874</v>
      </c>
      <c r="AA11" s="13">
        <v>75</v>
      </c>
      <c r="AB11" s="13">
        <v>1</v>
      </c>
      <c r="AC11" s="13">
        <v>1528</v>
      </c>
      <c r="AD11" s="13">
        <v>104</v>
      </c>
      <c r="AE11" s="13">
        <v>0.5</v>
      </c>
      <c r="AH11" s="13">
        <f t="shared" si="0"/>
        <v>38</v>
      </c>
      <c r="AI11" s="13">
        <f t="shared" si="1"/>
        <v>32</v>
      </c>
      <c r="AJ11">
        <f t="shared" si="2"/>
        <v>27.3</v>
      </c>
      <c r="AK11" s="84">
        <f t="shared" si="3"/>
        <v>0.84210526315789469</v>
      </c>
      <c r="AL11" s="84">
        <f t="shared" si="4"/>
        <v>0.85312500000000002</v>
      </c>
      <c r="AM11" s="84">
        <f t="shared" si="5"/>
        <v>0.92547876769358872</v>
      </c>
      <c r="AN11" s="53">
        <f t="shared" si="6"/>
        <v>0.66488343047460452</v>
      </c>
      <c r="AQ11">
        <f t="shared" si="7"/>
        <v>44</v>
      </c>
      <c r="AR11">
        <f t="shared" si="8"/>
        <v>32</v>
      </c>
      <c r="AS11">
        <f t="shared" si="9"/>
        <v>27.3</v>
      </c>
      <c r="AT11" s="84">
        <f t="shared" si="10"/>
        <v>0.72727272727272729</v>
      </c>
      <c r="AU11" s="84">
        <f t="shared" si="11"/>
        <v>0.85312500000000002</v>
      </c>
      <c r="AV11" s="84">
        <f t="shared" si="12"/>
        <v>0.92547876769358872</v>
      </c>
      <c r="AW11" s="53">
        <f t="shared" si="13"/>
        <v>0.57421750813715844</v>
      </c>
      <c r="AZ11">
        <f t="shared" si="14"/>
        <v>62</v>
      </c>
      <c r="BA11">
        <f t="shared" si="15"/>
        <v>50</v>
      </c>
      <c r="BB11">
        <f t="shared" si="16"/>
        <v>27.3</v>
      </c>
      <c r="BC11" s="84">
        <f t="shared" si="17"/>
        <v>0.80645161290322576</v>
      </c>
      <c r="BD11" s="84">
        <f t="shared" si="18"/>
        <v>0.54600000000000004</v>
      </c>
      <c r="BE11" s="84">
        <f t="shared" si="19"/>
        <v>0.92547876769358872</v>
      </c>
      <c r="BF11" s="53">
        <f t="shared" si="20"/>
        <v>0.40750919932314472</v>
      </c>
    </row>
    <row r="12" spans="1:58" ht="15" thickBot="1" x14ac:dyDescent="0.35">
      <c r="A12" s="9" t="s">
        <v>10</v>
      </c>
      <c r="B12" s="22" t="s">
        <v>47</v>
      </c>
      <c r="C12" s="23">
        <v>0.375</v>
      </c>
      <c r="D12" s="79"/>
      <c r="E12" s="74"/>
      <c r="F12" s="24"/>
      <c r="G12" s="24"/>
      <c r="H12" s="24"/>
      <c r="I12" s="24"/>
      <c r="J12" s="61" t="s">
        <v>197</v>
      </c>
      <c r="K12" s="51" t="s">
        <v>57</v>
      </c>
      <c r="L12" s="13" t="s">
        <v>213</v>
      </c>
      <c r="M12" s="13" t="s">
        <v>157</v>
      </c>
      <c r="N12" s="52">
        <v>0.22916666666666599</v>
      </c>
      <c r="O12" s="13" t="s">
        <v>179</v>
      </c>
      <c r="P12" s="52">
        <v>0.52083333333333404</v>
      </c>
      <c r="Q12" s="13" t="s">
        <v>199</v>
      </c>
      <c r="R12" s="13">
        <v>80</v>
      </c>
      <c r="S12" s="13">
        <v>3</v>
      </c>
      <c r="T12" s="13">
        <v>71</v>
      </c>
      <c r="U12" s="13">
        <v>5.5</v>
      </c>
      <c r="V12" s="13">
        <v>4</v>
      </c>
      <c r="W12" s="13">
        <v>43.5</v>
      </c>
      <c r="X12" s="13">
        <v>6</v>
      </c>
      <c r="Y12" s="13">
        <v>6</v>
      </c>
      <c r="Z12" s="13">
        <v>853</v>
      </c>
      <c r="AA12" s="13">
        <v>66</v>
      </c>
      <c r="AB12" s="13">
        <v>1</v>
      </c>
      <c r="AC12" s="13">
        <v>1528</v>
      </c>
      <c r="AD12" s="13">
        <v>104</v>
      </c>
      <c r="AE12" s="13">
        <v>0.5</v>
      </c>
      <c r="AH12" s="13">
        <f t="shared" si="0"/>
        <v>37.5</v>
      </c>
      <c r="AI12" s="13">
        <f t="shared" si="1"/>
        <v>31.5</v>
      </c>
      <c r="AJ12">
        <f t="shared" si="2"/>
        <v>26.95</v>
      </c>
      <c r="AK12" s="84">
        <f t="shared" si="3"/>
        <v>0.84</v>
      </c>
      <c r="AL12" s="84">
        <f t="shared" si="4"/>
        <v>0.85555555555555551</v>
      </c>
      <c r="AM12" s="84">
        <f t="shared" si="5"/>
        <v>0.92860142797144052</v>
      </c>
      <c r="AN12" s="53">
        <f t="shared" si="6"/>
        <v>0.66735489290214178</v>
      </c>
      <c r="AQ12">
        <f t="shared" si="7"/>
        <v>43</v>
      </c>
      <c r="AR12">
        <f t="shared" si="8"/>
        <v>31.5</v>
      </c>
      <c r="AS12">
        <f t="shared" si="9"/>
        <v>26.95</v>
      </c>
      <c r="AT12" s="84">
        <f t="shared" si="10"/>
        <v>0.73255813953488369</v>
      </c>
      <c r="AU12" s="84">
        <f t="shared" si="11"/>
        <v>0.85555555555555551</v>
      </c>
      <c r="AV12" s="84">
        <f t="shared" si="12"/>
        <v>0.92860142797144052</v>
      </c>
      <c r="AW12" s="53">
        <f t="shared" si="13"/>
        <v>0.5819955461355889</v>
      </c>
      <c r="AZ12">
        <f t="shared" si="14"/>
        <v>61</v>
      </c>
      <c r="BA12">
        <f t="shared" si="15"/>
        <v>49.5</v>
      </c>
      <c r="BB12">
        <f t="shared" si="16"/>
        <v>26.95</v>
      </c>
      <c r="BC12" s="84">
        <f t="shared" si="17"/>
        <v>0.81147540983606559</v>
      </c>
      <c r="BD12" s="84">
        <f t="shared" si="18"/>
        <v>0.5444444444444444</v>
      </c>
      <c r="BE12" s="84">
        <f t="shared" si="19"/>
        <v>0.92860142797144052</v>
      </c>
      <c r="BF12" s="53">
        <f t="shared" si="20"/>
        <v>0.4102591554726282</v>
      </c>
    </row>
    <row r="13" spans="1:58" ht="15" thickBot="1" x14ac:dyDescent="0.35">
      <c r="A13" s="7" t="s">
        <v>8</v>
      </c>
      <c r="B13" s="17" t="s">
        <v>47</v>
      </c>
      <c r="C13" s="18">
        <v>0.41666666666666702</v>
      </c>
      <c r="D13" s="76"/>
      <c r="E13" s="16"/>
      <c r="F13" s="13"/>
      <c r="G13" s="67" t="s">
        <v>200</v>
      </c>
      <c r="H13" s="13">
        <v>151</v>
      </c>
      <c r="I13" s="66">
        <v>15</v>
      </c>
      <c r="J13" s="67">
        <v>151</v>
      </c>
      <c r="K13" s="13" t="s">
        <v>58</v>
      </c>
      <c r="L13" s="13" t="s">
        <v>213</v>
      </c>
      <c r="M13" s="13" t="s">
        <v>158</v>
      </c>
      <c r="N13" s="52">
        <v>0.25</v>
      </c>
      <c r="O13" s="13" t="s">
        <v>180</v>
      </c>
      <c r="P13" s="52">
        <v>0.500000000000001</v>
      </c>
      <c r="Q13" s="13" t="s">
        <v>199</v>
      </c>
      <c r="R13" s="13">
        <v>79</v>
      </c>
      <c r="S13" s="13">
        <v>3</v>
      </c>
      <c r="T13" s="13">
        <v>70</v>
      </c>
      <c r="U13" s="13">
        <v>5</v>
      </c>
      <c r="V13" s="13">
        <v>4</v>
      </c>
      <c r="W13" s="13">
        <v>43</v>
      </c>
      <c r="X13" s="13">
        <v>6</v>
      </c>
      <c r="Y13" s="13">
        <v>6</v>
      </c>
      <c r="Z13" s="13">
        <v>853</v>
      </c>
      <c r="AA13" s="13">
        <v>66</v>
      </c>
      <c r="AB13" s="13">
        <v>1</v>
      </c>
      <c r="AC13" s="13">
        <v>1528</v>
      </c>
      <c r="AD13" s="13">
        <v>104</v>
      </c>
      <c r="AE13" s="13">
        <v>0.5</v>
      </c>
      <c r="AH13" s="13">
        <f t="shared" si="0"/>
        <v>37</v>
      </c>
      <c r="AI13" s="13">
        <f t="shared" si="1"/>
        <v>31</v>
      </c>
      <c r="AJ13">
        <f t="shared" si="2"/>
        <v>26.95</v>
      </c>
      <c r="AK13" s="84">
        <f t="shared" si="3"/>
        <v>0.83783783783783783</v>
      </c>
      <c r="AL13" s="84">
        <f t="shared" si="4"/>
        <v>0.86935483870967745</v>
      </c>
      <c r="AM13" s="84">
        <f t="shared" si="5"/>
        <v>0.92860142797144052</v>
      </c>
      <c r="AN13" s="53">
        <f t="shared" si="6"/>
        <v>0.67637320226568443</v>
      </c>
      <c r="AQ13">
        <f t="shared" si="7"/>
        <v>42</v>
      </c>
      <c r="AR13">
        <f t="shared" si="8"/>
        <v>31</v>
      </c>
      <c r="AS13">
        <f t="shared" si="9"/>
        <v>26.95</v>
      </c>
      <c r="AT13" s="84">
        <f t="shared" si="10"/>
        <v>0.73809523809523814</v>
      </c>
      <c r="AU13" s="84">
        <f t="shared" si="11"/>
        <v>0.86935483870967745</v>
      </c>
      <c r="AV13" s="84">
        <f t="shared" si="12"/>
        <v>0.92860142797144052</v>
      </c>
      <c r="AW13" s="53">
        <f t="shared" si="13"/>
        <v>0.59585258294834109</v>
      </c>
      <c r="AZ13">
        <f t="shared" si="14"/>
        <v>60</v>
      </c>
      <c r="BA13">
        <f t="shared" si="15"/>
        <v>49</v>
      </c>
      <c r="BB13">
        <f t="shared" si="16"/>
        <v>26.95</v>
      </c>
      <c r="BC13" s="84">
        <f t="shared" si="17"/>
        <v>0.81666666666666665</v>
      </c>
      <c r="BD13" s="84">
        <f t="shared" si="18"/>
        <v>0.54999999999999993</v>
      </c>
      <c r="BE13" s="84">
        <f t="shared" si="19"/>
        <v>0.92860142797144052</v>
      </c>
      <c r="BF13" s="53">
        <f t="shared" si="20"/>
        <v>0.41709680806383864</v>
      </c>
    </row>
    <row r="14" spans="1:58" x14ac:dyDescent="0.3">
      <c r="A14" s="8" t="s">
        <v>9</v>
      </c>
      <c r="B14" s="19" t="s">
        <v>47</v>
      </c>
      <c r="C14" s="20">
        <v>0.45833333333333398</v>
      </c>
      <c r="D14" s="80"/>
      <c r="E14" s="75"/>
      <c r="F14" s="21"/>
      <c r="G14" s="21"/>
      <c r="H14" s="21"/>
      <c r="I14" s="21"/>
      <c r="J14" s="60" t="s">
        <v>193</v>
      </c>
      <c r="K14" s="51" t="s">
        <v>59</v>
      </c>
      <c r="L14" s="13" t="s">
        <v>213</v>
      </c>
      <c r="M14" s="13" t="s">
        <v>159</v>
      </c>
      <c r="N14" s="52">
        <v>0.27083333333333298</v>
      </c>
      <c r="O14" s="13" t="s">
        <v>181</v>
      </c>
      <c r="P14" s="52">
        <v>0.47916666666666802</v>
      </c>
      <c r="Q14" s="13" t="s">
        <v>199</v>
      </c>
      <c r="R14" s="13">
        <v>78</v>
      </c>
      <c r="S14" s="13">
        <v>3</v>
      </c>
      <c r="T14" s="13">
        <v>69</v>
      </c>
      <c r="U14" s="13">
        <v>5</v>
      </c>
      <c r="V14" s="13">
        <v>4</v>
      </c>
      <c r="W14" s="13">
        <v>42.5</v>
      </c>
      <c r="X14" s="13">
        <v>5.5</v>
      </c>
      <c r="Y14" s="13">
        <v>6</v>
      </c>
      <c r="Z14" s="13">
        <v>853</v>
      </c>
      <c r="AA14" s="13">
        <v>66</v>
      </c>
      <c r="AB14" s="13">
        <v>1</v>
      </c>
      <c r="AC14" s="13">
        <v>1528</v>
      </c>
      <c r="AD14" s="13">
        <v>104</v>
      </c>
      <c r="AE14" s="13">
        <v>0.5</v>
      </c>
      <c r="AH14" s="13">
        <f t="shared" si="0"/>
        <v>37</v>
      </c>
      <c r="AI14" s="13">
        <f t="shared" si="1"/>
        <v>31</v>
      </c>
      <c r="AJ14">
        <f t="shared" si="2"/>
        <v>26.95</v>
      </c>
      <c r="AK14" s="84">
        <f t="shared" si="3"/>
        <v>0.83783783783783783</v>
      </c>
      <c r="AL14" s="84">
        <f t="shared" si="4"/>
        <v>0.86935483870967745</v>
      </c>
      <c r="AM14" s="84">
        <f t="shared" si="5"/>
        <v>0.92860142797144052</v>
      </c>
      <c r="AN14" s="53">
        <f t="shared" si="6"/>
        <v>0.67637320226568443</v>
      </c>
      <c r="AQ14">
        <f t="shared" si="7"/>
        <v>42</v>
      </c>
      <c r="AR14">
        <f t="shared" si="8"/>
        <v>31</v>
      </c>
      <c r="AS14">
        <f t="shared" si="9"/>
        <v>26.95</v>
      </c>
      <c r="AT14" s="84">
        <f t="shared" si="10"/>
        <v>0.73809523809523814</v>
      </c>
      <c r="AU14" s="84">
        <f t="shared" si="11"/>
        <v>0.86935483870967745</v>
      </c>
      <c r="AV14" s="84">
        <f t="shared" si="12"/>
        <v>0.92860142797144052</v>
      </c>
      <c r="AW14" s="53">
        <f t="shared" si="13"/>
        <v>0.59585258294834109</v>
      </c>
      <c r="AZ14">
        <f t="shared" si="14"/>
        <v>59.5</v>
      </c>
      <c r="BA14">
        <f t="shared" si="15"/>
        <v>48.5</v>
      </c>
      <c r="BB14">
        <f t="shared" si="16"/>
        <v>26.95</v>
      </c>
      <c r="BC14" s="84">
        <f t="shared" si="17"/>
        <v>0.81512605042016806</v>
      </c>
      <c r="BD14" s="84">
        <f t="shared" si="18"/>
        <v>0.55567010309278353</v>
      </c>
      <c r="BE14" s="84">
        <f t="shared" si="19"/>
        <v>0.92860142797144052</v>
      </c>
      <c r="BF14" s="53">
        <f t="shared" si="20"/>
        <v>0.4206018232576525</v>
      </c>
    </row>
    <row r="15" spans="1:58" ht="15" thickBot="1" x14ac:dyDescent="0.35">
      <c r="A15" s="9" t="s">
        <v>10</v>
      </c>
      <c r="B15" s="22" t="s">
        <v>47</v>
      </c>
      <c r="C15" s="23">
        <v>0.5</v>
      </c>
      <c r="D15" s="79"/>
      <c r="E15" s="74"/>
      <c r="F15" s="24"/>
      <c r="G15" s="24"/>
      <c r="H15" s="24"/>
      <c r="I15" s="24"/>
      <c r="J15" s="61" t="s">
        <v>197</v>
      </c>
      <c r="K15" s="13" t="s">
        <v>60</v>
      </c>
      <c r="L15" s="13" t="s">
        <v>213</v>
      </c>
      <c r="M15" s="13" t="s">
        <v>160</v>
      </c>
      <c r="N15" s="52">
        <v>0.29166666666666602</v>
      </c>
      <c r="O15" s="13" t="s">
        <v>182</v>
      </c>
      <c r="P15" s="52">
        <v>0.45833333333333498</v>
      </c>
      <c r="Q15" s="13" t="s">
        <v>199</v>
      </c>
      <c r="R15" s="13">
        <v>77</v>
      </c>
      <c r="S15" s="13">
        <v>3</v>
      </c>
      <c r="T15" s="13">
        <v>68</v>
      </c>
      <c r="U15" s="13">
        <v>5</v>
      </c>
      <c r="V15" s="13">
        <v>4</v>
      </c>
      <c r="W15" s="13">
        <v>42</v>
      </c>
      <c r="X15" s="13">
        <v>5</v>
      </c>
      <c r="Y15" s="13">
        <v>6</v>
      </c>
      <c r="Z15" s="13">
        <v>853</v>
      </c>
      <c r="AA15" s="13">
        <v>66</v>
      </c>
      <c r="AB15" s="13">
        <v>1</v>
      </c>
      <c r="AC15" s="13">
        <v>1528</v>
      </c>
      <c r="AD15" s="13">
        <v>104</v>
      </c>
      <c r="AE15" s="13">
        <v>0.5</v>
      </c>
      <c r="AH15" s="13">
        <f t="shared" si="0"/>
        <v>37</v>
      </c>
      <c r="AI15" s="13">
        <f t="shared" si="1"/>
        <v>31</v>
      </c>
      <c r="AJ15">
        <f t="shared" si="2"/>
        <v>26.95</v>
      </c>
      <c r="AK15" s="84">
        <f t="shared" si="3"/>
        <v>0.83783783783783783</v>
      </c>
      <c r="AL15" s="84">
        <f t="shared" si="4"/>
        <v>0.86935483870967745</v>
      </c>
      <c r="AM15" s="84">
        <f t="shared" si="5"/>
        <v>0.92860142797144052</v>
      </c>
      <c r="AN15" s="53">
        <f t="shared" si="6"/>
        <v>0.67637320226568443</v>
      </c>
      <c r="AQ15">
        <f t="shared" si="7"/>
        <v>42</v>
      </c>
      <c r="AR15">
        <f t="shared" si="8"/>
        <v>31</v>
      </c>
      <c r="AS15">
        <f t="shared" si="9"/>
        <v>26.95</v>
      </c>
      <c r="AT15" s="84">
        <f t="shared" si="10"/>
        <v>0.73809523809523814</v>
      </c>
      <c r="AU15" s="84">
        <f t="shared" si="11"/>
        <v>0.86935483870967745</v>
      </c>
      <c r="AV15" s="84">
        <f t="shared" si="12"/>
        <v>0.92860142797144052</v>
      </c>
      <c r="AW15" s="53">
        <f t="shared" si="13"/>
        <v>0.59585258294834109</v>
      </c>
      <c r="AZ15">
        <f t="shared" si="14"/>
        <v>59</v>
      </c>
      <c r="BA15">
        <f t="shared" si="15"/>
        <v>48</v>
      </c>
      <c r="BB15">
        <f t="shared" si="16"/>
        <v>26.95</v>
      </c>
      <c r="BC15" s="84">
        <f t="shared" si="17"/>
        <v>0.81355932203389836</v>
      </c>
      <c r="BD15" s="84">
        <f t="shared" si="18"/>
        <v>0.56145833333333328</v>
      </c>
      <c r="BE15" s="84">
        <f t="shared" si="19"/>
        <v>0.92860142797144052</v>
      </c>
      <c r="BF15" s="53">
        <f t="shared" si="20"/>
        <v>0.42416624548864951</v>
      </c>
    </row>
    <row r="16" spans="1:58" x14ac:dyDescent="0.3">
      <c r="A16" s="8" t="s">
        <v>9</v>
      </c>
      <c r="B16" s="19" t="s">
        <v>48</v>
      </c>
      <c r="C16" s="20">
        <v>0.54166666666666696</v>
      </c>
      <c r="D16" s="80"/>
      <c r="E16" s="75"/>
      <c r="F16" s="21"/>
      <c r="G16" s="21"/>
      <c r="H16" s="21"/>
      <c r="I16" s="21"/>
      <c r="J16" s="60" t="s">
        <v>193</v>
      </c>
      <c r="K16" s="51" t="s">
        <v>61</v>
      </c>
      <c r="L16" s="13" t="s">
        <v>213</v>
      </c>
      <c r="M16" s="13" t="s">
        <v>161</v>
      </c>
      <c r="N16" s="52">
        <v>0.3125</v>
      </c>
      <c r="O16" s="13" t="s">
        <v>183</v>
      </c>
      <c r="P16" s="52">
        <v>0.437500000000001</v>
      </c>
      <c r="Q16" s="13" t="s">
        <v>199</v>
      </c>
      <c r="R16" s="13">
        <v>76</v>
      </c>
      <c r="S16" s="13">
        <v>3</v>
      </c>
      <c r="T16" s="13">
        <v>67</v>
      </c>
      <c r="U16" s="13">
        <v>5</v>
      </c>
      <c r="V16" s="13">
        <v>4</v>
      </c>
      <c r="W16" s="13">
        <v>41</v>
      </c>
      <c r="X16" s="13">
        <v>5</v>
      </c>
      <c r="Y16" s="13">
        <v>6</v>
      </c>
      <c r="Z16" s="13">
        <v>853</v>
      </c>
      <c r="AA16" s="13">
        <v>66</v>
      </c>
      <c r="AB16" s="13">
        <v>1</v>
      </c>
      <c r="AC16" s="13">
        <v>1528</v>
      </c>
      <c r="AD16" s="13">
        <v>104</v>
      </c>
      <c r="AE16" s="13">
        <v>0.5</v>
      </c>
      <c r="AH16" s="13">
        <f t="shared" si="0"/>
        <v>36</v>
      </c>
      <c r="AI16" s="13">
        <f t="shared" si="1"/>
        <v>30</v>
      </c>
      <c r="AJ16">
        <f t="shared" si="2"/>
        <v>26.95</v>
      </c>
      <c r="AK16" s="84">
        <f t="shared" si="3"/>
        <v>0.83333333333333337</v>
      </c>
      <c r="AL16" s="84">
        <f t="shared" si="4"/>
        <v>0.89833333333333332</v>
      </c>
      <c r="AM16" s="84">
        <f t="shared" si="5"/>
        <v>0.92860142797144052</v>
      </c>
      <c r="AN16" s="53">
        <f t="shared" si="6"/>
        <v>0.69516134677306451</v>
      </c>
      <c r="AQ16">
        <f t="shared" si="7"/>
        <v>41</v>
      </c>
      <c r="AR16">
        <f t="shared" si="8"/>
        <v>30</v>
      </c>
      <c r="AS16">
        <f t="shared" si="9"/>
        <v>26.95</v>
      </c>
      <c r="AT16" s="84">
        <f t="shared" si="10"/>
        <v>0.73170731707317072</v>
      </c>
      <c r="AU16" s="84">
        <f t="shared" si="11"/>
        <v>0.89833333333333332</v>
      </c>
      <c r="AV16" s="84">
        <f t="shared" si="12"/>
        <v>0.92860142797144052</v>
      </c>
      <c r="AW16" s="53">
        <f t="shared" si="13"/>
        <v>0.61038557277634931</v>
      </c>
      <c r="AZ16">
        <f t="shared" si="14"/>
        <v>58</v>
      </c>
      <c r="BA16">
        <f t="shared" si="15"/>
        <v>47</v>
      </c>
      <c r="BB16">
        <f t="shared" si="16"/>
        <v>26.95</v>
      </c>
      <c r="BC16" s="84">
        <f t="shared" si="17"/>
        <v>0.81034482758620685</v>
      </c>
      <c r="BD16" s="84">
        <f t="shared" si="18"/>
        <v>0.57340425531914896</v>
      </c>
      <c r="BE16" s="84">
        <f t="shared" si="19"/>
        <v>0.92860142797144052</v>
      </c>
      <c r="BF16" s="53">
        <f t="shared" si="20"/>
        <v>0.43147945661776416</v>
      </c>
    </row>
    <row r="17" spans="1:58" ht="15" thickBot="1" x14ac:dyDescent="0.35">
      <c r="A17" s="9" t="s">
        <v>10</v>
      </c>
      <c r="B17" s="22" t="s">
        <v>47</v>
      </c>
      <c r="C17" s="23">
        <v>0.58333333333333404</v>
      </c>
      <c r="D17" s="79"/>
      <c r="E17" s="74"/>
      <c r="F17" s="24"/>
      <c r="G17" s="24"/>
      <c r="H17" s="24"/>
      <c r="I17" s="24"/>
      <c r="J17" s="61" t="s">
        <v>197</v>
      </c>
      <c r="K17" s="13" t="s">
        <v>62</v>
      </c>
      <c r="L17" s="13" t="s">
        <v>213</v>
      </c>
      <c r="M17" s="13" t="s">
        <v>162</v>
      </c>
      <c r="N17" s="52">
        <v>0.33333333333333298</v>
      </c>
      <c r="O17" s="13" t="s">
        <v>184</v>
      </c>
      <c r="P17" s="52">
        <v>0.41666666666666802</v>
      </c>
      <c r="Q17" s="13" t="s">
        <v>199</v>
      </c>
      <c r="R17" s="13">
        <v>75</v>
      </c>
      <c r="S17" s="13">
        <v>3</v>
      </c>
      <c r="T17" s="13">
        <v>66</v>
      </c>
      <c r="U17" s="13">
        <v>5</v>
      </c>
      <c r="V17" s="13">
        <v>4</v>
      </c>
      <c r="W17" s="13">
        <v>40</v>
      </c>
      <c r="X17" s="13">
        <v>5</v>
      </c>
      <c r="Y17" s="13">
        <v>6</v>
      </c>
      <c r="Z17" s="13">
        <v>853</v>
      </c>
      <c r="AA17" s="13">
        <v>66</v>
      </c>
      <c r="AB17" s="13">
        <v>1</v>
      </c>
      <c r="AC17" s="13">
        <v>1528</v>
      </c>
      <c r="AD17" s="13">
        <v>104</v>
      </c>
      <c r="AE17" s="13">
        <v>0.5</v>
      </c>
      <c r="AH17" s="13">
        <f t="shared" si="0"/>
        <v>35</v>
      </c>
      <c r="AI17" s="13">
        <f t="shared" si="1"/>
        <v>29</v>
      </c>
      <c r="AJ17">
        <f t="shared" si="2"/>
        <v>26.95</v>
      </c>
      <c r="AK17" s="84">
        <f t="shared" si="3"/>
        <v>0.82857142857142863</v>
      </c>
      <c r="AL17" s="84">
        <f t="shared" si="4"/>
        <v>0.92931034482758623</v>
      </c>
      <c r="AM17" s="84">
        <f t="shared" si="5"/>
        <v>0.92860142797144052</v>
      </c>
      <c r="AN17" s="53">
        <f t="shared" si="6"/>
        <v>0.71502309953800924</v>
      </c>
      <c r="AQ17">
        <f t="shared" si="7"/>
        <v>40</v>
      </c>
      <c r="AR17">
        <f t="shared" si="8"/>
        <v>29</v>
      </c>
      <c r="AS17">
        <f t="shared" si="9"/>
        <v>26.95</v>
      </c>
      <c r="AT17" s="84">
        <f t="shared" si="10"/>
        <v>0.72499999999999998</v>
      </c>
      <c r="AU17" s="84">
        <f t="shared" si="11"/>
        <v>0.92931034482758623</v>
      </c>
      <c r="AV17" s="84">
        <f t="shared" si="12"/>
        <v>0.92860142797144052</v>
      </c>
      <c r="AW17" s="53">
        <f t="shared" si="13"/>
        <v>0.62564521209575796</v>
      </c>
      <c r="AZ17">
        <f t="shared" si="14"/>
        <v>57</v>
      </c>
      <c r="BA17">
        <f t="shared" si="15"/>
        <v>46</v>
      </c>
      <c r="BB17">
        <f t="shared" si="16"/>
        <v>26.95</v>
      </c>
      <c r="BC17" s="84">
        <f t="shared" si="17"/>
        <v>0.80701754385964908</v>
      </c>
      <c r="BD17" s="84">
        <f t="shared" si="18"/>
        <v>0.58586956521739131</v>
      </c>
      <c r="BE17" s="84">
        <f t="shared" si="19"/>
        <v>0.92860142797144052</v>
      </c>
      <c r="BF17" s="53">
        <f t="shared" si="20"/>
        <v>0.43904927164614599</v>
      </c>
    </row>
    <row r="18" spans="1:58" ht="15" thickBot="1" x14ac:dyDescent="0.35">
      <c r="A18" s="7" t="s">
        <v>8</v>
      </c>
      <c r="B18" s="17" t="s">
        <v>47</v>
      </c>
      <c r="C18" s="18">
        <v>0.625000000000001</v>
      </c>
      <c r="D18" s="76"/>
      <c r="E18" s="16"/>
      <c r="F18" s="13"/>
      <c r="G18" s="68" t="s">
        <v>201</v>
      </c>
      <c r="H18" s="13">
        <v>218</v>
      </c>
      <c r="I18" s="69">
        <v>14</v>
      </c>
      <c r="J18" s="68">
        <v>218</v>
      </c>
      <c r="K18" s="51" t="s">
        <v>63</v>
      </c>
      <c r="L18" s="13" t="s">
        <v>213</v>
      </c>
      <c r="M18" s="13" t="s">
        <v>164</v>
      </c>
      <c r="N18" s="52">
        <v>0.35416666666666602</v>
      </c>
      <c r="O18" s="13" t="s">
        <v>185</v>
      </c>
      <c r="P18" s="52">
        <v>0.39583333333333498</v>
      </c>
      <c r="Q18" s="13" t="s">
        <v>199</v>
      </c>
      <c r="R18" s="13">
        <v>74</v>
      </c>
      <c r="S18" s="13">
        <v>3</v>
      </c>
      <c r="T18" s="13">
        <v>65</v>
      </c>
      <c r="U18" s="13">
        <v>5</v>
      </c>
      <c r="V18" s="13">
        <v>4</v>
      </c>
      <c r="W18" s="13">
        <v>39</v>
      </c>
      <c r="X18" s="13">
        <v>5</v>
      </c>
      <c r="Y18" s="13">
        <v>5.5</v>
      </c>
      <c r="Z18" s="13">
        <v>853</v>
      </c>
      <c r="AA18" s="13">
        <v>66</v>
      </c>
      <c r="AB18" s="13">
        <v>1</v>
      </c>
      <c r="AC18" s="13">
        <v>1206</v>
      </c>
      <c r="AD18" s="13">
        <v>83</v>
      </c>
      <c r="AE18" s="13">
        <v>0.5</v>
      </c>
      <c r="AH18" s="13">
        <f t="shared" si="0"/>
        <v>34</v>
      </c>
      <c r="AI18" s="13">
        <f t="shared" si="1"/>
        <v>28.5</v>
      </c>
      <c r="AJ18">
        <f t="shared" si="2"/>
        <v>24.266666666666666</v>
      </c>
      <c r="AK18" s="84">
        <f t="shared" si="3"/>
        <v>0.83823529411764708</v>
      </c>
      <c r="AL18" s="84">
        <f t="shared" si="4"/>
        <v>0.85146198830409359</v>
      </c>
      <c r="AM18" s="84">
        <f t="shared" si="5"/>
        <v>0.92763477416221463</v>
      </c>
      <c r="AN18" s="53">
        <f t="shared" si="6"/>
        <v>0.6620765839118552</v>
      </c>
      <c r="AQ18">
        <f t="shared" si="7"/>
        <v>39</v>
      </c>
      <c r="AR18">
        <f t="shared" si="8"/>
        <v>28.5</v>
      </c>
      <c r="AS18">
        <f t="shared" si="9"/>
        <v>24.266666666666666</v>
      </c>
      <c r="AT18" s="84">
        <f t="shared" si="10"/>
        <v>0.73076923076923073</v>
      </c>
      <c r="AU18" s="84">
        <f t="shared" si="11"/>
        <v>0.85146198830409359</v>
      </c>
      <c r="AV18" s="84">
        <f t="shared" si="12"/>
        <v>0.92763477416221463</v>
      </c>
      <c r="AW18" s="53">
        <f t="shared" si="13"/>
        <v>0.5771949705898225</v>
      </c>
      <c r="AZ18">
        <f t="shared" si="14"/>
        <v>56</v>
      </c>
      <c r="BA18">
        <f t="shared" si="15"/>
        <v>45.5</v>
      </c>
      <c r="BB18">
        <f t="shared" si="16"/>
        <v>24.266666666666666</v>
      </c>
      <c r="BC18" s="84">
        <f t="shared" si="17"/>
        <v>0.8125</v>
      </c>
      <c r="BD18" s="84">
        <f t="shared" si="18"/>
        <v>0.53333333333333333</v>
      </c>
      <c r="BE18" s="84">
        <f t="shared" si="19"/>
        <v>0.92763477416221463</v>
      </c>
      <c r="BF18" s="53">
        <f t="shared" si="20"/>
        <v>0.40197506880362638</v>
      </c>
    </row>
    <row r="19" spans="1:58" x14ac:dyDescent="0.3">
      <c r="A19" s="8" t="s">
        <v>42</v>
      </c>
      <c r="B19" s="19" t="s">
        <v>47</v>
      </c>
      <c r="C19" s="20">
        <v>0.66666666666666696</v>
      </c>
      <c r="D19" s="80"/>
      <c r="E19" s="75"/>
      <c r="F19" s="21"/>
      <c r="G19" s="21"/>
      <c r="H19" s="21"/>
      <c r="I19" s="21"/>
      <c r="J19" s="58" t="s">
        <v>192</v>
      </c>
      <c r="K19" s="13" t="s">
        <v>64</v>
      </c>
      <c r="L19" s="13" t="s">
        <v>213</v>
      </c>
      <c r="M19" s="13" t="s">
        <v>163</v>
      </c>
      <c r="N19" s="52">
        <v>0.375</v>
      </c>
      <c r="O19" s="13" t="s">
        <v>186</v>
      </c>
      <c r="P19" s="52">
        <v>0.375000000000002</v>
      </c>
      <c r="Q19" s="13" t="s">
        <v>199</v>
      </c>
      <c r="R19" s="13">
        <v>73</v>
      </c>
      <c r="S19" s="13">
        <v>3</v>
      </c>
      <c r="T19" s="13">
        <v>64</v>
      </c>
      <c r="U19" s="13">
        <v>5</v>
      </c>
      <c r="V19" s="13">
        <v>4</v>
      </c>
      <c r="W19" s="13">
        <v>38</v>
      </c>
      <c r="X19" s="13">
        <v>5</v>
      </c>
      <c r="Y19" s="13">
        <v>5</v>
      </c>
      <c r="Z19" s="13">
        <v>853</v>
      </c>
      <c r="AA19" s="13">
        <v>66</v>
      </c>
      <c r="AB19" s="13">
        <v>1</v>
      </c>
      <c r="AC19" s="13">
        <v>1206</v>
      </c>
      <c r="AD19" s="13">
        <v>83</v>
      </c>
      <c r="AE19" s="13">
        <v>0.5</v>
      </c>
      <c r="AH19" s="13">
        <f t="shared" si="0"/>
        <v>33</v>
      </c>
      <c r="AI19" s="13">
        <f t="shared" si="1"/>
        <v>28</v>
      </c>
      <c r="AJ19">
        <f t="shared" si="2"/>
        <v>24.266666666666666</v>
      </c>
      <c r="AK19" s="84">
        <f t="shared" si="3"/>
        <v>0.84848484848484851</v>
      </c>
      <c r="AL19" s="84">
        <f t="shared" si="4"/>
        <v>0.86666666666666659</v>
      </c>
      <c r="AM19" s="84">
        <f t="shared" si="5"/>
        <v>0.92763477416221463</v>
      </c>
      <c r="AN19" s="53">
        <f t="shared" si="6"/>
        <v>0.6821395106970628</v>
      </c>
      <c r="AQ19">
        <f t="shared" si="7"/>
        <v>38</v>
      </c>
      <c r="AR19">
        <f t="shared" si="8"/>
        <v>28</v>
      </c>
      <c r="AS19">
        <f t="shared" si="9"/>
        <v>24.266666666666666</v>
      </c>
      <c r="AT19" s="84">
        <f t="shared" si="10"/>
        <v>0.73684210526315785</v>
      </c>
      <c r="AU19" s="84">
        <f t="shared" si="11"/>
        <v>0.86666666666666659</v>
      </c>
      <c r="AV19" s="84">
        <f t="shared" si="12"/>
        <v>0.92763477416221463</v>
      </c>
      <c r="AW19" s="53">
        <f t="shared" si="13"/>
        <v>0.59238431192113339</v>
      </c>
      <c r="AZ19">
        <f t="shared" si="14"/>
        <v>55</v>
      </c>
      <c r="BA19">
        <f t="shared" si="15"/>
        <v>45</v>
      </c>
      <c r="BB19">
        <f t="shared" si="16"/>
        <v>24.266666666666666</v>
      </c>
      <c r="BC19" s="84">
        <f t="shared" si="17"/>
        <v>0.81818181818181823</v>
      </c>
      <c r="BD19" s="84">
        <f t="shared" si="18"/>
        <v>0.53925925925925922</v>
      </c>
      <c r="BE19" s="84">
        <f t="shared" si="19"/>
        <v>0.92763477416221463</v>
      </c>
      <c r="BF19" s="53">
        <f t="shared" si="20"/>
        <v>0.40928370641823775</v>
      </c>
    </row>
    <row r="20" spans="1:58" ht="15" thickBot="1" x14ac:dyDescent="0.35">
      <c r="A20" s="9" t="s">
        <v>43</v>
      </c>
      <c r="B20" s="22" t="s">
        <v>47</v>
      </c>
      <c r="C20" s="23">
        <v>0.70833333333333404</v>
      </c>
      <c r="D20" s="79"/>
      <c r="E20" s="74"/>
      <c r="F20" s="24"/>
      <c r="G20" s="24"/>
      <c r="H20" s="24"/>
      <c r="I20" s="24"/>
      <c r="J20" s="59" t="s">
        <v>196</v>
      </c>
      <c r="K20" s="51" t="s">
        <v>65</v>
      </c>
      <c r="L20" s="13" t="s">
        <v>213</v>
      </c>
      <c r="M20" s="13" t="s">
        <v>165</v>
      </c>
      <c r="N20" s="52">
        <v>0.39583333333333298</v>
      </c>
      <c r="O20" s="13" t="s">
        <v>187</v>
      </c>
      <c r="P20" s="52">
        <v>0.35416666666666802</v>
      </c>
      <c r="Q20" s="13" t="s">
        <v>199</v>
      </c>
      <c r="R20" s="13">
        <v>72</v>
      </c>
      <c r="S20" s="13">
        <v>3</v>
      </c>
      <c r="T20" s="13">
        <v>63</v>
      </c>
      <c r="U20" s="13">
        <v>5</v>
      </c>
      <c r="V20" s="13">
        <v>4</v>
      </c>
      <c r="W20" s="13">
        <v>37</v>
      </c>
      <c r="X20" s="13">
        <v>5</v>
      </c>
      <c r="Y20" s="13">
        <v>4.5</v>
      </c>
      <c r="Z20" s="13">
        <v>853</v>
      </c>
      <c r="AA20" s="13">
        <v>66</v>
      </c>
      <c r="AB20" s="13">
        <v>1</v>
      </c>
      <c r="AC20" s="13">
        <v>1206</v>
      </c>
      <c r="AD20" s="13">
        <v>83</v>
      </c>
      <c r="AE20" s="13">
        <v>0.5</v>
      </c>
      <c r="AH20" s="13">
        <f t="shared" si="0"/>
        <v>32</v>
      </c>
      <c r="AI20" s="13">
        <f t="shared" si="1"/>
        <v>27.5</v>
      </c>
      <c r="AJ20">
        <f t="shared" si="2"/>
        <v>24.266666666666666</v>
      </c>
      <c r="AK20" s="84">
        <f t="shared" si="3"/>
        <v>0.859375</v>
      </c>
      <c r="AL20" s="84">
        <f t="shared" si="4"/>
        <v>0.88242424242424244</v>
      </c>
      <c r="AM20" s="84">
        <f t="shared" si="5"/>
        <v>0.92763477416221463</v>
      </c>
      <c r="AN20" s="53">
        <f t="shared" si="6"/>
        <v>0.70345637040634601</v>
      </c>
      <c r="AQ20">
        <f t="shared" si="7"/>
        <v>37</v>
      </c>
      <c r="AR20">
        <f t="shared" si="8"/>
        <v>27.5</v>
      </c>
      <c r="AS20">
        <f t="shared" si="9"/>
        <v>24.266666666666666</v>
      </c>
      <c r="AT20" s="84">
        <f t="shared" si="10"/>
        <v>0.7432432432432432</v>
      </c>
      <c r="AU20" s="84">
        <f t="shared" si="11"/>
        <v>0.88242424242424244</v>
      </c>
      <c r="AV20" s="84">
        <f t="shared" si="12"/>
        <v>0.92763477416221463</v>
      </c>
      <c r="AW20" s="53">
        <f t="shared" si="13"/>
        <v>0.60839469872981278</v>
      </c>
      <c r="AZ20">
        <f t="shared" si="14"/>
        <v>54</v>
      </c>
      <c r="BA20">
        <f t="shared" si="15"/>
        <v>44.5</v>
      </c>
      <c r="BB20">
        <f t="shared" si="16"/>
        <v>24.266666666666666</v>
      </c>
      <c r="BC20" s="84">
        <f t="shared" si="17"/>
        <v>0.82407407407407407</v>
      </c>
      <c r="BD20" s="84">
        <f t="shared" si="18"/>
        <v>0.54531835205992507</v>
      </c>
      <c r="BE20" s="84">
        <f t="shared" si="19"/>
        <v>0.92763477416221463</v>
      </c>
      <c r="BF20" s="53">
        <f t="shared" si="20"/>
        <v>0.41686303431487171</v>
      </c>
    </row>
    <row r="21" spans="1:58" x14ac:dyDescent="0.3">
      <c r="A21" s="8" t="s">
        <v>42</v>
      </c>
      <c r="B21" s="19" t="s">
        <v>47</v>
      </c>
      <c r="C21" s="20">
        <v>0.750000000000001</v>
      </c>
      <c r="D21" s="80"/>
      <c r="E21" s="75"/>
      <c r="F21" s="21"/>
      <c r="G21" s="21"/>
      <c r="H21" s="21"/>
      <c r="I21" s="21"/>
      <c r="J21" s="58" t="s">
        <v>192</v>
      </c>
      <c r="K21" s="13" t="s">
        <v>66</v>
      </c>
      <c r="L21" s="13" t="s">
        <v>213</v>
      </c>
      <c r="M21" s="13" t="s">
        <v>166</v>
      </c>
      <c r="N21" s="52">
        <v>0.41666666666666602</v>
      </c>
      <c r="O21" s="13" t="s">
        <v>188</v>
      </c>
      <c r="P21" s="52">
        <v>0.33333333333333498</v>
      </c>
      <c r="Q21" s="13" t="s">
        <v>199</v>
      </c>
      <c r="R21" s="13">
        <v>71</v>
      </c>
      <c r="S21" s="13">
        <v>3</v>
      </c>
      <c r="T21" s="13">
        <v>62</v>
      </c>
      <c r="U21" s="13">
        <v>5</v>
      </c>
      <c r="V21" s="13">
        <v>4</v>
      </c>
      <c r="W21" s="13">
        <v>36</v>
      </c>
      <c r="X21" s="13">
        <v>5</v>
      </c>
      <c r="Y21" s="13">
        <v>4</v>
      </c>
      <c r="Z21" s="13">
        <v>853</v>
      </c>
      <c r="AA21" s="13">
        <v>66</v>
      </c>
      <c r="AB21" s="13">
        <v>1</v>
      </c>
      <c r="AC21" s="13">
        <v>1206</v>
      </c>
      <c r="AD21" s="13">
        <v>83</v>
      </c>
      <c r="AE21" s="13">
        <v>0.5</v>
      </c>
      <c r="AH21" s="13">
        <f t="shared" si="0"/>
        <v>31</v>
      </c>
      <c r="AI21" s="13">
        <f t="shared" si="1"/>
        <v>27</v>
      </c>
      <c r="AJ21">
        <f t="shared" si="2"/>
        <v>24.266666666666666</v>
      </c>
      <c r="AK21" s="84">
        <f t="shared" si="3"/>
        <v>0.87096774193548387</v>
      </c>
      <c r="AL21" s="84">
        <f t="shared" si="4"/>
        <v>0.89876543209876536</v>
      </c>
      <c r="AM21" s="84">
        <f t="shared" si="5"/>
        <v>0.92763477416221463</v>
      </c>
      <c r="AN21" s="53">
        <f t="shared" si="6"/>
        <v>0.72614851138719594</v>
      </c>
      <c r="AQ21">
        <f t="shared" si="7"/>
        <v>36</v>
      </c>
      <c r="AR21">
        <f t="shared" si="8"/>
        <v>27</v>
      </c>
      <c r="AS21">
        <f t="shared" si="9"/>
        <v>24.266666666666666</v>
      </c>
      <c r="AT21" s="84">
        <f t="shared" si="10"/>
        <v>0.75</v>
      </c>
      <c r="AU21" s="84">
        <f t="shared" si="11"/>
        <v>0.89876543209876536</v>
      </c>
      <c r="AV21" s="84">
        <f t="shared" si="12"/>
        <v>0.92763477416221463</v>
      </c>
      <c r="AW21" s="53">
        <f t="shared" si="13"/>
        <v>0.62529455147230761</v>
      </c>
      <c r="AZ21">
        <f t="shared" si="14"/>
        <v>53</v>
      </c>
      <c r="BA21">
        <f t="shared" si="15"/>
        <v>44</v>
      </c>
      <c r="BB21">
        <f t="shared" si="16"/>
        <v>24.266666666666666</v>
      </c>
      <c r="BC21" s="84">
        <f t="shared" si="17"/>
        <v>0.83018867924528306</v>
      </c>
      <c r="BD21" s="84">
        <f t="shared" si="18"/>
        <v>0.55151515151515151</v>
      </c>
      <c r="BE21" s="84">
        <f t="shared" si="19"/>
        <v>0.92763477416221463</v>
      </c>
      <c r="BF21" s="53">
        <f t="shared" si="20"/>
        <v>0.42472837458496371</v>
      </c>
    </row>
    <row r="22" spans="1:58" ht="15" thickBot="1" x14ac:dyDescent="0.35">
      <c r="A22" s="9" t="s">
        <v>43</v>
      </c>
      <c r="B22" s="22" t="s">
        <v>47</v>
      </c>
      <c r="C22" s="23">
        <v>0.79166666666666696</v>
      </c>
      <c r="D22" s="79"/>
      <c r="E22" s="74"/>
      <c r="F22" s="24"/>
      <c r="G22" s="24"/>
      <c r="H22" s="24"/>
      <c r="I22" s="24"/>
      <c r="J22" s="59" t="s">
        <v>196</v>
      </c>
      <c r="K22" s="51" t="s">
        <v>67</v>
      </c>
      <c r="L22" s="13" t="s">
        <v>213</v>
      </c>
      <c r="M22" s="13" t="s">
        <v>167</v>
      </c>
      <c r="N22" s="52">
        <v>0.4375</v>
      </c>
      <c r="O22" s="13" t="s">
        <v>189</v>
      </c>
      <c r="P22" s="52">
        <v>0.312500000000002</v>
      </c>
      <c r="Q22" s="13" t="s">
        <v>199</v>
      </c>
      <c r="R22" s="13">
        <v>70</v>
      </c>
      <c r="S22" s="13">
        <v>3</v>
      </c>
      <c r="T22" s="13">
        <v>61</v>
      </c>
      <c r="U22" s="13">
        <v>5</v>
      </c>
      <c r="V22" s="13">
        <v>4</v>
      </c>
      <c r="W22" s="13">
        <v>35</v>
      </c>
      <c r="X22" s="13">
        <v>5</v>
      </c>
      <c r="Y22" s="13">
        <v>4</v>
      </c>
      <c r="Z22" s="13">
        <v>702</v>
      </c>
      <c r="AA22" s="13">
        <v>51</v>
      </c>
      <c r="AB22" s="13">
        <v>1</v>
      </c>
      <c r="AC22" s="13">
        <v>1206</v>
      </c>
      <c r="AD22" s="13">
        <v>83</v>
      </c>
      <c r="AE22" s="13">
        <v>0.5</v>
      </c>
      <c r="AH22" s="13">
        <f t="shared" si="0"/>
        <v>30</v>
      </c>
      <c r="AI22" s="13">
        <f t="shared" si="1"/>
        <v>26</v>
      </c>
      <c r="AJ22">
        <f t="shared" si="2"/>
        <v>21.75</v>
      </c>
      <c r="AK22" s="84">
        <f t="shared" si="3"/>
        <v>0.8666666666666667</v>
      </c>
      <c r="AL22" s="84">
        <f t="shared" si="4"/>
        <v>0.83653846153846156</v>
      </c>
      <c r="AM22" s="84">
        <f t="shared" si="5"/>
        <v>0.92976939203354303</v>
      </c>
      <c r="AN22" s="53">
        <f t="shared" si="6"/>
        <v>0.67408280922431874</v>
      </c>
      <c r="AQ22">
        <f t="shared" si="7"/>
        <v>35</v>
      </c>
      <c r="AR22">
        <f t="shared" si="8"/>
        <v>26</v>
      </c>
      <c r="AS22">
        <f t="shared" si="9"/>
        <v>21.75</v>
      </c>
      <c r="AT22" s="84">
        <f t="shared" si="10"/>
        <v>0.74285714285714288</v>
      </c>
      <c r="AU22" s="84">
        <f t="shared" si="11"/>
        <v>0.83653846153846156</v>
      </c>
      <c r="AV22" s="84">
        <f t="shared" si="12"/>
        <v>0.92976939203354303</v>
      </c>
      <c r="AW22" s="53">
        <f t="shared" si="13"/>
        <v>0.57778526504941607</v>
      </c>
      <c r="AZ22">
        <f t="shared" si="14"/>
        <v>52</v>
      </c>
      <c r="BA22">
        <f t="shared" si="15"/>
        <v>43</v>
      </c>
      <c r="BB22">
        <f t="shared" si="16"/>
        <v>21.75</v>
      </c>
      <c r="BC22" s="84">
        <f t="shared" si="17"/>
        <v>0.82692307692307687</v>
      </c>
      <c r="BD22" s="84">
        <f t="shared" si="18"/>
        <v>0.5058139534883721</v>
      </c>
      <c r="BE22" s="84">
        <f t="shared" si="19"/>
        <v>0.92976939203354303</v>
      </c>
      <c r="BF22" s="53">
        <f t="shared" si="20"/>
        <v>0.38889392839864534</v>
      </c>
    </row>
    <row r="23" spans="1:58" x14ac:dyDescent="0.3">
      <c r="A23" s="7" t="s">
        <v>8</v>
      </c>
      <c r="B23" s="17" t="s">
        <v>47</v>
      </c>
      <c r="C23" s="18">
        <v>0.83333333333333404</v>
      </c>
      <c r="D23" s="76"/>
      <c r="E23" s="16"/>
      <c r="F23" s="13"/>
      <c r="G23" s="68" t="s">
        <v>201</v>
      </c>
      <c r="H23" s="13">
        <v>446</v>
      </c>
      <c r="I23" s="69">
        <v>29</v>
      </c>
      <c r="J23" s="68">
        <v>446</v>
      </c>
      <c r="K23" s="13" t="s">
        <v>68</v>
      </c>
      <c r="L23" s="13" t="s">
        <v>213</v>
      </c>
      <c r="M23" s="13" t="s">
        <v>168</v>
      </c>
      <c r="N23" s="52">
        <v>0.45833333333333298</v>
      </c>
      <c r="O23" s="13" t="s">
        <v>190</v>
      </c>
      <c r="P23" s="52">
        <v>0.29166666666666902</v>
      </c>
      <c r="Q23" s="13" t="s">
        <v>199</v>
      </c>
      <c r="R23" s="13">
        <v>69</v>
      </c>
      <c r="S23" s="13">
        <v>3</v>
      </c>
      <c r="T23" s="13">
        <v>60</v>
      </c>
      <c r="U23" s="13">
        <v>5</v>
      </c>
      <c r="V23" s="13">
        <v>4</v>
      </c>
      <c r="W23" s="13">
        <v>34</v>
      </c>
      <c r="X23" s="13">
        <v>5</v>
      </c>
      <c r="Y23" s="13">
        <v>4</v>
      </c>
      <c r="Z23" s="13">
        <v>702</v>
      </c>
      <c r="AA23" s="13">
        <v>51</v>
      </c>
      <c r="AB23" s="13">
        <v>1</v>
      </c>
      <c r="AC23" s="13">
        <v>1206</v>
      </c>
      <c r="AD23" s="13">
        <v>83</v>
      </c>
      <c r="AE23" s="13">
        <v>0.5</v>
      </c>
      <c r="AH23" s="13">
        <f t="shared" si="0"/>
        <v>29</v>
      </c>
      <c r="AI23" s="13">
        <f t="shared" si="1"/>
        <v>25</v>
      </c>
      <c r="AJ23">
        <f t="shared" si="2"/>
        <v>21.75</v>
      </c>
      <c r="AK23" s="84">
        <f t="shared" si="3"/>
        <v>0.86206896551724133</v>
      </c>
      <c r="AL23" s="84">
        <f t="shared" si="4"/>
        <v>0.87</v>
      </c>
      <c r="AM23" s="84">
        <f t="shared" si="5"/>
        <v>0.92976939203354303</v>
      </c>
      <c r="AN23" s="53">
        <f t="shared" si="6"/>
        <v>0.69732704402515733</v>
      </c>
      <c r="AQ23">
        <f t="shared" si="7"/>
        <v>34</v>
      </c>
      <c r="AR23">
        <f t="shared" si="8"/>
        <v>25</v>
      </c>
      <c r="AS23">
        <f t="shared" si="9"/>
        <v>21.75</v>
      </c>
      <c r="AT23" s="84">
        <f t="shared" si="10"/>
        <v>0.73529411764705888</v>
      </c>
      <c r="AU23" s="84">
        <f t="shared" si="11"/>
        <v>0.87</v>
      </c>
      <c r="AV23" s="84">
        <f t="shared" si="12"/>
        <v>0.92976939203354303</v>
      </c>
      <c r="AW23" s="53">
        <f t="shared" si="13"/>
        <v>0.5947789493155754</v>
      </c>
      <c r="AZ23">
        <f t="shared" si="14"/>
        <v>51</v>
      </c>
      <c r="BA23">
        <f t="shared" si="15"/>
        <v>42</v>
      </c>
      <c r="BB23">
        <f t="shared" si="16"/>
        <v>21.75</v>
      </c>
      <c r="BC23" s="84">
        <f t="shared" si="17"/>
        <v>0.82352941176470584</v>
      </c>
      <c r="BD23" s="84">
        <f t="shared" si="18"/>
        <v>0.5178571428571429</v>
      </c>
      <c r="BE23" s="84">
        <f t="shared" si="19"/>
        <v>0.92976939203354303</v>
      </c>
      <c r="BF23" s="53">
        <f t="shared" si="20"/>
        <v>0.3965192995437169</v>
      </c>
    </row>
    <row r="24" spans="1:58" x14ac:dyDescent="0.3">
      <c r="A24" s="2" t="s">
        <v>11</v>
      </c>
      <c r="B24" s="25" t="s">
        <v>47</v>
      </c>
      <c r="C24" s="26">
        <v>0.875000000000001</v>
      </c>
      <c r="D24" s="76"/>
      <c r="E24" s="26"/>
      <c r="F24" s="25"/>
      <c r="G24" s="25"/>
      <c r="H24" s="25"/>
      <c r="I24" s="25"/>
      <c r="J24" s="25"/>
      <c r="K24" s="51" t="s">
        <v>69</v>
      </c>
      <c r="L24" s="13" t="s">
        <v>213</v>
      </c>
      <c r="M24" s="13" t="s">
        <v>169</v>
      </c>
      <c r="N24" s="52">
        <v>0.47916666666666602</v>
      </c>
      <c r="O24" s="13" t="s">
        <v>191</v>
      </c>
      <c r="P24" s="52">
        <v>0.27083333333333498</v>
      </c>
      <c r="Q24" s="13" t="s">
        <v>199</v>
      </c>
      <c r="R24" s="13">
        <v>68</v>
      </c>
      <c r="S24" s="13">
        <v>3</v>
      </c>
      <c r="T24" s="13">
        <v>59</v>
      </c>
      <c r="U24" s="13">
        <v>5</v>
      </c>
      <c r="V24" s="13">
        <v>4</v>
      </c>
      <c r="W24" s="13">
        <v>33</v>
      </c>
      <c r="X24" s="13">
        <v>4.5</v>
      </c>
      <c r="Y24" s="13">
        <v>3.5</v>
      </c>
      <c r="Z24" s="13">
        <v>702</v>
      </c>
      <c r="AA24" s="13">
        <v>51</v>
      </c>
      <c r="AB24" s="13">
        <v>1</v>
      </c>
      <c r="AC24" s="13">
        <v>1206</v>
      </c>
      <c r="AD24" s="13">
        <v>83</v>
      </c>
      <c r="AE24" s="13">
        <v>0.5</v>
      </c>
      <c r="AH24" s="13">
        <f t="shared" si="0"/>
        <v>28.5</v>
      </c>
      <c r="AI24" s="13">
        <f t="shared" si="1"/>
        <v>25</v>
      </c>
      <c r="AJ24">
        <f t="shared" si="2"/>
        <v>21.75</v>
      </c>
      <c r="AK24" s="84">
        <f t="shared" si="3"/>
        <v>0.8771929824561403</v>
      </c>
      <c r="AL24" s="84">
        <f t="shared" si="4"/>
        <v>0.87</v>
      </c>
      <c r="AM24" s="84">
        <f t="shared" si="5"/>
        <v>0.92976939203354303</v>
      </c>
      <c r="AN24" s="53">
        <f t="shared" si="6"/>
        <v>0.70956085181507222</v>
      </c>
      <c r="AQ24">
        <f t="shared" si="7"/>
        <v>33.5</v>
      </c>
      <c r="AR24">
        <f t="shared" si="8"/>
        <v>25</v>
      </c>
      <c r="AS24">
        <f t="shared" si="9"/>
        <v>21.75</v>
      </c>
      <c r="AT24" s="84">
        <f t="shared" si="10"/>
        <v>0.74626865671641796</v>
      </c>
      <c r="AU24" s="84">
        <f t="shared" si="11"/>
        <v>0.87</v>
      </c>
      <c r="AV24" s="84">
        <f t="shared" si="12"/>
        <v>0.92976939203354303</v>
      </c>
      <c r="AW24" s="53">
        <f t="shared" si="13"/>
        <v>0.60365624706655407</v>
      </c>
      <c r="AZ24">
        <f t="shared" si="14"/>
        <v>50.5</v>
      </c>
      <c r="BA24">
        <f t="shared" si="15"/>
        <v>42</v>
      </c>
      <c r="BB24">
        <f t="shared" si="16"/>
        <v>21.75</v>
      </c>
      <c r="BC24" s="84">
        <f t="shared" si="17"/>
        <v>0.83168316831683164</v>
      </c>
      <c r="BD24" s="84">
        <f t="shared" si="18"/>
        <v>0.5178571428571429</v>
      </c>
      <c r="BE24" s="84">
        <f t="shared" si="19"/>
        <v>0.92976939203354303</v>
      </c>
      <c r="BF24" s="53">
        <f t="shared" si="20"/>
        <v>0.40044523320256553</v>
      </c>
    </row>
    <row r="25" spans="1:58" x14ac:dyDescent="0.3">
      <c r="A25" s="1" t="s">
        <v>7</v>
      </c>
      <c r="B25" s="15" t="s">
        <v>47</v>
      </c>
      <c r="C25" s="16">
        <v>0.91666666666666696</v>
      </c>
      <c r="D25" s="76"/>
      <c r="E25" s="16" t="s">
        <v>197</v>
      </c>
      <c r="F25" s="15"/>
      <c r="G25" s="15"/>
      <c r="H25" s="15"/>
      <c r="I25" s="15"/>
      <c r="J25" s="15"/>
      <c r="K25" s="13" t="s">
        <v>70</v>
      </c>
      <c r="L25" s="13" t="s">
        <v>213</v>
      </c>
      <c r="M25" s="13" t="s">
        <v>215</v>
      </c>
      <c r="N25" s="52">
        <v>0.5</v>
      </c>
      <c r="O25" s="13" t="s">
        <v>190</v>
      </c>
      <c r="P25" s="52">
        <v>0.25</v>
      </c>
      <c r="Q25" s="13" t="s">
        <v>198</v>
      </c>
      <c r="R25" s="13">
        <v>67</v>
      </c>
      <c r="S25" s="13">
        <v>3</v>
      </c>
      <c r="T25" s="13">
        <v>58</v>
      </c>
      <c r="U25" s="13">
        <v>5</v>
      </c>
      <c r="V25" s="13">
        <v>4</v>
      </c>
      <c r="W25" s="13">
        <v>32</v>
      </c>
      <c r="X25" s="13">
        <v>4</v>
      </c>
      <c r="Y25" s="13">
        <v>3</v>
      </c>
      <c r="Z25" s="13">
        <v>702</v>
      </c>
      <c r="AA25" s="13">
        <v>51</v>
      </c>
      <c r="AB25" s="13">
        <v>1</v>
      </c>
      <c r="AC25" s="13">
        <v>1206</v>
      </c>
      <c r="AD25" s="13">
        <v>83</v>
      </c>
      <c r="AE25" s="13">
        <v>0.5</v>
      </c>
      <c r="AH25" s="13">
        <f t="shared" ref="AH25" si="21">W25-X25</f>
        <v>28</v>
      </c>
      <c r="AI25" s="13">
        <f t="shared" ref="AI25" si="22">AH25-Y25</f>
        <v>25</v>
      </c>
      <c r="AJ25">
        <f t="shared" ref="AJ25" si="23">((Z25*AB25)+(AC25*AE25))/60</f>
        <v>21.75</v>
      </c>
      <c r="AK25" s="84">
        <f t="shared" si="3"/>
        <v>0.8928571428571429</v>
      </c>
      <c r="AL25" s="84">
        <f t="shared" si="4"/>
        <v>0.87</v>
      </c>
      <c r="AM25" s="84">
        <f t="shared" si="5"/>
        <v>1</v>
      </c>
      <c r="AN25" s="53">
        <f t="shared" ref="AN25" si="24">AK25*AL25*AM25</f>
        <v>0.7767857142857143</v>
      </c>
      <c r="AQ25">
        <f t="shared" ref="AQ25" si="25">W25-X25+U25</f>
        <v>33</v>
      </c>
      <c r="AR25">
        <f t="shared" ref="AR25" si="26">AQ25-Y25-U25</f>
        <v>25</v>
      </c>
      <c r="AS25">
        <f t="shared" ref="AS25" si="27">AJ25</f>
        <v>21.75</v>
      </c>
      <c r="AT25" s="84">
        <f t="shared" si="10"/>
        <v>0.75757575757575757</v>
      </c>
      <c r="AU25" s="84">
        <f t="shared" si="11"/>
        <v>0.87</v>
      </c>
      <c r="AV25" s="84">
        <f t="shared" ref="AV25" si="28">AM25</f>
        <v>1</v>
      </c>
      <c r="AW25" s="53">
        <f t="shared" ref="AW25" si="29">AT25*AU25*AV25</f>
        <v>0.65909090909090906</v>
      </c>
      <c r="AZ25">
        <f t="shared" ref="AZ25" si="30">T25-V25-X25</f>
        <v>50</v>
      </c>
      <c r="BA25">
        <f t="shared" ref="BA25" si="31">AZ25-U25-Y25</f>
        <v>42</v>
      </c>
      <c r="BB25">
        <f t="shared" ref="BB25" si="32">AJ25</f>
        <v>21.75</v>
      </c>
      <c r="BC25" s="84">
        <f t="shared" si="17"/>
        <v>0.84</v>
      </c>
      <c r="BD25" s="84">
        <f t="shared" si="18"/>
        <v>0.5178571428571429</v>
      </c>
      <c r="BE25" s="84">
        <f t="shared" ref="BE25" si="33">AM25</f>
        <v>1</v>
      </c>
      <c r="BF25" s="53">
        <f t="shared" ref="BF25" si="34">BC25*BD25*BE25</f>
        <v>0.435</v>
      </c>
    </row>
    <row r="26" spans="1:58" ht="15" thickBot="1" x14ac:dyDescent="0.35">
      <c r="A26" s="2" t="s">
        <v>11</v>
      </c>
      <c r="B26" s="25" t="s">
        <v>47</v>
      </c>
      <c r="C26" s="26">
        <v>0.95833333333333404</v>
      </c>
      <c r="D26" s="76"/>
      <c r="E26" s="26"/>
      <c r="F26" s="25"/>
      <c r="G26" s="25"/>
      <c r="H26" s="25"/>
      <c r="I26" s="25"/>
      <c r="J26" s="25"/>
      <c r="K26" s="51" t="s">
        <v>71</v>
      </c>
      <c r="L26" s="86" t="s">
        <v>216</v>
      </c>
      <c r="M26" s="86"/>
      <c r="N26" s="86"/>
      <c r="O26" s="86"/>
      <c r="P26" s="86"/>
      <c r="Q26" s="86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92"/>
      <c r="AL26" s="92"/>
      <c r="AM26" s="92"/>
      <c r="AN26" s="87"/>
      <c r="AO26" s="87"/>
      <c r="AP26" s="87"/>
      <c r="AQ26" s="87"/>
      <c r="AR26" s="87"/>
      <c r="AS26" s="87"/>
      <c r="AT26" s="92"/>
      <c r="AU26" s="92"/>
      <c r="AV26" s="87"/>
      <c r="AW26" s="87"/>
      <c r="AX26" s="87"/>
      <c r="AY26" s="87"/>
      <c r="AZ26" s="87"/>
      <c r="BA26" s="87"/>
      <c r="BB26" s="87"/>
      <c r="BC26" s="92"/>
      <c r="BD26" s="92"/>
      <c r="BE26" s="87"/>
      <c r="BF26" s="87"/>
    </row>
    <row r="27" spans="1:58" x14ac:dyDescent="0.3">
      <c r="A27" s="3" t="s">
        <v>240</v>
      </c>
      <c r="B27" s="21" t="s">
        <v>49</v>
      </c>
      <c r="C27" s="27">
        <v>0</v>
      </c>
      <c r="D27" s="80"/>
      <c r="E27" s="27"/>
      <c r="F27" s="21"/>
      <c r="G27" s="21"/>
      <c r="H27" s="21"/>
      <c r="I27" s="21"/>
      <c r="J27" s="64" t="s">
        <v>194</v>
      </c>
      <c r="K27" s="13" t="s">
        <v>72</v>
      </c>
      <c r="L27" s="13" t="s">
        <v>213</v>
      </c>
      <c r="M27" s="13" t="s">
        <v>218</v>
      </c>
      <c r="N27" s="52">
        <v>0.83333333333333337</v>
      </c>
      <c r="O27" s="13" t="s">
        <v>145</v>
      </c>
      <c r="P27" s="52">
        <v>0.72916666666666663</v>
      </c>
      <c r="Q27" s="13" t="s">
        <v>198</v>
      </c>
      <c r="R27" s="13">
        <v>21.5</v>
      </c>
      <c r="S27" s="13">
        <v>1</v>
      </c>
      <c r="T27" s="13">
        <v>17</v>
      </c>
      <c r="U27" s="13">
        <v>1</v>
      </c>
      <c r="V27" s="13">
        <v>1</v>
      </c>
      <c r="W27" s="13">
        <v>10</v>
      </c>
      <c r="X27" s="13">
        <v>1</v>
      </c>
      <c r="Y27" s="13">
        <v>1</v>
      </c>
      <c r="Z27" s="13">
        <v>249</v>
      </c>
      <c r="AA27" s="13">
        <v>18</v>
      </c>
      <c r="AB27" s="13">
        <v>1</v>
      </c>
      <c r="AC27" s="13">
        <v>322</v>
      </c>
      <c r="AD27" s="13">
        <v>21</v>
      </c>
      <c r="AE27" s="13">
        <v>0.5</v>
      </c>
      <c r="AH27" s="13">
        <f>W27-X27</f>
        <v>9</v>
      </c>
      <c r="AI27" s="13">
        <f>AH27-Y27</f>
        <v>8</v>
      </c>
      <c r="AJ27">
        <f>((Z27*AB27)+(AC27*AE27))/60</f>
        <v>6.833333333333333</v>
      </c>
      <c r="AK27" s="84">
        <f t="shared" si="3"/>
        <v>0.88888888888888884</v>
      </c>
      <c r="AL27" s="84">
        <f t="shared" si="4"/>
        <v>0.85416666666666663</v>
      </c>
      <c r="AM27" s="84">
        <f t="shared" si="5"/>
        <v>0.93169877408056045</v>
      </c>
      <c r="AN27" s="53">
        <f>AK27*AL27*AM27</f>
        <v>0.70740092106116625</v>
      </c>
      <c r="AQ27">
        <f>W27-X27+U27</f>
        <v>10</v>
      </c>
      <c r="AR27">
        <f>AQ27-Y27-U27</f>
        <v>8</v>
      </c>
      <c r="AS27">
        <f>AJ27</f>
        <v>6.833333333333333</v>
      </c>
      <c r="AT27" s="84">
        <f t="shared" si="10"/>
        <v>0.8</v>
      </c>
      <c r="AU27" s="84">
        <f t="shared" si="11"/>
        <v>0.85416666666666663</v>
      </c>
      <c r="AV27" s="84">
        <f>AM27</f>
        <v>0.93169877408056045</v>
      </c>
      <c r="AW27" s="53">
        <f>AT27*AU27*AV27</f>
        <v>0.63666082895504961</v>
      </c>
      <c r="AZ27">
        <f>T27-V27-X27</f>
        <v>15</v>
      </c>
      <c r="BA27">
        <f>AZ27-U27-Y27</f>
        <v>13</v>
      </c>
      <c r="BB27">
        <f>AJ27</f>
        <v>6.833333333333333</v>
      </c>
      <c r="BC27" s="84">
        <f t="shared" si="17"/>
        <v>0.8666666666666667</v>
      </c>
      <c r="BD27" s="84">
        <f t="shared" si="18"/>
        <v>0.52564102564102566</v>
      </c>
      <c r="BE27" s="84">
        <f>AM27</f>
        <v>0.93169877408056045</v>
      </c>
      <c r="BF27" s="53">
        <f>BC27*BD27*BE27</f>
        <v>0.42444055263669983</v>
      </c>
    </row>
    <row r="28" spans="1:58" ht="15" thickBot="1" x14ac:dyDescent="0.35">
      <c r="A28" s="4" t="s">
        <v>241</v>
      </c>
      <c r="B28" s="24" t="s">
        <v>49</v>
      </c>
      <c r="C28" s="28">
        <v>4.1666666666666664E-2</v>
      </c>
      <c r="D28" s="79"/>
      <c r="E28" s="28"/>
      <c r="F28" s="24"/>
      <c r="G28" s="24"/>
      <c r="H28" s="24"/>
      <c r="I28" s="24"/>
      <c r="J28" s="65" t="s">
        <v>197</v>
      </c>
      <c r="K28" s="51" t="s">
        <v>73</v>
      </c>
      <c r="M28" s="13" t="s">
        <v>217</v>
      </c>
      <c r="N28" s="52">
        <v>0.85416666666666663</v>
      </c>
      <c r="O28" s="13" t="s">
        <v>170</v>
      </c>
      <c r="P28" s="52">
        <v>0.70833333333333337</v>
      </c>
      <c r="Q28" s="13" t="s">
        <v>198</v>
      </c>
      <c r="R28" s="13">
        <v>20.5</v>
      </c>
      <c r="S28" s="13">
        <v>1</v>
      </c>
      <c r="T28" s="13">
        <v>16.5</v>
      </c>
      <c r="U28" s="13">
        <v>1</v>
      </c>
      <c r="V28" s="13">
        <v>1</v>
      </c>
      <c r="W28" s="13">
        <v>9.5</v>
      </c>
      <c r="X28" s="13">
        <v>1</v>
      </c>
      <c r="Y28" s="13">
        <v>1</v>
      </c>
      <c r="Z28" s="13">
        <v>249</v>
      </c>
      <c r="AA28" s="13">
        <v>18</v>
      </c>
      <c r="AB28" s="13">
        <v>1</v>
      </c>
      <c r="AC28" s="13">
        <v>322</v>
      </c>
      <c r="AD28" s="13">
        <v>21</v>
      </c>
      <c r="AE28" s="13">
        <v>0.5</v>
      </c>
      <c r="AH28" s="13">
        <f t="shared" ref="AH28:AH50" si="35">W28-X28</f>
        <v>8.5</v>
      </c>
      <c r="AI28" s="13">
        <f t="shared" ref="AI28:AI50" si="36">AH28-Y28</f>
        <v>7.5</v>
      </c>
      <c r="AJ28">
        <f t="shared" ref="AJ28:AJ50" si="37">((Z28*AB28)+(AC28*AE28))/60</f>
        <v>6.833333333333333</v>
      </c>
      <c r="AK28" s="84">
        <f t="shared" si="3"/>
        <v>0.88235294117647056</v>
      </c>
      <c r="AL28" s="84">
        <f t="shared" si="4"/>
        <v>0.91111111111111109</v>
      </c>
      <c r="AM28" s="84">
        <f t="shared" si="5"/>
        <v>0.93169877408056045</v>
      </c>
      <c r="AN28" s="53">
        <f t="shared" ref="AN28:AN50" si="38">AK28*AL28*AM28</f>
        <v>0.74901273994711715</v>
      </c>
      <c r="AQ28">
        <f t="shared" ref="AQ28:AQ50" si="39">W28-X28+U28</f>
        <v>9.5</v>
      </c>
      <c r="AR28">
        <f t="shared" ref="AR28:AR50" si="40">AQ28-Y28-U28</f>
        <v>7.5</v>
      </c>
      <c r="AS28">
        <f t="shared" ref="AS28:AS50" si="41">AJ28</f>
        <v>6.833333333333333</v>
      </c>
      <c r="AT28" s="84">
        <f t="shared" si="10"/>
        <v>0.78947368421052633</v>
      </c>
      <c r="AU28" s="84">
        <f t="shared" si="11"/>
        <v>0.91111111111111109</v>
      </c>
      <c r="AV28" s="84">
        <f t="shared" ref="AV28:AV50" si="42">AM28</f>
        <v>0.93169877408056045</v>
      </c>
      <c r="AW28" s="53">
        <f t="shared" ref="AW28:AW50" si="43">AT28*AU28*AV28</f>
        <v>0.67016929363689437</v>
      </c>
      <c r="AZ28">
        <f t="shared" ref="AZ28:AZ50" si="44">T28-V28-X28</f>
        <v>14.5</v>
      </c>
      <c r="BA28">
        <f t="shared" ref="BA28:BA50" si="45">AZ28-U28-Y28</f>
        <v>12.5</v>
      </c>
      <c r="BB28">
        <f t="shared" ref="BB28:BB50" si="46">AJ28</f>
        <v>6.833333333333333</v>
      </c>
      <c r="BC28" s="84">
        <f t="shared" si="17"/>
        <v>0.86206896551724133</v>
      </c>
      <c r="BD28" s="84">
        <f t="shared" si="18"/>
        <v>0.54666666666666663</v>
      </c>
      <c r="BE28" s="84">
        <f t="shared" ref="BE28:BE50" si="47">AM28</f>
        <v>0.93169877408056045</v>
      </c>
      <c r="BF28" s="53">
        <f t="shared" ref="BF28:BF50" si="48">BC28*BD28*BE28</f>
        <v>0.43907643376210315</v>
      </c>
    </row>
    <row r="29" spans="1:58" x14ac:dyDescent="0.3">
      <c r="A29" s="3" t="s">
        <v>141</v>
      </c>
      <c r="B29" s="21" t="s">
        <v>49</v>
      </c>
      <c r="C29" s="27">
        <v>8.3333333333333329E-2</v>
      </c>
      <c r="D29" s="80"/>
      <c r="E29" s="27"/>
      <c r="F29" s="21"/>
      <c r="G29" s="21"/>
      <c r="H29" s="21"/>
      <c r="I29" s="21"/>
      <c r="J29" s="62" t="s">
        <v>195</v>
      </c>
      <c r="K29" s="13" t="s">
        <v>74</v>
      </c>
      <c r="M29" s="13" t="s">
        <v>219</v>
      </c>
      <c r="N29" s="52">
        <v>0.875</v>
      </c>
      <c r="O29" s="13" t="s">
        <v>171</v>
      </c>
      <c r="P29" s="52">
        <v>0.6875</v>
      </c>
      <c r="Q29" s="13" t="s">
        <v>199</v>
      </c>
      <c r="R29" s="13">
        <v>19.5</v>
      </c>
      <c r="S29" s="13">
        <v>1</v>
      </c>
      <c r="T29" s="13">
        <v>16</v>
      </c>
      <c r="U29" s="13">
        <v>1</v>
      </c>
      <c r="V29" s="13">
        <v>1</v>
      </c>
      <c r="W29" s="13">
        <v>9</v>
      </c>
      <c r="X29" s="13">
        <v>1</v>
      </c>
      <c r="Y29" s="13">
        <v>1</v>
      </c>
      <c r="Z29" s="13">
        <v>249</v>
      </c>
      <c r="AA29" s="13">
        <v>18</v>
      </c>
      <c r="AB29" s="13">
        <v>1</v>
      </c>
      <c r="AC29" s="13">
        <v>322</v>
      </c>
      <c r="AD29" s="13">
        <v>21</v>
      </c>
      <c r="AE29" s="13">
        <v>0.5</v>
      </c>
      <c r="AH29" s="13">
        <f t="shared" si="35"/>
        <v>8</v>
      </c>
      <c r="AI29" s="13">
        <f t="shared" si="36"/>
        <v>7</v>
      </c>
      <c r="AJ29">
        <f t="shared" si="37"/>
        <v>6.833333333333333</v>
      </c>
      <c r="AK29" s="84">
        <f t="shared" si="3"/>
        <v>0.875</v>
      </c>
      <c r="AL29" s="84">
        <f t="shared" si="4"/>
        <v>0.97619047619047616</v>
      </c>
      <c r="AM29" s="84">
        <f t="shared" si="5"/>
        <v>0.93169877408056045</v>
      </c>
      <c r="AN29" s="53">
        <f t="shared" si="38"/>
        <v>0.79582603619381198</v>
      </c>
      <c r="AQ29">
        <f t="shared" si="39"/>
        <v>9</v>
      </c>
      <c r="AR29">
        <f t="shared" si="40"/>
        <v>7</v>
      </c>
      <c r="AS29">
        <f t="shared" si="41"/>
        <v>6.833333333333333</v>
      </c>
      <c r="AT29" s="84">
        <f t="shared" si="10"/>
        <v>0.77777777777777779</v>
      </c>
      <c r="AU29" s="84">
        <f t="shared" si="11"/>
        <v>0.97619047619047616</v>
      </c>
      <c r="AV29" s="84">
        <f t="shared" si="42"/>
        <v>0.93169877408056045</v>
      </c>
      <c r="AW29" s="53">
        <f t="shared" si="43"/>
        <v>0.70740092106116625</v>
      </c>
      <c r="AZ29">
        <f t="shared" si="44"/>
        <v>14</v>
      </c>
      <c r="BA29">
        <f t="shared" si="45"/>
        <v>12</v>
      </c>
      <c r="BB29">
        <f t="shared" si="46"/>
        <v>6.833333333333333</v>
      </c>
      <c r="BC29" s="84">
        <f t="shared" si="17"/>
        <v>0.8571428571428571</v>
      </c>
      <c r="BD29" s="84">
        <f t="shared" si="18"/>
        <v>0.56944444444444442</v>
      </c>
      <c r="BE29" s="84">
        <f t="shared" si="47"/>
        <v>0.93169877408056045</v>
      </c>
      <c r="BF29" s="53">
        <f t="shared" si="48"/>
        <v>0.45475773496789251</v>
      </c>
    </row>
    <row r="30" spans="1:58" ht="15" thickBot="1" x14ac:dyDescent="0.35">
      <c r="A30" s="4" t="s">
        <v>140</v>
      </c>
      <c r="B30" s="24" t="s">
        <v>49</v>
      </c>
      <c r="C30" s="28">
        <v>0.125</v>
      </c>
      <c r="D30" s="79"/>
      <c r="E30" s="28"/>
      <c r="F30" s="24"/>
      <c r="G30" s="24"/>
      <c r="H30" s="24"/>
      <c r="I30" s="24"/>
      <c r="J30" s="63" t="s">
        <v>196</v>
      </c>
      <c r="K30" s="51" t="s">
        <v>75</v>
      </c>
      <c r="M30" s="13" t="s">
        <v>220</v>
      </c>
      <c r="N30" s="52">
        <v>0.89583333333333304</v>
      </c>
      <c r="O30" s="13" t="s">
        <v>172</v>
      </c>
      <c r="P30" s="52">
        <v>0.66666666666666696</v>
      </c>
      <c r="Q30" s="13" t="s">
        <v>199</v>
      </c>
      <c r="R30" s="13">
        <v>18.5</v>
      </c>
      <c r="S30" s="13">
        <v>1</v>
      </c>
      <c r="T30" s="13">
        <v>15.5</v>
      </c>
      <c r="U30" s="13">
        <v>1</v>
      </c>
      <c r="V30" s="13">
        <v>1</v>
      </c>
      <c r="W30" s="13">
        <v>8.5</v>
      </c>
      <c r="X30" s="13">
        <v>1</v>
      </c>
      <c r="Y30" s="13">
        <v>1</v>
      </c>
      <c r="Z30" s="13">
        <v>146</v>
      </c>
      <c r="AA30" s="13">
        <v>11</v>
      </c>
      <c r="AB30" s="13">
        <v>1</v>
      </c>
      <c r="AC30" s="13">
        <v>322</v>
      </c>
      <c r="AD30" s="13">
        <v>21</v>
      </c>
      <c r="AE30" s="13">
        <v>0.5</v>
      </c>
      <c r="AH30" s="13">
        <f t="shared" si="35"/>
        <v>7.5</v>
      </c>
      <c r="AI30" s="13">
        <f t="shared" si="36"/>
        <v>6.5</v>
      </c>
      <c r="AJ30">
        <f t="shared" si="37"/>
        <v>5.1166666666666663</v>
      </c>
      <c r="AK30" s="84">
        <f t="shared" si="3"/>
        <v>0.8666666666666667</v>
      </c>
      <c r="AL30" s="84">
        <f t="shared" si="4"/>
        <v>0.78717948717948716</v>
      </c>
      <c r="AM30" s="84">
        <f t="shared" si="5"/>
        <v>0.93162393162393164</v>
      </c>
      <c r="AN30" s="53">
        <f t="shared" si="38"/>
        <v>0.63557454890788223</v>
      </c>
      <c r="AQ30">
        <f t="shared" si="39"/>
        <v>8.5</v>
      </c>
      <c r="AR30">
        <f t="shared" si="40"/>
        <v>6.5</v>
      </c>
      <c r="AS30">
        <f t="shared" si="41"/>
        <v>5.1166666666666663</v>
      </c>
      <c r="AT30" s="84">
        <f t="shared" si="10"/>
        <v>0.76470588235294112</v>
      </c>
      <c r="AU30" s="84">
        <f t="shared" si="11"/>
        <v>0.78717948717948716</v>
      </c>
      <c r="AV30" s="84">
        <f t="shared" si="42"/>
        <v>0.93162393162393164</v>
      </c>
      <c r="AW30" s="53">
        <f t="shared" si="43"/>
        <v>0.56080107256577838</v>
      </c>
      <c r="AZ30">
        <f t="shared" si="44"/>
        <v>13.5</v>
      </c>
      <c r="BA30">
        <f t="shared" si="45"/>
        <v>11.5</v>
      </c>
      <c r="BB30">
        <f t="shared" si="46"/>
        <v>5.1166666666666663</v>
      </c>
      <c r="BC30" s="84">
        <f t="shared" si="17"/>
        <v>0.85185185185185186</v>
      </c>
      <c r="BD30" s="84">
        <f t="shared" si="18"/>
        <v>0.44492753623188402</v>
      </c>
      <c r="BE30" s="84">
        <f t="shared" si="47"/>
        <v>0.93162393162393164</v>
      </c>
      <c r="BF30" s="53">
        <f t="shared" si="48"/>
        <v>0.35309697161549014</v>
      </c>
    </row>
    <row r="31" spans="1:58" x14ac:dyDescent="0.3">
      <c r="A31" s="3" t="s">
        <v>240</v>
      </c>
      <c r="B31" s="21" t="s">
        <v>49</v>
      </c>
      <c r="C31" s="27">
        <v>0.16666666666666666</v>
      </c>
      <c r="D31" s="80"/>
      <c r="E31" s="27"/>
      <c r="F31" s="21"/>
      <c r="G31" s="21"/>
      <c r="H31" s="21"/>
      <c r="I31" s="21"/>
      <c r="J31" s="64" t="s">
        <v>194</v>
      </c>
      <c r="K31" s="13" t="s">
        <v>76</v>
      </c>
      <c r="M31" s="13" t="s">
        <v>221</v>
      </c>
      <c r="N31" s="52">
        <v>0.91666666666666596</v>
      </c>
      <c r="O31" s="13" t="s">
        <v>173</v>
      </c>
      <c r="P31" s="52">
        <v>0.64583333333333404</v>
      </c>
      <c r="Q31" s="13" t="s">
        <v>199</v>
      </c>
      <c r="R31" s="13">
        <v>17.5</v>
      </c>
      <c r="S31" s="13">
        <v>1</v>
      </c>
      <c r="T31" s="13">
        <v>14.5</v>
      </c>
      <c r="U31" s="13">
        <v>1</v>
      </c>
      <c r="V31" s="13">
        <v>1</v>
      </c>
      <c r="W31" s="13">
        <v>8</v>
      </c>
      <c r="X31" s="13">
        <v>1</v>
      </c>
      <c r="Y31" s="13">
        <v>1</v>
      </c>
      <c r="Z31" s="13">
        <v>146</v>
      </c>
      <c r="AA31" s="13">
        <v>11</v>
      </c>
      <c r="AB31" s="13">
        <v>1</v>
      </c>
      <c r="AC31" s="13">
        <v>322</v>
      </c>
      <c r="AD31" s="13">
        <v>21</v>
      </c>
      <c r="AE31" s="13">
        <v>0.5</v>
      </c>
      <c r="AH31" s="13">
        <f t="shared" si="35"/>
        <v>7</v>
      </c>
      <c r="AI31" s="13">
        <f t="shared" si="36"/>
        <v>6</v>
      </c>
      <c r="AJ31">
        <f t="shared" si="37"/>
        <v>5.1166666666666663</v>
      </c>
      <c r="AK31" s="84">
        <f t="shared" si="3"/>
        <v>0.8571428571428571</v>
      </c>
      <c r="AL31" s="84">
        <f t="shared" si="4"/>
        <v>0.85277777777777775</v>
      </c>
      <c r="AM31" s="84">
        <f t="shared" si="5"/>
        <v>0.93162393162393164</v>
      </c>
      <c r="AN31" s="53">
        <f t="shared" si="38"/>
        <v>0.68097273097273092</v>
      </c>
      <c r="AQ31">
        <f t="shared" si="39"/>
        <v>8</v>
      </c>
      <c r="AR31">
        <f t="shared" si="40"/>
        <v>6</v>
      </c>
      <c r="AS31">
        <f t="shared" si="41"/>
        <v>5.1166666666666663</v>
      </c>
      <c r="AT31" s="84">
        <f t="shared" si="10"/>
        <v>0.75</v>
      </c>
      <c r="AU31" s="84">
        <f t="shared" si="11"/>
        <v>0.85277777777777775</v>
      </c>
      <c r="AV31" s="84">
        <f t="shared" si="42"/>
        <v>0.93162393162393164</v>
      </c>
      <c r="AW31" s="53">
        <f t="shared" si="43"/>
        <v>0.59585113960113956</v>
      </c>
      <c r="AZ31">
        <f t="shared" si="44"/>
        <v>12.5</v>
      </c>
      <c r="BA31">
        <f t="shared" si="45"/>
        <v>10.5</v>
      </c>
      <c r="BB31">
        <f t="shared" si="46"/>
        <v>5.1166666666666663</v>
      </c>
      <c r="BC31" s="84">
        <f t="shared" si="17"/>
        <v>0.84</v>
      </c>
      <c r="BD31" s="84">
        <f t="shared" si="18"/>
        <v>0.48730158730158724</v>
      </c>
      <c r="BE31" s="84">
        <f t="shared" si="47"/>
        <v>0.93162393162393164</v>
      </c>
      <c r="BF31" s="53">
        <f t="shared" si="48"/>
        <v>0.38134472934472929</v>
      </c>
    </row>
    <row r="32" spans="1:58" ht="15" thickBot="1" x14ac:dyDescent="0.35">
      <c r="A32" s="4" t="s">
        <v>241</v>
      </c>
      <c r="B32" s="24" t="s">
        <v>49</v>
      </c>
      <c r="C32" s="28">
        <v>0.20833333333333334</v>
      </c>
      <c r="D32" s="79"/>
      <c r="E32" s="28"/>
      <c r="F32" s="24"/>
      <c r="G32" s="24"/>
      <c r="H32" s="24"/>
      <c r="I32" s="24"/>
      <c r="J32" s="65" t="s">
        <v>197</v>
      </c>
      <c r="K32" s="51" t="s">
        <v>77</v>
      </c>
      <c r="M32" s="13" t="s">
        <v>223</v>
      </c>
      <c r="N32" s="52">
        <v>0.937499999999999</v>
      </c>
      <c r="O32" s="13" t="s">
        <v>174</v>
      </c>
      <c r="P32" s="52">
        <v>0.625000000000001</v>
      </c>
      <c r="Q32" s="13" t="s">
        <v>199</v>
      </c>
      <c r="R32" s="13">
        <v>16.5</v>
      </c>
      <c r="S32" s="13">
        <v>1</v>
      </c>
      <c r="T32" s="13">
        <v>13.5</v>
      </c>
      <c r="U32" s="13">
        <v>1</v>
      </c>
      <c r="V32" s="13">
        <v>1</v>
      </c>
      <c r="W32" s="13">
        <v>8</v>
      </c>
      <c r="X32" s="13">
        <v>1</v>
      </c>
      <c r="Y32" s="13">
        <v>1</v>
      </c>
      <c r="Z32" s="13">
        <v>146</v>
      </c>
      <c r="AA32" s="13">
        <v>11</v>
      </c>
      <c r="AB32" s="13">
        <v>1</v>
      </c>
      <c r="AC32" s="13">
        <v>322</v>
      </c>
      <c r="AD32" s="13">
        <v>21</v>
      </c>
      <c r="AE32" s="13">
        <v>0.5</v>
      </c>
      <c r="AH32" s="13">
        <f t="shared" si="35"/>
        <v>7</v>
      </c>
      <c r="AI32" s="13">
        <f t="shared" si="36"/>
        <v>6</v>
      </c>
      <c r="AJ32">
        <f t="shared" si="37"/>
        <v>5.1166666666666663</v>
      </c>
      <c r="AK32" s="84">
        <f t="shared" si="3"/>
        <v>0.8571428571428571</v>
      </c>
      <c r="AL32" s="84">
        <f t="shared" si="4"/>
        <v>0.85277777777777775</v>
      </c>
      <c r="AM32" s="84">
        <f t="shared" si="5"/>
        <v>0.93162393162393164</v>
      </c>
      <c r="AN32" s="53">
        <f t="shared" si="38"/>
        <v>0.68097273097273092</v>
      </c>
      <c r="AQ32">
        <f t="shared" si="39"/>
        <v>8</v>
      </c>
      <c r="AR32">
        <f t="shared" si="40"/>
        <v>6</v>
      </c>
      <c r="AS32">
        <f t="shared" si="41"/>
        <v>5.1166666666666663</v>
      </c>
      <c r="AT32" s="84">
        <f t="shared" si="10"/>
        <v>0.75</v>
      </c>
      <c r="AU32" s="84">
        <f t="shared" si="11"/>
        <v>0.85277777777777775</v>
      </c>
      <c r="AV32" s="84">
        <f t="shared" si="42"/>
        <v>0.93162393162393164</v>
      </c>
      <c r="AW32" s="53">
        <f t="shared" si="43"/>
        <v>0.59585113960113956</v>
      </c>
      <c r="AZ32">
        <f t="shared" si="44"/>
        <v>11.5</v>
      </c>
      <c r="BA32">
        <f t="shared" si="45"/>
        <v>9.5</v>
      </c>
      <c r="BB32">
        <f t="shared" si="46"/>
        <v>5.1166666666666663</v>
      </c>
      <c r="BC32" s="84">
        <f t="shared" si="17"/>
        <v>0.82608695652173914</v>
      </c>
      <c r="BD32" s="84">
        <f t="shared" si="18"/>
        <v>0.53859649122807018</v>
      </c>
      <c r="BE32" s="84">
        <f t="shared" si="47"/>
        <v>0.93162393162393164</v>
      </c>
      <c r="BF32" s="53">
        <f t="shared" si="48"/>
        <v>0.41450514059209714</v>
      </c>
    </row>
    <row r="33" spans="1:58" x14ac:dyDescent="0.3">
      <c r="A33" s="3" t="s">
        <v>141</v>
      </c>
      <c r="B33" s="21" t="s">
        <v>49</v>
      </c>
      <c r="C33" s="27">
        <v>0.25</v>
      </c>
      <c r="D33" s="80"/>
      <c r="E33" s="27"/>
      <c r="F33" s="21"/>
      <c r="G33" s="21"/>
      <c r="H33" s="21"/>
      <c r="I33" s="21"/>
      <c r="J33" s="62" t="s">
        <v>195</v>
      </c>
      <c r="K33" s="13" t="s">
        <v>78</v>
      </c>
      <c r="M33" s="13" t="s">
        <v>222</v>
      </c>
      <c r="N33" s="52">
        <v>0.95833333333333304</v>
      </c>
      <c r="O33" s="13" t="s">
        <v>175</v>
      </c>
      <c r="P33" s="52">
        <v>0.60416666666666696</v>
      </c>
      <c r="Q33" s="13" t="s">
        <v>199</v>
      </c>
      <c r="R33" s="13">
        <v>15.5</v>
      </c>
      <c r="S33" s="13">
        <v>1</v>
      </c>
      <c r="T33" s="13">
        <v>12.5</v>
      </c>
      <c r="U33" s="13">
        <v>1</v>
      </c>
      <c r="V33" s="13">
        <v>0.5</v>
      </c>
      <c r="W33" s="13">
        <v>8</v>
      </c>
      <c r="X33" s="13">
        <v>1</v>
      </c>
      <c r="Y33" s="13">
        <v>1</v>
      </c>
      <c r="Z33" s="13">
        <v>146</v>
      </c>
      <c r="AA33" s="13">
        <v>11</v>
      </c>
      <c r="AB33" s="13">
        <v>1</v>
      </c>
      <c r="AC33" s="13">
        <v>322</v>
      </c>
      <c r="AD33" s="13">
        <v>21</v>
      </c>
      <c r="AE33" s="13">
        <v>0.5</v>
      </c>
      <c r="AH33" s="13">
        <f t="shared" si="35"/>
        <v>7</v>
      </c>
      <c r="AI33" s="13">
        <f t="shared" si="36"/>
        <v>6</v>
      </c>
      <c r="AJ33">
        <f t="shared" si="37"/>
        <v>5.1166666666666663</v>
      </c>
      <c r="AK33" s="84">
        <f t="shared" si="3"/>
        <v>0.8571428571428571</v>
      </c>
      <c r="AL33" s="84">
        <f t="shared" si="4"/>
        <v>0.85277777777777775</v>
      </c>
      <c r="AM33" s="84">
        <f t="shared" si="5"/>
        <v>0.93162393162393164</v>
      </c>
      <c r="AN33" s="53">
        <f t="shared" si="38"/>
        <v>0.68097273097273092</v>
      </c>
      <c r="AQ33">
        <f t="shared" si="39"/>
        <v>8</v>
      </c>
      <c r="AR33">
        <f t="shared" si="40"/>
        <v>6</v>
      </c>
      <c r="AS33">
        <f t="shared" si="41"/>
        <v>5.1166666666666663</v>
      </c>
      <c r="AT33" s="84">
        <f t="shared" si="10"/>
        <v>0.75</v>
      </c>
      <c r="AU33" s="84">
        <f t="shared" si="11"/>
        <v>0.85277777777777775</v>
      </c>
      <c r="AV33" s="84">
        <f t="shared" si="42"/>
        <v>0.93162393162393164</v>
      </c>
      <c r="AW33" s="53">
        <f t="shared" si="43"/>
        <v>0.59585113960113956</v>
      </c>
      <c r="AZ33">
        <f t="shared" si="44"/>
        <v>11</v>
      </c>
      <c r="BA33">
        <f t="shared" si="45"/>
        <v>9</v>
      </c>
      <c r="BB33">
        <f t="shared" si="46"/>
        <v>5.1166666666666663</v>
      </c>
      <c r="BC33" s="84">
        <f t="shared" si="17"/>
        <v>0.81818181818181823</v>
      </c>
      <c r="BD33" s="84">
        <f t="shared" si="18"/>
        <v>0.56851851851851842</v>
      </c>
      <c r="BE33" s="84">
        <f t="shared" si="47"/>
        <v>0.93162393162393164</v>
      </c>
      <c r="BF33" s="53">
        <f t="shared" si="48"/>
        <v>0.43334628334628328</v>
      </c>
    </row>
    <row r="34" spans="1:58" ht="15" thickBot="1" x14ac:dyDescent="0.35">
      <c r="A34" s="4" t="s">
        <v>140</v>
      </c>
      <c r="B34" s="24" t="s">
        <v>49</v>
      </c>
      <c r="C34" s="28">
        <v>0.29166666666666669</v>
      </c>
      <c r="D34" s="79"/>
      <c r="E34" s="28"/>
      <c r="F34" s="24"/>
      <c r="G34" s="24"/>
      <c r="H34" s="24"/>
      <c r="I34" s="24"/>
      <c r="J34" s="63" t="s">
        <v>196</v>
      </c>
      <c r="K34" s="51" t="s">
        <v>79</v>
      </c>
      <c r="M34" s="13" t="s">
        <v>146</v>
      </c>
      <c r="N34" s="52">
        <v>0.97916666666666596</v>
      </c>
      <c r="O34" s="13" t="s">
        <v>176</v>
      </c>
      <c r="P34" s="52">
        <v>0.58333333333333404</v>
      </c>
      <c r="Q34" s="13" t="s">
        <v>199</v>
      </c>
      <c r="R34" s="13">
        <v>14.5</v>
      </c>
      <c r="S34" s="13">
        <v>1</v>
      </c>
      <c r="T34" s="13">
        <v>12</v>
      </c>
      <c r="U34" s="13">
        <v>1</v>
      </c>
      <c r="V34" s="13">
        <v>0</v>
      </c>
      <c r="W34" s="13">
        <v>8</v>
      </c>
      <c r="X34" s="13">
        <v>1</v>
      </c>
      <c r="Y34" s="13">
        <v>1</v>
      </c>
      <c r="Z34" s="13">
        <v>146</v>
      </c>
      <c r="AA34" s="13">
        <v>11</v>
      </c>
      <c r="AB34" s="13">
        <v>1</v>
      </c>
      <c r="AC34" s="13">
        <v>322</v>
      </c>
      <c r="AD34" s="13">
        <v>21</v>
      </c>
      <c r="AE34" s="13">
        <v>0.5</v>
      </c>
      <c r="AH34" s="13">
        <f t="shared" si="35"/>
        <v>7</v>
      </c>
      <c r="AI34" s="13">
        <f t="shared" si="36"/>
        <v>6</v>
      </c>
      <c r="AJ34">
        <f t="shared" si="37"/>
        <v>5.1166666666666663</v>
      </c>
      <c r="AK34" s="84">
        <f t="shared" si="3"/>
        <v>0.8571428571428571</v>
      </c>
      <c r="AL34" s="84">
        <f t="shared" si="4"/>
        <v>0.85277777777777775</v>
      </c>
      <c r="AM34" s="84">
        <f t="shared" si="5"/>
        <v>0.93162393162393164</v>
      </c>
      <c r="AN34" s="53">
        <f t="shared" si="38"/>
        <v>0.68097273097273092</v>
      </c>
      <c r="AQ34">
        <f t="shared" si="39"/>
        <v>8</v>
      </c>
      <c r="AR34">
        <f t="shared" si="40"/>
        <v>6</v>
      </c>
      <c r="AS34">
        <f t="shared" si="41"/>
        <v>5.1166666666666663</v>
      </c>
      <c r="AT34" s="84">
        <f t="shared" si="10"/>
        <v>0.75</v>
      </c>
      <c r="AU34" s="84">
        <f t="shared" si="11"/>
        <v>0.85277777777777775</v>
      </c>
      <c r="AV34" s="84">
        <f t="shared" si="42"/>
        <v>0.93162393162393164</v>
      </c>
      <c r="AW34" s="53">
        <f t="shared" si="43"/>
        <v>0.59585113960113956</v>
      </c>
      <c r="AZ34">
        <f t="shared" si="44"/>
        <v>11</v>
      </c>
      <c r="BA34">
        <f t="shared" si="45"/>
        <v>9</v>
      </c>
      <c r="BB34">
        <f t="shared" si="46"/>
        <v>5.1166666666666663</v>
      </c>
      <c r="BC34" s="84">
        <f t="shared" si="17"/>
        <v>0.81818181818181823</v>
      </c>
      <c r="BD34" s="84">
        <f t="shared" si="18"/>
        <v>0.56851851851851842</v>
      </c>
      <c r="BE34" s="84">
        <f t="shared" si="47"/>
        <v>0.93162393162393164</v>
      </c>
      <c r="BF34" s="53">
        <f t="shared" si="48"/>
        <v>0.43334628334628328</v>
      </c>
    </row>
    <row r="35" spans="1:58" ht="15" thickBot="1" x14ac:dyDescent="0.35">
      <c r="A35" s="1" t="s">
        <v>7</v>
      </c>
      <c r="B35" s="15" t="s">
        <v>49</v>
      </c>
      <c r="C35" s="16">
        <v>0.33333333333333331</v>
      </c>
      <c r="D35" s="76"/>
      <c r="E35" s="16" t="s">
        <v>206</v>
      </c>
      <c r="F35" s="15"/>
      <c r="G35" s="15"/>
      <c r="H35" s="15"/>
      <c r="I35" s="15"/>
      <c r="J35" s="15"/>
      <c r="K35" s="13" t="s">
        <v>80</v>
      </c>
      <c r="M35" s="13" t="s">
        <v>224</v>
      </c>
      <c r="N35" s="52">
        <v>0.999999999999999</v>
      </c>
      <c r="O35" s="13" t="s">
        <v>177</v>
      </c>
      <c r="P35" s="52">
        <v>0.562500000000001</v>
      </c>
      <c r="Q35" s="13" t="s">
        <v>199</v>
      </c>
      <c r="R35" s="13">
        <v>13.5</v>
      </c>
      <c r="S35" s="13">
        <v>1</v>
      </c>
      <c r="T35" s="13">
        <v>11.5</v>
      </c>
      <c r="U35" s="13">
        <v>1</v>
      </c>
      <c r="V35" s="13">
        <v>0</v>
      </c>
      <c r="W35" s="13">
        <v>8</v>
      </c>
      <c r="X35" s="13">
        <v>1</v>
      </c>
      <c r="Y35" s="13">
        <v>1</v>
      </c>
      <c r="Z35" s="13">
        <v>146</v>
      </c>
      <c r="AA35" s="13">
        <v>11</v>
      </c>
      <c r="AB35" s="13">
        <v>1</v>
      </c>
      <c r="AC35" s="13">
        <v>322</v>
      </c>
      <c r="AD35" s="13">
        <v>21</v>
      </c>
      <c r="AE35" s="13">
        <v>0.5</v>
      </c>
      <c r="AH35" s="13">
        <f t="shared" si="35"/>
        <v>7</v>
      </c>
      <c r="AI35" s="13">
        <f t="shared" si="36"/>
        <v>6</v>
      </c>
      <c r="AJ35">
        <f t="shared" si="37"/>
        <v>5.1166666666666663</v>
      </c>
      <c r="AK35" s="84">
        <f t="shared" si="3"/>
        <v>0.8571428571428571</v>
      </c>
      <c r="AL35" s="84">
        <f t="shared" si="4"/>
        <v>0.85277777777777775</v>
      </c>
      <c r="AM35" s="84">
        <f t="shared" si="5"/>
        <v>0.93162393162393164</v>
      </c>
      <c r="AN35" s="53">
        <f t="shared" si="38"/>
        <v>0.68097273097273092</v>
      </c>
      <c r="AQ35">
        <f t="shared" si="39"/>
        <v>8</v>
      </c>
      <c r="AR35">
        <f t="shared" si="40"/>
        <v>6</v>
      </c>
      <c r="AS35">
        <f t="shared" si="41"/>
        <v>5.1166666666666663</v>
      </c>
      <c r="AT35" s="84">
        <f t="shared" si="10"/>
        <v>0.75</v>
      </c>
      <c r="AU35" s="84">
        <f t="shared" si="11"/>
        <v>0.85277777777777775</v>
      </c>
      <c r="AV35" s="84">
        <f t="shared" si="42"/>
        <v>0.93162393162393164</v>
      </c>
      <c r="AW35" s="53">
        <f t="shared" si="43"/>
        <v>0.59585113960113956</v>
      </c>
      <c r="AZ35">
        <f t="shared" si="44"/>
        <v>10.5</v>
      </c>
      <c r="BA35">
        <f t="shared" si="45"/>
        <v>8.5</v>
      </c>
      <c r="BB35">
        <f t="shared" si="46"/>
        <v>5.1166666666666663</v>
      </c>
      <c r="BC35" s="84">
        <f t="shared" si="17"/>
        <v>0.80952380952380953</v>
      </c>
      <c r="BD35" s="84">
        <f t="shared" si="18"/>
        <v>0.60196078431372546</v>
      </c>
      <c r="BE35" s="84">
        <f t="shared" si="47"/>
        <v>0.93162393162393164</v>
      </c>
      <c r="BF35" s="53">
        <f t="shared" si="48"/>
        <v>0.4539818206484873</v>
      </c>
    </row>
    <row r="36" spans="1:58" x14ac:dyDescent="0.3">
      <c r="A36" s="8" t="s">
        <v>9</v>
      </c>
      <c r="B36" s="19" t="s">
        <v>49</v>
      </c>
      <c r="C36" s="20">
        <v>0.375</v>
      </c>
      <c r="D36" s="80"/>
      <c r="E36" s="75"/>
      <c r="F36" s="21"/>
      <c r="G36" s="21"/>
      <c r="H36" s="21"/>
      <c r="I36" s="21"/>
      <c r="J36" s="60" t="s">
        <v>193</v>
      </c>
      <c r="K36" s="51" t="s">
        <v>81</v>
      </c>
      <c r="M36" s="13" t="s">
        <v>225</v>
      </c>
      <c r="N36" s="52">
        <v>2.0833333333333332E-2</v>
      </c>
      <c r="O36" s="13" t="s">
        <v>178</v>
      </c>
      <c r="P36" s="52">
        <v>0.54166666666666796</v>
      </c>
      <c r="Q36" s="13" t="s">
        <v>199</v>
      </c>
      <c r="R36" s="13">
        <v>12.5</v>
      </c>
      <c r="S36" s="13">
        <v>0.5</v>
      </c>
      <c r="T36" s="13">
        <v>11</v>
      </c>
      <c r="U36" s="13">
        <v>1</v>
      </c>
      <c r="V36" s="13">
        <v>0</v>
      </c>
      <c r="W36" s="13">
        <v>8</v>
      </c>
      <c r="X36" s="13">
        <v>1</v>
      </c>
      <c r="Y36" s="13">
        <v>1</v>
      </c>
      <c r="Z36" s="13">
        <v>146</v>
      </c>
      <c r="AA36" s="13">
        <v>11</v>
      </c>
      <c r="AB36" s="13">
        <v>1</v>
      </c>
      <c r="AC36" s="13">
        <v>322</v>
      </c>
      <c r="AD36" s="13">
        <v>21</v>
      </c>
      <c r="AE36" s="13">
        <v>0.5</v>
      </c>
      <c r="AH36" s="13">
        <f t="shared" si="35"/>
        <v>7</v>
      </c>
      <c r="AI36" s="13">
        <f t="shared" si="36"/>
        <v>6</v>
      </c>
      <c r="AJ36">
        <f t="shared" si="37"/>
        <v>5.1166666666666663</v>
      </c>
      <c r="AK36" s="84">
        <f t="shared" si="3"/>
        <v>0.8571428571428571</v>
      </c>
      <c r="AL36" s="84">
        <f t="shared" si="4"/>
        <v>0.85277777777777775</v>
      </c>
      <c r="AM36" s="84">
        <f t="shared" si="5"/>
        <v>0.93162393162393164</v>
      </c>
      <c r="AN36" s="53">
        <f t="shared" si="38"/>
        <v>0.68097273097273092</v>
      </c>
      <c r="AQ36">
        <f t="shared" si="39"/>
        <v>8</v>
      </c>
      <c r="AR36">
        <f t="shared" si="40"/>
        <v>6</v>
      </c>
      <c r="AS36">
        <f t="shared" si="41"/>
        <v>5.1166666666666663</v>
      </c>
      <c r="AT36" s="84">
        <f t="shared" si="10"/>
        <v>0.75</v>
      </c>
      <c r="AU36" s="84">
        <f t="shared" si="11"/>
        <v>0.85277777777777775</v>
      </c>
      <c r="AV36" s="84">
        <f t="shared" si="42"/>
        <v>0.93162393162393164</v>
      </c>
      <c r="AW36" s="53">
        <f t="shared" si="43"/>
        <v>0.59585113960113956</v>
      </c>
      <c r="AZ36">
        <f t="shared" si="44"/>
        <v>10</v>
      </c>
      <c r="BA36">
        <f t="shared" si="45"/>
        <v>8</v>
      </c>
      <c r="BB36">
        <f t="shared" si="46"/>
        <v>5.1166666666666663</v>
      </c>
      <c r="BC36" s="84">
        <f t="shared" si="17"/>
        <v>0.8</v>
      </c>
      <c r="BD36" s="84">
        <f t="shared" si="18"/>
        <v>0.63958333333333328</v>
      </c>
      <c r="BE36" s="84">
        <f t="shared" si="47"/>
        <v>0.93162393162393164</v>
      </c>
      <c r="BF36" s="53">
        <f t="shared" si="48"/>
        <v>0.47668091168091165</v>
      </c>
    </row>
    <row r="37" spans="1:58" ht="15" thickBot="1" x14ac:dyDescent="0.35">
      <c r="A37" s="9" t="s">
        <v>10</v>
      </c>
      <c r="B37" s="22" t="s">
        <v>49</v>
      </c>
      <c r="C37" s="23">
        <v>0.41666666666666669</v>
      </c>
      <c r="D37" s="79"/>
      <c r="E37" s="74"/>
      <c r="F37" s="24"/>
      <c r="G37" s="24"/>
      <c r="H37" s="24"/>
      <c r="I37" s="24"/>
      <c r="J37" s="61" t="s">
        <v>197</v>
      </c>
      <c r="K37" s="13" t="s">
        <v>82</v>
      </c>
      <c r="M37" s="13" t="s">
        <v>226</v>
      </c>
      <c r="N37" s="52">
        <v>4.16666666666691E-2</v>
      </c>
      <c r="O37" s="13" t="s">
        <v>179</v>
      </c>
      <c r="P37" s="52">
        <v>0.52083333333333404</v>
      </c>
      <c r="Q37" s="13" t="s">
        <v>199</v>
      </c>
      <c r="R37" s="13">
        <v>11.5</v>
      </c>
      <c r="S37" s="13">
        <v>0</v>
      </c>
      <c r="T37" s="13">
        <v>10.5</v>
      </c>
      <c r="U37" s="13">
        <v>0.5</v>
      </c>
      <c r="V37" s="13">
        <v>0</v>
      </c>
      <c r="W37" s="13">
        <v>8</v>
      </c>
      <c r="X37" s="13">
        <v>1</v>
      </c>
      <c r="Y37" s="13">
        <v>1</v>
      </c>
      <c r="Z37" s="13">
        <v>146</v>
      </c>
      <c r="AA37" s="13">
        <v>11</v>
      </c>
      <c r="AB37" s="13">
        <v>1</v>
      </c>
      <c r="AC37" s="13">
        <v>322</v>
      </c>
      <c r="AD37" s="13">
        <v>21</v>
      </c>
      <c r="AE37" s="13">
        <v>0.5</v>
      </c>
      <c r="AH37" s="13">
        <f t="shared" si="35"/>
        <v>7</v>
      </c>
      <c r="AI37" s="13">
        <f t="shared" si="36"/>
        <v>6</v>
      </c>
      <c r="AJ37">
        <f t="shared" si="37"/>
        <v>5.1166666666666663</v>
      </c>
      <c r="AK37" s="84">
        <f t="shared" si="3"/>
        <v>0.8571428571428571</v>
      </c>
      <c r="AL37" s="84">
        <f t="shared" si="4"/>
        <v>0.85277777777777775</v>
      </c>
      <c r="AM37" s="84">
        <f t="shared" si="5"/>
        <v>0.93162393162393164</v>
      </c>
      <c r="AN37" s="53">
        <f t="shared" si="38"/>
        <v>0.68097273097273092</v>
      </c>
      <c r="AQ37">
        <f t="shared" si="39"/>
        <v>7.5</v>
      </c>
      <c r="AR37">
        <f t="shared" si="40"/>
        <v>6</v>
      </c>
      <c r="AS37">
        <f t="shared" si="41"/>
        <v>5.1166666666666663</v>
      </c>
      <c r="AT37" s="84">
        <f t="shared" si="10"/>
        <v>0.8</v>
      </c>
      <c r="AU37" s="84">
        <f t="shared" si="11"/>
        <v>0.85277777777777775</v>
      </c>
      <c r="AV37" s="84">
        <f t="shared" si="42"/>
        <v>0.93162393162393164</v>
      </c>
      <c r="AW37" s="53">
        <f t="shared" si="43"/>
        <v>0.63557454890788234</v>
      </c>
      <c r="AZ37">
        <f t="shared" si="44"/>
        <v>9.5</v>
      </c>
      <c r="BA37">
        <f t="shared" si="45"/>
        <v>8</v>
      </c>
      <c r="BB37">
        <f t="shared" si="46"/>
        <v>5.1166666666666663</v>
      </c>
      <c r="BC37" s="84">
        <f t="shared" si="17"/>
        <v>0.84210526315789469</v>
      </c>
      <c r="BD37" s="84">
        <f t="shared" si="18"/>
        <v>0.63958333333333328</v>
      </c>
      <c r="BE37" s="84">
        <f t="shared" si="47"/>
        <v>0.93162393162393164</v>
      </c>
      <c r="BF37" s="53">
        <f t="shared" si="48"/>
        <v>0.50176938071674904</v>
      </c>
    </row>
    <row r="38" spans="1:58" x14ac:dyDescent="0.3">
      <c r="A38" s="8" t="s">
        <v>42</v>
      </c>
      <c r="B38" s="19" t="s">
        <v>49</v>
      </c>
      <c r="C38" s="20">
        <v>0.45833333333333331</v>
      </c>
      <c r="D38" s="80"/>
      <c r="E38" s="75"/>
      <c r="F38" s="21"/>
      <c r="G38" s="21"/>
      <c r="H38" s="21"/>
      <c r="I38" s="21"/>
      <c r="J38" s="58" t="s">
        <v>192</v>
      </c>
      <c r="K38" s="51" t="s">
        <v>83</v>
      </c>
      <c r="M38" s="13" t="s">
        <v>227</v>
      </c>
      <c r="N38" s="52">
        <v>6.2499999999999098E-2</v>
      </c>
      <c r="O38" s="13" t="s">
        <v>180</v>
      </c>
      <c r="P38" s="52">
        <v>0.500000000000001</v>
      </c>
      <c r="Q38" s="13" t="s">
        <v>199</v>
      </c>
      <c r="R38" s="13">
        <v>10.5</v>
      </c>
      <c r="S38" s="13">
        <v>0</v>
      </c>
      <c r="T38" s="13">
        <v>10</v>
      </c>
      <c r="U38" s="13">
        <v>0</v>
      </c>
      <c r="V38" s="13">
        <v>0</v>
      </c>
      <c r="W38" s="13">
        <v>8</v>
      </c>
      <c r="X38" s="13">
        <v>1</v>
      </c>
      <c r="Y38" s="13">
        <v>1</v>
      </c>
      <c r="Z38" s="13">
        <v>146</v>
      </c>
      <c r="AA38" s="13">
        <v>11</v>
      </c>
      <c r="AB38" s="13">
        <v>1</v>
      </c>
      <c r="AC38" s="13">
        <v>322</v>
      </c>
      <c r="AD38" s="13">
        <v>21</v>
      </c>
      <c r="AE38" s="13">
        <v>0.5</v>
      </c>
      <c r="AH38" s="13">
        <f t="shared" si="35"/>
        <v>7</v>
      </c>
      <c r="AI38" s="13">
        <f t="shared" si="36"/>
        <v>6</v>
      </c>
      <c r="AJ38">
        <f t="shared" si="37"/>
        <v>5.1166666666666663</v>
      </c>
      <c r="AK38" s="84">
        <f t="shared" si="3"/>
        <v>0.8571428571428571</v>
      </c>
      <c r="AL38" s="84">
        <f t="shared" si="4"/>
        <v>0.85277777777777775</v>
      </c>
      <c r="AM38" s="84">
        <f t="shared" si="5"/>
        <v>0.93162393162393164</v>
      </c>
      <c r="AN38" s="53">
        <f t="shared" si="38"/>
        <v>0.68097273097273092</v>
      </c>
      <c r="AQ38">
        <f t="shared" si="39"/>
        <v>7</v>
      </c>
      <c r="AR38">
        <f t="shared" si="40"/>
        <v>6</v>
      </c>
      <c r="AS38">
        <f t="shared" si="41"/>
        <v>5.1166666666666663</v>
      </c>
      <c r="AT38" s="84">
        <f t="shared" si="10"/>
        <v>0.8571428571428571</v>
      </c>
      <c r="AU38" s="84">
        <f t="shared" si="11"/>
        <v>0.85277777777777775</v>
      </c>
      <c r="AV38" s="84">
        <f t="shared" si="42"/>
        <v>0.93162393162393164</v>
      </c>
      <c r="AW38" s="53">
        <f t="shared" si="43"/>
        <v>0.68097273097273092</v>
      </c>
      <c r="AZ38">
        <f t="shared" si="44"/>
        <v>9</v>
      </c>
      <c r="BA38">
        <f t="shared" si="45"/>
        <v>8</v>
      </c>
      <c r="BB38">
        <f t="shared" si="46"/>
        <v>5.1166666666666663</v>
      </c>
      <c r="BC38" s="84">
        <f t="shared" si="17"/>
        <v>0.88888888888888884</v>
      </c>
      <c r="BD38" s="84">
        <f t="shared" si="18"/>
        <v>0.63958333333333328</v>
      </c>
      <c r="BE38" s="84">
        <f t="shared" si="47"/>
        <v>0.93162393162393164</v>
      </c>
      <c r="BF38" s="53">
        <f t="shared" si="48"/>
        <v>0.5296454574232351</v>
      </c>
    </row>
    <row r="39" spans="1:58" ht="15" thickBot="1" x14ac:dyDescent="0.35">
      <c r="A39" s="9" t="s">
        <v>43</v>
      </c>
      <c r="B39" s="22" t="s">
        <v>49</v>
      </c>
      <c r="C39" s="23">
        <v>0.5</v>
      </c>
      <c r="D39" s="79"/>
      <c r="E39" s="74"/>
      <c r="F39" s="24"/>
      <c r="G39" s="24"/>
      <c r="H39" s="24"/>
      <c r="I39" s="24"/>
      <c r="J39" s="59" t="s">
        <v>196</v>
      </c>
      <c r="K39" s="13" t="s">
        <v>84</v>
      </c>
      <c r="M39" s="13" t="s">
        <v>228</v>
      </c>
      <c r="N39" s="52">
        <v>8.3333333333339296E-2</v>
      </c>
      <c r="O39" s="13" t="s">
        <v>181</v>
      </c>
      <c r="P39" s="52">
        <v>0.47916666666666802</v>
      </c>
      <c r="Q39" s="13" t="s">
        <v>199</v>
      </c>
      <c r="R39" s="13">
        <v>9.5</v>
      </c>
      <c r="S39" s="13">
        <v>0</v>
      </c>
      <c r="T39" s="13">
        <v>9.5</v>
      </c>
      <c r="U39" s="13">
        <v>0</v>
      </c>
      <c r="V39" s="13">
        <v>0</v>
      </c>
      <c r="W39" s="13">
        <v>8</v>
      </c>
      <c r="X39" s="13">
        <v>1</v>
      </c>
      <c r="Y39" s="13">
        <v>1</v>
      </c>
      <c r="Z39" s="13">
        <v>146</v>
      </c>
      <c r="AA39" s="13">
        <v>11</v>
      </c>
      <c r="AB39" s="13">
        <v>1</v>
      </c>
      <c r="AC39" s="13">
        <v>322</v>
      </c>
      <c r="AD39" s="13">
        <v>21</v>
      </c>
      <c r="AE39" s="13">
        <v>0.5</v>
      </c>
      <c r="AH39" s="13">
        <f t="shared" si="35"/>
        <v>7</v>
      </c>
      <c r="AI39" s="13">
        <f t="shared" si="36"/>
        <v>6</v>
      </c>
      <c r="AJ39">
        <f t="shared" si="37"/>
        <v>5.1166666666666663</v>
      </c>
      <c r="AK39" s="84">
        <f t="shared" si="3"/>
        <v>0.8571428571428571</v>
      </c>
      <c r="AL39" s="84">
        <f t="shared" si="4"/>
        <v>0.85277777777777775</v>
      </c>
      <c r="AM39" s="84">
        <f t="shared" si="5"/>
        <v>0.93162393162393164</v>
      </c>
      <c r="AN39" s="53">
        <f t="shared" si="38"/>
        <v>0.68097273097273092</v>
      </c>
      <c r="AQ39">
        <f t="shared" si="39"/>
        <v>7</v>
      </c>
      <c r="AR39">
        <f t="shared" si="40"/>
        <v>6</v>
      </c>
      <c r="AS39">
        <f t="shared" si="41"/>
        <v>5.1166666666666663</v>
      </c>
      <c r="AT39" s="84">
        <f t="shared" si="10"/>
        <v>0.8571428571428571</v>
      </c>
      <c r="AU39" s="84">
        <f t="shared" si="11"/>
        <v>0.85277777777777775</v>
      </c>
      <c r="AV39" s="84">
        <f t="shared" si="42"/>
        <v>0.93162393162393164</v>
      </c>
      <c r="AW39" s="53">
        <f t="shared" si="43"/>
        <v>0.68097273097273092</v>
      </c>
      <c r="AZ39">
        <f t="shared" si="44"/>
        <v>8.5</v>
      </c>
      <c r="BA39">
        <f t="shared" si="45"/>
        <v>7.5</v>
      </c>
      <c r="BB39">
        <f t="shared" si="46"/>
        <v>5.1166666666666663</v>
      </c>
      <c r="BC39" s="84">
        <f t="shared" si="17"/>
        <v>0.88235294117647056</v>
      </c>
      <c r="BD39" s="84">
        <f t="shared" si="18"/>
        <v>0.68222222222222217</v>
      </c>
      <c r="BE39" s="84">
        <f t="shared" si="47"/>
        <v>0.93162393162393164</v>
      </c>
      <c r="BF39" s="53">
        <f t="shared" si="48"/>
        <v>0.56080107256577838</v>
      </c>
    </row>
    <row r="40" spans="1:58" x14ac:dyDescent="0.3">
      <c r="A40" s="7" t="s">
        <v>8</v>
      </c>
      <c r="B40" s="17" t="s">
        <v>49</v>
      </c>
      <c r="C40" s="18">
        <v>0.54166666666666663</v>
      </c>
      <c r="D40" s="76"/>
      <c r="E40" s="16"/>
      <c r="F40" s="13"/>
      <c r="G40" s="68" t="s">
        <v>201</v>
      </c>
      <c r="H40" s="13">
        <v>333</v>
      </c>
      <c r="I40" s="69">
        <v>24</v>
      </c>
      <c r="J40" s="68">
        <v>333</v>
      </c>
      <c r="K40" s="51" t="s">
        <v>85</v>
      </c>
      <c r="M40" s="13" t="s">
        <v>229</v>
      </c>
      <c r="N40" s="52">
        <v>0.104166666666669</v>
      </c>
      <c r="O40" s="13" t="s">
        <v>182</v>
      </c>
      <c r="P40" s="52">
        <v>0.45833333333333498</v>
      </c>
      <c r="Q40" s="13" t="s">
        <v>199</v>
      </c>
      <c r="R40" s="13">
        <v>8.5</v>
      </c>
      <c r="S40" s="13">
        <v>0</v>
      </c>
      <c r="T40" s="13">
        <v>8.5</v>
      </c>
      <c r="U40" s="13">
        <v>0</v>
      </c>
      <c r="V40" s="13">
        <v>0</v>
      </c>
      <c r="W40" s="13">
        <v>8</v>
      </c>
      <c r="X40" s="13">
        <v>1</v>
      </c>
      <c r="Y40" s="13">
        <v>1</v>
      </c>
      <c r="Z40" s="13">
        <v>146</v>
      </c>
      <c r="AA40" s="13">
        <v>11</v>
      </c>
      <c r="AB40" s="13">
        <v>1</v>
      </c>
      <c r="AC40" s="13">
        <v>322</v>
      </c>
      <c r="AD40" s="13">
        <v>21</v>
      </c>
      <c r="AE40" s="13">
        <v>0.5</v>
      </c>
      <c r="AH40" s="13">
        <f t="shared" si="35"/>
        <v>7</v>
      </c>
      <c r="AI40" s="13">
        <f t="shared" si="36"/>
        <v>6</v>
      </c>
      <c r="AJ40">
        <f t="shared" si="37"/>
        <v>5.1166666666666663</v>
      </c>
      <c r="AK40" s="84">
        <f t="shared" si="3"/>
        <v>0.8571428571428571</v>
      </c>
      <c r="AL40" s="84">
        <f t="shared" si="4"/>
        <v>0.85277777777777775</v>
      </c>
      <c r="AM40" s="84">
        <f t="shared" si="5"/>
        <v>0.93162393162393164</v>
      </c>
      <c r="AN40" s="53">
        <f t="shared" si="38"/>
        <v>0.68097273097273092</v>
      </c>
      <c r="AQ40">
        <f t="shared" si="39"/>
        <v>7</v>
      </c>
      <c r="AR40">
        <f t="shared" si="40"/>
        <v>6</v>
      </c>
      <c r="AS40">
        <f t="shared" si="41"/>
        <v>5.1166666666666663</v>
      </c>
      <c r="AT40" s="84">
        <f t="shared" si="10"/>
        <v>0.8571428571428571</v>
      </c>
      <c r="AU40" s="84">
        <f t="shared" si="11"/>
        <v>0.85277777777777775</v>
      </c>
      <c r="AV40" s="84">
        <f t="shared" si="42"/>
        <v>0.93162393162393164</v>
      </c>
      <c r="AW40" s="53">
        <f t="shared" si="43"/>
        <v>0.68097273097273092</v>
      </c>
      <c r="AZ40">
        <f t="shared" si="44"/>
        <v>7.5</v>
      </c>
      <c r="BA40">
        <f t="shared" si="45"/>
        <v>6.5</v>
      </c>
      <c r="BB40">
        <f t="shared" si="46"/>
        <v>5.1166666666666663</v>
      </c>
      <c r="BC40" s="84">
        <f t="shared" si="17"/>
        <v>0.8666666666666667</v>
      </c>
      <c r="BD40" s="84">
        <f t="shared" si="18"/>
        <v>0.78717948717948716</v>
      </c>
      <c r="BE40" s="84">
        <f t="shared" si="47"/>
        <v>0.93162393162393164</v>
      </c>
      <c r="BF40" s="53">
        <f t="shared" si="48"/>
        <v>0.63557454890788223</v>
      </c>
    </row>
    <row r="41" spans="1:58" x14ac:dyDescent="0.3">
      <c r="A41" s="7" t="s">
        <v>8</v>
      </c>
      <c r="B41" s="17" t="s">
        <v>49</v>
      </c>
      <c r="C41" s="18">
        <v>0.58333333333333337</v>
      </c>
      <c r="D41" s="76"/>
      <c r="E41" s="16"/>
      <c r="F41" s="13"/>
      <c r="G41" s="67" t="s">
        <v>200</v>
      </c>
      <c r="H41" s="13">
        <v>109</v>
      </c>
      <c r="I41" s="66">
        <v>8</v>
      </c>
      <c r="J41" s="67">
        <v>109</v>
      </c>
      <c r="K41" s="13" t="s">
        <v>86</v>
      </c>
      <c r="M41" s="13" t="s">
        <v>230</v>
      </c>
      <c r="N41" s="52">
        <v>0.12500000000000899</v>
      </c>
      <c r="O41" s="13" t="s">
        <v>183</v>
      </c>
      <c r="P41" s="52">
        <v>0.437500000000001</v>
      </c>
      <c r="Q41" s="13" t="s">
        <v>199</v>
      </c>
      <c r="R41" s="13">
        <v>7.5</v>
      </c>
      <c r="S41" s="13">
        <v>0</v>
      </c>
      <c r="T41" s="13">
        <v>7.5</v>
      </c>
      <c r="U41" s="13">
        <v>0</v>
      </c>
      <c r="V41" s="13">
        <v>0</v>
      </c>
      <c r="W41" s="13">
        <v>7.5</v>
      </c>
      <c r="X41" s="13">
        <v>1</v>
      </c>
      <c r="Y41" s="13">
        <v>1</v>
      </c>
      <c r="Z41" s="13">
        <v>146</v>
      </c>
      <c r="AA41" s="13">
        <v>11</v>
      </c>
      <c r="AB41" s="13">
        <v>1</v>
      </c>
      <c r="AC41" s="13">
        <v>322</v>
      </c>
      <c r="AD41" s="13">
        <v>21</v>
      </c>
      <c r="AE41" s="13">
        <v>0.5</v>
      </c>
      <c r="AH41" s="13">
        <f t="shared" si="35"/>
        <v>6.5</v>
      </c>
      <c r="AI41" s="13">
        <f t="shared" si="36"/>
        <v>5.5</v>
      </c>
      <c r="AJ41">
        <f t="shared" si="37"/>
        <v>5.1166666666666663</v>
      </c>
      <c r="AK41" s="84">
        <f t="shared" si="3"/>
        <v>0.84615384615384615</v>
      </c>
      <c r="AL41" s="84">
        <f t="shared" si="4"/>
        <v>0.93030303030303019</v>
      </c>
      <c r="AM41" s="84">
        <f t="shared" si="5"/>
        <v>0.93162393162393164</v>
      </c>
      <c r="AN41" s="53">
        <f t="shared" si="38"/>
        <v>0.73335524873986402</v>
      </c>
      <c r="AQ41">
        <f t="shared" si="39"/>
        <v>6.5</v>
      </c>
      <c r="AR41">
        <f t="shared" si="40"/>
        <v>5.5</v>
      </c>
      <c r="AS41">
        <f t="shared" si="41"/>
        <v>5.1166666666666663</v>
      </c>
      <c r="AT41" s="84">
        <f t="shared" si="10"/>
        <v>0.84615384615384615</v>
      </c>
      <c r="AU41" s="84">
        <f t="shared" si="11"/>
        <v>0.93030303030303019</v>
      </c>
      <c r="AV41" s="84">
        <f t="shared" si="42"/>
        <v>0.93162393162393164</v>
      </c>
      <c r="AW41" s="53">
        <f t="shared" si="43"/>
        <v>0.73335524873986402</v>
      </c>
      <c r="AZ41">
        <f t="shared" si="44"/>
        <v>6.5</v>
      </c>
      <c r="BA41">
        <f t="shared" si="45"/>
        <v>5.5</v>
      </c>
      <c r="BB41">
        <f t="shared" si="46"/>
        <v>5.1166666666666663</v>
      </c>
      <c r="BC41" s="84">
        <f t="shared" si="17"/>
        <v>0.84615384615384615</v>
      </c>
      <c r="BD41" s="84">
        <f t="shared" si="18"/>
        <v>0.93030303030303019</v>
      </c>
      <c r="BE41" s="84">
        <f t="shared" si="47"/>
        <v>0.93162393162393164</v>
      </c>
      <c r="BF41" s="53">
        <f t="shared" si="48"/>
        <v>0.73335524873986402</v>
      </c>
    </row>
    <row r="42" spans="1:58" x14ac:dyDescent="0.3">
      <c r="A42" s="2" t="s">
        <v>11</v>
      </c>
      <c r="B42" s="25" t="s">
        <v>49</v>
      </c>
      <c r="C42" s="26">
        <v>0.625</v>
      </c>
      <c r="D42" s="76"/>
      <c r="E42" s="26"/>
      <c r="F42" s="25"/>
      <c r="G42" s="25"/>
      <c r="H42" s="25"/>
      <c r="I42" s="25"/>
      <c r="J42" s="25"/>
      <c r="K42" s="51" t="s">
        <v>87</v>
      </c>
      <c r="M42" s="13" t="s">
        <v>231</v>
      </c>
      <c r="N42" s="52">
        <v>0.145833333333339</v>
      </c>
      <c r="O42" s="13" t="s">
        <v>184</v>
      </c>
      <c r="P42" s="52">
        <v>0.41666666666666802</v>
      </c>
      <c r="Q42" s="13" t="s">
        <v>199</v>
      </c>
      <c r="R42" s="13">
        <v>6.5</v>
      </c>
      <c r="S42" s="13">
        <v>0</v>
      </c>
      <c r="T42" s="13">
        <v>6.5</v>
      </c>
      <c r="U42" s="13">
        <v>0</v>
      </c>
      <c r="V42" s="13">
        <v>0</v>
      </c>
      <c r="W42" s="13">
        <v>6.5</v>
      </c>
      <c r="X42" s="13">
        <v>1</v>
      </c>
      <c r="Y42" s="13">
        <v>1</v>
      </c>
      <c r="Z42" s="13">
        <v>146</v>
      </c>
      <c r="AA42" s="13">
        <v>11</v>
      </c>
      <c r="AB42" s="13">
        <v>1</v>
      </c>
      <c r="AC42" s="13">
        <v>322</v>
      </c>
      <c r="AD42" s="13">
        <v>21</v>
      </c>
      <c r="AE42" s="13">
        <v>0.5</v>
      </c>
      <c r="AH42" s="13">
        <f t="shared" si="35"/>
        <v>5.5</v>
      </c>
      <c r="AI42" s="13">
        <f t="shared" si="36"/>
        <v>4.5</v>
      </c>
      <c r="AJ42">
        <f t="shared" si="37"/>
        <v>5.1166666666666663</v>
      </c>
      <c r="AK42" s="84">
        <f t="shared" si="3"/>
        <v>0.81818181818181823</v>
      </c>
      <c r="AL42" s="84">
        <f t="shared" si="4"/>
        <v>1.1370370370370368</v>
      </c>
      <c r="AM42" s="84">
        <f t="shared" si="5"/>
        <v>0.93162393162393164</v>
      </c>
      <c r="AN42" s="53">
        <f t="shared" si="38"/>
        <v>0.86669256669256656</v>
      </c>
      <c r="AQ42">
        <f t="shared" si="39"/>
        <v>5.5</v>
      </c>
      <c r="AR42">
        <f t="shared" si="40"/>
        <v>4.5</v>
      </c>
      <c r="AS42">
        <f t="shared" si="41"/>
        <v>5.1166666666666663</v>
      </c>
      <c r="AT42" s="84">
        <f t="shared" si="10"/>
        <v>0.81818181818181823</v>
      </c>
      <c r="AU42" s="84">
        <f t="shared" si="11"/>
        <v>1.1370370370370368</v>
      </c>
      <c r="AV42" s="84">
        <f t="shared" si="42"/>
        <v>0.93162393162393164</v>
      </c>
      <c r="AW42" s="53">
        <f t="shared" si="43"/>
        <v>0.86669256669256656</v>
      </c>
      <c r="AZ42">
        <f t="shared" si="44"/>
        <v>5.5</v>
      </c>
      <c r="BA42">
        <f t="shared" si="45"/>
        <v>4.5</v>
      </c>
      <c r="BB42">
        <f t="shared" si="46"/>
        <v>5.1166666666666663</v>
      </c>
      <c r="BC42" s="84">
        <f t="shared" si="17"/>
        <v>0.81818181818181823</v>
      </c>
      <c r="BD42" s="84">
        <f t="shared" si="18"/>
        <v>1.1370370370370368</v>
      </c>
      <c r="BE42" s="84">
        <f t="shared" si="47"/>
        <v>0.93162393162393164</v>
      </c>
      <c r="BF42" s="53">
        <f t="shared" si="48"/>
        <v>0.86669256669256656</v>
      </c>
    </row>
    <row r="43" spans="1:58" x14ac:dyDescent="0.3">
      <c r="A43" s="1" t="s">
        <v>7</v>
      </c>
      <c r="B43" s="15" t="s">
        <v>49</v>
      </c>
      <c r="C43" s="16">
        <v>0.66666666666666663</v>
      </c>
      <c r="D43" s="76"/>
      <c r="E43" s="16" t="s">
        <v>207</v>
      </c>
      <c r="F43" s="15"/>
      <c r="G43" s="15"/>
      <c r="H43" s="15"/>
      <c r="I43" s="15"/>
      <c r="J43" s="15"/>
      <c r="K43" s="13" t="s">
        <v>88</v>
      </c>
      <c r="M43" s="13" t="s">
        <v>232</v>
      </c>
      <c r="N43" s="52">
        <v>0.16666666666666899</v>
      </c>
      <c r="O43" s="13" t="s">
        <v>185</v>
      </c>
      <c r="P43" s="52">
        <v>0.39583333333333498</v>
      </c>
      <c r="Q43" s="13" t="s">
        <v>199</v>
      </c>
      <c r="R43" s="13">
        <v>5.5</v>
      </c>
      <c r="S43" s="13">
        <v>0</v>
      </c>
      <c r="T43" s="13">
        <v>5.5</v>
      </c>
      <c r="U43" s="13">
        <v>0</v>
      </c>
      <c r="V43" s="13">
        <v>0</v>
      </c>
      <c r="W43" s="13">
        <v>5.5</v>
      </c>
      <c r="X43" s="13">
        <v>1</v>
      </c>
      <c r="Y43" s="13">
        <v>1</v>
      </c>
      <c r="Z43" s="13">
        <v>146</v>
      </c>
      <c r="AA43" s="13">
        <v>11</v>
      </c>
      <c r="AB43" s="13">
        <v>1</v>
      </c>
      <c r="AC43" s="13">
        <v>0</v>
      </c>
      <c r="AD43" s="13">
        <v>0</v>
      </c>
      <c r="AE43" s="13">
        <v>0.5</v>
      </c>
      <c r="AH43" s="13">
        <f t="shared" si="35"/>
        <v>4.5</v>
      </c>
      <c r="AI43" s="13">
        <f t="shared" si="36"/>
        <v>3.5</v>
      </c>
      <c r="AJ43">
        <f t="shared" si="37"/>
        <v>2.4333333333333331</v>
      </c>
      <c r="AK43" s="84">
        <f t="shared" si="3"/>
        <v>0.77777777777777779</v>
      </c>
      <c r="AL43" s="84">
        <f t="shared" si="4"/>
        <v>0.69523809523809521</v>
      </c>
      <c r="AM43" s="84">
        <f t="shared" si="5"/>
        <v>0.92465753424657537</v>
      </c>
      <c r="AN43" s="53">
        <f t="shared" si="38"/>
        <v>0.5</v>
      </c>
      <c r="AQ43">
        <f t="shared" si="39"/>
        <v>4.5</v>
      </c>
      <c r="AR43">
        <f t="shared" si="40"/>
        <v>3.5</v>
      </c>
      <c r="AS43">
        <f t="shared" si="41"/>
        <v>2.4333333333333331</v>
      </c>
      <c r="AT43" s="84">
        <f t="shared" si="10"/>
        <v>0.77777777777777779</v>
      </c>
      <c r="AU43" s="84">
        <f t="shared" si="11"/>
        <v>0.69523809523809521</v>
      </c>
      <c r="AV43" s="84">
        <f t="shared" si="42"/>
        <v>0.92465753424657537</v>
      </c>
      <c r="AW43" s="53">
        <f t="shared" si="43"/>
        <v>0.5</v>
      </c>
      <c r="AZ43">
        <f t="shared" si="44"/>
        <v>4.5</v>
      </c>
      <c r="BA43">
        <f t="shared" si="45"/>
        <v>3.5</v>
      </c>
      <c r="BB43">
        <f t="shared" si="46"/>
        <v>2.4333333333333331</v>
      </c>
      <c r="BC43" s="84">
        <f t="shared" si="17"/>
        <v>0.77777777777777779</v>
      </c>
      <c r="BD43" s="84">
        <f t="shared" si="18"/>
        <v>0.69523809523809521</v>
      </c>
      <c r="BE43" s="84">
        <f t="shared" si="47"/>
        <v>0.92465753424657537</v>
      </c>
      <c r="BF43" s="53">
        <f t="shared" si="48"/>
        <v>0.5</v>
      </c>
    </row>
    <row r="44" spans="1:58" x14ac:dyDescent="0.3">
      <c r="A44" s="7" t="s">
        <v>8</v>
      </c>
      <c r="B44" s="17" t="s">
        <v>49</v>
      </c>
      <c r="C44" s="18">
        <v>0.70833333333333337</v>
      </c>
      <c r="D44" s="76"/>
      <c r="E44" s="16"/>
      <c r="F44" s="13"/>
      <c r="G44" s="67" t="s">
        <v>200</v>
      </c>
      <c r="H44" s="13">
        <v>112</v>
      </c>
      <c r="I44" s="66">
        <v>6</v>
      </c>
      <c r="J44" s="67">
        <v>112</v>
      </c>
      <c r="K44" s="51" t="s">
        <v>89</v>
      </c>
      <c r="M44" s="13" t="s">
        <v>233</v>
      </c>
      <c r="N44" s="52">
        <v>0.18750000000000999</v>
      </c>
      <c r="O44" s="13" t="s">
        <v>186</v>
      </c>
      <c r="P44" s="52">
        <v>0.375000000000002</v>
      </c>
      <c r="Q44" s="13" t="s">
        <v>199</v>
      </c>
      <c r="R44" s="13">
        <v>4.5</v>
      </c>
      <c r="S44" s="13">
        <v>0</v>
      </c>
      <c r="T44" s="13">
        <v>4.5</v>
      </c>
      <c r="U44" s="13">
        <v>0</v>
      </c>
      <c r="V44" s="13">
        <v>0</v>
      </c>
      <c r="W44" s="13">
        <v>4.5</v>
      </c>
      <c r="X44" s="13">
        <v>1</v>
      </c>
      <c r="Y44" s="13">
        <v>1</v>
      </c>
      <c r="Z44" s="13">
        <v>97</v>
      </c>
      <c r="AA44" s="13">
        <v>7</v>
      </c>
      <c r="AB44" s="13">
        <v>1</v>
      </c>
      <c r="AC44" s="13">
        <v>0</v>
      </c>
      <c r="AD44" s="13">
        <v>0</v>
      </c>
      <c r="AE44" s="13">
        <v>0.5</v>
      </c>
      <c r="AH44" s="13">
        <f t="shared" si="35"/>
        <v>3.5</v>
      </c>
      <c r="AI44" s="13">
        <f t="shared" si="36"/>
        <v>2.5</v>
      </c>
      <c r="AJ44">
        <f t="shared" si="37"/>
        <v>1.6166666666666667</v>
      </c>
      <c r="AK44" s="84">
        <f t="shared" si="3"/>
        <v>0.7142857142857143</v>
      </c>
      <c r="AL44" s="84">
        <f t="shared" si="4"/>
        <v>0.64666666666666672</v>
      </c>
      <c r="AM44" s="84">
        <f t="shared" si="5"/>
        <v>0.92783505154639179</v>
      </c>
      <c r="AN44" s="53">
        <f t="shared" si="38"/>
        <v>0.4285714285714286</v>
      </c>
      <c r="AQ44">
        <f t="shared" si="39"/>
        <v>3.5</v>
      </c>
      <c r="AR44">
        <f t="shared" si="40"/>
        <v>2.5</v>
      </c>
      <c r="AS44">
        <f t="shared" si="41"/>
        <v>1.6166666666666667</v>
      </c>
      <c r="AT44" s="84">
        <f t="shared" si="10"/>
        <v>0.7142857142857143</v>
      </c>
      <c r="AU44" s="84">
        <f t="shared" si="11"/>
        <v>0.64666666666666672</v>
      </c>
      <c r="AV44" s="84">
        <f t="shared" si="42"/>
        <v>0.92783505154639179</v>
      </c>
      <c r="AW44" s="53">
        <f t="shared" si="43"/>
        <v>0.4285714285714286</v>
      </c>
      <c r="AZ44">
        <f t="shared" si="44"/>
        <v>3.5</v>
      </c>
      <c r="BA44">
        <f t="shared" si="45"/>
        <v>2.5</v>
      </c>
      <c r="BB44">
        <f t="shared" si="46"/>
        <v>1.6166666666666667</v>
      </c>
      <c r="BC44" s="84">
        <f t="shared" si="17"/>
        <v>0.7142857142857143</v>
      </c>
      <c r="BD44" s="84">
        <f t="shared" si="18"/>
        <v>0.64666666666666672</v>
      </c>
      <c r="BE44" s="84">
        <f t="shared" si="47"/>
        <v>0.92783505154639179</v>
      </c>
      <c r="BF44" s="53">
        <f t="shared" si="48"/>
        <v>0.4285714285714286</v>
      </c>
    </row>
    <row r="45" spans="1:58" ht="15" thickBot="1" x14ac:dyDescent="0.35">
      <c r="A45" s="2" t="s">
        <v>11</v>
      </c>
      <c r="B45" s="25" t="s">
        <v>49</v>
      </c>
      <c r="C45" s="26">
        <v>0.75</v>
      </c>
      <c r="D45" s="76"/>
      <c r="E45" s="26"/>
      <c r="F45" s="25"/>
      <c r="G45" s="25"/>
      <c r="H45" s="25"/>
      <c r="I45" s="25"/>
      <c r="J45" s="25"/>
      <c r="K45" s="13" t="s">
        <v>90</v>
      </c>
      <c r="M45" s="13" t="s">
        <v>234</v>
      </c>
      <c r="N45" s="52">
        <v>0.20833333333333701</v>
      </c>
      <c r="O45" s="13" t="s">
        <v>187</v>
      </c>
      <c r="P45" s="52">
        <v>0.35416666666666802</v>
      </c>
      <c r="Q45" s="13" t="s">
        <v>199</v>
      </c>
      <c r="R45" s="13">
        <v>3.5</v>
      </c>
      <c r="S45" s="13">
        <v>0</v>
      </c>
      <c r="T45" s="13">
        <v>3.5</v>
      </c>
      <c r="U45" s="13">
        <v>0</v>
      </c>
      <c r="V45" s="13">
        <v>0</v>
      </c>
      <c r="W45" s="13">
        <v>3.5</v>
      </c>
      <c r="X45" s="13">
        <v>1</v>
      </c>
      <c r="Y45" s="13">
        <v>0.5</v>
      </c>
      <c r="Z45" s="13">
        <v>97</v>
      </c>
      <c r="AA45" s="13">
        <v>7</v>
      </c>
      <c r="AB45" s="13">
        <v>1</v>
      </c>
      <c r="AC45" s="13">
        <v>0</v>
      </c>
      <c r="AD45" s="13">
        <v>0</v>
      </c>
      <c r="AE45" s="13">
        <v>0.5</v>
      </c>
      <c r="AH45" s="13">
        <f t="shared" si="35"/>
        <v>2.5</v>
      </c>
      <c r="AI45" s="13">
        <f t="shared" si="36"/>
        <v>2</v>
      </c>
      <c r="AJ45">
        <f t="shared" si="37"/>
        <v>1.6166666666666667</v>
      </c>
      <c r="AK45" s="84">
        <f t="shared" si="3"/>
        <v>0.8</v>
      </c>
      <c r="AL45" s="84">
        <f t="shared" si="4"/>
        <v>0.80833333333333335</v>
      </c>
      <c r="AM45" s="84">
        <f t="shared" si="5"/>
        <v>1</v>
      </c>
      <c r="AN45" s="53">
        <f t="shared" si="38"/>
        <v>0.64666666666666672</v>
      </c>
      <c r="AQ45">
        <f t="shared" si="39"/>
        <v>2.5</v>
      </c>
      <c r="AR45">
        <f t="shared" si="40"/>
        <v>2</v>
      </c>
      <c r="AS45">
        <f t="shared" si="41"/>
        <v>1.6166666666666667</v>
      </c>
      <c r="AT45" s="84">
        <f t="shared" si="10"/>
        <v>0.8</v>
      </c>
      <c r="AU45" s="84">
        <f t="shared" si="11"/>
        <v>0.80833333333333335</v>
      </c>
      <c r="AV45" s="84">
        <f t="shared" si="42"/>
        <v>1</v>
      </c>
      <c r="AW45" s="53">
        <f t="shared" si="43"/>
        <v>0.64666666666666672</v>
      </c>
      <c r="AZ45">
        <f t="shared" si="44"/>
        <v>2.5</v>
      </c>
      <c r="BA45">
        <f t="shared" si="45"/>
        <v>2</v>
      </c>
      <c r="BB45">
        <f t="shared" si="46"/>
        <v>1.6166666666666667</v>
      </c>
      <c r="BC45" s="84">
        <f t="shared" si="17"/>
        <v>0.8</v>
      </c>
      <c r="BD45" s="84">
        <f t="shared" si="18"/>
        <v>0.80833333333333335</v>
      </c>
      <c r="BE45" s="84">
        <f t="shared" si="47"/>
        <v>1</v>
      </c>
      <c r="BF45" s="53">
        <f t="shared" si="48"/>
        <v>0.64666666666666672</v>
      </c>
    </row>
    <row r="46" spans="1:58" x14ac:dyDescent="0.3">
      <c r="A46" s="3" t="s">
        <v>240</v>
      </c>
      <c r="B46" s="21" t="s">
        <v>49</v>
      </c>
      <c r="C46" s="27">
        <v>0.79166666666666663</v>
      </c>
      <c r="D46" s="80"/>
      <c r="E46" s="27"/>
      <c r="F46" s="21"/>
      <c r="G46" s="21"/>
      <c r="H46" s="21"/>
      <c r="I46" s="21"/>
      <c r="J46" s="64" t="s">
        <v>194</v>
      </c>
      <c r="K46" s="51" t="s">
        <v>91</v>
      </c>
      <c r="M46" s="13" t="s">
        <v>235</v>
      </c>
      <c r="N46" s="52">
        <v>0.22916666666669799</v>
      </c>
      <c r="O46" s="13" t="s">
        <v>188</v>
      </c>
      <c r="P46" s="52">
        <v>0.33333333333333498</v>
      </c>
      <c r="Q46" s="13" t="s">
        <v>199</v>
      </c>
      <c r="R46" s="13">
        <v>2.5</v>
      </c>
      <c r="S46" s="13">
        <v>0</v>
      </c>
      <c r="T46" s="13">
        <v>2.5</v>
      </c>
      <c r="U46" s="13">
        <v>0</v>
      </c>
      <c r="V46" s="13">
        <v>0</v>
      </c>
      <c r="W46" s="13">
        <v>2.5</v>
      </c>
      <c r="X46" s="13">
        <v>1</v>
      </c>
      <c r="Y46" s="13">
        <v>0</v>
      </c>
      <c r="Z46" s="13">
        <v>0</v>
      </c>
      <c r="AA46" s="13">
        <v>0</v>
      </c>
      <c r="AB46" s="13">
        <v>1</v>
      </c>
      <c r="AC46" s="13">
        <v>0</v>
      </c>
      <c r="AD46" s="13">
        <v>0</v>
      </c>
      <c r="AE46" s="13">
        <v>0.5</v>
      </c>
      <c r="AH46" s="13">
        <f t="shared" si="35"/>
        <v>1.5</v>
      </c>
      <c r="AI46" s="13">
        <f t="shared" si="36"/>
        <v>1.5</v>
      </c>
      <c r="AJ46">
        <f t="shared" si="37"/>
        <v>0</v>
      </c>
      <c r="AK46" s="84">
        <f t="shared" si="3"/>
        <v>1</v>
      </c>
      <c r="AL46" s="84">
        <f t="shared" si="4"/>
        <v>0</v>
      </c>
      <c r="AM46" s="84">
        <f t="shared" si="5"/>
        <v>1</v>
      </c>
      <c r="AN46" s="53">
        <f t="shared" si="38"/>
        <v>0</v>
      </c>
      <c r="AQ46">
        <f t="shared" si="39"/>
        <v>1.5</v>
      </c>
      <c r="AR46">
        <f t="shared" si="40"/>
        <v>1.5</v>
      </c>
      <c r="AS46">
        <f t="shared" si="41"/>
        <v>0</v>
      </c>
      <c r="AT46" s="84">
        <f t="shared" si="10"/>
        <v>1</v>
      </c>
      <c r="AU46" s="84">
        <f t="shared" si="11"/>
        <v>0</v>
      </c>
      <c r="AV46" s="84">
        <f t="shared" si="42"/>
        <v>1</v>
      </c>
      <c r="AW46" s="53">
        <f t="shared" si="43"/>
        <v>0</v>
      </c>
      <c r="AZ46">
        <f t="shared" si="44"/>
        <v>1.5</v>
      </c>
      <c r="BA46">
        <f t="shared" si="45"/>
        <v>1.5</v>
      </c>
      <c r="BB46">
        <f t="shared" si="46"/>
        <v>0</v>
      </c>
      <c r="BC46" s="84">
        <f t="shared" si="17"/>
        <v>1</v>
      </c>
      <c r="BD46" s="84">
        <f t="shared" si="18"/>
        <v>0</v>
      </c>
      <c r="BE46" s="84">
        <f t="shared" si="47"/>
        <v>1</v>
      </c>
      <c r="BF46" s="53">
        <f t="shared" si="48"/>
        <v>0</v>
      </c>
    </row>
    <row r="47" spans="1:58" ht="15" thickBot="1" x14ac:dyDescent="0.35">
      <c r="A47" s="4" t="s">
        <v>241</v>
      </c>
      <c r="B47" s="24" t="s">
        <v>49</v>
      </c>
      <c r="C47" s="28">
        <v>0.83333333333333337</v>
      </c>
      <c r="D47" s="79"/>
      <c r="E47" s="28"/>
      <c r="F47" s="24"/>
      <c r="G47" s="24"/>
      <c r="H47" s="24"/>
      <c r="I47" s="24"/>
      <c r="J47" s="65" t="s">
        <v>197</v>
      </c>
      <c r="K47" s="13" t="s">
        <v>92</v>
      </c>
      <c r="M47" s="13" t="s">
        <v>236</v>
      </c>
      <c r="N47" s="52">
        <v>0.249999999999998</v>
      </c>
      <c r="O47" s="13" t="s">
        <v>189</v>
      </c>
      <c r="P47" s="52">
        <v>0.312500000000002</v>
      </c>
      <c r="Q47" s="13" t="s">
        <v>199</v>
      </c>
      <c r="R47" s="13">
        <v>1.5</v>
      </c>
      <c r="S47" s="13">
        <v>0</v>
      </c>
      <c r="T47" s="13">
        <v>1.5</v>
      </c>
      <c r="U47" s="13">
        <v>0</v>
      </c>
      <c r="V47" s="13">
        <v>0</v>
      </c>
      <c r="W47" s="13">
        <v>1.5</v>
      </c>
      <c r="X47" s="13">
        <v>1</v>
      </c>
      <c r="Y47" s="13">
        <v>0</v>
      </c>
      <c r="Z47" s="13">
        <v>0</v>
      </c>
      <c r="AA47" s="13">
        <v>0</v>
      </c>
      <c r="AB47" s="13">
        <v>1</v>
      </c>
      <c r="AC47" s="13">
        <v>0</v>
      </c>
      <c r="AD47" s="13">
        <v>0</v>
      </c>
      <c r="AE47" s="13">
        <v>0.5</v>
      </c>
      <c r="AH47" s="13">
        <f t="shared" si="35"/>
        <v>0.5</v>
      </c>
      <c r="AI47" s="13">
        <f t="shared" si="36"/>
        <v>0.5</v>
      </c>
      <c r="AJ47">
        <f t="shared" si="37"/>
        <v>0</v>
      </c>
      <c r="AK47" s="84">
        <f t="shared" si="3"/>
        <v>1</v>
      </c>
      <c r="AL47" s="84">
        <f t="shared" si="4"/>
        <v>0</v>
      </c>
      <c r="AM47" s="84">
        <f t="shared" si="5"/>
        <v>1</v>
      </c>
      <c r="AN47" s="53">
        <f t="shared" si="38"/>
        <v>0</v>
      </c>
      <c r="AQ47">
        <f t="shared" si="39"/>
        <v>0.5</v>
      </c>
      <c r="AR47">
        <f t="shared" si="40"/>
        <v>0.5</v>
      </c>
      <c r="AS47">
        <f t="shared" si="41"/>
        <v>0</v>
      </c>
      <c r="AT47" s="84">
        <f t="shared" si="10"/>
        <v>1</v>
      </c>
      <c r="AU47" s="84">
        <f t="shared" si="11"/>
        <v>0</v>
      </c>
      <c r="AV47" s="84">
        <f t="shared" si="42"/>
        <v>1</v>
      </c>
      <c r="AW47" s="53">
        <f t="shared" si="43"/>
        <v>0</v>
      </c>
      <c r="AZ47">
        <f t="shared" si="44"/>
        <v>0.5</v>
      </c>
      <c r="BA47">
        <f t="shared" si="45"/>
        <v>0.5</v>
      </c>
      <c r="BB47">
        <f t="shared" si="46"/>
        <v>0</v>
      </c>
      <c r="BC47" s="84">
        <f t="shared" si="17"/>
        <v>1</v>
      </c>
      <c r="BD47" s="84">
        <f t="shared" si="18"/>
        <v>0</v>
      </c>
      <c r="BE47" s="84">
        <f t="shared" si="47"/>
        <v>1</v>
      </c>
      <c r="BF47" s="53">
        <f t="shared" si="48"/>
        <v>0</v>
      </c>
    </row>
    <row r="48" spans="1:58" x14ac:dyDescent="0.3">
      <c r="A48" s="3" t="s">
        <v>141</v>
      </c>
      <c r="B48" s="21" t="s">
        <v>49</v>
      </c>
      <c r="C48" s="27">
        <v>0.875</v>
      </c>
      <c r="D48" s="80"/>
      <c r="E48" s="27"/>
      <c r="F48" s="21"/>
      <c r="G48" s="21"/>
      <c r="H48" s="21"/>
      <c r="I48" s="21"/>
      <c r="J48" s="62" t="s">
        <v>195</v>
      </c>
      <c r="K48" s="51" t="s">
        <v>93</v>
      </c>
      <c r="M48" s="13" t="s">
        <v>237</v>
      </c>
      <c r="N48" s="52">
        <v>0.27083333333329801</v>
      </c>
      <c r="O48" s="13" t="s">
        <v>190</v>
      </c>
      <c r="P48" s="52">
        <v>0.29166666666666902</v>
      </c>
      <c r="Q48" s="13" t="s">
        <v>199</v>
      </c>
      <c r="R48" s="13">
        <v>0.5</v>
      </c>
      <c r="S48" s="13">
        <v>0</v>
      </c>
      <c r="T48" s="13">
        <v>0.5</v>
      </c>
      <c r="U48" s="13">
        <v>0</v>
      </c>
      <c r="V48" s="13">
        <v>0</v>
      </c>
      <c r="W48" s="13">
        <v>0.5</v>
      </c>
      <c r="X48" s="13">
        <v>0.5</v>
      </c>
      <c r="Y48" s="13">
        <v>0</v>
      </c>
      <c r="Z48" s="13">
        <v>0</v>
      </c>
      <c r="AA48" s="13">
        <v>0</v>
      </c>
      <c r="AB48" s="13">
        <v>1</v>
      </c>
      <c r="AC48" s="13">
        <v>0</v>
      </c>
      <c r="AD48" s="13">
        <v>0</v>
      </c>
      <c r="AE48" s="13">
        <v>0.5</v>
      </c>
      <c r="AH48" s="13">
        <f t="shared" si="35"/>
        <v>0</v>
      </c>
      <c r="AI48" s="13">
        <f t="shared" si="36"/>
        <v>0</v>
      </c>
      <c r="AJ48">
        <f t="shared" si="37"/>
        <v>0</v>
      </c>
      <c r="AK48" s="84">
        <f t="shared" si="3"/>
        <v>1</v>
      </c>
      <c r="AL48" s="84">
        <f t="shared" si="4"/>
        <v>1</v>
      </c>
      <c r="AM48" s="84">
        <f t="shared" si="5"/>
        <v>1</v>
      </c>
      <c r="AN48" s="53">
        <f t="shared" si="38"/>
        <v>1</v>
      </c>
      <c r="AQ48">
        <f t="shared" si="39"/>
        <v>0</v>
      </c>
      <c r="AR48">
        <f t="shared" si="40"/>
        <v>0</v>
      </c>
      <c r="AS48">
        <f t="shared" si="41"/>
        <v>0</v>
      </c>
      <c r="AT48" s="84">
        <f t="shared" si="10"/>
        <v>1</v>
      </c>
      <c r="AU48" s="84">
        <f t="shared" si="11"/>
        <v>1</v>
      </c>
      <c r="AV48" s="84">
        <f t="shared" si="42"/>
        <v>1</v>
      </c>
      <c r="AW48" s="53">
        <f t="shared" si="43"/>
        <v>1</v>
      </c>
      <c r="AZ48">
        <f t="shared" si="44"/>
        <v>0</v>
      </c>
      <c r="BA48">
        <f t="shared" si="45"/>
        <v>0</v>
      </c>
      <c r="BB48">
        <f t="shared" si="46"/>
        <v>0</v>
      </c>
      <c r="BC48" s="84">
        <f t="shared" si="17"/>
        <v>1</v>
      </c>
      <c r="BD48" s="84">
        <f t="shared" si="18"/>
        <v>1</v>
      </c>
      <c r="BE48" s="84">
        <f t="shared" si="47"/>
        <v>1</v>
      </c>
      <c r="BF48" s="53">
        <f t="shared" si="48"/>
        <v>1</v>
      </c>
    </row>
    <row r="49" spans="1:64" ht="15" thickBot="1" x14ac:dyDescent="0.35">
      <c r="A49" s="4" t="s">
        <v>140</v>
      </c>
      <c r="B49" s="24" t="s">
        <v>49</v>
      </c>
      <c r="C49" s="28">
        <v>0.91666666666666663</v>
      </c>
      <c r="D49" s="79"/>
      <c r="E49" s="28"/>
      <c r="F49" s="24"/>
      <c r="G49" s="24"/>
      <c r="H49" s="24"/>
      <c r="I49" s="24"/>
      <c r="J49" s="63" t="s">
        <v>196</v>
      </c>
      <c r="K49" s="13" t="s">
        <v>94</v>
      </c>
      <c r="L49" s="86" t="s">
        <v>216</v>
      </c>
      <c r="M49" s="86"/>
      <c r="N49" s="86"/>
      <c r="O49" s="86"/>
      <c r="P49" s="86"/>
      <c r="Q49" s="86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90"/>
      <c r="AI49" s="90"/>
      <c r="AJ49" s="91"/>
      <c r="AK49" s="92"/>
      <c r="AL49" s="92"/>
      <c r="AM49" s="92"/>
      <c r="AN49" s="93"/>
      <c r="AO49" s="91"/>
      <c r="AP49" s="91"/>
      <c r="AQ49" s="91"/>
      <c r="AR49" s="91"/>
      <c r="AS49" s="91"/>
      <c r="AT49" s="92"/>
      <c r="AU49" s="92"/>
      <c r="AV49" s="92"/>
      <c r="AW49" s="93"/>
      <c r="AX49" s="91"/>
      <c r="AY49" s="91"/>
      <c r="AZ49" s="91"/>
      <c r="BA49" s="91"/>
      <c r="BB49" s="91"/>
      <c r="BC49" s="92"/>
      <c r="BD49" s="92"/>
      <c r="BE49" s="92"/>
      <c r="BF49" s="93"/>
      <c r="BG49" s="91"/>
      <c r="BH49" s="91"/>
      <c r="BI49" s="91"/>
      <c r="BJ49" s="91"/>
      <c r="BK49" s="91"/>
      <c r="BL49" s="91"/>
    </row>
    <row r="50" spans="1:64" ht="15" thickBot="1" x14ac:dyDescent="0.35">
      <c r="A50" s="6" t="s">
        <v>12</v>
      </c>
      <c r="B50" s="29" t="s">
        <v>49</v>
      </c>
      <c r="C50" s="30">
        <v>0.95833333333333337</v>
      </c>
      <c r="D50" s="30"/>
      <c r="E50" s="30"/>
      <c r="F50" s="29"/>
      <c r="G50" s="29"/>
      <c r="H50" s="29"/>
      <c r="I50" s="29"/>
      <c r="J50" s="29"/>
      <c r="K50" s="51" t="s">
        <v>95</v>
      </c>
      <c r="M50" s="13" t="s">
        <v>237</v>
      </c>
      <c r="N50" s="52">
        <v>0.27083333333333331</v>
      </c>
      <c r="O50" s="13" t="s">
        <v>238</v>
      </c>
      <c r="P50" s="52">
        <v>0.28125</v>
      </c>
      <c r="S50" s="13">
        <v>0</v>
      </c>
      <c r="T50" s="13">
        <v>0.25</v>
      </c>
      <c r="U50" s="13">
        <v>0</v>
      </c>
      <c r="V50" s="13">
        <v>0</v>
      </c>
      <c r="W50" s="13">
        <v>0.255</v>
      </c>
      <c r="X50" s="89">
        <v>0</v>
      </c>
      <c r="Y50" s="13">
        <v>0</v>
      </c>
      <c r="Z50" s="13">
        <v>0</v>
      </c>
      <c r="AA50" s="13">
        <v>0</v>
      </c>
      <c r="AB50" s="13">
        <v>1</v>
      </c>
      <c r="AC50" s="13">
        <v>0</v>
      </c>
      <c r="AD50" s="13">
        <v>0</v>
      </c>
      <c r="AE50" s="13">
        <v>0.5</v>
      </c>
      <c r="AH50" s="13">
        <f t="shared" si="35"/>
        <v>0.255</v>
      </c>
      <c r="AI50" s="13">
        <f t="shared" si="36"/>
        <v>0.255</v>
      </c>
      <c r="AJ50">
        <f t="shared" si="37"/>
        <v>0</v>
      </c>
      <c r="AK50" s="84">
        <f t="shared" si="3"/>
        <v>1</v>
      </c>
      <c r="AL50" s="84">
        <f t="shared" si="4"/>
        <v>0</v>
      </c>
      <c r="AM50" s="84">
        <f t="shared" si="5"/>
        <v>1</v>
      </c>
      <c r="AN50" s="53">
        <f t="shared" si="38"/>
        <v>0</v>
      </c>
      <c r="AQ50">
        <f t="shared" si="39"/>
        <v>0.255</v>
      </c>
      <c r="AR50">
        <f t="shared" si="40"/>
        <v>0.255</v>
      </c>
      <c r="AS50">
        <f t="shared" si="41"/>
        <v>0</v>
      </c>
      <c r="AT50" s="84">
        <f t="shared" si="10"/>
        <v>1</v>
      </c>
      <c r="AU50" s="84">
        <f t="shared" si="11"/>
        <v>0</v>
      </c>
      <c r="AV50" s="84">
        <f t="shared" si="42"/>
        <v>1</v>
      </c>
      <c r="AW50" s="53">
        <f t="shared" si="43"/>
        <v>0</v>
      </c>
      <c r="AZ50">
        <f t="shared" si="44"/>
        <v>0.25</v>
      </c>
      <c r="BA50">
        <f t="shared" si="45"/>
        <v>0.25</v>
      </c>
      <c r="BB50">
        <f t="shared" si="46"/>
        <v>0</v>
      </c>
      <c r="BC50" s="84">
        <f t="shared" si="17"/>
        <v>1</v>
      </c>
      <c r="BD50" s="84">
        <f t="shared" si="18"/>
        <v>0</v>
      </c>
      <c r="BE50" s="84">
        <f t="shared" si="47"/>
        <v>1</v>
      </c>
      <c r="BF50" s="53">
        <f t="shared" si="48"/>
        <v>0</v>
      </c>
    </row>
    <row r="51" spans="1:64" x14ac:dyDescent="0.3">
      <c r="A51" s="10" t="s">
        <v>13</v>
      </c>
      <c r="B51" s="31" t="s">
        <v>50</v>
      </c>
      <c r="C51" s="32">
        <v>0</v>
      </c>
      <c r="D51" s="32"/>
      <c r="E51" s="32"/>
      <c r="F51" s="31"/>
      <c r="G51" s="31"/>
      <c r="H51" s="31"/>
      <c r="I51" s="31"/>
      <c r="J51" s="70" t="s">
        <v>203</v>
      </c>
      <c r="K51" s="13" t="s">
        <v>96</v>
      </c>
      <c r="X51" s="94">
        <v>0.25</v>
      </c>
    </row>
    <row r="52" spans="1:64" ht="15" thickBot="1" x14ac:dyDescent="0.35">
      <c r="A52" s="11" t="s">
        <v>239</v>
      </c>
      <c r="B52" s="33" t="s">
        <v>50</v>
      </c>
      <c r="C52" s="34">
        <v>4.1666666666666664E-2</v>
      </c>
      <c r="D52" s="34"/>
      <c r="E52" s="34"/>
      <c r="F52" s="33"/>
      <c r="G52" s="33"/>
      <c r="H52" s="33"/>
      <c r="I52" s="33"/>
      <c r="J52" s="71" t="s">
        <v>197</v>
      </c>
      <c r="K52" s="51" t="s">
        <v>97</v>
      </c>
      <c r="X52" s="94">
        <v>0</v>
      </c>
    </row>
    <row r="53" spans="1:64" x14ac:dyDescent="0.3">
      <c r="A53" s="10" t="s">
        <v>13</v>
      </c>
      <c r="B53" s="31" t="s">
        <v>50</v>
      </c>
      <c r="C53" s="32">
        <v>8.3333333333333329E-2</v>
      </c>
      <c r="D53" s="32"/>
      <c r="E53" s="32"/>
      <c r="F53" s="31"/>
      <c r="G53" s="31"/>
      <c r="H53" s="31"/>
      <c r="I53" s="31"/>
      <c r="J53" s="70" t="s">
        <v>203</v>
      </c>
      <c r="K53" s="13" t="s">
        <v>98</v>
      </c>
    </row>
    <row r="54" spans="1:64" ht="15" thickBot="1" x14ac:dyDescent="0.35">
      <c r="A54" s="11" t="s">
        <v>239</v>
      </c>
      <c r="B54" s="33" t="s">
        <v>50</v>
      </c>
      <c r="C54" s="34">
        <v>0.125</v>
      </c>
      <c r="D54" s="34"/>
      <c r="E54" s="34"/>
      <c r="F54" s="33"/>
      <c r="G54" s="33"/>
      <c r="H54" s="33"/>
      <c r="I54" s="33"/>
      <c r="J54" s="71" t="s">
        <v>197</v>
      </c>
      <c r="K54" s="51" t="s">
        <v>99</v>
      </c>
    </row>
    <row r="55" spans="1:64" ht="15" thickBot="1" x14ac:dyDescent="0.35">
      <c r="A55" s="81" t="s">
        <v>4</v>
      </c>
      <c r="B55" s="82" t="s">
        <v>50</v>
      </c>
      <c r="C55" s="83">
        <v>0.16666666666666666</v>
      </c>
      <c r="D55" s="83" t="s">
        <v>208</v>
      </c>
      <c r="E55" s="83"/>
      <c r="F55" s="82"/>
      <c r="G55" s="82"/>
      <c r="H55" s="82"/>
      <c r="I55" s="82"/>
      <c r="J55" s="82"/>
      <c r="K55" s="13" t="s">
        <v>100</v>
      </c>
    </row>
    <row r="56" spans="1:64" x14ac:dyDescent="0.3">
      <c r="A56" s="3" t="s">
        <v>240</v>
      </c>
      <c r="B56" s="21" t="s">
        <v>50</v>
      </c>
      <c r="C56" s="27">
        <v>0.20833333333333334</v>
      </c>
      <c r="D56" s="80"/>
      <c r="E56" s="27"/>
      <c r="F56" s="21"/>
      <c r="G56" s="21"/>
      <c r="H56" s="21"/>
      <c r="I56" s="21"/>
      <c r="J56" s="64" t="s">
        <v>194</v>
      </c>
      <c r="K56" s="51" t="s">
        <v>101</v>
      </c>
    </row>
    <row r="57" spans="1:64" ht="15" thickBot="1" x14ac:dyDescent="0.35">
      <c r="A57" s="4" t="s">
        <v>241</v>
      </c>
      <c r="B57" s="24" t="s">
        <v>50</v>
      </c>
      <c r="C57" s="28">
        <v>0.25</v>
      </c>
      <c r="D57" s="79"/>
      <c r="E57" s="28"/>
      <c r="F57" s="24"/>
      <c r="G57" s="24"/>
      <c r="H57" s="24"/>
      <c r="I57" s="24"/>
      <c r="J57" s="65" t="s">
        <v>197</v>
      </c>
      <c r="K57" s="13" t="s">
        <v>102</v>
      </c>
    </row>
    <row r="58" spans="1:64" ht="15" thickBot="1" x14ac:dyDescent="0.35">
      <c r="A58" s="1" t="s">
        <v>7</v>
      </c>
      <c r="B58" s="15" t="s">
        <v>50</v>
      </c>
      <c r="C58" s="16">
        <v>0.29166666666666669</v>
      </c>
      <c r="D58" s="76"/>
      <c r="E58" s="16" t="s">
        <v>209</v>
      </c>
      <c r="F58" s="15"/>
      <c r="G58" s="15"/>
      <c r="H58" s="15"/>
      <c r="I58" s="15"/>
      <c r="J58" s="15"/>
      <c r="K58" s="51" t="s">
        <v>103</v>
      </c>
    </row>
    <row r="59" spans="1:64" x14ac:dyDescent="0.3">
      <c r="A59" s="8" t="s">
        <v>42</v>
      </c>
      <c r="B59" s="19" t="s">
        <v>50</v>
      </c>
      <c r="C59" s="20">
        <v>0.33333333333333331</v>
      </c>
      <c r="D59" s="80"/>
      <c r="E59" s="75"/>
      <c r="F59" s="21"/>
      <c r="G59" s="21"/>
      <c r="H59" s="21"/>
      <c r="I59" s="21"/>
      <c r="J59" s="58" t="s">
        <v>192</v>
      </c>
      <c r="K59" s="13" t="s">
        <v>104</v>
      </c>
    </row>
    <row r="60" spans="1:64" ht="15" thickBot="1" x14ac:dyDescent="0.35">
      <c r="A60" s="9" t="s">
        <v>43</v>
      </c>
      <c r="B60" s="22" t="s">
        <v>50</v>
      </c>
      <c r="C60" s="23">
        <v>0.375</v>
      </c>
      <c r="D60" s="79"/>
      <c r="E60" s="74"/>
      <c r="F60" s="24"/>
      <c r="G60" s="24"/>
      <c r="H60" s="24"/>
      <c r="I60" s="24"/>
      <c r="J60" s="59" t="s">
        <v>196</v>
      </c>
      <c r="K60" s="51" t="s">
        <v>105</v>
      </c>
    </row>
    <row r="61" spans="1:64" x14ac:dyDescent="0.3">
      <c r="A61" s="7" t="s">
        <v>8</v>
      </c>
      <c r="B61" s="17" t="s">
        <v>50</v>
      </c>
      <c r="C61" s="18">
        <v>0.41666666666666669</v>
      </c>
      <c r="D61" s="76"/>
      <c r="E61" s="16"/>
      <c r="F61" s="13"/>
      <c r="G61" s="67" t="s">
        <v>200</v>
      </c>
      <c r="H61" s="13">
        <v>50</v>
      </c>
      <c r="I61" s="66">
        <v>4</v>
      </c>
      <c r="J61" s="67">
        <v>50</v>
      </c>
      <c r="K61" s="13" t="s">
        <v>106</v>
      </c>
    </row>
    <row r="62" spans="1:64" ht="15" thickBot="1" x14ac:dyDescent="0.35">
      <c r="A62" s="7" t="s">
        <v>8</v>
      </c>
      <c r="B62" s="17" t="s">
        <v>50</v>
      </c>
      <c r="C62" s="18">
        <v>0.45833333333333331</v>
      </c>
      <c r="D62" s="76"/>
      <c r="E62" s="16"/>
      <c r="F62" s="13"/>
      <c r="G62" s="68" t="s">
        <v>201</v>
      </c>
      <c r="H62" s="13">
        <v>209</v>
      </c>
      <c r="I62" s="69">
        <v>16</v>
      </c>
      <c r="J62" s="68">
        <v>209</v>
      </c>
      <c r="K62" s="51" t="s">
        <v>107</v>
      </c>
    </row>
    <row r="63" spans="1:64" x14ac:dyDescent="0.3">
      <c r="A63" s="8" t="s">
        <v>9</v>
      </c>
      <c r="B63" s="19" t="s">
        <v>50</v>
      </c>
      <c r="C63" s="20">
        <v>0.5</v>
      </c>
      <c r="D63" s="80"/>
      <c r="E63" s="75"/>
      <c r="F63" s="21"/>
      <c r="G63" s="21"/>
      <c r="H63" s="21"/>
      <c r="I63" s="21"/>
      <c r="J63" s="60" t="s">
        <v>193</v>
      </c>
      <c r="K63" s="13" t="s">
        <v>108</v>
      </c>
    </row>
    <row r="64" spans="1:64" ht="15" thickBot="1" x14ac:dyDescent="0.35">
      <c r="A64" s="9" t="s">
        <v>10</v>
      </c>
      <c r="B64" s="22" t="s">
        <v>50</v>
      </c>
      <c r="C64" s="23">
        <v>0.54166666666666663</v>
      </c>
      <c r="D64" s="79"/>
      <c r="E64" s="74"/>
      <c r="F64" s="24"/>
      <c r="G64" s="24"/>
      <c r="H64" s="24"/>
      <c r="I64" s="24"/>
      <c r="J64" s="61" t="s">
        <v>197</v>
      </c>
      <c r="K64" s="51" t="s">
        <v>109</v>
      </c>
    </row>
    <row r="65" spans="1:12" x14ac:dyDescent="0.3">
      <c r="A65" s="7" t="s">
        <v>8</v>
      </c>
      <c r="B65" s="17" t="s">
        <v>50</v>
      </c>
      <c r="C65" s="18">
        <v>0.58333333333333337</v>
      </c>
      <c r="D65" s="76"/>
      <c r="E65" s="16"/>
      <c r="F65" s="13"/>
      <c r="G65" s="67" t="s">
        <v>200</v>
      </c>
      <c r="H65" s="13">
        <v>152</v>
      </c>
      <c r="I65" s="66">
        <v>15</v>
      </c>
      <c r="J65" s="67">
        <v>152</v>
      </c>
      <c r="K65" s="13" t="s">
        <v>110</v>
      </c>
    </row>
    <row r="66" spans="1:12" ht="15" thickBot="1" x14ac:dyDescent="0.35">
      <c r="A66" s="2" t="s">
        <v>11</v>
      </c>
      <c r="B66" s="25" t="s">
        <v>50</v>
      </c>
      <c r="C66" s="26">
        <v>0.625</v>
      </c>
      <c r="D66" s="76"/>
      <c r="E66" s="26"/>
      <c r="F66" s="25"/>
      <c r="G66" s="25"/>
      <c r="H66" s="25"/>
      <c r="I66" s="25"/>
      <c r="J66" s="25"/>
      <c r="K66" s="51" t="s">
        <v>111</v>
      </c>
    </row>
    <row r="67" spans="1:12" x14ac:dyDescent="0.3">
      <c r="A67" s="3" t="s">
        <v>240</v>
      </c>
      <c r="B67" s="21" t="s">
        <v>50</v>
      </c>
      <c r="C67" s="27">
        <v>0.66666666666666663</v>
      </c>
      <c r="D67" s="80"/>
      <c r="E67" s="27"/>
      <c r="F67" s="21"/>
      <c r="G67" s="21"/>
      <c r="H67" s="21"/>
      <c r="I67" s="21"/>
      <c r="J67" s="64" t="s">
        <v>194</v>
      </c>
      <c r="K67" s="13" t="s">
        <v>112</v>
      </c>
    </row>
    <row r="68" spans="1:12" ht="15" thickBot="1" x14ac:dyDescent="0.35">
      <c r="A68" s="4" t="s">
        <v>241</v>
      </c>
      <c r="B68" s="24" t="s">
        <v>50</v>
      </c>
      <c r="C68" s="28">
        <v>0.70833333333333337</v>
      </c>
      <c r="D68" s="79"/>
      <c r="E68" s="28"/>
      <c r="F68" s="24"/>
      <c r="G68" s="24"/>
      <c r="H68" s="24"/>
      <c r="I68" s="24"/>
      <c r="J68" s="65" t="s">
        <v>197</v>
      </c>
      <c r="K68" s="51" t="s">
        <v>113</v>
      </c>
    </row>
    <row r="69" spans="1:12" x14ac:dyDescent="0.3">
      <c r="A69" s="3" t="s">
        <v>141</v>
      </c>
      <c r="B69" s="21" t="s">
        <v>50</v>
      </c>
      <c r="C69" s="27">
        <v>0.75</v>
      </c>
      <c r="D69" s="80"/>
      <c r="E69" s="27"/>
      <c r="F69" s="21"/>
      <c r="G69" s="21"/>
      <c r="H69" s="21"/>
      <c r="I69" s="21"/>
      <c r="J69" s="62" t="s">
        <v>195</v>
      </c>
      <c r="K69" s="13" t="s">
        <v>114</v>
      </c>
    </row>
    <row r="70" spans="1:12" ht="15" thickBot="1" x14ac:dyDescent="0.35">
      <c r="A70" s="4" t="s">
        <v>140</v>
      </c>
      <c r="B70" s="24" t="s">
        <v>50</v>
      </c>
      <c r="C70" s="28">
        <v>0.79166666666666663</v>
      </c>
      <c r="D70" s="79"/>
      <c r="E70" s="28"/>
      <c r="F70" s="24"/>
      <c r="G70" s="24"/>
      <c r="H70" s="24"/>
      <c r="I70" s="24"/>
      <c r="J70" s="63" t="s">
        <v>196</v>
      </c>
      <c r="K70" s="51" t="s">
        <v>115</v>
      </c>
    </row>
    <row r="71" spans="1:12" x14ac:dyDescent="0.3">
      <c r="A71" s="1" t="s">
        <v>7</v>
      </c>
      <c r="B71" s="15" t="s">
        <v>50</v>
      </c>
      <c r="C71" s="16">
        <v>0.83333333333333337</v>
      </c>
      <c r="D71" s="76"/>
      <c r="E71" s="16" t="s">
        <v>207</v>
      </c>
      <c r="F71" s="15"/>
      <c r="G71" s="15"/>
      <c r="H71" s="15"/>
      <c r="I71" s="15"/>
      <c r="J71" s="15"/>
      <c r="K71" s="13" t="s">
        <v>116</v>
      </c>
      <c r="L71" s="85"/>
    </row>
    <row r="72" spans="1:12" x14ac:dyDescent="0.3">
      <c r="A72" s="7" t="s">
        <v>8</v>
      </c>
      <c r="B72" s="17" t="s">
        <v>50</v>
      </c>
      <c r="C72" s="18">
        <v>0.875</v>
      </c>
      <c r="D72" s="76"/>
      <c r="E72" s="16"/>
      <c r="F72" s="13"/>
      <c r="G72" s="67" t="s">
        <v>200</v>
      </c>
      <c r="H72" s="13">
        <v>103</v>
      </c>
      <c r="I72" s="66">
        <v>7</v>
      </c>
      <c r="J72" s="67">
        <v>103</v>
      </c>
      <c r="K72" s="51" t="s">
        <v>117</v>
      </c>
      <c r="L72" s="85"/>
    </row>
    <row r="73" spans="1:12" x14ac:dyDescent="0.3">
      <c r="A73" s="2" t="s">
        <v>11</v>
      </c>
      <c r="B73" s="25" t="s">
        <v>50</v>
      </c>
      <c r="C73" s="26">
        <v>0.91666666666666663</v>
      </c>
      <c r="D73" s="76"/>
      <c r="E73" s="26"/>
      <c r="F73" s="25"/>
      <c r="G73" s="25"/>
      <c r="H73" s="25"/>
      <c r="I73" s="25"/>
      <c r="J73" s="25"/>
      <c r="K73" s="13" t="s">
        <v>118</v>
      </c>
      <c r="L73" s="85"/>
    </row>
    <row r="74" spans="1:12" ht="15" thickBot="1" x14ac:dyDescent="0.35">
      <c r="A74" s="6" t="s">
        <v>12</v>
      </c>
      <c r="B74" s="29" t="s">
        <v>50</v>
      </c>
      <c r="C74" s="30">
        <v>0.95833333333333337</v>
      </c>
      <c r="D74" s="30"/>
      <c r="E74" s="30"/>
      <c r="F74" s="29"/>
      <c r="G74" s="29"/>
      <c r="H74" s="29"/>
      <c r="I74" s="29"/>
      <c r="J74" s="29"/>
      <c r="K74" s="51" t="s">
        <v>119</v>
      </c>
      <c r="L74" s="85"/>
    </row>
    <row r="75" spans="1:12" x14ac:dyDescent="0.3">
      <c r="A75" s="10" t="s">
        <v>13</v>
      </c>
      <c r="B75" s="31" t="s">
        <v>15</v>
      </c>
      <c r="C75" s="32">
        <v>0</v>
      </c>
      <c r="D75" s="32"/>
      <c r="E75" s="32"/>
      <c r="F75" s="31"/>
      <c r="G75" s="31"/>
      <c r="H75" s="31"/>
      <c r="I75" s="31"/>
      <c r="J75" s="70" t="s">
        <v>203</v>
      </c>
      <c r="K75" s="13" t="s">
        <v>120</v>
      </c>
      <c r="L75" s="85"/>
    </row>
    <row r="76" spans="1:12" ht="15" thickBot="1" x14ac:dyDescent="0.35">
      <c r="A76" s="11" t="s">
        <v>239</v>
      </c>
      <c r="B76" s="33" t="s">
        <v>15</v>
      </c>
      <c r="C76" s="34">
        <v>4.1666666666666664E-2</v>
      </c>
      <c r="D76" s="34"/>
      <c r="E76" s="34"/>
      <c r="F76" s="33"/>
      <c r="G76" s="33"/>
      <c r="H76" s="33"/>
      <c r="I76" s="33"/>
      <c r="J76" s="71" t="s">
        <v>197</v>
      </c>
      <c r="K76" s="51" t="s">
        <v>121</v>
      </c>
      <c r="L76" s="85"/>
    </row>
    <row r="77" spans="1:12" x14ac:dyDescent="0.3">
      <c r="A77" s="81" t="s">
        <v>4</v>
      </c>
      <c r="B77" s="82" t="s">
        <v>15</v>
      </c>
      <c r="C77" s="83">
        <v>8.3333333333333329E-2</v>
      </c>
      <c r="D77" s="83" t="s">
        <v>210</v>
      </c>
      <c r="E77" s="83"/>
      <c r="F77" s="82"/>
      <c r="G77" s="82"/>
      <c r="H77" s="82"/>
      <c r="I77" s="82"/>
      <c r="J77" s="82"/>
      <c r="K77" s="13" t="s">
        <v>122</v>
      </c>
      <c r="L77" s="85"/>
    </row>
    <row r="78" spans="1:12" x14ac:dyDescent="0.3">
      <c r="A78" s="1" t="s">
        <v>7</v>
      </c>
      <c r="B78" s="15" t="s">
        <v>15</v>
      </c>
      <c r="C78" s="16">
        <v>0.125</v>
      </c>
      <c r="D78" s="76"/>
      <c r="E78" s="16" t="s">
        <v>209</v>
      </c>
      <c r="F78" s="15"/>
      <c r="G78" s="15"/>
      <c r="H78" s="15"/>
      <c r="I78" s="15"/>
      <c r="J78" s="15"/>
      <c r="K78" s="51" t="s">
        <v>123</v>
      </c>
      <c r="L78" s="85"/>
    </row>
    <row r="79" spans="1:12" x14ac:dyDescent="0.3">
      <c r="A79" s="7" t="s">
        <v>8</v>
      </c>
      <c r="B79" s="17" t="s">
        <v>15</v>
      </c>
      <c r="C79" s="18">
        <v>0.16666666666666666</v>
      </c>
      <c r="D79" s="76"/>
      <c r="E79" s="16"/>
      <c r="F79" s="13"/>
      <c r="G79" s="67" t="s">
        <v>200</v>
      </c>
      <c r="H79" s="13">
        <v>49</v>
      </c>
      <c r="I79" s="66">
        <v>4</v>
      </c>
      <c r="J79" s="67">
        <v>49</v>
      </c>
      <c r="K79" s="13" t="s">
        <v>124</v>
      </c>
      <c r="L79" s="85"/>
    </row>
    <row r="80" spans="1:12" ht="15" thickBot="1" x14ac:dyDescent="0.35">
      <c r="A80" s="7" t="s">
        <v>8</v>
      </c>
      <c r="B80" s="17" t="s">
        <v>15</v>
      </c>
      <c r="C80" s="18">
        <v>0.20833333333333334</v>
      </c>
      <c r="D80" s="76"/>
      <c r="E80" s="16"/>
      <c r="F80" s="13"/>
      <c r="G80" s="67" t="s">
        <v>200</v>
      </c>
      <c r="H80" s="13">
        <v>97</v>
      </c>
      <c r="I80" s="66">
        <v>7</v>
      </c>
      <c r="J80" s="67">
        <v>97</v>
      </c>
      <c r="K80" s="51" t="s">
        <v>125</v>
      </c>
      <c r="L80" s="85"/>
    </row>
    <row r="81" spans="1:12" x14ac:dyDescent="0.3">
      <c r="A81" s="35" t="s">
        <v>42</v>
      </c>
      <c r="B81" s="36" t="s">
        <v>15</v>
      </c>
      <c r="C81" s="37">
        <v>0.25</v>
      </c>
      <c r="D81" s="77"/>
      <c r="E81" s="72"/>
      <c r="F81" s="38"/>
      <c r="G81" s="38"/>
      <c r="H81" s="38"/>
      <c r="I81" s="38"/>
      <c r="J81" s="58" t="s">
        <v>192</v>
      </c>
      <c r="K81" s="13" t="s">
        <v>126</v>
      </c>
      <c r="L81" s="85"/>
    </row>
    <row r="82" spans="1:12" ht="15" thickBot="1" x14ac:dyDescent="0.35">
      <c r="A82" s="39" t="s">
        <v>43</v>
      </c>
      <c r="B82" s="40" t="s">
        <v>15</v>
      </c>
      <c r="C82" s="41">
        <v>0.29166666666666669</v>
      </c>
      <c r="D82" s="78"/>
      <c r="E82" s="73"/>
      <c r="F82" s="42"/>
      <c r="G82" s="42"/>
      <c r="H82" s="42"/>
      <c r="I82" s="42"/>
      <c r="J82" s="59" t="s">
        <v>196</v>
      </c>
      <c r="K82" s="51" t="s">
        <v>127</v>
      </c>
      <c r="L82" s="85"/>
    </row>
    <row r="83" spans="1:12" x14ac:dyDescent="0.3">
      <c r="A83" s="8" t="s">
        <v>9</v>
      </c>
      <c r="B83" s="19" t="s">
        <v>15</v>
      </c>
      <c r="C83" s="20">
        <v>0.33333333333333331</v>
      </c>
      <c r="D83" s="80"/>
      <c r="E83" s="75"/>
      <c r="F83" s="21"/>
      <c r="G83" s="21"/>
      <c r="H83" s="21"/>
      <c r="I83" s="21"/>
      <c r="J83" s="60" t="s">
        <v>193</v>
      </c>
      <c r="K83" s="13" t="s">
        <v>128</v>
      </c>
      <c r="L83" s="85"/>
    </row>
    <row r="84" spans="1:12" ht="15" thickBot="1" x14ac:dyDescent="0.35">
      <c r="A84" s="9" t="s">
        <v>10</v>
      </c>
      <c r="B84" s="22" t="s">
        <v>15</v>
      </c>
      <c r="C84" s="23">
        <v>0.375</v>
      </c>
      <c r="D84" s="79"/>
      <c r="E84" s="74"/>
      <c r="F84" s="24"/>
      <c r="G84" s="24"/>
      <c r="H84" s="24"/>
      <c r="I84" s="24"/>
      <c r="J84" s="61" t="s">
        <v>197</v>
      </c>
      <c r="K84" s="51" t="s">
        <v>129</v>
      </c>
      <c r="L84" s="85"/>
    </row>
    <row r="85" spans="1:12" x14ac:dyDescent="0.3">
      <c r="A85" s="7" t="s">
        <v>8</v>
      </c>
      <c r="B85" s="17" t="s">
        <v>15</v>
      </c>
      <c r="C85" s="18">
        <v>0.41666666666666669</v>
      </c>
      <c r="D85" s="76"/>
      <c r="E85" s="16"/>
      <c r="F85" s="13"/>
      <c r="G85" s="68" t="s">
        <v>201</v>
      </c>
      <c r="H85" s="13">
        <v>322</v>
      </c>
      <c r="I85" s="69">
        <v>21</v>
      </c>
      <c r="J85" s="68">
        <v>322</v>
      </c>
      <c r="K85" s="13" t="s">
        <v>130</v>
      </c>
      <c r="L85" s="85"/>
    </row>
    <row r="86" spans="1:12" ht="15" thickBot="1" x14ac:dyDescent="0.35">
      <c r="A86" s="2" t="s">
        <v>11</v>
      </c>
      <c r="B86" s="25" t="s">
        <v>15</v>
      </c>
      <c r="C86" s="26">
        <v>0.45833333333333331</v>
      </c>
      <c r="D86" s="76"/>
      <c r="E86" s="26"/>
      <c r="F86" s="25"/>
      <c r="G86" s="25"/>
      <c r="H86" s="25"/>
      <c r="I86" s="25"/>
      <c r="J86" s="25"/>
      <c r="K86" s="51" t="s">
        <v>131</v>
      </c>
      <c r="L86" s="85"/>
    </row>
    <row r="87" spans="1:12" x14ac:dyDescent="0.3">
      <c r="A87" s="3" t="s">
        <v>240</v>
      </c>
      <c r="B87" s="21" t="s">
        <v>15</v>
      </c>
      <c r="C87" s="27">
        <v>0.5</v>
      </c>
      <c r="D87" s="80"/>
      <c r="E87" s="27"/>
      <c r="F87" s="21"/>
      <c r="G87" s="21"/>
      <c r="H87" s="21"/>
      <c r="I87" s="21"/>
      <c r="J87" s="64" t="s">
        <v>194</v>
      </c>
      <c r="K87" s="13" t="s">
        <v>132</v>
      </c>
      <c r="L87" s="88"/>
    </row>
    <row r="88" spans="1:12" ht="15" thickBot="1" x14ac:dyDescent="0.35">
      <c r="A88" s="4" t="s">
        <v>241</v>
      </c>
      <c r="B88" s="24" t="s">
        <v>15</v>
      </c>
      <c r="C88" s="28">
        <v>0.54166666666666663</v>
      </c>
      <c r="D88" s="79"/>
      <c r="E88" s="28"/>
      <c r="F88" s="24"/>
      <c r="G88" s="24"/>
      <c r="H88" s="24"/>
      <c r="I88" s="24"/>
      <c r="J88" s="65" t="s">
        <v>197</v>
      </c>
      <c r="K88" s="51" t="s">
        <v>133</v>
      </c>
      <c r="L88" s="85"/>
    </row>
    <row r="89" spans="1:12" x14ac:dyDescent="0.3">
      <c r="A89" s="3" t="s">
        <v>141</v>
      </c>
      <c r="B89" s="21" t="s">
        <v>15</v>
      </c>
      <c r="C89" s="27">
        <v>0.58333333333333337</v>
      </c>
      <c r="D89" s="80"/>
      <c r="E89" s="27"/>
      <c r="F89" s="21"/>
      <c r="G89" s="21"/>
      <c r="H89" s="21"/>
      <c r="I89" s="21"/>
      <c r="J89" s="62" t="s">
        <v>195</v>
      </c>
      <c r="K89" s="13" t="s">
        <v>134</v>
      </c>
      <c r="L89" s="85"/>
    </row>
    <row r="90" spans="1:12" ht="15" thickBot="1" x14ac:dyDescent="0.35">
      <c r="A90" s="4" t="s">
        <v>140</v>
      </c>
      <c r="B90" s="24" t="s">
        <v>15</v>
      </c>
      <c r="C90" s="28">
        <v>0.625</v>
      </c>
      <c r="D90" s="79"/>
      <c r="E90" s="28"/>
      <c r="F90" s="24"/>
      <c r="G90" s="24"/>
      <c r="H90" s="24"/>
      <c r="I90" s="24"/>
      <c r="J90" s="63" t="s">
        <v>196</v>
      </c>
      <c r="K90" s="51" t="s">
        <v>51</v>
      </c>
      <c r="L90" s="85"/>
    </row>
    <row r="91" spans="1:12" x14ac:dyDescent="0.3">
      <c r="A91" s="6" t="s">
        <v>12</v>
      </c>
      <c r="B91" s="29" t="s">
        <v>15</v>
      </c>
      <c r="C91" s="30">
        <v>0.66666666666666663</v>
      </c>
      <c r="D91" s="30"/>
      <c r="E91" s="30"/>
      <c r="F91" s="29"/>
      <c r="G91" s="29"/>
      <c r="H91" s="29"/>
      <c r="I91" s="29"/>
      <c r="J91" s="29"/>
      <c r="K91" s="13" t="s">
        <v>41</v>
      </c>
      <c r="L91" s="85"/>
    </row>
    <row r="92" spans="1:12" x14ac:dyDescent="0.3">
      <c r="A92" s="48" t="s">
        <v>46</v>
      </c>
      <c r="B92" s="49" t="s">
        <v>15</v>
      </c>
      <c r="C92" s="50">
        <v>0.70833333333333337</v>
      </c>
      <c r="D92" s="50"/>
      <c r="E92" s="50"/>
      <c r="F92" s="48"/>
      <c r="G92" s="48"/>
      <c r="H92" s="48"/>
      <c r="I92" s="48"/>
      <c r="J92" s="48"/>
      <c r="K92" s="51" t="s">
        <v>40</v>
      </c>
      <c r="L92" s="85"/>
    </row>
    <row r="93" spans="1:12" x14ac:dyDescent="0.3">
      <c r="A93" s="53" t="s">
        <v>144</v>
      </c>
      <c r="B93" s="54" t="s">
        <v>136</v>
      </c>
      <c r="C93" s="55">
        <v>0.72916666666666663</v>
      </c>
      <c r="D93" s="55"/>
      <c r="E93" s="55"/>
      <c r="F93" s="53"/>
      <c r="G93" s="53"/>
      <c r="H93" s="53"/>
      <c r="I93" s="53"/>
      <c r="J93" s="53"/>
      <c r="K93" s="54" t="s">
        <v>142</v>
      </c>
      <c r="L93" s="85"/>
    </row>
    <row r="94" spans="1:12" x14ac:dyDescent="0.3">
      <c r="J94" s="13"/>
    </row>
    <row r="95" spans="1:12" x14ac:dyDescent="0.3">
      <c r="J95" s="13"/>
    </row>
    <row r="96" spans="1:12" x14ac:dyDescent="0.3">
      <c r="J96" s="13"/>
    </row>
    <row r="97" spans="10:10" x14ac:dyDescent="0.3">
      <c r="J97" s="13"/>
    </row>
    <row r="98" spans="10:10" x14ac:dyDescent="0.3">
      <c r="J98" s="13"/>
    </row>
    <row r="99" spans="10:10" x14ac:dyDescent="0.3">
      <c r="J99" s="13"/>
    </row>
    <row r="100" spans="10:10" x14ac:dyDescent="0.3">
      <c r="J100" s="13"/>
    </row>
    <row r="101" spans="10:10" x14ac:dyDescent="0.3">
      <c r="J101" s="13"/>
    </row>
    <row r="102" spans="10:10" x14ac:dyDescent="0.3">
      <c r="J102" s="13"/>
    </row>
    <row r="103" spans="10:10" x14ac:dyDescent="0.3">
      <c r="J103" s="13"/>
    </row>
    <row r="104" spans="10:10" x14ac:dyDescent="0.3">
      <c r="J104" s="13"/>
    </row>
    <row r="105" spans="10:10" x14ac:dyDescent="0.3">
      <c r="J105" s="13"/>
    </row>
    <row r="106" spans="10:10" x14ac:dyDescent="0.3">
      <c r="J106" s="13"/>
    </row>
    <row r="107" spans="10:10" x14ac:dyDescent="0.3">
      <c r="J107" s="13"/>
    </row>
    <row r="108" spans="10:10" x14ac:dyDescent="0.3">
      <c r="J108" s="13"/>
    </row>
    <row r="109" spans="10:10" x14ac:dyDescent="0.3">
      <c r="J109" s="13"/>
    </row>
    <row r="110" spans="10:10" x14ac:dyDescent="0.3">
      <c r="J110" s="13"/>
    </row>
    <row r="111" spans="10:10" x14ac:dyDescent="0.3">
      <c r="J111" s="13"/>
    </row>
    <row r="112" spans="10:10" x14ac:dyDescent="0.3">
      <c r="J112" s="13"/>
    </row>
    <row r="113" spans="10:10" x14ac:dyDescent="0.3">
      <c r="J113" s="13"/>
    </row>
    <row r="114" spans="10:10" x14ac:dyDescent="0.3">
      <c r="J114" s="13"/>
    </row>
    <row r="115" spans="10:10" x14ac:dyDescent="0.3">
      <c r="J115" s="13"/>
    </row>
    <row r="116" spans="10:10" x14ac:dyDescent="0.3">
      <c r="J116" s="13"/>
    </row>
    <row r="117" spans="10:10" x14ac:dyDescent="0.3">
      <c r="J117" s="13"/>
    </row>
    <row r="118" spans="10:10" x14ac:dyDescent="0.3">
      <c r="J118" s="13"/>
    </row>
    <row r="119" spans="10:10" x14ac:dyDescent="0.3">
      <c r="J119" s="13"/>
    </row>
    <row r="120" spans="10:10" x14ac:dyDescent="0.3">
      <c r="J120" s="13"/>
    </row>
    <row r="121" spans="10:10" x14ac:dyDescent="0.3">
      <c r="J121" s="13"/>
    </row>
    <row r="122" spans="10:10" x14ac:dyDescent="0.3">
      <c r="J122" s="13"/>
    </row>
    <row r="123" spans="10:10" x14ac:dyDescent="0.3">
      <c r="J123" s="13"/>
    </row>
    <row r="124" spans="10:10" x14ac:dyDescent="0.3">
      <c r="J124" s="13"/>
    </row>
    <row r="125" spans="10:10" x14ac:dyDescent="0.3">
      <c r="J125" s="13"/>
    </row>
    <row r="126" spans="10:10" x14ac:dyDescent="0.3">
      <c r="J126" s="13"/>
    </row>
    <row r="127" spans="10:10" x14ac:dyDescent="0.3">
      <c r="J127" s="13"/>
    </row>
    <row r="128" spans="10:10" x14ac:dyDescent="0.3">
      <c r="J128" s="13"/>
    </row>
    <row r="129" spans="10:10" x14ac:dyDescent="0.3">
      <c r="J129" s="13"/>
    </row>
    <row r="130" spans="10:10" x14ac:dyDescent="0.3">
      <c r="J130" s="13"/>
    </row>
    <row r="131" spans="10:10" x14ac:dyDescent="0.3">
      <c r="J131" s="13"/>
    </row>
    <row r="132" spans="10:10" x14ac:dyDescent="0.3">
      <c r="J132" s="13"/>
    </row>
    <row r="133" spans="10:10" x14ac:dyDescent="0.3">
      <c r="J133" s="1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oee_data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TIME-O</dc:creator>
  <cp:lastModifiedBy>Djebab Toufik</cp:lastModifiedBy>
  <dcterms:created xsi:type="dcterms:W3CDTF">2015-06-05T18:17:20Z</dcterms:created>
  <dcterms:modified xsi:type="dcterms:W3CDTF">2025-03-24T14:52:02Z</dcterms:modified>
</cp:coreProperties>
</file>