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H3" i="1" l="1"/>
  <c r="G14" i="1"/>
  <c r="G3" i="1"/>
  <c r="G2" i="1"/>
  <c r="G16" i="1" s="1"/>
  <c r="G4" i="1"/>
  <c r="G5" i="1"/>
  <c r="G6" i="1"/>
  <c r="G7" i="1"/>
  <c r="G8" i="1"/>
  <c r="G9" i="1"/>
  <c r="G10" i="1"/>
  <c r="G11" i="1"/>
  <c r="G12" i="1"/>
  <c r="G1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<sst xmlns="http://schemas.openxmlformats.org/spreadsheetml/2006/main" count="47" uniqueCount="37">
  <si>
    <t>№ п/п</t>
  </si>
  <si>
    <t>Фамилия</t>
  </si>
  <si>
    <t>Имя</t>
  </si>
  <si>
    <t>Ср. Балл</t>
  </si>
  <si>
    <t>Дата рождения</t>
  </si>
  <si>
    <t>Пол</t>
  </si>
  <si>
    <t>Возраст</t>
  </si>
  <si>
    <t>Отличница</t>
  </si>
  <si>
    <t>Ивановв</t>
  </si>
  <si>
    <t>Алексей</t>
  </si>
  <si>
    <t>м</t>
  </si>
  <si>
    <t>Петрова</t>
  </si>
  <si>
    <t>Елена</t>
  </si>
  <si>
    <t>ж</t>
  </si>
  <si>
    <t>Сидрова</t>
  </si>
  <si>
    <t>Светлана</t>
  </si>
  <si>
    <t>Семенков</t>
  </si>
  <si>
    <t>Роман</t>
  </si>
  <si>
    <t>Мащенко</t>
  </si>
  <si>
    <t>Кристина</t>
  </si>
  <si>
    <t>Сидоренко</t>
  </si>
  <si>
    <t>Петр</t>
  </si>
  <si>
    <t>Породнов</t>
  </si>
  <si>
    <t>Михаил</t>
  </si>
  <si>
    <t>Ошуркова</t>
  </si>
  <si>
    <t>Ирина</t>
  </si>
  <si>
    <t>Золотых</t>
  </si>
  <si>
    <t>Инга</t>
  </si>
  <si>
    <t>Дорошенко</t>
  </si>
  <si>
    <t>Денис</t>
  </si>
  <si>
    <t>Светлаков</t>
  </si>
  <si>
    <t>Александр</t>
  </si>
  <si>
    <t>Серова</t>
  </si>
  <si>
    <t>Наталья</t>
  </si>
  <si>
    <t>Средний балл девочек</t>
  </si>
  <si>
    <t>Доля отличниц среди девочек</t>
  </si>
  <si>
    <t>Разница среднего балла учащихся разного возраста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</si>
</sst>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555555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G16" sqref="G16"/>
    </sheetView>
  </sheetViews>
  <sheetFormatPr defaultRowHeight="15" x14ac:dyDescent="0.25"/>
  <cols>
    <col min="5" max="5" width="15.140625" customWidth="1"/>
    <col min="7" max="7" width="10.140625" bestFit="1" customWidth="1"/>
    <col min="8" max="8" width="14" customWidth="1"/>
    <col min="10" max="10" width="10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ht="15.75" x14ac:dyDescent="0.25">
      <c r="A2">
        <v>1</v>
      </c>
      <c r="B2" t="s">
        <v>8</v>
      </c>
      <c r="C2" t="s">
        <v>9</v>
      </c>
      <c r="D2">
        <v>3</v>
      </c>
      <c r="E2" s="1">
        <v>35442</v>
      </c>
      <c r="F2" t="s">
        <v>10</v>
      </c>
      <c r="G2" s="2">
        <f ca="1">DATEDIF(E2,TODAY(),"y")</f>
        <v>22</v>
      </c>
      <c r="H2" t="str">
        <f>IF(F2="ж",IF(D2&gt;4,"Да","Нет"),"Это мальчик")</f>
        <v>Это мальчик</v>
      </c>
      <c r="J2" s="1"/>
    </row>
    <row r="3" spans="1:10" ht="15.75" x14ac:dyDescent="0.25">
      <c r="A3">
        <v>2</v>
      </c>
      <c r="B3" t="s">
        <v>11</v>
      </c>
      <c r="C3" t="s">
        <v>12</v>
      </c>
      <c r="D3">
        <v>3.7</v>
      </c>
      <c r="E3" s="1">
        <v>35200</v>
      </c>
      <c r="F3" t="s">
        <v>13</v>
      </c>
      <c r="G3" s="2">
        <f ca="1">DATEDIF(E3,TODAY(),"y")</f>
        <v>22</v>
      </c>
      <c r="H3" t="str">
        <f>IF(F3="ж",IF(D3&gt;4,"Да","Нет"),"Это мальчик")</f>
        <v>Нет</v>
      </c>
    </row>
    <row r="4" spans="1:10" ht="15.75" x14ac:dyDescent="0.25">
      <c r="A4">
        <v>3</v>
      </c>
      <c r="B4" t="s">
        <v>14</v>
      </c>
      <c r="C4" t="s">
        <v>15</v>
      </c>
      <c r="D4">
        <v>4.4000000000000004</v>
      </c>
      <c r="E4" s="1">
        <v>35124</v>
      </c>
      <c r="F4" t="s">
        <v>13</v>
      </c>
      <c r="G4" s="2">
        <f t="shared" ref="G3:G13" ca="1" si="0">DATEDIF(E4,TODAY(),"y")</f>
        <v>23</v>
      </c>
      <c r="H4" t="str">
        <f t="shared" ref="H3:H13" si="1">IF(F4="ж",IF(D4&gt;4,"Да","Нет"),"Это мальчик")</f>
        <v>Да</v>
      </c>
    </row>
    <row r="5" spans="1:10" ht="15.75" x14ac:dyDescent="0.25">
      <c r="A5">
        <v>4</v>
      </c>
      <c r="B5" t="s">
        <v>16</v>
      </c>
      <c r="C5" t="s">
        <v>17</v>
      </c>
      <c r="D5">
        <v>4.2</v>
      </c>
      <c r="E5" s="1">
        <v>35068</v>
      </c>
      <c r="F5" t="s">
        <v>10</v>
      </c>
      <c r="G5" s="2">
        <f t="shared" ca="1" si="0"/>
        <v>23</v>
      </c>
      <c r="H5" t="str">
        <f t="shared" si="1"/>
        <v>Это мальчик</v>
      </c>
    </row>
    <row r="6" spans="1:10" ht="15.75" x14ac:dyDescent="0.25">
      <c r="A6">
        <v>5</v>
      </c>
      <c r="B6" t="s">
        <v>18</v>
      </c>
      <c r="C6" t="s">
        <v>19</v>
      </c>
      <c r="D6">
        <v>3.9</v>
      </c>
      <c r="E6" s="1">
        <v>35754</v>
      </c>
      <c r="F6" t="s">
        <v>13</v>
      </c>
      <c r="G6" s="2">
        <f t="shared" ca="1" si="0"/>
        <v>21</v>
      </c>
      <c r="H6" t="str">
        <f t="shared" si="1"/>
        <v>Нет</v>
      </c>
    </row>
    <row r="7" spans="1:10" ht="15.75" x14ac:dyDescent="0.25">
      <c r="A7">
        <v>6</v>
      </c>
      <c r="B7" t="s">
        <v>20</v>
      </c>
      <c r="C7" t="s">
        <v>21</v>
      </c>
      <c r="D7">
        <v>4</v>
      </c>
      <c r="E7" s="1">
        <v>35587</v>
      </c>
      <c r="F7" t="s">
        <v>10</v>
      </c>
      <c r="G7" s="2">
        <f t="shared" ca="1" si="0"/>
        <v>21</v>
      </c>
      <c r="H7" t="str">
        <f t="shared" si="1"/>
        <v>Это мальчик</v>
      </c>
    </row>
    <row r="8" spans="1:10" ht="15.75" x14ac:dyDescent="0.25">
      <c r="A8">
        <v>7</v>
      </c>
      <c r="B8" t="s">
        <v>22</v>
      </c>
      <c r="C8" t="s">
        <v>23</v>
      </c>
      <c r="D8">
        <v>4.9000000000000004</v>
      </c>
      <c r="E8" s="1">
        <v>34841</v>
      </c>
      <c r="F8" t="s">
        <v>10</v>
      </c>
      <c r="G8" s="2">
        <f t="shared" ca="1" si="0"/>
        <v>23</v>
      </c>
      <c r="H8" t="str">
        <f t="shared" si="1"/>
        <v>Это мальчик</v>
      </c>
    </row>
    <row r="9" spans="1:10" ht="15.75" x14ac:dyDescent="0.25">
      <c r="A9">
        <v>8</v>
      </c>
      <c r="B9" t="s">
        <v>24</v>
      </c>
      <c r="C9" t="s">
        <v>25</v>
      </c>
      <c r="D9">
        <v>4.3</v>
      </c>
      <c r="E9" s="1">
        <v>35541</v>
      </c>
      <c r="F9" t="s">
        <v>13</v>
      </c>
      <c r="G9" s="2">
        <f t="shared" ca="1" si="0"/>
        <v>22</v>
      </c>
      <c r="H9" t="str">
        <f t="shared" si="1"/>
        <v>Да</v>
      </c>
    </row>
    <row r="10" spans="1:10" ht="15.75" x14ac:dyDescent="0.25">
      <c r="A10">
        <v>9</v>
      </c>
      <c r="B10" t="s">
        <v>26</v>
      </c>
      <c r="C10" t="s">
        <v>27</v>
      </c>
      <c r="D10">
        <v>5</v>
      </c>
      <c r="E10" s="1">
        <v>35251</v>
      </c>
      <c r="F10" t="s">
        <v>13</v>
      </c>
      <c r="G10" s="2">
        <f t="shared" ca="1" si="0"/>
        <v>22</v>
      </c>
      <c r="H10" t="str">
        <f t="shared" si="1"/>
        <v>Да</v>
      </c>
    </row>
    <row r="11" spans="1:10" ht="15.75" x14ac:dyDescent="0.25">
      <c r="A11">
        <v>10</v>
      </c>
      <c r="B11" t="s">
        <v>28</v>
      </c>
      <c r="C11" t="s">
        <v>29</v>
      </c>
      <c r="D11">
        <v>3.6</v>
      </c>
      <c r="E11" s="1">
        <v>34793</v>
      </c>
      <c r="F11" t="s">
        <v>13</v>
      </c>
      <c r="G11" s="2">
        <f t="shared" ca="1" si="0"/>
        <v>24</v>
      </c>
      <c r="H11" t="str">
        <f t="shared" si="1"/>
        <v>Нет</v>
      </c>
    </row>
    <row r="12" spans="1:10" ht="15.75" x14ac:dyDescent="0.25">
      <c r="A12">
        <v>11</v>
      </c>
      <c r="B12" t="s">
        <v>30</v>
      </c>
      <c r="C12" t="s">
        <v>31</v>
      </c>
      <c r="D12">
        <v>3.1</v>
      </c>
      <c r="E12" s="1">
        <v>34763</v>
      </c>
      <c r="F12" t="s">
        <v>13</v>
      </c>
      <c r="G12" s="2">
        <f t="shared" ca="1" si="0"/>
        <v>24</v>
      </c>
      <c r="H12" t="str">
        <f t="shared" si="1"/>
        <v>Нет</v>
      </c>
    </row>
    <row r="13" spans="1:10" ht="15.75" x14ac:dyDescent="0.25">
      <c r="A13">
        <v>12</v>
      </c>
      <c r="B13" t="s">
        <v>32</v>
      </c>
      <c r="C13" t="s">
        <v>33</v>
      </c>
      <c r="D13">
        <v>5</v>
      </c>
      <c r="E13" s="1">
        <v>35476</v>
      </c>
      <c r="F13" t="s">
        <v>13</v>
      </c>
      <c r="G13" s="2">
        <f t="shared" ca="1" si="0"/>
        <v>22</v>
      </c>
      <c r="H13" t="str">
        <f t="shared" si="1"/>
        <v>Да</v>
      </c>
    </row>
    <row r="14" spans="1:10" ht="15.75" x14ac:dyDescent="0.25">
      <c r="B14" s="3" t="s">
        <v>34</v>
      </c>
      <c r="C14" s="3"/>
      <c r="D14" s="3"/>
      <c r="G14" s="2">
        <f>SUMIF(F2:F13,"ж",D2:D13)/COUNTIF(F2:F13,"ж")</f>
        <v>4.125</v>
      </c>
    </row>
    <row r="15" spans="1:10" x14ac:dyDescent="0.25">
      <c r="B15" s="3" t="s">
        <v>35</v>
      </c>
      <c r="C15" s="3"/>
      <c r="D15" s="3"/>
      <c r="E15" s="3"/>
      <c r="G15">
        <f>(100%/COUNTIF(F2:F13,"ж"))*COUNTIFS(F2:F13,"ж",D2:D13,"&gt;4")</f>
        <v>0.5</v>
      </c>
    </row>
    <row r="16" spans="1:10" x14ac:dyDescent="0.25">
      <c r="B16" s="3" t="s">
        <v>36</v>
      </c>
      <c r="C16" s="3"/>
      <c r="D16" s="3"/>
      <c r="E16" s="3"/>
      <c r="F16" s="3"/>
      <c r="G16" s="4">
        <f ca="1">ABS(SUMIF(G2:G13,21,D2:D13)/COUNTIF(G2:G13,21)-ABS(SUMIF(G2:G13,21,D2:D13)/COUNTIF(G2:G13,21)-SUMIF(G2:G13,24,D2:D13)/COUNTIF(G2:G13,24)))</f>
        <v>3.35</v>
      </c>
    </row>
  </sheetData>
  <mergeCells count="3">
    <mergeCell ref="B15:E15"/>
    <mergeCell ref="B14:D14"/>
    <mergeCell ref="B16:F1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2019-05-07T14:42:20Z</dcterms:modified>
</cp:coreProperties>
</file>