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davidjefts/Desktop/School/SMores/Physique/Lab 8/"/>
    </mc:Choice>
  </mc:AlternateContent>
  <xr:revisionPtr revIDLastSave="0" documentId="13_ncr:1_{E849E9A7-2AB3-3B46-B579-5DE87C33544D}" xr6:coauthVersionLast="40" xr6:coauthVersionMax="40" xr10:uidLastSave="{00000000-0000-0000-0000-000000000000}"/>
  <bookViews>
    <workbookView xWindow="0" yWindow="460" windowWidth="18700" windowHeight="17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K21" i="1"/>
  <c r="K20" i="1"/>
  <c r="E98" i="1" l="1"/>
  <c r="K26" i="1" s="1"/>
  <c r="L26" i="1" s="1"/>
  <c r="E92" i="1"/>
  <c r="K25" i="1" s="1"/>
  <c r="L25" i="1" s="1"/>
  <c r="E86" i="1"/>
  <c r="K24" i="1" s="1"/>
  <c r="L24" i="1" s="1"/>
  <c r="E80" i="1"/>
  <c r="K23" i="1" s="1"/>
  <c r="L23" i="1" s="1"/>
  <c r="E74" i="1"/>
  <c r="L22" i="1" s="1"/>
  <c r="E68" i="1"/>
  <c r="L21" i="1" s="1"/>
  <c r="E62" i="1"/>
  <c r="E56" i="1"/>
  <c r="L20" i="1" s="1"/>
  <c r="E49" i="1"/>
  <c r="E43" i="1"/>
  <c r="K7" i="1" s="1"/>
  <c r="L9" i="1" s="1"/>
  <c r="E37" i="1"/>
  <c r="K6" i="1" s="1"/>
  <c r="L7" i="1" s="1"/>
  <c r="E31" i="1"/>
  <c r="K5" i="1" s="1"/>
  <c r="L5" i="1" s="1"/>
  <c r="E25" i="1"/>
  <c r="K4" i="1" s="1"/>
  <c r="L4" i="1" s="1"/>
  <c r="E19" i="1"/>
  <c r="K3" i="1" s="1"/>
  <c r="L3" i="1" s="1"/>
  <c r="E13" i="1"/>
  <c r="K2" i="1" s="1"/>
  <c r="L2" i="1" s="1"/>
  <c r="E7" i="1"/>
  <c r="K1" i="1" l="1"/>
  <c r="L1" i="1" s="1"/>
  <c r="C3" i="1"/>
  <c r="C5" i="1"/>
  <c r="C6" i="1"/>
  <c r="C4" i="1" l="1"/>
  <c r="C2" i="1"/>
  <c r="C10" i="1" l="1"/>
  <c r="C9" i="1"/>
  <c r="C8" i="1"/>
  <c r="D8" i="1" s="1"/>
  <c r="C7" i="1"/>
  <c r="D7" i="1" s="1"/>
</calcChain>
</file>

<file path=xl/sharedStrings.xml><?xml version="1.0" encoding="utf-8"?>
<sst xmlns="http://schemas.openxmlformats.org/spreadsheetml/2006/main" count="98" uniqueCount="55">
  <si>
    <t>Run #1</t>
  </si>
  <si>
    <t>Geiger Counts (counts/sample)</t>
  </si>
  <si>
    <t>STD DEV:</t>
  </si>
  <si>
    <t>COUNT:</t>
  </si>
  <si>
    <t>MEAN:</t>
  </si>
  <si>
    <t>Run #1 (No plates)</t>
  </si>
  <si>
    <t>Run #2 (1 plate)</t>
  </si>
  <si>
    <t>Run #3 (2 plates)</t>
  </si>
  <si>
    <t>Run #4 (3 plates)</t>
  </si>
  <si>
    <t>Run #5 (4 plates)</t>
  </si>
  <si>
    <t>Run #6 (6 plates)</t>
  </si>
  <si>
    <t>Run #7 (8 plates)</t>
  </si>
  <si>
    <t>Run #8 (10 aluminum sheets)</t>
  </si>
  <si>
    <t>COBOLT-60</t>
  </si>
  <si>
    <t>STRONTIUM</t>
  </si>
  <si>
    <t>Run #1 (0 Sheets)</t>
  </si>
  <si>
    <t>Run #2 (1 Sheet)</t>
  </si>
  <si>
    <t>Run #3 (1 alum sheet)</t>
  </si>
  <si>
    <t>Run #2 (5 alum sheets)</t>
  </si>
  <si>
    <t>Run #3 (10 alum sheets)</t>
  </si>
  <si>
    <t>Run #4 (20 alum sheets)</t>
  </si>
  <si>
    <t>Run #5 (25 alum sheets)</t>
  </si>
  <si>
    <t>Run #6 (30 alum sheets)</t>
  </si>
  <si>
    <t>Bin</t>
  </si>
  <si>
    <t>More</t>
  </si>
  <si>
    <t>Frequency</t>
  </si>
  <si>
    <t>MIN:</t>
  </si>
  <si>
    <t>MAX:</t>
  </si>
  <si>
    <t>±1 STD DEV:</t>
  </si>
  <si>
    <t>±2 STD DEV: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</si>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</sst>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2" fillId="0" borderId="2" xfId="0" applyFont="1" applyFill="1" applyBorder="1" applyAlignment="1">
      <alignment horizontal="centerContinuous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2" fillId="0" borderId="11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12" xfId="0" applyBorder="1"/>
    <xf numFmtId="0" fontId="0" fillId="0" borderId="13" xfId="0" applyBorder="1"/>
    <xf numFmtId="0" fontId="0" fillId="0" borderId="13" xfId="0" applyFill="1" applyBorder="1" applyAlignment="1"/>
    <xf numFmtId="0" fontId="0" fillId="0" borderId="1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Sheet1!$H$2:$H$64</c:f>
              <c:strCache>
                <c:ptCount val="63"/>
                <c:pt idx="0">
                  <c:v>79</c:v>
                </c:pt>
                <c:pt idx="1">
                  <c:v>80</c:v>
                </c:pt>
                <c:pt idx="2">
                  <c:v>81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93</c:v>
                </c:pt>
                <c:pt idx="15">
                  <c:v>94</c:v>
                </c:pt>
                <c:pt idx="16">
                  <c:v>95</c:v>
                </c:pt>
                <c:pt idx="17">
                  <c:v>96</c:v>
                </c:pt>
                <c:pt idx="18">
                  <c:v>96</c:v>
                </c:pt>
                <c:pt idx="19">
                  <c:v>97</c:v>
                </c:pt>
                <c:pt idx="20">
                  <c:v>98</c:v>
                </c:pt>
                <c:pt idx="21">
                  <c:v>99</c:v>
                </c:pt>
                <c:pt idx="22">
                  <c:v>100</c:v>
                </c:pt>
                <c:pt idx="23">
                  <c:v>101</c:v>
                </c:pt>
                <c:pt idx="24">
                  <c:v>102</c:v>
                </c:pt>
                <c:pt idx="25">
                  <c:v>103</c:v>
                </c:pt>
                <c:pt idx="26">
                  <c:v>104</c:v>
                </c:pt>
                <c:pt idx="27">
                  <c:v>105</c:v>
                </c:pt>
                <c:pt idx="28">
                  <c:v>106</c:v>
                </c:pt>
                <c:pt idx="29">
                  <c:v>107</c:v>
                </c:pt>
                <c:pt idx="30">
                  <c:v>108</c:v>
                </c:pt>
                <c:pt idx="31">
                  <c:v>109</c:v>
                </c:pt>
                <c:pt idx="32">
                  <c:v>110</c:v>
                </c:pt>
                <c:pt idx="33">
                  <c:v>111</c:v>
                </c:pt>
                <c:pt idx="34">
                  <c:v>112</c:v>
                </c:pt>
                <c:pt idx="35">
                  <c:v>113</c:v>
                </c:pt>
                <c:pt idx="36">
                  <c:v>114</c:v>
                </c:pt>
                <c:pt idx="37">
                  <c:v>115</c:v>
                </c:pt>
                <c:pt idx="38">
                  <c:v>116</c:v>
                </c:pt>
                <c:pt idx="39">
                  <c:v>117</c:v>
                </c:pt>
                <c:pt idx="40">
                  <c:v>118</c:v>
                </c:pt>
                <c:pt idx="41">
                  <c:v>119</c:v>
                </c:pt>
                <c:pt idx="42">
                  <c:v>120</c:v>
                </c:pt>
                <c:pt idx="43">
                  <c:v>121</c:v>
                </c:pt>
                <c:pt idx="44">
                  <c:v>122</c:v>
                </c:pt>
                <c:pt idx="45">
                  <c:v>123</c:v>
                </c:pt>
                <c:pt idx="46">
                  <c:v>124</c:v>
                </c:pt>
                <c:pt idx="47">
                  <c:v>125</c:v>
                </c:pt>
                <c:pt idx="48">
                  <c:v>126</c:v>
                </c:pt>
                <c:pt idx="49">
                  <c:v>127</c:v>
                </c:pt>
                <c:pt idx="50">
                  <c:v>128</c:v>
                </c:pt>
                <c:pt idx="51">
                  <c:v>129</c:v>
                </c:pt>
                <c:pt idx="52">
                  <c:v>130</c:v>
                </c:pt>
                <c:pt idx="53">
                  <c:v>131</c:v>
                </c:pt>
                <c:pt idx="54">
                  <c:v>132</c:v>
                </c:pt>
                <c:pt idx="55">
                  <c:v>133</c:v>
                </c:pt>
                <c:pt idx="56">
                  <c:v>134</c:v>
                </c:pt>
                <c:pt idx="57">
                  <c:v>135</c:v>
                </c:pt>
                <c:pt idx="58">
                  <c:v>136</c:v>
                </c:pt>
                <c:pt idx="59">
                  <c:v>137</c:v>
                </c:pt>
                <c:pt idx="60">
                  <c:v>138</c:v>
                </c:pt>
                <c:pt idx="61">
                  <c:v>139</c:v>
                </c:pt>
                <c:pt idx="62">
                  <c:v>More</c:v>
                </c:pt>
              </c:strCache>
            </c:strRef>
          </c:cat>
          <c:val>
            <c:numRef>
              <c:f>Sheet1!$I$2:$I$63</c:f>
              <c:numCache>
                <c:formatCode>General</c:formatCode>
                <c:ptCount val="6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8</c:v>
                </c:pt>
                <c:pt idx="17">
                  <c:v>11</c:v>
                </c:pt>
                <c:pt idx="18">
                  <c:v>0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10</c:v>
                </c:pt>
                <c:pt idx="23">
                  <c:v>12</c:v>
                </c:pt>
                <c:pt idx="24">
                  <c:v>7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6</c:v>
                </c:pt>
                <c:pt idx="29">
                  <c:v>11</c:v>
                </c:pt>
                <c:pt idx="30">
                  <c:v>13</c:v>
                </c:pt>
                <c:pt idx="31">
                  <c:v>13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4</c:v>
                </c:pt>
                <c:pt idx="36">
                  <c:v>8</c:v>
                </c:pt>
                <c:pt idx="37">
                  <c:v>3</c:v>
                </c:pt>
                <c:pt idx="38">
                  <c:v>11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7</c:v>
                </c:pt>
                <c:pt idx="45">
                  <c:v>6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5-B848-AFA1-558FE1C3C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91951"/>
        <c:axId val="110750111"/>
      </c:barChart>
      <c:catAx>
        <c:axId val="10899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 per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0111"/>
        <c:crosses val="autoZero"/>
        <c:auto val="1"/>
        <c:lblAlgn val="ctr"/>
        <c:lblOffset val="100"/>
        <c:noMultiLvlLbl val="0"/>
      </c:catAx>
      <c:valAx>
        <c:axId val="1107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ln(N) vs X for</a:t>
            </a:r>
            <a:r>
              <a:rPr lang="en-US" baseline="0"/>
              <a:t> Co-60 through Lead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601924759405073E-2"/>
                  <c:y val="-0.43275845727617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Sheet1!$M$1:$M$9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Sheet1!$L$1:$L$9</c:f>
              <c:numCache>
                <c:formatCode>General</c:formatCode>
                <c:ptCount val="9"/>
                <c:pt idx="0">
                  <c:v>5.1018968853745807</c:v>
                </c:pt>
                <c:pt idx="1">
                  <c:v>5.1571377530852569</c:v>
                </c:pt>
                <c:pt idx="2">
                  <c:v>4.9994619934981301</c:v>
                </c:pt>
                <c:pt idx="3">
                  <c:v>4.8598124043616719</c:v>
                </c:pt>
                <c:pt idx="4">
                  <c:v>4.7847100998201695</c:v>
                </c:pt>
                <c:pt idx="6">
                  <c:v>4.7214706416842516</c:v>
                </c:pt>
                <c:pt idx="8">
                  <c:v>4.4067192472642533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B-384A-803B-5D651F8DE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12351"/>
        <c:axId val="28199071"/>
      </c:scatterChart>
      <c:valAx>
        <c:axId val="2801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</a:t>
                </a:r>
                <a:r>
                  <a:rPr lang="en-US" baseline="0"/>
                  <a:t> Number of Lead Plates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9071"/>
        <c:crosses val="autoZero"/>
        <c:crossBetween val="midCat"/>
      </c:valAx>
      <c:valAx>
        <c:axId val="281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ln(N) vs X for Sr-90 through</a:t>
            </a:r>
            <a:r>
              <a:rPr lang="en-US" baseline="0"/>
              <a:t> </a:t>
            </a:r>
            <a:r>
              <a:rPr lang="en-US"/>
              <a:t>Aluminum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9259113963067784E-2"/>
                  <c:y val="-0.41482928018953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Sheet1!$M$20:$M$26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Sheet1!$L$20:$L$26</c:f>
              <c:numCache>
                <c:formatCode>General</c:formatCode>
                <c:ptCount val="7"/>
                <c:pt idx="0">
                  <c:v>6.3231635049765371</c:v>
                </c:pt>
                <c:pt idx="1">
                  <c:v>6.2964952578943763</c:v>
                </c:pt>
                <c:pt idx="2">
                  <c:v>6.2480428745084291</c:v>
                </c:pt>
                <c:pt idx="3">
                  <c:v>6.2179358885148668</c:v>
                </c:pt>
                <c:pt idx="4">
                  <c:v>6.1092475827643655</c:v>
                </c:pt>
                <c:pt idx="5">
                  <c:v>5.9126016986822574</c:v>
                </c:pt>
                <c:pt idx="6">
                  <c:v>5.9071767305853928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7-514F-BE30-8989B6C6B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207488"/>
        <c:axId val="1653503632"/>
      </c:scatterChart>
      <c:valAx>
        <c:axId val="16532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 Number</a:t>
                </a:r>
                <a:r>
                  <a:rPr lang="en-US" baseline="0"/>
                  <a:t> of Aluminum Sheets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503632"/>
        <c:crosses val="autoZero"/>
        <c:crossBetween val="midCat"/>
      </c:valAx>
      <c:valAx>
        <c:axId val="16535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0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63498</xdr:rowOff>
    </xdr:from>
    <xdr:to>
      <xdr:col>3</xdr:col>
      <xdr:colOff>740913</xdr:colOff>
      <xdr:row>36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7598"/>
          <a:ext cx="4411213" cy="471170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190500</xdr:rowOff>
    </xdr:from>
    <xdr:to>
      <xdr:col>4</xdr:col>
      <xdr:colOff>0</xdr:colOff>
      <xdr:row>12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EDD107-218A-C54E-8300-97A759679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6350</xdr:colOff>
      <xdr:row>0</xdr:row>
      <xdr:rowOff>25400</xdr:rowOff>
    </xdr:from>
    <xdr:to>
      <xdr:col>20</xdr:col>
      <xdr:colOff>508000</xdr:colOff>
      <xdr:row>14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C84DD5-BC56-8541-AB4A-6AA2535A1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</xdr:colOff>
      <xdr:row>19</xdr:row>
      <xdr:rowOff>12700</xdr:rowOff>
    </xdr:from>
    <xdr:to>
      <xdr:col>20</xdr:col>
      <xdr:colOff>533400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31E01-6A09-F745-8F84-927009CB5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2"/>
  <sheetViews>
    <sheetView tabSelected="1" topLeftCell="D23" workbookViewId="0">
      <selection activeCell="K59" sqref="K59"/>
    </sheetView>
  </sheetViews>
  <sheetFormatPr baseColWidth="10" defaultColWidth="8.83203125" defaultRowHeight="15" x14ac:dyDescent="0.2"/>
  <cols>
    <col min="1" max="1" width="29" bestFit="1" customWidth="1"/>
    <col min="2" max="2" width="10.33203125" style="1" bestFit="1" customWidth="1"/>
    <col min="4" max="4" width="12.1640625" bestFit="1" customWidth="1"/>
    <col min="5" max="5" width="29" bestFit="1" customWidth="1"/>
    <col min="14" max="14" width="15.5" bestFit="1" customWidth="1"/>
    <col min="15" max="15" width="12.6640625" bestFit="1" customWidth="1"/>
    <col min="16" max="16" width="13.1640625" bestFit="1" customWidth="1"/>
    <col min="17" max="17" width="12.6640625" bestFit="1" customWidth="1"/>
    <col min="18" max="18" width="12.1640625" bestFit="1" customWidth="1"/>
    <col min="19" max="22" width="12.6640625" bestFit="1" customWidth="1"/>
  </cols>
  <sheetData>
    <row r="1" spans="1:22" x14ac:dyDescent="0.2">
      <c r="A1" t="s">
        <v>0</v>
      </c>
      <c r="E1" s="6" t="s">
        <v>13</v>
      </c>
      <c r="H1" s="4" t="s">
        <v>23</v>
      </c>
      <c r="I1" s="4" t="s">
        <v>25</v>
      </c>
      <c r="K1" s="10">
        <f>E7</f>
        <v>164.33333333333334</v>
      </c>
      <c r="L1" s="11">
        <f>LN(K1)</f>
        <v>5.1018968853745807</v>
      </c>
      <c r="M1" s="11">
        <v>0</v>
      </c>
      <c r="N1" s="11" t="s">
        <v>30</v>
      </c>
      <c r="O1" s="11"/>
      <c r="P1" s="11"/>
      <c r="Q1" s="11"/>
      <c r="R1" s="11"/>
      <c r="S1" s="11"/>
      <c r="T1" s="11"/>
      <c r="U1" s="11"/>
      <c r="V1" s="12"/>
    </row>
    <row r="2" spans="1:22" ht="16" thickBot="1" x14ac:dyDescent="0.25">
      <c r="A2" t="s">
        <v>1</v>
      </c>
      <c r="B2" s="1" t="s">
        <v>2</v>
      </c>
      <c r="C2">
        <f>_xlfn.STDEV.P(A3:A302)</f>
        <v>10.699389390677084</v>
      </c>
      <c r="E2" s="7" t="s">
        <v>5</v>
      </c>
      <c r="G2" s="1">
        <v>79</v>
      </c>
      <c r="H2" s="5">
        <v>79</v>
      </c>
      <c r="I2" s="2">
        <v>1</v>
      </c>
      <c r="K2" s="13">
        <f>E13</f>
        <v>173.66666666666666</v>
      </c>
      <c r="L2" s="14">
        <f>LN(K2)</f>
        <v>5.1571377530852569</v>
      </c>
      <c r="M2" s="14">
        <v>1</v>
      </c>
      <c r="N2" s="14"/>
      <c r="O2" s="14"/>
      <c r="P2" s="14"/>
      <c r="Q2" s="14"/>
      <c r="R2" s="14"/>
      <c r="S2" s="14"/>
      <c r="T2" s="14"/>
      <c r="U2" s="14"/>
      <c r="V2" s="15"/>
    </row>
    <row r="3" spans="1:22" x14ac:dyDescent="0.2">
      <c r="A3">
        <v>109</v>
      </c>
      <c r="B3" s="1" t="s">
        <v>3</v>
      </c>
      <c r="C3">
        <f>302-3+1</f>
        <v>300</v>
      </c>
      <c r="E3" s="7" t="s">
        <v>1</v>
      </c>
      <c r="G3" s="1">
        <v>80</v>
      </c>
      <c r="H3" s="5">
        <v>80</v>
      </c>
      <c r="I3" s="2">
        <v>0</v>
      </c>
      <c r="K3" s="13">
        <f>E19</f>
        <v>148.33333333333334</v>
      </c>
      <c r="L3" s="14">
        <f>LN(K3)</f>
        <v>4.9994619934981301</v>
      </c>
      <c r="M3" s="14">
        <v>2</v>
      </c>
      <c r="N3" s="9" t="s">
        <v>31</v>
      </c>
      <c r="O3" s="9"/>
      <c r="P3" s="14"/>
      <c r="Q3" s="14"/>
      <c r="R3" s="14"/>
      <c r="S3" s="14"/>
      <c r="T3" s="14"/>
      <c r="U3" s="14"/>
      <c r="V3" s="15"/>
    </row>
    <row r="4" spans="1:22" x14ac:dyDescent="0.2">
      <c r="A4">
        <v>93</v>
      </c>
      <c r="B4" s="1" t="s">
        <v>4</v>
      </c>
      <c r="C4">
        <f>AVERAGE(A3:A302)</f>
        <v>105.58</v>
      </c>
      <c r="E4" s="7">
        <v>168</v>
      </c>
      <c r="G4" s="1">
        <v>81</v>
      </c>
      <c r="H4" s="5">
        <v>81</v>
      </c>
      <c r="I4" s="2">
        <v>2</v>
      </c>
      <c r="K4" s="13">
        <f>E25</f>
        <v>129</v>
      </c>
      <c r="L4" s="14">
        <f>LN(K4)</f>
        <v>4.8598124043616719</v>
      </c>
      <c r="M4" s="14">
        <v>3</v>
      </c>
      <c r="N4" s="2" t="s">
        <v>32</v>
      </c>
      <c r="O4" s="2">
        <v>0.97048773230742968</v>
      </c>
      <c r="P4" s="14"/>
      <c r="Q4" s="14"/>
      <c r="R4" s="14"/>
      <c r="S4" s="14"/>
      <c r="T4" s="14"/>
      <c r="U4" s="14"/>
      <c r="V4" s="15"/>
    </row>
    <row r="5" spans="1:22" x14ac:dyDescent="0.2">
      <c r="A5">
        <v>113</v>
      </c>
      <c r="B5" s="1" t="s">
        <v>26</v>
      </c>
      <c r="C5">
        <f>MIN(A3:A302)</f>
        <v>79</v>
      </c>
      <c r="E5" s="7">
        <v>181</v>
      </c>
      <c r="G5" s="1">
        <v>82</v>
      </c>
      <c r="H5" s="5">
        <v>82</v>
      </c>
      <c r="I5" s="2">
        <v>0</v>
      </c>
      <c r="K5" s="13">
        <f>E31</f>
        <v>119.66666666666667</v>
      </c>
      <c r="L5" s="14">
        <f>LN(K5)</f>
        <v>4.7847100998201695</v>
      </c>
      <c r="M5" s="14">
        <v>4</v>
      </c>
      <c r="N5" s="2" t="s">
        <v>33</v>
      </c>
      <c r="O5" s="2">
        <v>0.94184643855921735</v>
      </c>
      <c r="P5" s="14"/>
      <c r="Q5" s="14"/>
      <c r="R5" s="14"/>
      <c r="S5" s="14"/>
      <c r="T5" s="14"/>
      <c r="U5" s="14"/>
      <c r="V5" s="15"/>
    </row>
    <row r="6" spans="1:22" x14ac:dyDescent="0.2">
      <c r="A6">
        <v>105</v>
      </c>
      <c r="B6" s="1" t="s">
        <v>27</v>
      </c>
      <c r="C6">
        <f>MAX(A3:A302)</f>
        <v>139</v>
      </c>
      <c r="E6" s="7">
        <v>144</v>
      </c>
      <c r="G6" s="1">
        <v>83</v>
      </c>
      <c r="H6" s="5">
        <v>83</v>
      </c>
      <c r="I6" s="2">
        <v>1</v>
      </c>
      <c r="K6" s="13">
        <f>E37</f>
        <v>112.33333333333333</v>
      </c>
      <c r="L6" s="14"/>
      <c r="M6" s="14">
        <v>5</v>
      </c>
      <c r="N6" s="2" t="s">
        <v>34</v>
      </c>
      <c r="O6" s="2">
        <v>0.93021572627106086</v>
      </c>
      <c r="P6" s="14"/>
      <c r="Q6" s="14"/>
      <c r="R6" s="14"/>
      <c r="S6" s="14"/>
      <c r="T6" s="14"/>
      <c r="U6" s="14"/>
      <c r="V6" s="15"/>
    </row>
    <row r="7" spans="1:22" x14ac:dyDescent="0.2">
      <c r="A7">
        <v>101</v>
      </c>
      <c r="B7" s="1" t="s">
        <v>28</v>
      </c>
      <c r="C7">
        <f>COUNTIFS(A3:A302, "&gt; "&amp;C4-C2, A3:A302, "&lt;"&amp;C4+C2)</f>
        <v>209</v>
      </c>
      <c r="D7">
        <f>C7/C3*100</f>
        <v>69.666666666666671</v>
      </c>
      <c r="E7" s="7">
        <f>AVERAGE(E4:E6)</f>
        <v>164.33333333333334</v>
      </c>
      <c r="G7" s="1">
        <v>84</v>
      </c>
      <c r="H7" s="5">
        <v>84</v>
      </c>
      <c r="I7" s="2">
        <v>2</v>
      </c>
      <c r="K7" s="13">
        <f>E43</f>
        <v>82</v>
      </c>
      <c r="L7" s="14">
        <f>LN(K6)</f>
        <v>4.7214706416842516</v>
      </c>
      <c r="M7" s="14">
        <v>6</v>
      </c>
      <c r="N7" s="2" t="s">
        <v>35</v>
      </c>
      <c r="O7" s="2">
        <v>6.7913654734167467E-2</v>
      </c>
      <c r="P7" s="14"/>
      <c r="Q7" s="14"/>
      <c r="R7" s="14"/>
      <c r="S7" s="14"/>
      <c r="T7" s="14"/>
      <c r="U7" s="14"/>
      <c r="V7" s="15"/>
    </row>
    <row r="8" spans="1:22" ht="16" thickBot="1" x14ac:dyDescent="0.25">
      <c r="A8">
        <v>103</v>
      </c>
      <c r="B8" s="1" t="s">
        <v>29</v>
      </c>
      <c r="C8">
        <f>COUNTIFS(A3:A302, "&gt; "&amp;C4-2*C2, A3:A302, "&lt;"&amp;C4+2*C2)</f>
        <v>284</v>
      </c>
      <c r="D8">
        <f>C8/C3*100</f>
        <v>94.666666666666671</v>
      </c>
      <c r="E8" s="7" t="s">
        <v>6</v>
      </c>
      <c r="G8" s="1">
        <v>85</v>
      </c>
      <c r="H8" s="5">
        <v>85</v>
      </c>
      <c r="I8" s="2">
        <v>2</v>
      </c>
      <c r="K8" s="13"/>
      <c r="L8" s="14"/>
      <c r="M8" s="14">
        <v>7</v>
      </c>
      <c r="N8" s="3" t="s">
        <v>36</v>
      </c>
      <c r="O8" s="3">
        <v>7</v>
      </c>
      <c r="P8" s="14"/>
      <c r="Q8" s="14"/>
      <c r="R8" s="14"/>
      <c r="S8" s="14"/>
      <c r="T8" s="14"/>
      <c r="U8" s="14"/>
      <c r="V8" s="15"/>
    </row>
    <row r="9" spans="1:22" x14ac:dyDescent="0.2">
      <c r="A9">
        <v>99</v>
      </c>
      <c r="C9">
        <f>C4-2*C2</f>
        <v>84.181221218645831</v>
      </c>
      <c r="E9" s="7" t="s">
        <v>1</v>
      </c>
      <c r="G9" s="1">
        <v>86</v>
      </c>
      <c r="H9" s="5">
        <v>86</v>
      </c>
      <c r="I9" s="2">
        <v>3</v>
      </c>
      <c r="K9" s="13"/>
      <c r="L9" s="14">
        <f>LN(K7)</f>
        <v>4.4067192472642533</v>
      </c>
      <c r="M9" s="14">
        <v>8</v>
      </c>
      <c r="N9" s="14"/>
      <c r="O9" s="14"/>
      <c r="P9" s="14"/>
      <c r="Q9" s="14"/>
      <c r="R9" s="14"/>
      <c r="S9" s="14"/>
      <c r="T9" s="14"/>
      <c r="U9" s="14"/>
      <c r="V9" s="15"/>
    </row>
    <row r="10" spans="1:22" ht="16" thickBot="1" x14ac:dyDescent="0.25">
      <c r="A10">
        <v>98</v>
      </c>
      <c r="C10">
        <f>C4+2*C2</f>
        <v>126.97877878135417</v>
      </c>
      <c r="E10" s="7">
        <v>166</v>
      </c>
      <c r="G10" s="1">
        <v>87</v>
      </c>
      <c r="H10" s="5">
        <v>87</v>
      </c>
      <c r="I10" s="2">
        <v>2</v>
      </c>
      <c r="K10" s="13"/>
      <c r="L10" s="14"/>
      <c r="M10" s="14"/>
      <c r="N10" s="14" t="s">
        <v>37</v>
      </c>
      <c r="O10" s="14"/>
      <c r="P10" s="14"/>
      <c r="Q10" s="14"/>
      <c r="R10" s="14"/>
      <c r="S10" s="14"/>
      <c r="T10" s="14"/>
      <c r="U10" s="14"/>
      <c r="V10" s="15"/>
    </row>
    <row r="11" spans="1:22" x14ac:dyDescent="0.2">
      <c r="A11">
        <v>123</v>
      </c>
      <c r="E11" s="7">
        <v>169</v>
      </c>
      <c r="G11" s="1">
        <v>88</v>
      </c>
      <c r="H11" s="5">
        <v>88</v>
      </c>
      <c r="I11" s="2">
        <v>3</v>
      </c>
      <c r="K11" s="13"/>
      <c r="L11" s="14"/>
      <c r="M11" s="14"/>
      <c r="N11" s="4"/>
      <c r="O11" s="4" t="s">
        <v>42</v>
      </c>
      <c r="P11" s="4" t="s">
        <v>43</v>
      </c>
      <c r="Q11" s="4" t="s">
        <v>44</v>
      </c>
      <c r="R11" s="4" t="s">
        <v>45</v>
      </c>
      <c r="S11" s="4" t="s">
        <v>46</v>
      </c>
      <c r="T11" s="14"/>
      <c r="U11" s="14"/>
      <c r="V11" s="15"/>
    </row>
    <row r="12" spans="1:22" x14ac:dyDescent="0.2">
      <c r="A12">
        <v>100</v>
      </c>
      <c r="E12" s="7">
        <v>186</v>
      </c>
      <c r="G12" s="1">
        <v>89</v>
      </c>
      <c r="H12" s="5">
        <v>89</v>
      </c>
      <c r="I12" s="2">
        <v>5</v>
      </c>
      <c r="K12" s="13"/>
      <c r="L12" s="14"/>
      <c r="M12" s="14"/>
      <c r="N12" s="2" t="s">
        <v>38</v>
      </c>
      <c r="O12" s="2">
        <v>1</v>
      </c>
      <c r="P12" s="2">
        <v>0.37349775188154399</v>
      </c>
      <c r="Q12" s="2">
        <v>0.37349775188154399</v>
      </c>
      <c r="R12" s="2">
        <v>80.979256921202648</v>
      </c>
      <c r="S12" s="2">
        <v>2.8285198839782998E-4</v>
      </c>
      <c r="T12" s="14"/>
      <c r="U12" s="14"/>
      <c r="V12" s="15"/>
    </row>
    <row r="13" spans="1:22" x14ac:dyDescent="0.2">
      <c r="A13">
        <v>112</v>
      </c>
      <c r="E13" s="7">
        <f>AVERAGE(E10:E12)</f>
        <v>173.66666666666666</v>
      </c>
      <c r="G13" s="1">
        <v>90</v>
      </c>
      <c r="H13" s="5">
        <v>90</v>
      </c>
      <c r="I13" s="2">
        <v>6</v>
      </c>
      <c r="K13" s="13"/>
      <c r="L13" s="14"/>
      <c r="M13" s="14"/>
      <c r="N13" s="2" t="s">
        <v>39</v>
      </c>
      <c r="O13" s="2">
        <v>5</v>
      </c>
      <c r="P13" s="2">
        <v>2.3061322496758536E-2</v>
      </c>
      <c r="Q13" s="2">
        <v>4.6122644993517072E-3</v>
      </c>
      <c r="R13" s="2"/>
      <c r="S13" s="2"/>
      <c r="T13" s="14"/>
      <c r="U13" s="14"/>
      <c r="V13" s="15"/>
    </row>
    <row r="14" spans="1:22" ht="16" thickBot="1" x14ac:dyDescent="0.25">
      <c r="A14">
        <v>110</v>
      </c>
      <c r="E14" s="7" t="s">
        <v>7</v>
      </c>
      <c r="G14" s="1">
        <v>91</v>
      </c>
      <c r="H14" s="5">
        <v>91</v>
      </c>
      <c r="I14" s="2">
        <v>6</v>
      </c>
      <c r="K14" s="13"/>
      <c r="L14" s="14"/>
      <c r="M14" s="14"/>
      <c r="N14" s="3" t="s">
        <v>40</v>
      </c>
      <c r="O14" s="3">
        <v>6</v>
      </c>
      <c r="P14" s="3">
        <v>0.39655907437830251</v>
      </c>
      <c r="Q14" s="3"/>
      <c r="R14" s="3"/>
      <c r="S14" s="3"/>
      <c r="T14" s="14"/>
      <c r="U14" s="14"/>
      <c r="V14" s="15"/>
    </row>
    <row r="15" spans="1:22" ht="16" thickBot="1" x14ac:dyDescent="0.25">
      <c r="A15">
        <v>104</v>
      </c>
      <c r="E15" s="7" t="s">
        <v>1</v>
      </c>
      <c r="G15" s="1">
        <v>92</v>
      </c>
      <c r="H15" s="5">
        <v>92</v>
      </c>
      <c r="I15" s="2">
        <v>2</v>
      </c>
      <c r="K15" s="13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5"/>
    </row>
    <row r="16" spans="1:22" x14ac:dyDescent="0.2">
      <c r="A16">
        <v>94</v>
      </c>
      <c r="E16" s="7">
        <v>149</v>
      </c>
      <c r="G16" s="1">
        <v>93</v>
      </c>
      <c r="H16" s="5">
        <v>93</v>
      </c>
      <c r="I16" s="2">
        <v>3</v>
      </c>
      <c r="K16" s="13"/>
      <c r="L16" s="14"/>
      <c r="M16" s="14"/>
      <c r="N16" s="4"/>
      <c r="O16" s="4" t="s">
        <v>47</v>
      </c>
      <c r="P16" s="4" t="s">
        <v>35</v>
      </c>
      <c r="Q16" s="4" t="s">
        <v>48</v>
      </c>
      <c r="R16" s="4" t="s">
        <v>49</v>
      </c>
      <c r="S16" s="4" t="s">
        <v>50</v>
      </c>
      <c r="T16" s="4" t="s">
        <v>51</v>
      </c>
      <c r="U16" s="4" t="s">
        <v>52</v>
      </c>
      <c r="V16" s="16" t="s">
        <v>53</v>
      </c>
    </row>
    <row r="17" spans="1:22" x14ac:dyDescent="0.2">
      <c r="A17">
        <v>114</v>
      </c>
      <c r="E17" s="7">
        <v>152</v>
      </c>
      <c r="G17" s="1">
        <v>94</v>
      </c>
      <c r="H17" s="5">
        <v>94</v>
      </c>
      <c r="I17" s="2">
        <v>5</v>
      </c>
      <c r="K17" s="13"/>
      <c r="L17" s="14"/>
      <c r="M17" s="14"/>
      <c r="N17" s="2" t="s">
        <v>41</v>
      </c>
      <c r="O17" s="2">
        <v>5.1649435955852665</v>
      </c>
      <c r="P17" s="2">
        <v>4.2369715236342434E-2</v>
      </c>
      <c r="Q17" s="2">
        <v>121.90177740810161</v>
      </c>
      <c r="R17" s="2">
        <v>7.0459667744912794E-10</v>
      </c>
      <c r="S17" s="2">
        <v>5.0560287752176416</v>
      </c>
      <c r="T17" s="2">
        <v>5.2738584159528914</v>
      </c>
      <c r="U17" s="2">
        <v>5.0560287752176416</v>
      </c>
      <c r="V17" s="17">
        <v>5.2738584159528914</v>
      </c>
    </row>
    <row r="18" spans="1:22" x14ac:dyDescent="0.2">
      <c r="A18">
        <v>131</v>
      </c>
      <c r="E18" s="7">
        <v>144</v>
      </c>
      <c r="G18" s="1">
        <v>95</v>
      </c>
      <c r="H18" s="5">
        <v>95</v>
      </c>
      <c r="I18" s="2">
        <v>8</v>
      </c>
      <c r="K18" s="18"/>
      <c r="L18" s="19"/>
      <c r="M18" s="19"/>
      <c r="N18" s="20" t="s">
        <v>54</v>
      </c>
      <c r="O18" s="20">
        <v>-8.8474839333689576E-2</v>
      </c>
      <c r="P18" s="20">
        <v>9.8317966839391695E-3</v>
      </c>
      <c r="Q18" s="20">
        <v>-8.9988475329456872</v>
      </c>
      <c r="R18" s="20">
        <v>2.8285198839782976E-4</v>
      </c>
      <c r="S18" s="20">
        <v>-0.11374827730109296</v>
      </c>
      <c r="T18" s="20">
        <v>-6.3201401366286186E-2</v>
      </c>
      <c r="U18" s="20">
        <v>-0.11374827730109296</v>
      </c>
      <c r="V18" s="21">
        <v>-6.3201401366286186E-2</v>
      </c>
    </row>
    <row r="19" spans="1:22" x14ac:dyDescent="0.2">
      <c r="A19">
        <v>119</v>
      </c>
      <c r="E19" s="7">
        <f>AVERAGE(E16:E18)</f>
        <v>148.33333333333334</v>
      </c>
      <c r="G19" s="1">
        <v>96</v>
      </c>
      <c r="H19" s="5">
        <v>96</v>
      </c>
      <c r="I19" s="2">
        <v>11</v>
      </c>
    </row>
    <row r="20" spans="1:22" x14ac:dyDescent="0.2">
      <c r="A20">
        <v>104</v>
      </c>
      <c r="E20" s="7" t="s">
        <v>8</v>
      </c>
      <c r="G20" s="1">
        <v>96</v>
      </c>
      <c r="H20" s="5">
        <v>96</v>
      </c>
      <c r="I20" s="2">
        <v>0</v>
      </c>
      <c r="K20" s="10">
        <f>E56</f>
        <v>557.33333333333337</v>
      </c>
      <c r="L20" s="11">
        <f t="shared" ref="L20:L26" si="0">LN(K20)</f>
        <v>6.3231635049765371</v>
      </c>
      <c r="M20" s="11">
        <v>0</v>
      </c>
      <c r="N20" s="11" t="s">
        <v>30</v>
      </c>
      <c r="O20" s="11"/>
      <c r="P20" s="11"/>
      <c r="Q20" s="11"/>
      <c r="R20" s="11"/>
      <c r="S20" s="11"/>
      <c r="T20" s="11"/>
      <c r="U20" s="11"/>
      <c r="V20" s="12"/>
    </row>
    <row r="21" spans="1:22" ht="16" thickBot="1" x14ac:dyDescent="0.25">
      <c r="A21">
        <v>88</v>
      </c>
      <c r="E21" s="7" t="s">
        <v>1</v>
      </c>
      <c r="G21" s="1">
        <v>97</v>
      </c>
      <c r="H21" s="5">
        <v>97</v>
      </c>
      <c r="I21" s="2">
        <v>6</v>
      </c>
      <c r="K21" s="13">
        <f>E68</f>
        <v>542.66666666666663</v>
      </c>
      <c r="L21" s="14">
        <f t="shared" si="0"/>
        <v>6.2964952578943763</v>
      </c>
      <c r="M21" s="14">
        <v>1</v>
      </c>
      <c r="N21" s="14"/>
      <c r="O21" s="14"/>
      <c r="P21" s="14"/>
      <c r="Q21" s="14"/>
      <c r="R21" s="14"/>
      <c r="S21" s="14"/>
      <c r="T21" s="14"/>
      <c r="U21" s="14"/>
      <c r="V21" s="15"/>
    </row>
    <row r="22" spans="1:22" x14ac:dyDescent="0.2">
      <c r="A22">
        <v>95</v>
      </c>
      <c r="E22" s="7">
        <v>142</v>
      </c>
      <c r="G22" s="1">
        <v>98</v>
      </c>
      <c r="H22" s="5">
        <v>98</v>
      </c>
      <c r="I22" s="2">
        <v>6</v>
      </c>
      <c r="K22" s="13">
        <f>E74</f>
        <v>517</v>
      </c>
      <c r="L22" s="14">
        <f t="shared" si="0"/>
        <v>6.2480428745084291</v>
      </c>
      <c r="M22" s="14">
        <v>5</v>
      </c>
      <c r="N22" s="9" t="s">
        <v>31</v>
      </c>
      <c r="O22" s="9"/>
      <c r="P22" s="14"/>
      <c r="Q22" s="14"/>
      <c r="R22" s="14"/>
      <c r="S22" s="14"/>
      <c r="T22" s="14"/>
      <c r="U22" s="14"/>
      <c r="V22" s="15"/>
    </row>
    <row r="23" spans="1:22" x14ac:dyDescent="0.2">
      <c r="A23">
        <v>101</v>
      </c>
      <c r="E23" s="7">
        <v>129</v>
      </c>
      <c r="G23" s="1">
        <v>99</v>
      </c>
      <c r="H23" s="5">
        <v>99</v>
      </c>
      <c r="I23" s="2">
        <v>8</v>
      </c>
      <c r="K23" s="13">
        <f>E80</f>
        <v>501.66666666666669</v>
      </c>
      <c r="L23" s="14">
        <f t="shared" si="0"/>
        <v>6.2179358885148668</v>
      </c>
      <c r="M23" s="14">
        <v>10</v>
      </c>
      <c r="N23" s="2" t="s">
        <v>32</v>
      </c>
      <c r="O23" s="2">
        <v>0.97409123864666392</v>
      </c>
      <c r="P23" s="14"/>
      <c r="Q23" s="14"/>
      <c r="R23" s="14"/>
      <c r="S23" s="14"/>
      <c r="T23" s="14"/>
      <c r="U23" s="14"/>
      <c r="V23" s="15"/>
    </row>
    <row r="24" spans="1:22" x14ac:dyDescent="0.2">
      <c r="A24">
        <v>105</v>
      </c>
      <c r="E24" s="7">
        <v>116</v>
      </c>
      <c r="G24" s="1">
        <v>100</v>
      </c>
      <c r="H24" s="5">
        <v>100</v>
      </c>
      <c r="I24" s="2">
        <v>10</v>
      </c>
      <c r="K24" s="13">
        <f>E86</f>
        <v>450</v>
      </c>
      <c r="L24" s="14">
        <f t="shared" si="0"/>
        <v>6.1092475827643655</v>
      </c>
      <c r="M24" s="14">
        <v>20</v>
      </c>
      <c r="N24" s="2" t="s">
        <v>33</v>
      </c>
      <c r="O24" s="2">
        <v>0.94885374120819199</v>
      </c>
      <c r="P24" s="14"/>
      <c r="Q24" s="14"/>
      <c r="R24" s="14"/>
      <c r="S24" s="14"/>
      <c r="T24" s="14"/>
      <c r="U24" s="14"/>
      <c r="V24" s="15"/>
    </row>
    <row r="25" spans="1:22" x14ac:dyDescent="0.2">
      <c r="A25">
        <v>108</v>
      </c>
      <c r="E25" s="7">
        <f>AVERAGE(E22:E24)</f>
        <v>129</v>
      </c>
      <c r="G25" s="1">
        <v>101</v>
      </c>
      <c r="H25" s="5">
        <v>101</v>
      </c>
      <c r="I25" s="2">
        <v>12</v>
      </c>
      <c r="K25" s="13">
        <f>E92</f>
        <v>369.66666666666669</v>
      </c>
      <c r="L25" s="14">
        <f t="shared" si="0"/>
        <v>5.9126016986822574</v>
      </c>
      <c r="M25" s="14">
        <v>25</v>
      </c>
      <c r="N25" s="2" t="s">
        <v>34</v>
      </c>
      <c r="O25" s="2">
        <v>0.93862448944983046</v>
      </c>
      <c r="P25" s="14"/>
      <c r="Q25" s="14"/>
      <c r="R25" s="14"/>
      <c r="S25" s="14"/>
      <c r="T25" s="14"/>
      <c r="U25" s="14"/>
      <c r="V25" s="15"/>
    </row>
    <row r="26" spans="1:22" x14ac:dyDescent="0.2">
      <c r="A26">
        <v>87</v>
      </c>
      <c r="E26" s="7" t="s">
        <v>9</v>
      </c>
      <c r="G26" s="1">
        <v>102</v>
      </c>
      <c r="H26" s="5">
        <v>102</v>
      </c>
      <c r="I26" s="2">
        <v>7</v>
      </c>
      <c r="K26" s="13">
        <f>E98</f>
        <v>367.66666666666669</v>
      </c>
      <c r="L26" s="14">
        <f t="shared" si="0"/>
        <v>5.9071767305853928</v>
      </c>
      <c r="M26" s="14">
        <v>30</v>
      </c>
      <c r="N26" s="2" t="s">
        <v>35</v>
      </c>
      <c r="O26" s="2">
        <v>4.3204276891369305E-2</v>
      </c>
      <c r="P26" s="14"/>
      <c r="Q26" s="14"/>
      <c r="R26" s="14"/>
      <c r="S26" s="14"/>
      <c r="T26" s="14"/>
      <c r="U26" s="14"/>
      <c r="V26" s="15"/>
    </row>
    <row r="27" spans="1:22" ht="16" thickBot="1" x14ac:dyDescent="0.25">
      <c r="A27">
        <v>104</v>
      </c>
      <c r="E27" s="7" t="s">
        <v>1</v>
      </c>
      <c r="G27" s="1">
        <v>103</v>
      </c>
      <c r="H27" s="5">
        <v>103</v>
      </c>
      <c r="I27" s="2">
        <v>17</v>
      </c>
      <c r="K27" s="13"/>
      <c r="L27" s="14"/>
      <c r="M27" s="14"/>
      <c r="N27" s="3" t="s">
        <v>36</v>
      </c>
      <c r="O27" s="3">
        <v>7</v>
      </c>
      <c r="P27" s="14"/>
      <c r="Q27" s="14"/>
      <c r="R27" s="14"/>
      <c r="S27" s="14"/>
      <c r="T27" s="14"/>
      <c r="U27" s="14"/>
      <c r="V27" s="15"/>
    </row>
    <row r="28" spans="1:22" x14ac:dyDescent="0.2">
      <c r="A28">
        <v>103</v>
      </c>
      <c r="E28" s="7">
        <v>122</v>
      </c>
      <c r="G28" s="1">
        <v>104</v>
      </c>
      <c r="H28" s="5">
        <v>104</v>
      </c>
      <c r="I28" s="2">
        <v>16</v>
      </c>
      <c r="K28" s="13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5"/>
    </row>
    <row r="29" spans="1:22" ht="16" thickBot="1" x14ac:dyDescent="0.25">
      <c r="A29">
        <v>110</v>
      </c>
      <c r="E29" s="7">
        <v>119</v>
      </c>
      <c r="G29" s="1">
        <v>105</v>
      </c>
      <c r="H29" s="5">
        <v>105</v>
      </c>
      <c r="I29" s="2">
        <v>15</v>
      </c>
      <c r="K29" s="13"/>
      <c r="L29" s="14"/>
      <c r="M29" s="14"/>
      <c r="N29" s="14" t="s">
        <v>37</v>
      </c>
      <c r="O29" s="14"/>
      <c r="P29" s="14"/>
      <c r="Q29" s="14"/>
      <c r="R29" s="14"/>
      <c r="S29" s="14"/>
      <c r="T29" s="14"/>
      <c r="U29" s="14"/>
      <c r="V29" s="15"/>
    </row>
    <row r="30" spans="1:22" x14ac:dyDescent="0.2">
      <c r="A30">
        <v>100</v>
      </c>
      <c r="E30" s="7">
        <v>118</v>
      </c>
      <c r="G30" s="1">
        <v>106</v>
      </c>
      <c r="H30" s="5">
        <v>106</v>
      </c>
      <c r="I30" s="2">
        <v>6</v>
      </c>
      <c r="K30" s="13"/>
      <c r="L30" s="14"/>
      <c r="M30" s="14"/>
      <c r="N30" s="4"/>
      <c r="O30" s="4" t="s">
        <v>42</v>
      </c>
      <c r="P30" s="4" t="s">
        <v>43</v>
      </c>
      <c r="Q30" s="4" t="s">
        <v>44</v>
      </c>
      <c r="R30" s="4" t="s">
        <v>45</v>
      </c>
      <c r="S30" s="4" t="s">
        <v>46</v>
      </c>
      <c r="T30" s="14"/>
      <c r="U30" s="14"/>
      <c r="V30" s="15"/>
    </row>
    <row r="31" spans="1:22" x14ac:dyDescent="0.2">
      <c r="A31">
        <v>88</v>
      </c>
      <c r="E31" s="7">
        <f>AVERAGE(E28:E30)</f>
        <v>119.66666666666667</v>
      </c>
      <c r="G31" s="1">
        <v>107</v>
      </c>
      <c r="H31" s="5">
        <v>107</v>
      </c>
      <c r="I31" s="2">
        <v>11</v>
      </c>
      <c r="K31" s="13"/>
      <c r="L31" s="14"/>
      <c r="M31" s="14"/>
      <c r="N31" s="2" t="s">
        <v>38</v>
      </c>
      <c r="O31" s="2">
        <v>1</v>
      </c>
      <c r="P31" s="2">
        <v>0.17314457487811696</v>
      </c>
      <c r="Q31" s="2">
        <v>0.17314457487811696</v>
      </c>
      <c r="R31" s="2">
        <v>92.758860923779693</v>
      </c>
      <c r="S31" s="2">
        <v>2.0465190577092146E-4</v>
      </c>
      <c r="T31" s="14"/>
      <c r="U31" s="14"/>
      <c r="V31" s="15"/>
    </row>
    <row r="32" spans="1:22" x14ac:dyDescent="0.2">
      <c r="A32">
        <v>104</v>
      </c>
      <c r="E32" s="7" t="s">
        <v>10</v>
      </c>
      <c r="G32" s="1">
        <v>108</v>
      </c>
      <c r="H32" s="5">
        <v>108</v>
      </c>
      <c r="I32" s="2">
        <v>13</v>
      </c>
      <c r="K32" s="13"/>
      <c r="L32" s="14"/>
      <c r="M32" s="14"/>
      <c r="N32" s="2" t="s">
        <v>39</v>
      </c>
      <c r="O32" s="2">
        <v>5</v>
      </c>
      <c r="P32" s="2">
        <v>9.3330477085305369E-3</v>
      </c>
      <c r="Q32" s="2">
        <v>1.8666095417061075E-3</v>
      </c>
      <c r="R32" s="2"/>
      <c r="S32" s="2"/>
      <c r="T32" s="14"/>
      <c r="U32" s="14"/>
      <c r="V32" s="15"/>
    </row>
    <row r="33" spans="1:22" ht="16" thickBot="1" x14ac:dyDescent="0.25">
      <c r="A33">
        <v>105</v>
      </c>
      <c r="E33" s="7" t="s">
        <v>1</v>
      </c>
      <c r="G33" s="1">
        <v>109</v>
      </c>
      <c r="H33" s="5">
        <v>109</v>
      </c>
      <c r="I33" s="2">
        <v>13</v>
      </c>
      <c r="K33" s="13"/>
      <c r="L33" s="14"/>
      <c r="M33" s="14"/>
      <c r="N33" s="3" t="s">
        <v>40</v>
      </c>
      <c r="O33" s="3">
        <v>6</v>
      </c>
      <c r="P33" s="3">
        <v>0.18247762258664751</v>
      </c>
      <c r="Q33" s="3"/>
      <c r="R33" s="3"/>
      <c r="S33" s="3"/>
      <c r="T33" s="14"/>
      <c r="U33" s="14"/>
      <c r="V33" s="15"/>
    </row>
    <row r="34" spans="1:22" ht="16" thickBot="1" x14ac:dyDescent="0.25">
      <c r="A34">
        <v>103</v>
      </c>
      <c r="E34" s="7">
        <v>108</v>
      </c>
      <c r="G34" s="1">
        <v>110</v>
      </c>
      <c r="H34" s="5">
        <v>110</v>
      </c>
      <c r="I34" s="2">
        <v>9</v>
      </c>
      <c r="K34" s="13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5"/>
    </row>
    <row r="35" spans="1:22" x14ac:dyDescent="0.2">
      <c r="A35">
        <v>108</v>
      </c>
      <c r="E35" s="7">
        <v>120</v>
      </c>
      <c r="G35" s="1">
        <v>111</v>
      </c>
      <c r="H35" s="5">
        <v>111</v>
      </c>
      <c r="I35" s="2">
        <v>8</v>
      </c>
      <c r="K35" s="13"/>
      <c r="L35" s="14"/>
      <c r="M35" s="14"/>
      <c r="N35" s="4"/>
      <c r="O35" s="4" t="s">
        <v>47</v>
      </c>
      <c r="P35" s="4" t="s">
        <v>35</v>
      </c>
      <c r="Q35" s="4" t="s">
        <v>48</v>
      </c>
      <c r="R35" s="4" t="s">
        <v>49</v>
      </c>
      <c r="S35" s="4" t="s">
        <v>50</v>
      </c>
      <c r="T35" s="4" t="s">
        <v>51</v>
      </c>
      <c r="U35" s="4" t="s">
        <v>52</v>
      </c>
      <c r="V35" s="16" t="s">
        <v>53</v>
      </c>
    </row>
    <row r="36" spans="1:22" x14ac:dyDescent="0.2">
      <c r="A36">
        <v>100</v>
      </c>
      <c r="E36" s="7">
        <v>109</v>
      </c>
      <c r="G36" s="1">
        <v>112</v>
      </c>
      <c r="H36" s="5">
        <v>112</v>
      </c>
      <c r="I36" s="2">
        <v>7</v>
      </c>
      <c r="K36" s="13"/>
      <c r="L36" s="14"/>
      <c r="M36" s="14"/>
      <c r="N36" s="2" t="s">
        <v>41</v>
      </c>
      <c r="O36" s="2">
        <v>6.3285583840910178</v>
      </c>
      <c r="P36" s="2">
        <v>2.5101558595372584E-2</v>
      </c>
      <c r="Q36" s="2">
        <v>252.11814477757861</v>
      </c>
      <c r="R36" s="2">
        <v>1.8629883810162203E-11</v>
      </c>
      <c r="S36" s="2">
        <v>6.2640327735195926</v>
      </c>
      <c r="T36" s="2">
        <v>6.3930839946624429</v>
      </c>
      <c r="U36" s="2">
        <v>6.2640327735195926</v>
      </c>
      <c r="V36" s="17">
        <v>6.3930839946624429</v>
      </c>
    </row>
    <row r="37" spans="1:22" x14ac:dyDescent="0.2">
      <c r="A37">
        <v>114</v>
      </c>
      <c r="E37" s="7">
        <f>AVERAGE(E34:E36)</f>
        <v>112.33333333333333</v>
      </c>
      <c r="G37" s="1">
        <v>113</v>
      </c>
      <c r="H37" s="5">
        <v>113</v>
      </c>
      <c r="I37" s="2">
        <v>4</v>
      </c>
      <c r="K37" s="18"/>
      <c r="L37" s="19"/>
      <c r="M37" s="19"/>
      <c r="N37" s="20" t="s">
        <v>54</v>
      </c>
      <c r="O37" s="20">
        <v>-1.4123573084735259E-2</v>
      </c>
      <c r="P37" s="20">
        <v>1.4664487110847277E-3</v>
      </c>
      <c r="Q37" s="20">
        <v>-9.6311401673830748</v>
      </c>
      <c r="R37" s="20">
        <v>2.0465190577092165E-4</v>
      </c>
      <c r="S37" s="20">
        <v>-1.7893199504341949E-2</v>
      </c>
      <c r="T37" s="20">
        <v>-1.0353946665128571E-2</v>
      </c>
      <c r="U37" s="20">
        <v>-1.7893199504341949E-2</v>
      </c>
      <c r="V37" s="21">
        <v>-1.0353946665128571E-2</v>
      </c>
    </row>
    <row r="38" spans="1:22" x14ac:dyDescent="0.2">
      <c r="A38">
        <v>104</v>
      </c>
      <c r="E38" s="7" t="s">
        <v>11</v>
      </c>
      <c r="G38" s="1">
        <v>114</v>
      </c>
      <c r="H38" s="5">
        <v>114</v>
      </c>
      <c r="I38" s="2">
        <v>8</v>
      </c>
    </row>
    <row r="39" spans="1:22" x14ac:dyDescent="0.2">
      <c r="A39">
        <v>139</v>
      </c>
      <c r="E39" s="7" t="s">
        <v>1</v>
      </c>
      <c r="G39" s="1">
        <v>115</v>
      </c>
      <c r="H39" s="5">
        <v>115</v>
      </c>
      <c r="I39" s="2">
        <v>3</v>
      </c>
    </row>
    <row r="40" spans="1:22" x14ac:dyDescent="0.2">
      <c r="A40">
        <v>105</v>
      </c>
      <c r="E40" s="7">
        <v>83</v>
      </c>
      <c r="G40" s="1">
        <v>116</v>
      </c>
      <c r="H40" s="5">
        <v>116</v>
      </c>
      <c r="I40" s="2">
        <v>11</v>
      </c>
    </row>
    <row r="41" spans="1:22" x14ac:dyDescent="0.2">
      <c r="A41">
        <v>102</v>
      </c>
      <c r="E41" s="7">
        <v>73</v>
      </c>
      <c r="G41" s="1">
        <v>117</v>
      </c>
      <c r="H41" s="5">
        <v>117</v>
      </c>
      <c r="I41" s="2">
        <v>6</v>
      </c>
    </row>
    <row r="42" spans="1:22" x14ac:dyDescent="0.2">
      <c r="A42">
        <v>116</v>
      </c>
      <c r="E42" s="7">
        <v>90</v>
      </c>
      <c r="G42" s="1">
        <v>118</v>
      </c>
      <c r="H42" s="5">
        <v>118</v>
      </c>
      <c r="I42" s="2">
        <v>5</v>
      </c>
    </row>
    <row r="43" spans="1:22" x14ac:dyDescent="0.2">
      <c r="A43">
        <v>110</v>
      </c>
      <c r="E43" s="7">
        <f>AVERAGE(E40:E42)</f>
        <v>82</v>
      </c>
      <c r="G43" s="1">
        <v>119</v>
      </c>
      <c r="H43" s="5">
        <v>119</v>
      </c>
      <c r="I43" s="2">
        <v>4</v>
      </c>
    </row>
    <row r="44" spans="1:22" x14ac:dyDescent="0.2">
      <c r="A44">
        <v>104</v>
      </c>
      <c r="E44" s="7" t="s">
        <v>12</v>
      </c>
      <c r="G44" s="1">
        <v>120</v>
      </c>
      <c r="H44" s="5">
        <v>120</v>
      </c>
      <c r="I44" s="2">
        <v>4</v>
      </c>
    </row>
    <row r="45" spans="1:22" x14ac:dyDescent="0.2">
      <c r="A45">
        <v>96</v>
      </c>
      <c r="E45" s="7" t="s">
        <v>1</v>
      </c>
      <c r="G45" s="1">
        <v>121</v>
      </c>
      <c r="H45" s="5">
        <v>121</v>
      </c>
      <c r="I45" s="2">
        <v>3</v>
      </c>
    </row>
    <row r="46" spans="1:22" x14ac:dyDescent="0.2">
      <c r="A46">
        <v>116</v>
      </c>
      <c r="E46" s="7">
        <v>179</v>
      </c>
      <c r="G46" s="1">
        <v>122</v>
      </c>
      <c r="H46" s="5">
        <v>122</v>
      </c>
      <c r="I46" s="2">
        <v>7</v>
      </c>
    </row>
    <row r="47" spans="1:22" x14ac:dyDescent="0.2">
      <c r="A47">
        <v>89</v>
      </c>
      <c r="E47" s="7">
        <v>159</v>
      </c>
      <c r="G47" s="1">
        <v>123</v>
      </c>
      <c r="H47" s="5">
        <v>123</v>
      </c>
      <c r="I47" s="2">
        <v>6</v>
      </c>
    </row>
    <row r="48" spans="1:22" x14ac:dyDescent="0.2">
      <c r="A48">
        <v>90</v>
      </c>
      <c r="E48" s="7">
        <v>162</v>
      </c>
      <c r="G48" s="1">
        <v>124</v>
      </c>
      <c r="H48" s="5">
        <v>124</v>
      </c>
      <c r="I48" s="2">
        <v>2</v>
      </c>
    </row>
    <row r="49" spans="1:9" x14ac:dyDescent="0.2">
      <c r="A49">
        <v>100</v>
      </c>
      <c r="E49" s="8">
        <f>AVERAGE(E46:E48)</f>
        <v>166.66666666666666</v>
      </c>
      <c r="G49" s="1">
        <v>125</v>
      </c>
      <c r="H49" s="5">
        <v>125</v>
      </c>
      <c r="I49" s="2">
        <v>0</v>
      </c>
    </row>
    <row r="50" spans="1:9" x14ac:dyDescent="0.2">
      <c r="A50">
        <v>108</v>
      </c>
      <c r="E50" s="6" t="s">
        <v>14</v>
      </c>
      <c r="G50" s="1">
        <v>126</v>
      </c>
      <c r="H50" s="5">
        <v>126</v>
      </c>
      <c r="I50" s="2">
        <v>1</v>
      </c>
    </row>
    <row r="51" spans="1:9" x14ac:dyDescent="0.2">
      <c r="A51">
        <v>101</v>
      </c>
      <c r="E51" s="7" t="s">
        <v>15</v>
      </c>
      <c r="G51" s="1">
        <v>127</v>
      </c>
      <c r="H51" s="5">
        <v>127</v>
      </c>
      <c r="I51" s="2">
        <v>2</v>
      </c>
    </row>
    <row r="52" spans="1:9" x14ac:dyDescent="0.2">
      <c r="A52">
        <v>108</v>
      </c>
      <c r="E52" s="7" t="s">
        <v>1</v>
      </c>
      <c r="G52" s="1">
        <v>128</v>
      </c>
      <c r="H52" s="5">
        <v>128</v>
      </c>
      <c r="I52" s="2">
        <v>3</v>
      </c>
    </row>
    <row r="53" spans="1:9" x14ac:dyDescent="0.2">
      <c r="A53">
        <v>111</v>
      </c>
      <c r="E53" s="7">
        <v>607</v>
      </c>
      <c r="G53" s="1">
        <v>129</v>
      </c>
      <c r="H53" s="5">
        <v>129</v>
      </c>
      <c r="I53" s="2">
        <v>1</v>
      </c>
    </row>
    <row r="54" spans="1:9" x14ac:dyDescent="0.2">
      <c r="A54">
        <v>95</v>
      </c>
      <c r="E54" s="7">
        <v>526</v>
      </c>
      <c r="G54" s="1">
        <v>130</v>
      </c>
      <c r="H54" s="5">
        <v>130</v>
      </c>
      <c r="I54" s="2">
        <v>0</v>
      </c>
    </row>
    <row r="55" spans="1:9" x14ac:dyDescent="0.2">
      <c r="A55">
        <v>79</v>
      </c>
      <c r="E55" s="7">
        <v>539</v>
      </c>
      <c r="G55" s="1">
        <v>131</v>
      </c>
      <c r="H55" s="5">
        <v>131</v>
      </c>
      <c r="I55" s="2">
        <v>2</v>
      </c>
    </row>
    <row r="56" spans="1:9" x14ac:dyDescent="0.2">
      <c r="A56">
        <v>108</v>
      </c>
      <c r="E56" s="7">
        <f>AVERAGE(E53:E55)</f>
        <v>557.33333333333337</v>
      </c>
      <c r="G56" s="1">
        <v>132</v>
      </c>
      <c r="H56" s="5">
        <v>132</v>
      </c>
      <c r="I56" s="2">
        <v>1</v>
      </c>
    </row>
    <row r="57" spans="1:9" x14ac:dyDescent="0.2">
      <c r="A57">
        <v>89</v>
      </c>
      <c r="E57" s="7" t="s">
        <v>16</v>
      </c>
      <c r="G57" s="1">
        <v>133</v>
      </c>
      <c r="H57" s="5">
        <v>133</v>
      </c>
      <c r="I57" s="2">
        <v>0</v>
      </c>
    </row>
    <row r="58" spans="1:9" x14ac:dyDescent="0.2">
      <c r="A58">
        <v>111</v>
      </c>
      <c r="E58" s="7" t="s">
        <v>1</v>
      </c>
      <c r="G58" s="1">
        <v>134</v>
      </c>
      <c r="H58" s="5">
        <v>134</v>
      </c>
      <c r="I58" s="2">
        <v>0</v>
      </c>
    </row>
    <row r="59" spans="1:9" x14ac:dyDescent="0.2">
      <c r="A59">
        <v>116</v>
      </c>
      <c r="E59" s="7">
        <v>20</v>
      </c>
      <c r="G59" s="1">
        <v>135</v>
      </c>
      <c r="H59" s="5">
        <v>135</v>
      </c>
      <c r="I59" s="2">
        <v>0</v>
      </c>
    </row>
    <row r="60" spans="1:9" x14ac:dyDescent="0.2">
      <c r="A60">
        <v>116</v>
      </c>
      <c r="E60" s="7">
        <v>29</v>
      </c>
      <c r="G60" s="1">
        <v>136</v>
      </c>
      <c r="H60" s="5">
        <v>136</v>
      </c>
      <c r="I60" s="2">
        <v>0</v>
      </c>
    </row>
    <row r="61" spans="1:9" x14ac:dyDescent="0.2">
      <c r="A61">
        <v>103</v>
      </c>
      <c r="E61" s="7">
        <v>24</v>
      </c>
      <c r="G61" s="1">
        <v>137</v>
      </c>
      <c r="H61" s="5">
        <v>137</v>
      </c>
      <c r="I61" s="2">
        <v>0</v>
      </c>
    </row>
    <row r="62" spans="1:9" x14ac:dyDescent="0.2">
      <c r="A62">
        <v>107</v>
      </c>
      <c r="E62" s="7">
        <f>AVERAGE(E59:E61)</f>
        <v>24.333333333333332</v>
      </c>
      <c r="G62" s="1">
        <v>138</v>
      </c>
      <c r="H62" s="5">
        <v>138</v>
      </c>
      <c r="I62" s="2">
        <v>0</v>
      </c>
    </row>
    <row r="63" spans="1:9" x14ac:dyDescent="0.2">
      <c r="A63">
        <v>132</v>
      </c>
      <c r="E63" s="7" t="s">
        <v>17</v>
      </c>
      <c r="G63" s="1">
        <v>139</v>
      </c>
      <c r="H63" s="5">
        <v>139</v>
      </c>
      <c r="I63" s="2">
        <v>1</v>
      </c>
    </row>
    <row r="64" spans="1:9" ht="16" thickBot="1" x14ac:dyDescent="0.25">
      <c r="A64">
        <v>101</v>
      </c>
      <c r="E64" s="7" t="s">
        <v>1</v>
      </c>
      <c r="H64" s="3" t="s">
        <v>24</v>
      </c>
      <c r="I64" s="3">
        <v>0</v>
      </c>
    </row>
    <row r="65" spans="1:5" x14ac:dyDescent="0.2">
      <c r="A65">
        <v>103</v>
      </c>
      <c r="E65" s="7">
        <v>559</v>
      </c>
    </row>
    <row r="66" spans="1:5" x14ac:dyDescent="0.2">
      <c r="A66">
        <v>102</v>
      </c>
      <c r="E66" s="7">
        <v>519</v>
      </c>
    </row>
    <row r="67" spans="1:5" x14ac:dyDescent="0.2">
      <c r="A67">
        <v>109</v>
      </c>
      <c r="E67" s="7">
        <v>550</v>
      </c>
    </row>
    <row r="68" spans="1:5" x14ac:dyDescent="0.2">
      <c r="A68">
        <v>126</v>
      </c>
      <c r="E68" s="7">
        <f>AVERAGE(E65:E67)</f>
        <v>542.66666666666663</v>
      </c>
    </row>
    <row r="69" spans="1:5" x14ac:dyDescent="0.2">
      <c r="A69">
        <v>101</v>
      </c>
      <c r="E69" s="7" t="s">
        <v>18</v>
      </c>
    </row>
    <row r="70" spans="1:5" x14ac:dyDescent="0.2">
      <c r="A70">
        <v>106</v>
      </c>
      <c r="E70" s="7" t="s">
        <v>1</v>
      </c>
    </row>
    <row r="71" spans="1:5" x14ac:dyDescent="0.2">
      <c r="A71">
        <v>105</v>
      </c>
      <c r="E71" s="7">
        <v>508</v>
      </c>
    </row>
    <row r="72" spans="1:5" x14ac:dyDescent="0.2">
      <c r="A72">
        <v>117</v>
      </c>
      <c r="E72" s="7">
        <v>511</v>
      </c>
    </row>
    <row r="73" spans="1:5" x14ac:dyDescent="0.2">
      <c r="A73">
        <v>90</v>
      </c>
      <c r="E73" s="7">
        <v>532</v>
      </c>
    </row>
    <row r="74" spans="1:5" x14ac:dyDescent="0.2">
      <c r="A74">
        <v>83</v>
      </c>
      <c r="E74" s="7">
        <f>AVERAGE(E71:E73)</f>
        <v>517</v>
      </c>
    </row>
    <row r="75" spans="1:5" x14ac:dyDescent="0.2">
      <c r="A75">
        <v>107</v>
      </c>
      <c r="E75" s="7" t="s">
        <v>19</v>
      </c>
    </row>
    <row r="76" spans="1:5" x14ac:dyDescent="0.2">
      <c r="A76">
        <v>102</v>
      </c>
      <c r="E76" s="7" t="s">
        <v>1</v>
      </c>
    </row>
    <row r="77" spans="1:5" x14ac:dyDescent="0.2">
      <c r="A77">
        <v>109</v>
      </c>
      <c r="E77" s="7">
        <v>469</v>
      </c>
    </row>
    <row r="78" spans="1:5" x14ac:dyDescent="0.2">
      <c r="A78">
        <v>96</v>
      </c>
      <c r="E78" s="7">
        <v>531</v>
      </c>
    </row>
    <row r="79" spans="1:5" x14ac:dyDescent="0.2">
      <c r="A79">
        <v>101</v>
      </c>
      <c r="E79" s="7">
        <v>505</v>
      </c>
    </row>
    <row r="80" spans="1:5" x14ac:dyDescent="0.2">
      <c r="A80">
        <v>100</v>
      </c>
      <c r="E80" s="7">
        <f>AVERAGE(E77:E79)</f>
        <v>501.66666666666669</v>
      </c>
    </row>
    <row r="81" spans="1:5" x14ac:dyDescent="0.2">
      <c r="A81">
        <v>112</v>
      </c>
      <c r="E81" s="7" t="s">
        <v>20</v>
      </c>
    </row>
    <row r="82" spans="1:5" x14ac:dyDescent="0.2">
      <c r="A82">
        <v>113</v>
      </c>
      <c r="E82" s="7" t="s">
        <v>1</v>
      </c>
    </row>
    <row r="83" spans="1:5" x14ac:dyDescent="0.2">
      <c r="A83">
        <v>97</v>
      </c>
      <c r="E83" s="7">
        <v>431</v>
      </c>
    </row>
    <row r="84" spans="1:5" x14ac:dyDescent="0.2">
      <c r="A84">
        <v>110</v>
      </c>
      <c r="E84" s="7">
        <v>464</v>
      </c>
    </row>
    <row r="85" spans="1:5" x14ac:dyDescent="0.2">
      <c r="A85">
        <v>109</v>
      </c>
      <c r="E85" s="7">
        <v>455</v>
      </c>
    </row>
    <row r="86" spans="1:5" x14ac:dyDescent="0.2">
      <c r="A86">
        <v>99</v>
      </c>
      <c r="E86" s="7">
        <f>AVERAGE(E83:E85)</f>
        <v>450</v>
      </c>
    </row>
    <row r="87" spans="1:5" x14ac:dyDescent="0.2">
      <c r="A87">
        <v>107</v>
      </c>
      <c r="E87" s="7" t="s">
        <v>21</v>
      </c>
    </row>
    <row r="88" spans="1:5" x14ac:dyDescent="0.2">
      <c r="A88">
        <v>123</v>
      </c>
      <c r="E88" s="7" t="s">
        <v>1</v>
      </c>
    </row>
    <row r="89" spans="1:5" x14ac:dyDescent="0.2">
      <c r="A89">
        <v>105</v>
      </c>
      <c r="E89" s="7">
        <v>346</v>
      </c>
    </row>
    <row r="90" spans="1:5" x14ac:dyDescent="0.2">
      <c r="A90">
        <v>117</v>
      </c>
      <c r="E90" s="7">
        <v>366</v>
      </c>
    </row>
    <row r="91" spans="1:5" x14ac:dyDescent="0.2">
      <c r="A91">
        <v>102</v>
      </c>
      <c r="E91" s="7">
        <v>397</v>
      </c>
    </row>
    <row r="92" spans="1:5" x14ac:dyDescent="0.2">
      <c r="A92">
        <v>105</v>
      </c>
      <c r="E92" s="7">
        <f>AVERAGE(E89:E91)</f>
        <v>369.66666666666669</v>
      </c>
    </row>
    <row r="93" spans="1:5" x14ac:dyDescent="0.2">
      <c r="A93">
        <v>108</v>
      </c>
      <c r="E93" s="7" t="s">
        <v>22</v>
      </c>
    </row>
    <row r="94" spans="1:5" x14ac:dyDescent="0.2">
      <c r="A94">
        <v>92</v>
      </c>
      <c r="E94" s="7" t="s">
        <v>1</v>
      </c>
    </row>
    <row r="95" spans="1:5" x14ac:dyDescent="0.2">
      <c r="A95">
        <v>104</v>
      </c>
      <c r="E95" s="7">
        <v>382</v>
      </c>
    </row>
    <row r="96" spans="1:5" x14ac:dyDescent="0.2">
      <c r="A96">
        <v>102</v>
      </c>
      <c r="E96" s="7">
        <v>370</v>
      </c>
    </row>
    <row r="97" spans="1:5" x14ac:dyDescent="0.2">
      <c r="A97">
        <v>110</v>
      </c>
      <c r="E97" s="7">
        <v>351</v>
      </c>
    </row>
    <row r="98" spans="1:5" x14ac:dyDescent="0.2">
      <c r="A98">
        <v>127</v>
      </c>
      <c r="E98" s="8">
        <f>AVERAGE(E95:E97)</f>
        <v>367.66666666666669</v>
      </c>
    </row>
    <row r="99" spans="1:5" x14ac:dyDescent="0.2">
      <c r="A99">
        <v>85</v>
      </c>
    </row>
    <row r="100" spans="1:5" x14ac:dyDescent="0.2">
      <c r="A100">
        <v>93</v>
      </c>
    </row>
    <row r="101" spans="1:5" x14ac:dyDescent="0.2">
      <c r="A101">
        <v>118</v>
      </c>
    </row>
    <row r="102" spans="1:5" x14ac:dyDescent="0.2">
      <c r="A102">
        <v>123</v>
      </c>
    </row>
    <row r="103" spans="1:5" x14ac:dyDescent="0.2">
      <c r="A103">
        <v>97</v>
      </c>
    </row>
    <row r="104" spans="1:5" x14ac:dyDescent="0.2">
      <c r="A104">
        <v>117</v>
      </c>
    </row>
    <row r="105" spans="1:5" x14ac:dyDescent="0.2">
      <c r="A105">
        <v>94</v>
      </c>
    </row>
    <row r="106" spans="1:5" x14ac:dyDescent="0.2">
      <c r="A106">
        <v>99</v>
      </c>
    </row>
    <row r="107" spans="1:5" x14ac:dyDescent="0.2">
      <c r="A107">
        <v>104</v>
      </c>
    </row>
    <row r="108" spans="1:5" x14ac:dyDescent="0.2">
      <c r="A108">
        <v>107</v>
      </c>
    </row>
    <row r="109" spans="1:5" x14ac:dyDescent="0.2">
      <c r="A109">
        <v>101</v>
      </c>
    </row>
    <row r="110" spans="1:5" x14ac:dyDescent="0.2">
      <c r="A110">
        <v>100</v>
      </c>
    </row>
    <row r="111" spans="1:5" x14ac:dyDescent="0.2">
      <c r="A111">
        <v>106</v>
      </c>
    </row>
    <row r="112" spans="1:5" x14ac:dyDescent="0.2">
      <c r="A112">
        <v>96</v>
      </c>
    </row>
    <row r="113" spans="1:1" x14ac:dyDescent="0.2">
      <c r="A113">
        <v>99</v>
      </c>
    </row>
    <row r="114" spans="1:1" x14ac:dyDescent="0.2">
      <c r="A114">
        <v>86</v>
      </c>
    </row>
    <row r="115" spans="1:1" x14ac:dyDescent="0.2">
      <c r="A115">
        <v>110</v>
      </c>
    </row>
    <row r="116" spans="1:1" x14ac:dyDescent="0.2">
      <c r="A116">
        <v>104</v>
      </c>
    </row>
    <row r="117" spans="1:1" x14ac:dyDescent="0.2">
      <c r="A117">
        <v>103</v>
      </c>
    </row>
    <row r="118" spans="1:1" x14ac:dyDescent="0.2">
      <c r="A118">
        <v>81</v>
      </c>
    </row>
    <row r="119" spans="1:1" x14ac:dyDescent="0.2">
      <c r="A119">
        <v>124</v>
      </c>
    </row>
    <row r="120" spans="1:1" x14ac:dyDescent="0.2">
      <c r="A120">
        <v>120</v>
      </c>
    </row>
    <row r="121" spans="1:1" x14ac:dyDescent="0.2">
      <c r="A121">
        <v>103</v>
      </c>
    </row>
    <row r="122" spans="1:1" x14ac:dyDescent="0.2">
      <c r="A122">
        <v>81</v>
      </c>
    </row>
    <row r="123" spans="1:1" x14ac:dyDescent="0.2">
      <c r="A123">
        <v>110</v>
      </c>
    </row>
    <row r="124" spans="1:1" x14ac:dyDescent="0.2">
      <c r="A124">
        <v>89</v>
      </c>
    </row>
    <row r="125" spans="1:1" x14ac:dyDescent="0.2">
      <c r="A125">
        <v>100</v>
      </c>
    </row>
    <row r="126" spans="1:1" x14ac:dyDescent="0.2">
      <c r="A126">
        <v>124</v>
      </c>
    </row>
    <row r="127" spans="1:1" x14ac:dyDescent="0.2">
      <c r="A127">
        <v>107</v>
      </c>
    </row>
    <row r="128" spans="1:1" x14ac:dyDescent="0.2">
      <c r="A128">
        <v>96</v>
      </c>
    </row>
    <row r="129" spans="1:1" x14ac:dyDescent="0.2">
      <c r="A129">
        <v>84</v>
      </c>
    </row>
    <row r="130" spans="1:1" x14ac:dyDescent="0.2">
      <c r="A130">
        <v>100</v>
      </c>
    </row>
    <row r="131" spans="1:1" x14ac:dyDescent="0.2">
      <c r="A131">
        <v>119</v>
      </c>
    </row>
    <row r="132" spans="1:1" x14ac:dyDescent="0.2">
      <c r="A132">
        <v>108</v>
      </c>
    </row>
    <row r="133" spans="1:1" x14ac:dyDescent="0.2">
      <c r="A133">
        <v>113</v>
      </c>
    </row>
    <row r="134" spans="1:1" x14ac:dyDescent="0.2">
      <c r="A134">
        <v>95</v>
      </c>
    </row>
    <row r="135" spans="1:1" x14ac:dyDescent="0.2">
      <c r="A135">
        <v>105</v>
      </c>
    </row>
    <row r="136" spans="1:1" x14ac:dyDescent="0.2">
      <c r="A136">
        <v>114</v>
      </c>
    </row>
    <row r="137" spans="1:1" x14ac:dyDescent="0.2">
      <c r="A137">
        <v>103</v>
      </c>
    </row>
    <row r="138" spans="1:1" x14ac:dyDescent="0.2">
      <c r="A138">
        <v>100</v>
      </c>
    </row>
    <row r="139" spans="1:1" x14ac:dyDescent="0.2">
      <c r="A139">
        <v>96</v>
      </c>
    </row>
    <row r="140" spans="1:1" x14ac:dyDescent="0.2">
      <c r="A140">
        <v>128</v>
      </c>
    </row>
    <row r="141" spans="1:1" x14ac:dyDescent="0.2">
      <c r="A141">
        <v>103</v>
      </c>
    </row>
    <row r="142" spans="1:1" x14ac:dyDescent="0.2">
      <c r="A142">
        <v>91</v>
      </c>
    </row>
    <row r="143" spans="1:1" x14ac:dyDescent="0.2">
      <c r="A143">
        <v>114</v>
      </c>
    </row>
    <row r="144" spans="1:1" x14ac:dyDescent="0.2">
      <c r="A144">
        <v>109</v>
      </c>
    </row>
    <row r="145" spans="1:1" x14ac:dyDescent="0.2">
      <c r="A145">
        <v>104</v>
      </c>
    </row>
    <row r="146" spans="1:1" x14ac:dyDescent="0.2">
      <c r="A146">
        <v>109</v>
      </c>
    </row>
    <row r="147" spans="1:1" x14ac:dyDescent="0.2">
      <c r="A147">
        <v>111</v>
      </c>
    </row>
    <row r="148" spans="1:1" x14ac:dyDescent="0.2">
      <c r="A148">
        <v>127</v>
      </c>
    </row>
    <row r="149" spans="1:1" x14ac:dyDescent="0.2">
      <c r="A149">
        <v>110</v>
      </c>
    </row>
    <row r="150" spans="1:1" x14ac:dyDescent="0.2">
      <c r="A150">
        <v>98</v>
      </c>
    </row>
    <row r="151" spans="1:1" x14ac:dyDescent="0.2">
      <c r="A151">
        <v>107</v>
      </c>
    </row>
    <row r="152" spans="1:1" x14ac:dyDescent="0.2">
      <c r="A152">
        <v>115</v>
      </c>
    </row>
    <row r="153" spans="1:1" x14ac:dyDescent="0.2">
      <c r="A153">
        <v>103</v>
      </c>
    </row>
    <row r="154" spans="1:1" x14ac:dyDescent="0.2">
      <c r="A154">
        <v>131</v>
      </c>
    </row>
    <row r="155" spans="1:1" x14ac:dyDescent="0.2">
      <c r="A155">
        <v>104</v>
      </c>
    </row>
    <row r="156" spans="1:1" x14ac:dyDescent="0.2">
      <c r="A156">
        <v>111</v>
      </c>
    </row>
    <row r="157" spans="1:1" x14ac:dyDescent="0.2">
      <c r="A157">
        <v>109</v>
      </c>
    </row>
    <row r="158" spans="1:1" x14ac:dyDescent="0.2">
      <c r="A158">
        <v>123</v>
      </c>
    </row>
    <row r="159" spans="1:1" x14ac:dyDescent="0.2">
      <c r="A159">
        <v>96</v>
      </c>
    </row>
    <row r="160" spans="1:1" x14ac:dyDescent="0.2">
      <c r="A160">
        <v>103</v>
      </c>
    </row>
    <row r="161" spans="1:1" x14ac:dyDescent="0.2">
      <c r="A161">
        <v>90</v>
      </c>
    </row>
    <row r="162" spans="1:1" x14ac:dyDescent="0.2">
      <c r="A162">
        <v>90</v>
      </c>
    </row>
    <row r="163" spans="1:1" x14ac:dyDescent="0.2">
      <c r="A163">
        <v>108</v>
      </c>
    </row>
    <row r="164" spans="1:1" x14ac:dyDescent="0.2">
      <c r="A164">
        <v>107</v>
      </c>
    </row>
    <row r="165" spans="1:1" x14ac:dyDescent="0.2">
      <c r="A165">
        <v>89</v>
      </c>
    </row>
    <row r="166" spans="1:1" x14ac:dyDescent="0.2">
      <c r="A166">
        <v>128</v>
      </c>
    </row>
    <row r="167" spans="1:1" x14ac:dyDescent="0.2">
      <c r="A167">
        <v>116</v>
      </c>
    </row>
    <row r="168" spans="1:1" x14ac:dyDescent="0.2">
      <c r="A168">
        <v>105</v>
      </c>
    </row>
    <row r="169" spans="1:1" x14ac:dyDescent="0.2">
      <c r="A169">
        <v>91</v>
      </c>
    </row>
    <row r="170" spans="1:1" x14ac:dyDescent="0.2">
      <c r="A170">
        <v>97</v>
      </c>
    </row>
    <row r="171" spans="1:1" x14ac:dyDescent="0.2">
      <c r="A171">
        <v>103</v>
      </c>
    </row>
    <row r="172" spans="1:1" x14ac:dyDescent="0.2">
      <c r="A172">
        <v>116</v>
      </c>
    </row>
    <row r="173" spans="1:1" x14ac:dyDescent="0.2">
      <c r="A173">
        <v>105</v>
      </c>
    </row>
    <row r="174" spans="1:1" x14ac:dyDescent="0.2">
      <c r="A174">
        <v>118</v>
      </c>
    </row>
    <row r="175" spans="1:1" x14ac:dyDescent="0.2">
      <c r="A175">
        <v>119</v>
      </c>
    </row>
    <row r="176" spans="1:1" x14ac:dyDescent="0.2">
      <c r="A176">
        <v>104</v>
      </c>
    </row>
    <row r="177" spans="1:1" x14ac:dyDescent="0.2">
      <c r="A177">
        <v>97</v>
      </c>
    </row>
    <row r="178" spans="1:1" x14ac:dyDescent="0.2">
      <c r="A178">
        <v>111</v>
      </c>
    </row>
    <row r="179" spans="1:1" x14ac:dyDescent="0.2">
      <c r="A179">
        <v>114</v>
      </c>
    </row>
    <row r="180" spans="1:1" x14ac:dyDescent="0.2">
      <c r="A180">
        <v>101</v>
      </c>
    </row>
    <row r="181" spans="1:1" x14ac:dyDescent="0.2">
      <c r="A181">
        <v>116</v>
      </c>
    </row>
    <row r="182" spans="1:1" x14ac:dyDescent="0.2">
      <c r="A182">
        <v>109</v>
      </c>
    </row>
    <row r="183" spans="1:1" x14ac:dyDescent="0.2">
      <c r="A183">
        <v>96</v>
      </c>
    </row>
    <row r="184" spans="1:1" x14ac:dyDescent="0.2">
      <c r="A184">
        <v>108</v>
      </c>
    </row>
    <row r="185" spans="1:1" x14ac:dyDescent="0.2">
      <c r="A185">
        <v>94</v>
      </c>
    </row>
    <row r="186" spans="1:1" x14ac:dyDescent="0.2">
      <c r="A186">
        <v>122</v>
      </c>
    </row>
    <row r="187" spans="1:1" x14ac:dyDescent="0.2">
      <c r="A187">
        <v>115</v>
      </c>
    </row>
    <row r="188" spans="1:1" x14ac:dyDescent="0.2">
      <c r="A188">
        <v>101</v>
      </c>
    </row>
    <row r="189" spans="1:1" x14ac:dyDescent="0.2">
      <c r="A189">
        <v>106</v>
      </c>
    </row>
    <row r="190" spans="1:1" x14ac:dyDescent="0.2">
      <c r="A190">
        <v>96</v>
      </c>
    </row>
    <row r="191" spans="1:1" x14ac:dyDescent="0.2">
      <c r="A191">
        <v>98</v>
      </c>
    </row>
    <row r="192" spans="1:1" x14ac:dyDescent="0.2">
      <c r="A192">
        <v>97</v>
      </c>
    </row>
    <row r="193" spans="1:1" x14ac:dyDescent="0.2">
      <c r="A193">
        <v>107</v>
      </c>
    </row>
    <row r="194" spans="1:1" x14ac:dyDescent="0.2">
      <c r="A194">
        <v>122</v>
      </c>
    </row>
    <row r="195" spans="1:1" x14ac:dyDescent="0.2">
      <c r="A195">
        <v>117</v>
      </c>
    </row>
    <row r="196" spans="1:1" x14ac:dyDescent="0.2">
      <c r="A196">
        <v>113</v>
      </c>
    </row>
    <row r="197" spans="1:1" x14ac:dyDescent="0.2">
      <c r="A197">
        <v>103</v>
      </c>
    </row>
    <row r="198" spans="1:1" x14ac:dyDescent="0.2">
      <c r="A198">
        <v>120</v>
      </c>
    </row>
    <row r="199" spans="1:1" x14ac:dyDescent="0.2">
      <c r="A199">
        <v>107</v>
      </c>
    </row>
    <row r="200" spans="1:1" x14ac:dyDescent="0.2">
      <c r="A200">
        <v>109</v>
      </c>
    </row>
    <row r="201" spans="1:1" x14ac:dyDescent="0.2">
      <c r="A201">
        <v>96</v>
      </c>
    </row>
    <row r="202" spans="1:1" x14ac:dyDescent="0.2">
      <c r="A202">
        <v>91</v>
      </c>
    </row>
    <row r="203" spans="1:1" x14ac:dyDescent="0.2">
      <c r="A203">
        <v>90</v>
      </c>
    </row>
    <row r="204" spans="1:1" x14ac:dyDescent="0.2">
      <c r="A204">
        <v>88</v>
      </c>
    </row>
    <row r="205" spans="1:1" x14ac:dyDescent="0.2">
      <c r="A205">
        <v>101</v>
      </c>
    </row>
    <row r="206" spans="1:1" x14ac:dyDescent="0.2">
      <c r="A206">
        <v>94</v>
      </c>
    </row>
    <row r="207" spans="1:1" x14ac:dyDescent="0.2">
      <c r="A207">
        <v>128</v>
      </c>
    </row>
    <row r="208" spans="1:1" x14ac:dyDescent="0.2">
      <c r="A208">
        <v>102</v>
      </c>
    </row>
    <row r="209" spans="1:1" x14ac:dyDescent="0.2">
      <c r="A209">
        <v>118</v>
      </c>
    </row>
    <row r="210" spans="1:1" x14ac:dyDescent="0.2">
      <c r="A210">
        <v>111</v>
      </c>
    </row>
    <row r="211" spans="1:1" x14ac:dyDescent="0.2">
      <c r="A211">
        <v>122</v>
      </c>
    </row>
    <row r="212" spans="1:1" x14ac:dyDescent="0.2">
      <c r="A212">
        <v>85</v>
      </c>
    </row>
    <row r="213" spans="1:1" x14ac:dyDescent="0.2">
      <c r="A213">
        <v>116</v>
      </c>
    </row>
    <row r="214" spans="1:1" x14ac:dyDescent="0.2">
      <c r="A214">
        <v>102</v>
      </c>
    </row>
    <row r="215" spans="1:1" x14ac:dyDescent="0.2">
      <c r="A215">
        <v>115</v>
      </c>
    </row>
    <row r="216" spans="1:1" x14ac:dyDescent="0.2">
      <c r="A216">
        <v>92</v>
      </c>
    </row>
    <row r="217" spans="1:1" x14ac:dyDescent="0.2">
      <c r="A217">
        <v>98</v>
      </c>
    </row>
    <row r="218" spans="1:1" x14ac:dyDescent="0.2">
      <c r="A218">
        <v>105</v>
      </c>
    </row>
    <row r="219" spans="1:1" x14ac:dyDescent="0.2">
      <c r="A219">
        <v>103</v>
      </c>
    </row>
    <row r="220" spans="1:1" x14ac:dyDescent="0.2">
      <c r="A220">
        <v>114</v>
      </c>
    </row>
    <row r="221" spans="1:1" x14ac:dyDescent="0.2">
      <c r="A221">
        <v>106</v>
      </c>
    </row>
    <row r="222" spans="1:1" x14ac:dyDescent="0.2">
      <c r="A222">
        <v>112</v>
      </c>
    </row>
    <row r="223" spans="1:1" x14ac:dyDescent="0.2">
      <c r="A223">
        <v>90</v>
      </c>
    </row>
    <row r="224" spans="1:1" x14ac:dyDescent="0.2">
      <c r="A224">
        <v>105</v>
      </c>
    </row>
    <row r="225" spans="1:1" x14ac:dyDescent="0.2">
      <c r="A225">
        <v>84</v>
      </c>
    </row>
    <row r="226" spans="1:1" x14ac:dyDescent="0.2">
      <c r="A226">
        <v>112</v>
      </c>
    </row>
    <row r="227" spans="1:1" x14ac:dyDescent="0.2">
      <c r="A227">
        <v>105</v>
      </c>
    </row>
    <row r="228" spans="1:1" x14ac:dyDescent="0.2">
      <c r="A228">
        <v>95</v>
      </c>
    </row>
    <row r="229" spans="1:1" x14ac:dyDescent="0.2">
      <c r="A229">
        <v>99</v>
      </c>
    </row>
    <row r="230" spans="1:1" x14ac:dyDescent="0.2">
      <c r="A230">
        <v>118</v>
      </c>
    </row>
    <row r="231" spans="1:1" x14ac:dyDescent="0.2">
      <c r="A231">
        <v>129</v>
      </c>
    </row>
    <row r="232" spans="1:1" x14ac:dyDescent="0.2">
      <c r="A232">
        <v>95</v>
      </c>
    </row>
    <row r="233" spans="1:1" x14ac:dyDescent="0.2">
      <c r="A233">
        <v>122</v>
      </c>
    </row>
    <row r="234" spans="1:1" x14ac:dyDescent="0.2">
      <c r="A234">
        <v>91</v>
      </c>
    </row>
    <row r="235" spans="1:1" x14ac:dyDescent="0.2">
      <c r="A235">
        <v>108</v>
      </c>
    </row>
    <row r="236" spans="1:1" x14ac:dyDescent="0.2">
      <c r="A236">
        <v>109</v>
      </c>
    </row>
    <row r="237" spans="1:1" x14ac:dyDescent="0.2">
      <c r="A237">
        <v>109</v>
      </c>
    </row>
    <row r="238" spans="1:1" x14ac:dyDescent="0.2">
      <c r="A238">
        <v>101</v>
      </c>
    </row>
    <row r="239" spans="1:1" x14ac:dyDescent="0.2">
      <c r="A239">
        <v>96</v>
      </c>
    </row>
    <row r="240" spans="1:1" x14ac:dyDescent="0.2">
      <c r="A240">
        <v>105</v>
      </c>
    </row>
    <row r="241" spans="1:1" x14ac:dyDescent="0.2">
      <c r="A241">
        <v>121</v>
      </c>
    </row>
    <row r="242" spans="1:1" x14ac:dyDescent="0.2">
      <c r="A242">
        <v>108</v>
      </c>
    </row>
    <row r="243" spans="1:1" x14ac:dyDescent="0.2">
      <c r="A243">
        <v>108</v>
      </c>
    </row>
    <row r="244" spans="1:1" x14ac:dyDescent="0.2">
      <c r="A244">
        <v>104</v>
      </c>
    </row>
    <row r="245" spans="1:1" x14ac:dyDescent="0.2">
      <c r="A245">
        <v>99</v>
      </c>
    </row>
    <row r="246" spans="1:1" x14ac:dyDescent="0.2">
      <c r="A246">
        <v>95</v>
      </c>
    </row>
    <row r="247" spans="1:1" x14ac:dyDescent="0.2">
      <c r="A247">
        <v>114</v>
      </c>
    </row>
    <row r="248" spans="1:1" x14ac:dyDescent="0.2">
      <c r="A248">
        <v>98</v>
      </c>
    </row>
    <row r="249" spans="1:1" x14ac:dyDescent="0.2">
      <c r="A249">
        <v>112</v>
      </c>
    </row>
    <row r="250" spans="1:1" x14ac:dyDescent="0.2">
      <c r="A250">
        <v>95</v>
      </c>
    </row>
    <row r="251" spans="1:1" x14ac:dyDescent="0.2">
      <c r="A251">
        <v>122</v>
      </c>
    </row>
    <row r="252" spans="1:1" x14ac:dyDescent="0.2">
      <c r="A252">
        <v>110</v>
      </c>
    </row>
    <row r="253" spans="1:1" x14ac:dyDescent="0.2">
      <c r="A253">
        <v>123</v>
      </c>
    </row>
    <row r="254" spans="1:1" x14ac:dyDescent="0.2">
      <c r="A254">
        <v>119</v>
      </c>
    </row>
    <row r="255" spans="1:1" x14ac:dyDescent="0.2">
      <c r="A255">
        <v>91</v>
      </c>
    </row>
    <row r="256" spans="1:1" x14ac:dyDescent="0.2">
      <c r="A256">
        <v>111</v>
      </c>
    </row>
    <row r="257" spans="1:1" x14ac:dyDescent="0.2">
      <c r="A257">
        <v>107</v>
      </c>
    </row>
    <row r="258" spans="1:1" x14ac:dyDescent="0.2">
      <c r="A258">
        <v>108</v>
      </c>
    </row>
    <row r="259" spans="1:1" x14ac:dyDescent="0.2">
      <c r="A259">
        <v>95</v>
      </c>
    </row>
    <row r="260" spans="1:1" x14ac:dyDescent="0.2">
      <c r="A260">
        <v>104</v>
      </c>
    </row>
    <row r="261" spans="1:1" x14ac:dyDescent="0.2">
      <c r="A261">
        <v>93</v>
      </c>
    </row>
    <row r="262" spans="1:1" x14ac:dyDescent="0.2">
      <c r="A262">
        <v>117</v>
      </c>
    </row>
    <row r="263" spans="1:1" x14ac:dyDescent="0.2">
      <c r="A263">
        <v>89</v>
      </c>
    </row>
    <row r="264" spans="1:1" x14ac:dyDescent="0.2">
      <c r="A264">
        <v>122</v>
      </c>
    </row>
    <row r="265" spans="1:1" x14ac:dyDescent="0.2">
      <c r="A265">
        <v>87</v>
      </c>
    </row>
    <row r="266" spans="1:1" x14ac:dyDescent="0.2">
      <c r="A266">
        <v>107</v>
      </c>
    </row>
    <row r="267" spans="1:1" x14ac:dyDescent="0.2">
      <c r="A267">
        <v>117</v>
      </c>
    </row>
    <row r="268" spans="1:1" x14ac:dyDescent="0.2">
      <c r="A268">
        <v>105</v>
      </c>
    </row>
    <row r="269" spans="1:1" x14ac:dyDescent="0.2">
      <c r="A269">
        <v>86</v>
      </c>
    </row>
    <row r="270" spans="1:1" x14ac:dyDescent="0.2">
      <c r="A270">
        <v>109</v>
      </c>
    </row>
    <row r="271" spans="1:1" x14ac:dyDescent="0.2">
      <c r="A271">
        <v>116</v>
      </c>
    </row>
    <row r="272" spans="1:1" x14ac:dyDescent="0.2">
      <c r="A272">
        <v>94</v>
      </c>
    </row>
    <row r="273" spans="1:1" x14ac:dyDescent="0.2">
      <c r="A273">
        <v>120</v>
      </c>
    </row>
    <row r="274" spans="1:1" x14ac:dyDescent="0.2">
      <c r="A274">
        <v>96</v>
      </c>
    </row>
    <row r="275" spans="1:1" x14ac:dyDescent="0.2">
      <c r="A275">
        <v>98</v>
      </c>
    </row>
    <row r="276" spans="1:1" x14ac:dyDescent="0.2">
      <c r="A276">
        <v>104</v>
      </c>
    </row>
    <row r="277" spans="1:1" x14ac:dyDescent="0.2">
      <c r="A277">
        <v>103</v>
      </c>
    </row>
    <row r="278" spans="1:1" x14ac:dyDescent="0.2">
      <c r="A278">
        <v>118</v>
      </c>
    </row>
    <row r="279" spans="1:1" x14ac:dyDescent="0.2">
      <c r="A279">
        <v>104</v>
      </c>
    </row>
    <row r="280" spans="1:1" x14ac:dyDescent="0.2">
      <c r="A280">
        <v>99</v>
      </c>
    </row>
    <row r="281" spans="1:1" x14ac:dyDescent="0.2">
      <c r="A281">
        <v>103</v>
      </c>
    </row>
    <row r="282" spans="1:1" x14ac:dyDescent="0.2">
      <c r="A282">
        <v>111</v>
      </c>
    </row>
    <row r="283" spans="1:1" x14ac:dyDescent="0.2">
      <c r="A283">
        <v>86</v>
      </c>
    </row>
    <row r="284" spans="1:1" x14ac:dyDescent="0.2">
      <c r="A284">
        <v>116</v>
      </c>
    </row>
    <row r="285" spans="1:1" x14ac:dyDescent="0.2">
      <c r="A285">
        <v>121</v>
      </c>
    </row>
    <row r="286" spans="1:1" x14ac:dyDescent="0.2">
      <c r="A286">
        <v>121</v>
      </c>
    </row>
    <row r="287" spans="1:1" x14ac:dyDescent="0.2">
      <c r="A287">
        <v>109</v>
      </c>
    </row>
    <row r="288" spans="1:1" x14ac:dyDescent="0.2">
      <c r="A288">
        <v>122</v>
      </c>
    </row>
    <row r="289" spans="1:1" x14ac:dyDescent="0.2">
      <c r="A289">
        <v>106</v>
      </c>
    </row>
    <row r="290" spans="1:1" x14ac:dyDescent="0.2">
      <c r="A290">
        <v>116</v>
      </c>
    </row>
    <row r="291" spans="1:1" x14ac:dyDescent="0.2">
      <c r="A291">
        <v>101</v>
      </c>
    </row>
    <row r="292" spans="1:1" x14ac:dyDescent="0.2">
      <c r="A292">
        <v>112</v>
      </c>
    </row>
    <row r="293" spans="1:1" x14ac:dyDescent="0.2">
      <c r="A293">
        <v>91</v>
      </c>
    </row>
    <row r="294" spans="1:1" x14ac:dyDescent="0.2">
      <c r="A294">
        <v>112</v>
      </c>
    </row>
    <row r="295" spans="1:1" x14ac:dyDescent="0.2">
      <c r="A295">
        <v>97</v>
      </c>
    </row>
    <row r="296" spans="1:1" x14ac:dyDescent="0.2">
      <c r="A296">
        <v>120</v>
      </c>
    </row>
    <row r="297" spans="1:1" x14ac:dyDescent="0.2">
      <c r="A297">
        <v>114</v>
      </c>
    </row>
    <row r="298" spans="1:1" x14ac:dyDescent="0.2">
      <c r="A298">
        <v>99</v>
      </c>
    </row>
    <row r="299" spans="1:1" x14ac:dyDescent="0.2">
      <c r="A299">
        <v>103</v>
      </c>
    </row>
    <row r="300" spans="1:1" x14ac:dyDescent="0.2">
      <c r="A300">
        <v>123</v>
      </c>
    </row>
    <row r="301" spans="1:1" x14ac:dyDescent="0.2">
      <c r="A301">
        <v>100</v>
      </c>
    </row>
    <row r="302" spans="1:1" x14ac:dyDescent="0.2">
      <c r="A302">
        <v>106</v>
      </c>
    </row>
  </sheetData>
  <sortState ref="H2:H65">
    <sortCondition ref="H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Amulyoto, Alden A.</dc:creator>
  <cp:lastModifiedBy>Microsoft Office User</cp:lastModifiedBy>
  <dcterms:created xsi:type="dcterms:W3CDTF">2018-10-24T21:54:46Z</dcterms:created>
  <dcterms:modified xsi:type="dcterms:W3CDTF">2018-11-27T01:00:48Z</dcterms:modified>
</cp:coreProperties>
</file>