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davidjefts/Desktop/School/Wake Up Fishy!!/Prob&amp;Stat/"/>
    </mc:Choice>
  </mc:AlternateContent>
  <bookViews>
    <workbookView xWindow="0" yWindow="440" windowWidth="33600" windowHeight="20560" tabRatio="500" activeTab="2"/>
  </bookViews>
  <sheets>
    <sheet name="MA 143 Section - 01" sheetId="1" r:id="rId1"/>
    <sheet name="Sheet2" sheetId="4" r:id="rId2"/>
    <sheet name="MA 412 Section - 01" sheetId="2" r:id="rId3"/>
    <sheet name="Sheet5" sheetId="7" r:id="rId4"/>
  </sheets>
  <definedNames>
    <definedName name="Final_Exam">'MA 143 Section - 01'!$F$2:$F$32</definedName>
    <definedName name="Final_Mark">'MA 143 Section - 01'!$H$2:$H$32</definedName>
    <definedName name="Grade">'MA 143 Section - 01'!$J$2:$J$32</definedName>
    <definedName name="Homework">'MA 143 Section - 01'!$E$2:$E$32</definedName>
    <definedName name="Letter_Grade">'MA 143 Section - 01'!$I$2:$I$32</definedName>
    <definedName name="Quiz">'MA 143 Section - 01'!$D$2:$D$32</definedName>
    <definedName name="Test_1">'MA 143 Section - 01'!$A$2:$A$32</definedName>
    <definedName name="Test_2">'MA 143 Section - 01'!$B$2:$B$32</definedName>
    <definedName name="Test_3">'MA 143 Section - 01'!$C$2:$C$32</definedName>
    <definedName name="Total">'MA 143 Section - 01'!$G$2:$G$32</definedName>
  </definedNames>
  <calcPr calcId="150001" concurrentCalc="0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7" i="2" l="1"/>
  <c r="F36" i="1"/>
  <c r="F36" i="2"/>
  <c r="E36" i="2"/>
  <c r="D36" i="2"/>
  <c r="C36" i="2"/>
  <c r="B36" i="2"/>
  <c r="A36" i="2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F35" i="1"/>
  <c r="E35" i="1"/>
  <c r="D35" i="1"/>
  <c r="C35" i="1"/>
  <c r="B35" i="1"/>
  <c r="A3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4" i="1"/>
  <c r="H34" i="1"/>
  <c r="G34" i="1"/>
  <c r="F34" i="1"/>
  <c r="E34" i="1"/>
  <c r="D34" i="1"/>
  <c r="C34" i="1"/>
  <c r="B34" i="1"/>
  <c r="A34" i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5" i="2"/>
  <c r="G2" i="2"/>
  <c r="H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H35" i="2"/>
  <c r="G35" i="2"/>
  <c r="F35" i="2"/>
  <c r="E35" i="2"/>
  <c r="D35" i="2"/>
  <c r="C35" i="2"/>
  <c r="B35" i="2"/>
  <c r="A35" i="2"/>
</calcChain>
</file>

<file path=xl/sharedStrings.xml><?xml version="1.0" encoding="utf-8"?>
<sst xmlns="http://schemas.openxmlformats.org/spreadsheetml/2006/main" count="149" uniqueCount="39">
  <si>
    <t>C</t>
  </si>
  <si>
    <t>B</t>
  </si>
  <si>
    <t>D</t>
  </si>
  <si>
    <t>A</t>
  </si>
  <si>
    <t>F</t>
  </si>
  <si>
    <t>Test 1</t>
  </si>
  <si>
    <t>Test 2</t>
  </si>
  <si>
    <t>Test 3</t>
  </si>
  <si>
    <t>Quiz</t>
  </si>
  <si>
    <t>Homework</t>
  </si>
  <si>
    <t>Final Exam</t>
  </si>
  <si>
    <t>Total</t>
  </si>
  <si>
    <t>Final Mark</t>
  </si>
  <si>
    <t>Grade</t>
  </si>
  <si>
    <t>Letter Grade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</si>
  <si>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</si>
  <si>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</si>
  <si>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</si>
  <si>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</si>
  <si>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</si>
  <si>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</si>
  <si>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</si>
  <si>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</si>
  <si>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</si>
  <si>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</si>
  <si>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</si>
  <si>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</si>
  <si>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</si>
  <si>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</si>
  <si>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</si>
  <si>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</si>
  <si>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</si>
  <si>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</si>
  <si>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</si>
  <si>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</si>
  <si>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</si>
  <si>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</si>
  <si>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Final Grade = .2(Test_1) + .2(Test_2) + .2(Test_3) + .1(Quiz) + .1(Homework) + .2(Final Exam)</t>
  </si>
  <si>
    <t>Linear Regression Equation: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</si>
</sst>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name val="Arial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right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0" fillId="0" borderId="0" xfId="0" applyFont="1" applyBorder="1" applyAlignment="1"/>
    <xf numFmtId="0" fontId="0" fillId="0" borderId="0" xfId="0" applyFont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Continuous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DS1</a:t>
            </a:r>
            <a:r>
              <a:rPr lang="en-US" baseline="0"/>
              <a:t> Test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 143 Section - 01'!$H$1</c:f>
              <c:strCache>
                <c:ptCount val="1"/>
                <c:pt idx="0">
                  <c:v>Final Mark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 143 Section - 01'!$A$2:$A$32</c:f>
              <c:numCache>
                <c:formatCode>General</c:formatCode>
                <c:ptCount val="31"/>
                <c:pt idx="0">
                  <c:v>81.0</c:v>
                </c:pt>
                <c:pt idx="1">
                  <c:v>66.0</c:v>
                </c:pt>
                <c:pt idx="2">
                  <c:v>69.0</c:v>
                </c:pt>
                <c:pt idx="3">
                  <c:v>93.0</c:v>
                </c:pt>
                <c:pt idx="4">
                  <c:v>83.0</c:v>
                </c:pt>
                <c:pt idx="5">
                  <c:v>91.0</c:v>
                </c:pt>
                <c:pt idx="6">
                  <c:v>85.0</c:v>
                </c:pt>
                <c:pt idx="7">
                  <c:v>68.0</c:v>
                </c:pt>
                <c:pt idx="8">
                  <c:v>98.0</c:v>
                </c:pt>
                <c:pt idx="9">
                  <c:v>95.0</c:v>
                </c:pt>
                <c:pt idx="10">
                  <c:v>71.0</c:v>
                </c:pt>
                <c:pt idx="11">
                  <c:v>72.0</c:v>
                </c:pt>
                <c:pt idx="12">
                  <c:v>90.0</c:v>
                </c:pt>
                <c:pt idx="13">
                  <c:v>48.0</c:v>
                </c:pt>
                <c:pt idx="14">
                  <c:v>74.0</c:v>
                </c:pt>
                <c:pt idx="15">
                  <c:v>64.0</c:v>
                </c:pt>
                <c:pt idx="16">
                  <c:v>98.0</c:v>
                </c:pt>
                <c:pt idx="17">
                  <c:v>82.0</c:v>
                </c:pt>
                <c:pt idx="18">
                  <c:v>64.0</c:v>
                </c:pt>
                <c:pt idx="19">
                  <c:v>68.0</c:v>
                </c:pt>
                <c:pt idx="20">
                  <c:v>61.0</c:v>
                </c:pt>
                <c:pt idx="21">
                  <c:v>78.0</c:v>
                </c:pt>
                <c:pt idx="22">
                  <c:v>68.0</c:v>
                </c:pt>
                <c:pt idx="23">
                  <c:v>56.0</c:v>
                </c:pt>
                <c:pt idx="24">
                  <c:v>68.0</c:v>
                </c:pt>
                <c:pt idx="25">
                  <c:v>73.0</c:v>
                </c:pt>
                <c:pt idx="26">
                  <c:v>43.0</c:v>
                </c:pt>
                <c:pt idx="27">
                  <c:v>96.0</c:v>
                </c:pt>
                <c:pt idx="28">
                  <c:v>74.0</c:v>
                </c:pt>
                <c:pt idx="29">
                  <c:v>72.0</c:v>
                </c:pt>
                <c:pt idx="30">
                  <c:v>80.0</c:v>
                </c:pt>
              </c:numCache>
            </c:numRef>
          </c:xVal>
          <c:yVal>
            <c:numRef>
              <c:f>'MA 143 Section - 01'!$H$2:$H$32</c:f>
              <c:numCache>
                <c:formatCode>General</c:formatCode>
                <c:ptCount val="31"/>
                <c:pt idx="0">
                  <c:v>74.2</c:v>
                </c:pt>
                <c:pt idx="1">
                  <c:v>59.6</c:v>
                </c:pt>
                <c:pt idx="2">
                  <c:v>64.4</c:v>
                </c:pt>
                <c:pt idx="3">
                  <c:v>90.0</c:v>
                </c:pt>
                <c:pt idx="4">
                  <c:v>84.6</c:v>
                </c:pt>
                <c:pt idx="5">
                  <c:v>85.8</c:v>
                </c:pt>
                <c:pt idx="6">
                  <c:v>84.4</c:v>
                </c:pt>
                <c:pt idx="7">
                  <c:v>37.2</c:v>
                </c:pt>
                <c:pt idx="8">
                  <c:v>87.6</c:v>
                </c:pt>
                <c:pt idx="9">
                  <c:v>94.2</c:v>
                </c:pt>
                <c:pt idx="10">
                  <c:v>70.6</c:v>
                </c:pt>
                <c:pt idx="11">
                  <c:v>65.0</c:v>
                </c:pt>
                <c:pt idx="12">
                  <c:v>69.6</c:v>
                </c:pt>
                <c:pt idx="13">
                  <c:v>65.8</c:v>
                </c:pt>
                <c:pt idx="14">
                  <c:v>57.8</c:v>
                </c:pt>
                <c:pt idx="15">
                  <c:v>57.8</c:v>
                </c:pt>
                <c:pt idx="16">
                  <c:v>91.6</c:v>
                </c:pt>
                <c:pt idx="17">
                  <c:v>73.2</c:v>
                </c:pt>
                <c:pt idx="18">
                  <c:v>64.0</c:v>
                </c:pt>
                <c:pt idx="19">
                  <c:v>57.2</c:v>
                </c:pt>
                <c:pt idx="20">
                  <c:v>49.2</c:v>
                </c:pt>
                <c:pt idx="21">
                  <c:v>77.2</c:v>
                </c:pt>
                <c:pt idx="22">
                  <c:v>33.8</c:v>
                </c:pt>
                <c:pt idx="23">
                  <c:v>65.0</c:v>
                </c:pt>
                <c:pt idx="24">
                  <c:v>36.0</c:v>
                </c:pt>
                <c:pt idx="25">
                  <c:v>67.0</c:v>
                </c:pt>
                <c:pt idx="26">
                  <c:v>55.0</c:v>
                </c:pt>
                <c:pt idx="27">
                  <c:v>77.2</c:v>
                </c:pt>
                <c:pt idx="28">
                  <c:v>71.2</c:v>
                </c:pt>
                <c:pt idx="29">
                  <c:v>74.6</c:v>
                </c:pt>
                <c:pt idx="30">
                  <c:v>90.2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0462352"/>
        <c:axId val="-1481351296"/>
      </c:scatterChart>
      <c:valAx>
        <c:axId val="-187046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1351296"/>
        <c:crosses val="autoZero"/>
        <c:crossBetween val="midCat"/>
      </c:valAx>
      <c:valAx>
        <c:axId val="-14813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046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DS2 Quiz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 412 Section - 01'!$H$1</c:f>
              <c:strCache>
                <c:ptCount val="1"/>
                <c:pt idx="0">
                  <c:v>Final Mark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 412 Section - 01'!$D$2:$D$33</c:f>
              <c:numCache>
                <c:formatCode>General</c:formatCode>
                <c:ptCount val="32"/>
                <c:pt idx="0">
                  <c:v>46.0</c:v>
                </c:pt>
                <c:pt idx="1">
                  <c:v>40.0</c:v>
                </c:pt>
                <c:pt idx="2">
                  <c:v>44.0</c:v>
                </c:pt>
                <c:pt idx="3">
                  <c:v>44.0</c:v>
                </c:pt>
                <c:pt idx="4">
                  <c:v>43.0</c:v>
                </c:pt>
                <c:pt idx="5">
                  <c:v>18.0</c:v>
                </c:pt>
                <c:pt idx="6">
                  <c:v>34.0</c:v>
                </c:pt>
                <c:pt idx="7">
                  <c:v>49.0</c:v>
                </c:pt>
                <c:pt idx="8">
                  <c:v>38.0</c:v>
                </c:pt>
                <c:pt idx="9">
                  <c:v>41.0</c:v>
                </c:pt>
                <c:pt idx="10">
                  <c:v>25.0</c:v>
                </c:pt>
                <c:pt idx="11">
                  <c:v>45.0</c:v>
                </c:pt>
                <c:pt idx="12">
                  <c:v>50.0</c:v>
                </c:pt>
                <c:pt idx="13">
                  <c:v>34.0</c:v>
                </c:pt>
                <c:pt idx="14">
                  <c:v>45.0</c:v>
                </c:pt>
                <c:pt idx="15">
                  <c:v>39.0</c:v>
                </c:pt>
                <c:pt idx="16">
                  <c:v>44.0</c:v>
                </c:pt>
                <c:pt idx="17">
                  <c:v>48.0</c:v>
                </c:pt>
                <c:pt idx="18">
                  <c:v>40.0</c:v>
                </c:pt>
                <c:pt idx="19">
                  <c:v>29.0</c:v>
                </c:pt>
                <c:pt idx="20">
                  <c:v>24.0</c:v>
                </c:pt>
                <c:pt idx="21">
                  <c:v>43.0</c:v>
                </c:pt>
                <c:pt idx="22">
                  <c:v>34.0</c:v>
                </c:pt>
                <c:pt idx="23">
                  <c:v>31.0</c:v>
                </c:pt>
                <c:pt idx="24">
                  <c:v>43.0</c:v>
                </c:pt>
                <c:pt idx="25">
                  <c:v>48.0</c:v>
                </c:pt>
                <c:pt idx="26">
                  <c:v>32.0</c:v>
                </c:pt>
                <c:pt idx="27">
                  <c:v>20.0</c:v>
                </c:pt>
                <c:pt idx="28">
                  <c:v>15.0</c:v>
                </c:pt>
                <c:pt idx="29">
                  <c:v>50.0</c:v>
                </c:pt>
                <c:pt idx="30">
                  <c:v>47.0</c:v>
                </c:pt>
                <c:pt idx="31">
                  <c:v>50.0</c:v>
                </c:pt>
              </c:numCache>
            </c:numRef>
          </c:xVal>
          <c:yVal>
            <c:numRef>
              <c:f>'MA 412 Section - 01'!$H$2:$H$33</c:f>
              <c:numCache>
                <c:formatCode>General</c:formatCode>
                <c:ptCount val="32"/>
                <c:pt idx="0">
                  <c:v>79.2</c:v>
                </c:pt>
                <c:pt idx="1">
                  <c:v>81.2</c:v>
                </c:pt>
                <c:pt idx="2">
                  <c:v>77.4</c:v>
                </c:pt>
                <c:pt idx="3">
                  <c:v>84.8</c:v>
                </c:pt>
                <c:pt idx="4">
                  <c:v>78.6</c:v>
                </c:pt>
                <c:pt idx="5">
                  <c:v>67.0</c:v>
                </c:pt>
                <c:pt idx="6">
                  <c:v>50.6</c:v>
                </c:pt>
                <c:pt idx="7">
                  <c:v>92.8</c:v>
                </c:pt>
                <c:pt idx="8">
                  <c:v>76.8</c:v>
                </c:pt>
                <c:pt idx="9">
                  <c:v>83.0</c:v>
                </c:pt>
                <c:pt idx="10">
                  <c:v>58.4</c:v>
                </c:pt>
                <c:pt idx="11">
                  <c:v>87.6</c:v>
                </c:pt>
                <c:pt idx="12">
                  <c:v>95.8</c:v>
                </c:pt>
                <c:pt idx="13">
                  <c:v>75.4</c:v>
                </c:pt>
                <c:pt idx="14">
                  <c:v>84.4</c:v>
                </c:pt>
                <c:pt idx="15">
                  <c:v>63.2</c:v>
                </c:pt>
                <c:pt idx="16">
                  <c:v>95.6</c:v>
                </c:pt>
                <c:pt idx="17">
                  <c:v>80.4</c:v>
                </c:pt>
                <c:pt idx="18">
                  <c:v>59.0</c:v>
                </c:pt>
                <c:pt idx="19">
                  <c:v>32.2</c:v>
                </c:pt>
                <c:pt idx="20">
                  <c:v>50.8</c:v>
                </c:pt>
                <c:pt idx="21">
                  <c:v>63.0</c:v>
                </c:pt>
                <c:pt idx="22">
                  <c:v>43.8</c:v>
                </c:pt>
                <c:pt idx="23">
                  <c:v>79.8</c:v>
                </c:pt>
                <c:pt idx="24">
                  <c:v>84.2</c:v>
                </c:pt>
                <c:pt idx="25">
                  <c:v>95.8</c:v>
                </c:pt>
                <c:pt idx="26">
                  <c:v>61.4</c:v>
                </c:pt>
                <c:pt idx="27">
                  <c:v>27.2</c:v>
                </c:pt>
                <c:pt idx="28">
                  <c:v>45.2</c:v>
                </c:pt>
                <c:pt idx="29">
                  <c:v>91.2</c:v>
                </c:pt>
                <c:pt idx="30">
                  <c:v>91.4</c:v>
                </c:pt>
                <c:pt idx="31">
                  <c:v>98.4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9783296"/>
        <c:axId val="-1879152960"/>
      </c:scatterChart>
      <c:valAx>
        <c:axId val="-187978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9152960"/>
        <c:crosses val="autoZero"/>
        <c:crossBetween val="midCat"/>
      </c:valAx>
      <c:valAx>
        <c:axId val="-18791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978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DS2 Homework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 412 Section - 01'!$H$1</c:f>
              <c:strCache>
                <c:ptCount val="1"/>
                <c:pt idx="0">
                  <c:v>Final Mark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 412 Section - 01'!$E$2:$E$33</c:f>
              <c:numCache>
                <c:formatCode>General</c:formatCode>
                <c:ptCount val="32"/>
                <c:pt idx="0">
                  <c:v>50.0</c:v>
                </c:pt>
                <c:pt idx="1">
                  <c:v>49.0</c:v>
                </c:pt>
                <c:pt idx="2">
                  <c:v>48.0</c:v>
                </c:pt>
                <c:pt idx="3">
                  <c:v>49.0</c:v>
                </c:pt>
                <c:pt idx="4">
                  <c:v>37.0</c:v>
                </c:pt>
                <c:pt idx="5">
                  <c:v>33.0</c:v>
                </c:pt>
                <c:pt idx="6">
                  <c:v>48.0</c:v>
                </c:pt>
                <c:pt idx="7">
                  <c:v>49.0</c:v>
                </c:pt>
                <c:pt idx="8">
                  <c:v>49.0</c:v>
                </c:pt>
                <c:pt idx="9">
                  <c:v>49.0</c:v>
                </c:pt>
                <c:pt idx="10">
                  <c:v>47.0</c:v>
                </c:pt>
                <c:pt idx="11">
                  <c:v>49.0</c:v>
                </c:pt>
                <c:pt idx="12">
                  <c:v>48.0</c:v>
                </c:pt>
                <c:pt idx="13">
                  <c:v>47.0</c:v>
                </c:pt>
                <c:pt idx="14">
                  <c:v>49.0</c:v>
                </c:pt>
                <c:pt idx="15">
                  <c:v>38.0</c:v>
                </c:pt>
                <c:pt idx="16">
                  <c:v>45.0</c:v>
                </c:pt>
                <c:pt idx="17">
                  <c:v>40.0</c:v>
                </c:pt>
                <c:pt idx="18">
                  <c:v>45.0</c:v>
                </c:pt>
                <c:pt idx="19">
                  <c:v>33.0</c:v>
                </c:pt>
                <c:pt idx="20">
                  <c:v>49.0</c:v>
                </c:pt>
                <c:pt idx="21">
                  <c:v>34.0</c:v>
                </c:pt>
                <c:pt idx="22">
                  <c:v>19.0</c:v>
                </c:pt>
                <c:pt idx="23">
                  <c:v>49.0</c:v>
                </c:pt>
                <c:pt idx="24">
                  <c:v>49.0</c:v>
                </c:pt>
                <c:pt idx="25">
                  <c:v>48.0</c:v>
                </c:pt>
                <c:pt idx="26">
                  <c:v>34.0</c:v>
                </c:pt>
                <c:pt idx="27">
                  <c:v>28.0</c:v>
                </c:pt>
                <c:pt idx="28">
                  <c:v>23.0</c:v>
                </c:pt>
                <c:pt idx="29">
                  <c:v>49.0</c:v>
                </c:pt>
                <c:pt idx="30">
                  <c:v>48.0</c:v>
                </c:pt>
                <c:pt idx="31">
                  <c:v>50.0</c:v>
                </c:pt>
              </c:numCache>
            </c:numRef>
          </c:xVal>
          <c:yVal>
            <c:numRef>
              <c:f>'MA 412 Section - 01'!$H$2:$H$33</c:f>
              <c:numCache>
                <c:formatCode>General</c:formatCode>
                <c:ptCount val="32"/>
                <c:pt idx="0">
                  <c:v>79.2</c:v>
                </c:pt>
                <c:pt idx="1">
                  <c:v>81.2</c:v>
                </c:pt>
                <c:pt idx="2">
                  <c:v>77.4</c:v>
                </c:pt>
                <c:pt idx="3">
                  <c:v>84.8</c:v>
                </c:pt>
                <c:pt idx="4">
                  <c:v>78.6</c:v>
                </c:pt>
                <c:pt idx="5">
                  <c:v>67.0</c:v>
                </c:pt>
                <c:pt idx="6">
                  <c:v>50.6</c:v>
                </c:pt>
                <c:pt idx="7">
                  <c:v>92.8</c:v>
                </c:pt>
                <c:pt idx="8">
                  <c:v>76.8</c:v>
                </c:pt>
                <c:pt idx="9">
                  <c:v>83.0</c:v>
                </c:pt>
                <c:pt idx="10">
                  <c:v>58.4</c:v>
                </c:pt>
                <c:pt idx="11">
                  <c:v>87.6</c:v>
                </c:pt>
                <c:pt idx="12">
                  <c:v>95.8</c:v>
                </c:pt>
                <c:pt idx="13">
                  <c:v>75.4</c:v>
                </c:pt>
                <c:pt idx="14">
                  <c:v>84.4</c:v>
                </c:pt>
                <c:pt idx="15">
                  <c:v>63.2</c:v>
                </c:pt>
                <c:pt idx="16">
                  <c:v>95.6</c:v>
                </c:pt>
                <c:pt idx="17">
                  <c:v>80.4</c:v>
                </c:pt>
                <c:pt idx="18">
                  <c:v>59.0</c:v>
                </c:pt>
                <c:pt idx="19">
                  <c:v>32.2</c:v>
                </c:pt>
                <c:pt idx="20">
                  <c:v>50.8</c:v>
                </c:pt>
                <c:pt idx="21">
                  <c:v>63.0</c:v>
                </c:pt>
                <c:pt idx="22">
                  <c:v>43.8</c:v>
                </c:pt>
                <c:pt idx="23">
                  <c:v>79.8</c:v>
                </c:pt>
                <c:pt idx="24">
                  <c:v>84.2</c:v>
                </c:pt>
                <c:pt idx="25">
                  <c:v>95.8</c:v>
                </c:pt>
                <c:pt idx="26">
                  <c:v>61.4</c:v>
                </c:pt>
                <c:pt idx="27">
                  <c:v>27.2</c:v>
                </c:pt>
                <c:pt idx="28">
                  <c:v>45.2</c:v>
                </c:pt>
                <c:pt idx="29">
                  <c:v>91.2</c:v>
                </c:pt>
                <c:pt idx="30">
                  <c:v>91.4</c:v>
                </c:pt>
                <c:pt idx="31">
                  <c:v>98.4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66105504"/>
        <c:axId val="-1879376512"/>
      </c:scatterChart>
      <c:valAx>
        <c:axId val="-186610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9376512"/>
        <c:crosses val="autoZero"/>
        <c:crossBetween val="midCat"/>
      </c:valAx>
      <c:valAx>
        <c:axId val="-187937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610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DS2 Final Exam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 412 Section - 01'!$H$1</c:f>
              <c:strCache>
                <c:ptCount val="1"/>
                <c:pt idx="0">
                  <c:v>Final Mark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 412 Section - 01'!$F$2:$F$33</c:f>
              <c:numCache>
                <c:formatCode>General</c:formatCode>
                <c:ptCount val="32"/>
                <c:pt idx="0">
                  <c:v>55.0</c:v>
                </c:pt>
                <c:pt idx="1">
                  <c:v>79.0</c:v>
                </c:pt>
                <c:pt idx="2">
                  <c:v>35.0</c:v>
                </c:pt>
                <c:pt idx="3">
                  <c:v>85.0</c:v>
                </c:pt>
                <c:pt idx="4">
                  <c:v>96.0</c:v>
                </c:pt>
                <c:pt idx="5">
                  <c:v>64.0</c:v>
                </c:pt>
                <c:pt idx="6">
                  <c:v>15.0</c:v>
                </c:pt>
                <c:pt idx="7">
                  <c:v>92.0</c:v>
                </c:pt>
                <c:pt idx="8">
                  <c:v>66.0</c:v>
                </c:pt>
                <c:pt idx="9">
                  <c:v>96.0</c:v>
                </c:pt>
                <c:pt idx="10">
                  <c:v>41.0</c:v>
                </c:pt>
                <c:pt idx="11">
                  <c:v>77.0</c:v>
                </c:pt>
                <c:pt idx="12">
                  <c:v>88.0</c:v>
                </c:pt>
                <c:pt idx="13">
                  <c:v>65.0</c:v>
                </c:pt>
                <c:pt idx="14">
                  <c:v>62.0</c:v>
                </c:pt>
                <c:pt idx="15">
                  <c:v>38.0</c:v>
                </c:pt>
                <c:pt idx="16">
                  <c:v>97.0</c:v>
                </c:pt>
                <c:pt idx="17">
                  <c:v>72.0</c:v>
                </c:pt>
                <c:pt idx="18">
                  <c:v>42.0</c:v>
                </c:pt>
                <c:pt idx="19">
                  <c:v>0.0</c:v>
                </c:pt>
                <c:pt idx="20">
                  <c:v>32.0</c:v>
                </c:pt>
                <c:pt idx="21">
                  <c:v>71.0</c:v>
                </c:pt>
                <c:pt idx="22">
                  <c:v>0.0</c:v>
                </c:pt>
                <c:pt idx="23">
                  <c:v>87.0</c:v>
                </c:pt>
                <c:pt idx="24">
                  <c:v>76.0</c:v>
                </c:pt>
                <c:pt idx="25">
                  <c:v>93.0</c:v>
                </c:pt>
                <c:pt idx="26">
                  <c:v>56.0</c:v>
                </c:pt>
                <c:pt idx="27">
                  <c:v>0.0</c:v>
                </c:pt>
                <c:pt idx="28">
                  <c:v>65.0</c:v>
                </c:pt>
                <c:pt idx="29">
                  <c:v>96.0</c:v>
                </c:pt>
                <c:pt idx="30">
                  <c:v>89.0</c:v>
                </c:pt>
                <c:pt idx="31">
                  <c:v>98.0</c:v>
                </c:pt>
              </c:numCache>
            </c:numRef>
          </c:xVal>
          <c:yVal>
            <c:numRef>
              <c:f>'MA 412 Section - 01'!$H$2:$H$33</c:f>
              <c:numCache>
                <c:formatCode>General</c:formatCode>
                <c:ptCount val="32"/>
                <c:pt idx="0">
                  <c:v>79.2</c:v>
                </c:pt>
                <c:pt idx="1">
                  <c:v>81.2</c:v>
                </c:pt>
                <c:pt idx="2">
                  <c:v>77.4</c:v>
                </c:pt>
                <c:pt idx="3">
                  <c:v>84.8</c:v>
                </c:pt>
                <c:pt idx="4">
                  <c:v>78.6</c:v>
                </c:pt>
                <c:pt idx="5">
                  <c:v>67.0</c:v>
                </c:pt>
                <c:pt idx="6">
                  <c:v>50.6</c:v>
                </c:pt>
                <c:pt idx="7">
                  <c:v>92.8</c:v>
                </c:pt>
                <c:pt idx="8">
                  <c:v>76.8</c:v>
                </c:pt>
                <c:pt idx="9">
                  <c:v>83.0</c:v>
                </c:pt>
                <c:pt idx="10">
                  <c:v>58.4</c:v>
                </c:pt>
                <c:pt idx="11">
                  <c:v>87.6</c:v>
                </c:pt>
                <c:pt idx="12">
                  <c:v>95.8</c:v>
                </c:pt>
                <c:pt idx="13">
                  <c:v>75.4</c:v>
                </c:pt>
                <c:pt idx="14">
                  <c:v>84.4</c:v>
                </c:pt>
                <c:pt idx="15">
                  <c:v>63.2</c:v>
                </c:pt>
                <c:pt idx="16">
                  <c:v>95.6</c:v>
                </c:pt>
                <c:pt idx="17">
                  <c:v>80.4</c:v>
                </c:pt>
                <c:pt idx="18">
                  <c:v>59.0</c:v>
                </c:pt>
                <c:pt idx="19">
                  <c:v>32.2</c:v>
                </c:pt>
                <c:pt idx="20">
                  <c:v>50.8</c:v>
                </c:pt>
                <c:pt idx="21">
                  <c:v>63.0</c:v>
                </c:pt>
                <c:pt idx="22">
                  <c:v>43.8</c:v>
                </c:pt>
                <c:pt idx="23">
                  <c:v>79.8</c:v>
                </c:pt>
                <c:pt idx="24">
                  <c:v>84.2</c:v>
                </c:pt>
                <c:pt idx="25">
                  <c:v>95.8</c:v>
                </c:pt>
                <c:pt idx="26">
                  <c:v>61.4</c:v>
                </c:pt>
                <c:pt idx="27">
                  <c:v>27.2</c:v>
                </c:pt>
                <c:pt idx="28">
                  <c:v>45.2</c:v>
                </c:pt>
                <c:pt idx="29">
                  <c:v>91.2</c:v>
                </c:pt>
                <c:pt idx="30">
                  <c:v>91.4</c:v>
                </c:pt>
                <c:pt idx="31">
                  <c:v>98.4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67500528"/>
        <c:axId val="-1879701200"/>
      </c:scatterChart>
      <c:valAx>
        <c:axId val="-186750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9701200"/>
        <c:crosses val="autoZero"/>
        <c:crossBetween val="midCat"/>
      </c:valAx>
      <c:valAx>
        <c:axId val="-18797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75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DS1</a:t>
            </a:r>
            <a:r>
              <a:rPr lang="en-US" baseline="0"/>
              <a:t> Test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 143 Section - 01'!$H$1</c:f>
              <c:strCache>
                <c:ptCount val="1"/>
                <c:pt idx="0">
                  <c:v>Final Mark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 143 Section - 01'!$B$2:$B$32</c:f>
              <c:numCache>
                <c:formatCode>General</c:formatCode>
                <c:ptCount val="31"/>
                <c:pt idx="0">
                  <c:v>69.0</c:v>
                </c:pt>
                <c:pt idx="1">
                  <c:v>52.0</c:v>
                </c:pt>
                <c:pt idx="2">
                  <c:v>75.0</c:v>
                </c:pt>
                <c:pt idx="3">
                  <c:v>92.0</c:v>
                </c:pt>
                <c:pt idx="4">
                  <c:v>79.0</c:v>
                </c:pt>
                <c:pt idx="5">
                  <c:v>85.0</c:v>
                </c:pt>
                <c:pt idx="6">
                  <c:v>89.0</c:v>
                </c:pt>
                <c:pt idx="7">
                  <c:v>17.0</c:v>
                </c:pt>
                <c:pt idx="8">
                  <c:v>88.0</c:v>
                </c:pt>
                <c:pt idx="9">
                  <c:v>99.0</c:v>
                </c:pt>
                <c:pt idx="10">
                  <c:v>63.0</c:v>
                </c:pt>
                <c:pt idx="11">
                  <c:v>52.0</c:v>
                </c:pt>
                <c:pt idx="12">
                  <c:v>61.0</c:v>
                </c:pt>
                <c:pt idx="13">
                  <c:v>80.0</c:v>
                </c:pt>
                <c:pt idx="14">
                  <c:v>64.0</c:v>
                </c:pt>
                <c:pt idx="15">
                  <c:v>65.0</c:v>
                </c:pt>
                <c:pt idx="16">
                  <c:v>92.0</c:v>
                </c:pt>
                <c:pt idx="17">
                  <c:v>97.0</c:v>
                </c:pt>
                <c:pt idx="18">
                  <c:v>93.0</c:v>
                </c:pt>
                <c:pt idx="19">
                  <c:v>98.0</c:v>
                </c:pt>
                <c:pt idx="20">
                  <c:v>62.0</c:v>
                </c:pt>
                <c:pt idx="21">
                  <c:v>81.0</c:v>
                </c:pt>
                <c:pt idx="22">
                  <c:v>50.0</c:v>
                </c:pt>
                <c:pt idx="23">
                  <c:v>86.0</c:v>
                </c:pt>
                <c:pt idx="24">
                  <c:v>55.0</c:v>
                </c:pt>
                <c:pt idx="25">
                  <c:v>67.0</c:v>
                </c:pt>
                <c:pt idx="26">
                  <c:v>55.0</c:v>
                </c:pt>
                <c:pt idx="27">
                  <c:v>80.0</c:v>
                </c:pt>
                <c:pt idx="28">
                  <c:v>73.0</c:v>
                </c:pt>
                <c:pt idx="29">
                  <c:v>75.0</c:v>
                </c:pt>
                <c:pt idx="30">
                  <c:v>100.0</c:v>
                </c:pt>
              </c:numCache>
            </c:numRef>
          </c:xVal>
          <c:yVal>
            <c:numRef>
              <c:f>'MA 143 Section - 01'!$H$2:$H$32</c:f>
              <c:numCache>
                <c:formatCode>General</c:formatCode>
                <c:ptCount val="31"/>
                <c:pt idx="0">
                  <c:v>74.2</c:v>
                </c:pt>
                <c:pt idx="1">
                  <c:v>59.6</c:v>
                </c:pt>
                <c:pt idx="2">
                  <c:v>64.4</c:v>
                </c:pt>
                <c:pt idx="3">
                  <c:v>90.0</c:v>
                </c:pt>
                <c:pt idx="4">
                  <c:v>84.6</c:v>
                </c:pt>
                <c:pt idx="5">
                  <c:v>85.8</c:v>
                </c:pt>
                <c:pt idx="6">
                  <c:v>84.4</c:v>
                </c:pt>
                <c:pt idx="7">
                  <c:v>37.2</c:v>
                </c:pt>
                <c:pt idx="8">
                  <c:v>87.6</c:v>
                </c:pt>
                <c:pt idx="9">
                  <c:v>94.2</c:v>
                </c:pt>
                <c:pt idx="10">
                  <c:v>70.6</c:v>
                </c:pt>
                <c:pt idx="11">
                  <c:v>65.0</c:v>
                </c:pt>
                <c:pt idx="12">
                  <c:v>69.6</c:v>
                </c:pt>
                <c:pt idx="13">
                  <c:v>65.8</c:v>
                </c:pt>
                <c:pt idx="14">
                  <c:v>57.8</c:v>
                </c:pt>
                <c:pt idx="15">
                  <c:v>57.8</c:v>
                </c:pt>
                <c:pt idx="16">
                  <c:v>91.6</c:v>
                </c:pt>
                <c:pt idx="17">
                  <c:v>73.2</c:v>
                </c:pt>
                <c:pt idx="18">
                  <c:v>64.0</c:v>
                </c:pt>
                <c:pt idx="19">
                  <c:v>57.2</c:v>
                </c:pt>
                <c:pt idx="20">
                  <c:v>49.2</c:v>
                </c:pt>
                <c:pt idx="21">
                  <c:v>77.2</c:v>
                </c:pt>
                <c:pt idx="22">
                  <c:v>33.8</c:v>
                </c:pt>
                <c:pt idx="23">
                  <c:v>65.0</c:v>
                </c:pt>
                <c:pt idx="24">
                  <c:v>36.0</c:v>
                </c:pt>
                <c:pt idx="25">
                  <c:v>67.0</c:v>
                </c:pt>
                <c:pt idx="26">
                  <c:v>55.0</c:v>
                </c:pt>
                <c:pt idx="27">
                  <c:v>77.2</c:v>
                </c:pt>
                <c:pt idx="28">
                  <c:v>71.2</c:v>
                </c:pt>
                <c:pt idx="29">
                  <c:v>74.6</c:v>
                </c:pt>
                <c:pt idx="30">
                  <c:v>90.2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0544128"/>
        <c:axId val="-1880327088"/>
      </c:scatterChart>
      <c:valAx>
        <c:axId val="-188054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0327088"/>
        <c:crosses val="autoZero"/>
        <c:crossBetween val="midCat"/>
      </c:valAx>
      <c:valAx>
        <c:axId val="-188032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054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DS1 Test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 143 Section - 01'!$H$1</c:f>
              <c:strCache>
                <c:ptCount val="1"/>
                <c:pt idx="0">
                  <c:v>Final Mark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 143 Section - 01'!$C$2:$C$32</c:f>
              <c:numCache>
                <c:formatCode>General</c:formatCode>
                <c:ptCount val="31"/>
                <c:pt idx="0">
                  <c:v>78.0</c:v>
                </c:pt>
                <c:pt idx="1">
                  <c:v>50.0</c:v>
                </c:pt>
                <c:pt idx="2">
                  <c:v>46.0</c:v>
                </c:pt>
                <c:pt idx="3">
                  <c:v>88.0</c:v>
                </c:pt>
                <c:pt idx="4">
                  <c:v>95.0</c:v>
                </c:pt>
                <c:pt idx="5">
                  <c:v>93.0</c:v>
                </c:pt>
                <c:pt idx="6">
                  <c:v>87.0</c:v>
                </c:pt>
                <c:pt idx="7">
                  <c:v>0.0</c:v>
                </c:pt>
                <c:pt idx="8">
                  <c:v>78.0</c:v>
                </c:pt>
                <c:pt idx="9">
                  <c:v>94.0</c:v>
                </c:pt>
                <c:pt idx="10">
                  <c:v>81.0</c:v>
                </c:pt>
                <c:pt idx="11">
                  <c:v>71.0</c:v>
                </c:pt>
                <c:pt idx="12">
                  <c:v>60.0</c:v>
                </c:pt>
                <c:pt idx="13">
                  <c:v>71.0</c:v>
                </c:pt>
                <c:pt idx="14">
                  <c:v>51.0</c:v>
                </c:pt>
                <c:pt idx="15">
                  <c:v>64.0</c:v>
                </c:pt>
                <c:pt idx="16">
                  <c:v>79.0</c:v>
                </c:pt>
                <c:pt idx="17">
                  <c:v>56.0</c:v>
                </c:pt>
                <c:pt idx="18">
                  <c:v>48.0</c:v>
                </c:pt>
                <c:pt idx="19">
                  <c:v>28.0</c:v>
                </c:pt>
                <c:pt idx="20">
                  <c:v>40.0</c:v>
                </c:pt>
                <c:pt idx="21">
                  <c:v>92.0</c:v>
                </c:pt>
                <c:pt idx="22">
                  <c:v>0.0</c:v>
                </c:pt>
                <c:pt idx="23">
                  <c:v>50.0</c:v>
                </c:pt>
                <c:pt idx="24">
                  <c:v>0.0</c:v>
                </c:pt>
                <c:pt idx="25">
                  <c:v>80.0</c:v>
                </c:pt>
                <c:pt idx="26">
                  <c:v>66.0</c:v>
                </c:pt>
                <c:pt idx="27">
                  <c:v>72.0</c:v>
                </c:pt>
                <c:pt idx="28">
                  <c:v>66.0</c:v>
                </c:pt>
                <c:pt idx="29">
                  <c:v>82.0</c:v>
                </c:pt>
                <c:pt idx="30">
                  <c:v>98.0</c:v>
                </c:pt>
              </c:numCache>
            </c:numRef>
          </c:xVal>
          <c:yVal>
            <c:numRef>
              <c:f>'MA 143 Section - 01'!$H$2:$H$32</c:f>
              <c:numCache>
                <c:formatCode>General</c:formatCode>
                <c:ptCount val="31"/>
                <c:pt idx="0">
                  <c:v>74.2</c:v>
                </c:pt>
                <c:pt idx="1">
                  <c:v>59.6</c:v>
                </c:pt>
                <c:pt idx="2">
                  <c:v>64.4</c:v>
                </c:pt>
                <c:pt idx="3">
                  <c:v>90.0</c:v>
                </c:pt>
                <c:pt idx="4">
                  <c:v>84.6</c:v>
                </c:pt>
                <c:pt idx="5">
                  <c:v>85.8</c:v>
                </c:pt>
                <c:pt idx="6">
                  <c:v>84.4</c:v>
                </c:pt>
                <c:pt idx="7">
                  <c:v>37.2</c:v>
                </c:pt>
                <c:pt idx="8">
                  <c:v>87.6</c:v>
                </c:pt>
                <c:pt idx="9">
                  <c:v>94.2</c:v>
                </c:pt>
                <c:pt idx="10">
                  <c:v>70.6</c:v>
                </c:pt>
                <c:pt idx="11">
                  <c:v>65.0</c:v>
                </c:pt>
                <c:pt idx="12">
                  <c:v>69.6</c:v>
                </c:pt>
                <c:pt idx="13">
                  <c:v>65.8</c:v>
                </c:pt>
                <c:pt idx="14">
                  <c:v>57.8</c:v>
                </c:pt>
                <c:pt idx="15">
                  <c:v>57.8</c:v>
                </c:pt>
                <c:pt idx="16">
                  <c:v>91.6</c:v>
                </c:pt>
                <c:pt idx="17">
                  <c:v>73.2</c:v>
                </c:pt>
                <c:pt idx="18">
                  <c:v>64.0</c:v>
                </c:pt>
                <c:pt idx="19">
                  <c:v>57.2</c:v>
                </c:pt>
                <c:pt idx="20">
                  <c:v>49.2</c:v>
                </c:pt>
                <c:pt idx="21">
                  <c:v>77.2</c:v>
                </c:pt>
                <c:pt idx="22">
                  <c:v>33.8</c:v>
                </c:pt>
                <c:pt idx="23">
                  <c:v>65.0</c:v>
                </c:pt>
                <c:pt idx="24">
                  <c:v>36.0</c:v>
                </c:pt>
                <c:pt idx="25">
                  <c:v>67.0</c:v>
                </c:pt>
                <c:pt idx="26">
                  <c:v>55.0</c:v>
                </c:pt>
                <c:pt idx="27">
                  <c:v>77.2</c:v>
                </c:pt>
                <c:pt idx="28">
                  <c:v>71.2</c:v>
                </c:pt>
                <c:pt idx="29">
                  <c:v>74.6</c:v>
                </c:pt>
                <c:pt idx="30">
                  <c:v>90.2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8494960"/>
        <c:axId val="-1468056672"/>
      </c:scatterChart>
      <c:valAx>
        <c:axId val="-146849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8056672"/>
        <c:crosses val="autoZero"/>
        <c:crossBetween val="midCat"/>
      </c:valAx>
      <c:valAx>
        <c:axId val="-14680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84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DS1</a:t>
            </a:r>
            <a:r>
              <a:rPr lang="en-US" baseline="0"/>
              <a:t> Quiz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 143 Section - 01'!$H$1</c:f>
              <c:strCache>
                <c:ptCount val="1"/>
                <c:pt idx="0">
                  <c:v>Final Mark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 143 Section - 01'!$D$2:$D$32</c:f>
              <c:numCache>
                <c:formatCode>General</c:formatCode>
                <c:ptCount val="31"/>
                <c:pt idx="0">
                  <c:v>42.0</c:v>
                </c:pt>
                <c:pt idx="1">
                  <c:v>32.0</c:v>
                </c:pt>
                <c:pt idx="2">
                  <c:v>34.0</c:v>
                </c:pt>
                <c:pt idx="3">
                  <c:v>48.0</c:v>
                </c:pt>
                <c:pt idx="4">
                  <c:v>41.0</c:v>
                </c:pt>
                <c:pt idx="5">
                  <c:v>43.0</c:v>
                </c:pt>
                <c:pt idx="6">
                  <c:v>44.0</c:v>
                </c:pt>
                <c:pt idx="7">
                  <c:v>25.0</c:v>
                </c:pt>
                <c:pt idx="8">
                  <c:v>48.0</c:v>
                </c:pt>
                <c:pt idx="9">
                  <c:v>49.0</c:v>
                </c:pt>
                <c:pt idx="10">
                  <c:v>45.0</c:v>
                </c:pt>
                <c:pt idx="11">
                  <c:v>40.0</c:v>
                </c:pt>
                <c:pt idx="12">
                  <c:v>39.0</c:v>
                </c:pt>
                <c:pt idx="13">
                  <c:v>40.0</c:v>
                </c:pt>
                <c:pt idx="14">
                  <c:v>32.0</c:v>
                </c:pt>
                <c:pt idx="15">
                  <c:v>19.0</c:v>
                </c:pt>
                <c:pt idx="16">
                  <c:v>49.0</c:v>
                </c:pt>
                <c:pt idx="17">
                  <c:v>42.0</c:v>
                </c:pt>
                <c:pt idx="18">
                  <c:v>40.0</c:v>
                </c:pt>
                <c:pt idx="19">
                  <c:v>37.0</c:v>
                </c:pt>
                <c:pt idx="20">
                  <c:v>42.0</c:v>
                </c:pt>
                <c:pt idx="21">
                  <c:v>37.0</c:v>
                </c:pt>
                <c:pt idx="22">
                  <c:v>23.0</c:v>
                </c:pt>
                <c:pt idx="23">
                  <c:v>40.0</c:v>
                </c:pt>
                <c:pt idx="24">
                  <c:v>35.0</c:v>
                </c:pt>
                <c:pt idx="25">
                  <c:v>29.0</c:v>
                </c:pt>
                <c:pt idx="26">
                  <c:v>37.0</c:v>
                </c:pt>
                <c:pt idx="27">
                  <c:v>40.0</c:v>
                </c:pt>
                <c:pt idx="28">
                  <c:v>46.0</c:v>
                </c:pt>
                <c:pt idx="29">
                  <c:v>46.0</c:v>
                </c:pt>
                <c:pt idx="30">
                  <c:v>44.0</c:v>
                </c:pt>
              </c:numCache>
            </c:numRef>
          </c:xVal>
          <c:yVal>
            <c:numRef>
              <c:f>'MA 143 Section - 01'!$H$2:$H$32</c:f>
              <c:numCache>
                <c:formatCode>General</c:formatCode>
                <c:ptCount val="31"/>
                <c:pt idx="0">
                  <c:v>74.2</c:v>
                </c:pt>
                <c:pt idx="1">
                  <c:v>59.6</c:v>
                </c:pt>
                <c:pt idx="2">
                  <c:v>64.4</c:v>
                </c:pt>
                <c:pt idx="3">
                  <c:v>90.0</c:v>
                </c:pt>
                <c:pt idx="4">
                  <c:v>84.6</c:v>
                </c:pt>
                <c:pt idx="5">
                  <c:v>85.8</c:v>
                </c:pt>
                <c:pt idx="6">
                  <c:v>84.4</c:v>
                </c:pt>
                <c:pt idx="7">
                  <c:v>37.2</c:v>
                </c:pt>
                <c:pt idx="8">
                  <c:v>87.6</c:v>
                </c:pt>
                <c:pt idx="9">
                  <c:v>94.2</c:v>
                </c:pt>
                <c:pt idx="10">
                  <c:v>70.6</c:v>
                </c:pt>
                <c:pt idx="11">
                  <c:v>65.0</c:v>
                </c:pt>
                <c:pt idx="12">
                  <c:v>69.6</c:v>
                </c:pt>
                <c:pt idx="13">
                  <c:v>65.8</c:v>
                </c:pt>
                <c:pt idx="14">
                  <c:v>57.8</c:v>
                </c:pt>
                <c:pt idx="15">
                  <c:v>57.8</c:v>
                </c:pt>
                <c:pt idx="16">
                  <c:v>91.6</c:v>
                </c:pt>
                <c:pt idx="17">
                  <c:v>73.2</c:v>
                </c:pt>
                <c:pt idx="18">
                  <c:v>64.0</c:v>
                </c:pt>
                <c:pt idx="19">
                  <c:v>57.2</c:v>
                </c:pt>
                <c:pt idx="20">
                  <c:v>49.2</c:v>
                </c:pt>
                <c:pt idx="21">
                  <c:v>77.2</c:v>
                </c:pt>
                <c:pt idx="22">
                  <c:v>33.8</c:v>
                </c:pt>
                <c:pt idx="23">
                  <c:v>65.0</c:v>
                </c:pt>
                <c:pt idx="24">
                  <c:v>36.0</c:v>
                </c:pt>
                <c:pt idx="25">
                  <c:v>67.0</c:v>
                </c:pt>
                <c:pt idx="26">
                  <c:v>55.0</c:v>
                </c:pt>
                <c:pt idx="27">
                  <c:v>77.2</c:v>
                </c:pt>
                <c:pt idx="28">
                  <c:v>71.2</c:v>
                </c:pt>
                <c:pt idx="29">
                  <c:v>74.6</c:v>
                </c:pt>
                <c:pt idx="30">
                  <c:v>90.2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3316336"/>
        <c:axId val="-1442566768"/>
      </c:scatterChart>
      <c:valAx>
        <c:axId val="-147331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2566768"/>
        <c:crosses val="autoZero"/>
        <c:crossBetween val="midCat"/>
      </c:valAx>
      <c:valAx>
        <c:axId val="-14425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331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DS1 Homework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'MA 143 Section - 01'!$H$1</c:f>
              <c:strCache>
                <c:ptCount val="1"/>
                <c:pt idx="0">
                  <c:v>Final Mark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 143 Section - 01'!$E$2:$E$32</c:f>
              <c:numCache>
                <c:formatCode>General</c:formatCode>
                <c:ptCount val="31"/>
                <c:pt idx="0">
                  <c:v>45.0</c:v>
                </c:pt>
                <c:pt idx="1">
                  <c:v>46.0</c:v>
                </c:pt>
                <c:pt idx="2">
                  <c:v>46.0</c:v>
                </c:pt>
                <c:pt idx="3">
                  <c:v>47.0</c:v>
                </c:pt>
                <c:pt idx="4">
                  <c:v>46.0</c:v>
                </c:pt>
                <c:pt idx="5">
                  <c:v>33.0</c:v>
                </c:pt>
                <c:pt idx="6">
                  <c:v>38.0</c:v>
                </c:pt>
                <c:pt idx="7">
                  <c:v>8.0</c:v>
                </c:pt>
                <c:pt idx="8">
                  <c:v>48.0</c:v>
                </c:pt>
                <c:pt idx="9">
                  <c:v>50.0</c:v>
                </c:pt>
                <c:pt idx="10">
                  <c:v>33.0</c:v>
                </c:pt>
                <c:pt idx="11">
                  <c:v>46.0</c:v>
                </c:pt>
                <c:pt idx="12">
                  <c:v>39.0</c:v>
                </c:pt>
                <c:pt idx="13">
                  <c:v>42.0</c:v>
                </c:pt>
                <c:pt idx="14">
                  <c:v>44.0</c:v>
                </c:pt>
                <c:pt idx="15">
                  <c:v>45.0</c:v>
                </c:pt>
                <c:pt idx="16">
                  <c:v>48.0</c:v>
                </c:pt>
                <c:pt idx="17">
                  <c:v>42.0</c:v>
                </c:pt>
                <c:pt idx="18">
                  <c:v>27.0</c:v>
                </c:pt>
                <c:pt idx="19">
                  <c:v>27.0</c:v>
                </c:pt>
                <c:pt idx="20">
                  <c:v>25.0</c:v>
                </c:pt>
                <c:pt idx="21">
                  <c:v>38.0</c:v>
                </c:pt>
                <c:pt idx="22">
                  <c:v>28.0</c:v>
                </c:pt>
                <c:pt idx="23">
                  <c:v>45.0</c:v>
                </c:pt>
                <c:pt idx="24">
                  <c:v>22.0</c:v>
                </c:pt>
                <c:pt idx="25">
                  <c:v>42.0</c:v>
                </c:pt>
                <c:pt idx="26">
                  <c:v>42.0</c:v>
                </c:pt>
                <c:pt idx="27">
                  <c:v>36.0</c:v>
                </c:pt>
                <c:pt idx="28">
                  <c:v>24.0</c:v>
                </c:pt>
                <c:pt idx="29">
                  <c:v>38.0</c:v>
                </c:pt>
                <c:pt idx="30">
                  <c:v>49.0</c:v>
                </c:pt>
              </c:numCache>
            </c:numRef>
          </c:xVal>
          <c:yVal>
            <c:numRef>
              <c:f>'MA 143 Section - 01'!$H$2:$H$32</c:f>
              <c:numCache>
                <c:formatCode>General</c:formatCode>
                <c:ptCount val="31"/>
                <c:pt idx="0">
                  <c:v>74.2</c:v>
                </c:pt>
                <c:pt idx="1">
                  <c:v>59.6</c:v>
                </c:pt>
                <c:pt idx="2">
                  <c:v>64.4</c:v>
                </c:pt>
                <c:pt idx="3">
                  <c:v>90.0</c:v>
                </c:pt>
                <c:pt idx="4">
                  <c:v>84.6</c:v>
                </c:pt>
                <c:pt idx="5">
                  <c:v>85.8</c:v>
                </c:pt>
                <c:pt idx="6">
                  <c:v>84.4</c:v>
                </c:pt>
                <c:pt idx="7">
                  <c:v>37.2</c:v>
                </c:pt>
                <c:pt idx="8">
                  <c:v>87.6</c:v>
                </c:pt>
                <c:pt idx="9">
                  <c:v>94.2</c:v>
                </c:pt>
                <c:pt idx="10">
                  <c:v>70.6</c:v>
                </c:pt>
                <c:pt idx="11">
                  <c:v>65.0</c:v>
                </c:pt>
                <c:pt idx="12">
                  <c:v>69.6</c:v>
                </c:pt>
                <c:pt idx="13">
                  <c:v>65.8</c:v>
                </c:pt>
                <c:pt idx="14">
                  <c:v>57.8</c:v>
                </c:pt>
                <c:pt idx="15">
                  <c:v>57.8</c:v>
                </c:pt>
                <c:pt idx="16">
                  <c:v>91.6</c:v>
                </c:pt>
                <c:pt idx="17">
                  <c:v>73.2</c:v>
                </c:pt>
                <c:pt idx="18">
                  <c:v>64.0</c:v>
                </c:pt>
                <c:pt idx="19">
                  <c:v>57.2</c:v>
                </c:pt>
                <c:pt idx="20">
                  <c:v>49.2</c:v>
                </c:pt>
                <c:pt idx="21">
                  <c:v>77.2</c:v>
                </c:pt>
                <c:pt idx="22">
                  <c:v>33.8</c:v>
                </c:pt>
                <c:pt idx="23">
                  <c:v>65.0</c:v>
                </c:pt>
                <c:pt idx="24">
                  <c:v>36.0</c:v>
                </c:pt>
                <c:pt idx="25">
                  <c:v>67.0</c:v>
                </c:pt>
                <c:pt idx="26">
                  <c:v>55.0</c:v>
                </c:pt>
                <c:pt idx="27">
                  <c:v>77.2</c:v>
                </c:pt>
                <c:pt idx="28">
                  <c:v>71.2</c:v>
                </c:pt>
                <c:pt idx="29">
                  <c:v>74.6</c:v>
                </c:pt>
                <c:pt idx="30">
                  <c:v>90.2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'MA 143 Section - 01'!$H$1</c:f>
              <c:strCache>
                <c:ptCount val="1"/>
                <c:pt idx="0">
                  <c:v>Final Mark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 143 Section - 01'!$E$2:$E$32</c:f>
              <c:numCache>
                <c:formatCode>General</c:formatCode>
                <c:ptCount val="31"/>
                <c:pt idx="0">
                  <c:v>45.0</c:v>
                </c:pt>
                <c:pt idx="1">
                  <c:v>46.0</c:v>
                </c:pt>
                <c:pt idx="2">
                  <c:v>46.0</c:v>
                </c:pt>
                <c:pt idx="3">
                  <c:v>47.0</c:v>
                </c:pt>
                <c:pt idx="4">
                  <c:v>46.0</c:v>
                </c:pt>
                <c:pt idx="5">
                  <c:v>33.0</c:v>
                </c:pt>
                <c:pt idx="6">
                  <c:v>38.0</c:v>
                </c:pt>
                <c:pt idx="7">
                  <c:v>8.0</c:v>
                </c:pt>
                <c:pt idx="8">
                  <c:v>48.0</c:v>
                </c:pt>
                <c:pt idx="9">
                  <c:v>50.0</c:v>
                </c:pt>
                <c:pt idx="10">
                  <c:v>33.0</c:v>
                </c:pt>
                <c:pt idx="11">
                  <c:v>46.0</c:v>
                </c:pt>
                <c:pt idx="12">
                  <c:v>39.0</c:v>
                </c:pt>
                <c:pt idx="13">
                  <c:v>42.0</c:v>
                </c:pt>
                <c:pt idx="14">
                  <c:v>44.0</c:v>
                </c:pt>
                <c:pt idx="15">
                  <c:v>45.0</c:v>
                </c:pt>
                <c:pt idx="16">
                  <c:v>48.0</c:v>
                </c:pt>
                <c:pt idx="17">
                  <c:v>42.0</c:v>
                </c:pt>
                <c:pt idx="18">
                  <c:v>27.0</c:v>
                </c:pt>
                <c:pt idx="19">
                  <c:v>27.0</c:v>
                </c:pt>
                <c:pt idx="20">
                  <c:v>25.0</c:v>
                </c:pt>
                <c:pt idx="21">
                  <c:v>38.0</c:v>
                </c:pt>
                <c:pt idx="22">
                  <c:v>28.0</c:v>
                </c:pt>
                <c:pt idx="23">
                  <c:v>45.0</c:v>
                </c:pt>
                <c:pt idx="24">
                  <c:v>22.0</c:v>
                </c:pt>
                <c:pt idx="25">
                  <c:v>42.0</c:v>
                </c:pt>
                <c:pt idx="26">
                  <c:v>42.0</c:v>
                </c:pt>
                <c:pt idx="27">
                  <c:v>36.0</c:v>
                </c:pt>
                <c:pt idx="28">
                  <c:v>24.0</c:v>
                </c:pt>
                <c:pt idx="29">
                  <c:v>38.0</c:v>
                </c:pt>
                <c:pt idx="30">
                  <c:v>49.0</c:v>
                </c:pt>
              </c:numCache>
            </c:numRef>
          </c:xVal>
          <c:yVal>
            <c:numRef>
              <c:f>'MA 143 Section - 01'!$H$2:$H$32</c:f>
              <c:numCache>
                <c:formatCode>General</c:formatCode>
                <c:ptCount val="31"/>
                <c:pt idx="0">
                  <c:v>74.2</c:v>
                </c:pt>
                <c:pt idx="1">
                  <c:v>59.6</c:v>
                </c:pt>
                <c:pt idx="2">
                  <c:v>64.4</c:v>
                </c:pt>
                <c:pt idx="3">
                  <c:v>90.0</c:v>
                </c:pt>
                <c:pt idx="4">
                  <c:v>84.6</c:v>
                </c:pt>
                <c:pt idx="5">
                  <c:v>85.8</c:v>
                </c:pt>
                <c:pt idx="6">
                  <c:v>84.4</c:v>
                </c:pt>
                <c:pt idx="7">
                  <c:v>37.2</c:v>
                </c:pt>
                <c:pt idx="8">
                  <c:v>87.6</c:v>
                </c:pt>
                <c:pt idx="9">
                  <c:v>94.2</c:v>
                </c:pt>
                <c:pt idx="10">
                  <c:v>70.6</c:v>
                </c:pt>
                <c:pt idx="11">
                  <c:v>65.0</c:v>
                </c:pt>
                <c:pt idx="12">
                  <c:v>69.6</c:v>
                </c:pt>
                <c:pt idx="13">
                  <c:v>65.8</c:v>
                </c:pt>
                <c:pt idx="14">
                  <c:v>57.8</c:v>
                </c:pt>
                <c:pt idx="15">
                  <c:v>57.8</c:v>
                </c:pt>
                <c:pt idx="16">
                  <c:v>91.6</c:v>
                </c:pt>
                <c:pt idx="17">
                  <c:v>73.2</c:v>
                </c:pt>
                <c:pt idx="18">
                  <c:v>64.0</c:v>
                </c:pt>
                <c:pt idx="19">
                  <c:v>57.2</c:v>
                </c:pt>
                <c:pt idx="20">
                  <c:v>49.2</c:v>
                </c:pt>
                <c:pt idx="21">
                  <c:v>77.2</c:v>
                </c:pt>
                <c:pt idx="22">
                  <c:v>33.8</c:v>
                </c:pt>
                <c:pt idx="23">
                  <c:v>65.0</c:v>
                </c:pt>
                <c:pt idx="24">
                  <c:v>36.0</c:v>
                </c:pt>
                <c:pt idx="25">
                  <c:v>67.0</c:v>
                </c:pt>
                <c:pt idx="26">
                  <c:v>55.0</c:v>
                </c:pt>
                <c:pt idx="27">
                  <c:v>77.2</c:v>
                </c:pt>
                <c:pt idx="28">
                  <c:v>71.2</c:v>
                </c:pt>
                <c:pt idx="29">
                  <c:v>74.6</c:v>
                </c:pt>
                <c:pt idx="30">
                  <c:v>90.2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2104224"/>
        <c:axId val="-1442282160"/>
      </c:scatterChart>
      <c:valAx>
        <c:axId val="-144210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2282160"/>
        <c:crosses val="autoZero"/>
        <c:crossBetween val="midCat"/>
      </c:valAx>
      <c:valAx>
        <c:axId val="-144228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210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DS1</a:t>
            </a:r>
            <a:r>
              <a:rPr lang="en-US" baseline="0"/>
              <a:t> Final Exam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 143 Section - 01'!$H$1</c:f>
              <c:strCache>
                <c:ptCount val="1"/>
                <c:pt idx="0">
                  <c:v>Final Mark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 143 Section - 01'!$F$2:$F$32</c:f>
              <c:numCache>
                <c:formatCode>General</c:formatCode>
                <c:ptCount val="31"/>
                <c:pt idx="0">
                  <c:v>56.0</c:v>
                </c:pt>
                <c:pt idx="1">
                  <c:v>52.0</c:v>
                </c:pt>
                <c:pt idx="2">
                  <c:v>52.0</c:v>
                </c:pt>
                <c:pt idx="3">
                  <c:v>82.0</c:v>
                </c:pt>
                <c:pt idx="4">
                  <c:v>79.0</c:v>
                </c:pt>
                <c:pt idx="5">
                  <c:v>84.0</c:v>
                </c:pt>
                <c:pt idx="6">
                  <c:v>79.0</c:v>
                </c:pt>
                <c:pt idx="7">
                  <c:v>68.0</c:v>
                </c:pt>
                <c:pt idx="8">
                  <c:v>78.0</c:v>
                </c:pt>
                <c:pt idx="9">
                  <c:v>84.0</c:v>
                </c:pt>
                <c:pt idx="10">
                  <c:v>60.0</c:v>
                </c:pt>
                <c:pt idx="11">
                  <c:v>44.0</c:v>
                </c:pt>
                <c:pt idx="12">
                  <c:v>59.0</c:v>
                </c:pt>
                <c:pt idx="13">
                  <c:v>48.0</c:v>
                </c:pt>
                <c:pt idx="14">
                  <c:v>24.0</c:v>
                </c:pt>
                <c:pt idx="15">
                  <c:v>32.0</c:v>
                </c:pt>
                <c:pt idx="16">
                  <c:v>92.0</c:v>
                </c:pt>
                <c:pt idx="17">
                  <c:v>47.0</c:v>
                </c:pt>
                <c:pt idx="18">
                  <c:v>48.0</c:v>
                </c:pt>
                <c:pt idx="19">
                  <c:v>28.0</c:v>
                </c:pt>
                <c:pt idx="20">
                  <c:v>16.0</c:v>
                </c:pt>
                <c:pt idx="21">
                  <c:v>60.0</c:v>
                </c:pt>
                <c:pt idx="22">
                  <c:v>0.0</c:v>
                </c:pt>
                <c:pt idx="23">
                  <c:v>48.0</c:v>
                </c:pt>
                <c:pt idx="24">
                  <c:v>0.0</c:v>
                </c:pt>
                <c:pt idx="25">
                  <c:v>44.0</c:v>
                </c:pt>
                <c:pt idx="26">
                  <c:v>32.0</c:v>
                </c:pt>
                <c:pt idx="27">
                  <c:v>62.0</c:v>
                </c:pt>
                <c:pt idx="28">
                  <c:v>73.0</c:v>
                </c:pt>
                <c:pt idx="29">
                  <c:v>60.0</c:v>
                </c:pt>
                <c:pt idx="30">
                  <c:v>80.0</c:v>
                </c:pt>
              </c:numCache>
            </c:numRef>
          </c:xVal>
          <c:yVal>
            <c:numRef>
              <c:f>'MA 143 Section - 01'!$H$2:$H$32</c:f>
              <c:numCache>
                <c:formatCode>General</c:formatCode>
                <c:ptCount val="31"/>
                <c:pt idx="0">
                  <c:v>74.2</c:v>
                </c:pt>
                <c:pt idx="1">
                  <c:v>59.6</c:v>
                </c:pt>
                <c:pt idx="2">
                  <c:v>64.4</c:v>
                </c:pt>
                <c:pt idx="3">
                  <c:v>90.0</c:v>
                </c:pt>
                <c:pt idx="4">
                  <c:v>84.6</c:v>
                </c:pt>
                <c:pt idx="5">
                  <c:v>85.8</c:v>
                </c:pt>
                <c:pt idx="6">
                  <c:v>84.4</c:v>
                </c:pt>
                <c:pt idx="7">
                  <c:v>37.2</c:v>
                </c:pt>
                <c:pt idx="8">
                  <c:v>87.6</c:v>
                </c:pt>
                <c:pt idx="9">
                  <c:v>94.2</c:v>
                </c:pt>
                <c:pt idx="10">
                  <c:v>70.6</c:v>
                </c:pt>
                <c:pt idx="11">
                  <c:v>65.0</c:v>
                </c:pt>
                <c:pt idx="12">
                  <c:v>69.6</c:v>
                </c:pt>
                <c:pt idx="13">
                  <c:v>65.8</c:v>
                </c:pt>
                <c:pt idx="14">
                  <c:v>57.8</c:v>
                </c:pt>
                <c:pt idx="15">
                  <c:v>57.8</c:v>
                </c:pt>
                <c:pt idx="16">
                  <c:v>91.6</c:v>
                </c:pt>
                <c:pt idx="17">
                  <c:v>73.2</c:v>
                </c:pt>
                <c:pt idx="18">
                  <c:v>64.0</c:v>
                </c:pt>
                <c:pt idx="19">
                  <c:v>57.2</c:v>
                </c:pt>
                <c:pt idx="20">
                  <c:v>49.2</c:v>
                </c:pt>
                <c:pt idx="21">
                  <c:v>77.2</c:v>
                </c:pt>
                <c:pt idx="22">
                  <c:v>33.8</c:v>
                </c:pt>
                <c:pt idx="23">
                  <c:v>65.0</c:v>
                </c:pt>
                <c:pt idx="24">
                  <c:v>36.0</c:v>
                </c:pt>
                <c:pt idx="25">
                  <c:v>67.0</c:v>
                </c:pt>
                <c:pt idx="26">
                  <c:v>55.0</c:v>
                </c:pt>
                <c:pt idx="27">
                  <c:v>77.2</c:v>
                </c:pt>
                <c:pt idx="28">
                  <c:v>71.2</c:v>
                </c:pt>
                <c:pt idx="29">
                  <c:v>74.6</c:v>
                </c:pt>
                <c:pt idx="30">
                  <c:v>90.2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4032048"/>
        <c:axId val="-1484502048"/>
      </c:scatterChart>
      <c:valAx>
        <c:axId val="-147403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4502048"/>
        <c:crosses val="autoZero"/>
        <c:crossBetween val="midCat"/>
      </c:valAx>
      <c:valAx>
        <c:axId val="-14845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403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</a:t>
            </a:r>
            <a:r>
              <a:rPr lang="en-US" baseline="0"/>
              <a:t>2 Test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 412 Section - 01'!$A$2:$A$33</c:f>
              <c:numCache>
                <c:formatCode>General</c:formatCode>
                <c:ptCount val="32"/>
                <c:pt idx="0">
                  <c:v>80.0</c:v>
                </c:pt>
                <c:pt idx="1">
                  <c:v>71.0</c:v>
                </c:pt>
                <c:pt idx="2">
                  <c:v>91.0</c:v>
                </c:pt>
                <c:pt idx="3">
                  <c:v>84.0</c:v>
                </c:pt>
                <c:pt idx="4">
                  <c:v>64.0</c:v>
                </c:pt>
                <c:pt idx="5">
                  <c:v>73.0</c:v>
                </c:pt>
                <c:pt idx="6">
                  <c:v>62.0</c:v>
                </c:pt>
                <c:pt idx="7">
                  <c:v>92.0</c:v>
                </c:pt>
                <c:pt idx="8">
                  <c:v>68.0</c:v>
                </c:pt>
                <c:pt idx="9">
                  <c:v>68.0</c:v>
                </c:pt>
                <c:pt idx="10">
                  <c:v>60.0</c:v>
                </c:pt>
                <c:pt idx="11">
                  <c:v>97.0</c:v>
                </c:pt>
                <c:pt idx="12">
                  <c:v>100.0</c:v>
                </c:pt>
                <c:pt idx="13">
                  <c:v>83.0</c:v>
                </c:pt>
                <c:pt idx="14">
                  <c:v>91.0</c:v>
                </c:pt>
                <c:pt idx="15">
                  <c:v>81.0</c:v>
                </c:pt>
                <c:pt idx="16">
                  <c:v>98.0</c:v>
                </c:pt>
                <c:pt idx="17">
                  <c:v>96.0</c:v>
                </c:pt>
                <c:pt idx="18">
                  <c:v>62.0</c:v>
                </c:pt>
                <c:pt idx="19">
                  <c:v>46.0</c:v>
                </c:pt>
                <c:pt idx="20">
                  <c:v>88.0</c:v>
                </c:pt>
                <c:pt idx="21">
                  <c:v>82.0</c:v>
                </c:pt>
                <c:pt idx="22">
                  <c:v>73.0</c:v>
                </c:pt>
                <c:pt idx="23">
                  <c:v>87.0</c:v>
                </c:pt>
                <c:pt idx="24">
                  <c:v>75.0</c:v>
                </c:pt>
                <c:pt idx="25">
                  <c:v>98.0</c:v>
                </c:pt>
                <c:pt idx="26">
                  <c:v>85.0</c:v>
                </c:pt>
                <c:pt idx="27">
                  <c:v>40.0</c:v>
                </c:pt>
                <c:pt idx="28">
                  <c:v>75.0</c:v>
                </c:pt>
                <c:pt idx="29">
                  <c:v>91.0</c:v>
                </c:pt>
                <c:pt idx="30">
                  <c:v>98.0</c:v>
                </c:pt>
                <c:pt idx="31">
                  <c:v>100.0</c:v>
                </c:pt>
              </c:numCache>
            </c:numRef>
          </c:xVal>
          <c:yVal>
            <c:numRef>
              <c:f>'MA 412 Section - 01'!$H$2:$H$33</c:f>
              <c:numCache>
                <c:formatCode>General</c:formatCode>
                <c:ptCount val="32"/>
                <c:pt idx="0">
                  <c:v>79.2</c:v>
                </c:pt>
                <c:pt idx="1">
                  <c:v>81.2</c:v>
                </c:pt>
                <c:pt idx="2">
                  <c:v>77.4</c:v>
                </c:pt>
                <c:pt idx="3">
                  <c:v>84.8</c:v>
                </c:pt>
                <c:pt idx="4">
                  <c:v>78.6</c:v>
                </c:pt>
                <c:pt idx="5">
                  <c:v>67.0</c:v>
                </c:pt>
                <c:pt idx="6">
                  <c:v>50.6</c:v>
                </c:pt>
                <c:pt idx="7">
                  <c:v>92.8</c:v>
                </c:pt>
                <c:pt idx="8">
                  <c:v>76.8</c:v>
                </c:pt>
                <c:pt idx="9">
                  <c:v>83.0</c:v>
                </c:pt>
                <c:pt idx="10">
                  <c:v>58.4</c:v>
                </c:pt>
                <c:pt idx="11">
                  <c:v>87.6</c:v>
                </c:pt>
                <c:pt idx="12">
                  <c:v>95.8</c:v>
                </c:pt>
                <c:pt idx="13">
                  <c:v>75.4</c:v>
                </c:pt>
                <c:pt idx="14">
                  <c:v>84.4</c:v>
                </c:pt>
                <c:pt idx="15">
                  <c:v>63.2</c:v>
                </c:pt>
                <c:pt idx="16">
                  <c:v>95.6</c:v>
                </c:pt>
                <c:pt idx="17">
                  <c:v>80.4</c:v>
                </c:pt>
                <c:pt idx="18">
                  <c:v>59.0</c:v>
                </c:pt>
                <c:pt idx="19">
                  <c:v>32.2</c:v>
                </c:pt>
                <c:pt idx="20">
                  <c:v>50.8</c:v>
                </c:pt>
                <c:pt idx="21">
                  <c:v>63.0</c:v>
                </c:pt>
                <c:pt idx="22">
                  <c:v>43.8</c:v>
                </c:pt>
                <c:pt idx="23">
                  <c:v>79.8</c:v>
                </c:pt>
                <c:pt idx="24">
                  <c:v>84.2</c:v>
                </c:pt>
                <c:pt idx="25">
                  <c:v>95.8</c:v>
                </c:pt>
                <c:pt idx="26">
                  <c:v>61.4</c:v>
                </c:pt>
                <c:pt idx="27">
                  <c:v>27.2</c:v>
                </c:pt>
                <c:pt idx="28">
                  <c:v>45.2</c:v>
                </c:pt>
                <c:pt idx="29">
                  <c:v>91.2</c:v>
                </c:pt>
                <c:pt idx="30">
                  <c:v>91.4</c:v>
                </c:pt>
                <c:pt idx="31">
                  <c:v>98.4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67109712"/>
        <c:axId val="-1867107952"/>
      </c:scatterChart>
      <c:valAx>
        <c:axId val="-186710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7107952"/>
        <c:crosses val="autoZero"/>
        <c:crossBetween val="midCat"/>
      </c:valAx>
      <c:valAx>
        <c:axId val="-18671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710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DS2 Test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 412 Section - 01'!$B$2:$B$33</c:f>
              <c:numCache>
                <c:formatCode>General</c:formatCode>
                <c:ptCount val="32"/>
                <c:pt idx="0">
                  <c:v>87.0</c:v>
                </c:pt>
                <c:pt idx="1">
                  <c:v>84.0</c:v>
                </c:pt>
                <c:pt idx="2">
                  <c:v>87.0</c:v>
                </c:pt>
                <c:pt idx="3">
                  <c:v>82.0</c:v>
                </c:pt>
                <c:pt idx="4">
                  <c:v>84.0</c:v>
                </c:pt>
                <c:pt idx="5">
                  <c:v>89.0</c:v>
                </c:pt>
                <c:pt idx="6">
                  <c:v>53.0</c:v>
                </c:pt>
                <c:pt idx="7">
                  <c:v>94.0</c:v>
                </c:pt>
                <c:pt idx="8">
                  <c:v>82.0</c:v>
                </c:pt>
                <c:pt idx="9">
                  <c:v>70.0</c:v>
                </c:pt>
                <c:pt idx="10">
                  <c:v>63.0</c:v>
                </c:pt>
                <c:pt idx="11">
                  <c:v>93.0</c:v>
                </c:pt>
                <c:pt idx="12">
                  <c:v>95.0</c:v>
                </c:pt>
                <c:pt idx="13">
                  <c:v>83.0</c:v>
                </c:pt>
                <c:pt idx="14">
                  <c:v>90.0</c:v>
                </c:pt>
                <c:pt idx="15">
                  <c:v>77.0</c:v>
                </c:pt>
                <c:pt idx="16">
                  <c:v>97.0</c:v>
                </c:pt>
                <c:pt idx="17">
                  <c:v>74.0</c:v>
                </c:pt>
                <c:pt idx="18">
                  <c:v>58.0</c:v>
                </c:pt>
                <c:pt idx="19">
                  <c:v>53.0</c:v>
                </c:pt>
                <c:pt idx="20">
                  <c:v>0.0</c:v>
                </c:pt>
                <c:pt idx="21">
                  <c:v>85.0</c:v>
                </c:pt>
                <c:pt idx="22">
                  <c:v>93.0</c:v>
                </c:pt>
                <c:pt idx="23">
                  <c:v>75.0</c:v>
                </c:pt>
                <c:pt idx="24">
                  <c:v>95.0</c:v>
                </c:pt>
                <c:pt idx="25">
                  <c:v>97.0</c:v>
                </c:pt>
                <c:pt idx="26">
                  <c:v>47.0</c:v>
                </c:pt>
                <c:pt idx="27">
                  <c:v>32.0</c:v>
                </c:pt>
                <c:pt idx="28">
                  <c:v>0.0</c:v>
                </c:pt>
                <c:pt idx="29">
                  <c:v>80.0</c:v>
                </c:pt>
                <c:pt idx="30">
                  <c:v>89.0</c:v>
                </c:pt>
                <c:pt idx="31">
                  <c:v>95.0</c:v>
                </c:pt>
              </c:numCache>
            </c:numRef>
          </c:xVal>
          <c:yVal>
            <c:numRef>
              <c:f>'MA 412 Section - 01'!$H$2:$H$33</c:f>
              <c:numCache>
                <c:formatCode>General</c:formatCode>
                <c:ptCount val="32"/>
                <c:pt idx="0">
                  <c:v>79.2</c:v>
                </c:pt>
                <c:pt idx="1">
                  <c:v>81.2</c:v>
                </c:pt>
                <c:pt idx="2">
                  <c:v>77.4</c:v>
                </c:pt>
                <c:pt idx="3">
                  <c:v>84.8</c:v>
                </c:pt>
                <c:pt idx="4">
                  <c:v>78.6</c:v>
                </c:pt>
                <c:pt idx="5">
                  <c:v>67.0</c:v>
                </c:pt>
                <c:pt idx="6">
                  <c:v>50.6</c:v>
                </c:pt>
                <c:pt idx="7">
                  <c:v>92.8</c:v>
                </c:pt>
                <c:pt idx="8">
                  <c:v>76.8</c:v>
                </c:pt>
                <c:pt idx="9">
                  <c:v>83.0</c:v>
                </c:pt>
                <c:pt idx="10">
                  <c:v>58.4</c:v>
                </c:pt>
                <c:pt idx="11">
                  <c:v>87.6</c:v>
                </c:pt>
                <c:pt idx="12">
                  <c:v>95.8</c:v>
                </c:pt>
                <c:pt idx="13">
                  <c:v>75.4</c:v>
                </c:pt>
                <c:pt idx="14">
                  <c:v>84.4</c:v>
                </c:pt>
                <c:pt idx="15">
                  <c:v>63.2</c:v>
                </c:pt>
                <c:pt idx="16">
                  <c:v>95.6</c:v>
                </c:pt>
                <c:pt idx="17">
                  <c:v>80.4</c:v>
                </c:pt>
                <c:pt idx="18">
                  <c:v>59.0</c:v>
                </c:pt>
                <c:pt idx="19">
                  <c:v>32.2</c:v>
                </c:pt>
                <c:pt idx="20">
                  <c:v>50.8</c:v>
                </c:pt>
                <c:pt idx="21">
                  <c:v>63.0</c:v>
                </c:pt>
                <c:pt idx="22">
                  <c:v>43.8</c:v>
                </c:pt>
                <c:pt idx="23">
                  <c:v>79.8</c:v>
                </c:pt>
                <c:pt idx="24">
                  <c:v>84.2</c:v>
                </c:pt>
                <c:pt idx="25">
                  <c:v>95.8</c:v>
                </c:pt>
                <c:pt idx="26">
                  <c:v>61.4</c:v>
                </c:pt>
                <c:pt idx="27">
                  <c:v>27.2</c:v>
                </c:pt>
                <c:pt idx="28">
                  <c:v>45.2</c:v>
                </c:pt>
                <c:pt idx="29">
                  <c:v>91.2</c:v>
                </c:pt>
                <c:pt idx="30">
                  <c:v>91.4</c:v>
                </c:pt>
                <c:pt idx="31">
                  <c:v>98.4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0121136"/>
        <c:axId val="-1868028304"/>
      </c:scatterChart>
      <c:valAx>
        <c:axId val="-187012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8028304"/>
        <c:crosses val="autoZero"/>
        <c:crossBetween val="midCat"/>
      </c:valAx>
      <c:valAx>
        <c:axId val="-18680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012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DS2 Test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 412 Section - 01'!$H$1</c:f>
              <c:strCache>
                <c:ptCount val="1"/>
                <c:pt idx="0">
                  <c:v>Final Mark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 412 Section - 01'!$C$2:$C$33</c:f>
              <c:numCache>
                <c:formatCode>General</c:formatCode>
                <c:ptCount val="32"/>
                <c:pt idx="0">
                  <c:v>78.0</c:v>
                </c:pt>
                <c:pt idx="1">
                  <c:v>83.0</c:v>
                </c:pt>
                <c:pt idx="2">
                  <c:v>82.0</c:v>
                </c:pt>
                <c:pt idx="3">
                  <c:v>80.0</c:v>
                </c:pt>
                <c:pt idx="4">
                  <c:v>69.0</c:v>
                </c:pt>
                <c:pt idx="5">
                  <c:v>58.0</c:v>
                </c:pt>
                <c:pt idx="6">
                  <c:v>41.0</c:v>
                </c:pt>
                <c:pt idx="7">
                  <c:v>88.0</c:v>
                </c:pt>
                <c:pt idx="8">
                  <c:v>81.0</c:v>
                </c:pt>
                <c:pt idx="9">
                  <c:v>91.0</c:v>
                </c:pt>
                <c:pt idx="10">
                  <c:v>56.0</c:v>
                </c:pt>
                <c:pt idx="11">
                  <c:v>77.0</c:v>
                </c:pt>
                <c:pt idx="12">
                  <c:v>98.0</c:v>
                </c:pt>
                <c:pt idx="13">
                  <c:v>65.0</c:v>
                </c:pt>
                <c:pt idx="14">
                  <c:v>85.0</c:v>
                </c:pt>
                <c:pt idx="15">
                  <c:v>43.0</c:v>
                </c:pt>
                <c:pt idx="16">
                  <c:v>97.0</c:v>
                </c:pt>
                <c:pt idx="17">
                  <c:v>72.0</c:v>
                </c:pt>
                <c:pt idx="18">
                  <c:v>48.0</c:v>
                </c:pt>
                <c:pt idx="19">
                  <c:v>0.0</c:v>
                </c:pt>
                <c:pt idx="20">
                  <c:v>61.0</c:v>
                </c:pt>
                <c:pt idx="21">
                  <c:v>0.0</c:v>
                </c:pt>
                <c:pt idx="22">
                  <c:v>0.0</c:v>
                </c:pt>
                <c:pt idx="23">
                  <c:v>70.0</c:v>
                </c:pt>
                <c:pt idx="24">
                  <c:v>83.0</c:v>
                </c:pt>
                <c:pt idx="25">
                  <c:v>95.0</c:v>
                </c:pt>
                <c:pt idx="26">
                  <c:v>53.0</c:v>
                </c:pt>
                <c:pt idx="27">
                  <c:v>16.0</c:v>
                </c:pt>
                <c:pt idx="28">
                  <c:v>48.0</c:v>
                </c:pt>
                <c:pt idx="29">
                  <c:v>90.0</c:v>
                </c:pt>
                <c:pt idx="30">
                  <c:v>86.0</c:v>
                </c:pt>
                <c:pt idx="31">
                  <c:v>99.0</c:v>
                </c:pt>
              </c:numCache>
            </c:numRef>
          </c:xVal>
          <c:yVal>
            <c:numRef>
              <c:f>'MA 412 Section - 01'!$H$2:$H$33</c:f>
              <c:numCache>
                <c:formatCode>General</c:formatCode>
                <c:ptCount val="32"/>
                <c:pt idx="0">
                  <c:v>79.2</c:v>
                </c:pt>
                <c:pt idx="1">
                  <c:v>81.2</c:v>
                </c:pt>
                <c:pt idx="2">
                  <c:v>77.4</c:v>
                </c:pt>
                <c:pt idx="3">
                  <c:v>84.8</c:v>
                </c:pt>
                <c:pt idx="4">
                  <c:v>78.6</c:v>
                </c:pt>
                <c:pt idx="5">
                  <c:v>67.0</c:v>
                </c:pt>
                <c:pt idx="6">
                  <c:v>50.6</c:v>
                </c:pt>
                <c:pt idx="7">
                  <c:v>92.8</c:v>
                </c:pt>
                <c:pt idx="8">
                  <c:v>76.8</c:v>
                </c:pt>
                <c:pt idx="9">
                  <c:v>83.0</c:v>
                </c:pt>
                <c:pt idx="10">
                  <c:v>58.4</c:v>
                </c:pt>
                <c:pt idx="11">
                  <c:v>87.6</c:v>
                </c:pt>
                <c:pt idx="12">
                  <c:v>95.8</c:v>
                </c:pt>
                <c:pt idx="13">
                  <c:v>75.4</c:v>
                </c:pt>
                <c:pt idx="14">
                  <c:v>84.4</c:v>
                </c:pt>
                <c:pt idx="15">
                  <c:v>63.2</c:v>
                </c:pt>
                <c:pt idx="16">
                  <c:v>95.6</c:v>
                </c:pt>
                <c:pt idx="17">
                  <c:v>80.4</c:v>
                </c:pt>
                <c:pt idx="18">
                  <c:v>59.0</c:v>
                </c:pt>
                <c:pt idx="19">
                  <c:v>32.2</c:v>
                </c:pt>
                <c:pt idx="20">
                  <c:v>50.8</c:v>
                </c:pt>
                <c:pt idx="21">
                  <c:v>63.0</c:v>
                </c:pt>
                <c:pt idx="22">
                  <c:v>43.8</c:v>
                </c:pt>
                <c:pt idx="23">
                  <c:v>79.8</c:v>
                </c:pt>
                <c:pt idx="24">
                  <c:v>84.2</c:v>
                </c:pt>
                <c:pt idx="25">
                  <c:v>95.8</c:v>
                </c:pt>
                <c:pt idx="26">
                  <c:v>61.4</c:v>
                </c:pt>
                <c:pt idx="27">
                  <c:v>27.2</c:v>
                </c:pt>
                <c:pt idx="28">
                  <c:v>45.2</c:v>
                </c:pt>
                <c:pt idx="29">
                  <c:v>91.2</c:v>
                </c:pt>
                <c:pt idx="30">
                  <c:v>91.4</c:v>
                </c:pt>
                <c:pt idx="31">
                  <c:v>98.4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67533600"/>
        <c:axId val="-1868972016"/>
      </c:scatterChart>
      <c:valAx>
        <c:axId val="-186753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8972016"/>
        <c:crosses val="autoZero"/>
        <c:crossBetween val="midCat"/>
      </c:valAx>
      <c:valAx>
        <c:axId val="-186897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753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0</xdr:row>
      <xdr:rowOff>187960</xdr:rowOff>
    </xdr:from>
    <xdr:to>
      <xdr:col>12</xdr:col>
      <xdr:colOff>360680</xdr:colOff>
      <xdr:row>15</xdr:row>
      <xdr:rowOff>35560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20320</xdr:colOff>
      <xdr:row>2</xdr:row>
      <xdr:rowOff>162560</xdr:rowOff>
    </xdr:from>
    <xdr:to>
      <xdr:col>12</xdr:col>
      <xdr:colOff>345440</xdr:colOff>
      <xdr:row>17</xdr:row>
      <xdr:rowOff>10160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</xdr:colOff>
      <xdr:row>4</xdr:row>
      <xdr:rowOff>147320</xdr:rowOff>
    </xdr:from>
    <xdr:to>
      <xdr:col>12</xdr:col>
      <xdr:colOff>360680</xdr:colOff>
      <xdr:row>18</xdr:row>
      <xdr:rowOff>187960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15240</xdr:colOff>
      <xdr:row>6</xdr:row>
      <xdr:rowOff>127000</xdr:rowOff>
    </xdr:from>
    <xdr:to>
      <xdr:col>12</xdr:col>
      <xdr:colOff>360680</xdr:colOff>
      <xdr:row>20</xdr:row>
      <xdr:rowOff>167640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15240</xdr:colOff>
      <xdr:row>8</xdr:row>
      <xdr:rowOff>106680</xdr:rowOff>
    </xdr:from>
    <xdr:to>
      <xdr:col>12</xdr:col>
      <xdr:colOff>360680</xdr:colOff>
      <xdr:row>22</xdr:row>
      <xdr:rowOff>147320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15240</xdr:colOff>
      <xdr:row>10</xdr:row>
      <xdr:rowOff>86360</xdr:rowOff>
    </xdr:from>
    <xdr:to>
      <xdr:col>12</xdr:col>
      <xdr:colOff>360680</xdr:colOff>
      <xdr:row>24</xdr:row>
      <xdr:rowOff>127000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472440</xdr:colOff>
      <xdr:row>1</xdr:row>
      <xdr:rowOff>66040</xdr:rowOff>
    </xdr:from>
    <xdr:to>
      <xdr:col>11</xdr:col>
      <xdr:colOff>721360</xdr:colOff>
      <xdr:row>15</xdr:row>
      <xdr:rowOff>106680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472440</xdr:colOff>
      <xdr:row>3</xdr:row>
      <xdr:rowOff>35560</xdr:rowOff>
    </xdr:from>
    <xdr:to>
      <xdr:col>11</xdr:col>
      <xdr:colOff>721360</xdr:colOff>
      <xdr:row>17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472440</xdr:colOff>
      <xdr:row>5</xdr:row>
      <xdr:rowOff>15240</xdr:rowOff>
    </xdr:from>
    <xdr:to>
      <xdr:col>11</xdr:col>
      <xdr:colOff>721360</xdr:colOff>
      <xdr:row>19</xdr:row>
      <xdr:rowOff>55880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472440</xdr:colOff>
      <xdr:row>7</xdr:row>
      <xdr:rowOff>25400</xdr:rowOff>
    </xdr:from>
    <xdr:to>
      <xdr:col>11</xdr:col>
      <xdr:colOff>721360</xdr:colOff>
      <xdr:row>21</xdr:row>
      <xdr:rowOff>66040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472440</xdr:colOff>
      <xdr:row>9</xdr:row>
      <xdr:rowOff>45720</xdr:rowOff>
    </xdr:from>
    <xdr:to>
      <xdr:col>11</xdr:col>
      <xdr:colOff>721360</xdr:colOff>
      <xdr:row>23</xdr:row>
      <xdr:rowOff>86360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472440</xdr:colOff>
      <xdr:row>11</xdr:row>
      <xdr:rowOff>45720</xdr:rowOff>
    </xdr:from>
    <xdr:to>
      <xdr:col>11</xdr:col>
      <xdr:colOff>721360</xdr:colOff>
      <xdr:row>25</xdr:row>
      <xdr:rowOff>86360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zoomScale="125" workbookViewId="0">
      <selection activeCell="H1" activeCellId="1" sqref="F1:F32 H1:H32"/>
    </sheetView>
  </sheetViews>
  <sheetFormatPr baseColWidth="10" defaultColWidth="14.5" defaultRowHeight="15.75" customHeight="1" x14ac:dyDescent="0.15"/>
  <cols>
    <col min="9" max="9" width="11.83203125" customWidth="1"/>
  </cols>
  <sheetData>
    <row r="1" spans="1:10" s="9" customFormat="1" ht="15.75" customHeight="1" x14ac:dyDescent="0.15">
      <c r="A1" s="8" t="s">
        <v>5</v>
      </c>
      <c r="B1" s="8" t="s">
        <v>6</v>
      </c>
      <c r="C1" s="8" t="s">
        <v>7</v>
      </c>
      <c r="D1" s="8" t="s">
        <v>8</v>
      </c>
      <c r="E1" s="8" t="s">
        <v>9</v>
      </c>
      <c r="F1" s="8" t="s">
        <v>10</v>
      </c>
      <c r="G1" s="8" t="s">
        <v>11</v>
      </c>
      <c r="H1" s="8" t="s">
        <v>12</v>
      </c>
      <c r="I1" s="8" t="s">
        <v>14</v>
      </c>
      <c r="J1" s="8" t="s">
        <v>13</v>
      </c>
    </row>
    <row r="2" spans="1:10" ht="15.75" customHeight="1" x14ac:dyDescent="0.15">
      <c r="A2" s="4">
        <v>81</v>
      </c>
      <c r="B2" s="4">
        <v>69</v>
      </c>
      <c r="C2" s="4">
        <v>78</v>
      </c>
      <c r="D2" s="4">
        <v>42</v>
      </c>
      <c r="E2" s="4">
        <v>45</v>
      </c>
      <c r="F2" s="4">
        <v>56</v>
      </c>
      <c r="G2" s="4">
        <f>SUM(A2:F2)</f>
        <v>371</v>
      </c>
      <c r="H2" s="4">
        <f t="shared" ref="H2:H32" si="0">G2/5</f>
        <v>74.2</v>
      </c>
      <c r="I2" s="5" t="s">
        <v>0</v>
      </c>
      <c r="J2" s="6">
        <f t="shared" ref="J2:J32" si="1">IF(I2="A",4,IF(I2="B",3,IF(I2="C",2,IF(I2="D",1,IF(I2="F",0,IF(I2="",""))))))</f>
        <v>2</v>
      </c>
    </row>
    <row r="3" spans="1:10" ht="15.75" customHeight="1" x14ac:dyDescent="0.15">
      <c r="A3" s="4">
        <v>66</v>
      </c>
      <c r="B3" s="4">
        <v>52</v>
      </c>
      <c r="C3" s="4">
        <v>50</v>
      </c>
      <c r="D3" s="4">
        <v>32</v>
      </c>
      <c r="E3" s="4">
        <v>46</v>
      </c>
      <c r="F3" s="4">
        <v>52</v>
      </c>
      <c r="G3" s="4">
        <f>SUM(A3:F3)</f>
        <v>298</v>
      </c>
      <c r="H3" s="4">
        <f t="shared" si="0"/>
        <v>59.6</v>
      </c>
      <c r="I3" s="5" t="s">
        <v>2</v>
      </c>
      <c r="J3" s="6">
        <f t="shared" si="1"/>
        <v>1</v>
      </c>
    </row>
    <row r="4" spans="1:10" ht="15.75" customHeight="1" x14ac:dyDescent="0.15">
      <c r="A4" s="4">
        <v>69</v>
      </c>
      <c r="B4" s="4">
        <v>75</v>
      </c>
      <c r="C4" s="4">
        <v>46</v>
      </c>
      <c r="D4" s="4">
        <v>34</v>
      </c>
      <c r="E4" s="4">
        <v>46</v>
      </c>
      <c r="F4" s="4">
        <v>52</v>
      </c>
      <c r="G4" s="4">
        <f>SUM(A4:F4)</f>
        <v>322</v>
      </c>
      <c r="H4" s="4">
        <f t="shared" si="0"/>
        <v>64.400000000000006</v>
      </c>
      <c r="I4" s="5" t="s">
        <v>2</v>
      </c>
      <c r="J4" s="6">
        <f t="shared" si="1"/>
        <v>1</v>
      </c>
    </row>
    <row r="5" spans="1:10" ht="15.75" customHeight="1" x14ac:dyDescent="0.15">
      <c r="A5" s="4">
        <v>93</v>
      </c>
      <c r="B5" s="4">
        <v>92</v>
      </c>
      <c r="C5" s="4">
        <v>88</v>
      </c>
      <c r="D5" s="4">
        <v>48</v>
      </c>
      <c r="E5" s="4">
        <v>47</v>
      </c>
      <c r="F5" s="4">
        <v>82</v>
      </c>
      <c r="G5" s="4">
        <f>SUM(A5:F5)</f>
        <v>450</v>
      </c>
      <c r="H5" s="4">
        <f t="shared" si="0"/>
        <v>90</v>
      </c>
      <c r="I5" s="5" t="s">
        <v>3</v>
      </c>
      <c r="J5" s="6">
        <f t="shared" si="1"/>
        <v>4</v>
      </c>
    </row>
    <row r="6" spans="1:10" ht="15.75" customHeight="1" x14ac:dyDescent="0.15">
      <c r="A6" s="4">
        <v>83</v>
      </c>
      <c r="B6" s="4">
        <v>79</v>
      </c>
      <c r="C6" s="4">
        <v>95</v>
      </c>
      <c r="D6" s="4">
        <v>41</v>
      </c>
      <c r="E6" s="4">
        <v>46</v>
      </c>
      <c r="F6" s="4">
        <v>79</v>
      </c>
      <c r="G6" s="4">
        <f>SUM(A6:F6)</f>
        <v>423</v>
      </c>
      <c r="H6" s="4">
        <f t="shared" si="0"/>
        <v>84.6</v>
      </c>
      <c r="I6" s="5" t="s">
        <v>1</v>
      </c>
      <c r="J6" s="6">
        <f t="shared" si="1"/>
        <v>3</v>
      </c>
    </row>
    <row r="7" spans="1:10" ht="15.75" customHeight="1" x14ac:dyDescent="0.15">
      <c r="A7" s="4">
        <v>91</v>
      </c>
      <c r="B7" s="4">
        <v>85</v>
      </c>
      <c r="C7" s="4">
        <v>93</v>
      </c>
      <c r="D7" s="4">
        <v>43</v>
      </c>
      <c r="E7" s="4">
        <v>33</v>
      </c>
      <c r="F7" s="4">
        <v>84</v>
      </c>
      <c r="G7" s="4">
        <f>SUM(A7:F7)</f>
        <v>429</v>
      </c>
      <c r="H7" s="4">
        <f t="shared" si="0"/>
        <v>85.8</v>
      </c>
      <c r="I7" s="5" t="s">
        <v>1</v>
      </c>
      <c r="J7" s="6">
        <f t="shared" si="1"/>
        <v>3</v>
      </c>
    </row>
    <row r="8" spans="1:10" ht="15.75" customHeight="1" x14ac:dyDescent="0.15">
      <c r="A8" s="4">
        <v>85</v>
      </c>
      <c r="B8" s="4">
        <v>89</v>
      </c>
      <c r="C8" s="4">
        <v>87</v>
      </c>
      <c r="D8" s="4">
        <v>44</v>
      </c>
      <c r="E8" s="4">
        <v>38</v>
      </c>
      <c r="F8" s="4">
        <v>79</v>
      </c>
      <c r="G8" s="4">
        <f>SUM(A8:F8)</f>
        <v>422</v>
      </c>
      <c r="H8" s="4">
        <f t="shared" si="0"/>
        <v>84.4</v>
      </c>
      <c r="I8" s="5" t="s">
        <v>1</v>
      </c>
      <c r="J8" s="6">
        <f t="shared" si="1"/>
        <v>3</v>
      </c>
    </row>
    <row r="9" spans="1:10" ht="15.75" customHeight="1" x14ac:dyDescent="0.15">
      <c r="A9" s="4">
        <v>68</v>
      </c>
      <c r="B9" s="4">
        <v>17</v>
      </c>
      <c r="C9" s="4">
        <v>0</v>
      </c>
      <c r="D9" s="4">
        <v>25</v>
      </c>
      <c r="E9" s="4">
        <v>8</v>
      </c>
      <c r="F9" s="4">
        <v>68</v>
      </c>
      <c r="G9" s="4">
        <f>SUM(A9:F9)</f>
        <v>186</v>
      </c>
      <c r="H9" s="4">
        <f t="shared" si="0"/>
        <v>37.200000000000003</v>
      </c>
      <c r="I9" s="5" t="s">
        <v>4</v>
      </c>
      <c r="J9" s="6">
        <f t="shared" si="1"/>
        <v>0</v>
      </c>
    </row>
    <row r="10" spans="1:10" ht="15.75" customHeight="1" x14ac:dyDescent="0.15">
      <c r="A10" s="4">
        <v>98</v>
      </c>
      <c r="B10" s="4">
        <v>88</v>
      </c>
      <c r="C10" s="4">
        <v>78</v>
      </c>
      <c r="D10" s="4">
        <v>48</v>
      </c>
      <c r="E10" s="4">
        <v>48</v>
      </c>
      <c r="F10" s="4">
        <v>78</v>
      </c>
      <c r="G10" s="4">
        <f>SUM(A10:F10)</f>
        <v>438</v>
      </c>
      <c r="H10" s="4">
        <f t="shared" si="0"/>
        <v>87.6</v>
      </c>
      <c r="I10" s="5" t="s">
        <v>1</v>
      </c>
      <c r="J10" s="6">
        <f t="shared" si="1"/>
        <v>3</v>
      </c>
    </row>
    <row r="11" spans="1:10" ht="15.75" customHeight="1" x14ac:dyDescent="0.15">
      <c r="A11" s="4">
        <v>95</v>
      </c>
      <c r="B11" s="4">
        <v>99</v>
      </c>
      <c r="C11" s="4">
        <v>94</v>
      </c>
      <c r="D11" s="4">
        <v>49</v>
      </c>
      <c r="E11" s="4">
        <v>50</v>
      </c>
      <c r="F11" s="4">
        <v>84</v>
      </c>
      <c r="G11" s="4">
        <f>SUM(A11:F11)</f>
        <v>471</v>
      </c>
      <c r="H11" s="4">
        <f t="shared" si="0"/>
        <v>94.2</v>
      </c>
      <c r="I11" s="5" t="s">
        <v>3</v>
      </c>
      <c r="J11" s="6">
        <f t="shared" si="1"/>
        <v>4</v>
      </c>
    </row>
    <row r="12" spans="1:10" ht="15.75" customHeight="1" x14ac:dyDescent="0.15">
      <c r="A12" s="4">
        <v>71</v>
      </c>
      <c r="B12" s="4">
        <v>63</v>
      </c>
      <c r="C12" s="4">
        <v>81</v>
      </c>
      <c r="D12" s="4">
        <v>45</v>
      </c>
      <c r="E12" s="4">
        <v>33</v>
      </c>
      <c r="F12" s="4">
        <v>60</v>
      </c>
      <c r="G12" s="4">
        <f>SUM(A12:F12)</f>
        <v>353</v>
      </c>
      <c r="H12" s="4">
        <f t="shared" si="0"/>
        <v>70.599999999999994</v>
      </c>
      <c r="I12" s="5" t="s">
        <v>0</v>
      </c>
      <c r="J12" s="6">
        <f t="shared" si="1"/>
        <v>2</v>
      </c>
    </row>
    <row r="13" spans="1:10" ht="15.75" customHeight="1" x14ac:dyDescent="0.15">
      <c r="A13" s="4">
        <v>72</v>
      </c>
      <c r="B13" s="4">
        <v>52</v>
      </c>
      <c r="C13" s="4">
        <v>71</v>
      </c>
      <c r="D13" s="4">
        <v>40</v>
      </c>
      <c r="E13" s="4">
        <v>46</v>
      </c>
      <c r="F13" s="4">
        <v>44</v>
      </c>
      <c r="G13" s="4">
        <f>SUM(A13:F13)</f>
        <v>325</v>
      </c>
      <c r="H13" s="4">
        <f t="shared" si="0"/>
        <v>65</v>
      </c>
      <c r="I13" s="5" t="s">
        <v>2</v>
      </c>
      <c r="J13" s="6">
        <f t="shared" si="1"/>
        <v>1</v>
      </c>
    </row>
    <row r="14" spans="1:10" ht="15.75" customHeight="1" x14ac:dyDescent="0.15">
      <c r="A14" s="4">
        <v>90</v>
      </c>
      <c r="B14" s="4">
        <v>61</v>
      </c>
      <c r="C14" s="4">
        <v>60</v>
      </c>
      <c r="D14" s="4">
        <v>39</v>
      </c>
      <c r="E14" s="4">
        <v>39</v>
      </c>
      <c r="F14" s="4">
        <v>59</v>
      </c>
      <c r="G14" s="4">
        <f>SUM(A14:F14)</f>
        <v>348</v>
      </c>
      <c r="H14" s="4">
        <f t="shared" si="0"/>
        <v>69.599999999999994</v>
      </c>
      <c r="I14" s="5" t="s">
        <v>0</v>
      </c>
      <c r="J14" s="6">
        <f t="shared" si="1"/>
        <v>2</v>
      </c>
    </row>
    <row r="15" spans="1:10" ht="15.75" customHeight="1" x14ac:dyDescent="0.15">
      <c r="A15" s="4">
        <v>48</v>
      </c>
      <c r="B15" s="4">
        <v>80</v>
      </c>
      <c r="C15" s="4">
        <v>71</v>
      </c>
      <c r="D15" s="4">
        <v>40</v>
      </c>
      <c r="E15" s="4">
        <v>42</v>
      </c>
      <c r="F15" s="4">
        <v>48</v>
      </c>
      <c r="G15" s="4">
        <f>SUM(A15:F15)</f>
        <v>329</v>
      </c>
      <c r="H15" s="4">
        <f t="shared" si="0"/>
        <v>65.8</v>
      </c>
      <c r="I15" s="5" t="s">
        <v>2</v>
      </c>
      <c r="J15" s="6">
        <f t="shared" si="1"/>
        <v>1</v>
      </c>
    </row>
    <row r="16" spans="1:10" ht="15.75" customHeight="1" x14ac:dyDescent="0.15">
      <c r="A16" s="4">
        <v>74</v>
      </c>
      <c r="B16" s="4">
        <v>64</v>
      </c>
      <c r="C16" s="4">
        <v>51</v>
      </c>
      <c r="D16" s="4">
        <v>32</v>
      </c>
      <c r="E16" s="4">
        <v>44</v>
      </c>
      <c r="F16" s="4">
        <v>24</v>
      </c>
      <c r="G16" s="4">
        <f>SUM(A16:F16)</f>
        <v>289</v>
      </c>
      <c r="H16" s="4">
        <f t="shared" si="0"/>
        <v>57.8</v>
      </c>
      <c r="I16" s="5" t="s">
        <v>2</v>
      </c>
      <c r="J16" s="6">
        <f t="shared" si="1"/>
        <v>1</v>
      </c>
    </row>
    <row r="17" spans="1:10" ht="15.75" customHeight="1" x14ac:dyDescent="0.15">
      <c r="A17" s="4">
        <v>64</v>
      </c>
      <c r="B17" s="4">
        <v>65</v>
      </c>
      <c r="C17" s="4">
        <v>64</v>
      </c>
      <c r="D17" s="4">
        <v>19</v>
      </c>
      <c r="E17" s="4">
        <v>45</v>
      </c>
      <c r="F17" s="4">
        <v>32</v>
      </c>
      <c r="G17" s="4">
        <f>SUM(A17:F17)</f>
        <v>289</v>
      </c>
      <c r="H17" s="4">
        <f t="shared" si="0"/>
        <v>57.8</v>
      </c>
      <c r="I17" s="5" t="s">
        <v>2</v>
      </c>
      <c r="J17" s="6">
        <f t="shared" si="1"/>
        <v>1</v>
      </c>
    </row>
    <row r="18" spans="1:10" ht="15.75" customHeight="1" x14ac:dyDescent="0.15">
      <c r="A18" s="4">
        <v>98</v>
      </c>
      <c r="B18" s="4">
        <v>92</v>
      </c>
      <c r="C18" s="4">
        <v>79</v>
      </c>
      <c r="D18" s="4">
        <v>49</v>
      </c>
      <c r="E18" s="4">
        <v>48</v>
      </c>
      <c r="F18" s="4">
        <v>92</v>
      </c>
      <c r="G18" s="4">
        <f>SUM(A18:F18)</f>
        <v>458</v>
      </c>
      <c r="H18" s="4">
        <f t="shared" si="0"/>
        <v>91.6</v>
      </c>
      <c r="I18" s="5" t="s">
        <v>3</v>
      </c>
      <c r="J18" s="6">
        <f t="shared" si="1"/>
        <v>4</v>
      </c>
    </row>
    <row r="19" spans="1:10" ht="15.75" customHeight="1" x14ac:dyDescent="0.15">
      <c r="A19" s="4">
        <v>82</v>
      </c>
      <c r="B19" s="4">
        <v>97</v>
      </c>
      <c r="C19" s="4">
        <v>56</v>
      </c>
      <c r="D19" s="4">
        <v>42</v>
      </c>
      <c r="E19" s="4">
        <v>42</v>
      </c>
      <c r="F19" s="4">
        <v>47</v>
      </c>
      <c r="G19" s="4">
        <f>SUM(A19:F19)</f>
        <v>366</v>
      </c>
      <c r="H19" s="4">
        <f t="shared" si="0"/>
        <v>73.2</v>
      </c>
      <c r="I19" s="5" t="s">
        <v>0</v>
      </c>
      <c r="J19" s="6">
        <f t="shared" si="1"/>
        <v>2</v>
      </c>
    </row>
    <row r="20" spans="1:10" ht="15.75" customHeight="1" x14ac:dyDescent="0.15">
      <c r="A20" s="4">
        <v>64</v>
      </c>
      <c r="B20" s="4">
        <v>93</v>
      </c>
      <c r="C20" s="4">
        <v>48</v>
      </c>
      <c r="D20" s="4">
        <v>40</v>
      </c>
      <c r="E20" s="4">
        <v>27</v>
      </c>
      <c r="F20" s="4">
        <v>48</v>
      </c>
      <c r="G20" s="4">
        <f>SUM(A20:F20)</f>
        <v>320</v>
      </c>
      <c r="H20" s="4">
        <f t="shared" si="0"/>
        <v>64</v>
      </c>
      <c r="I20" s="5" t="s">
        <v>2</v>
      </c>
      <c r="J20" s="6">
        <f t="shared" si="1"/>
        <v>1</v>
      </c>
    </row>
    <row r="21" spans="1:10" ht="15.75" customHeight="1" x14ac:dyDescent="0.15">
      <c r="A21" s="4">
        <v>68</v>
      </c>
      <c r="B21" s="4">
        <v>98</v>
      </c>
      <c r="C21" s="4">
        <v>28</v>
      </c>
      <c r="D21" s="4">
        <v>37</v>
      </c>
      <c r="E21" s="4">
        <v>27</v>
      </c>
      <c r="F21" s="4">
        <v>28</v>
      </c>
      <c r="G21" s="4">
        <f>SUM(A21:F21)</f>
        <v>286</v>
      </c>
      <c r="H21" s="4">
        <f t="shared" si="0"/>
        <v>57.2</v>
      </c>
      <c r="I21" s="5" t="s">
        <v>2</v>
      </c>
      <c r="J21" s="6">
        <f t="shared" si="1"/>
        <v>1</v>
      </c>
    </row>
    <row r="22" spans="1:10" ht="15.75" customHeight="1" x14ac:dyDescent="0.15">
      <c r="A22" s="4">
        <v>61</v>
      </c>
      <c r="B22" s="4">
        <v>62</v>
      </c>
      <c r="C22" s="4">
        <v>40</v>
      </c>
      <c r="D22" s="4">
        <v>42</v>
      </c>
      <c r="E22" s="4">
        <v>25</v>
      </c>
      <c r="F22" s="4">
        <v>16</v>
      </c>
      <c r="G22" s="4">
        <f>SUM(A22:F22)</f>
        <v>246</v>
      </c>
      <c r="H22" s="4">
        <f t="shared" si="0"/>
        <v>49.2</v>
      </c>
      <c r="I22" s="5" t="s">
        <v>4</v>
      </c>
      <c r="J22" s="6">
        <f t="shared" si="1"/>
        <v>0</v>
      </c>
    </row>
    <row r="23" spans="1:10" ht="15.75" customHeight="1" x14ac:dyDescent="0.15">
      <c r="A23" s="4">
        <v>78</v>
      </c>
      <c r="B23" s="4">
        <v>81</v>
      </c>
      <c r="C23" s="4">
        <v>92</v>
      </c>
      <c r="D23" s="4">
        <v>37</v>
      </c>
      <c r="E23" s="4">
        <v>38</v>
      </c>
      <c r="F23" s="4">
        <v>60</v>
      </c>
      <c r="G23" s="4">
        <f>SUM(A23:F23)</f>
        <v>386</v>
      </c>
      <c r="H23" s="4">
        <f t="shared" si="0"/>
        <v>77.2</v>
      </c>
      <c r="I23" s="5" t="s">
        <v>0</v>
      </c>
      <c r="J23" s="6">
        <f t="shared" si="1"/>
        <v>2</v>
      </c>
    </row>
    <row r="24" spans="1:10" ht="15.75" customHeight="1" x14ac:dyDescent="0.15">
      <c r="A24" s="4">
        <v>68</v>
      </c>
      <c r="B24" s="4">
        <v>50</v>
      </c>
      <c r="C24" s="4">
        <v>0</v>
      </c>
      <c r="D24" s="4">
        <v>23</v>
      </c>
      <c r="E24" s="4">
        <v>28</v>
      </c>
      <c r="F24" s="4">
        <v>0</v>
      </c>
      <c r="G24" s="4">
        <f>SUM(A24:F24)</f>
        <v>169</v>
      </c>
      <c r="H24" s="4">
        <f t="shared" si="0"/>
        <v>33.799999999999997</v>
      </c>
      <c r="I24" s="5" t="s">
        <v>4</v>
      </c>
      <c r="J24" s="6">
        <f t="shared" si="1"/>
        <v>0</v>
      </c>
    </row>
    <row r="25" spans="1:10" ht="15.75" customHeight="1" x14ac:dyDescent="0.15">
      <c r="A25" s="4">
        <v>56</v>
      </c>
      <c r="B25" s="4">
        <v>86</v>
      </c>
      <c r="C25" s="4">
        <v>50</v>
      </c>
      <c r="D25" s="4">
        <v>40</v>
      </c>
      <c r="E25" s="4">
        <v>45</v>
      </c>
      <c r="F25" s="4">
        <v>48</v>
      </c>
      <c r="G25" s="4">
        <f>SUM(A25:F25)</f>
        <v>325</v>
      </c>
      <c r="H25" s="4">
        <f t="shared" si="0"/>
        <v>65</v>
      </c>
      <c r="I25" s="5" t="s">
        <v>2</v>
      </c>
      <c r="J25" s="6">
        <f t="shared" si="1"/>
        <v>1</v>
      </c>
    </row>
    <row r="26" spans="1:10" ht="15.75" customHeight="1" x14ac:dyDescent="0.15">
      <c r="A26" s="4">
        <v>68</v>
      </c>
      <c r="B26" s="4">
        <v>55</v>
      </c>
      <c r="C26" s="4">
        <v>0</v>
      </c>
      <c r="D26" s="4">
        <v>35</v>
      </c>
      <c r="E26" s="4">
        <v>22</v>
      </c>
      <c r="F26" s="4">
        <v>0</v>
      </c>
      <c r="G26" s="4">
        <f>SUM(A26:F26)</f>
        <v>180</v>
      </c>
      <c r="H26" s="4">
        <f t="shared" si="0"/>
        <v>36</v>
      </c>
      <c r="I26" s="5" t="s">
        <v>4</v>
      </c>
      <c r="J26" s="6">
        <f t="shared" si="1"/>
        <v>0</v>
      </c>
    </row>
    <row r="27" spans="1:10" ht="15.75" customHeight="1" x14ac:dyDescent="0.15">
      <c r="A27" s="4">
        <v>73</v>
      </c>
      <c r="B27" s="4">
        <v>67</v>
      </c>
      <c r="C27" s="4">
        <v>80</v>
      </c>
      <c r="D27" s="4">
        <v>29</v>
      </c>
      <c r="E27" s="4">
        <v>42</v>
      </c>
      <c r="F27" s="4">
        <v>44</v>
      </c>
      <c r="G27" s="4">
        <f>SUM(A27:F27)</f>
        <v>335</v>
      </c>
      <c r="H27" s="4">
        <f t="shared" si="0"/>
        <v>67</v>
      </c>
      <c r="I27" s="5" t="s">
        <v>2</v>
      </c>
      <c r="J27" s="6">
        <f t="shared" si="1"/>
        <v>1</v>
      </c>
    </row>
    <row r="28" spans="1:10" ht="15.75" customHeight="1" x14ac:dyDescent="0.15">
      <c r="A28" s="4">
        <v>43</v>
      </c>
      <c r="B28" s="4">
        <v>55</v>
      </c>
      <c r="C28" s="4">
        <v>66</v>
      </c>
      <c r="D28" s="4">
        <v>37</v>
      </c>
      <c r="E28" s="4">
        <v>42</v>
      </c>
      <c r="F28" s="4">
        <v>32</v>
      </c>
      <c r="G28" s="4">
        <f>SUM(A28:F28)</f>
        <v>275</v>
      </c>
      <c r="H28" s="4">
        <f t="shared" si="0"/>
        <v>55</v>
      </c>
      <c r="I28" s="5" t="s">
        <v>2</v>
      </c>
      <c r="J28" s="6">
        <f t="shared" si="1"/>
        <v>1</v>
      </c>
    </row>
    <row r="29" spans="1:10" ht="15.75" customHeight="1" x14ac:dyDescent="0.15">
      <c r="A29" s="4">
        <v>96</v>
      </c>
      <c r="B29" s="4">
        <v>80</v>
      </c>
      <c r="C29" s="4">
        <v>72</v>
      </c>
      <c r="D29" s="4">
        <v>40</v>
      </c>
      <c r="E29" s="4">
        <v>36</v>
      </c>
      <c r="F29" s="4">
        <v>62</v>
      </c>
      <c r="G29" s="4">
        <f>SUM(A29:F29)</f>
        <v>386</v>
      </c>
      <c r="H29" s="4">
        <f t="shared" si="0"/>
        <v>77.2</v>
      </c>
      <c r="I29" s="5" t="s">
        <v>1</v>
      </c>
      <c r="J29" s="6">
        <f t="shared" si="1"/>
        <v>3</v>
      </c>
    </row>
    <row r="30" spans="1:10" ht="15.75" customHeight="1" x14ac:dyDescent="0.15">
      <c r="A30" s="4">
        <v>74</v>
      </c>
      <c r="B30" s="4">
        <v>73</v>
      </c>
      <c r="C30" s="4">
        <v>66</v>
      </c>
      <c r="D30" s="4">
        <v>46</v>
      </c>
      <c r="E30" s="4">
        <v>24</v>
      </c>
      <c r="F30" s="4">
        <v>73</v>
      </c>
      <c r="G30" s="4">
        <f>SUM(A30:F30)</f>
        <v>356</v>
      </c>
      <c r="H30" s="4">
        <f t="shared" si="0"/>
        <v>71.2</v>
      </c>
      <c r="I30" s="5" t="s">
        <v>0</v>
      </c>
      <c r="J30" s="6">
        <f t="shared" si="1"/>
        <v>2</v>
      </c>
    </row>
    <row r="31" spans="1:10" ht="15.75" customHeight="1" x14ac:dyDescent="0.15">
      <c r="A31" s="4">
        <v>72</v>
      </c>
      <c r="B31" s="4">
        <v>75</v>
      </c>
      <c r="C31" s="4">
        <v>82</v>
      </c>
      <c r="D31" s="4">
        <v>46</v>
      </c>
      <c r="E31" s="4">
        <v>38</v>
      </c>
      <c r="F31" s="4">
        <v>60</v>
      </c>
      <c r="G31" s="4">
        <f>SUM(A31:F31)</f>
        <v>373</v>
      </c>
      <c r="H31" s="4">
        <f t="shared" si="0"/>
        <v>74.599999999999994</v>
      </c>
      <c r="I31" s="5" t="s">
        <v>1</v>
      </c>
      <c r="J31" s="6">
        <f t="shared" si="1"/>
        <v>3</v>
      </c>
    </row>
    <row r="32" spans="1:10" ht="15.75" customHeight="1" x14ac:dyDescent="0.15">
      <c r="A32" s="4">
        <v>80</v>
      </c>
      <c r="B32" s="4">
        <v>100</v>
      </c>
      <c r="C32" s="4">
        <v>98</v>
      </c>
      <c r="D32" s="4">
        <v>44</v>
      </c>
      <c r="E32" s="4">
        <v>49</v>
      </c>
      <c r="F32" s="4">
        <v>80</v>
      </c>
      <c r="G32" s="4">
        <f>SUM(A32:F32)</f>
        <v>451</v>
      </c>
      <c r="H32" s="4">
        <f t="shared" si="0"/>
        <v>90.2</v>
      </c>
      <c r="I32" s="5" t="s">
        <v>3</v>
      </c>
      <c r="J32" s="6">
        <f t="shared" si="1"/>
        <v>4</v>
      </c>
    </row>
    <row r="33" spans="1:11" ht="15.75" customHeight="1" x14ac:dyDescent="0.15">
      <c r="A33" s="1"/>
      <c r="B33" s="1"/>
      <c r="C33" s="1"/>
      <c r="D33" s="1"/>
      <c r="E33" s="1"/>
      <c r="F33" s="1"/>
      <c r="G33" s="1"/>
      <c r="H33" s="1"/>
      <c r="I33" s="2"/>
      <c r="J33" s="3"/>
      <c r="K33" s="13"/>
    </row>
    <row r="34" spans="1:11" ht="15.75" customHeight="1" x14ac:dyDescent="0.15">
      <c r="A34" s="1">
        <f>ROUND(AVERAGE(Test_1),1)</f>
        <v>75.099999999999994</v>
      </c>
      <c r="B34" s="1">
        <f>ROUND(AVERAGE(Test_2),1)</f>
        <v>74</v>
      </c>
      <c r="C34" s="1">
        <f>ROUND(AVERAGE(Test_3),1)</f>
        <v>63.4</v>
      </c>
      <c r="D34" s="1">
        <f>ROUND(AVERAGE(Quiz),1)</f>
        <v>39</v>
      </c>
      <c r="E34" s="1">
        <f>ROUND(AVERAGE(Homework),1)</f>
        <v>38.4</v>
      </c>
      <c r="F34" s="1">
        <f>ROUND(AVERAGE(Final_Exam),1)</f>
        <v>53.9</v>
      </c>
      <c r="G34" s="1">
        <f>ROUND(AVERAGE(Total),1)</f>
        <v>343.7</v>
      </c>
      <c r="H34" s="1">
        <f>ROUND(AVERAGE(Final_Mark),1)</f>
        <v>68.7</v>
      </c>
      <c r="I34" s="2"/>
      <c r="J34" s="1">
        <f>ROUND(AVERAGE(Grade),1)</f>
        <v>1.8</v>
      </c>
      <c r="K34" s="13"/>
    </row>
    <row r="35" spans="1:11" ht="15.75" customHeight="1" x14ac:dyDescent="0.15">
      <c r="A35" s="14">
        <f>ROUND(CORREL(A2:A32,Final_Mark),3)</f>
        <v>0.69299999999999995</v>
      </c>
      <c r="B35" s="14">
        <f>ROUND(CORREL(B2:B32,Final_Mark),3)</f>
        <v>0.74299999999999999</v>
      </c>
      <c r="C35" s="14">
        <f>ROUND(CORREL(C2:C32,Final_Mark),3)</f>
        <v>0.90100000000000002</v>
      </c>
      <c r="D35" s="14">
        <f>ROUND(CORREL(D2:D32,Final_Mark),3)</f>
        <v>0.746</v>
      </c>
      <c r="E35" s="14">
        <f>ROUND(CORREL(E2:E32,Final_Mark),3)</f>
        <v>0.63400000000000001</v>
      </c>
      <c r="F35" s="14">
        <f>ROUND(CORREL(F2:F32,Final_Mark),3)</f>
        <v>0.85399999999999998</v>
      </c>
      <c r="G35" s="14"/>
      <c r="H35" s="13"/>
      <c r="I35" s="13"/>
      <c r="J35" s="13"/>
      <c r="K35" s="13"/>
    </row>
    <row r="36" spans="1:11" ht="15.75" customHeight="1" x14ac:dyDescent="0.15">
      <c r="A36" s="13"/>
      <c r="B36" s="13"/>
      <c r="C36" s="13"/>
      <c r="D36" s="13"/>
      <c r="E36" s="13"/>
      <c r="F36" s="13">
        <f>VAR(Final_Exam)</f>
        <v>582.42365591397834</v>
      </c>
      <c r="G36" s="13"/>
      <c r="H36" s="13"/>
      <c r="I36" s="13"/>
      <c r="J36" s="13"/>
      <c r="K36" s="13"/>
    </row>
    <row r="37" spans="1:11" ht="15.75" customHeight="1" x14ac:dyDescent="0.1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 ht="15.75" customHeight="1" x14ac:dyDescent="0.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163" workbookViewId="0">
      <selection activeCell="B32" sqref="B32"/>
    </sheetView>
  </sheetViews>
  <sheetFormatPr baseColWidth="10" defaultRowHeight="13" x14ac:dyDescent="0.15"/>
  <cols>
    <col min="1" max="1" width="22.6640625" customWidth="1"/>
    <col min="3" max="3" width="13.33203125" customWidth="1"/>
    <col min="6" max="6" width="13.6640625" customWidth="1"/>
  </cols>
  <sheetData>
    <row r="1" spans="1:9" x14ac:dyDescent="0.15">
      <c r="A1" t="s">
        <v>15</v>
      </c>
    </row>
    <row r="2" spans="1:9" ht="14" thickBot="1" x14ac:dyDescent="0.2"/>
    <row r="3" spans="1:9" x14ac:dyDescent="0.15">
      <c r="A3" s="18" t="s">
        <v>16</v>
      </c>
      <c r="B3" s="18"/>
    </row>
    <row r="4" spans="1:9" x14ac:dyDescent="0.15">
      <c r="A4" s="15" t="s">
        <v>17</v>
      </c>
      <c r="B4" s="15">
        <v>1</v>
      </c>
    </row>
    <row r="5" spans="1:9" x14ac:dyDescent="0.15">
      <c r="A5" s="15" t="s">
        <v>18</v>
      </c>
      <c r="B5" s="15">
        <v>1</v>
      </c>
    </row>
    <row r="6" spans="1:9" x14ac:dyDescent="0.15">
      <c r="A6" s="15" t="s">
        <v>19</v>
      </c>
      <c r="B6" s="15">
        <v>1</v>
      </c>
    </row>
    <row r="7" spans="1:9" x14ac:dyDescent="0.15">
      <c r="A7" s="15" t="s">
        <v>20</v>
      </c>
      <c r="B7" s="15">
        <v>4.9144190490608761E-15</v>
      </c>
    </row>
    <row r="8" spans="1:9" ht="14" thickBot="1" x14ac:dyDescent="0.2">
      <c r="A8" s="16" t="s">
        <v>21</v>
      </c>
      <c r="B8" s="16">
        <v>31</v>
      </c>
    </row>
    <row r="10" spans="1:9" ht="14" thickBot="1" x14ac:dyDescent="0.2">
      <c r="A10" t="s">
        <v>22</v>
      </c>
    </row>
    <row r="11" spans="1:9" x14ac:dyDescent="0.15">
      <c r="A11" s="17"/>
      <c r="B11" s="17" t="s">
        <v>26</v>
      </c>
      <c r="C11" s="17" t="s">
        <v>27</v>
      </c>
      <c r="D11" s="17" t="s">
        <v>28</v>
      </c>
      <c r="E11" s="17" t="s">
        <v>4</v>
      </c>
      <c r="F11" s="17" t="s">
        <v>29</v>
      </c>
    </row>
    <row r="12" spans="1:9" x14ac:dyDescent="0.15">
      <c r="A12" s="15" t="s">
        <v>23</v>
      </c>
      <c r="B12" s="15">
        <v>6</v>
      </c>
      <c r="C12" s="15">
        <v>7859.3754838709665</v>
      </c>
      <c r="D12" s="15">
        <v>1309.8959139784945</v>
      </c>
      <c r="E12" s="15">
        <v>5.4236594939399958E+31</v>
      </c>
      <c r="F12" s="15">
        <v>0</v>
      </c>
    </row>
    <row r="13" spans="1:9" x14ac:dyDescent="0.15">
      <c r="A13" s="15" t="s">
        <v>24</v>
      </c>
      <c r="B13" s="15">
        <v>24</v>
      </c>
      <c r="C13" s="15">
        <v>5.7963635015453781E-28</v>
      </c>
      <c r="D13" s="15">
        <v>2.4151514589772408E-29</v>
      </c>
      <c r="E13" s="15"/>
      <c r="F13" s="15"/>
    </row>
    <row r="14" spans="1:9" ht="14" thickBot="1" x14ac:dyDescent="0.2">
      <c r="A14" s="16" t="s">
        <v>11</v>
      </c>
      <c r="B14" s="16">
        <v>30</v>
      </c>
      <c r="C14" s="16">
        <v>7859.3754838709665</v>
      </c>
      <c r="D14" s="16"/>
      <c r="E14" s="16"/>
      <c r="F14" s="16"/>
    </row>
    <row r="15" spans="1:9" ht="14" thickBot="1" x14ac:dyDescent="0.2"/>
    <row r="16" spans="1:9" x14ac:dyDescent="0.15">
      <c r="A16" s="17"/>
      <c r="B16" s="17" t="s">
        <v>30</v>
      </c>
      <c r="C16" s="17" t="s">
        <v>20</v>
      </c>
      <c r="D16" s="17" t="s">
        <v>31</v>
      </c>
      <c r="E16" s="17" t="s">
        <v>32</v>
      </c>
      <c r="F16" s="17" t="s">
        <v>33</v>
      </c>
      <c r="G16" s="17" t="s">
        <v>34</v>
      </c>
      <c r="H16" s="17" t="s">
        <v>35</v>
      </c>
      <c r="I16" s="17" t="s">
        <v>36</v>
      </c>
    </row>
    <row r="17" spans="1:9" x14ac:dyDescent="0.15">
      <c r="A17" s="15" t="s">
        <v>25</v>
      </c>
      <c r="B17" s="15">
        <v>3.5527136788005009E-15</v>
      </c>
      <c r="C17" s="15">
        <v>7.039923887589766E-15</v>
      </c>
      <c r="D17" s="15">
        <v>0.50465228538384543</v>
      </c>
      <c r="E17" s="15">
        <v>0.61840538812141044</v>
      </c>
      <c r="F17" s="15">
        <v>-1.0976975106766795E-14</v>
      </c>
      <c r="G17" s="15">
        <v>1.8082402464367797E-14</v>
      </c>
      <c r="H17" s="15">
        <v>-1.0976975106766795E-14</v>
      </c>
      <c r="I17" s="15">
        <v>1.8082402464367797E-14</v>
      </c>
    </row>
    <row r="18" spans="1:9" x14ac:dyDescent="0.15">
      <c r="A18" s="15" t="s">
        <v>5</v>
      </c>
      <c r="B18" s="15">
        <v>0.19999999999999982</v>
      </c>
      <c r="C18" s="15">
        <v>8.6232883210789976E-17</v>
      </c>
      <c r="D18" s="15">
        <v>2319300857784314.5</v>
      </c>
      <c r="E18" s="15">
        <v>0</v>
      </c>
      <c r="F18" s="15">
        <v>0.19999999999999965</v>
      </c>
      <c r="G18" s="15">
        <v>0.19999999999999998</v>
      </c>
      <c r="H18" s="15">
        <v>0.19999999999999965</v>
      </c>
      <c r="I18" s="15">
        <v>0.19999999999999998</v>
      </c>
    </row>
    <row r="19" spans="1:9" x14ac:dyDescent="0.15">
      <c r="A19" s="15" t="s">
        <v>6</v>
      </c>
      <c r="B19" s="15">
        <v>0.20000000000000015</v>
      </c>
      <c r="C19" s="15">
        <v>6.8157472470406333E-17</v>
      </c>
      <c r="D19" s="15">
        <v>2934381114071377</v>
      </c>
      <c r="E19" s="15">
        <v>0</v>
      </c>
      <c r="F19" s="15">
        <v>0.2</v>
      </c>
      <c r="G19" s="15">
        <v>0.20000000000000029</v>
      </c>
      <c r="H19" s="15">
        <v>0.2</v>
      </c>
      <c r="I19" s="15">
        <v>0.20000000000000029</v>
      </c>
    </row>
    <row r="20" spans="1:9" x14ac:dyDescent="0.15">
      <c r="A20" s="15" t="s">
        <v>7</v>
      </c>
      <c r="B20" s="15">
        <v>0.19999999999999973</v>
      </c>
      <c r="C20" s="15">
        <v>6.4810799758558486E-17</v>
      </c>
      <c r="D20" s="15">
        <v>3085905447009841</v>
      </c>
      <c r="E20" s="15">
        <v>0</v>
      </c>
      <c r="F20" s="15">
        <v>0.19999999999999959</v>
      </c>
      <c r="G20" s="15">
        <v>0.19999999999999987</v>
      </c>
      <c r="H20" s="15">
        <v>0.19999999999999959</v>
      </c>
      <c r="I20" s="15">
        <v>0.19999999999999987</v>
      </c>
    </row>
    <row r="21" spans="1:9" x14ac:dyDescent="0.15">
      <c r="A21" s="15" t="s">
        <v>8</v>
      </c>
      <c r="B21" s="15">
        <v>0.1</v>
      </c>
      <c r="C21" s="15">
        <v>1.8129676583156441E-16</v>
      </c>
      <c r="D21" s="15">
        <v>1103163639365811.6</v>
      </c>
      <c r="E21" s="15">
        <v>0</v>
      </c>
      <c r="F21" s="15">
        <v>0.1</v>
      </c>
      <c r="G21" s="15">
        <v>0.1</v>
      </c>
      <c r="H21" s="15">
        <v>0.1</v>
      </c>
      <c r="I21" s="15">
        <v>0.1</v>
      </c>
    </row>
    <row r="22" spans="1:9" x14ac:dyDescent="0.15">
      <c r="A22" s="15" t="s">
        <v>9</v>
      </c>
      <c r="B22" s="15">
        <v>0.1</v>
      </c>
      <c r="C22" s="15">
        <v>1.3109237414473924E-16</v>
      </c>
      <c r="D22" s="15">
        <v>1525641756851392.8</v>
      </c>
      <c r="E22" s="15">
        <v>0</v>
      </c>
      <c r="F22" s="15">
        <v>0.1</v>
      </c>
      <c r="G22" s="15">
        <v>0.1</v>
      </c>
      <c r="H22" s="15">
        <v>0.1</v>
      </c>
      <c r="I22" s="15">
        <v>0.1</v>
      </c>
    </row>
    <row r="23" spans="1:9" ht="14" thickBot="1" x14ac:dyDescent="0.2">
      <c r="A23" s="16" t="s">
        <v>10</v>
      </c>
      <c r="B23" s="16">
        <v>0.20000000000000021</v>
      </c>
      <c r="C23" s="16">
        <v>6.6607474999922615E-17</v>
      </c>
      <c r="D23" s="16">
        <v>3002665992071198.5</v>
      </c>
      <c r="E23" s="16">
        <v>0</v>
      </c>
      <c r="F23" s="16">
        <v>0.20000000000000007</v>
      </c>
      <c r="G23" s="16">
        <v>0.20000000000000034</v>
      </c>
      <c r="H23" s="16">
        <v>0.20000000000000007</v>
      </c>
      <c r="I23" s="16">
        <v>0.20000000000000034</v>
      </c>
    </row>
    <row r="25" spans="1:9" x14ac:dyDescent="0.15">
      <c r="A25" t="s">
        <v>38</v>
      </c>
      <c r="B25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zoomScale="125" zoomScaleNormal="125" workbookViewId="0">
      <selection activeCell="H1" activeCellId="1" sqref="F1:F33 H1:H33"/>
    </sheetView>
  </sheetViews>
  <sheetFormatPr baseColWidth="10" defaultColWidth="14.5" defaultRowHeight="15.75" customHeight="1" x14ac:dyDescent="0.15"/>
  <cols>
    <col min="1" max="8" width="14.5" style="13"/>
    <col min="9" max="9" width="12.6640625" style="14" customWidth="1"/>
    <col min="10" max="16384" width="14.5" style="13"/>
  </cols>
  <sheetData>
    <row r="1" spans="1:10" s="11" customFormat="1" ht="15.75" customHeight="1" x14ac:dyDescent="0.15">
      <c r="A1" s="8" t="s">
        <v>5</v>
      </c>
      <c r="B1" s="8" t="s">
        <v>6</v>
      </c>
      <c r="C1" s="8" t="s">
        <v>7</v>
      </c>
      <c r="D1" s="8" t="s">
        <v>8</v>
      </c>
      <c r="E1" s="8" t="s">
        <v>9</v>
      </c>
      <c r="F1" s="8" t="s">
        <v>10</v>
      </c>
      <c r="G1" s="8" t="s">
        <v>11</v>
      </c>
      <c r="H1" s="8" t="s">
        <v>12</v>
      </c>
      <c r="I1" s="8" t="s">
        <v>14</v>
      </c>
      <c r="J1" s="8" t="s">
        <v>13</v>
      </c>
    </row>
    <row r="2" spans="1:10" ht="15.75" customHeight="1" x14ac:dyDescent="0.15">
      <c r="A2" s="7">
        <v>80</v>
      </c>
      <c r="B2" s="7">
        <v>87</v>
      </c>
      <c r="C2" s="7">
        <v>78</v>
      </c>
      <c r="D2" s="7">
        <v>46</v>
      </c>
      <c r="E2" s="7">
        <v>50</v>
      </c>
      <c r="F2" s="7">
        <v>55</v>
      </c>
      <c r="G2" s="7">
        <f t="shared" ref="G2:G33" si="0">SUM(A2:F2)</f>
        <v>396</v>
      </c>
      <c r="H2" s="7">
        <f t="shared" ref="H2:H33" si="1">G2/5</f>
        <v>79.2</v>
      </c>
      <c r="I2" s="5" t="s">
        <v>0</v>
      </c>
      <c r="J2" s="6">
        <f t="shared" ref="J2:J33" si="2">IF(I2="A",4,IF(I2="B",3,IF(I2="C",2,IF(I2="D",1,IF(I2="F",0,IF(I2="",""))))))</f>
        <v>2</v>
      </c>
    </row>
    <row r="3" spans="1:10" ht="15.75" customHeight="1" x14ac:dyDescent="0.15">
      <c r="A3" s="7">
        <v>71</v>
      </c>
      <c r="B3" s="7">
        <v>84</v>
      </c>
      <c r="C3" s="7">
        <v>83</v>
      </c>
      <c r="D3" s="7">
        <v>40</v>
      </c>
      <c r="E3" s="7">
        <v>49</v>
      </c>
      <c r="F3" s="7">
        <v>79</v>
      </c>
      <c r="G3" s="7">
        <f t="shared" si="0"/>
        <v>406</v>
      </c>
      <c r="H3" s="7">
        <f t="shared" si="1"/>
        <v>81.2</v>
      </c>
      <c r="I3" s="5" t="s">
        <v>1</v>
      </c>
      <c r="J3" s="6">
        <f t="shared" si="2"/>
        <v>3</v>
      </c>
    </row>
    <row r="4" spans="1:10" ht="15.75" customHeight="1" x14ac:dyDescent="0.15">
      <c r="A4" s="7">
        <v>91</v>
      </c>
      <c r="B4" s="7">
        <v>87</v>
      </c>
      <c r="C4" s="7">
        <v>82</v>
      </c>
      <c r="D4" s="7">
        <v>44</v>
      </c>
      <c r="E4" s="7">
        <v>48</v>
      </c>
      <c r="F4" s="7">
        <v>35</v>
      </c>
      <c r="G4" s="7">
        <f t="shared" si="0"/>
        <v>387</v>
      </c>
      <c r="H4" s="7">
        <f t="shared" si="1"/>
        <v>77.400000000000006</v>
      </c>
      <c r="I4" s="5" t="s">
        <v>0</v>
      </c>
      <c r="J4" s="6">
        <f t="shared" si="2"/>
        <v>2</v>
      </c>
    </row>
    <row r="5" spans="1:10" ht="15.75" customHeight="1" x14ac:dyDescent="0.15">
      <c r="A5" s="7">
        <v>84</v>
      </c>
      <c r="B5" s="7">
        <v>82</v>
      </c>
      <c r="C5" s="7">
        <v>80</v>
      </c>
      <c r="D5" s="7">
        <v>44</v>
      </c>
      <c r="E5" s="7">
        <v>49</v>
      </c>
      <c r="F5" s="7">
        <v>85</v>
      </c>
      <c r="G5" s="7">
        <f t="shared" si="0"/>
        <v>424</v>
      </c>
      <c r="H5" s="7">
        <f t="shared" si="1"/>
        <v>84.8</v>
      </c>
      <c r="I5" s="5" t="s">
        <v>1</v>
      </c>
      <c r="J5" s="6">
        <f t="shared" si="2"/>
        <v>3</v>
      </c>
    </row>
    <row r="6" spans="1:10" ht="15.75" customHeight="1" x14ac:dyDescent="0.15">
      <c r="A6" s="7">
        <v>64</v>
      </c>
      <c r="B6" s="7">
        <v>84</v>
      </c>
      <c r="C6" s="7">
        <v>69</v>
      </c>
      <c r="D6" s="7">
        <v>43</v>
      </c>
      <c r="E6" s="7">
        <v>37</v>
      </c>
      <c r="F6" s="7">
        <v>96</v>
      </c>
      <c r="G6" s="7">
        <f t="shared" si="0"/>
        <v>393</v>
      </c>
      <c r="H6" s="7">
        <f t="shared" si="1"/>
        <v>78.599999999999994</v>
      </c>
      <c r="I6" s="5" t="s">
        <v>0</v>
      </c>
      <c r="J6" s="6">
        <f t="shared" si="2"/>
        <v>2</v>
      </c>
    </row>
    <row r="7" spans="1:10" ht="15.75" customHeight="1" x14ac:dyDescent="0.15">
      <c r="A7" s="7">
        <v>73</v>
      </c>
      <c r="B7" s="7">
        <v>89</v>
      </c>
      <c r="C7" s="7">
        <v>58</v>
      </c>
      <c r="D7" s="7">
        <v>18</v>
      </c>
      <c r="E7" s="7">
        <v>33</v>
      </c>
      <c r="F7" s="7">
        <v>64</v>
      </c>
      <c r="G7" s="7">
        <f t="shared" si="0"/>
        <v>335</v>
      </c>
      <c r="H7" s="7">
        <f t="shared" si="1"/>
        <v>67</v>
      </c>
      <c r="I7" s="5" t="s">
        <v>2</v>
      </c>
      <c r="J7" s="6">
        <f t="shared" si="2"/>
        <v>1</v>
      </c>
    </row>
    <row r="8" spans="1:10" ht="15.75" customHeight="1" x14ac:dyDescent="0.15">
      <c r="A8" s="7">
        <v>62</v>
      </c>
      <c r="B8" s="7">
        <v>53</v>
      </c>
      <c r="C8" s="7">
        <v>41</v>
      </c>
      <c r="D8" s="7">
        <v>34</v>
      </c>
      <c r="E8" s="7">
        <v>48</v>
      </c>
      <c r="F8" s="7">
        <v>15</v>
      </c>
      <c r="G8" s="7">
        <f t="shared" si="0"/>
        <v>253</v>
      </c>
      <c r="H8" s="7">
        <f t="shared" si="1"/>
        <v>50.6</v>
      </c>
      <c r="I8" s="5" t="s">
        <v>4</v>
      </c>
      <c r="J8" s="6">
        <f t="shared" si="2"/>
        <v>0</v>
      </c>
    </row>
    <row r="9" spans="1:10" ht="15.75" customHeight="1" x14ac:dyDescent="0.15">
      <c r="A9" s="7">
        <v>92</v>
      </c>
      <c r="B9" s="7">
        <v>94</v>
      </c>
      <c r="C9" s="7">
        <v>88</v>
      </c>
      <c r="D9" s="7">
        <v>49</v>
      </c>
      <c r="E9" s="7">
        <v>49</v>
      </c>
      <c r="F9" s="7">
        <v>92</v>
      </c>
      <c r="G9" s="7">
        <f t="shared" si="0"/>
        <v>464</v>
      </c>
      <c r="H9" s="7">
        <f t="shared" si="1"/>
        <v>92.8</v>
      </c>
      <c r="I9" s="5" t="s">
        <v>3</v>
      </c>
      <c r="J9" s="6">
        <f t="shared" si="2"/>
        <v>4</v>
      </c>
    </row>
    <row r="10" spans="1:10" ht="15.75" customHeight="1" x14ac:dyDescent="0.15">
      <c r="A10" s="7">
        <v>68</v>
      </c>
      <c r="B10" s="7">
        <v>82</v>
      </c>
      <c r="C10" s="7">
        <v>81</v>
      </c>
      <c r="D10" s="7">
        <v>38</v>
      </c>
      <c r="E10" s="7">
        <v>49</v>
      </c>
      <c r="F10" s="7">
        <v>66</v>
      </c>
      <c r="G10" s="7">
        <f t="shared" si="0"/>
        <v>384</v>
      </c>
      <c r="H10" s="7">
        <f t="shared" si="1"/>
        <v>76.8</v>
      </c>
      <c r="I10" s="5" t="s">
        <v>0</v>
      </c>
      <c r="J10" s="6">
        <f t="shared" si="2"/>
        <v>2</v>
      </c>
    </row>
    <row r="11" spans="1:10" ht="15.75" customHeight="1" x14ac:dyDescent="0.15">
      <c r="A11" s="7">
        <v>68</v>
      </c>
      <c r="B11" s="7">
        <v>70</v>
      </c>
      <c r="C11" s="7">
        <v>91</v>
      </c>
      <c r="D11" s="7">
        <v>41</v>
      </c>
      <c r="E11" s="7">
        <v>49</v>
      </c>
      <c r="F11" s="7">
        <v>96</v>
      </c>
      <c r="G11" s="7">
        <f t="shared" si="0"/>
        <v>415</v>
      </c>
      <c r="H11" s="7">
        <f t="shared" si="1"/>
        <v>83</v>
      </c>
      <c r="I11" s="5" t="s">
        <v>1</v>
      </c>
      <c r="J11" s="6">
        <f t="shared" si="2"/>
        <v>3</v>
      </c>
    </row>
    <row r="12" spans="1:10" ht="15.75" customHeight="1" x14ac:dyDescent="0.15">
      <c r="A12" s="7">
        <v>60</v>
      </c>
      <c r="B12" s="7">
        <v>63</v>
      </c>
      <c r="C12" s="7">
        <v>56</v>
      </c>
      <c r="D12" s="7">
        <v>25</v>
      </c>
      <c r="E12" s="7">
        <v>47</v>
      </c>
      <c r="F12" s="7">
        <v>41</v>
      </c>
      <c r="G12" s="7">
        <f t="shared" si="0"/>
        <v>292</v>
      </c>
      <c r="H12" s="7">
        <f t="shared" si="1"/>
        <v>58.4</v>
      </c>
      <c r="I12" s="5" t="s">
        <v>4</v>
      </c>
      <c r="J12" s="6">
        <f t="shared" si="2"/>
        <v>0</v>
      </c>
    </row>
    <row r="13" spans="1:10" ht="15.75" customHeight="1" x14ac:dyDescent="0.15">
      <c r="A13" s="7">
        <v>97</v>
      </c>
      <c r="B13" s="7">
        <v>93</v>
      </c>
      <c r="C13" s="7">
        <v>77</v>
      </c>
      <c r="D13" s="7">
        <v>45</v>
      </c>
      <c r="E13" s="7">
        <v>49</v>
      </c>
      <c r="F13" s="7">
        <v>77</v>
      </c>
      <c r="G13" s="7">
        <f t="shared" si="0"/>
        <v>438</v>
      </c>
      <c r="H13" s="7">
        <f t="shared" si="1"/>
        <v>87.6</v>
      </c>
      <c r="I13" s="5" t="s">
        <v>1</v>
      </c>
      <c r="J13" s="6">
        <f t="shared" si="2"/>
        <v>3</v>
      </c>
    </row>
    <row r="14" spans="1:10" ht="15.75" customHeight="1" x14ac:dyDescent="0.15">
      <c r="A14" s="7">
        <v>100</v>
      </c>
      <c r="B14" s="7">
        <v>95</v>
      </c>
      <c r="C14" s="7">
        <v>98</v>
      </c>
      <c r="D14" s="7">
        <v>50</v>
      </c>
      <c r="E14" s="7">
        <v>48</v>
      </c>
      <c r="F14" s="7">
        <v>88</v>
      </c>
      <c r="G14" s="7">
        <f t="shared" si="0"/>
        <v>479</v>
      </c>
      <c r="H14" s="7">
        <f t="shared" si="1"/>
        <v>95.8</v>
      </c>
      <c r="I14" s="5" t="s">
        <v>3</v>
      </c>
      <c r="J14" s="6">
        <f t="shared" si="2"/>
        <v>4</v>
      </c>
    </row>
    <row r="15" spans="1:10" ht="15.75" customHeight="1" x14ac:dyDescent="0.15">
      <c r="A15" s="7">
        <v>83</v>
      </c>
      <c r="B15" s="7">
        <v>83</v>
      </c>
      <c r="C15" s="7">
        <v>65</v>
      </c>
      <c r="D15" s="7">
        <v>34</v>
      </c>
      <c r="E15" s="7">
        <v>47</v>
      </c>
      <c r="F15" s="7">
        <v>65</v>
      </c>
      <c r="G15" s="7">
        <f t="shared" si="0"/>
        <v>377</v>
      </c>
      <c r="H15" s="7">
        <f t="shared" si="1"/>
        <v>75.400000000000006</v>
      </c>
      <c r="I15" s="5" t="s">
        <v>0</v>
      </c>
      <c r="J15" s="6">
        <f t="shared" si="2"/>
        <v>2</v>
      </c>
    </row>
    <row r="16" spans="1:10" ht="15.75" customHeight="1" x14ac:dyDescent="0.15">
      <c r="A16" s="7">
        <v>91</v>
      </c>
      <c r="B16" s="7">
        <v>90</v>
      </c>
      <c r="C16" s="7">
        <v>85</v>
      </c>
      <c r="D16" s="7">
        <v>45</v>
      </c>
      <c r="E16" s="7">
        <v>49</v>
      </c>
      <c r="F16" s="7">
        <v>62</v>
      </c>
      <c r="G16" s="7">
        <f t="shared" si="0"/>
        <v>422</v>
      </c>
      <c r="H16" s="7">
        <f t="shared" si="1"/>
        <v>84.4</v>
      </c>
      <c r="I16" s="5" t="s">
        <v>1</v>
      </c>
      <c r="J16" s="6">
        <f t="shared" si="2"/>
        <v>3</v>
      </c>
    </row>
    <row r="17" spans="1:10" ht="15.75" customHeight="1" x14ac:dyDescent="0.15">
      <c r="A17" s="7">
        <v>81</v>
      </c>
      <c r="B17" s="7">
        <v>77</v>
      </c>
      <c r="C17" s="7">
        <v>43</v>
      </c>
      <c r="D17" s="7">
        <v>39</v>
      </c>
      <c r="E17" s="7">
        <v>38</v>
      </c>
      <c r="F17" s="7">
        <v>38</v>
      </c>
      <c r="G17" s="7">
        <f t="shared" si="0"/>
        <v>316</v>
      </c>
      <c r="H17" s="7">
        <f t="shared" si="1"/>
        <v>63.2</v>
      </c>
      <c r="I17" s="5" t="s">
        <v>2</v>
      </c>
      <c r="J17" s="6">
        <f t="shared" si="2"/>
        <v>1</v>
      </c>
    </row>
    <row r="18" spans="1:10" ht="15.75" customHeight="1" x14ac:dyDescent="0.15">
      <c r="A18" s="7">
        <v>98</v>
      </c>
      <c r="B18" s="7">
        <v>97</v>
      </c>
      <c r="C18" s="7">
        <v>97</v>
      </c>
      <c r="D18" s="7">
        <v>44</v>
      </c>
      <c r="E18" s="7">
        <v>45</v>
      </c>
      <c r="F18" s="7">
        <v>97</v>
      </c>
      <c r="G18" s="7">
        <f t="shared" si="0"/>
        <v>478</v>
      </c>
      <c r="H18" s="7">
        <f t="shared" si="1"/>
        <v>95.6</v>
      </c>
      <c r="I18" s="5" t="s">
        <v>3</v>
      </c>
      <c r="J18" s="6">
        <f t="shared" si="2"/>
        <v>4</v>
      </c>
    </row>
    <row r="19" spans="1:10" ht="15.75" customHeight="1" x14ac:dyDescent="0.15">
      <c r="A19" s="7">
        <v>96</v>
      </c>
      <c r="B19" s="7">
        <v>74</v>
      </c>
      <c r="C19" s="7">
        <v>72</v>
      </c>
      <c r="D19" s="7">
        <v>48</v>
      </c>
      <c r="E19" s="7">
        <v>40</v>
      </c>
      <c r="F19" s="7">
        <v>72</v>
      </c>
      <c r="G19" s="7">
        <f t="shared" si="0"/>
        <v>402</v>
      </c>
      <c r="H19" s="7">
        <f t="shared" si="1"/>
        <v>80.400000000000006</v>
      </c>
      <c r="I19" s="5" t="s">
        <v>1</v>
      </c>
      <c r="J19" s="6">
        <f t="shared" si="2"/>
        <v>3</v>
      </c>
    </row>
    <row r="20" spans="1:10" ht="15.75" customHeight="1" x14ac:dyDescent="0.15">
      <c r="A20" s="7">
        <v>62</v>
      </c>
      <c r="B20" s="7">
        <v>58</v>
      </c>
      <c r="C20" s="7">
        <v>48</v>
      </c>
      <c r="D20" s="7">
        <v>40</v>
      </c>
      <c r="E20" s="7">
        <v>45</v>
      </c>
      <c r="F20" s="7">
        <v>42</v>
      </c>
      <c r="G20" s="7">
        <f t="shared" si="0"/>
        <v>295</v>
      </c>
      <c r="H20" s="7">
        <f t="shared" si="1"/>
        <v>59</v>
      </c>
      <c r="I20" s="5" t="s">
        <v>4</v>
      </c>
      <c r="J20" s="6">
        <f t="shared" si="2"/>
        <v>0</v>
      </c>
    </row>
    <row r="21" spans="1:10" ht="15.75" customHeight="1" x14ac:dyDescent="0.15">
      <c r="A21" s="7">
        <v>46</v>
      </c>
      <c r="B21" s="7">
        <v>53</v>
      </c>
      <c r="C21" s="7">
        <v>0</v>
      </c>
      <c r="D21" s="7">
        <v>29</v>
      </c>
      <c r="E21" s="7">
        <v>33</v>
      </c>
      <c r="F21" s="7">
        <v>0</v>
      </c>
      <c r="G21" s="7">
        <f t="shared" si="0"/>
        <v>161</v>
      </c>
      <c r="H21" s="7">
        <f t="shared" si="1"/>
        <v>32.200000000000003</v>
      </c>
      <c r="I21" s="5" t="s">
        <v>4</v>
      </c>
      <c r="J21" s="6">
        <f t="shared" si="2"/>
        <v>0</v>
      </c>
    </row>
    <row r="22" spans="1:10" ht="15.75" customHeight="1" x14ac:dyDescent="0.15">
      <c r="A22" s="7">
        <v>88</v>
      </c>
      <c r="B22" s="7">
        <v>0</v>
      </c>
      <c r="C22" s="7">
        <v>61</v>
      </c>
      <c r="D22" s="7">
        <v>24</v>
      </c>
      <c r="E22" s="7">
        <v>49</v>
      </c>
      <c r="F22" s="7">
        <v>32</v>
      </c>
      <c r="G22" s="7">
        <f t="shared" si="0"/>
        <v>254</v>
      </c>
      <c r="H22" s="7">
        <f t="shared" si="1"/>
        <v>50.8</v>
      </c>
      <c r="I22" s="5" t="s">
        <v>4</v>
      </c>
      <c r="J22" s="6">
        <f t="shared" si="2"/>
        <v>0</v>
      </c>
    </row>
    <row r="23" spans="1:10" ht="15.75" customHeight="1" x14ac:dyDescent="0.15">
      <c r="A23" s="7">
        <v>82</v>
      </c>
      <c r="B23" s="7">
        <v>85</v>
      </c>
      <c r="C23" s="7">
        <v>0</v>
      </c>
      <c r="D23" s="7">
        <v>43</v>
      </c>
      <c r="E23" s="7">
        <v>34</v>
      </c>
      <c r="F23" s="7">
        <v>71</v>
      </c>
      <c r="G23" s="7">
        <f t="shared" si="0"/>
        <v>315</v>
      </c>
      <c r="H23" s="7">
        <f t="shared" si="1"/>
        <v>63</v>
      </c>
      <c r="I23" s="5" t="s">
        <v>2</v>
      </c>
      <c r="J23" s="6">
        <f t="shared" si="2"/>
        <v>1</v>
      </c>
    </row>
    <row r="24" spans="1:10" ht="15.75" customHeight="1" x14ac:dyDescent="0.15">
      <c r="A24" s="7">
        <v>73</v>
      </c>
      <c r="B24" s="7">
        <v>93</v>
      </c>
      <c r="C24" s="7">
        <v>0</v>
      </c>
      <c r="D24" s="7">
        <v>34</v>
      </c>
      <c r="E24" s="7">
        <v>19</v>
      </c>
      <c r="F24" s="7">
        <v>0</v>
      </c>
      <c r="G24" s="7">
        <f t="shared" si="0"/>
        <v>219</v>
      </c>
      <c r="H24" s="7">
        <f t="shared" si="1"/>
        <v>43.8</v>
      </c>
      <c r="I24" s="5" t="s">
        <v>4</v>
      </c>
      <c r="J24" s="6">
        <f t="shared" si="2"/>
        <v>0</v>
      </c>
    </row>
    <row r="25" spans="1:10" ht="15.75" customHeight="1" x14ac:dyDescent="0.15">
      <c r="A25" s="7">
        <v>87</v>
      </c>
      <c r="B25" s="7">
        <v>75</v>
      </c>
      <c r="C25" s="7">
        <v>70</v>
      </c>
      <c r="D25" s="7">
        <v>31</v>
      </c>
      <c r="E25" s="7">
        <v>49</v>
      </c>
      <c r="F25" s="7">
        <v>87</v>
      </c>
      <c r="G25" s="7">
        <f t="shared" si="0"/>
        <v>399</v>
      </c>
      <c r="H25" s="7">
        <f t="shared" si="1"/>
        <v>79.8</v>
      </c>
      <c r="I25" s="5" t="s">
        <v>1</v>
      </c>
      <c r="J25" s="6">
        <f t="shared" si="2"/>
        <v>3</v>
      </c>
    </row>
    <row r="26" spans="1:10" ht="15.75" customHeight="1" x14ac:dyDescent="0.15">
      <c r="A26" s="7">
        <v>75</v>
      </c>
      <c r="B26" s="7">
        <v>95</v>
      </c>
      <c r="C26" s="7">
        <v>83</v>
      </c>
      <c r="D26" s="7">
        <v>43</v>
      </c>
      <c r="E26" s="7">
        <v>49</v>
      </c>
      <c r="F26" s="7">
        <v>76</v>
      </c>
      <c r="G26" s="7">
        <f t="shared" si="0"/>
        <v>421</v>
      </c>
      <c r="H26" s="7">
        <f t="shared" si="1"/>
        <v>84.2</v>
      </c>
      <c r="I26" s="5" t="s">
        <v>1</v>
      </c>
      <c r="J26" s="6">
        <f t="shared" si="2"/>
        <v>3</v>
      </c>
    </row>
    <row r="27" spans="1:10" ht="15.75" customHeight="1" x14ac:dyDescent="0.15">
      <c r="A27" s="7">
        <v>98</v>
      </c>
      <c r="B27" s="7">
        <v>97</v>
      </c>
      <c r="C27" s="7">
        <v>95</v>
      </c>
      <c r="D27" s="7">
        <v>48</v>
      </c>
      <c r="E27" s="7">
        <v>48</v>
      </c>
      <c r="F27" s="7">
        <v>93</v>
      </c>
      <c r="G27" s="7">
        <f t="shared" si="0"/>
        <v>479</v>
      </c>
      <c r="H27" s="7">
        <f t="shared" si="1"/>
        <v>95.8</v>
      </c>
      <c r="I27" s="5" t="s">
        <v>3</v>
      </c>
      <c r="J27" s="6">
        <f t="shared" si="2"/>
        <v>4</v>
      </c>
    </row>
    <row r="28" spans="1:10" ht="15.75" customHeight="1" x14ac:dyDescent="0.15">
      <c r="A28" s="7">
        <v>85</v>
      </c>
      <c r="B28" s="7">
        <v>47</v>
      </c>
      <c r="C28" s="7">
        <v>53</v>
      </c>
      <c r="D28" s="7">
        <v>32</v>
      </c>
      <c r="E28" s="7">
        <v>34</v>
      </c>
      <c r="F28" s="7">
        <v>56</v>
      </c>
      <c r="G28" s="7">
        <f t="shared" si="0"/>
        <v>307</v>
      </c>
      <c r="H28" s="7">
        <f t="shared" si="1"/>
        <v>61.4</v>
      </c>
      <c r="I28" s="5" t="s">
        <v>2</v>
      </c>
      <c r="J28" s="6">
        <f t="shared" si="2"/>
        <v>1</v>
      </c>
    </row>
    <row r="29" spans="1:10" ht="15.75" customHeight="1" x14ac:dyDescent="0.15">
      <c r="A29" s="7">
        <v>40</v>
      </c>
      <c r="B29" s="7">
        <v>32</v>
      </c>
      <c r="C29" s="7">
        <v>16</v>
      </c>
      <c r="D29" s="7">
        <v>20</v>
      </c>
      <c r="E29" s="7">
        <v>28</v>
      </c>
      <c r="F29" s="7">
        <v>0</v>
      </c>
      <c r="G29" s="7">
        <f t="shared" si="0"/>
        <v>136</v>
      </c>
      <c r="H29" s="7">
        <f t="shared" si="1"/>
        <v>27.2</v>
      </c>
      <c r="I29" s="5" t="s">
        <v>4</v>
      </c>
      <c r="J29" s="6">
        <f t="shared" si="2"/>
        <v>0</v>
      </c>
    </row>
    <row r="30" spans="1:10" ht="15.75" customHeight="1" x14ac:dyDescent="0.15">
      <c r="A30" s="7">
        <v>75</v>
      </c>
      <c r="B30" s="7">
        <v>0</v>
      </c>
      <c r="C30" s="7">
        <v>48</v>
      </c>
      <c r="D30" s="7">
        <v>15</v>
      </c>
      <c r="E30" s="7">
        <v>23</v>
      </c>
      <c r="F30" s="7">
        <v>65</v>
      </c>
      <c r="G30" s="7">
        <f t="shared" si="0"/>
        <v>226</v>
      </c>
      <c r="H30" s="7">
        <f t="shared" si="1"/>
        <v>45.2</v>
      </c>
      <c r="I30" s="5" t="s">
        <v>4</v>
      </c>
      <c r="J30" s="6">
        <f t="shared" si="2"/>
        <v>0</v>
      </c>
    </row>
    <row r="31" spans="1:10" ht="15.75" customHeight="1" x14ac:dyDescent="0.15">
      <c r="A31" s="7">
        <v>91</v>
      </c>
      <c r="B31" s="7">
        <v>80</v>
      </c>
      <c r="C31" s="7">
        <v>90</v>
      </c>
      <c r="D31" s="7">
        <v>50</v>
      </c>
      <c r="E31" s="7">
        <v>49</v>
      </c>
      <c r="F31" s="7">
        <v>96</v>
      </c>
      <c r="G31" s="7">
        <f t="shared" si="0"/>
        <v>456</v>
      </c>
      <c r="H31" s="7">
        <f t="shared" si="1"/>
        <v>91.2</v>
      </c>
      <c r="I31" s="5" t="s">
        <v>3</v>
      </c>
      <c r="J31" s="6">
        <f t="shared" si="2"/>
        <v>4</v>
      </c>
    </row>
    <row r="32" spans="1:10" ht="15.75" customHeight="1" x14ac:dyDescent="0.15">
      <c r="A32" s="7">
        <v>98</v>
      </c>
      <c r="B32" s="7">
        <v>89</v>
      </c>
      <c r="C32" s="7">
        <v>86</v>
      </c>
      <c r="D32" s="7">
        <v>47</v>
      </c>
      <c r="E32" s="7">
        <v>48</v>
      </c>
      <c r="F32" s="7">
        <v>89</v>
      </c>
      <c r="G32" s="7">
        <f t="shared" si="0"/>
        <v>457</v>
      </c>
      <c r="H32" s="7">
        <f t="shared" si="1"/>
        <v>91.4</v>
      </c>
      <c r="I32" s="5" t="s">
        <v>3</v>
      </c>
      <c r="J32" s="6">
        <f t="shared" si="2"/>
        <v>4</v>
      </c>
    </row>
    <row r="33" spans="1:10" ht="15.75" customHeight="1" x14ac:dyDescent="0.15">
      <c r="A33" s="7">
        <v>100</v>
      </c>
      <c r="B33" s="7">
        <v>95</v>
      </c>
      <c r="C33" s="7">
        <v>99</v>
      </c>
      <c r="D33" s="7">
        <v>50</v>
      </c>
      <c r="E33" s="7">
        <v>50</v>
      </c>
      <c r="F33" s="7">
        <v>98</v>
      </c>
      <c r="G33" s="7">
        <f t="shared" si="0"/>
        <v>492</v>
      </c>
      <c r="H33" s="7">
        <f t="shared" si="1"/>
        <v>98.4</v>
      </c>
      <c r="I33" s="5" t="s">
        <v>3</v>
      </c>
      <c r="J33" s="6">
        <f t="shared" si="2"/>
        <v>4</v>
      </c>
    </row>
    <row r="34" spans="1:10" ht="15.75" customHeight="1" x14ac:dyDescent="0.15">
      <c r="A34" s="12"/>
      <c r="B34" s="12"/>
      <c r="C34" s="12"/>
      <c r="D34" s="12"/>
      <c r="E34" s="12"/>
      <c r="F34" s="12"/>
      <c r="G34" s="12"/>
      <c r="H34" s="12"/>
      <c r="I34" s="2"/>
      <c r="J34" s="12"/>
    </row>
    <row r="35" spans="1:10" ht="15.75" customHeight="1" x14ac:dyDescent="0.15">
      <c r="A35" s="12">
        <f>ROUND(AVERAGE(A2:A33), 1)</f>
        <v>80</v>
      </c>
      <c r="B35" s="12">
        <f>ROUND(AVERAGE(B2:B33), 1)</f>
        <v>74.5</v>
      </c>
      <c r="C35" s="12">
        <f>ROUND(AVERAGE(C2:C33), 1)</f>
        <v>65.400000000000006</v>
      </c>
      <c r="D35" s="12">
        <f>ROUND(AVERAGE(D2:D33), 1)</f>
        <v>38.5</v>
      </c>
      <c r="E35" s="12">
        <f>ROUND(AVERAGE(E2:E33), 1)</f>
        <v>43.2</v>
      </c>
      <c r="F35" s="12">
        <f>ROUND(AVERAGE(F2:F33), 1)</f>
        <v>63.4</v>
      </c>
      <c r="G35" s="12">
        <f>ROUND(AVERAGE(G2:G33), 1)</f>
        <v>364.9</v>
      </c>
      <c r="H35" s="12">
        <f>ROUND(AVERAGE(H2:H33), 1)</f>
        <v>73</v>
      </c>
      <c r="I35" s="2"/>
      <c r="J35" s="12">
        <f>ROUND(AVERAGE(J2:J33), 1)</f>
        <v>2.1</v>
      </c>
    </row>
    <row r="36" spans="1:10" ht="15.75" customHeight="1" x14ac:dyDescent="0.15">
      <c r="A36" s="10">
        <f>ROUND(CORREL(A2:A33,H2:H33),3)</f>
        <v>0.76400000000000001</v>
      </c>
      <c r="B36" s="10">
        <f>ROUND(CORREL(B2:B33,H2:H33),3)</f>
        <v>0.71699999999999997</v>
      </c>
      <c r="C36" s="10">
        <f>ROUND(CORREL(C2:C33,H2:H33),3)</f>
        <v>0.88500000000000001</v>
      </c>
      <c r="D36" s="10">
        <f>ROUND(CORREL(D2:D33,H2:H33),3)</f>
        <v>0.79400000000000004</v>
      </c>
      <c r="E36" s="10">
        <f>ROUND(CORREL(E2:E33,H2:H33),3)</f>
        <v>0.70099999999999996</v>
      </c>
      <c r="F36" s="10">
        <f>ROUND(CORREL(F2:F33,H2:H33),3)</f>
        <v>0.879</v>
      </c>
      <c r="G36" s="10"/>
      <c r="H36" s="10"/>
      <c r="I36" s="13"/>
    </row>
    <row r="37" spans="1:10" ht="15.75" customHeight="1" x14ac:dyDescent="0.15">
      <c r="F37" s="13">
        <f>VAR(F2:F33)</f>
        <v>908.04838709677415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186" workbookViewId="0">
      <selection activeCell="B31" sqref="B31"/>
    </sheetView>
  </sheetViews>
  <sheetFormatPr baseColWidth="10" defaultRowHeight="13" x14ac:dyDescent="0.15"/>
  <cols>
    <col min="1" max="1" width="23.5" customWidth="1"/>
    <col min="3" max="3" width="13.33203125" customWidth="1"/>
    <col min="6" max="6" width="11.5" customWidth="1"/>
  </cols>
  <sheetData>
    <row r="1" spans="1:9" x14ac:dyDescent="0.15">
      <c r="A1" t="s">
        <v>15</v>
      </c>
    </row>
    <row r="2" spans="1:9" ht="14" thickBot="1" x14ac:dyDescent="0.2"/>
    <row r="3" spans="1:9" x14ac:dyDescent="0.15">
      <c r="A3" s="18" t="s">
        <v>16</v>
      </c>
      <c r="B3" s="18"/>
    </row>
    <row r="4" spans="1:9" x14ac:dyDescent="0.15">
      <c r="A4" s="15" t="s">
        <v>17</v>
      </c>
      <c r="B4" s="15">
        <v>1</v>
      </c>
    </row>
    <row r="5" spans="1:9" x14ac:dyDescent="0.15">
      <c r="A5" s="15" t="s">
        <v>18</v>
      </c>
      <c r="B5" s="15">
        <v>1</v>
      </c>
    </row>
    <row r="6" spans="1:9" x14ac:dyDescent="0.15">
      <c r="A6" s="15" t="s">
        <v>19</v>
      </c>
      <c r="B6" s="15">
        <v>1</v>
      </c>
    </row>
    <row r="7" spans="1:9" x14ac:dyDescent="0.15">
      <c r="A7" s="15" t="s">
        <v>20</v>
      </c>
      <c r="B7" s="15">
        <v>7.0820791924003454E-15</v>
      </c>
    </row>
    <row r="8" spans="1:9" ht="14" thickBot="1" x14ac:dyDescent="0.2">
      <c r="A8" s="16" t="s">
        <v>21</v>
      </c>
      <c r="B8" s="16">
        <v>32</v>
      </c>
    </row>
    <row r="10" spans="1:9" ht="14" thickBot="1" x14ac:dyDescent="0.2">
      <c r="A10" t="s">
        <v>22</v>
      </c>
    </row>
    <row r="11" spans="1:9" x14ac:dyDescent="0.15">
      <c r="A11" s="17"/>
      <c r="B11" s="17" t="s">
        <v>26</v>
      </c>
      <c r="C11" s="17" t="s">
        <v>27</v>
      </c>
      <c r="D11" s="17" t="s">
        <v>28</v>
      </c>
      <c r="E11" s="17" t="s">
        <v>4</v>
      </c>
      <c r="F11" s="17" t="s">
        <v>29</v>
      </c>
    </row>
    <row r="12" spans="1:9" x14ac:dyDescent="0.15">
      <c r="A12" s="15" t="s">
        <v>23</v>
      </c>
      <c r="B12" s="15">
        <v>6</v>
      </c>
      <c r="C12" s="15">
        <v>11400.955</v>
      </c>
      <c r="D12" s="15">
        <v>1900.1591666666666</v>
      </c>
      <c r="E12" s="15">
        <v>3.7885098748178121E+31</v>
      </c>
      <c r="F12" s="15">
        <v>0</v>
      </c>
    </row>
    <row r="13" spans="1:9" x14ac:dyDescent="0.15">
      <c r="A13" s="15" t="s">
        <v>24</v>
      </c>
      <c r="B13" s="15">
        <v>25</v>
      </c>
      <c r="C13" s="15">
        <v>1.2538961421857482E-27</v>
      </c>
      <c r="D13" s="15">
        <v>5.015584568742993E-29</v>
      </c>
      <c r="E13" s="15"/>
      <c r="F13" s="15"/>
    </row>
    <row r="14" spans="1:9" ht="14" thickBot="1" x14ac:dyDescent="0.2">
      <c r="A14" s="16" t="s">
        <v>11</v>
      </c>
      <c r="B14" s="16">
        <v>31</v>
      </c>
      <c r="C14" s="16">
        <v>11400.955</v>
      </c>
      <c r="D14" s="16"/>
      <c r="E14" s="16"/>
      <c r="F14" s="16"/>
    </row>
    <row r="15" spans="1:9" ht="14" thickBot="1" x14ac:dyDescent="0.2"/>
    <row r="16" spans="1:9" x14ac:dyDescent="0.15">
      <c r="A16" s="17"/>
      <c r="B16" s="17" t="s">
        <v>30</v>
      </c>
      <c r="C16" s="17" t="s">
        <v>20</v>
      </c>
      <c r="D16" s="17" t="s">
        <v>31</v>
      </c>
      <c r="E16" s="17" t="s">
        <v>32</v>
      </c>
      <c r="F16" s="17" t="s">
        <v>33</v>
      </c>
      <c r="G16" s="17" t="s">
        <v>34</v>
      </c>
      <c r="H16" s="17" t="s">
        <v>35</v>
      </c>
      <c r="I16" s="17" t="s">
        <v>36</v>
      </c>
    </row>
    <row r="17" spans="1:9" x14ac:dyDescent="0.15">
      <c r="A17" s="15" t="s">
        <v>25</v>
      </c>
      <c r="B17" s="15">
        <v>7.1054273576010019E-15</v>
      </c>
      <c r="C17" s="15">
        <v>1.0059989582746232E-14</v>
      </c>
      <c r="D17" s="15">
        <v>0.70630563771034471</v>
      </c>
      <c r="E17" s="15">
        <v>0.48652900660398946</v>
      </c>
      <c r="F17" s="15">
        <v>-1.3613509028361425E-14</v>
      </c>
      <c r="G17" s="15">
        <v>2.7824363743563428E-14</v>
      </c>
      <c r="H17" s="15">
        <v>-1.3613509028361425E-14</v>
      </c>
      <c r="I17" s="15">
        <v>2.7824363743563428E-14</v>
      </c>
    </row>
    <row r="18" spans="1:9" x14ac:dyDescent="0.15">
      <c r="A18" s="15" t="s">
        <v>5</v>
      </c>
      <c r="B18" s="15">
        <v>0.19999999999999987</v>
      </c>
      <c r="C18" s="15">
        <v>1.1890151503673328E-16</v>
      </c>
      <c r="D18" s="15">
        <v>1682064353328148.5</v>
      </c>
      <c r="E18" s="15">
        <v>0</v>
      </c>
      <c r="F18" s="15">
        <v>0.19999999999999962</v>
      </c>
      <c r="G18" s="15">
        <v>0.20000000000000012</v>
      </c>
      <c r="H18" s="15">
        <v>0.19999999999999962</v>
      </c>
      <c r="I18" s="15">
        <v>0.20000000000000012</v>
      </c>
    </row>
    <row r="19" spans="1:9" x14ac:dyDescent="0.15">
      <c r="A19" s="15" t="s">
        <v>6</v>
      </c>
      <c r="B19" s="15">
        <v>0.20000000000000007</v>
      </c>
      <c r="C19" s="15">
        <v>7.4175569225410797E-17</v>
      </c>
      <c r="D19" s="15">
        <v>2696305563793163</v>
      </c>
      <c r="E19" s="15">
        <v>0</v>
      </c>
      <c r="F19" s="15">
        <v>0.1999999999999999</v>
      </c>
      <c r="G19" s="15">
        <v>0.20000000000000023</v>
      </c>
      <c r="H19" s="15">
        <v>0.1999999999999999</v>
      </c>
      <c r="I19" s="15">
        <v>0.20000000000000023</v>
      </c>
    </row>
    <row r="20" spans="1:9" x14ac:dyDescent="0.15">
      <c r="A20" s="15" t="s">
        <v>7</v>
      </c>
      <c r="B20" s="15">
        <v>0.20000000000000032</v>
      </c>
      <c r="C20" s="15">
        <v>1.0125645733565827E-16</v>
      </c>
      <c r="D20" s="15">
        <v>1975182672419734.2</v>
      </c>
      <c r="E20" s="15">
        <v>0</v>
      </c>
      <c r="F20" s="15">
        <v>0.20000000000000009</v>
      </c>
      <c r="G20" s="15">
        <v>0.20000000000000054</v>
      </c>
      <c r="H20" s="15">
        <v>0.20000000000000009</v>
      </c>
      <c r="I20" s="15">
        <v>0.20000000000000054</v>
      </c>
    </row>
    <row r="21" spans="1:9" x14ac:dyDescent="0.15">
      <c r="A21" s="15" t="s">
        <v>8</v>
      </c>
      <c r="B21" s="15">
        <v>0.20000000000000015</v>
      </c>
      <c r="C21" s="15">
        <v>2.3268810761164254E-16</v>
      </c>
      <c r="D21" s="15">
        <v>859519646503812.75</v>
      </c>
      <c r="E21" s="15">
        <v>0</v>
      </c>
      <c r="F21" s="15">
        <v>0.19999999999999968</v>
      </c>
      <c r="G21" s="15">
        <v>0.20000000000000062</v>
      </c>
      <c r="H21" s="15">
        <v>0.19999999999999968</v>
      </c>
      <c r="I21" s="15">
        <v>0.20000000000000062</v>
      </c>
    </row>
    <row r="22" spans="1:9" x14ac:dyDescent="0.15">
      <c r="A22" s="15" t="s">
        <v>9</v>
      </c>
      <c r="B22" s="15">
        <v>0.19999999999999979</v>
      </c>
      <c r="C22" s="15">
        <v>2.5555881333093083E-16</v>
      </c>
      <c r="D22" s="15">
        <v>782598719227161.75</v>
      </c>
      <c r="E22" s="15">
        <v>0</v>
      </c>
      <c r="F22" s="15">
        <v>0.19999999999999926</v>
      </c>
      <c r="G22" s="15">
        <v>0.20000000000000032</v>
      </c>
      <c r="H22" s="15">
        <v>0.19999999999999926</v>
      </c>
      <c r="I22" s="15">
        <v>0.20000000000000032</v>
      </c>
    </row>
    <row r="23" spans="1:9" ht="14" thickBot="1" x14ac:dyDescent="0.2">
      <c r="A23" s="16" t="s">
        <v>10</v>
      </c>
      <c r="B23" s="16">
        <v>0.19999999999999971</v>
      </c>
      <c r="C23" s="16">
        <v>7.3900926146493187E-17</v>
      </c>
      <c r="D23" s="16">
        <v>2706326029034350.5</v>
      </c>
      <c r="E23" s="16">
        <v>0</v>
      </c>
      <c r="F23" s="16">
        <v>0.19999999999999957</v>
      </c>
      <c r="G23" s="16">
        <v>0.19999999999999984</v>
      </c>
      <c r="H23" s="16">
        <v>0.19999999999999957</v>
      </c>
      <c r="I23" s="16">
        <v>0.19999999999999984</v>
      </c>
    </row>
    <row r="25" spans="1:9" x14ac:dyDescent="0.15">
      <c r="A25" t="s">
        <v>38</v>
      </c>
      <c r="B25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 143 Section - 01</vt:lpstr>
      <vt:lpstr>Sheet2</vt:lpstr>
      <vt:lpstr>MA 412 Section - 01</vt:lpstr>
      <vt:lpstr>Sheet5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2017-11-28T16:55:59Z</dcterms:modified>
</cp:coreProperties>
</file>