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66925"/>
  <mc:AlternateContent xmlns:mc="http://schemas.openxmlformats.org/markup-compatibility/2006">
    <mc:Choice Requires="x15">
      <x15ac:absPath xmlns:x15ac="http://schemas.microsoft.com/office/spreadsheetml/2010/11/ac" url="C:\Users\DELL\Desktop\New folder\"/>
    </mc:Choice>
  </mc:AlternateContent>
  <xr:revisionPtr revIDLastSave="0" documentId="13_ncr:1_{3708ABC6-17D5-46A0-9B74-5C89B170C054}" xr6:coauthVersionLast="47" xr6:coauthVersionMax="47" xr10:uidLastSave="{00000000-0000-0000-0000-000000000000}"/>
  <bookViews>
    <workbookView xWindow="-120" yWindow="-120" windowWidth="20730" windowHeight="11160" activeTab="3" xr2:uid="{9C52A133-D9B7-4F31-AA58-77A2BCE0D45F}"/>
  </bookViews>
  <sheets>
    <sheet name="Original Data" sheetId="1" r:id="rId1"/>
    <sheet name="Work Data" sheetId="2" r:id="rId2"/>
    <sheet name="Analysis Tab" sheetId="3" r:id="rId3"/>
    <sheet name="Dashboard" sheetId="4" r:id="rId4"/>
  </sheets>
  <definedNames>
    <definedName name="_xlchart.v1.0" hidden="1">'Analysis Tab'!$N$207:$N$209</definedName>
    <definedName name="_xlchart.v1.1" hidden="1">'Analysis Tab'!$P$207:$P$209</definedName>
    <definedName name="Slicer_NHSE_Organisation_Type">#N/A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Y571" i="3" l="1"/>
  <c r="BY753" i="3"/>
  <c r="BX574" i="3"/>
  <c r="BY574" i="3" s="1"/>
  <c r="BX575" i="3"/>
  <c r="BY575" i="3" s="1"/>
  <c r="BX576" i="3"/>
  <c r="BY576" i="3" s="1"/>
  <c r="BX577" i="3"/>
  <c r="BY577" i="3" s="1"/>
  <c r="BX578" i="3"/>
  <c r="BY578" i="3" s="1"/>
  <c r="BX579" i="3"/>
  <c r="BY579" i="3" s="1"/>
  <c r="BX580" i="3"/>
  <c r="BY580" i="3" s="1"/>
  <c r="BX581" i="3"/>
  <c r="BY581" i="3" s="1"/>
  <c r="BX582" i="3"/>
  <c r="BY582" i="3" s="1"/>
  <c r="BX583" i="3"/>
  <c r="BY583" i="3" s="1"/>
  <c r="BX584" i="3"/>
  <c r="BY584" i="3" s="1"/>
  <c r="BX585" i="3"/>
  <c r="BY585" i="3" s="1"/>
  <c r="BX586" i="3"/>
  <c r="BY586" i="3" s="1"/>
  <c r="BX587" i="3"/>
  <c r="BY587" i="3" s="1"/>
  <c r="BX588" i="3"/>
  <c r="BY588" i="3" s="1"/>
  <c r="BX589" i="3"/>
  <c r="BY589" i="3" s="1"/>
  <c r="BX590" i="3"/>
  <c r="BY590" i="3" s="1"/>
  <c r="BX591" i="3"/>
  <c r="BY591" i="3" s="1"/>
  <c r="BX592" i="3"/>
  <c r="BY592" i="3" s="1"/>
  <c r="BX593" i="3"/>
  <c r="BY593" i="3" s="1"/>
  <c r="BX594" i="3"/>
  <c r="BY594" i="3" s="1"/>
  <c r="BX595" i="3"/>
  <c r="BY595" i="3" s="1"/>
  <c r="BX596" i="3"/>
  <c r="BY596" i="3" s="1"/>
  <c r="BX597" i="3"/>
  <c r="BY597" i="3" s="1"/>
  <c r="BX598" i="3"/>
  <c r="BY598" i="3" s="1"/>
  <c r="BX599" i="3"/>
  <c r="BY599" i="3" s="1"/>
  <c r="BX600" i="3"/>
  <c r="BY600" i="3" s="1"/>
  <c r="BX601" i="3"/>
  <c r="BY601" i="3" s="1"/>
  <c r="BX602" i="3"/>
  <c r="BY602" i="3" s="1"/>
  <c r="BX603" i="3"/>
  <c r="BY603" i="3" s="1"/>
  <c r="BX604" i="3"/>
  <c r="BY604" i="3" s="1"/>
  <c r="BX605" i="3"/>
  <c r="BY605" i="3" s="1"/>
  <c r="BX606" i="3"/>
  <c r="BY606" i="3" s="1"/>
  <c r="BX607" i="3"/>
  <c r="BY607" i="3" s="1"/>
  <c r="BX608" i="3"/>
  <c r="BY608" i="3" s="1"/>
  <c r="BX609" i="3"/>
  <c r="BY609" i="3" s="1"/>
  <c r="BX610" i="3"/>
  <c r="BY610" i="3" s="1"/>
  <c r="BX611" i="3"/>
  <c r="BY611" i="3" s="1"/>
  <c r="BX612" i="3"/>
  <c r="BY612" i="3" s="1"/>
  <c r="BX613" i="3"/>
  <c r="BY613" i="3" s="1"/>
  <c r="BX614" i="3"/>
  <c r="BY614" i="3" s="1"/>
  <c r="BX615" i="3"/>
  <c r="BY615" i="3" s="1"/>
  <c r="BX616" i="3"/>
  <c r="BY616" i="3" s="1"/>
  <c r="BX617" i="3"/>
  <c r="BY617" i="3" s="1"/>
  <c r="BX618" i="3"/>
  <c r="BY618" i="3" s="1"/>
  <c r="BX619" i="3"/>
  <c r="BY619" i="3" s="1"/>
  <c r="BX620" i="3"/>
  <c r="BY620" i="3" s="1"/>
  <c r="BX621" i="3"/>
  <c r="BY621" i="3" s="1"/>
  <c r="BX622" i="3"/>
  <c r="BY622" i="3" s="1"/>
  <c r="BX623" i="3"/>
  <c r="BY623" i="3" s="1"/>
  <c r="BX624" i="3"/>
  <c r="BY624" i="3" s="1"/>
  <c r="BX625" i="3"/>
  <c r="BY625" i="3" s="1"/>
  <c r="BX626" i="3"/>
  <c r="BY626" i="3" s="1"/>
  <c r="BX627" i="3"/>
  <c r="BY627" i="3" s="1"/>
  <c r="BX628" i="3"/>
  <c r="BY628" i="3" s="1"/>
  <c r="BX629" i="3"/>
  <c r="BY629" i="3" s="1"/>
  <c r="BX630" i="3"/>
  <c r="BY630" i="3" s="1"/>
  <c r="BX631" i="3"/>
  <c r="BY631" i="3" s="1"/>
  <c r="BX632" i="3"/>
  <c r="BY632" i="3" s="1"/>
  <c r="BX633" i="3"/>
  <c r="BY633" i="3" s="1"/>
  <c r="BX634" i="3"/>
  <c r="BY634" i="3" s="1"/>
  <c r="BX635" i="3"/>
  <c r="BY635" i="3" s="1"/>
  <c r="BX636" i="3"/>
  <c r="BY636" i="3" s="1"/>
  <c r="BX637" i="3"/>
  <c r="BY637" i="3" s="1"/>
  <c r="BX638" i="3"/>
  <c r="BY638" i="3" s="1"/>
  <c r="BX639" i="3"/>
  <c r="BY639" i="3" s="1"/>
  <c r="BX640" i="3"/>
  <c r="BY640" i="3" s="1"/>
  <c r="BX641" i="3"/>
  <c r="BY641" i="3" s="1"/>
  <c r="BX642" i="3"/>
  <c r="BY642" i="3" s="1"/>
  <c r="BX643" i="3"/>
  <c r="BY643" i="3" s="1"/>
  <c r="BX644" i="3"/>
  <c r="BY644" i="3" s="1"/>
  <c r="BX645" i="3"/>
  <c r="BY645" i="3" s="1"/>
  <c r="BX646" i="3"/>
  <c r="BY646" i="3" s="1"/>
  <c r="BX647" i="3"/>
  <c r="BY647" i="3" s="1"/>
  <c r="BX648" i="3"/>
  <c r="BY648" i="3" s="1"/>
  <c r="BX649" i="3"/>
  <c r="BY649" i="3" s="1"/>
  <c r="BX650" i="3"/>
  <c r="BY650" i="3" s="1"/>
  <c r="BX651" i="3"/>
  <c r="BY651" i="3" s="1"/>
  <c r="BX652" i="3"/>
  <c r="BY652" i="3" s="1"/>
  <c r="BX653" i="3"/>
  <c r="BY653" i="3" s="1"/>
  <c r="BX654" i="3"/>
  <c r="BY654" i="3" s="1"/>
  <c r="BX655" i="3"/>
  <c r="BY655" i="3" s="1"/>
  <c r="BX656" i="3"/>
  <c r="BY656" i="3" s="1"/>
  <c r="BX657" i="3"/>
  <c r="BY657" i="3" s="1"/>
  <c r="BX658" i="3"/>
  <c r="BY658" i="3" s="1"/>
  <c r="BX659" i="3"/>
  <c r="BY659" i="3" s="1"/>
  <c r="BX660" i="3"/>
  <c r="BY660" i="3" s="1"/>
  <c r="BX661" i="3"/>
  <c r="BY661" i="3" s="1"/>
  <c r="BX662" i="3"/>
  <c r="BY662" i="3" s="1"/>
  <c r="BX663" i="3"/>
  <c r="BY663" i="3" s="1"/>
  <c r="BX664" i="3"/>
  <c r="BY664" i="3" s="1"/>
  <c r="BX665" i="3"/>
  <c r="BY665" i="3" s="1"/>
  <c r="BX666" i="3"/>
  <c r="BY666" i="3" s="1"/>
  <c r="BX667" i="3"/>
  <c r="BY667" i="3" s="1"/>
  <c r="BX668" i="3"/>
  <c r="BY668" i="3" s="1"/>
  <c r="BX669" i="3"/>
  <c r="BY669" i="3" s="1"/>
  <c r="BX670" i="3"/>
  <c r="BY670" i="3" s="1"/>
  <c r="BX671" i="3"/>
  <c r="BY671" i="3" s="1"/>
  <c r="BX672" i="3"/>
  <c r="BY672" i="3" s="1"/>
  <c r="BX673" i="3"/>
  <c r="BY673" i="3" s="1"/>
  <c r="BX674" i="3"/>
  <c r="BY674" i="3" s="1"/>
  <c r="BX675" i="3"/>
  <c r="BY675" i="3" s="1"/>
  <c r="BX676" i="3"/>
  <c r="BY676" i="3" s="1"/>
  <c r="BX677" i="3"/>
  <c r="BY677" i="3" s="1"/>
  <c r="BX678" i="3"/>
  <c r="BY678" i="3" s="1"/>
  <c r="BX679" i="3"/>
  <c r="BY679" i="3" s="1"/>
  <c r="BX680" i="3"/>
  <c r="BY680" i="3" s="1"/>
  <c r="BX681" i="3"/>
  <c r="BY681" i="3" s="1"/>
  <c r="BX682" i="3"/>
  <c r="BY682" i="3" s="1"/>
  <c r="BX683" i="3"/>
  <c r="BY683" i="3" s="1"/>
  <c r="BX684" i="3"/>
  <c r="BY684" i="3" s="1"/>
  <c r="BX685" i="3"/>
  <c r="BY685" i="3" s="1"/>
  <c r="BX686" i="3"/>
  <c r="BY686" i="3" s="1"/>
  <c r="BX687" i="3"/>
  <c r="BY687" i="3" s="1"/>
  <c r="BX688" i="3"/>
  <c r="BY688" i="3" s="1"/>
  <c r="BX689" i="3"/>
  <c r="BY689" i="3" s="1"/>
  <c r="BX690" i="3"/>
  <c r="BY690" i="3" s="1"/>
  <c r="BX691" i="3"/>
  <c r="BY691" i="3" s="1"/>
  <c r="BX692" i="3"/>
  <c r="BY692" i="3" s="1"/>
  <c r="BX693" i="3"/>
  <c r="BY693" i="3" s="1"/>
  <c r="BX694" i="3"/>
  <c r="BY694" i="3" s="1"/>
  <c r="BX695" i="3"/>
  <c r="BY695" i="3" s="1"/>
  <c r="BX696" i="3"/>
  <c r="BY696" i="3" s="1"/>
  <c r="BX697" i="3"/>
  <c r="BY697" i="3" s="1"/>
  <c r="BX698" i="3"/>
  <c r="BY698" i="3" s="1"/>
  <c r="BX699" i="3"/>
  <c r="BY699" i="3" s="1"/>
  <c r="BX700" i="3"/>
  <c r="BY700" i="3" s="1"/>
  <c r="BX701" i="3"/>
  <c r="BY701" i="3" s="1"/>
  <c r="BX702" i="3"/>
  <c r="BY702" i="3" s="1"/>
  <c r="BX703" i="3"/>
  <c r="BY703" i="3" s="1"/>
  <c r="BX704" i="3"/>
  <c r="BY704" i="3" s="1"/>
  <c r="BX705" i="3"/>
  <c r="BY705" i="3" s="1"/>
  <c r="BX706" i="3"/>
  <c r="BY706" i="3" s="1"/>
  <c r="BX707" i="3"/>
  <c r="BY707" i="3" s="1"/>
  <c r="BX708" i="3"/>
  <c r="BY708" i="3" s="1"/>
  <c r="BX709" i="3"/>
  <c r="BY709" i="3" s="1"/>
  <c r="BX710" i="3"/>
  <c r="BY710" i="3" s="1"/>
  <c r="BX711" i="3"/>
  <c r="BY711" i="3" s="1"/>
  <c r="BX712" i="3"/>
  <c r="BY712" i="3" s="1"/>
  <c r="BX713" i="3"/>
  <c r="BY713" i="3" s="1"/>
  <c r="BX714" i="3"/>
  <c r="BY714" i="3" s="1"/>
  <c r="BX715" i="3"/>
  <c r="BY715" i="3" s="1"/>
  <c r="BX716" i="3"/>
  <c r="BY716" i="3" s="1"/>
  <c r="BX717" i="3"/>
  <c r="BY717" i="3" s="1"/>
  <c r="BX718" i="3"/>
  <c r="BY718" i="3" s="1"/>
  <c r="BX719" i="3"/>
  <c r="BY719" i="3" s="1"/>
  <c r="BX720" i="3"/>
  <c r="BY720" i="3" s="1"/>
  <c r="BX721" i="3"/>
  <c r="BY721" i="3" s="1"/>
  <c r="BX722" i="3"/>
  <c r="BY722" i="3" s="1"/>
  <c r="BX723" i="3"/>
  <c r="BY723" i="3" s="1"/>
  <c r="BX724" i="3"/>
  <c r="BY724" i="3" s="1"/>
  <c r="BX725" i="3"/>
  <c r="BY725" i="3" s="1"/>
  <c r="BX726" i="3"/>
  <c r="BY726" i="3" s="1"/>
  <c r="BX727" i="3"/>
  <c r="BY727" i="3" s="1"/>
  <c r="BX728" i="3"/>
  <c r="BY728" i="3" s="1"/>
  <c r="BX729" i="3"/>
  <c r="BY729" i="3" s="1"/>
  <c r="BX730" i="3"/>
  <c r="BY730" i="3" s="1"/>
  <c r="BX731" i="3"/>
  <c r="BY731" i="3" s="1"/>
  <c r="BX732" i="3"/>
  <c r="BY732" i="3" s="1"/>
  <c r="BX733" i="3"/>
  <c r="BY733" i="3" s="1"/>
  <c r="BX734" i="3"/>
  <c r="BY734" i="3" s="1"/>
  <c r="BX735" i="3"/>
  <c r="BY735" i="3" s="1"/>
  <c r="BX736" i="3"/>
  <c r="BY736" i="3" s="1"/>
  <c r="BX737" i="3"/>
  <c r="BY737" i="3" s="1"/>
  <c r="BX738" i="3"/>
  <c r="BY738" i="3" s="1"/>
  <c r="BX739" i="3"/>
  <c r="BY739" i="3" s="1"/>
  <c r="BX740" i="3"/>
  <c r="BY740" i="3" s="1"/>
  <c r="BX741" i="3"/>
  <c r="BY741" i="3" s="1"/>
  <c r="BX742" i="3"/>
  <c r="BY742" i="3" s="1"/>
  <c r="BX743" i="3"/>
  <c r="BY743" i="3" s="1"/>
  <c r="BX744" i="3"/>
  <c r="BY744" i="3" s="1"/>
  <c r="BX745" i="3"/>
  <c r="BY745" i="3" s="1"/>
  <c r="BX746" i="3"/>
  <c r="BY746" i="3" s="1"/>
  <c r="BX747" i="3"/>
  <c r="BY747" i="3" s="1"/>
  <c r="BX748" i="3"/>
  <c r="BY748" i="3" s="1"/>
  <c r="BX749" i="3"/>
  <c r="BY749" i="3" s="1"/>
  <c r="BX750" i="3"/>
  <c r="BY750" i="3" s="1"/>
  <c r="BX751" i="3"/>
  <c r="BY751" i="3" s="1"/>
  <c r="BX752" i="3"/>
  <c r="BY752" i="3" s="1"/>
  <c r="BX573" i="3"/>
  <c r="BY573" i="3" s="1"/>
  <c r="CQ571" i="3"/>
  <c r="CQ753" i="3"/>
  <c r="CP574" i="3"/>
  <c r="CQ574" i="3" s="1"/>
  <c r="CP575" i="3"/>
  <c r="CQ575" i="3" s="1"/>
  <c r="CP576" i="3"/>
  <c r="CQ576" i="3" s="1"/>
  <c r="CP577" i="3"/>
  <c r="CQ577" i="3" s="1"/>
  <c r="CP578" i="3"/>
  <c r="CQ578" i="3" s="1"/>
  <c r="CP579" i="3"/>
  <c r="CQ579" i="3" s="1"/>
  <c r="CP580" i="3"/>
  <c r="CQ580" i="3" s="1"/>
  <c r="CP581" i="3"/>
  <c r="CQ581" i="3" s="1"/>
  <c r="CP582" i="3"/>
  <c r="CQ582" i="3" s="1"/>
  <c r="CP583" i="3"/>
  <c r="CQ583" i="3" s="1"/>
  <c r="CP584" i="3"/>
  <c r="CQ584" i="3" s="1"/>
  <c r="CP585" i="3"/>
  <c r="CQ585" i="3" s="1"/>
  <c r="CP586" i="3"/>
  <c r="CQ586" i="3" s="1"/>
  <c r="CP587" i="3"/>
  <c r="CQ587" i="3" s="1"/>
  <c r="CP588" i="3"/>
  <c r="CQ588" i="3" s="1"/>
  <c r="CP589" i="3"/>
  <c r="CQ589" i="3" s="1"/>
  <c r="CP590" i="3"/>
  <c r="CQ590" i="3" s="1"/>
  <c r="CP591" i="3"/>
  <c r="CQ591" i="3" s="1"/>
  <c r="CP592" i="3"/>
  <c r="CQ592" i="3" s="1"/>
  <c r="CP593" i="3"/>
  <c r="CQ593" i="3" s="1"/>
  <c r="CP594" i="3"/>
  <c r="CQ594" i="3" s="1"/>
  <c r="CP595" i="3"/>
  <c r="CQ595" i="3" s="1"/>
  <c r="CP596" i="3"/>
  <c r="CQ596" i="3" s="1"/>
  <c r="CP597" i="3"/>
  <c r="CQ597" i="3" s="1"/>
  <c r="CP598" i="3"/>
  <c r="CQ598" i="3" s="1"/>
  <c r="CP599" i="3"/>
  <c r="CQ599" i="3" s="1"/>
  <c r="CP600" i="3"/>
  <c r="CQ600" i="3" s="1"/>
  <c r="CP601" i="3"/>
  <c r="CQ601" i="3" s="1"/>
  <c r="CP602" i="3"/>
  <c r="CQ602" i="3" s="1"/>
  <c r="CP603" i="3"/>
  <c r="CQ603" i="3" s="1"/>
  <c r="CP604" i="3"/>
  <c r="CQ604" i="3" s="1"/>
  <c r="CP605" i="3"/>
  <c r="CQ605" i="3" s="1"/>
  <c r="CP606" i="3"/>
  <c r="CQ606" i="3" s="1"/>
  <c r="CP607" i="3"/>
  <c r="CQ607" i="3" s="1"/>
  <c r="CP608" i="3"/>
  <c r="CQ608" i="3" s="1"/>
  <c r="CP609" i="3"/>
  <c r="CQ609" i="3" s="1"/>
  <c r="CP610" i="3"/>
  <c r="CQ610" i="3" s="1"/>
  <c r="CP611" i="3"/>
  <c r="CQ611" i="3" s="1"/>
  <c r="CP612" i="3"/>
  <c r="CQ612" i="3" s="1"/>
  <c r="CP613" i="3"/>
  <c r="CQ613" i="3" s="1"/>
  <c r="CP614" i="3"/>
  <c r="CQ614" i="3" s="1"/>
  <c r="CP615" i="3"/>
  <c r="CQ615" i="3" s="1"/>
  <c r="CP616" i="3"/>
  <c r="CQ616" i="3" s="1"/>
  <c r="CP617" i="3"/>
  <c r="CQ617" i="3" s="1"/>
  <c r="CP618" i="3"/>
  <c r="CQ618" i="3" s="1"/>
  <c r="CP619" i="3"/>
  <c r="CQ619" i="3" s="1"/>
  <c r="CP620" i="3"/>
  <c r="CQ620" i="3" s="1"/>
  <c r="CP621" i="3"/>
  <c r="CQ621" i="3" s="1"/>
  <c r="CP622" i="3"/>
  <c r="CQ622" i="3" s="1"/>
  <c r="CP623" i="3"/>
  <c r="CQ623" i="3" s="1"/>
  <c r="CP624" i="3"/>
  <c r="CQ624" i="3" s="1"/>
  <c r="CP625" i="3"/>
  <c r="CQ625" i="3" s="1"/>
  <c r="CP626" i="3"/>
  <c r="CQ626" i="3" s="1"/>
  <c r="CP627" i="3"/>
  <c r="CQ627" i="3" s="1"/>
  <c r="CP628" i="3"/>
  <c r="CQ628" i="3" s="1"/>
  <c r="CP629" i="3"/>
  <c r="CQ629" i="3" s="1"/>
  <c r="CP630" i="3"/>
  <c r="CQ630" i="3" s="1"/>
  <c r="CP631" i="3"/>
  <c r="CQ631" i="3" s="1"/>
  <c r="CP632" i="3"/>
  <c r="CQ632" i="3" s="1"/>
  <c r="CP633" i="3"/>
  <c r="CQ633" i="3" s="1"/>
  <c r="CP634" i="3"/>
  <c r="CQ634" i="3" s="1"/>
  <c r="CP635" i="3"/>
  <c r="CQ635" i="3" s="1"/>
  <c r="CP636" i="3"/>
  <c r="CQ636" i="3" s="1"/>
  <c r="CP637" i="3"/>
  <c r="CQ637" i="3" s="1"/>
  <c r="CP638" i="3"/>
  <c r="CQ638" i="3" s="1"/>
  <c r="CP639" i="3"/>
  <c r="CQ639" i="3" s="1"/>
  <c r="CP640" i="3"/>
  <c r="CQ640" i="3" s="1"/>
  <c r="CP641" i="3"/>
  <c r="CQ641" i="3" s="1"/>
  <c r="CP642" i="3"/>
  <c r="CQ642" i="3" s="1"/>
  <c r="CP643" i="3"/>
  <c r="CQ643" i="3" s="1"/>
  <c r="CP644" i="3"/>
  <c r="CQ644" i="3" s="1"/>
  <c r="CP645" i="3"/>
  <c r="CQ645" i="3" s="1"/>
  <c r="CP646" i="3"/>
  <c r="CQ646" i="3" s="1"/>
  <c r="CP647" i="3"/>
  <c r="CQ647" i="3" s="1"/>
  <c r="CP648" i="3"/>
  <c r="CQ648" i="3" s="1"/>
  <c r="CP649" i="3"/>
  <c r="CQ649" i="3" s="1"/>
  <c r="CP650" i="3"/>
  <c r="CQ650" i="3" s="1"/>
  <c r="CP651" i="3"/>
  <c r="CQ651" i="3" s="1"/>
  <c r="CP652" i="3"/>
  <c r="CQ652" i="3" s="1"/>
  <c r="CP653" i="3"/>
  <c r="CQ653" i="3" s="1"/>
  <c r="CP654" i="3"/>
  <c r="CQ654" i="3" s="1"/>
  <c r="CP655" i="3"/>
  <c r="CQ655" i="3" s="1"/>
  <c r="CP656" i="3"/>
  <c r="CQ656" i="3" s="1"/>
  <c r="CP657" i="3"/>
  <c r="CQ657" i="3" s="1"/>
  <c r="CP658" i="3"/>
  <c r="CQ658" i="3" s="1"/>
  <c r="CP659" i="3"/>
  <c r="CQ659" i="3" s="1"/>
  <c r="CP660" i="3"/>
  <c r="CQ660" i="3" s="1"/>
  <c r="CP661" i="3"/>
  <c r="CQ661" i="3" s="1"/>
  <c r="CP662" i="3"/>
  <c r="CQ662" i="3" s="1"/>
  <c r="CP663" i="3"/>
  <c r="CQ663" i="3" s="1"/>
  <c r="CP664" i="3"/>
  <c r="CQ664" i="3" s="1"/>
  <c r="CP665" i="3"/>
  <c r="CQ665" i="3" s="1"/>
  <c r="CP666" i="3"/>
  <c r="CQ666" i="3" s="1"/>
  <c r="CP667" i="3"/>
  <c r="CQ667" i="3" s="1"/>
  <c r="CP668" i="3"/>
  <c r="CQ668" i="3" s="1"/>
  <c r="CP669" i="3"/>
  <c r="CQ669" i="3" s="1"/>
  <c r="CP670" i="3"/>
  <c r="CQ670" i="3" s="1"/>
  <c r="CP671" i="3"/>
  <c r="CQ671" i="3" s="1"/>
  <c r="CP672" i="3"/>
  <c r="CQ672" i="3" s="1"/>
  <c r="CP673" i="3"/>
  <c r="CQ673" i="3" s="1"/>
  <c r="CP674" i="3"/>
  <c r="CQ674" i="3" s="1"/>
  <c r="CP675" i="3"/>
  <c r="CQ675" i="3" s="1"/>
  <c r="CP676" i="3"/>
  <c r="CQ676" i="3" s="1"/>
  <c r="CP677" i="3"/>
  <c r="CQ677" i="3" s="1"/>
  <c r="CP678" i="3"/>
  <c r="CQ678" i="3" s="1"/>
  <c r="CP679" i="3"/>
  <c r="CQ679" i="3" s="1"/>
  <c r="CP680" i="3"/>
  <c r="CQ680" i="3" s="1"/>
  <c r="CP681" i="3"/>
  <c r="CQ681" i="3" s="1"/>
  <c r="CP682" i="3"/>
  <c r="CQ682" i="3" s="1"/>
  <c r="CP683" i="3"/>
  <c r="CQ683" i="3" s="1"/>
  <c r="CP684" i="3"/>
  <c r="CQ684" i="3" s="1"/>
  <c r="CP685" i="3"/>
  <c r="CQ685" i="3" s="1"/>
  <c r="CP686" i="3"/>
  <c r="CQ686" i="3" s="1"/>
  <c r="CP687" i="3"/>
  <c r="CQ687" i="3" s="1"/>
  <c r="CP688" i="3"/>
  <c r="CQ688" i="3" s="1"/>
  <c r="CP689" i="3"/>
  <c r="CQ689" i="3" s="1"/>
  <c r="CP690" i="3"/>
  <c r="CQ690" i="3" s="1"/>
  <c r="CP691" i="3"/>
  <c r="CQ691" i="3" s="1"/>
  <c r="CP692" i="3"/>
  <c r="CQ692" i="3" s="1"/>
  <c r="CP693" i="3"/>
  <c r="CQ693" i="3" s="1"/>
  <c r="CP694" i="3"/>
  <c r="CQ694" i="3" s="1"/>
  <c r="CP695" i="3"/>
  <c r="CQ695" i="3" s="1"/>
  <c r="CP696" i="3"/>
  <c r="CQ696" i="3" s="1"/>
  <c r="CP697" i="3"/>
  <c r="CQ697" i="3" s="1"/>
  <c r="CP698" i="3"/>
  <c r="CQ698" i="3" s="1"/>
  <c r="CP699" i="3"/>
  <c r="CQ699" i="3" s="1"/>
  <c r="CP700" i="3"/>
  <c r="CQ700" i="3" s="1"/>
  <c r="CP701" i="3"/>
  <c r="CQ701" i="3" s="1"/>
  <c r="CP702" i="3"/>
  <c r="CQ702" i="3" s="1"/>
  <c r="CP703" i="3"/>
  <c r="CQ703" i="3" s="1"/>
  <c r="CP704" i="3"/>
  <c r="CQ704" i="3" s="1"/>
  <c r="CP705" i="3"/>
  <c r="CQ705" i="3" s="1"/>
  <c r="CP706" i="3"/>
  <c r="CQ706" i="3" s="1"/>
  <c r="CP707" i="3"/>
  <c r="CQ707" i="3" s="1"/>
  <c r="CP708" i="3"/>
  <c r="CQ708" i="3" s="1"/>
  <c r="CP709" i="3"/>
  <c r="CQ709" i="3" s="1"/>
  <c r="CP710" i="3"/>
  <c r="CQ710" i="3" s="1"/>
  <c r="CP711" i="3"/>
  <c r="CQ711" i="3" s="1"/>
  <c r="CP712" i="3"/>
  <c r="CQ712" i="3" s="1"/>
  <c r="CP713" i="3"/>
  <c r="CQ713" i="3" s="1"/>
  <c r="CP714" i="3"/>
  <c r="CQ714" i="3" s="1"/>
  <c r="CP715" i="3"/>
  <c r="CQ715" i="3" s="1"/>
  <c r="CP716" i="3"/>
  <c r="CQ716" i="3" s="1"/>
  <c r="CP717" i="3"/>
  <c r="CQ717" i="3" s="1"/>
  <c r="CP718" i="3"/>
  <c r="CQ718" i="3" s="1"/>
  <c r="CP719" i="3"/>
  <c r="CQ719" i="3" s="1"/>
  <c r="CP720" i="3"/>
  <c r="CQ720" i="3" s="1"/>
  <c r="CP721" i="3"/>
  <c r="CQ721" i="3" s="1"/>
  <c r="CP722" i="3"/>
  <c r="CQ722" i="3" s="1"/>
  <c r="CP723" i="3"/>
  <c r="CQ723" i="3" s="1"/>
  <c r="CP724" i="3"/>
  <c r="CQ724" i="3" s="1"/>
  <c r="CP725" i="3"/>
  <c r="CQ725" i="3" s="1"/>
  <c r="CP726" i="3"/>
  <c r="CQ726" i="3" s="1"/>
  <c r="CP727" i="3"/>
  <c r="CQ727" i="3" s="1"/>
  <c r="CP728" i="3"/>
  <c r="CQ728" i="3" s="1"/>
  <c r="CP729" i="3"/>
  <c r="CQ729" i="3" s="1"/>
  <c r="CP730" i="3"/>
  <c r="CQ730" i="3" s="1"/>
  <c r="CP731" i="3"/>
  <c r="CQ731" i="3" s="1"/>
  <c r="CP732" i="3"/>
  <c r="CQ732" i="3" s="1"/>
  <c r="CP733" i="3"/>
  <c r="CQ733" i="3" s="1"/>
  <c r="CP734" i="3"/>
  <c r="CQ734" i="3" s="1"/>
  <c r="CP735" i="3"/>
  <c r="CQ735" i="3" s="1"/>
  <c r="CP736" i="3"/>
  <c r="CQ736" i="3" s="1"/>
  <c r="CP737" i="3"/>
  <c r="CQ737" i="3" s="1"/>
  <c r="CP738" i="3"/>
  <c r="CQ738" i="3" s="1"/>
  <c r="CP739" i="3"/>
  <c r="CQ739" i="3" s="1"/>
  <c r="CP740" i="3"/>
  <c r="CQ740" i="3" s="1"/>
  <c r="CP741" i="3"/>
  <c r="CQ741" i="3" s="1"/>
  <c r="CP742" i="3"/>
  <c r="CQ742" i="3" s="1"/>
  <c r="CP743" i="3"/>
  <c r="CQ743" i="3" s="1"/>
  <c r="CP744" i="3"/>
  <c r="CQ744" i="3" s="1"/>
  <c r="CP745" i="3"/>
  <c r="CQ745" i="3" s="1"/>
  <c r="CP746" i="3"/>
  <c r="CQ746" i="3" s="1"/>
  <c r="CP747" i="3"/>
  <c r="CQ747" i="3" s="1"/>
  <c r="CP748" i="3"/>
  <c r="CQ748" i="3" s="1"/>
  <c r="CP749" i="3"/>
  <c r="CQ749" i="3" s="1"/>
  <c r="CP750" i="3"/>
  <c r="CQ750" i="3" s="1"/>
  <c r="CP751" i="3"/>
  <c r="CQ751" i="3" s="1"/>
  <c r="CP752" i="3"/>
  <c r="CQ752" i="3" s="1"/>
  <c r="CP573" i="3"/>
  <c r="CQ573" i="3" s="1"/>
  <c r="BH571" i="3"/>
  <c r="BG726" i="3"/>
  <c r="BH726" i="3" s="1"/>
  <c r="BG684" i="3"/>
  <c r="BH684" i="3" s="1"/>
  <c r="BG702" i="3"/>
  <c r="BH702" i="3" s="1"/>
  <c r="BG745" i="3"/>
  <c r="BH745" i="3" s="1"/>
  <c r="BG719" i="3"/>
  <c r="BH719" i="3" s="1"/>
  <c r="BG711" i="3"/>
  <c r="BH711" i="3" s="1"/>
  <c r="BG622" i="3"/>
  <c r="BH622" i="3" s="1"/>
  <c r="BG704" i="3"/>
  <c r="BH704" i="3" s="1"/>
  <c r="BG633" i="3"/>
  <c r="BH633" i="3" s="1"/>
  <c r="BG750" i="3"/>
  <c r="BH750" i="3" s="1"/>
  <c r="BG729" i="3"/>
  <c r="BH729" i="3" s="1"/>
  <c r="BG721" i="3"/>
  <c r="BH721" i="3" s="1"/>
  <c r="BG643" i="3"/>
  <c r="BH643" i="3" s="1"/>
  <c r="BG695" i="3"/>
  <c r="BH695" i="3" s="1"/>
  <c r="BG596" i="3"/>
  <c r="BH596" i="3" s="1"/>
  <c r="BG626" i="3"/>
  <c r="BH626" i="3" s="1"/>
  <c r="BG713" i="3"/>
  <c r="BH713" i="3" s="1"/>
  <c r="BG625" i="3"/>
  <c r="BH625" i="3" s="1"/>
  <c r="BG610" i="3"/>
  <c r="BH610" i="3" s="1"/>
  <c r="BG686" i="3"/>
  <c r="BH686" i="3" s="1"/>
  <c r="BG683" i="3"/>
  <c r="BH683" i="3" s="1"/>
  <c r="BG676" i="3"/>
  <c r="BH676" i="3" s="1"/>
  <c r="BG585" i="3"/>
  <c r="BH585" i="3" s="1"/>
  <c r="BG657" i="3"/>
  <c r="BH657" i="3" s="1"/>
  <c r="BG693" i="3"/>
  <c r="BH693" i="3" s="1"/>
  <c r="BG629" i="3"/>
  <c r="BH629" i="3" s="1"/>
  <c r="BG669" i="3"/>
  <c r="BH669" i="3" s="1"/>
  <c r="BG640" i="3"/>
  <c r="BH640" i="3" s="1"/>
  <c r="BG574" i="3"/>
  <c r="BH574" i="3" s="1"/>
  <c r="BG690" i="3"/>
  <c r="BH690" i="3" s="1"/>
  <c r="BG592" i="3"/>
  <c r="BH592" i="3" s="1"/>
  <c r="BG594" i="3"/>
  <c r="BH594" i="3" s="1"/>
  <c r="BG604" i="3"/>
  <c r="BH604" i="3" s="1"/>
  <c r="BG724" i="3"/>
  <c r="BH724" i="3" s="1"/>
  <c r="BG618" i="3"/>
  <c r="BH618" i="3" s="1"/>
  <c r="BG635" i="3"/>
  <c r="BH635" i="3" s="1"/>
  <c r="BG620" i="3"/>
  <c r="BH620" i="3" s="1"/>
  <c r="BG632" i="3"/>
  <c r="BH632" i="3" s="1"/>
  <c r="BG692" i="3"/>
  <c r="BH692" i="3" s="1"/>
  <c r="BG650" i="3"/>
  <c r="BH650" i="3" s="1"/>
  <c r="BG736" i="3"/>
  <c r="BH736" i="3" s="1"/>
  <c r="BG672" i="3"/>
  <c r="BH672" i="3" s="1"/>
  <c r="BG652" i="3"/>
  <c r="BH652" i="3" s="1"/>
  <c r="BG666" i="3"/>
  <c r="BH666" i="3" s="1"/>
  <c r="BG642" i="3"/>
  <c r="BH642" i="3" s="1"/>
  <c r="BG675" i="3"/>
  <c r="BH675" i="3" s="1"/>
  <c r="BG644" i="3"/>
  <c r="BH644" i="3" s="1"/>
  <c r="BG662" i="3"/>
  <c r="BH662" i="3" s="1"/>
  <c r="BG697" i="3"/>
  <c r="BH697" i="3" s="1"/>
  <c r="BG727" i="3"/>
  <c r="BH727" i="3" s="1"/>
  <c r="BG584" i="3"/>
  <c r="BH584" i="3" s="1"/>
  <c r="BG673" i="3"/>
  <c r="BH673" i="3" s="1"/>
  <c r="BG619" i="3"/>
  <c r="BH619" i="3" s="1"/>
  <c r="BG621" i="3"/>
  <c r="BH621" i="3" s="1"/>
  <c r="BG747" i="3"/>
  <c r="BH747" i="3" s="1"/>
  <c r="BG735" i="3"/>
  <c r="BH735" i="3" s="1"/>
  <c r="BG740" i="3"/>
  <c r="BH740" i="3" s="1"/>
  <c r="BG701" i="3"/>
  <c r="BH701" i="3" s="1"/>
  <c r="BG600" i="3"/>
  <c r="BH600" i="3" s="1"/>
  <c r="BG699" i="3"/>
  <c r="BH699" i="3" s="1"/>
  <c r="BG653" i="3"/>
  <c r="BH653" i="3" s="1"/>
  <c r="BG678" i="3"/>
  <c r="BH678" i="3" s="1"/>
  <c r="BG655" i="3"/>
  <c r="BH655" i="3" s="1"/>
  <c r="BG611" i="3"/>
  <c r="BH611" i="3" s="1"/>
  <c r="BG671" i="3"/>
  <c r="BH671" i="3" s="1"/>
  <c r="BG578" i="3"/>
  <c r="BH578" i="3" s="1"/>
  <c r="BG599" i="3"/>
  <c r="BH599" i="3" s="1"/>
  <c r="BG737" i="3"/>
  <c r="BH737" i="3" s="1"/>
  <c r="BG734" i="3"/>
  <c r="BH734" i="3" s="1"/>
  <c r="BG588" i="3"/>
  <c r="BH588" i="3" s="1"/>
  <c r="BG593" i="3"/>
  <c r="BH593" i="3" s="1"/>
  <c r="BG601" i="3"/>
  <c r="BH601" i="3" s="1"/>
  <c r="BG617" i="3"/>
  <c r="BH617" i="3" s="1"/>
  <c r="BG609" i="3"/>
  <c r="BH609" i="3" s="1"/>
  <c r="BG583" i="3"/>
  <c r="BH583" i="3" s="1"/>
  <c r="BG710" i="3"/>
  <c r="BH710" i="3" s="1"/>
  <c r="BG613" i="3"/>
  <c r="BH613" i="3" s="1"/>
  <c r="BG700" i="3"/>
  <c r="BH700" i="3" s="1"/>
  <c r="BG725" i="3"/>
  <c r="BH725" i="3" s="1"/>
  <c r="BG665" i="3"/>
  <c r="BH665" i="3" s="1"/>
  <c r="BG674" i="3"/>
  <c r="BH674" i="3" s="1"/>
  <c r="BG656" i="3"/>
  <c r="BH656" i="3" s="1"/>
  <c r="BG581" i="3"/>
  <c r="BH581" i="3" s="1"/>
  <c r="BG660" i="3"/>
  <c r="BH660" i="3" s="1"/>
  <c r="BG742" i="3"/>
  <c r="BH742" i="3" s="1"/>
  <c r="BG639" i="3"/>
  <c r="BH639" i="3" s="1"/>
  <c r="BG712" i="3"/>
  <c r="BH712" i="3" s="1"/>
  <c r="BG630" i="3"/>
  <c r="BH630" i="3" s="1"/>
  <c r="BG575" i="3"/>
  <c r="BH575" i="3" s="1"/>
  <c r="BG624" i="3"/>
  <c r="BH624" i="3" s="1"/>
  <c r="BG605" i="3"/>
  <c r="BH605" i="3" s="1"/>
  <c r="BG751" i="3"/>
  <c r="BH751" i="3" s="1"/>
  <c r="BG703" i="3"/>
  <c r="BH703" i="3" s="1"/>
  <c r="BG748" i="3"/>
  <c r="BH748" i="3" s="1"/>
  <c r="BG739" i="3"/>
  <c r="BH739" i="3" s="1"/>
  <c r="BG595" i="3"/>
  <c r="BH595" i="3" s="1"/>
  <c r="BG732" i="3"/>
  <c r="BH732" i="3" s="1"/>
  <c r="BG681" i="3"/>
  <c r="BH681" i="3" s="1"/>
  <c r="BG615" i="3"/>
  <c r="BH615" i="3" s="1"/>
  <c r="BG752" i="3"/>
  <c r="BH752" i="3" s="1"/>
  <c r="BG753" i="3"/>
  <c r="BH753" i="3" s="1"/>
  <c r="BG723" i="3"/>
  <c r="BH723" i="3" s="1"/>
  <c r="BG631" i="3"/>
  <c r="BH631" i="3" s="1"/>
  <c r="BG586" i="3"/>
  <c r="BH586" i="3" s="1"/>
  <c r="BG627" i="3"/>
  <c r="BH627" i="3" s="1"/>
  <c r="BG590" i="3"/>
  <c r="BH590" i="3" s="1"/>
  <c r="BG614" i="3"/>
  <c r="BH614" i="3" s="1"/>
  <c r="BG682" i="3"/>
  <c r="BH682" i="3" s="1"/>
  <c r="BG708" i="3"/>
  <c r="BH708" i="3" s="1"/>
  <c r="BG696" i="3"/>
  <c r="BH696" i="3" s="1"/>
  <c r="BG731" i="3"/>
  <c r="BH731" i="3" s="1"/>
  <c r="BG582" i="3"/>
  <c r="BH582" i="3" s="1"/>
  <c r="BG746" i="3"/>
  <c r="BH746" i="3" s="1"/>
  <c r="BG646" i="3"/>
  <c r="BH646" i="3" s="1"/>
  <c r="BG651" i="3"/>
  <c r="BH651" i="3" s="1"/>
  <c r="BG687" i="3"/>
  <c r="BH687" i="3" s="1"/>
  <c r="BG659" i="3"/>
  <c r="BH659" i="3" s="1"/>
  <c r="BG641" i="3"/>
  <c r="BH641" i="3" s="1"/>
  <c r="BG677" i="3"/>
  <c r="BH677" i="3" s="1"/>
  <c r="BG744" i="3"/>
  <c r="BH744" i="3" s="1"/>
  <c r="BG579" i="3"/>
  <c r="BH579" i="3" s="1"/>
  <c r="BG602" i="3"/>
  <c r="BH602" i="3" s="1"/>
  <c r="BG580" i="3"/>
  <c r="BH580" i="3" s="1"/>
  <c r="BG698" i="3"/>
  <c r="BH698" i="3" s="1"/>
  <c r="BG722" i="3"/>
  <c r="BH722" i="3" s="1"/>
  <c r="BG680" i="3"/>
  <c r="BH680" i="3" s="1"/>
  <c r="BG705" i="3"/>
  <c r="BH705" i="3" s="1"/>
  <c r="BG587" i="3"/>
  <c r="BH587" i="3" s="1"/>
  <c r="BG608" i="3"/>
  <c r="BH608" i="3" s="1"/>
  <c r="BG707" i="3"/>
  <c r="BH707" i="3" s="1"/>
  <c r="BG714" i="3"/>
  <c r="BH714" i="3" s="1"/>
  <c r="BG598" i="3"/>
  <c r="BH598" i="3" s="1"/>
  <c r="BG636" i="3"/>
  <c r="BH636" i="3" s="1"/>
  <c r="BG743" i="3"/>
  <c r="BH743" i="3" s="1"/>
  <c r="BG749" i="3"/>
  <c r="BH749" i="3" s="1"/>
  <c r="BG628" i="3"/>
  <c r="BH628" i="3" s="1"/>
  <c r="BG738" i="3"/>
  <c r="BH738" i="3" s="1"/>
  <c r="BG589" i="3"/>
  <c r="BH589" i="3" s="1"/>
  <c r="BG670" i="3"/>
  <c r="BH670" i="3" s="1"/>
  <c r="BG706" i="3"/>
  <c r="BH706" i="3" s="1"/>
  <c r="BG661" i="3"/>
  <c r="BH661" i="3" s="1"/>
  <c r="BG733" i="3"/>
  <c r="BH733" i="3" s="1"/>
  <c r="BG597" i="3"/>
  <c r="BH597" i="3" s="1"/>
  <c r="BG691" i="3"/>
  <c r="BH691" i="3" s="1"/>
  <c r="BG616" i="3"/>
  <c r="BH616" i="3" s="1"/>
  <c r="BG667" i="3"/>
  <c r="BH667" i="3" s="1"/>
  <c r="BG623" i="3"/>
  <c r="BH623" i="3" s="1"/>
  <c r="BG668" i="3"/>
  <c r="BH668" i="3" s="1"/>
  <c r="BG648" i="3"/>
  <c r="BH648" i="3" s="1"/>
  <c r="BG715" i="3"/>
  <c r="BH715" i="3" s="1"/>
  <c r="BG654" i="3"/>
  <c r="BH654" i="3" s="1"/>
  <c r="BG679" i="3"/>
  <c r="BH679" i="3" s="1"/>
  <c r="BG603" i="3"/>
  <c r="BH603" i="3" s="1"/>
  <c r="BG634" i="3"/>
  <c r="BH634" i="3" s="1"/>
  <c r="BG576" i="3"/>
  <c r="BH576" i="3" s="1"/>
  <c r="BG577" i="3"/>
  <c r="BH577" i="3" s="1"/>
  <c r="BG606" i="3"/>
  <c r="BH606" i="3" s="1"/>
  <c r="BG658" i="3"/>
  <c r="BH658" i="3" s="1"/>
  <c r="BG607" i="3"/>
  <c r="BH607" i="3" s="1"/>
  <c r="BG720" i="3"/>
  <c r="BH720" i="3" s="1"/>
  <c r="BG689" i="3"/>
  <c r="BH689" i="3" s="1"/>
  <c r="BG637" i="3"/>
  <c r="BH637" i="3" s="1"/>
  <c r="BG728" i="3"/>
  <c r="BH728" i="3" s="1"/>
  <c r="BG717" i="3"/>
  <c r="BH717" i="3" s="1"/>
  <c r="BG664" i="3"/>
  <c r="BH664" i="3" s="1"/>
  <c r="BG663" i="3"/>
  <c r="BH663" i="3" s="1"/>
  <c r="BG645" i="3"/>
  <c r="BH645" i="3" s="1"/>
  <c r="BG649" i="3"/>
  <c r="BH649" i="3" s="1"/>
  <c r="BG716" i="3"/>
  <c r="BH716" i="3" s="1"/>
  <c r="BG688" i="3"/>
  <c r="BH688" i="3" s="1"/>
  <c r="BG741" i="3"/>
  <c r="BH741" i="3" s="1"/>
  <c r="BG694" i="3"/>
  <c r="BH694" i="3" s="1"/>
  <c r="BG709" i="3"/>
  <c r="BH709" i="3" s="1"/>
  <c r="BG591" i="3"/>
  <c r="BH591" i="3" s="1"/>
  <c r="BG612" i="3"/>
  <c r="BH612" i="3" s="1"/>
  <c r="BG730" i="3"/>
  <c r="BH730" i="3" s="1"/>
  <c r="BG718" i="3"/>
  <c r="BH718" i="3" s="1"/>
  <c r="BG647" i="3"/>
  <c r="BH647" i="3" s="1"/>
  <c r="BG638" i="3"/>
  <c r="BH638" i="3" s="1"/>
  <c r="BG573" i="3"/>
  <c r="BH573" i="3" s="1"/>
  <c r="BG685" i="3"/>
  <c r="BH685" i="3" s="1"/>
  <c r="CP7" i="3"/>
  <c r="W11" i="4" s="1"/>
  <c r="CP6" i="3"/>
  <c r="V10" i="4" s="1"/>
  <c r="CK7" i="3"/>
  <c r="P11" i="4" s="1"/>
  <c r="CK6" i="3"/>
  <c r="N10" i="4" s="1"/>
  <c r="CG7" i="3"/>
  <c r="CG6" i="3"/>
  <c r="CC7" i="3"/>
  <c r="I11" i="4" s="1"/>
  <c r="CC6" i="3"/>
  <c r="H10" i="4" s="1"/>
  <c r="BX3" i="3"/>
  <c r="D11" i="4" s="1"/>
  <c r="BX2" i="3"/>
  <c r="D10" i="4" s="1"/>
  <c r="BN14" i="3" l="1"/>
  <c r="BN15" i="3"/>
  <c r="BN16" i="3"/>
  <c r="BN17" i="3"/>
  <c r="BN18" i="3"/>
  <c r="BN19" i="3"/>
  <c r="BM14" i="3"/>
  <c r="BM15" i="3"/>
  <c r="BM16" i="3"/>
  <c r="BM17" i="3"/>
  <c r="BM18" i="3"/>
  <c r="BM19" i="3"/>
  <c r="BL14" i="3"/>
  <c r="BL15" i="3"/>
  <c r="BL16" i="3"/>
  <c r="BL17" i="3"/>
  <c r="BL18" i="3"/>
  <c r="BL19" i="3"/>
  <c r="BN13" i="3"/>
  <c r="BM13" i="3"/>
  <c r="BL13" i="3"/>
  <c r="BL2" i="3"/>
  <c r="BL5" i="3" s="1"/>
  <c r="R5" i="3"/>
  <c r="R7" i="3"/>
  <c r="R12" i="3" s="1"/>
  <c r="AB577" i="3"/>
  <c r="AB578" i="3"/>
  <c r="AB579" i="3"/>
  <c r="AB580" i="3"/>
  <c r="AB581" i="3"/>
  <c r="AB582" i="3"/>
  <c r="AB583" i="3"/>
  <c r="AB584" i="3"/>
  <c r="AB585" i="3"/>
  <c r="AB586" i="3"/>
  <c r="AB587" i="3"/>
  <c r="AB588" i="3"/>
  <c r="AB589" i="3"/>
  <c r="AB590" i="3"/>
  <c r="AB591" i="3"/>
  <c r="AB592" i="3"/>
  <c r="AB593" i="3"/>
  <c r="AB594" i="3"/>
  <c r="AB595" i="3"/>
  <c r="AB596" i="3"/>
  <c r="AB597" i="3"/>
  <c r="AB598" i="3"/>
  <c r="AB599" i="3"/>
  <c r="AB600" i="3"/>
  <c r="AB601" i="3"/>
  <c r="AB602" i="3"/>
  <c r="AB603" i="3"/>
  <c r="AB604" i="3"/>
  <c r="AB605" i="3"/>
  <c r="AB606" i="3"/>
  <c r="AB607" i="3"/>
  <c r="AB608" i="3"/>
  <c r="AB609" i="3"/>
  <c r="AB610" i="3"/>
  <c r="AB611" i="3"/>
  <c r="AB612" i="3"/>
  <c r="AB613" i="3"/>
  <c r="AB614" i="3"/>
  <c r="AB615" i="3"/>
  <c r="AB616" i="3"/>
  <c r="AB617" i="3"/>
  <c r="AB618" i="3"/>
  <c r="AB619" i="3"/>
  <c r="AB620" i="3"/>
  <c r="AB621" i="3"/>
  <c r="AB622" i="3"/>
  <c r="AB623" i="3"/>
  <c r="AB624" i="3"/>
  <c r="AB625" i="3"/>
  <c r="AB626" i="3"/>
  <c r="AB627" i="3"/>
  <c r="AB628" i="3"/>
  <c r="AB629" i="3"/>
  <c r="AB630" i="3"/>
  <c r="AB631" i="3"/>
  <c r="AB632" i="3"/>
  <c r="AB633" i="3"/>
  <c r="AB634" i="3"/>
  <c r="AB635" i="3"/>
  <c r="AB636" i="3"/>
  <c r="AB637" i="3"/>
  <c r="AB638" i="3"/>
  <c r="AB639" i="3"/>
  <c r="AB640" i="3"/>
  <c r="AB641" i="3"/>
  <c r="AB642" i="3"/>
  <c r="AB643" i="3"/>
  <c r="AB644" i="3"/>
  <c r="AB645" i="3"/>
  <c r="AB646" i="3"/>
  <c r="AB647" i="3"/>
  <c r="AB648" i="3"/>
  <c r="AB649" i="3"/>
  <c r="AB650" i="3"/>
  <c r="AB651" i="3"/>
  <c r="AB652" i="3"/>
  <c r="AB653" i="3"/>
  <c r="AB654" i="3"/>
  <c r="AB655" i="3"/>
  <c r="AB656" i="3"/>
  <c r="AB657" i="3"/>
  <c r="AB658" i="3"/>
  <c r="AB659" i="3"/>
  <c r="AB660" i="3"/>
  <c r="AB661" i="3"/>
  <c r="AB662" i="3"/>
  <c r="AB663" i="3"/>
  <c r="AB664" i="3"/>
  <c r="AB665" i="3"/>
  <c r="AB666" i="3"/>
  <c r="AB667" i="3"/>
  <c r="AB668" i="3"/>
  <c r="AB669" i="3"/>
  <c r="AB670" i="3"/>
  <c r="AB671" i="3"/>
  <c r="AB672" i="3"/>
  <c r="AB673" i="3"/>
  <c r="AB674" i="3"/>
  <c r="AB675" i="3"/>
  <c r="AB676" i="3"/>
  <c r="AB677" i="3"/>
  <c r="AB678" i="3"/>
  <c r="AB679" i="3"/>
  <c r="AB680" i="3"/>
  <c r="AB681" i="3"/>
  <c r="AB682" i="3"/>
  <c r="AB683" i="3"/>
  <c r="AB684" i="3"/>
  <c r="AB685" i="3"/>
  <c r="AB686" i="3"/>
  <c r="AB687" i="3"/>
  <c r="AB688" i="3"/>
  <c r="AB689" i="3"/>
  <c r="AB690" i="3"/>
  <c r="AB691" i="3"/>
  <c r="AB692" i="3"/>
  <c r="AB693" i="3"/>
  <c r="AB694" i="3"/>
  <c r="AB695" i="3"/>
  <c r="AB696" i="3"/>
  <c r="AB697" i="3"/>
  <c r="AB698" i="3"/>
  <c r="AB699" i="3"/>
  <c r="AB700" i="3"/>
  <c r="AB701" i="3"/>
  <c r="AB702" i="3"/>
  <c r="AB703" i="3"/>
  <c r="AB704" i="3"/>
  <c r="AB705" i="3"/>
  <c r="AB706" i="3"/>
  <c r="AB707" i="3"/>
  <c r="AB708" i="3"/>
  <c r="AB709" i="3"/>
  <c r="AB710" i="3"/>
  <c r="AB711" i="3"/>
  <c r="AB712" i="3"/>
  <c r="AB713" i="3"/>
  <c r="AB714" i="3"/>
  <c r="AB715" i="3"/>
  <c r="AB716" i="3"/>
  <c r="AB717" i="3"/>
  <c r="AB718" i="3"/>
  <c r="AB719" i="3"/>
  <c r="AB720" i="3"/>
  <c r="AB721" i="3"/>
  <c r="AB722" i="3"/>
  <c r="AB723" i="3"/>
  <c r="AB724" i="3"/>
  <c r="AB725" i="3"/>
  <c r="AB726" i="3"/>
  <c r="AB727" i="3"/>
  <c r="AB728" i="3"/>
  <c r="AB729" i="3"/>
  <c r="AB730" i="3"/>
  <c r="AB731" i="3"/>
  <c r="AB732" i="3"/>
  <c r="AB733" i="3"/>
  <c r="AB734" i="3"/>
  <c r="AB735" i="3"/>
  <c r="AB736" i="3"/>
  <c r="AB737" i="3"/>
  <c r="AB738" i="3"/>
  <c r="AB739" i="3"/>
  <c r="AB740" i="3"/>
  <c r="AB741" i="3"/>
  <c r="AB742" i="3"/>
  <c r="AB743" i="3"/>
  <c r="AB744" i="3"/>
  <c r="AB745" i="3"/>
  <c r="AB746" i="3"/>
  <c r="AB747" i="3"/>
  <c r="AB748" i="3"/>
  <c r="AB749" i="3"/>
  <c r="AB750" i="3"/>
  <c r="AB751" i="3"/>
  <c r="AB752" i="3"/>
  <c r="AB753" i="3"/>
  <c r="AB754" i="3"/>
  <c r="AB755" i="3"/>
  <c r="AB756" i="3"/>
  <c r="AI756" i="3" s="1"/>
  <c r="AB576" i="3"/>
  <c r="AH577" i="3"/>
  <c r="AH578" i="3"/>
  <c r="AH579" i="3"/>
  <c r="AH580" i="3"/>
  <c r="AH581" i="3"/>
  <c r="AH582" i="3"/>
  <c r="AH583" i="3"/>
  <c r="AH584" i="3"/>
  <c r="AH585" i="3"/>
  <c r="AH586" i="3"/>
  <c r="AH587" i="3"/>
  <c r="AH588" i="3"/>
  <c r="AH589" i="3"/>
  <c r="AH590" i="3"/>
  <c r="AH591" i="3"/>
  <c r="AH592" i="3"/>
  <c r="AH593" i="3"/>
  <c r="AH594" i="3"/>
  <c r="AH595" i="3"/>
  <c r="AH596" i="3"/>
  <c r="AH597" i="3"/>
  <c r="AH598" i="3"/>
  <c r="AH599" i="3"/>
  <c r="AH600" i="3"/>
  <c r="AH601" i="3"/>
  <c r="AH602" i="3"/>
  <c r="AH603" i="3"/>
  <c r="AH604" i="3"/>
  <c r="AH605" i="3"/>
  <c r="AH606" i="3"/>
  <c r="AH607" i="3"/>
  <c r="AH608" i="3"/>
  <c r="AH609" i="3"/>
  <c r="AH610" i="3"/>
  <c r="AH611" i="3"/>
  <c r="AH612" i="3"/>
  <c r="AH613" i="3"/>
  <c r="AH614" i="3"/>
  <c r="AH615" i="3"/>
  <c r="AH616" i="3"/>
  <c r="AH617" i="3"/>
  <c r="AH618" i="3"/>
  <c r="AH619" i="3"/>
  <c r="AH620" i="3"/>
  <c r="AH621" i="3"/>
  <c r="AH622" i="3"/>
  <c r="AH623" i="3"/>
  <c r="AH624" i="3"/>
  <c r="AH625" i="3"/>
  <c r="AH626" i="3"/>
  <c r="AH627" i="3"/>
  <c r="AH628" i="3"/>
  <c r="AH629" i="3"/>
  <c r="AH630" i="3"/>
  <c r="AH631" i="3"/>
  <c r="AH632" i="3"/>
  <c r="AH633" i="3"/>
  <c r="AH634" i="3"/>
  <c r="AH635" i="3"/>
  <c r="AH636" i="3"/>
  <c r="AH637" i="3"/>
  <c r="AH638" i="3"/>
  <c r="AH639" i="3"/>
  <c r="AH640" i="3"/>
  <c r="AH641" i="3"/>
  <c r="AH642" i="3"/>
  <c r="AH643" i="3"/>
  <c r="AH644" i="3"/>
  <c r="AH645" i="3"/>
  <c r="AH646" i="3"/>
  <c r="AH647" i="3"/>
  <c r="AH648" i="3"/>
  <c r="AH649" i="3"/>
  <c r="AH650" i="3"/>
  <c r="AH651" i="3"/>
  <c r="AH652" i="3"/>
  <c r="AH653" i="3"/>
  <c r="AH654" i="3"/>
  <c r="AH655" i="3"/>
  <c r="AH656" i="3"/>
  <c r="AH657" i="3"/>
  <c r="AH658" i="3"/>
  <c r="AH659" i="3"/>
  <c r="AH660" i="3"/>
  <c r="AH661" i="3"/>
  <c r="AH662" i="3"/>
  <c r="AH663" i="3"/>
  <c r="AH664" i="3"/>
  <c r="AH665" i="3"/>
  <c r="AH666" i="3"/>
  <c r="AH667" i="3"/>
  <c r="AH668" i="3"/>
  <c r="AH669" i="3"/>
  <c r="AH670" i="3"/>
  <c r="AH671" i="3"/>
  <c r="AH672" i="3"/>
  <c r="AH673" i="3"/>
  <c r="AH674" i="3"/>
  <c r="AH675" i="3"/>
  <c r="AH676" i="3"/>
  <c r="AH677" i="3"/>
  <c r="AH678" i="3"/>
  <c r="AH679" i="3"/>
  <c r="AH680" i="3"/>
  <c r="AH681" i="3"/>
  <c r="AH682" i="3"/>
  <c r="AH683" i="3"/>
  <c r="AH684" i="3"/>
  <c r="AH685" i="3"/>
  <c r="AH686" i="3"/>
  <c r="AH687" i="3"/>
  <c r="AH688" i="3"/>
  <c r="AH689" i="3"/>
  <c r="AH690" i="3"/>
  <c r="AH691" i="3"/>
  <c r="AH692" i="3"/>
  <c r="AH693" i="3"/>
  <c r="AH694" i="3"/>
  <c r="AH695" i="3"/>
  <c r="AH696" i="3"/>
  <c r="AH697" i="3"/>
  <c r="AH698" i="3"/>
  <c r="AH699" i="3"/>
  <c r="AH700" i="3"/>
  <c r="AH701" i="3"/>
  <c r="AH702" i="3"/>
  <c r="AH703" i="3"/>
  <c r="AH704" i="3"/>
  <c r="AH705" i="3"/>
  <c r="AH706" i="3"/>
  <c r="AH707" i="3"/>
  <c r="AH708" i="3"/>
  <c r="AH709" i="3"/>
  <c r="AH710" i="3"/>
  <c r="AH711" i="3"/>
  <c r="AH712" i="3"/>
  <c r="AH713" i="3"/>
  <c r="AH714" i="3"/>
  <c r="AH715" i="3"/>
  <c r="AH716" i="3"/>
  <c r="AH717" i="3"/>
  <c r="AH718" i="3"/>
  <c r="AH719" i="3"/>
  <c r="AH720" i="3"/>
  <c r="AH721" i="3"/>
  <c r="AH722" i="3"/>
  <c r="AH723" i="3"/>
  <c r="AH724" i="3"/>
  <c r="AH725" i="3"/>
  <c r="AH726" i="3"/>
  <c r="AH727" i="3"/>
  <c r="AH728" i="3"/>
  <c r="AH729" i="3"/>
  <c r="AH730" i="3"/>
  <c r="AH731" i="3"/>
  <c r="AH732" i="3"/>
  <c r="AH733" i="3"/>
  <c r="AH734" i="3"/>
  <c r="AH735" i="3"/>
  <c r="AH736" i="3"/>
  <c r="AH737" i="3"/>
  <c r="AH738" i="3"/>
  <c r="AH739" i="3"/>
  <c r="AH740" i="3"/>
  <c r="AH741" i="3"/>
  <c r="AH742" i="3"/>
  <c r="AH743" i="3"/>
  <c r="AH744" i="3"/>
  <c r="AH745" i="3"/>
  <c r="AH746" i="3"/>
  <c r="AH747" i="3"/>
  <c r="AH748" i="3"/>
  <c r="AH749" i="3"/>
  <c r="AH750" i="3"/>
  <c r="AH751" i="3"/>
  <c r="AH752" i="3"/>
  <c r="AH753" i="3"/>
  <c r="AH754" i="3"/>
  <c r="AH755" i="3"/>
  <c r="AG577" i="3"/>
  <c r="AJ577" i="3" s="1"/>
  <c r="AG578" i="3"/>
  <c r="AJ578" i="3" s="1"/>
  <c r="AG579" i="3"/>
  <c r="AJ579" i="3" s="1"/>
  <c r="AG580" i="3"/>
  <c r="AJ580" i="3" s="1"/>
  <c r="AG581" i="3"/>
  <c r="AJ581" i="3" s="1"/>
  <c r="AG582" i="3"/>
  <c r="AJ582" i="3" s="1"/>
  <c r="AG583" i="3"/>
  <c r="AJ583" i="3" s="1"/>
  <c r="AG584" i="3"/>
  <c r="AJ584" i="3" s="1"/>
  <c r="AG585" i="3"/>
  <c r="AJ585" i="3" s="1"/>
  <c r="AG586" i="3"/>
  <c r="AJ586" i="3" s="1"/>
  <c r="AG587" i="3"/>
  <c r="AJ587" i="3" s="1"/>
  <c r="AG588" i="3"/>
  <c r="AJ588" i="3" s="1"/>
  <c r="AG589" i="3"/>
  <c r="AJ589" i="3" s="1"/>
  <c r="AG590" i="3"/>
  <c r="AJ590" i="3" s="1"/>
  <c r="AG591" i="3"/>
  <c r="AJ591" i="3" s="1"/>
  <c r="AG592" i="3"/>
  <c r="AJ592" i="3" s="1"/>
  <c r="AG593" i="3"/>
  <c r="AJ593" i="3" s="1"/>
  <c r="AG594" i="3"/>
  <c r="AJ594" i="3" s="1"/>
  <c r="AG595" i="3"/>
  <c r="AJ595" i="3" s="1"/>
  <c r="AG596" i="3"/>
  <c r="AJ596" i="3" s="1"/>
  <c r="AG597" i="3"/>
  <c r="AJ597" i="3" s="1"/>
  <c r="AG598" i="3"/>
  <c r="AJ598" i="3" s="1"/>
  <c r="AG599" i="3"/>
  <c r="AJ599" i="3" s="1"/>
  <c r="AG600" i="3"/>
  <c r="AJ600" i="3" s="1"/>
  <c r="AG601" i="3"/>
  <c r="AJ601" i="3" s="1"/>
  <c r="AG602" i="3"/>
  <c r="AJ602" i="3" s="1"/>
  <c r="AG603" i="3"/>
  <c r="AJ603" i="3" s="1"/>
  <c r="AG604" i="3"/>
  <c r="AJ604" i="3" s="1"/>
  <c r="AG605" i="3"/>
  <c r="AJ605" i="3" s="1"/>
  <c r="AG606" i="3"/>
  <c r="AJ606" i="3" s="1"/>
  <c r="AG607" i="3"/>
  <c r="AJ607" i="3" s="1"/>
  <c r="AG608" i="3"/>
  <c r="AJ608" i="3" s="1"/>
  <c r="AG609" i="3"/>
  <c r="AJ609" i="3" s="1"/>
  <c r="AG610" i="3"/>
  <c r="AJ610" i="3" s="1"/>
  <c r="AG611" i="3"/>
  <c r="AJ611" i="3" s="1"/>
  <c r="AG612" i="3"/>
  <c r="AJ612" i="3" s="1"/>
  <c r="AG613" i="3"/>
  <c r="AJ613" i="3" s="1"/>
  <c r="AG614" i="3"/>
  <c r="AJ614" i="3" s="1"/>
  <c r="AG615" i="3"/>
  <c r="AJ615" i="3" s="1"/>
  <c r="AG616" i="3"/>
  <c r="AJ616" i="3" s="1"/>
  <c r="AG617" i="3"/>
  <c r="AJ617" i="3" s="1"/>
  <c r="AG618" i="3"/>
  <c r="AJ618" i="3" s="1"/>
  <c r="AG619" i="3"/>
  <c r="AJ619" i="3" s="1"/>
  <c r="AG620" i="3"/>
  <c r="AJ620" i="3" s="1"/>
  <c r="AG621" i="3"/>
  <c r="AJ621" i="3" s="1"/>
  <c r="AG622" i="3"/>
  <c r="AJ622" i="3" s="1"/>
  <c r="AG623" i="3"/>
  <c r="AJ623" i="3" s="1"/>
  <c r="AG624" i="3"/>
  <c r="AJ624" i="3" s="1"/>
  <c r="AG625" i="3"/>
  <c r="AJ625" i="3" s="1"/>
  <c r="AG626" i="3"/>
  <c r="AJ626" i="3" s="1"/>
  <c r="AG627" i="3"/>
  <c r="AJ627" i="3" s="1"/>
  <c r="AG628" i="3"/>
  <c r="AJ628" i="3" s="1"/>
  <c r="AG629" i="3"/>
  <c r="AJ629" i="3" s="1"/>
  <c r="AG630" i="3"/>
  <c r="AJ630" i="3" s="1"/>
  <c r="AG631" i="3"/>
  <c r="AJ631" i="3" s="1"/>
  <c r="AG632" i="3"/>
  <c r="AJ632" i="3" s="1"/>
  <c r="AG633" i="3"/>
  <c r="AJ633" i="3" s="1"/>
  <c r="AG634" i="3"/>
  <c r="AJ634" i="3" s="1"/>
  <c r="AG635" i="3"/>
  <c r="AJ635" i="3" s="1"/>
  <c r="AG636" i="3"/>
  <c r="AJ636" i="3" s="1"/>
  <c r="AG637" i="3"/>
  <c r="AJ637" i="3" s="1"/>
  <c r="AG638" i="3"/>
  <c r="AJ638" i="3" s="1"/>
  <c r="AG639" i="3"/>
  <c r="AJ639" i="3" s="1"/>
  <c r="AG640" i="3"/>
  <c r="AJ640" i="3" s="1"/>
  <c r="AG641" i="3"/>
  <c r="AJ641" i="3" s="1"/>
  <c r="AG642" i="3"/>
  <c r="AJ642" i="3" s="1"/>
  <c r="AG643" i="3"/>
  <c r="AJ643" i="3" s="1"/>
  <c r="AG644" i="3"/>
  <c r="AJ644" i="3" s="1"/>
  <c r="AG645" i="3"/>
  <c r="AJ645" i="3" s="1"/>
  <c r="AG646" i="3"/>
  <c r="AJ646" i="3" s="1"/>
  <c r="AG647" i="3"/>
  <c r="AJ647" i="3" s="1"/>
  <c r="AG648" i="3"/>
  <c r="AJ648" i="3" s="1"/>
  <c r="AG649" i="3"/>
  <c r="AJ649" i="3" s="1"/>
  <c r="AG650" i="3"/>
  <c r="AJ650" i="3" s="1"/>
  <c r="AG651" i="3"/>
  <c r="AJ651" i="3" s="1"/>
  <c r="AG652" i="3"/>
  <c r="AJ652" i="3" s="1"/>
  <c r="AG653" i="3"/>
  <c r="AJ653" i="3" s="1"/>
  <c r="AG654" i="3"/>
  <c r="AJ654" i="3" s="1"/>
  <c r="AG655" i="3"/>
  <c r="AJ655" i="3" s="1"/>
  <c r="AG656" i="3"/>
  <c r="AJ656" i="3" s="1"/>
  <c r="AG657" i="3"/>
  <c r="AJ657" i="3" s="1"/>
  <c r="AG658" i="3"/>
  <c r="AJ658" i="3" s="1"/>
  <c r="AG659" i="3"/>
  <c r="AJ659" i="3" s="1"/>
  <c r="AG660" i="3"/>
  <c r="AJ660" i="3" s="1"/>
  <c r="AG661" i="3"/>
  <c r="AJ661" i="3" s="1"/>
  <c r="AG662" i="3"/>
  <c r="AJ662" i="3" s="1"/>
  <c r="AG663" i="3"/>
  <c r="AJ663" i="3" s="1"/>
  <c r="AG664" i="3"/>
  <c r="AJ664" i="3" s="1"/>
  <c r="AG665" i="3"/>
  <c r="AJ665" i="3" s="1"/>
  <c r="AG666" i="3"/>
  <c r="AJ666" i="3" s="1"/>
  <c r="AG667" i="3"/>
  <c r="AJ667" i="3" s="1"/>
  <c r="AG668" i="3"/>
  <c r="AJ668" i="3" s="1"/>
  <c r="AG669" i="3"/>
  <c r="AJ669" i="3" s="1"/>
  <c r="AG670" i="3"/>
  <c r="AJ670" i="3" s="1"/>
  <c r="AG671" i="3"/>
  <c r="AJ671" i="3" s="1"/>
  <c r="AG672" i="3"/>
  <c r="AJ672" i="3" s="1"/>
  <c r="AG673" i="3"/>
  <c r="AJ673" i="3" s="1"/>
  <c r="AG674" i="3"/>
  <c r="AJ674" i="3" s="1"/>
  <c r="AG675" i="3"/>
  <c r="AJ675" i="3" s="1"/>
  <c r="AG676" i="3"/>
  <c r="AJ676" i="3" s="1"/>
  <c r="AG677" i="3"/>
  <c r="AJ677" i="3" s="1"/>
  <c r="AG678" i="3"/>
  <c r="AJ678" i="3" s="1"/>
  <c r="AG679" i="3"/>
  <c r="AJ679" i="3" s="1"/>
  <c r="AG680" i="3"/>
  <c r="AJ680" i="3" s="1"/>
  <c r="AG681" i="3"/>
  <c r="AJ681" i="3" s="1"/>
  <c r="AG682" i="3"/>
  <c r="AJ682" i="3" s="1"/>
  <c r="AG683" i="3"/>
  <c r="AJ683" i="3" s="1"/>
  <c r="AG684" i="3"/>
  <c r="AJ684" i="3" s="1"/>
  <c r="AG685" i="3"/>
  <c r="AJ685" i="3" s="1"/>
  <c r="AG686" i="3"/>
  <c r="AJ686" i="3" s="1"/>
  <c r="AG687" i="3"/>
  <c r="AJ687" i="3" s="1"/>
  <c r="AG688" i="3"/>
  <c r="AJ688" i="3" s="1"/>
  <c r="AG689" i="3"/>
  <c r="AJ689" i="3" s="1"/>
  <c r="AG690" i="3"/>
  <c r="AJ690" i="3" s="1"/>
  <c r="AG691" i="3"/>
  <c r="AJ691" i="3" s="1"/>
  <c r="AG692" i="3"/>
  <c r="AJ692" i="3" s="1"/>
  <c r="AG693" i="3"/>
  <c r="AJ693" i="3" s="1"/>
  <c r="AG694" i="3"/>
  <c r="AJ694" i="3" s="1"/>
  <c r="AG695" i="3"/>
  <c r="AJ695" i="3" s="1"/>
  <c r="AG696" i="3"/>
  <c r="AJ696" i="3" s="1"/>
  <c r="AG697" i="3"/>
  <c r="AJ697" i="3" s="1"/>
  <c r="AG698" i="3"/>
  <c r="AJ698" i="3" s="1"/>
  <c r="AG699" i="3"/>
  <c r="AJ699" i="3" s="1"/>
  <c r="AG700" i="3"/>
  <c r="AJ700" i="3" s="1"/>
  <c r="AG701" i="3"/>
  <c r="AJ701" i="3" s="1"/>
  <c r="AG702" i="3"/>
  <c r="AJ702" i="3" s="1"/>
  <c r="AG703" i="3"/>
  <c r="AJ703" i="3" s="1"/>
  <c r="AG704" i="3"/>
  <c r="AJ704" i="3" s="1"/>
  <c r="AG705" i="3"/>
  <c r="AJ705" i="3" s="1"/>
  <c r="AG706" i="3"/>
  <c r="AJ706" i="3" s="1"/>
  <c r="AG707" i="3"/>
  <c r="AJ707" i="3" s="1"/>
  <c r="AG708" i="3"/>
  <c r="AJ708" i="3" s="1"/>
  <c r="AG709" i="3"/>
  <c r="AJ709" i="3" s="1"/>
  <c r="AG710" i="3"/>
  <c r="AJ710" i="3" s="1"/>
  <c r="AG711" i="3"/>
  <c r="AJ711" i="3" s="1"/>
  <c r="AG712" i="3"/>
  <c r="AJ712" i="3" s="1"/>
  <c r="AG713" i="3"/>
  <c r="AJ713" i="3" s="1"/>
  <c r="AG714" i="3"/>
  <c r="AJ714" i="3" s="1"/>
  <c r="AG715" i="3"/>
  <c r="AJ715" i="3" s="1"/>
  <c r="AG716" i="3"/>
  <c r="AJ716" i="3" s="1"/>
  <c r="AG717" i="3"/>
  <c r="AJ717" i="3" s="1"/>
  <c r="AG718" i="3"/>
  <c r="AJ718" i="3" s="1"/>
  <c r="AG719" i="3"/>
  <c r="AJ719" i="3" s="1"/>
  <c r="AG720" i="3"/>
  <c r="AJ720" i="3" s="1"/>
  <c r="AG721" i="3"/>
  <c r="AJ721" i="3" s="1"/>
  <c r="AG722" i="3"/>
  <c r="AJ722" i="3" s="1"/>
  <c r="AG723" i="3"/>
  <c r="AJ723" i="3" s="1"/>
  <c r="AG724" i="3"/>
  <c r="AJ724" i="3" s="1"/>
  <c r="AG725" i="3"/>
  <c r="AJ725" i="3" s="1"/>
  <c r="AG726" i="3"/>
  <c r="AJ726" i="3" s="1"/>
  <c r="AG727" i="3"/>
  <c r="AJ727" i="3" s="1"/>
  <c r="AG728" i="3"/>
  <c r="AJ728" i="3" s="1"/>
  <c r="AG729" i="3"/>
  <c r="AJ729" i="3" s="1"/>
  <c r="AG730" i="3"/>
  <c r="AJ730" i="3" s="1"/>
  <c r="AG731" i="3"/>
  <c r="AJ731" i="3" s="1"/>
  <c r="AG732" i="3"/>
  <c r="AJ732" i="3" s="1"/>
  <c r="AG733" i="3"/>
  <c r="AJ733" i="3" s="1"/>
  <c r="AG734" i="3"/>
  <c r="AJ734" i="3" s="1"/>
  <c r="AG735" i="3"/>
  <c r="AJ735" i="3" s="1"/>
  <c r="AG736" i="3"/>
  <c r="AJ736" i="3" s="1"/>
  <c r="AG737" i="3"/>
  <c r="AJ737" i="3" s="1"/>
  <c r="AG738" i="3"/>
  <c r="AJ738" i="3" s="1"/>
  <c r="AG739" i="3"/>
  <c r="AJ739" i="3" s="1"/>
  <c r="AG740" i="3"/>
  <c r="AJ740" i="3" s="1"/>
  <c r="AG741" i="3"/>
  <c r="AJ741" i="3" s="1"/>
  <c r="AG742" i="3"/>
  <c r="AJ742" i="3" s="1"/>
  <c r="AG743" i="3"/>
  <c r="AJ743" i="3" s="1"/>
  <c r="AG744" i="3"/>
  <c r="AJ744" i="3" s="1"/>
  <c r="AG745" i="3"/>
  <c r="AJ745" i="3" s="1"/>
  <c r="AG746" i="3"/>
  <c r="AJ746" i="3" s="1"/>
  <c r="AG747" i="3"/>
  <c r="AJ747" i="3" s="1"/>
  <c r="AG748" i="3"/>
  <c r="AJ748" i="3" s="1"/>
  <c r="AG749" i="3"/>
  <c r="AJ749" i="3" s="1"/>
  <c r="AG750" i="3"/>
  <c r="AJ750" i="3" s="1"/>
  <c r="AG751" i="3"/>
  <c r="AJ751" i="3" s="1"/>
  <c r="AG752" i="3"/>
  <c r="AJ752" i="3" s="1"/>
  <c r="AG753" i="3"/>
  <c r="AJ753" i="3" s="1"/>
  <c r="AG754" i="3"/>
  <c r="AJ754" i="3" s="1"/>
  <c r="AG755" i="3"/>
  <c r="AJ755" i="3" s="1"/>
  <c r="AH576" i="3"/>
  <c r="AG576" i="3"/>
  <c r="AJ576" i="3" s="1"/>
  <c r="AF580" i="3"/>
  <c r="AF581" i="3"/>
  <c r="AF582" i="3"/>
  <c r="AF583" i="3"/>
  <c r="AF584" i="3"/>
  <c r="AF585" i="3"/>
  <c r="AF586" i="3"/>
  <c r="AF587" i="3"/>
  <c r="AF588" i="3"/>
  <c r="AF589" i="3"/>
  <c r="AF590" i="3"/>
  <c r="AF591" i="3"/>
  <c r="AF592" i="3"/>
  <c r="AF593" i="3"/>
  <c r="AF594" i="3"/>
  <c r="AF595" i="3"/>
  <c r="AF596" i="3"/>
  <c r="AF597" i="3"/>
  <c r="AF598" i="3"/>
  <c r="AF599" i="3"/>
  <c r="AF600" i="3"/>
  <c r="AF601" i="3"/>
  <c r="AF602" i="3"/>
  <c r="AF603" i="3"/>
  <c r="AF604" i="3"/>
  <c r="AF605" i="3"/>
  <c r="AF606" i="3"/>
  <c r="AF607" i="3"/>
  <c r="AF608" i="3"/>
  <c r="AF609" i="3"/>
  <c r="AF610" i="3"/>
  <c r="AF611" i="3"/>
  <c r="AF612" i="3"/>
  <c r="AF613" i="3"/>
  <c r="AF614" i="3"/>
  <c r="AF615" i="3"/>
  <c r="AF616" i="3"/>
  <c r="AF617" i="3"/>
  <c r="AF618" i="3"/>
  <c r="AF619" i="3"/>
  <c r="AF620" i="3"/>
  <c r="AF621" i="3"/>
  <c r="AF622" i="3"/>
  <c r="AF623" i="3"/>
  <c r="AF624" i="3"/>
  <c r="AF625" i="3"/>
  <c r="AF626" i="3"/>
  <c r="AI626" i="3" s="1"/>
  <c r="AF627" i="3"/>
  <c r="AF628" i="3"/>
  <c r="AF629" i="3"/>
  <c r="AF630" i="3"/>
  <c r="AI630" i="3" s="1"/>
  <c r="AF631" i="3"/>
  <c r="AF632" i="3"/>
  <c r="AF633" i="3"/>
  <c r="AF634" i="3"/>
  <c r="AI634" i="3" s="1"/>
  <c r="AF635" i="3"/>
  <c r="AF636" i="3"/>
  <c r="AF637" i="3"/>
  <c r="AF638" i="3"/>
  <c r="AI638" i="3" s="1"/>
  <c r="AF639" i="3"/>
  <c r="AF640" i="3"/>
  <c r="AF641" i="3"/>
  <c r="AF642" i="3"/>
  <c r="AI642" i="3" s="1"/>
  <c r="AF643" i="3"/>
  <c r="AF644" i="3"/>
  <c r="AF645" i="3"/>
  <c r="AF646" i="3"/>
  <c r="AI646" i="3" s="1"/>
  <c r="AF647" i="3"/>
  <c r="AF648" i="3"/>
  <c r="AF649" i="3"/>
  <c r="AF650" i="3"/>
  <c r="AI650" i="3" s="1"/>
  <c r="AF651" i="3"/>
  <c r="AF652" i="3"/>
  <c r="AF653" i="3"/>
  <c r="AF654" i="3"/>
  <c r="AI654" i="3" s="1"/>
  <c r="AF655" i="3"/>
  <c r="AF656" i="3"/>
  <c r="AF657" i="3"/>
  <c r="AF658" i="3"/>
  <c r="AI658" i="3" s="1"/>
  <c r="AF659" i="3"/>
  <c r="AF660" i="3"/>
  <c r="AF661" i="3"/>
  <c r="AF662" i="3"/>
  <c r="AI662" i="3" s="1"/>
  <c r="AF663" i="3"/>
  <c r="AF664" i="3"/>
  <c r="AF665" i="3"/>
  <c r="AF666" i="3"/>
  <c r="AI666" i="3" s="1"/>
  <c r="AF667" i="3"/>
  <c r="AF668" i="3"/>
  <c r="AF669" i="3"/>
  <c r="AF670" i="3"/>
  <c r="AI670" i="3" s="1"/>
  <c r="AF671" i="3"/>
  <c r="AF672" i="3"/>
  <c r="AF673" i="3"/>
  <c r="AF674" i="3"/>
  <c r="AI674" i="3" s="1"/>
  <c r="AF675" i="3"/>
  <c r="AF676" i="3"/>
  <c r="AF677" i="3"/>
  <c r="AF678" i="3"/>
  <c r="AI678" i="3" s="1"/>
  <c r="AF679" i="3"/>
  <c r="AF680" i="3"/>
  <c r="AF681" i="3"/>
  <c r="AF682" i="3"/>
  <c r="AI682" i="3" s="1"/>
  <c r="AF683" i="3"/>
  <c r="AF684" i="3"/>
  <c r="AF685" i="3"/>
  <c r="AF686" i="3"/>
  <c r="AI686" i="3" s="1"/>
  <c r="AF687" i="3"/>
  <c r="AF688" i="3"/>
  <c r="AF689" i="3"/>
  <c r="AF690" i="3"/>
  <c r="AI690" i="3" s="1"/>
  <c r="AF691" i="3"/>
  <c r="AF692" i="3"/>
  <c r="AF693" i="3"/>
  <c r="AF694" i="3"/>
  <c r="AI694" i="3" s="1"/>
  <c r="AF695" i="3"/>
  <c r="AF696" i="3"/>
  <c r="AF697" i="3"/>
  <c r="AF698" i="3"/>
  <c r="AI698" i="3" s="1"/>
  <c r="AF699" i="3"/>
  <c r="AF700" i="3"/>
  <c r="AF701" i="3"/>
  <c r="AF702" i="3"/>
  <c r="AI702" i="3" s="1"/>
  <c r="AF703" i="3"/>
  <c r="AF704" i="3"/>
  <c r="AF705" i="3"/>
  <c r="AI705" i="3" s="1"/>
  <c r="AF706" i="3"/>
  <c r="AI706" i="3" s="1"/>
  <c r="AF707" i="3"/>
  <c r="AF708" i="3"/>
  <c r="AF709" i="3"/>
  <c r="AI709" i="3" s="1"/>
  <c r="AF710" i="3"/>
  <c r="AI710" i="3" s="1"/>
  <c r="AF711" i="3"/>
  <c r="AF712" i="3"/>
  <c r="AF713" i="3"/>
  <c r="AI713" i="3" s="1"/>
  <c r="AF714" i="3"/>
  <c r="AI714" i="3" s="1"/>
  <c r="AF715" i="3"/>
  <c r="AF716" i="3"/>
  <c r="AF717" i="3"/>
  <c r="AI717" i="3" s="1"/>
  <c r="AF718" i="3"/>
  <c r="AI718" i="3" s="1"/>
  <c r="AF719" i="3"/>
  <c r="AF720" i="3"/>
  <c r="AF721" i="3"/>
  <c r="AI721" i="3" s="1"/>
  <c r="AF722" i="3"/>
  <c r="AI722" i="3" s="1"/>
  <c r="AF723" i="3"/>
  <c r="AF724" i="3"/>
  <c r="AF725" i="3"/>
  <c r="AI725" i="3" s="1"/>
  <c r="AF726" i="3"/>
  <c r="AI726" i="3" s="1"/>
  <c r="AF727" i="3"/>
  <c r="AF728" i="3"/>
  <c r="AF729" i="3"/>
  <c r="AI729" i="3" s="1"/>
  <c r="AF730" i="3"/>
  <c r="AI730" i="3" s="1"/>
  <c r="AF731" i="3"/>
  <c r="AF732" i="3"/>
  <c r="AF733" i="3"/>
  <c r="AI733" i="3" s="1"/>
  <c r="AF734" i="3"/>
  <c r="AI734" i="3" s="1"/>
  <c r="AF735" i="3"/>
  <c r="AF736" i="3"/>
  <c r="AF737" i="3"/>
  <c r="AI737" i="3" s="1"/>
  <c r="AF738" i="3"/>
  <c r="AI738" i="3" s="1"/>
  <c r="AF739" i="3"/>
  <c r="AF740" i="3"/>
  <c r="AF741" i="3"/>
  <c r="AI741" i="3" s="1"/>
  <c r="AF742" i="3"/>
  <c r="AI742" i="3" s="1"/>
  <c r="AF743" i="3"/>
  <c r="AF744" i="3"/>
  <c r="AF745" i="3"/>
  <c r="AI745" i="3" s="1"/>
  <c r="AF746" i="3"/>
  <c r="AI746" i="3" s="1"/>
  <c r="AF747" i="3"/>
  <c r="AF748" i="3"/>
  <c r="AF749" i="3"/>
  <c r="AI749" i="3" s="1"/>
  <c r="AF750" i="3"/>
  <c r="AI750" i="3" s="1"/>
  <c r="AF751" i="3"/>
  <c r="AF752" i="3"/>
  <c r="AF753" i="3"/>
  <c r="AI753" i="3" s="1"/>
  <c r="AF754" i="3"/>
  <c r="AI754" i="3" s="1"/>
  <c r="AF755" i="3"/>
  <c r="AF577" i="3"/>
  <c r="AF578" i="3"/>
  <c r="AF579" i="3"/>
  <c r="AF576" i="3"/>
  <c r="AI576" i="3" s="1"/>
  <c r="D7" i="4"/>
  <c r="O206" i="3"/>
  <c r="R206" i="3"/>
  <c r="AA28" i="3"/>
  <c r="N390" i="3"/>
  <c r="N392" i="3" s="1"/>
  <c r="L206" i="3"/>
  <c r="L205" i="3" s="1"/>
  <c r="I206" i="3"/>
  <c r="L212" i="3" s="1"/>
  <c r="N20" i="3"/>
  <c r="N22" i="3" s="1"/>
  <c r="AD575" i="3"/>
  <c r="AD577" i="3" s="1"/>
  <c r="AI755" i="3" l="1"/>
  <c r="AI751" i="3"/>
  <c r="AI747" i="3"/>
  <c r="AI743" i="3"/>
  <c r="AI739" i="3"/>
  <c r="AI735" i="3"/>
  <c r="BO17" i="3"/>
  <c r="AI579" i="3"/>
  <c r="AK576" i="3"/>
  <c r="AK755" i="3"/>
  <c r="AK751" i="3"/>
  <c r="AK747" i="3"/>
  <c r="AK743" i="3"/>
  <c r="AK739" i="3"/>
  <c r="AK735" i="3"/>
  <c r="AK731" i="3"/>
  <c r="AK727" i="3"/>
  <c r="AK723" i="3"/>
  <c r="AK719" i="3"/>
  <c r="AK715" i="3"/>
  <c r="AK711" i="3"/>
  <c r="AK707" i="3"/>
  <c r="AK703" i="3"/>
  <c r="AK699" i="3"/>
  <c r="AK695" i="3"/>
  <c r="AK691" i="3"/>
  <c r="AK687" i="3"/>
  <c r="AK683" i="3"/>
  <c r="AK679" i="3"/>
  <c r="AK675" i="3"/>
  <c r="AK671" i="3"/>
  <c r="AK667" i="3"/>
  <c r="AK663" i="3"/>
  <c r="AK659" i="3"/>
  <c r="AK655" i="3"/>
  <c r="AK651" i="3"/>
  <c r="AK647" i="3"/>
  <c r="AK643" i="3"/>
  <c r="AK639" i="3"/>
  <c r="AK635" i="3"/>
  <c r="AK631" i="3"/>
  <c r="AK627" i="3"/>
  <c r="AK623" i="3"/>
  <c r="AK619" i="3"/>
  <c r="AK615" i="3"/>
  <c r="AK611" i="3"/>
  <c r="AK607" i="3"/>
  <c r="AK603" i="3"/>
  <c r="AK599" i="3"/>
  <c r="AK595" i="3"/>
  <c r="AK591" i="3"/>
  <c r="AK587" i="3"/>
  <c r="AK583" i="3"/>
  <c r="AK579" i="3"/>
  <c r="AI577" i="3"/>
  <c r="AK753" i="3"/>
  <c r="AK749" i="3"/>
  <c r="AK745" i="3"/>
  <c r="AK741" i="3"/>
  <c r="AK737" i="3"/>
  <c r="AK733" i="3"/>
  <c r="AK729" i="3"/>
  <c r="AK725" i="3"/>
  <c r="AK721" i="3"/>
  <c r="AK717" i="3"/>
  <c r="AK713" i="3"/>
  <c r="AK709" i="3"/>
  <c r="AK705" i="3"/>
  <c r="AK701" i="3"/>
  <c r="AK697" i="3"/>
  <c r="AK693" i="3"/>
  <c r="AK689" i="3"/>
  <c r="AK685" i="3"/>
  <c r="AK681" i="3"/>
  <c r="AK677" i="3"/>
  <c r="AK673" i="3"/>
  <c r="AK669" i="3"/>
  <c r="AK665" i="3"/>
  <c r="AK661" i="3"/>
  <c r="AK657" i="3"/>
  <c r="AK653" i="3"/>
  <c r="AK649" i="3"/>
  <c r="AK645" i="3"/>
  <c r="AK641" i="3"/>
  <c r="AK637" i="3"/>
  <c r="AK633" i="3"/>
  <c r="AK629" i="3"/>
  <c r="AK625" i="3"/>
  <c r="AK621" i="3"/>
  <c r="AK617" i="3"/>
  <c r="AK613" i="3"/>
  <c r="AK609" i="3"/>
  <c r="AK605" i="3"/>
  <c r="AK601" i="3"/>
  <c r="AK597" i="3"/>
  <c r="AK593" i="3"/>
  <c r="AK589" i="3"/>
  <c r="AK585" i="3"/>
  <c r="AK581" i="3"/>
  <c r="AK577" i="3"/>
  <c r="AI752" i="3"/>
  <c r="AI748" i="3"/>
  <c r="AI744" i="3"/>
  <c r="AI740" i="3"/>
  <c r="AI736" i="3"/>
  <c r="AI732" i="3"/>
  <c r="AI728" i="3"/>
  <c r="AI724" i="3"/>
  <c r="AI720" i="3"/>
  <c r="AI716" i="3"/>
  <c r="AI712" i="3"/>
  <c r="AI708" i="3"/>
  <c r="AI704" i="3"/>
  <c r="AI700" i="3"/>
  <c r="AI696" i="3"/>
  <c r="AI692" i="3"/>
  <c r="AI688" i="3"/>
  <c r="AI684" i="3"/>
  <c r="AI680" i="3"/>
  <c r="AI676" i="3"/>
  <c r="AI672" i="3"/>
  <c r="AI668" i="3"/>
  <c r="AI664" i="3"/>
  <c r="AI660" i="3"/>
  <c r="AI656" i="3"/>
  <c r="AI652" i="3"/>
  <c r="AI648" i="3"/>
  <c r="AI644" i="3"/>
  <c r="AI640" i="3"/>
  <c r="AI636" i="3"/>
  <c r="AI632" i="3"/>
  <c r="AI628" i="3"/>
  <c r="AI624" i="3"/>
  <c r="AI620" i="3"/>
  <c r="AI616" i="3"/>
  <c r="AI612" i="3"/>
  <c r="AI608" i="3"/>
  <c r="AI604" i="3"/>
  <c r="AI600" i="3"/>
  <c r="AI596" i="3"/>
  <c r="AI592" i="3"/>
  <c r="AI588" i="3"/>
  <c r="AI584" i="3"/>
  <c r="AI580" i="3"/>
  <c r="BO13" i="3"/>
  <c r="BO18" i="3"/>
  <c r="BO14" i="3"/>
  <c r="BO16" i="3"/>
  <c r="AI731" i="3"/>
  <c r="AI727" i="3"/>
  <c r="AI723" i="3"/>
  <c r="AI719" i="3"/>
  <c r="AI715" i="3"/>
  <c r="AI711" i="3"/>
  <c r="AI707" i="3"/>
  <c r="AI703" i="3"/>
  <c r="AI699" i="3"/>
  <c r="AI695" i="3"/>
  <c r="AI691" i="3"/>
  <c r="AI687" i="3"/>
  <c r="AI683" i="3"/>
  <c r="AI679" i="3"/>
  <c r="AI675" i="3"/>
  <c r="AI671" i="3"/>
  <c r="AI667" i="3"/>
  <c r="AI663" i="3"/>
  <c r="AI659" i="3"/>
  <c r="AI655" i="3"/>
  <c r="AI651" i="3"/>
  <c r="AI647" i="3"/>
  <c r="AI643" i="3"/>
  <c r="AI639" i="3"/>
  <c r="AI635" i="3"/>
  <c r="AI631" i="3"/>
  <c r="AI627" i="3"/>
  <c r="AI623" i="3"/>
  <c r="AI619" i="3"/>
  <c r="AI615" i="3"/>
  <c r="AI611" i="3"/>
  <c r="AI607" i="3"/>
  <c r="AI603" i="3"/>
  <c r="AI599" i="3"/>
  <c r="AI595" i="3"/>
  <c r="AI591" i="3"/>
  <c r="AI587" i="3"/>
  <c r="AI583" i="3"/>
  <c r="AK752" i="3"/>
  <c r="AK748" i="3"/>
  <c r="AK744" i="3"/>
  <c r="AK740" i="3"/>
  <c r="AK736" i="3"/>
  <c r="AK732" i="3"/>
  <c r="AK728" i="3"/>
  <c r="AK724" i="3"/>
  <c r="AK720" i="3"/>
  <c r="AK716" i="3"/>
  <c r="AK712" i="3"/>
  <c r="AK708" i="3"/>
  <c r="AK704" i="3"/>
  <c r="AK700" i="3"/>
  <c r="AK696" i="3"/>
  <c r="AK692" i="3"/>
  <c r="AK688" i="3"/>
  <c r="AK684" i="3"/>
  <c r="AK680" i="3"/>
  <c r="AK676" i="3"/>
  <c r="AK672" i="3"/>
  <c r="AK668" i="3"/>
  <c r="AK664" i="3"/>
  <c r="AK660" i="3"/>
  <c r="AK656" i="3"/>
  <c r="AK652" i="3"/>
  <c r="AK648" i="3"/>
  <c r="AK644" i="3"/>
  <c r="AK640" i="3"/>
  <c r="AK636" i="3"/>
  <c r="AK632" i="3"/>
  <c r="AK628" i="3"/>
  <c r="AK624" i="3"/>
  <c r="AK620" i="3"/>
  <c r="AK616" i="3"/>
  <c r="AK612" i="3"/>
  <c r="AK608" i="3"/>
  <c r="AK604" i="3"/>
  <c r="AK600" i="3"/>
  <c r="AK596" i="3"/>
  <c r="AK592" i="3"/>
  <c r="AK588" i="3"/>
  <c r="AK584" i="3"/>
  <c r="AK580" i="3"/>
  <c r="BO19" i="3"/>
  <c r="BO15" i="3"/>
  <c r="AI622" i="3"/>
  <c r="AI610" i="3"/>
  <c r="AI602" i="3"/>
  <c r="AI594" i="3"/>
  <c r="AI582" i="3"/>
  <c r="AI618" i="3"/>
  <c r="AI614" i="3"/>
  <c r="AI606" i="3"/>
  <c r="AI598" i="3"/>
  <c r="AI590" i="3"/>
  <c r="AI586" i="3"/>
  <c r="AI578" i="3"/>
  <c r="AI701" i="3"/>
  <c r="AI697" i="3"/>
  <c r="AI693" i="3"/>
  <c r="AI689" i="3"/>
  <c r="AI685" i="3"/>
  <c r="AI681" i="3"/>
  <c r="AI677" i="3"/>
  <c r="AI673" i="3"/>
  <c r="AI669" i="3"/>
  <c r="AI665" i="3"/>
  <c r="AI661" i="3"/>
  <c r="AI657" i="3"/>
  <c r="AI653" i="3"/>
  <c r="AI649" i="3"/>
  <c r="AI645" i="3"/>
  <c r="AI641" i="3"/>
  <c r="AI637" i="3"/>
  <c r="AI633" i="3"/>
  <c r="AI629" i="3"/>
  <c r="AI625" i="3"/>
  <c r="AI621" i="3"/>
  <c r="AI617" i="3"/>
  <c r="AI613" i="3"/>
  <c r="AI609" i="3"/>
  <c r="AI605" i="3"/>
  <c r="AI601" i="3"/>
  <c r="AI597" i="3"/>
  <c r="AI593" i="3"/>
  <c r="AI589" i="3"/>
  <c r="AI585" i="3"/>
  <c r="AI581" i="3"/>
  <c r="AK754" i="3"/>
  <c r="AK750" i="3"/>
  <c r="AK746" i="3"/>
  <c r="AK742" i="3"/>
  <c r="AK738" i="3"/>
  <c r="AK734" i="3"/>
  <c r="AK730" i="3"/>
  <c r="AK726" i="3"/>
  <c r="AK722" i="3"/>
  <c r="AK718" i="3"/>
  <c r="AK714" i="3"/>
  <c r="AK710" i="3"/>
  <c r="AK706" i="3"/>
  <c r="AK702" i="3"/>
  <c r="AK698" i="3"/>
  <c r="AK694" i="3"/>
  <c r="AK690" i="3"/>
  <c r="AK686" i="3"/>
  <c r="AK682" i="3"/>
  <c r="AK678" i="3"/>
  <c r="AK674" i="3"/>
  <c r="AK670" i="3"/>
  <c r="AK666" i="3"/>
  <c r="AK662" i="3"/>
  <c r="AK658" i="3"/>
  <c r="AK654" i="3"/>
  <c r="AK650" i="3"/>
  <c r="AK646" i="3"/>
  <c r="AK642" i="3"/>
  <c r="AK638" i="3"/>
  <c r="AK634" i="3"/>
  <c r="AK630" i="3"/>
  <c r="AK626" i="3"/>
  <c r="AK622" i="3"/>
  <c r="AK618" i="3"/>
  <c r="AK614" i="3"/>
  <c r="AK610" i="3"/>
  <c r="AK606" i="3"/>
  <c r="AK602" i="3"/>
  <c r="AK598" i="3"/>
  <c r="AK594" i="3"/>
  <c r="AK590" i="3"/>
  <c r="AK586" i="3"/>
  <c r="AK582" i="3"/>
  <c r="AK578" i="3"/>
  <c r="I205" i="3"/>
  <c r="BL3" i="3"/>
  <c r="BL7" i="3"/>
  <c r="BL4" i="3"/>
  <c r="BL6" i="3"/>
  <c r="BL8" i="3"/>
  <c r="BL9" i="3"/>
  <c r="R8" i="3"/>
  <c r="R9" i="3"/>
  <c r="R11" i="3"/>
  <c r="R14" i="3"/>
  <c r="R10" i="3"/>
  <c r="R13" i="3"/>
  <c r="AK756" i="3"/>
  <c r="AJ756" i="3"/>
  <c r="O220" i="3"/>
  <c r="O227" i="3"/>
  <c r="O221" i="3"/>
  <c r="O226" i="3"/>
  <c r="O222" i="3"/>
  <c r="O225" i="3"/>
  <c r="O219" i="3"/>
  <c r="O223" i="3"/>
  <c r="O224" i="3"/>
  <c r="O205" i="3"/>
  <c r="L210" i="3"/>
  <c r="L232" i="3"/>
  <c r="L228" i="3"/>
  <c r="L224" i="3"/>
  <c r="L219" i="3"/>
  <c r="L231" i="3"/>
  <c r="R207" i="3" s="1"/>
  <c r="W7" i="4" s="1"/>
  <c r="L227" i="3"/>
  <c r="L223" i="3"/>
  <c r="L215" i="3"/>
  <c r="L230" i="3"/>
  <c r="L226" i="3"/>
  <c r="L222" i="3"/>
  <c r="L211" i="3"/>
  <c r="L229" i="3"/>
  <c r="L225" i="3"/>
  <c r="L209" i="3"/>
  <c r="L218" i="3"/>
  <c r="L214" i="3"/>
  <c r="L221" i="3"/>
  <c r="L217" i="3"/>
  <c r="L213" i="3"/>
  <c r="L207" i="3"/>
  <c r="Q207" i="3" s="1"/>
  <c r="N7" i="4" s="1"/>
  <c r="L208" i="3"/>
  <c r="L220" i="3"/>
  <c r="L216" i="3"/>
  <c r="N21" i="3"/>
  <c r="AD712" i="3"/>
  <c r="AD648" i="3"/>
  <c r="AD754" i="3"/>
  <c r="AD743" i="3"/>
  <c r="AD680" i="3"/>
  <c r="AD616" i="3"/>
  <c r="AD728" i="3"/>
  <c r="AD664" i="3"/>
  <c r="AD600" i="3"/>
  <c r="AD696" i="3"/>
  <c r="AD632" i="3"/>
  <c r="N157" i="3"/>
  <c r="N93" i="3"/>
  <c r="N169" i="3"/>
  <c r="N137" i="3"/>
  <c r="N121" i="3"/>
  <c r="N105" i="3"/>
  <c r="N89" i="3"/>
  <c r="N73" i="3"/>
  <c r="N57" i="3"/>
  <c r="N41" i="3"/>
  <c r="N189" i="3"/>
  <c r="N141" i="3"/>
  <c r="N109" i="3"/>
  <c r="N61" i="3"/>
  <c r="N185" i="3"/>
  <c r="N153" i="3"/>
  <c r="N197" i="3"/>
  <c r="N181" i="3"/>
  <c r="N165" i="3"/>
  <c r="N149" i="3"/>
  <c r="N133" i="3"/>
  <c r="N117" i="3"/>
  <c r="N101" i="3"/>
  <c r="N85" i="3"/>
  <c r="N69" i="3"/>
  <c r="N53" i="3"/>
  <c r="N37" i="3"/>
  <c r="N173" i="3"/>
  <c r="N125" i="3"/>
  <c r="N77" i="3"/>
  <c r="N45" i="3"/>
  <c r="N193" i="3"/>
  <c r="N177" i="3"/>
  <c r="N161" i="3"/>
  <c r="N145" i="3"/>
  <c r="N129" i="3"/>
  <c r="N113" i="3"/>
  <c r="N97" i="3"/>
  <c r="N81" i="3"/>
  <c r="N65" i="3"/>
  <c r="N49" i="3"/>
  <c r="N33" i="3"/>
  <c r="N25" i="3"/>
  <c r="N200" i="3"/>
  <c r="N196" i="3"/>
  <c r="N192" i="3"/>
  <c r="N188" i="3"/>
  <c r="N184" i="3"/>
  <c r="N180" i="3"/>
  <c r="N176" i="3"/>
  <c r="N172" i="3"/>
  <c r="N168" i="3"/>
  <c r="N164" i="3"/>
  <c r="N160" i="3"/>
  <c r="N156" i="3"/>
  <c r="N152" i="3"/>
  <c r="N148" i="3"/>
  <c r="N144" i="3"/>
  <c r="N140" i="3"/>
  <c r="N136" i="3"/>
  <c r="N132" i="3"/>
  <c r="N128" i="3"/>
  <c r="N124" i="3"/>
  <c r="N120" i="3"/>
  <c r="N116" i="3"/>
  <c r="N112" i="3"/>
  <c r="N108" i="3"/>
  <c r="N104" i="3"/>
  <c r="N100" i="3"/>
  <c r="N96" i="3"/>
  <c r="N92" i="3"/>
  <c r="N88" i="3"/>
  <c r="N84" i="3"/>
  <c r="N80" i="3"/>
  <c r="N76" i="3"/>
  <c r="N72" i="3"/>
  <c r="N68" i="3"/>
  <c r="N64" i="3"/>
  <c r="N60" i="3"/>
  <c r="N56" i="3"/>
  <c r="N52" i="3"/>
  <c r="N48" i="3"/>
  <c r="N44" i="3"/>
  <c r="N40" i="3"/>
  <c r="N36" i="3"/>
  <c r="N32" i="3"/>
  <c r="N28" i="3"/>
  <c r="N24" i="3"/>
  <c r="N29" i="3"/>
  <c r="N199" i="3"/>
  <c r="N195" i="3"/>
  <c r="N191" i="3"/>
  <c r="N187" i="3"/>
  <c r="N183" i="3"/>
  <c r="N179" i="3"/>
  <c r="N175" i="3"/>
  <c r="N171" i="3"/>
  <c r="N167" i="3"/>
  <c r="N163" i="3"/>
  <c r="N159" i="3"/>
  <c r="N155" i="3"/>
  <c r="N151" i="3"/>
  <c r="N147" i="3"/>
  <c r="N143" i="3"/>
  <c r="N139" i="3"/>
  <c r="N135" i="3"/>
  <c r="N131" i="3"/>
  <c r="N127" i="3"/>
  <c r="N123" i="3"/>
  <c r="N119" i="3"/>
  <c r="N115" i="3"/>
  <c r="N111" i="3"/>
  <c r="N107" i="3"/>
  <c r="N103" i="3"/>
  <c r="N99" i="3"/>
  <c r="N95" i="3"/>
  <c r="N91" i="3"/>
  <c r="N87" i="3"/>
  <c r="N83" i="3"/>
  <c r="N79" i="3"/>
  <c r="N75" i="3"/>
  <c r="N71" i="3"/>
  <c r="N67" i="3"/>
  <c r="N63" i="3"/>
  <c r="N59" i="3"/>
  <c r="N55" i="3"/>
  <c r="N51" i="3"/>
  <c r="N47" i="3"/>
  <c r="N43" i="3"/>
  <c r="N39" i="3"/>
  <c r="N35" i="3"/>
  <c r="N31" i="3"/>
  <c r="N27" i="3"/>
  <c r="N23" i="3"/>
  <c r="N198" i="3"/>
  <c r="N194" i="3"/>
  <c r="N190" i="3"/>
  <c r="N186" i="3"/>
  <c r="N182" i="3"/>
  <c r="N178" i="3"/>
  <c r="N174" i="3"/>
  <c r="N170" i="3"/>
  <c r="N166" i="3"/>
  <c r="N162" i="3"/>
  <c r="N158" i="3"/>
  <c r="N154" i="3"/>
  <c r="N150" i="3"/>
  <c r="N146" i="3"/>
  <c r="N142" i="3"/>
  <c r="N138" i="3"/>
  <c r="N134" i="3"/>
  <c r="N130" i="3"/>
  <c r="N126" i="3"/>
  <c r="N122" i="3"/>
  <c r="N118" i="3"/>
  <c r="N114" i="3"/>
  <c r="N110" i="3"/>
  <c r="N106" i="3"/>
  <c r="N102" i="3"/>
  <c r="N98" i="3"/>
  <c r="N94" i="3"/>
  <c r="N90" i="3"/>
  <c r="N86" i="3"/>
  <c r="N82" i="3"/>
  <c r="N78" i="3"/>
  <c r="N74" i="3"/>
  <c r="N70" i="3"/>
  <c r="N66" i="3"/>
  <c r="N62" i="3"/>
  <c r="N58" i="3"/>
  <c r="N54" i="3"/>
  <c r="N50" i="3"/>
  <c r="N46" i="3"/>
  <c r="N42" i="3"/>
  <c r="N38" i="3"/>
  <c r="N34" i="3"/>
  <c r="N30" i="3"/>
  <c r="N26" i="3"/>
  <c r="N535" i="3"/>
  <c r="N571" i="3"/>
  <c r="N495" i="3"/>
  <c r="N399" i="3"/>
  <c r="N559" i="3"/>
  <c r="N463" i="3"/>
  <c r="N515" i="3"/>
  <c r="N551" i="3"/>
  <c r="N511" i="3"/>
  <c r="N447" i="3"/>
  <c r="N568" i="3"/>
  <c r="N531" i="3"/>
  <c r="N487" i="3"/>
  <c r="N564" i="3"/>
  <c r="N547" i="3"/>
  <c r="N527" i="3"/>
  <c r="N503" i="3"/>
  <c r="N479" i="3"/>
  <c r="N431" i="3"/>
  <c r="N391" i="3"/>
  <c r="N563" i="3"/>
  <c r="N543" i="3"/>
  <c r="N519" i="3"/>
  <c r="N499" i="3"/>
  <c r="N471" i="3"/>
  <c r="N415" i="3"/>
  <c r="N455" i="3"/>
  <c r="N439" i="3"/>
  <c r="N423" i="3"/>
  <c r="N407" i="3"/>
  <c r="AD736" i="3"/>
  <c r="AD704" i="3"/>
  <c r="AD672" i="3"/>
  <c r="AD640" i="3"/>
  <c r="AD608" i="3"/>
  <c r="N483" i="3"/>
  <c r="N467" i="3"/>
  <c r="N451" i="3"/>
  <c r="N435" i="3"/>
  <c r="N419" i="3"/>
  <c r="N403" i="3"/>
  <c r="AD748" i="3"/>
  <c r="AD720" i="3"/>
  <c r="AD688" i="3"/>
  <c r="AD656" i="3"/>
  <c r="AD624" i="3"/>
  <c r="N567" i="3"/>
  <c r="N555" i="3"/>
  <c r="N539" i="3"/>
  <c r="N523" i="3"/>
  <c r="N507" i="3"/>
  <c r="N491" i="3"/>
  <c r="N475" i="3"/>
  <c r="N459" i="3"/>
  <c r="N443" i="3"/>
  <c r="N427" i="3"/>
  <c r="N411" i="3"/>
  <c r="N395" i="3"/>
  <c r="N570" i="3"/>
  <c r="N566" i="3"/>
  <c r="N562" i="3"/>
  <c r="N558" i="3"/>
  <c r="N554" i="3"/>
  <c r="N550" i="3"/>
  <c r="N546" i="3"/>
  <c r="N542" i="3"/>
  <c r="N538" i="3"/>
  <c r="N534" i="3"/>
  <c r="N530" i="3"/>
  <c r="N526" i="3"/>
  <c r="N522" i="3"/>
  <c r="N518" i="3"/>
  <c r="N514" i="3"/>
  <c r="N510" i="3"/>
  <c r="N506" i="3"/>
  <c r="N502" i="3"/>
  <c r="N498" i="3"/>
  <c r="N494" i="3"/>
  <c r="N490" i="3"/>
  <c r="N486" i="3"/>
  <c r="N482" i="3"/>
  <c r="N478" i="3"/>
  <c r="N474" i="3"/>
  <c r="N470" i="3"/>
  <c r="N466" i="3"/>
  <c r="N462" i="3"/>
  <c r="N458" i="3"/>
  <c r="N454" i="3"/>
  <c r="N450" i="3"/>
  <c r="N446" i="3"/>
  <c r="N442" i="3"/>
  <c r="N438" i="3"/>
  <c r="N434" i="3"/>
  <c r="N430" i="3"/>
  <c r="N426" i="3"/>
  <c r="N422" i="3"/>
  <c r="N418" i="3"/>
  <c r="N414" i="3"/>
  <c r="N410" i="3"/>
  <c r="N406" i="3"/>
  <c r="N402" i="3"/>
  <c r="N398" i="3"/>
  <c r="N394" i="3"/>
  <c r="N569" i="3"/>
  <c r="N565" i="3"/>
  <c r="N561" i="3"/>
  <c r="N557" i="3"/>
  <c r="N553" i="3"/>
  <c r="N549" i="3"/>
  <c r="N545" i="3"/>
  <c r="N541" i="3"/>
  <c r="N537" i="3"/>
  <c r="N533" i="3"/>
  <c r="N529" i="3"/>
  <c r="N525" i="3"/>
  <c r="N521" i="3"/>
  <c r="N517" i="3"/>
  <c r="N513" i="3"/>
  <c r="N509" i="3"/>
  <c r="N505" i="3"/>
  <c r="N501" i="3"/>
  <c r="N497" i="3"/>
  <c r="N493" i="3"/>
  <c r="N489" i="3"/>
  <c r="N485" i="3"/>
  <c r="N481" i="3"/>
  <c r="N477" i="3"/>
  <c r="N473" i="3"/>
  <c r="N469" i="3"/>
  <c r="N465" i="3"/>
  <c r="N461" i="3"/>
  <c r="N457" i="3"/>
  <c r="N453" i="3"/>
  <c r="N449" i="3"/>
  <c r="N445" i="3"/>
  <c r="N441" i="3"/>
  <c r="N437" i="3"/>
  <c r="N433" i="3"/>
  <c r="N429" i="3"/>
  <c r="N425" i="3"/>
  <c r="N421" i="3"/>
  <c r="N417" i="3"/>
  <c r="N413" i="3"/>
  <c r="N409" i="3"/>
  <c r="N405" i="3"/>
  <c r="N401" i="3"/>
  <c r="N397" i="3"/>
  <c r="N393" i="3"/>
  <c r="N560" i="3"/>
  <c r="N556" i="3"/>
  <c r="N552" i="3"/>
  <c r="N548" i="3"/>
  <c r="N544" i="3"/>
  <c r="N540" i="3"/>
  <c r="N536" i="3"/>
  <c r="N532" i="3"/>
  <c r="N528" i="3"/>
  <c r="N524" i="3"/>
  <c r="N520" i="3"/>
  <c r="N516" i="3"/>
  <c r="N512" i="3"/>
  <c r="N508" i="3"/>
  <c r="N504" i="3"/>
  <c r="N500" i="3"/>
  <c r="N496" i="3"/>
  <c r="N492" i="3"/>
  <c r="N488" i="3"/>
  <c r="N484" i="3"/>
  <c r="N480" i="3"/>
  <c r="N476" i="3"/>
  <c r="N472" i="3"/>
  <c r="N468" i="3"/>
  <c r="N464" i="3"/>
  <c r="N460" i="3"/>
  <c r="N456" i="3"/>
  <c r="N452" i="3"/>
  <c r="N448" i="3"/>
  <c r="N444" i="3"/>
  <c r="N440" i="3"/>
  <c r="N436" i="3"/>
  <c r="N432" i="3"/>
  <c r="N428" i="3"/>
  <c r="N424" i="3"/>
  <c r="N420" i="3"/>
  <c r="N416" i="3"/>
  <c r="N412" i="3"/>
  <c r="N408" i="3"/>
  <c r="N404" i="3"/>
  <c r="N400" i="3"/>
  <c r="N396" i="3"/>
  <c r="AD592" i="3"/>
  <c r="AD584" i="3"/>
  <c r="AD752" i="3"/>
  <c r="AD742" i="3"/>
  <c r="AD727" i="3"/>
  <c r="AD711" i="3"/>
  <c r="AD695" i="3"/>
  <c r="AD679" i="3"/>
  <c r="AD663" i="3"/>
  <c r="AD647" i="3"/>
  <c r="AD631" i="3"/>
  <c r="AD615" i="3"/>
  <c r="AD607" i="3"/>
  <c r="AD599" i="3"/>
  <c r="AD591" i="3"/>
  <c r="AD583" i="3"/>
  <c r="AD576" i="3"/>
  <c r="AD751" i="3"/>
  <c r="AD746" i="3"/>
  <c r="AD740" i="3"/>
  <c r="AD732" i="3"/>
  <c r="AD724" i="3"/>
  <c r="AD716" i="3"/>
  <c r="AD708" i="3"/>
  <c r="AD700" i="3"/>
  <c r="AD692" i="3"/>
  <c r="AD684" i="3"/>
  <c r="AD676" i="3"/>
  <c r="AD668" i="3"/>
  <c r="AD660" i="3"/>
  <c r="AD652" i="3"/>
  <c r="AD644" i="3"/>
  <c r="AD636" i="3"/>
  <c r="AD628" i="3"/>
  <c r="AD620" i="3"/>
  <c r="AD612" i="3"/>
  <c r="AD604" i="3"/>
  <c r="AD596" i="3"/>
  <c r="AD588" i="3"/>
  <c r="AD580" i="3"/>
  <c r="AD747" i="3"/>
  <c r="AD735" i="3"/>
  <c r="AD719" i="3"/>
  <c r="AD703" i="3"/>
  <c r="AD687" i="3"/>
  <c r="AD671" i="3"/>
  <c r="AD655" i="3"/>
  <c r="AD639" i="3"/>
  <c r="AD623" i="3"/>
  <c r="AD755" i="3"/>
  <c r="AD750" i="3"/>
  <c r="AD744" i="3"/>
  <c r="AD739" i="3"/>
  <c r="AD731" i="3"/>
  <c r="AD723" i="3"/>
  <c r="AD715" i="3"/>
  <c r="AD707" i="3"/>
  <c r="AD699" i="3"/>
  <c r="AD691" i="3"/>
  <c r="AD683" i="3"/>
  <c r="AD675" i="3"/>
  <c r="AD667" i="3"/>
  <c r="AD659" i="3"/>
  <c r="AD651" i="3"/>
  <c r="AD643" i="3"/>
  <c r="AD635" i="3"/>
  <c r="AD627" i="3"/>
  <c r="AD619" i="3"/>
  <c r="AD611" i="3"/>
  <c r="AD603" i="3"/>
  <c r="AD595" i="3"/>
  <c r="AD587" i="3"/>
  <c r="AD579" i="3"/>
  <c r="AD738" i="3"/>
  <c r="AD734" i="3"/>
  <c r="AD730" i="3"/>
  <c r="AD726" i="3"/>
  <c r="AD722" i="3"/>
  <c r="AD718" i="3"/>
  <c r="AD714" i="3"/>
  <c r="AD710" i="3"/>
  <c r="AD706" i="3"/>
  <c r="AD702" i="3"/>
  <c r="AD698" i="3"/>
  <c r="AD694" i="3"/>
  <c r="AD690" i="3"/>
  <c r="AD686" i="3"/>
  <c r="AD682" i="3"/>
  <c r="AD678" i="3"/>
  <c r="AD674" i="3"/>
  <c r="AD670" i="3"/>
  <c r="AD666" i="3"/>
  <c r="AD662" i="3"/>
  <c r="AD658" i="3"/>
  <c r="AD654" i="3"/>
  <c r="AD650" i="3"/>
  <c r="AD646" i="3"/>
  <c r="AD642" i="3"/>
  <c r="AD638" i="3"/>
  <c r="AD634" i="3"/>
  <c r="AD630" i="3"/>
  <c r="AD626" i="3"/>
  <c r="AD622" i="3"/>
  <c r="AD618" i="3"/>
  <c r="AD614" i="3"/>
  <c r="AD610" i="3"/>
  <c r="AD606" i="3"/>
  <c r="AD602" i="3"/>
  <c r="AD598" i="3"/>
  <c r="AD594" i="3"/>
  <c r="AD590" i="3"/>
  <c r="AD586" i="3"/>
  <c r="AD582" i="3"/>
  <c r="AD578" i="3"/>
  <c r="AD753" i="3"/>
  <c r="AD749" i="3"/>
  <c r="AD745" i="3"/>
  <c r="AD741" i="3"/>
  <c r="AD737" i="3"/>
  <c r="AD733" i="3"/>
  <c r="AD729" i="3"/>
  <c r="AD725" i="3"/>
  <c r="AD721" i="3"/>
  <c r="AD717" i="3"/>
  <c r="AD713" i="3"/>
  <c r="AD709" i="3"/>
  <c r="AD705" i="3"/>
  <c r="AD701" i="3"/>
  <c r="AD697" i="3"/>
  <c r="AD693" i="3"/>
  <c r="AD689" i="3"/>
  <c r="AD685" i="3"/>
  <c r="AD681" i="3"/>
  <c r="AD677" i="3"/>
  <c r="AD673" i="3"/>
  <c r="AD669" i="3"/>
  <c r="AD665" i="3"/>
  <c r="AD661" i="3"/>
  <c r="AD657" i="3"/>
  <c r="AD653" i="3"/>
  <c r="AD649" i="3"/>
  <c r="AD645" i="3"/>
  <c r="AD641" i="3"/>
  <c r="AD637" i="3"/>
  <c r="AD633" i="3"/>
  <c r="AD629" i="3"/>
  <c r="AD625" i="3"/>
  <c r="AD621" i="3"/>
  <c r="AD617" i="3"/>
  <c r="AD613" i="3"/>
  <c r="AD609" i="3"/>
  <c r="AD605" i="3"/>
  <c r="AD601" i="3"/>
  <c r="AD597" i="3"/>
  <c r="AD593" i="3"/>
  <c r="AD589" i="3"/>
  <c r="AD585" i="3"/>
  <c r="AD581" i="3"/>
  <c r="O228" i="3" l="1"/>
  <c r="O209" i="3"/>
  <c r="O207" i="3"/>
  <c r="O208" i="3"/>
  <c r="O210" i="3" l="1"/>
  <c r="P210" i="3" l="1"/>
  <c r="H7" i="4"/>
  <c r="P209" i="3"/>
  <c r="P207" i="3"/>
  <c r="P208"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C206" i="3"/>
  <c r="T206" i="3" s="1"/>
  <c r="D206" i="3"/>
  <c r="U206" i="3" s="1"/>
  <c r="E206" i="3"/>
  <c r="V206" i="3" s="1"/>
  <c r="F206" i="3"/>
  <c r="W206" i="3" s="1"/>
  <c r="G206" i="3"/>
  <c r="X206" i="3" s="1"/>
  <c r="B206" i="3"/>
  <c r="S206" i="3" s="1"/>
  <c r="A386" i="3"/>
  <c r="A387" i="3"/>
  <c r="A385" i="3"/>
  <c r="A383" i="3"/>
  <c r="A384" i="3"/>
  <c r="A369" i="3"/>
  <c r="A370" i="3"/>
  <c r="A371" i="3"/>
  <c r="A372" i="3"/>
  <c r="A373" i="3"/>
  <c r="A374" i="3"/>
  <c r="A375" i="3"/>
  <c r="A376" i="3"/>
  <c r="A377" i="3"/>
  <c r="A378" i="3"/>
  <c r="A379" i="3"/>
  <c r="A380" i="3"/>
  <c r="A381" i="3"/>
  <c r="A382"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209" i="3"/>
  <c r="A210" i="3"/>
  <c r="A211" i="3"/>
  <c r="A212" i="3"/>
  <c r="A213" i="3"/>
  <c r="A214" i="3"/>
  <c r="A208" i="3"/>
  <c r="A207" i="3"/>
  <c r="H22" i="3"/>
  <c r="B208" i="3" s="1"/>
  <c r="H23" i="3"/>
  <c r="C209" i="3" s="1"/>
  <c r="H24" i="3"/>
  <c r="D210" i="3" s="1"/>
  <c r="H25" i="3"/>
  <c r="H26" i="3"/>
  <c r="H27" i="3"/>
  <c r="B213" i="3" s="1"/>
  <c r="H28" i="3"/>
  <c r="B214" i="3" s="1"/>
  <c r="H29" i="3"/>
  <c r="E215" i="3" s="1"/>
  <c r="H30" i="3"/>
  <c r="C216" i="3" s="1"/>
  <c r="H31" i="3"/>
  <c r="C217" i="3" s="1"/>
  <c r="H32" i="3"/>
  <c r="B218" i="3" s="1"/>
  <c r="H33" i="3"/>
  <c r="H34" i="3"/>
  <c r="D220" i="3" s="1"/>
  <c r="H35" i="3"/>
  <c r="B221" i="3" s="1"/>
  <c r="H36" i="3"/>
  <c r="B222" i="3" s="1"/>
  <c r="H37" i="3"/>
  <c r="H38" i="3"/>
  <c r="D224" i="3" s="1"/>
  <c r="H39" i="3"/>
  <c r="C225" i="3" s="1"/>
  <c r="H40" i="3"/>
  <c r="B226" i="3" s="1"/>
  <c r="H41" i="3"/>
  <c r="H42" i="3"/>
  <c r="H43" i="3"/>
  <c r="B229" i="3" s="1"/>
  <c r="H44" i="3"/>
  <c r="F230" i="3" s="1"/>
  <c r="H45" i="3"/>
  <c r="E231" i="3" s="1"/>
  <c r="H46" i="3"/>
  <c r="C232" i="3" s="1"/>
  <c r="H47" i="3"/>
  <c r="C233" i="3" s="1"/>
  <c r="H48" i="3"/>
  <c r="B234" i="3" s="1"/>
  <c r="H49" i="3"/>
  <c r="H50" i="3"/>
  <c r="D236" i="3" s="1"/>
  <c r="H51" i="3"/>
  <c r="B237" i="3" s="1"/>
  <c r="H52" i="3"/>
  <c r="B238" i="3" s="1"/>
  <c r="H53" i="3"/>
  <c r="H54" i="3"/>
  <c r="C240" i="3" s="1"/>
  <c r="H55" i="3"/>
  <c r="C241" i="3" s="1"/>
  <c r="H56" i="3"/>
  <c r="B242" i="3" s="1"/>
  <c r="H57" i="3"/>
  <c r="H58" i="3"/>
  <c r="D244" i="3" s="1"/>
  <c r="H59" i="3"/>
  <c r="D245" i="3" s="1"/>
  <c r="H60" i="3"/>
  <c r="B246" i="3" s="1"/>
  <c r="H61" i="3"/>
  <c r="E247" i="3" s="1"/>
  <c r="H62" i="3"/>
  <c r="C248" i="3" s="1"/>
  <c r="H63" i="3"/>
  <c r="C249" i="3" s="1"/>
  <c r="H64" i="3"/>
  <c r="B250" i="3" s="1"/>
  <c r="H65" i="3"/>
  <c r="H66" i="3"/>
  <c r="D252" i="3" s="1"/>
  <c r="H67" i="3"/>
  <c r="D253" i="3" s="1"/>
  <c r="H68" i="3"/>
  <c r="B254" i="3" s="1"/>
  <c r="H69" i="3"/>
  <c r="H70" i="3"/>
  <c r="C256" i="3" s="1"/>
  <c r="H71" i="3"/>
  <c r="C257" i="3" s="1"/>
  <c r="H72" i="3"/>
  <c r="B258" i="3" s="1"/>
  <c r="H73" i="3"/>
  <c r="H74" i="3"/>
  <c r="D260" i="3" s="1"/>
  <c r="H75" i="3"/>
  <c r="E261" i="3" s="1"/>
  <c r="H76" i="3"/>
  <c r="F262" i="3" s="1"/>
  <c r="H77" i="3"/>
  <c r="E263" i="3" s="1"/>
  <c r="H78" i="3"/>
  <c r="C264" i="3" s="1"/>
  <c r="H79" i="3"/>
  <c r="G265" i="3" s="1"/>
  <c r="H80" i="3"/>
  <c r="B266" i="3" s="1"/>
  <c r="H81" i="3"/>
  <c r="H82" i="3"/>
  <c r="D268" i="3" s="1"/>
  <c r="H83" i="3"/>
  <c r="D269" i="3" s="1"/>
  <c r="H84" i="3"/>
  <c r="E270" i="3" s="1"/>
  <c r="H85" i="3"/>
  <c r="H86" i="3"/>
  <c r="C272" i="3" s="1"/>
  <c r="H87" i="3"/>
  <c r="C273" i="3" s="1"/>
  <c r="H88" i="3"/>
  <c r="H89" i="3"/>
  <c r="H90" i="3"/>
  <c r="D276" i="3" s="1"/>
  <c r="H91" i="3"/>
  <c r="D277" i="3" s="1"/>
  <c r="H92" i="3"/>
  <c r="F278" i="3" s="1"/>
  <c r="H93" i="3"/>
  <c r="E279" i="3" s="1"/>
  <c r="H94" i="3"/>
  <c r="C280" i="3" s="1"/>
  <c r="H95" i="3"/>
  <c r="C281" i="3" s="1"/>
  <c r="H96" i="3"/>
  <c r="H97" i="3"/>
  <c r="H98" i="3"/>
  <c r="D284" i="3" s="1"/>
  <c r="H99" i="3"/>
  <c r="D285" i="3" s="1"/>
  <c r="H100" i="3"/>
  <c r="B286" i="3" s="1"/>
  <c r="H101" i="3"/>
  <c r="H102" i="3"/>
  <c r="C288" i="3" s="1"/>
  <c r="H103" i="3"/>
  <c r="C289" i="3" s="1"/>
  <c r="H104" i="3"/>
  <c r="H105" i="3"/>
  <c r="H106" i="3"/>
  <c r="D292" i="3" s="1"/>
  <c r="H107" i="3"/>
  <c r="E293" i="3" s="1"/>
  <c r="H108" i="3"/>
  <c r="B294" i="3" s="1"/>
  <c r="H109" i="3"/>
  <c r="E295" i="3" s="1"/>
  <c r="H110" i="3"/>
  <c r="C296" i="3" s="1"/>
  <c r="H111" i="3"/>
  <c r="C297" i="3" s="1"/>
  <c r="H112" i="3"/>
  <c r="H113" i="3"/>
  <c r="H114" i="3"/>
  <c r="D300" i="3" s="1"/>
  <c r="H115" i="3"/>
  <c r="D301" i="3" s="1"/>
  <c r="H116" i="3"/>
  <c r="E302" i="3" s="1"/>
  <c r="H117" i="3"/>
  <c r="H118" i="3"/>
  <c r="C304" i="3" s="1"/>
  <c r="H119" i="3"/>
  <c r="C305" i="3" s="1"/>
  <c r="H120" i="3"/>
  <c r="H121" i="3"/>
  <c r="H122" i="3"/>
  <c r="D308" i="3" s="1"/>
  <c r="H123" i="3"/>
  <c r="D309" i="3" s="1"/>
  <c r="H124" i="3"/>
  <c r="F310" i="3" s="1"/>
  <c r="H125" i="3"/>
  <c r="E311" i="3" s="1"/>
  <c r="H126" i="3"/>
  <c r="C312" i="3" s="1"/>
  <c r="H127" i="3"/>
  <c r="C313" i="3" s="1"/>
  <c r="H128" i="3"/>
  <c r="H129" i="3"/>
  <c r="H130" i="3"/>
  <c r="D316" i="3" s="1"/>
  <c r="H131" i="3"/>
  <c r="D317" i="3" s="1"/>
  <c r="H132" i="3"/>
  <c r="B318" i="3" s="1"/>
  <c r="H133" i="3"/>
  <c r="H134" i="3"/>
  <c r="C320" i="3" s="1"/>
  <c r="H135" i="3"/>
  <c r="C321" i="3" s="1"/>
  <c r="H136" i="3"/>
  <c r="H137" i="3"/>
  <c r="H138" i="3"/>
  <c r="D324" i="3" s="1"/>
  <c r="H139" i="3"/>
  <c r="E325" i="3" s="1"/>
  <c r="H140" i="3"/>
  <c r="F326" i="3" s="1"/>
  <c r="H141" i="3"/>
  <c r="E327" i="3" s="1"/>
  <c r="H142" i="3"/>
  <c r="C328" i="3" s="1"/>
  <c r="H143" i="3"/>
  <c r="C329" i="3" s="1"/>
  <c r="H144" i="3"/>
  <c r="H145" i="3"/>
  <c r="H146" i="3"/>
  <c r="D332" i="3" s="1"/>
  <c r="H147" i="3"/>
  <c r="D333" i="3" s="1"/>
  <c r="H148" i="3"/>
  <c r="E334" i="3" s="1"/>
  <c r="H149" i="3"/>
  <c r="H150" i="3"/>
  <c r="C336" i="3" s="1"/>
  <c r="H151" i="3"/>
  <c r="C337" i="3" s="1"/>
  <c r="H152" i="3"/>
  <c r="H153" i="3"/>
  <c r="H154" i="3"/>
  <c r="D340" i="3" s="1"/>
  <c r="H155" i="3"/>
  <c r="D341" i="3" s="1"/>
  <c r="H156" i="3"/>
  <c r="F342" i="3" s="1"/>
  <c r="H157" i="3"/>
  <c r="E343" i="3" s="1"/>
  <c r="H158" i="3"/>
  <c r="C344" i="3" s="1"/>
  <c r="H159" i="3"/>
  <c r="C345" i="3" s="1"/>
  <c r="H160" i="3"/>
  <c r="H161" i="3"/>
  <c r="H162" i="3"/>
  <c r="D348" i="3" s="1"/>
  <c r="H163" i="3"/>
  <c r="D349" i="3" s="1"/>
  <c r="H164" i="3"/>
  <c r="B350" i="3" s="1"/>
  <c r="H165" i="3"/>
  <c r="H166" i="3"/>
  <c r="F352" i="3" s="1"/>
  <c r="H167" i="3"/>
  <c r="C353" i="3" s="1"/>
  <c r="H168" i="3"/>
  <c r="H169" i="3"/>
  <c r="H170" i="3"/>
  <c r="D356" i="3" s="1"/>
  <c r="H171" i="3"/>
  <c r="D357" i="3" s="1"/>
  <c r="H172" i="3"/>
  <c r="B358" i="3" s="1"/>
  <c r="H173" i="3"/>
  <c r="E359" i="3" s="1"/>
  <c r="H174" i="3"/>
  <c r="C360" i="3" s="1"/>
  <c r="H175" i="3"/>
  <c r="B361" i="3" s="1"/>
  <c r="H176" i="3"/>
  <c r="H177" i="3"/>
  <c r="H178" i="3"/>
  <c r="D364" i="3" s="1"/>
  <c r="H179" i="3"/>
  <c r="D365" i="3" s="1"/>
  <c r="H180" i="3"/>
  <c r="E366" i="3" s="1"/>
  <c r="H181" i="3"/>
  <c r="H182" i="3"/>
  <c r="B368" i="3" s="1"/>
  <c r="H183" i="3"/>
  <c r="D369" i="3" s="1"/>
  <c r="H184" i="3"/>
  <c r="B370" i="3" s="1"/>
  <c r="H185" i="3"/>
  <c r="H186" i="3"/>
  <c r="B372" i="3" s="1"/>
  <c r="H187" i="3"/>
  <c r="D373" i="3" s="1"/>
  <c r="H188" i="3"/>
  <c r="B374" i="3" s="1"/>
  <c r="H189" i="3"/>
  <c r="E375" i="3" s="1"/>
  <c r="H190" i="3"/>
  <c r="B376" i="3" s="1"/>
  <c r="H191" i="3"/>
  <c r="D377" i="3" s="1"/>
  <c r="H192" i="3"/>
  <c r="G378" i="3" s="1"/>
  <c r="H193" i="3"/>
  <c r="H194" i="3"/>
  <c r="B380" i="3" s="1"/>
  <c r="H195" i="3"/>
  <c r="B381" i="3" s="1"/>
  <c r="H196" i="3"/>
  <c r="B382" i="3" s="1"/>
  <c r="H197" i="3"/>
  <c r="H198" i="3"/>
  <c r="B384" i="3" s="1"/>
  <c r="H199" i="3"/>
  <c r="D385" i="3" s="1"/>
  <c r="H200" i="3"/>
  <c r="B386" i="3" s="1"/>
  <c r="H201" i="3"/>
  <c r="H21" i="3"/>
  <c r="E207" i="3" s="1"/>
  <c r="B253" i="3" l="1"/>
  <c r="B317" i="3"/>
  <c r="G207" i="3"/>
  <c r="B301" i="3"/>
  <c r="C352" i="3"/>
  <c r="C224" i="3"/>
  <c r="F353" i="3"/>
  <c r="C368" i="3"/>
  <c r="B349" i="3"/>
  <c r="B285" i="3"/>
  <c r="C208" i="3"/>
  <c r="F207" i="3"/>
  <c r="B333" i="3"/>
  <c r="B269" i="3"/>
  <c r="C384" i="3"/>
  <c r="D372" i="3"/>
  <c r="G329" i="3"/>
  <c r="B373" i="3"/>
  <c r="B365" i="3"/>
  <c r="B342" i="3"/>
  <c r="B326" i="3"/>
  <c r="B310" i="3"/>
  <c r="B278" i="3"/>
  <c r="B262" i="3"/>
  <c r="B230" i="3"/>
  <c r="C377" i="3"/>
  <c r="C361" i="3"/>
  <c r="C265" i="3"/>
  <c r="D381" i="3"/>
  <c r="F293" i="3"/>
  <c r="F229" i="3"/>
  <c r="G325" i="3"/>
  <c r="B207" i="3"/>
  <c r="B378" i="3"/>
  <c r="B341" i="3"/>
  <c r="B325" i="3"/>
  <c r="B309" i="3"/>
  <c r="B293" i="3"/>
  <c r="B277" i="3"/>
  <c r="B261" i="3"/>
  <c r="B245" i="3"/>
  <c r="C376" i="3"/>
  <c r="D380" i="3"/>
  <c r="D226" i="3"/>
  <c r="B366" i="3"/>
  <c r="F294" i="3"/>
  <c r="C207" i="3"/>
  <c r="B385" i="3"/>
  <c r="B377" i="3"/>
  <c r="B369" i="3"/>
  <c r="B334" i="3"/>
  <c r="B302" i="3"/>
  <c r="B270" i="3"/>
  <c r="C385" i="3"/>
  <c r="C369" i="3"/>
  <c r="D325" i="3"/>
  <c r="D293" i="3"/>
  <c r="D261" i="3"/>
  <c r="F325" i="3"/>
  <c r="F261" i="3"/>
  <c r="G377" i="3"/>
  <c r="G261" i="3"/>
  <c r="G387" i="3"/>
  <c r="E387" i="3"/>
  <c r="D387" i="3"/>
  <c r="C387" i="3"/>
  <c r="G379" i="3"/>
  <c r="E379" i="3"/>
  <c r="D379" i="3"/>
  <c r="C379" i="3"/>
  <c r="G371" i="3"/>
  <c r="E371" i="3"/>
  <c r="D371" i="3"/>
  <c r="C371" i="3"/>
  <c r="G363" i="3"/>
  <c r="E363" i="3"/>
  <c r="D363" i="3"/>
  <c r="C363" i="3"/>
  <c r="G355" i="3"/>
  <c r="F355" i="3"/>
  <c r="E355" i="3"/>
  <c r="D355" i="3"/>
  <c r="C355" i="3"/>
  <c r="G347" i="3"/>
  <c r="F347" i="3"/>
  <c r="B347" i="3"/>
  <c r="E347" i="3"/>
  <c r="D347" i="3"/>
  <c r="C347" i="3"/>
  <c r="G339" i="3"/>
  <c r="F339" i="3"/>
  <c r="B339" i="3"/>
  <c r="E339" i="3"/>
  <c r="D339" i="3"/>
  <c r="C339" i="3"/>
  <c r="G331" i="3"/>
  <c r="F331" i="3"/>
  <c r="B331" i="3"/>
  <c r="E331" i="3"/>
  <c r="D331" i="3"/>
  <c r="C331" i="3"/>
  <c r="G323" i="3"/>
  <c r="F323" i="3"/>
  <c r="B323" i="3"/>
  <c r="E323" i="3"/>
  <c r="D323" i="3"/>
  <c r="C323" i="3"/>
  <c r="G315" i="3"/>
  <c r="F315" i="3"/>
  <c r="B315" i="3"/>
  <c r="E315" i="3"/>
  <c r="D315" i="3"/>
  <c r="C315" i="3"/>
  <c r="G307" i="3"/>
  <c r="F307" i="3"/>
  <c r="B307" i="3"/>
  <c r="E307" i="3"/>
  <c r="D307" i="3"/>
  <c r="C307" i="3"/>
  <c r="G299" i="3"/>
  <c r="F299" i="3"/>
  <c r="B299" i="3"/>
  <c r="E299" i="3"/>
  <c r="D299" i="3"/>
  <c r="C299" i="3"/>
  <c r="G291" i="3"/>
  <c r="F291" i="3"/>
  <c r="B291" i="3"/>
  <c r="E291" i="3"/>
  <c r="D291" i="3"/>
  <c r="C291" i="3"/>
  <c r="G283" i="3"/>
  <c r="F283" i="3"/>
  <c r="B283" i="3"/>
  <c r="E283" i="3"/>
  <c r="D283" i="3"/>
  <c r="C283" i="3"/>
  <c r="G275" i="3"/>
  <c r="F275" i="3"/>
  <c r="B275" i="3"/>
  <c r="E275" i="3"/>
  <c r="D275" i="3"/>
  <c r="C275" i="3"/>
  <c r="G267" i="3"/>
  <c r="F267" i="3"/>
  <c r="B267" i="3"/>
  <c r="E267" i="3"/>
  <c r="D267" i="3"/>
  <c r="C267" i="3"/>
  <c r="G259" i="3"/>
  <c r="F259" i="3"/>
  <c r="B259" i="3"/>
  <c r="E259" i="3"/>
  <c r="D259" i="3"/>
  <c r="C259" i="3"/>
  <c r="G251" i="3"/>
  <c r="F251" i="3"/>
  <c r="B251" i="3"/>
  <c r="E251" i="3"/>
  <c r="D251" i="3"/>
  <c r="C251" i="3"/>
  <c r="G243" i="3"/>
  <c r="F243" i="3"/>
  <c r="B243" i="3"/>
  <c r="E243" i="3"/>
  <c r="D243" i="3"/>
  <c r="C243" i="3"/>
  <c r="G235" i="3"/>
  <c r="F235" i="3"/>
  <c r="B235" i="3"/>
  <c r="E235" i="3"/>
  <c r="C235" i="3"/>
  <c r="G227" i="3"/>
  <c r="F227" i="3"/>
  <c r="D227" i="3"/>
  <c r="B227" i="3"/>
  <c r="E227" i="3"/>
  <c r="C227" i="3"/>
  <c r="G219" i="3"/>
  <c r="F219" i="3"/>
  <c r="B219" i="3"/>
  <c r="E219" i="3"/>
  <c r="C219" i="3"/>
  <c r="G211" i="3"/>
  <c r="F211" i="3"/>
  <c r="D211" i="3"/>
  <c r="B211" i="3"/>
  <c r="E211" i="3"/>
  <c r="C211" i="3"/>
  <c r="E386" i="3"/>
  <c r="D386" i="3"/>
  <c r="C386" i="3"/>
  <c r="G386" i="3"/>
  <c r="E378" i="3"/>
  <c r="D378" i="3"/>
  <c r="C378" i="3"/>
  <c r="E370" i="3"/>
  <c r="D370" i="3"/>
  <c r="C370" i="3"/>
  <c r="G370" i="3"/>
  <c r="G362" i="3"/>
  <c r="E362" i="3"/>
  <c r="D362" i="3"/>
  <c r="C362" i="3"/>
  <c r="G354" i="3"/>
  <c r="F354" i="3"/>
  <c r="E354" i="3"/>
  <c r="D354" i="3"/>
  <c r="C354" i="3"/>
  <c r="G346" i="3"/>
  <c r="F346" i="3"/>
  <c r="E346" i="3"/>
  <c r="D346" i="3"/>
  <c r="C346" i="3"/>
  <c r="G338" i="3"/>
  <c r="F338" i="3"/>
  <c r="E338" i="3"/>
  <c r="D338" i="3"/>
  <c r="C338" i="3"/>
  <c r="G330" i="3"/>
  <c r="F330" i="3"/>
  <c r="E330" i="3"/>
  <c r="D330" i="3"/>
  <c r="C330" i="3"/>
  <c r="G322" i="3"/>
  <c r="F322" i="3"/>
  <c r="E322" i="3"/>
  <c r="D322" i="3"/>
  <c r="C322" i="3"/>
  <c r="G314" i="3"/>
  <c r="F314" i="3"/>
  <c r="E314" i="3"/>
  <c r="D314" i="3"/>
  <c r="C314" i="3"/>
  <c r="G306" i="3"/>
  <c r="F306" i="3"/>
  <c r="E306" i="3"/>
  <c r="D306" i="3"/>
  <c r="C306" i="3"/>
  <c r="G298" i="3"/>
  <c r="F298" i="3"/>
  <c r="E298" i="3"/>
  <c r="D298" i="3"/>
  <c r="C298" i="3"/>
  <c r="G290" i="3"/>
  <c r="F290" i="3"/>
  <c r="E290" i="3"/>
  <c r="D290" i="3"/>
  <c r="C290" i="3"/>
  <c r="G282" i="3"/>
  <c r="F282" i="3"/>
  <c r="E282" i="3"/>
  <c r="D282" i="3"/>
  <c r="C282" i="3"/>
  <c r="G274" i="3"/>
  <c r="F274" i="3"/>
  <c r="E274" i="3"/>
  <c r="D274" i="3"/>
  <c r="C274" i="3"/>
  <c r="G262" i="3"/>
  <c r="D262" i="3"/>
  <c r="C262" i="3"/>
  <c r="G254" i="3"/>
  <c r="D254" i="3"/>
  <c r="C254" i="3"/>
  <c r="F254" i="3"/>
  <c r="G246" i="3"/>
  <c r="D246" i="3"/>
  <c r="C246" i="3"/>
  <c r="G238" i="3"/>
  <c r="D238" i="3"/>
  <c r="C238" i="3"/>
  <c r="F238" i="3"/>
  <c r="G230" i="3"/>
  <c r="C230" i="3"/>
  <c r="G222" i="3"/>
  <c r="D222" i="3"/>
  <c r="C222" i="3"/>
  <c r="F222" i="3"/>
  <c r="G214" i="3"/>
  <c r="C214" i="3"/>
  <c r="D235" i="3"/>
  <c r="D214" i="3"/>
  <c r="E238" i="3"/>
  <c r="F370" i="3"/>
  <c r="G381" i="3"/>
  <c r="F381" i="3"/>
  <c r="E381" i="3"/>
  <c r="G373" i="3"/>
  <c r="F373" i="3"/>
  <c r="E373" i="3"/>
  <c r="G365" i="3"/>
  <c r="F365" i="3"/>
  <c r="E365" i="3"/>
  <c r="F361" i="3"/>
  <c r="E361" i="3"/>
  <c r="E357" i="3"/>
  <c r="F357" i="3"/>
  <c r="G353" i="3"/>
  <c r="E353" i="3"/>
  <c r="G349" i="3"/>
  <c r="F349" i="3"/>
  <c r="E349" i="3"/>
  <c r="F345" i="3"/>
  <c r="E345" i="3"/>
  <c r="G345" i="3"/>
  <c r="E341" i="3"/>
  <c r="G341" i="3"/>
  <c r="F337" i="3"/>
  <c r="G337" i="3"/>
  <c r="E337" i="3"/>
  <c r="G333" i="3"/>
  <c r="E333" i="3"/>
  <c r="F333" i="3"/>
  <c r="F329" i="3"/>
  <c r="E329" i="3"/>
  <c r="F321" i="3"/>
  <c r="G321" i="3"/>
  <c r="E321" i="3"/>
  <c r="G317" i="3"/>
  <c r="E317" i="3"/>
  <c r="F317" i="3"/>
  <c r="F313" i="3"/>
  <c r="E313" i="3"/>
  <c r="G313" i="3"/>
  <c r="E309" i="3"/>
  <c r="G309" i="3"/>
  <c r="F305" i="3"/>
  <c r="G305" i="3"/>
  <c r="E305" i="3"/>
  <c r="G301" i="3"/>
  <c r="E301" i="3"/>
  <c r="F301" i="3"/>
  <c r="F297" i="3"/>
  <c r="E297" i="3"/>
  <c r="F289" i="3"/>
  <c r="G289" i="3"/>
  <c r="E289" i="3"/>
  <c r="G285" i="3"/>
  <c r="E285" i="3"/>
  <c r="F285" i="3"/>
  <c r="F281" i="3"/>
  <c r="E281" i="3"/>
  <c r="G281" i="3"/>
  <c r="E277" i="3"/>
  <c r="G277" i="3"/>
  <c r="F273" i="3"/>
  <c r="G273" i="3"/>
  <c r="E273" i="3"/>
  <c r="G269" i="3"/>
  <c r="E269" i="3"/>
  <c r="F269" i="3"/>
  <c r="F265" i="3"/>
  <c r="E265" i="3"/>
  <c r="F257" i="3"/>
  <c r="G257" i="3"/>
  <c r="E257" i="3"/>
  <c r="G253" i="3"/>
  <c r="E253" i="3"/>
  <c r="F253" i="3"/>
  <c r="F249" i="3"/>
  <c r="E249" i="3"/>
  <c r="G249" i="3"/>
  <c r="E245" i="3"/>
  <c r="G245" i="3"/>
  <c r="F241" i="3"/>
  <c r="G241" i="3"/>
  <c r="E241" i="3"/>
  <c r="G237" i="3"/>
  <c r="E237" i="3"/>
  <c r="D237" i="3"/>
  <c r="F237" i="3"/>
  <c r="F233" i="3"/>
  <c r="E233" i="3"/>
  <c r="D233" i="3"/>
  <c r="E229" i="3"/>
  <c r="D229" i="3"/>
  <c r="F225" i="3"/>
  <c r="G225" i="3"/>
  <c r="E225" i="3"/>
  <c r="D225" i="3"/>
  <c r="G221" i="3"/>
  <c r="E221" i="3"/>
  <c r="D221" i="3"/>
  <c r="F221" i="3"/>
  <c r="F217" i="3"/>
  <c r="E217" i="3"/>
  <c r="D217" i="3"/>
  <c r="G217" i="3"/>
  <c r="E213" i="3"/>
  <c r="D213" i="3"/>
  <c r="G213" i="3"/>
  <c r="F209" i="3"/>
  <c r="G209" i="3"/>
  <c r="E209" i="3"/>
  <c r="D209" i="3"/>
  <c r="D207" i="3"/>
  <c r="B363" i="3"/>
  <c r="B353" i="3"/>
  <c r="B346" i="3"/>
  <c r="B338" i="3"/>
  <c r="B330" i="3"/>
  <c r="B322" i="3"/>
  <c r="B314" i="3"/>
  <c r="B306" i="3"/>
  <c r="B298" i="3"/>
  <c r="B290" i="3"/>
  <c r="B282" i="3"/>
  <c r="B274" i="3"/>
  <c r="B210" i="3"/>
  <c r="C381" i="3"/>
  <c r="C373" i="3"/>
  <c r="C365" i="3"/>
  <c r="C357" i="3"/>
  <c r="C349" i="3"/>
  <c r="C341" i="3"/>
  <c r="C333" i="3"/>
  <c r="C325" i="3"/>
  <c r="C317" i="3"/>
  <c r="C309" i="3"/>
  <c r="C301" i="3"/>
  <c r="C293" i="3"/>
  <c r="C285" i="3"/>
  <c r="C277" i="3"/>
  <c r="C269" i="3"/>
  <c r="C261" i="3"/>
  <c r="C253" i="3"/>
  <c r="C245" i="3"/>
  <c r="C237" i="3"/>
  <c r="C229" i="3"/>
  <c r="C221" i="3"/>
  <c r="C213" i="3"/>
  <c r="D361" i="3"/>
  <c r="D353" i="3"/>
  <c r="D345" i="3"/>
  <c r="D337" i="3"/>
  <c r="D329" i="3"/>
  <c r="D321" i="3"/>
  <c r="D313" i="3"/>
  <c r="D305" i="3"/>
  <c r="D297" i="3"/>
  <c r="D289" i="3"/>
  <c r="D281" i="3"/>
  <c r="D273" i="3"/>
  <c r="D265" i="3"/>
  <c r="D257" i="3"/>
  <c r="D249" i="3"/>
  <c r="D241" i="3"/>
  <c r="D231" i="3"/>
  <c r="F379" i="3"/>
  <c r="F363" i="3"/>
  <c r="F246" i="3"/>
  <c r="F214" i="3"/>
  <c r="G361" i="3"/>
  <c r="G297" i="3"/>
  <c r="G233" i="3"/>
  <c r="G383" i="3"/>
  <c r="F383" i="3"/>
  <c r="D383" i="3"/>
  <c r="C383" i="3"/>
  <c r="G375" i="3"/>
  <c r="F375" i="3"/>
  <c r="D375" i="3"/>
  <c r="C375" i="3"/>
  <c r="G367" i="3"/>
  <c r="F367" i="3"/>
  <c r="D367" i="3"/>
  <c r="C367" i="3"/>
  <c r="G359" i="3"/>
  <c r="F359" i="3"/>
  <c r="D359" i="3"/>
  <c r="C359" i="3"/>
  <c r="G351" i="3"/>
  <c r="F351" i="3"/>
  <c r="D351" i="3"/>
  <c r="C351" i="3"/>
  <c r="G343" i="3"/>
  <c r="F343" i="3"/>
  <c r="B343" i="3"/>
  <c r="D343" i="3"/>
  <c r="C343" i="3"/>
  <c r="G335" i="3"/>
  <c r="F335" i="3"/>
  <c r="B335" i="3"/>
  <c r="D335" i="3"/>
  <c r="C335" i="3"/>
  <c r="G327" i="3"/>
  <c r="F327" i="3"/>
  <c r="B327" i="3"/>
  <c r="D327" i="3"/>
  <c r="C327" i="3"/>
  <c r="G319" i="3"/>
  <c r="F319" i="3"/>
  <c r="B319" i="3"/>
  <c r="D319" i="3"/>
  <c r="C319" i="3"/>
  <c r="G311" i="3"/>
  <c r="F311" i="3"/>
  <c r="B311" i="3"/>
  <c r="D311" i="3"/>
  <c r="C311" i="3"/>
  <c r="G303" i="3"/>
  <c r="F303" i="3"/>
  <c r="B303" i="3"/>
  <c r="D303" i="3"/>
  <c r="C303" i="3"/>
  <c r="G295" i="3"/>
  <c r="F295" i="3"/>
  <c r="B295" i="3"/>
  <c r="D295" i="3"/>
  <c r="C295" i="3"/>
  <c r="G287" i="3"/>
  <c r="F287" i="3"/>
  <c r="B287" i="3"/>
  <c r="D287" i="3"/>
  <c r="C287" i="3"/>
  <c r="G279" i="3"/>
  <c r="F279" i="3"/>
  <c r="B279" i="3"/>
  <c r="D279" i="3"/>
  <c r="C279" i="3"/>
  <c r="G271" i="3"/>
  <c r="F271" i="3"/>
  <c r="B271" i="3"/>
  <c r="D271" i="3"/>
  <c r="C271" i="3"/>
  <c r="G263" i="3"/>
  <c r="F263" i="3"/>
  <c r="B263" i="3"/>
  <c r="D263" i="3"/>
  <c r="C263" i="3"/>
  <c r="G255" i="3"/>
  <c r="F255" i="3"/>
  <c r="B255" i="3"/>
  <c r="D255" i="3"/>
  <c r="C255" i="3"/>
  <c r="G247" i="3"/>
  <c r="F247" i="3"/>
  <c r="B247" i="3"/>
  <c r="D247" i="3"/>
  <c r="C247" i="3"/>
  <c r="G239" i="3"/>
  <c r="F239" i="3"/>
  <c r="B239" i="3"/>
  <c r="D239" i="3"/>
  <c r="C239" i="3"/>
  <c r="G231" i="3"/>
  <c r="F231" i="3"/>
  <c r="B231" i="3"/>
  <c r="C231" i="3"/>
  <c r="G223" i="3"/>
  <c r="F223" i="3"/>
  <c r="B223" i="3"/>
  <c r="D223" i="3"/>
  <c r="C223" i="3"/>
  <c r="G215" i="3"/>
  <c r="F215" i="3"/>
  <c r="B215" i="3"/>
  <c r="C215" i="3"/>
  <c r="B355" i="3"/>
  <c r="D215" i="3"/>
  <c r="E383" i="3"/>
  <c r="E367" i="3"/>
  <c r="E351" i="3"/>
  <c r="E335" i="3"/>
  <c r="E319" i="3"/>
  <c r="E303" i="3"/>
  <c r="E287" i="3"/>
  <c r="E271" i="3"/>
  <c r="E255" i="3"/>
  <c r="E239" i="3"/>
  <c r="E223" i="3"/>
  <c r="F387" i="3"/>
  <c r="F371" i="3"/>
  <c r="G382" i="3"/>
  <c r="F382" i="3"/>
  <c r="D382" i="3"/>
  <c r="C382" i="3"/>
  <c r="G374" i="3"/>
  <c r="F374" i="3"/>
  <c r="D374" i="3"/>
  <c r="C374" i="3"/>
  <c r="G366" i="3"/>
  <c r="F366" i="3"/>
  <c r="D366" i="3"/>
  <c r="C366" i="3"/>
  <c r="G358" i="3"/>
  <c r="D358" i="3"/>
  <c r="C358" i="3"/>
  <c r="F358" i="3"/>
  <c r="G350" i="3"/>
  <c r="F350" i="3"/>
  <c r="D350" i="3"/>
  <c r="C350" i="3"/>
  <c r="G342" i="3"/>
  <c r="D342" i="3"/>
  <c r="C342" i="3"/>
  <c r="G334" i="3"/>
  <c r="D334" i="3"/>
  <c r="C334" i="3"/>
  <c r="F334" i="3"/>
  <c r="G326" i="3"/>
  <c r="D326" i="3"/>
  <c r="C326" i="3"/>
  <c r="G318" i="3"/>
  <c r="D318" i="3"/>
  <c r="C318" i="3"/>
  <c r="F318" i="3"/>
  <c r="G310" i="3"/>
  <c r="D310" i="3"/>
  <c r="C310" i="3"/>
  <c r="G302" i="3"/>
  <c r="D302" i="3"/>
  <c r="C302" i="3"/>
  <c r="F302" i="3"/>
  <c r="G294" i="3"/>
  <c r="D294" i="3"/>
  <c r="C294" i="3"/>
  <c r="G286" i="3"/>
  <c r="D286" i="3"/>
  <c r="C286" i="3"/>
  <c r="F286" i="3"/>
  <c r="G278" i="3"/>
  <c r="D278" i="3"/>
  <c r="C278" i="3"/>
  <c r="G270" i="3"/>
  <c r="D270" i="3"/>
  <c r="C270" i="3"/>
  <c r="F270" i="3"/>
  <c r="G266" i="3"/>
  <c r="F266" i="3"/>
  <c r="E266" i="3"/>
  <c r="D266" i="3"/>
  <c r="C266" i="3"/>
  <c r="G258" i="3"/>
  <c r="F258" i="3"/>
  <c r="E258" i="3"/>
  <c r="D258" i="3"/>
  <c r="C258" i="3"/>
  <c r="G250" i="3"/>
  <c r="F250" i="3"/>
  <c r="E250" i="3"/>
  <c r="D250" i="3"/>
  <c r="C250" i="3"/>
  <c r="G242" i="3"/>
  <c r="F242" i="3"/>
  <c r="E242" i="3"/>
  <c r="D242" i="3"/>
  <c r="C242" i="3"/>
  <c r="G234" i="3"/>
  <c r="F234" i="3"/>
  <c r="E234" i="3"/>
  <c r="C234" i="3"/>
  <c r="D234" i="3"/>
  <c r="G226" i="3"/>
  <c r="F226" i="3"/>
  <c r="E226" i="3"/>
  <c r="C226" i="3"/>
  <c r="G218" i="3"/>
  <c r="F218" i="3"/>
  <c r="E218" i="3"/>
  <c r="C218" i="3"/>
  <c r="D218" i="3"/>
  <c r="G210" i="3"/>
  <c r="F210" i="3"/>
  <c r="E210" i="3"/>
  <c r="C210" i="3"/>
  <c r="B359" i="3"/>
  <c r="B354" i="3"/>
  <c r="E382" i="3"/>
  <c r="E350" i="3"/>
  <c r="E318" i="3"/>
  <c r="E286" i="3"/>
  <c r="E254" i="3"/>
  <c r="E222" i="3"/>
  <c r="F386" i="3"/>
  <c r="F385" i="3"/>
  <c r="E385" i="3"/>
  <c r="G385" i="3"/>
  <c r="F377" i="3"/>
  <c r="E377" i="3"/>
  <c r="F369" i="3"/>
  <c r="E369" i="3"/>
  <c r="G369" i="3"/>
  <c r="G384" i="3"/>
  <c r="F384" i="3"/>
  <c r="E384" i="3"/>
  <c r="G380" i="3"/>
  <c r="F380" i="3"/>
  <c r="E380" i="3"/>
  <c r="G376" i="3"/>
  <c r="F376" i="3"/>
  <c r="E376" i="3"/>
  <c r="G372" i="3"/>
  <c r="F372" i="3"/>
  <c r="E372" i="3"/>
  <c r="G368" i="3"/>
  <c r="F368" i="3"/>
  <c r="E368" i="3"/>
  <c r="G364" i="3"/>
  <c r="F364" i="3"/>
  <c r="E364" i="3"/>
  <c r="B364" i="3"/>
  <c r="G360" i="3"/>
  <c r="F360" i="3"/>
  <c r="E360" i="3"/>
  <c r="B360" i="3"/>
  <c r="G356" i="3"/>
  <c r="E356" i="3"/>
  <c r="F356" i="3"/>
  <c r="B356" i="3"/>
  <c r="G352" i="3"/>
  <c r="E352" i="3"/>
  <c r="B352" i="3"/>
  <c r="G348" i="3"/>
  <c r="E348" i="3"/>
  <c r="F348" i="3"/>
  <c r="B348" i="3"/>
  <c r="G344" i="3"/>
  <c r="F344" i="3"/>
  <c r="E344" i="3"/>
  <c r="B344" i="3"/>
  <c r="G340" i="3"/>
  <c r="F340" i="3"/>
  <c r="E340" i="3"/>
  <c r="B340" i="3"/>
  <c r="G336" i="3"/>
  <c r="F336" i="3"/>
  <c r="E336" i="3"/>
  <c r="B336" i="3"/>
  <c r="G332" i="3"/>
  <c r="F332" i="3"/>
  <c r="E332" i="3"/>
  <c r="B332" i="3"/>
  <c r="G328" i="3"/>
  <c r="F328" i="3"/>
  <c r="E328" i="3"/>
  <c r="B328" i="3"/>
  <c r="G324" i="3"/>
  <c r="F324" i="3"/>
  <c r="E324" i="3"/>
  <c r="B324" i="3"/>
  <c r="G320" i="3"/>
  <c r="F320" i="3"/>
  <c r="E320" i="3"/>
  <c r="B320" i="3"/>
  <c r="G316" i="3"/>
  <c r="F316" i="3"/>
  <c r="E316" i="3"/>
  <c r="B316" i="3"/>
  <c r="G312" i="3"/>
  <c r="F312" i="3"/>
  <c r="E312" i="3"/>
  <c r="B312" i="3"/>
  <c r="G308" i="3"/>
  <c r="F308" i="3"/>
  <c r="E308" i="3"/>
  <c r="B308" i="3"/>
  <c r="G304" i="3"/>
  <c r="F304" i="3"/>
  <c r="E304" i="3"/>
  <c r="B304" i="3"/>
  <c r="G300" i="3"/>
  <c r="F300" i="3"/>
  <c r="E300" i="3"/>
  <c r="B300" i="3"/>
  <c r="G296" i="3"/>
  <c r="F296" i="3"/>
  <c r="E296" i="3"/>
  <c r="B296" i="3"/>
  <c r="G292" i="3"/>
  <c r="F292" i="3"/>
  <c r="E292" i="3"/>
  <c r="B292" i="3"/>
  <c r="G288" i="3"/>
  <c r="F288" i="3"/>
  <c r="E288" i="3"/>
  <c r="B288" i="3"/>
  <c r="G284" i="3"/>
  <c r="F284" i="3"/>
  <c r="E284" i="3"/>
  <c r="B284" i="3"/>
  <c r="G280" i="3"/>
  <c r="F280" i="3"/>
  <c r="E280" i="3"/>
  <c r="B280" i="3"/>
  <c r="G276" i="3"/>
  <c r="F276" i="3"/>
  <c r="E276" i="3"/>
  <c r="B276" i="3"/>
  <c r="G272" i="3"/>
  <c r="F272" i="3"/>
  <c r="E272" i="3"/>
  <c r="B272" i="3"/>
  <c r="G268" i="3"/>
  <c r="F268" i="3"/>
  <c r="E268" i="3"/>
  <c r="B268" i="3"/>
  <c r="G264" i="3"/>
  <c r="F264" i="3"/>
  <c r="E264" i="3"/>
  <c r="B264" i="3"/>
  <c r="G260" i="3"/>
  <c r="F260" i="3"/>
  <c r="E260" i="3"/>
  <c r="B260" i="3"/>
  <c r="G256" i="3"/>
  <c r="F256" i="3"/>
  <c r="E256" i="3"/>
  <c r="B256" i="3"/>
  <c r="G252" i="3"/>
  <c r="F252" i="3"/>
  <c r="E252" i="3"/>
  <c r="B252" i="3"/>
  <c r="G248" i="3"/>
  <c r="F248" i="3"/>
  <c r="E248" i="3"/>
  <c r="B248" i="3"/>
  <c r="G244" i="3"/>
  <c r="F244" i="3"/>
  <c r="E244" i="3"/>
  <c r="B244" i="3"/>
  <c r="G240" i="3"/>
  <c r="F240" i="3"/>
  <c r="E240" i="3"/>
  <c r="B240" i="3"/>
  <c r="G236" i="3"/>
  <c r="F236" i="3"/>
  <c r="E236" i="3"/>
  <c r="B236" i="3"/>
  <c r="G232" i="3"/>
  <c r="F232" i="3"/>
  <c r="E232" i="3"/>
  <c r="D232" i="3"/>
  <c r="B232" i="3"/>
  <c r="G228" i="3"/>
  <c r="F228" i="3"/>
  <c r="E228" i="3"/>
  <c r="D228" i="3"/>
  <c r="B228" i="3"/>
  <c r="G224" i="3"/>
  <c r="F224" i="3"/>
  <c r="E224" i="3"/>
  <c r="B224" i="3"/>
  <c r="G220" i="3"/>
  <c r="F220" i="3"/>
  <c r="E220" i="3"/>
  <c r="B220" i="3"/>
  <c r="G216" i="3"/>
  <c r="F216" i="3"/>
  <c r="E216" i="3"/>
  <c r="D216" i="3"/>
  <c r="B216" i="3"/>
  <c r="G212" i="3"/>
  <c r="F212" i="3"/>
  <c r="E212" i="3"/>
  <c r="D212" i="3"/>
  <c r="B212" i="3"/>
  <c r="G208" i="3"/>
  <c r="F208" i="3"/>
  <c r="E208" i="3"/>
  <c r="C3" i="3"/>
  <c r="B387" i="3"/>
  <c r="B383" i="3"/>
  <c r="B379" i="3"/>
  <c r="B375" i="3"/>
  <c r="B371" i="3"/>
  <c r="B367" i="3"/>
  <c r="B362" i="3"/>
  <c r="B357" i="3"/>
  <c r="B351" i="3"/>
  <c r="B345" i="3"/>
  <c r="B337" i="3"/>
  <c r="B329" i="3"/>
  <c r="B321" i="3"/>
  <c r="B313" i="3"/>
  <c r="B305" i="3"/>
  <c r="B297" i="3"/>
  <c r="B289" i="3"/>
  <c r="B281" i="3"/>
  <c r="B273" i="3"/>
  <c r="B265" i="3"/>
  <c r="B257" i="3"/>
  <c r="B249" i="3"/>
  <c r="B241" i="3"/>
  <c r="B233" i="3"/>
  <c r="B225" i="3"/>
  <c r="B217" i="3"/>
  <c r="B209" i="3"/>
  <c r="C380" i="3"/>
  <c r="C372" i="3"/>
  <c r="C364" i="3"/>
  <c r="C356" i="3"/>
  <c r="C348" i="3"/>
  <c r="C340" i="3"/>
  <c r="C332" i="3"/>
  <c r="C324" i="3"/>
  <c r="C316" i="3"/>
  <c r="C308" i="3"/>
  <c r="C300" i="3"/>
  <c r="C292" i="3"/>
  <c r="C284" i="3"/>
  <c r="C276" i="3"/>
  <c r="C268" i="3"/>
  <c r="C260" i="3"/>
  <c r="C252" i="3"/>
  <c r="C244" i="3"/>
  <c r="C236" i="3"/>
  <c r="C228" i="3"/>
  <c r="C220" i="3"/>
  <c r="C212" i="3"/>
  <c r="D384" i="3"/>
  <c r="D376" i="3"/>
  <c r="D368" i="3"/>
  <c r="D360" i="3"/>
  <c r="D352" i="3"/>
  <c r="D344" i="3"/>
  <c r="D336" i="3"/>
  <c r="D328" i="3"/>
  <c r="D320" i="3"/>
  <c r="D312" i="3"/>
  <c r="D304" i="3"/>
  <c r="D296" i="3"/>
  <c r="D288" i="3"/>
  <c r="D280" i="3"/>
  <c r="D272" i="3"/>
  <c r="D264" i="3"/>
  <c r="D256" i="3"/>
  <c r="D248" i="3"/>
  <c r="D240" i="3"/>
  <c r="D230" i="3"/>
  <c r="D219" i="3"/>
  <c r="D208" i="3"/>
  <c r="E374" i="3"/>
  <c r="E358" i="3"/>
  <c r="E342" i="3"/>
  <c r="E326" i="3"/>
  <c r="E310" i="3"/>
  <c r="E294" i="3"/>
  <c r="E278" i="3"/>
  <c r="E262" i="3"/>
  <c r="E246" i="3"/>
  <c r="E230" i="3"/>
  <c r="E214" i="3"/>
  <c r="F378" i="3"/>
  <c r="F362" i="3"/>
  <c r="F341" i="3"/>
  <c r="F309" i="3"/>
  <c r="F277" i="3"/>
  <c r="F245" i="3"/>
  <c r="F213" i="3"/>
  <c r="G357" i="3"/>
  <c r="G293" i="3"/>
  <c r="G229" i="3"/>
  <c r="I208" i="3" l="1"/>
  <c r="I212" i="3"/>
  <c r="I210" i="3"/>
  <c r="I211" i="3"/>
  <c r="I209" i="3"/>
  <c r="I207" i="3"/>
  <c r="V207" i="3"/>
  <c r="W207" i="3"/>
  <c r="T207" i="3"/>
  <c r="X207" i="3"/>
  <c r="U207" i="3"/>
  <c r="S207" i="3"/>
</calcChain>
</file>

<file path=xl/sharedStrings.xml><?xml version="1.0" encoding="utf-8"?>
<sst xmlns="http://schemas.openxmlformats.org/spreadsheetml/2006/main" count="3597" uniqueCount="348">
  <si>
    <t>AIREDALE NHS FOUNDATION TRUST (RCF)</t>
  </si>
  <si>
    <t>NORTH EAST AND YORKSHIRE</t>
  </si>
  <si>
    <t>ACUTE TRUST</t>
  </si>
  <si>
    <t>*</t>
  </si>
  <si>
    <t>ALDER HEY CHILDREN'S NHS FOUNDATION TRUST (RBS)</t>
  </si>
  <si>
    <t>NORTH WEST</t>
  </si>
  <si>
    <t>ASHFORD AND ST PETER'S HOSPITALS NHS FOUNDATION TRUST (RTK)</t>
  </si>
  <si>
    <t>SOUTH EAST</t>
  </si>
  <si>
    <t>ASHFORD HEALTH CENTRE (AD907)</t>
  </si>
  <si>
    <t>INDEPENDENT SECTOR H/C PROVIDER SITE</t>
  </si>
  <si>
    <t>ASSURA READING LLP (NQT10)</t>
  </si>
  <si>
    <t>BARKING, HAVERING AND REDBRIDGE UNIVERSITY HOSPITALS NHS TRUST (RF4)</t>
  </si>
  <si>
    <t>LONDON</t>
  </si>
  <si>
    <t>BARNSLEY HOSPITAL NHS FOUNDATION TRUST (RFF)</t>
  </si>
  <si>
    <t>BARTS HEALTH NHS TRUST (R1H)</t>
  </si>
  <si>
    <t>BECKENHAM BEACON UCC (AD913)</t>
  </si>
  <si>
    <t>BEDFORDSHIRE HOSPITALS NHS FOUNDATION TRUST (RC9)</t>
  </si>
  <si>
    <t>EAST OF ENGLAND</t>
  </si>
  <si>
    <t>BERKSHIRE HEALTHCARE NHS FOUNDATION TRUST (RWX)</t>
  </si>
  <si>
    <t>COMMUNITY TRUST</t>
  </si>
  <si>
    <t>BIRMINGHAM WOMEN'S AND CHILDREN'S NHS FOUNDATION TRUST (RQ3)</t>
  </si>
  <si>
    <t>MIDLANDS</t>
  </si>
  <si>
    <t>BLACKPOOL TEACHING HOSPITALS NHS FOUNDATION TRUST (RXL)</t>
  </si>
  <si>
    <t>BOLTON NHS FOUNDATION TRUST (RMC)</t>
  </si>
  <si>
    <t>BRADFORD TEACHING HOSPITALS NHS FOUNDATION TRUST (RAE)</t>
  </si>
  <si>
    <t>BRIDGEWATER COMMUNITY HEALTHCARE NHS FOUNDATION TRUST (RY2)</t>
  </si>
  <si>
    <t>BRIGHTON AND SUSSEX UNIVERSITY HOSPITALS NHS TRUST (RXH)</t>
  </si>
  <si>
    <t>BUCKINGHAMSHIRE HEALTHCARE NHS TRUST (RXQ)</t>
  </si>
  <si>
    <t>CALDERDALE AND HUDDERSFIELD NHS FOUNDATION TRUST (RWY)</t>
  </si>
  <si>
    <t>CAMBRIDGE UNIVERSITY HOSPITALS NHS FOUNDATION TRUST (RGT)</t>
  </si>
  <si>
    <t>CENTRAL LONDON COMMUNITY HEALTHCARE NHS TRUST (RYX)</t>
  </si>
  <si>
    <t>CHELSEA AND WESTMINSTER HOSPITAL NHS FOUNDATION TRUST (RQM)</t>
  </si>
  <si>
    <t>CHESTERFIELD ROYAL HOSPITAL NHS FOUNDATION TRUST (RFS)</t>
  </si>
  <si>
    <t>CITY HEALTH CARE PARTNERSHIP CIC (NNF)</t>
  </si>
  <si>
    <t>CLACTON HOSPITAL (NQ108)</t>
  </si>
  <si>
    <t>COUNTESS OF CHESTER HOSPITAL NHS FOUNDATION TRUST (RJR)</t>
  </si>
  <si>
    <t>COUNTY DURHAM AND DARLINGTON NHS FOUNDATION TRUST (RXP)</t>
  </si>
  <si>
    <t>CROYDON HEALTH SERVICES NHS TRUST (RJ6)</t>
  </si>
  <si>
    <t>DARTFORD AND GRAVESHAM NHS TRUST (RN7)</t>
  </si>
  <si>
    <t>DERBYSHIRE COMMUNITY HEALTH SERVICES NHS FOUNDATION TRUST (RY8)</t>
  </si>
  <si>
    <t>DHU HEALTH CARE C.I.C (NNJ)</t>
  </si>
  <si>
    <t>DONCASTER AND BASSETLAW TEACHING HOSPITALS NHS FOUNDATION TRUST (RP5)</t>
  </si>
  <si>
    <t>DORSET COUNTY HOSPITAL NHS FOUNDATION TRUST (RBD)</t>
  </si>
  <si>
    <t>SOUTH WEST</t>
  </si>
  <si>
    <t>EAST AND NORTH HERTFORDSHIRE NHS TRUST (RWH)</t>
  </si>
  <si>
    <t>EAST CHESHIRE NHS TRUST (RJN)</t>
  </si>
  <si>
    <t>EAST KENT HOSPITALS UNIVERSITY NHS FOUNDATION TRUST (RVV)</t>
  </si>
  <si>
    <t>EAST LANCASHIRE HOSPITALS NHS TRUST (RXR)</t>
  </si>
  <si>
    <t>EAST SUFFOLK AND NORTH ESSEX NHS FOUNDATION TRUST (RDE)</t>
  </si>
  <si>
    <t>EAST SUSSEX HEALTHCARE NHS TRUST (RXC)</t>
  </si>
  <si>
    <t>EPSOM AND ST HELIER UNIVERSITY HOSPITALS NHS TRUST (RVR)</t>
  </si>
  <si>
    <t>FRIMLEY HEALTH NHS FOUNDATION TRUST (RDU)</t>
  </si>
  <si>
    <t>FRYATT HOSPITAL (NQ106)</t>
  </si>
  <si>
    <t>GATESHEAD HEALTH NHS FOUNDATION TRUST (RR7)</t>
  </si>
  <si>
    <t>GEORGE ELIOT HOSPITAL NHS TRUST (RLT)</t>
  </si>
  <si>
    <t>GLOUCESTERSHIRE HEALTH AND CARE NHS FOUNDATION TRUST (RTQ)</t>
  </si>
  <si>
    <t>MENTAL HEALTH AND LEARNING DISABILITY</t>
  </si>
  <si>
    <t>GLOUCESTERSHIRE HOSPITALS NHS FOUNDATION TRUST (RTE)</t>
  </si>
  <si>
    <t>GREAT WESTERN HOSPITALS NHS FOUNDATION TRUST (RN3)</t>
  </si>
  <si>
    <t>GUY'S AND ST THOMAS' NHS FOUNDATION TRUST (RJ1)</t>
  </si>
  <si>
    <t>HAMPSHIRE HOSPITALS NHS FOUNDATION TRUST (RN5)</t>
  </si>
  <si>
    <t>HARROGATE AND DISTRICT NHS FOUNDATION TRUST (RCD)</t>
  </si>
  <si>
    <t>HOMERTON UNIVERSITY HOSPITAL NHS FOUNDATION TRUST (RQX)</t>
  </si>
  <si>
    <t>HOUNSLOW AND RICHMOND COMMUNITY HEALTHCARE NHS TRUST (RY9)</t>
  </si>
  <si>
    <t>HULL UNIVERSITY TEACHING HOSPITALS NHS TRUST (RWA)</t>
  </si>
  <si>
    <t>IMPERIAL COLLEGE HEALTHCARE NHS TRUST (RYJ)</t>
  </si>
  <si>
    <t>INTEGRAL MEDICAL HOLDINGS (IMH) (DJN)</t>
  </si>
  <si>
    <t>INTERGRAL MEDICAL HOLDINGS IMH (ALBERT STREET) (DJN02)</t>
  </si>
  <si>
    <t>INTERGRAL MEDICAL HOLDINGS IMH OR MALLING HEALTH (DJN01)</t>
  </si>
  <si>
    <t>ISLE OF WIGHT NHS TRUST (R1F)</t>
  </si>
  <si>
    <t>JAMES PAGET UNIVERSITY HOSPITALS NHS FOUNDATION TRUST (RGP)</t>
  </si>
  <si>
    <t>KENT COMMUNITY HEALTH NHS FOUNDATION TRUST (RYY)</t>
  </si>
  <si>
    <t>KETTERING GENERAL HOSPITAL NHS FOUNDATION TRUST (RNQ)</t>
  </si>
  <si>
    <t>KING'S COLLEGE HOSPITAL NHS FOUNDATION TRUST (RJZ)</t>
  </si>
  <si>
    <t>KINGSTON HOSPITAL NHS FOUNDATION TRUST (RAX)</t>
  </si>
  <si>
    <t>LANCASHIRE TEACHING HOSPITALS NHS FOUNDATION TRUST (RXN)</t>
  </si>
  <si>
    <t>LEEDS TEACHING HOSPITALS NHS TRUST (RR8)</t>
  </si>
  <si>
    <t>LEWISHAM AND GREENWICH NHS TRUST (RJ2)</t>
  </si>
  <si>
    <t>LINCOLNSHIRE COMMUNITY HEALTH SERVICES NHS TRUST (RY5)</t>
  </si>
  <si>
    <t>LIVERPOOL UNIVERSITY HOSPITALS NHS FOUNDATION TRUST (REM)</t>
  </si>
  <si>
    <t>LIVERPOOL WOMEN'S NHS FOUNDATION TRUST (REP)</t>
  </si>
  <si>
    <t>LONDON NORTH WEST UNIVERSITY HEALTHCARE NHS TRUST (R1K)</t>
  </si>
  <si>
    <t>MAIDSTONE AND TUNBRIDGE WELLS NHS TRUST (RWF)</t>
  </si>
  <si>
    <t>MANCHESTER UNIVERSITY NHS FOUNDATION TRUST (R0A)</t>
  </si>
  <si>
    <t>MEDWAY NHS FOUNDATION TRUST (RPA)</t>
  </si>
  <si>
    <t>MID AND SOUTH ESSEX NHS FOUNDATION TRUST (RAJ)</t>
  </si>
  <si>
    <t>MID CHESHIRE HOSPITALS NHS FOUNDATION TRUST (RBT)</t>
  </si>
  <si>
    <t>MID YORKSHIRE HOSPITALS NHS TRUST (RXF)</t>
  </si>
  <si>
    <t>MILTON KEYNES UNIVERSITY HOSPITAL NHS FOUNDATION TRUST (RD8)</t>
  </si>
  <si>
    <t>MOORFIELDS EYE HOSPITAL NHS FOUNDATION TRUST (RP6)</t>
  </si>
  <si>
    <t>NORFOLK AND NORWICH UNIVERSITY HOSPITALS NHS FOUNDATION TRUST (RM1)</t>
  </si>
  <si>
    <t>NORTH BRISTOL NHS TRUST (RVJ)</t>
  </si>
  <si>
    <t>NORTH CUMBRIA INTEGRATED CARE NHS FOUNDATION TRUST (RNN)</t>
  </si>
  <si>
    <t>NORTH EAST LONDON NHS FOUNDATION TRUST (RAT)</t>
  </si>
  <si>
    <t>NORTH MIDDLESEX UNIVERSITY HOSPITAL NHS TRUST (RAP)</t>
  </si>
  <si>
    <t>NORTH TEES AND HARTLEPOOL NHS FOUNDATION TRUST (RVW)</t>
  </si>
  <si>
    <t>NORTH WEST ANGLIA NHS FOUNDATION TRUST (RGN)</t>
  </si>
  <si>
    <t>NORTH WEST BOROUGHS HEALTHCARE NHS FOUNDATION TRUST (RTV)</t>
  </si>
  <si>
    <t>NORTHAMPTON GENERAL HOSPITAL NHS TRUST (RNS)</t>
  </si>
  <si>
    <t>NORTHERN DEVON HEALTHCARE NHS TRUST (RBZ)</t>
  </si>
  <si>
    <t>NORTHERN LINCOLNSHIRE AND GOOLE NHS FOUNDATION TRUST (RJL)</t>
  </si>
  <si>
    <t>NORTHUMBRIA HEALTHCARE NHS FOUNDATION TRUST (RTF)</t>
  </si>
  <si>
    <t>NOTTINGHAM UNIVERSITY HOSPITALS NHS TRUST (RX1)</t>
  </si>
  <si>
    <t>ONE MEDICAL GROUP LIMITED (AXT)</t>
  </si>
  <si>
    <t>OXFORD HEALTH NHS FOUNDATION TRUST (RNU)</t>
  </si>
  <si>
    <t>OXFORD UNIVERSITY HOSPITALS NHS FOUNDATION TRUST (RTH)</t>
  </si>
  <si>
    <t>PARSONAGE STREET WALK IN CENTRE (DJN03)</t>
  </si>
  <si>
    <t>PAULTON MEMORIAL HOSPITAL (NQT5H)</t>
  </si>
  <si>
    <t>PENNINE ACUTE HOSPITALS NHS TRUST (RW6)</t>
  </si>
  <si>
    <t>PHL LYMINGTON UTC (AQN04)</t>
  </si>
  <si>
    <t>POOLE HOSPITAL NHS FOUNDATION TRUST (RD3)</t>
  </si>
  <si>
    <t>PORTSMOUTH HOSPITALS UNIVERSITY NATIONAL HEALTH SERVICE TRUST (RHU)</t>
  </si>
  <si>
    <t>PRACTICE PLUS GROUP HOSPITAL - SOUTHAMPTON (NTP11)</t>
  </si>
  <si>
    <t>PRACTICE PLUS GROUP SURGICAL CENTRE - ST MARYS PORTSMOUTH (NTPAD)</t>
  </si>
  <si>
    <t>QUEEN VICTORIA HOSPITAL NHS FOUNDATION TRUST (RPC)</t>
  </si>
  <si>
    <t>ROYAL BERKSHIRE NHS FOUNDATION TRUST (RHW)</t>
  </si>
  <si>
    <t>ROYAL CORNWALL HOSPITALS NHS TRUST (REF)</t>
  </si>
  <si>
    <t>ROYAL DEVON AND EXETER NHS FOUNDATION TRUST (RH8)</t>
  </si>
  <si>
    <t>ROYAL FREE LONDON NHS FOUNDATION TRUST (RAL)</t>
  </si>
  <si>
    <t>ROYAL STOKE UNIVERSITY HOSPITAL URGENT CARE CENTRE (NLO26)</t>
  </si>
  <si>
    <t>ROYAL SURREY COUNTY HOSPITAL NHS FOUNDATION TRUST (RA2)</t>
  </si>
  <si>
    <t>ROYAL UNITED HOSPITALS BATH NHS FOUNDATION TRUST (RD1)</t>
  </si>
  <si>
    <t>SALFORD ROYAL NHS FOUNDATION TRUST (RM3)</t>
  </si>
  <si>
    <t>SALISBURY NHS FOUNDATION TRUST (RNZ)</t>
  </si>
  <si>
    <t>SANDWELL AND WEST BIRMINGHAM HOSPITALS NHS TRUST (RXK)</t>
  </si>
  <si>
    <t>SANDWELL UCC (DJN04)</t>
  </si>
  <si>
    <t>SCARBOROUGH URGENT CARE CENTRE (NLO08)</t>
  </si>
  <si>
    <t>SEATON HOUSE (NR318)</t>
  </si>
  <si>
    <t>SHEFFIELD CHILDREN'S NHS FOUNDATION TRUST (RCU)</t>
  </si>
  <si>
    <t>SHEFFIELD TEACHING HOSPITALS NHS FOUNDATION TRUST (RHQ)</t>
  </si>
  <si>
    <t>SHERWOOD FOREST HOSPITALS NHS FOUNDATION TRUST (RK5)</t>
  </si>
  <si>
    <t>SHROPSHIRE COMMUNITY HEALTH NHS TRUST (R1D)</t>
  </si>
  <si>
    <t>SKELMERSDALE WALK IN CENTRE (NQT5F)</t>
  </si>
  <si>
    <t>SOMERSET NHS FOUNDATION TRUST (RH5)</t>
  </si>
  <si>
    <t>SOUTH TEES HOSPITALS NHS FOUNDATION TRUST (RTR)</t>
  </si>
  <si>
    <t>SOUTH TYNESIDE AND SUNDERLAND NHS FOUNDATION TRUST (R0B)</t>
  </si>
  <si>
    <t>SOUTH WARWICKSHIRE NHS FOUNDATION TRUST (RJC)</t>
  </si>
  <si>
    <t>SOUTHERN HEALTH NHS FOUNDATION TRUST (RW1)</t>
  </si>
  <si>
    <t>SOUTHPORT AND ORMSKIRK HOSPITAL NHS TRUST (RVY)</t>
  </si>
  <si>
    <t>ST GEORGE'S UNIVERSITY HOSPITALS NHS FOUNDATION TRUST (RJ7)</t>
  </si>
  <si>
    <t>ST HELENS AND KNOWSLEY TEACHING HOSPITALS NHS TRUST (RBN)</t>
  </si>
  <si>
    <t>ST MARY'S URGENT CARE CENTRE (NLO21)</t>
  </si>
  <si>
    <t>STOCKPORT NHS FOUNDATION TRUST (RWJ)</t>
  </si>
  <si>
    <t>SURREY AND SUSSEX HEALTHCARE NHS TRUST (RTP)</t>
  </si>
  <si>
    <t>SUSSEX COMMUNITY NHS FOUNDATION TRUST (RDR)</t>
  </si>
  <si>
    <t>TAMESIDE AND GLOSSOP INTEGRATED CARE NHS FOUNDATION TRUST (RMP)</t>
  </si>
  <si>
    <t>TETBURY HOSPITAL TRUST (AAH01)</t>
  </si>
  <si>
    <t>TETBURY HOSPITAL TRUST LTD (AAH)</t>
  </si>
  <si>
    <t>THE DUDLEY GROUP NHS FOUNDATION TRUST (RNA)</t>
  </si>
  <si>
    <t>THE HILLINGDON HOSPITALS NHS FOUNDATION TRUST (RAS)</t>
  </si>
  <si>
    <t>THE NEWCASTLE UPON TYNE HOSPITALS NHS FOUNDATION TRUST (RTD)</t>
  </si>
  <si>
    <t>THE PRINCESS ALEXANDRA HOSPITAL NHS TRUST (RQW)</t>
  </si>
  <si>
    <t>THE QUEEN ELIZABETH HOSPITAL, KING'S LYNN, NHS FOUNDATION TRUST (RCX)</t>
  </si>
  <si>
    <t>THE ROTHERHAM NHS FOUNDATION TRUST (RFR)</t>
  </si>
  <si>
    <t>THE ROYAL BOURNEMOUTH AND CHRISTCHURCH HOSPITALS NHS FOUNDATION TRUST (RDZ)</t>
  </si>
  <si>
    <t>THE ROYAL WOLVERHAMPTON NHS TRUST (RL4)</t>
  </si>
  <si>
    <t>THE SHREWSBURY AND TELFORD HOSPITAL NHS TRUST (RXW)</t>
  </si>
  <si>
    <t>TORBAY AND SOUTH DEVON NHS FOUNDATION TRUST (RA9)</t>
  </si>
  <si>
    <t>TOWER HAMLETS GP CARE GROUP CIC (AXA)</t>
  </si>
  <si>
    <t>UCC - NORTHWICK PARK HOSPITAL (AD906)</t>
  </si>
  <si>
    <t>UCC - QUEEN ELIZABETH HOSPITAL (AD914)</t>
  </si>
  <si>
    <t>UCC AT HILLINGDON HOSPITAL (AD904)</t>
  </si>
  <si>
    <t>UNITED LINCOLNSHIRE HOSPITALS NHS TRUST (RWD)</t>
  </si>
  <si>
    <t>UNIVERSITY COLLEGE LONDON HOSPITALS NHS FOUNDATION TRUST (RRV)</t>
  </si>
  <si>
    <t>UNIVERSITY HOSPITAL SOUTHAMPTON NHS FOUNDATION TRUST (RHM)</t>
  </si>
  <si>
    <t>UNIVERSITY HOSPITALS BIRMINGHAM NHS FOUNDATION TRUST (RRK)</t>
  </si>
  <si>
    <t>UNIVERSITY HOSPITALS BRISTOL AND WESTON NHS FOUNDATION TRUST (RA7)</t>
  </si>
  <si>
    <t>UNIVERSITY HOSPITALS COVENTRY AND WARWICKSHIRE NHS TRUST (RKB)</t>
  </si>
  <si>
    <t>UNIVERSITY HOSPITALS OF DERBY AND BURTON NHS FOUNDATION TRUST (RTG)</t>
  </si>
  <si>
    <t>UNIVERSITY HOSPITALS OF LEICESTER NHS TRUST (RWE)</t>
  </si>
  <si>
    <t>UNIVERSITY HOSPITALS OF MORECAMBE BAY NHS FOUNDATION TRUST (RTX)</t>
  </si>
  <si>
    <t>UNIVERSITY HOSPITALS OF NORTH MIDLANDS NHS TRUST (RJE)</t>
  </si>
  <si>
    <t>UNIVERSITY HOSPITALS PLYMOUTH NHS TRUST (RK9)</t>
  </si>
  <si>
    <t>UNIVERSITY HOSPITALS SUSSEX NHS FOUNDATION TRUST (RYR)</t>
  </si>
  <si>
    <t>URGENT CARE CENTRE (AD903)</t>
  </si>
  <si>
    <t>URGENT CARE CENTRE (NQT5G)</t>
  </si>
  <si>
    <t>UTC - CENTRAL MIDDLESEX HOSPITAL (AD918)</t>
  </si>
  <si>
    <t>WALSALL HEALTHCARE NHS TRUST (RBK)</t>
  </si>
  <si>
    <t>WARRINGTON AND HALTON TEACHING HOSPITALS NHS FOUNDATION TRUST (RWW)</t>
  </si>
  <si>
    <t>WEST HERTFORDSHIRE HOSPITALS NHS TRUST (RWG)</t>
  </si>
  <si>
    <t>WEST MIDLANDS DOCTORS URGENT CARE (NLO14)</t>
  </si>
  <si>
    <t>WEST SUFFOLK NHS FOUNDATION TRUST (RGR)</t>
  </si>
  <si>
    <t>WHITTINGTON HEALTH NHS TRUST (RKE)</t>
  </si>
  <si>
    <t>WILTSHIRE HEALTH &amp; CARE (AXG)</t>
  </si>
  <si>
    <t>WIRRAL UNIVERSITY TEACHING HOSPITAL NHS FOUNDATION TRUST (RBL)</t>
  </si>
  <si>
    <t>WOKING WALK IN CENTRE (AD916)</t>
  </si>
  <si>
    <t>WORCESTERSHIRE ACUTE HOSPITALS NHS TRUST (RWP)</t>
  </si>
  <si>
    <t>WRIGHTINGTON, WIGAN AND LEIGH NHS FOUNDATION TRUST (RRF)</t>
  </si>
  <si>
    <t>WYE VALLEY NHS TRUST (RLQ)</t>
  </si>
  <si>
    <t>YEOVIL DISTRICT HOSPITAL NHS FOUNDATION TRUST (RA4)</t>
  </si>
  <si>
    <t>YORK AND SCARBOROUGH TEACHING HOSPITALS NHS FOUNDATION TRUST (RCB)</t>
  </si>
  <si>
    <t>YORKSHIRE DOCTORS URGENT CARE - VALE OF YORK (NLO15)</t>
  </si>
  <si>
    <t>Duration in Department - 01:31 - 01:40</t>
  </si>
  <si>
    <t>Duration in Department - 01:41 - 01:50</t>
  </si>
  <si>
    <t>Duration in Department - 01:51 - 02:00</t>
  </si>
  <si>
    <t>Duration in Department - 02:01 - 02:10</t>
  </si>
  <si>
    <t>Duration in Department - 02:11 - 02:20</t>
  </si>
  <si>
    <t>Duration in Department - 02:21 - 02:30</t>
  </si>
  <si>
    <t>Duration in Department - 02:31 - 02:40</t>
  </si>
  <si>
    <t>Duration in Department - 02:41 - 02:50</t>
  </si>
  <si>
    <t>Duration in Department - 02:51 - 03:00</t>
  </si>
  <si>
    <t>Duration in Department - 03:01 - 03:10</t>
  </si>
  <si>
    <t>Duration in Department - 03:11 - 03:20</t>
  </si>
  <si>
    <t>Duration in Department - 03:21 - 03:30</t>
  </si>
  <si>
    <t>Duration in Department - 03:31 - 03:40</t>
  </si>
  <si>
    <t>Duration in Department - 03:41 - 03:50</t>
  </si>
  <si>
    <t>Duration in Department - 03:51 - 04:00</t>
  </si>
  <si>
    <t>Duration in Department - 04:01 or above</t>
  </si>
  <si>
    <t>Duration in Department - Not Known</t>
  </si>
  <si>
    <t>PROVIDER</t>
  </si>
  <si>
    <t>Region</t>
  </si>
  <si>
    <t>NHSE_Organisation_Type</t>
  </si>
  <si>
    <t>Acuity - 1 - Immediate resuscitation</t>
  </si>
  <si>
    <t>Acuity - 2 - Very urgent</t>
  </si>
  <si>
    <t>Acuity - 3 - Urgent</t>
  </si>
  <si>
    <t>Acuity - 4 - Standard</t>
  </si>
  <si>
    <t>Acuity - 5 - Non-urgent</t>
  </si>
  <si>
    <t>Acuity - Not Known</t>
  </si>
  <si>
    <t>Age - Under 1 Year</t>
  </si>
  <si>
    <t>Age - 1-4 Years Old</t>
  </si>
  <si>
    <t>Age - 5-13 Years Old</t>
  </si>
  <si>
    <t>Age - 14-17 Years Old</t>
  </si>
  <si>
    <t>Age - 18-34 Years Old</t>
  </si>
  <si>
    <t>Age - 35-64 Years Old</t>
  </si>
  <si>
    <t>Age - 65-79 Years Old</t>
  </si>
  <si>
    <t>Age - 80 Years or Older</t>
  </si>
  <si>
    <t>Age - Not Known</t>
  </si>
  <si>
    <t>Duration in Department - 00:00 - 00:10</t>
  </si>
  <si>
    <t>Duration in Department - 00:11 - 00:20</t>
  </si>
  <si>
    <t>Duration in Department - 00:21 - 00:30</t>
  </si>
  <si>
    <t>Duration in Department - 00:31 - 00:40</t>
  </si>
  <si>
    <t>Duration in Department - 00:41 - 00:50</t>
  </si>
  <si>
    <t>Duration in Department - 00:51 - 01:00</t>
  </si>
  <si>
    <t>Duration in Department - 01:01 - 01:10</t>
  </si>
  <si>
    <t>Duration in Department - 01:11 - 01:20</t>
  </si>
  <si>
    <t>Duration in Department - 01:21 - 01:30</t>
  </si>
  <si>
    <t>N/A</t>
  </si>
  <si>
    <t>N.A</t>
  </si>
  <si>
    <t>Providers</t>
  </si>
  <si>
    <t>Row Labels</t>
  </si>
  <si>
    <t>Grand Total</t>
  </si>
  <si>
    <t>Count of PROVIDER</t>
  </si>
  <si>
    <t>Sum of Acuity - 1 - Immediate resuscitation</t>
  </si>
  <si>
    <t>Immediate resuscitation</t>
  </si>
  <si>
    <t>Very urgent</t>
  </si>
  <si>
    <t>Urgent</t>
  </si>
  <si>
    <t>Standard</t>
  </si>
  <si>
    <t>Non-urgent</t>
  </si>
  <si>
    <t>Not Known</t>
  </si>
  <si>
    <t>Acuity across Providers</t>
  </si>
  <si>
    <t>Total Patient Count</t>
  </si>
  <si>
    <t>Total</t>
  </si>
  <si>
    <t>Acuity Pattern across Providers</t>
  </si>
  <si>
    <t>Aggregate functions</t>
  </si>
  <si>
    <t>Max</t>
  </si>
  <si>
    <t>Sum of Age - 1-4 Years Old</t>
  </si>
  <si>
    <t>Sum of Age - 5-13 Years Old</t>
  </si>
  <si>
    <t>Sum of Age - 14-17 Years Old</t>
  </si>
  <si>
    <t>Sum of Age - 18-34 Years Old</t>
  </si>
  <si>
    <t>Sum of Age - 35-64 Years Old</t>
  </si>
  <si>
    <t>Sum of Age - 65-79 Years Old</t>
  </si>
  <si>
    <t>Sum of Age - 80 Years or Older</t>
  </si>
  <si>
    <t>Sum of Age - Not Known</t>
  </si>
  <si>
    <t>Under 1 Year</t>
  </si>
  <si>
    <t>1-4 Years Old</t>
  </si>
  <si>
    <t>5-13 Years Old</t>
  </si>
  <si>
    <t>14-17 Years Old</t>
  </si>
  <si>
    <t>18-34 Years Old</t>
  </si>
  <si>
    <t>35-64 Years Old</t>
  </si>
  <si>
    <t>65-79 Years Old</t>
  </si>
  <si>
    <t>80 Years or Older</t>
  </si>
  <si>
    <t>Cummulative Acuity Across Region</t>
  </si>
  <si>
    <t xml:space="preserve">Cummulative Age </t>
  </si>
  <si>
    <t>Cummulative Acuity</t>
  </si>
  <si>
    <t>Cummulative Length of Stay</t>
  </si>
  <si>
    <t>00:00 - 00:10</t>
  </si>
  <si>
    <t>00:11 - 00:20</t>
  </si>
  <si>
    <t>00:21 - 00:30</t>
  </si>
  <si>
    <t>00:31 - 00:40</t>
  </si>
  <si>
    <t>00:41 - 00:50</t>
  </si>
  <si>
    <t>00:51 - 01:00</t>
  </si>
  <si>
    <t>01:01 - 01:10</t>
  </si>
  <si>
    <t>01:11 - 01:20</t>
  </si>
  <si>
    <t>01:21 - 01:30</t>
  </si>
  <si>
    <t>01:31 - 01:40</t>
  </si>
  <si>
    <t>01:41 - 01:50</t>
  </si>
  <si>
    <t>01:51 - 02:00</t>
  </si>
  <si>
    <t>02:01 - 02:10</t>
  </si>
  <si>
    <t>02:11 - 02:20</t>
  </si>
  <si>
    <t>02:21 - 02:30</t>
  </si>
  <si>
    <t>02:31 - 02:40</t>
  </si>
  <si>
    <t>02:41 - 02:50</t>
  </si>
  <si>
    <t>02:51 - 03:00</t>
  </si>
  <si>
    <t>03:01 - 03:10</t>
  </si>
  <si>
    <t>03:11 - 03:20</t>
  </si>
  <si>
    <t>03:21 - 03:30</t>
  </si>
  <si>
    <t>03:31 - 03:40</t>
  </si>
  <si>
    <t>03:41 - 03:50</t>
  </si>
  <si>
    <t>03:51 - 04:00</t>
  </si>
  <si>
    <t>04:01 or above</t>
  </si>
  <si>
    <t>Age Across Providers</t>
  </si>
  <si>
    <t>Length of Stay</t>
  </si>
  <si>
    <t>LOS</t>
  </si>
  <si>
    <t xml:space="preserve">Age </t>
  </si>
  <si>
    <t>Values</t>
  </si>
  <si>
    <t>All Providers</t>
  </si>
  <si>
    <t>TOTAL PROVIDERS</t>
  </si>
  <si>
    <t>Immediate Resuscitation</t>
  </si>
  <si>
    <t>Very Urgent</t>
  </si>
  <si>
    <t>Non-Urgent</t>
  </si>
  <si>
    <t>"--Select Provider--"</t>
  </si>
  <si>
    <t>Short</t>
  </si>
  <si>
    <t>Medium</t>
  </si>
  <si>
    <t>Long</t>
  </si>
  <si>
    <t xml:space="preserve">Short </t>
  </si>
  <si>
    <t>Infant</t>
  </si>
  <si>
    <t xml:space="preserve">Total </t>
  </si>
  <si>
    <t>TOTAL PATIENT BY PROVIDER</t>
  </si>
  <si>
    <t>1-4yrs</t>
  </si>
  <si>
    <t>14-17yrs</t>
  </si>
  <si>
    <t>TOTAL PATIENT COUNT</t>
  </si>
  <si>
    <t>Short 00:00- 01:00</t>
  </si>
  <si>
    <t>Medium 01:01-02:30</t>
  </si>
  <si>
    <t>Long 02:31-04:00</t>
  </si>
  <si>
    <t>Short LOS</t>
  </si>
  <si>
    <t>Under 1Yr</t>
  </si>
  <si>
    <t>5-13Yrs</t>
  </si>
  <si>
    <t>18-34yrs</t>
  </si>
  <si>
    <t>35-64yrs</t>
  </si>
  <si>
    <t>65-79yrs</t>
  </si>
  <si>
    <t>80yrs+</t>
  </si>
  <si>
    <t>"--Select Acuity--"</t>
  </si>
  <si>
    <t>"--Select Duration--"</t>
  </si>
  <si>
    <t>Total Patient with Min LOS 00:00-00:10</t>
  </si>
  <si>
    <t>Total Patient with Max LOS 04:01 &amp; above</t>
  </si>
  <si>
    <t>Provider with Higer PT requiring IM</t>
  </si>
  <si>
    <t>Provider with Higer PT requiring Very Urgent care</t>
  </si>
  <si>
    <t>Provider with Higer Patient Requiring Urgent Care</t>
  </si>
  <si>
    <t>Provider with Higher PT requiring Standard Care</t>
  </si>
  <si>
    <t>Provider with Higer no of Patient requiring Non-Urgent Care</t>
  </si>
  <si>
    <t>Max Acuity Aggregate across Regions</t>
  </si>
  <si>
    <t>Short_LOS</t>
  </si>
  <si>
    <t>Sum of Medium LOS 01:01-02:30hrs</t>
  </si>
  <si>
    <t>Medium LOS 01:01-02:30hrs</t>
  </si>
  <si>
    <t>Sum of Long LOS 02:31-04:01+</t>
  </si>
  <si>
    <t>Long LOS 02:31-04:01+</t>
  </si>
  <si>
    <t>Short LOS 00:00-01:00hrs</t>
  </si>
  <si>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</sst>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0_);_(* \(#,##0.0\);_(* &quot;-&quot;??_);_(@_)"/>
    <numFmt numFmtId="165" formatCode="_(* #,##0_);_(* \(#,##0\);_(* &quot;-&quot;??_);_(@_)"/>
    <numFmt numFmtId="166"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2"/>
      <color rgb="FF002060"/>
      <name val="Berlin Sans FB"/>
      <family val="2"/>
    </font>
    <font>
      <sz val="12"/>
      <color theme="1"/>
      <name val="Berlin Sans FB"/>
      <family val="2"/>
    </font>
    <font>
      <b/>
      <sz val="12"/>
      <color theme="0"/>
      <name val="Corbel"/>
      <family val="2"/>
    </font>
    <font>
      <b/>
      <sz val="14"/>
      <color rgb="FF002060"/>
      <name val="Corbel"/>
      <family val="2"/>
    </font>
    <font>
      <b/>
      <sz val="16"/>
      <color rgb="FF002060"/>
      <name val="Corbel"/>
      <family val="2"/>
    </font>
    <font>
      <b/>
      <sz val="16"/>
      <color theme="1"/>
      <name val="Corbel"/>
      <family val="2"/>
    </font>
    <font>
      <b/>
      <sz val="22"/>
      <color theme="1"/>
      <name val="Corbel"/>
      <family val="2"/>
    </font>
    <font>
      <b/>
      <sz val="22"/>
      <color theme="0"/>
      <name val="Corbel"/>
      <family val="2"/>
    </font>
    <font>
      <b/>
      <sz val="36"/>
      <color theme="1"/>
      <name val="Corbel"/>
      <family val="2"/>
    </font>
    <font>
      <b/>
      <sz val="18"/>
      <color theme="8" tint="-0.499984740745262"/>
      <name val="Corbel"/>
      <family val="2"/>
    </font>
    <font>
      <sz val="20"/>
      <color theme="1"/>
      <name val="Wingdings 3"/>
      <family val="1"/>
      <charset val="2"/>
    </font>
  </fonts>
  <fills count="9">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4"/>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79998168889431442"/>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43" fontId="1" fillId="0" borderId="0" applyFont="0" applyFill="0" applyBorder="0" applyAlignment="0" applyProtection="0"/>
  </cellStyleXfs>
  <cellXfs count="65">
    <xf numFmtId="0" fontId="0" fillId="0" borderId="0" xfId="0"/>
    <xf numFmtId="1" fontId="0" fillId="2" borderId="1" xfId="0" applyNumberFormat="1" applyFill="1" applyBorder="1"/>
    <xf numFmtId="1" fontId="0" fillId="0" borderId="1" xfId="0" applyNumberFormat="1" applyBorder="1"/>
    <xf numFmtId="1" fontId="0" fillId="2" borderId="2" xfId="0" applyNumberFormat="1" applyFill="1" applyBorder="1"/>
    <xf numFmtId="1" fontId="0" fillId="0" borderId="3" xfId="0" applyNumberFormat="1" applyBorder="1"/>
    <xf numFmtId="1" fontId="0" fillId="0" borderId="0" xfId="0" applyNumberFormat="1"/>
    <xf numFmtId="1" fontId="0" fillId="0" borderId="0" xfId="0" applyNumberFormat="1" applyAlignment="1">
      <alignment horizontal="right"/>
    </xf>
    <xf numFmtId="0" fontId="0" fillId="0" borderId="0" xfId="0" applyAlignment="1">
      <alignment horizontal="right"/>
    </xf>
    <xf numFmtId="0" fontId="0" fillId="0" borderId="0" xfId="0" pivotButton="1"/>
    <xf numFmtId="0" fontId="0" fillId="0" borderId="0" xfId="0" applyAlignment="1">
      <alignment horizontal="left"/>
    </xf>
    <xf numFmtId="2" fontId="0" fillId="0" borderId="0" xfId="0" applyNumberFormat="1"/>
    <xf numFmtId="165" fontId="0" fillId="0" borderId="0" xfId="1" applyNumberFormat="1" applyFont="1" applyAlignment="1"/>
    <xf numFmtId="0" fontId="2" fillId="2" borderId="3" xfId="0" applyFont="1" applyFill="1" applyBorder="1" applyAlignment="1">
      <alignment horizontal="left"/>
    </xf>
    <xf numFmtId="0" fontId="0" fillId="3" borderId="0" xfId="0" applyFill="1"/>
    <xf numFmtId="0" fontId="5" fillId="3" borderId="0" xfId="0" applyFont="1" applyFill="1"/>
    <xf numFmtId="0" fontId="6" fillId="3" borderId="0" xfId="0" applyFont="1" applyFill="1"/>
    <xf numFmtId="0" fontId="0" fillId="3" borderId="0" xfId="0" applyFill="1" applyAlignment="1">
      <alignment horizontal="left"/>
    </xf>
    <xf numFmtId="0" fontId="5" fillId="3" borderId="0" xfId="0" applyFont="1" applyFill="1" applyAlignment="1">
      <alignment horizontal="left"/>
    </xf>
    <xf numFmtId="0" fontId="0" fillId="4" borderId="0" xfId="0" applyFill="1"/>
    <xf numFmtId="0" fontId="8" fillId="3" borderId="0" xfId="0" applyFont="1" applyFill="1" applyAlignment="1">
      <alignment horizontal="left"/>
    </xf>
    <xf numFmtId="0" fontId="8" fillId="3" borderId="0" xfId="0" applyFont="1" applyFill="1" applyAlignment="1">
      <alignment horizontal="center"/>
    </xf>
    <xf numFmtId="165" fontId="0" fillId="0" borderId="0" xfId="0" applyNumberFormat="1"/>
    <xf numFmtId="166" fontId="0" fillId="0" borderId="0" xfId="0" applyNumberFormat="1"/>
    <xf numFmtId="164" fontId="0" fillId="0" borderId="0" xfId="1" applyNumberFormat="1" applyFont="1"/>
    <xf numFmtId="165" fontId="0" fillId="0" borderId="0" xfId="1" applyNumberFormat="1" applyFont="1"/>
    <xf numFmtId="0" fontId="10" fillId="3" borderId="0" xfId="0" applyFont="1" applyFill="1"/>
    <xf numFmtId="0" fontId="8" fillId="3" borderId="0" xfId="0" applyFont="1" applyFill="1"/>
    <xf numFmtId="0" fontId="11" fillId="0" borderId="0" xfId="0" applyFont="1" applyAlignment="1">
      <alignment vertical="center"/>
    </xf>
    <xf numFmtId="166" fontId="0" fillId="0" borderId="0" xfId="0" applyNumberFormat="1" applyAlignment="1">
      <alignment horizontal="right"/>
    </xf>
    <xf numFmtId="165" fontId="11" fillId="3" borderId="0" xfId="1" applyNumberFormat="1" applyFont="1" applyFill="1" applyAlignment="1">
      <alignment horizontal="center" vertical="center"/>
    </xf>
    <xf numFmtId="165" fontId="11" fillId="3" borderId="0" xfId="1" applyNumberFormat="1" applyFont="1" applyFill="1" applyAlignment="1">
      <alignment vertical="center"/>
    </xf>
    <xf numFmtId="165" fontId="11" fillId="3" borderId="0" xfId="1" applyNumberFormat="1" applyFont="1" applyFill="1" applyAlignment="1">
      <alignment horizontal="center"/>
    </xf>
    <xf numFmtId="165" fontId="11" fillId="4" borderId="0" xfId="1" applyNumberFormat="1" applyFont="1" applyFill="1" applyAlignment="1">
      <alignment horizontal="center"/>
    </xf>
    <xf numFmtId="165" fontId="10" fillId="3" borderId="0" xfId="1" applyNumberFormat="1" applyFont="1" applyFill="1" applyAlignment="1">
      <alignment horizontal="center"/>
    </xf>
    <xf numFmtId="0" fontId="0" fillId="0" borderId="0" xfId="0" applyAlignment="1">
      <alignment horizontal="center"/>
    </xf>
    <xf numFmtId="0" fontId="4" fillId="0" borderId="0" xfId="0" applyFont="1" applyAlignment="1">
      <alignment horizontal="center"/>
    </xf>
    <xf numFmtId="0" fontId="9" fillId="3" borderId="0" xfId="0" applyFont="1" applyFill="1" applyAlignment="1">
      <alignment horizontal="left"/>
    </xf>
    <xf numFmtId="0" fontId="7" fillId="4" borderId="0" xfId="0" applyFont="1" applyFill="1"/>
    <xf numFmtId="165" fontId="14" fillId="3" borderId="0" xfId="1" applyNumberFormat="1" applyFont="1" applyFill="1" applyAlignment="1">
      <alignment vertical="center"/>
    </xf>
    <xf numFmtId="165" fontId="13" fillId="3" borderId="0" xfId="1" applyNumberFormat="1" applyFont="1" applyFill="1" applyAlignment="1">
      <alignment horizontal="center" vertical="center"/>
    </xf>
    <xf numFmtId="0" fontId="10" fillId="3" borderId="0" xfId="0" applyFont="1" applyFill="1"/>
    <xf numFmtId="165" fontId="13" fillId="0" borderId="0" xfId="1" applyNumberFormat="1" applyFont="1" applyAlignment="1">
      <alignment horizontal="center"/>
    </xf>
    <xf numFmtId="165" fontId="10" fillId="3" borderId="0" xfId="1" applyNumberFormat="1" applyFont="1" applyFill="1" applyAlignment="1">
      <alignment horizontal="center"/>
    </xf>
    <xf numFmtId="165" fontId="14" fillId="3" borderId="0" xfId="1" applyNumberFormat="1" applyFont="1" applyFill="1" applyAlignment="1">
      <alignment horizontal="center"/>
    </xf>
    <xf numFmtId="0" fontId="3" fillId="4" borderId="0" xfId="0" applyFont="1" applyFill="1"/>
    <xf numFmtId="0" fontId="8" fillId="3" borderId="0" xfId="0" applyFont="1" applyFill="1" applyAlignment="1">
      <alignment horizontal="center"/>
    </xf>
    <xf numFmtId="0" fontId="8" fillId="3" borderId="0" xfId="0" applyFont="1" applyFill="1" applyAlignment="1">
      <alignment horizontal="left"/>
    </xf>
    <xf numFmtId="0" fontId="14" fillId="3" borderId="0" xfId="0" applyFont="1" applyFill="1" applyAlignment="1">
      <alignment vertical="center"/>
    </xf>
    <xf numFmtId="0" fontId="10" fillId="3" borderId="0" xfId="0" applyFont="1" applyFill="1" applyAlignment="1">
      <alignment vertical="center"/>
    </xf>
    <xf numFmtId="0" fontId="12" fillId="4" borderId="0" xfId="0" applyFont="1" applyFill="1" applyAlignment="1">
      <alignment vertical="center"/>
    </xf>
    <xf numFmtId="0" fontId="7" fillId="3" borderId="0" xfId="0" applyFont="1" applyFill="1" applyAlignment="1">
      <alignment horizontal="left"/>
    </xf>
    <xf numFmtId="0" fontId="7" fillId="3" borderId="0" xfId="0" applyFont="1" applyFill="1"/>
    <xf numFmtId="0" fontId="7" fillId="4" borderId="0" xfId="0" applyFont="1" applyFill="1" applyAlignment="1">
      <alignment horizontal="left"/>
    </xf>
    <xf numFmtId="0" fontId="8" fillId="0" borderId="0" xfId="0" applyFont="1"/>
    <xf numFmtId="0" fontId="8" fillId="3" borderId="0" xfId="0" applyFont="1" applyFill="1"/>
    <xf numFmtId="165" fontId="11" fillId="3" borderId="0" xfId="1" applyNumberFormat="1" applyFont="1" applyFill="1" applyAlignment="1">
      <alignment horizontal="center" vertical="center"/>
    </xf>
    <xf numFmtId="165" fontId="11" fillId="3" borderId="0" xfId="1" applyNumberFormat="1" applyFont="1" applyFill="1" applyAlignment="1">
      <alignment horizontal="center"/>
    </xf>
    <xf numFmtId="0" fontId="0" fillId="0" borderId="0" xfId="0" applyNumberFormat="1"/>
    <xf numFmtId="0" fontId="0" fillId="5" borderId="0" xfId="0" applyFill="1"/>
    <xf numFmtId="0" fontId="0" fillId="5" borderId="0" xfId="0" applyFill="1" applyAlignment="1">
      <alignment horizontal="left"/>
    </xf>
    <xf numFmtId="0" fontId="0" fillId="6" borderId="0" xfId="0" applyFill="1"/>
    <xf numFmtId="0" fontId="0" fillId="6" borderId="0" xfId="0" applyFill="1" applyAlignment="1">
      <alignment horizontal="left"/>
    </xf>
    <xf numFmtId="0" fontId="0" fillId="7" borderId="0" xfId="0" applyFill="1"/>
    <xf numFmtId="0" fontId="0" fillId="8" borderId="0" xfId="0" applyFill="1"/>
    <xf numFmtId="0" fontId="15" fillId="3" borderId="0" xfId="0" applyFont="1" applyFill="1" applyAlignment="1"/>
  </cellXfs>
  <cellStyles count="2">
    <cellStyle name="Comma" xfId="1" builtinId="3"/>
    <cellStyle name="Normal" xfId="0" builtinId="0"/>
  </cellStyles>
  <dxfs count="87">
    <dxf>
      <numFmt numFmtId="165" formatCode="_(* #,##0_);_(* \(#,##0\);_(* &quot;-&quot;??_);_(@_)"/>
    </dxf>
    <dxf>
      <numFmt numFmtId="165" formatCode="_(* #,##0_);_(* \(#,##0\);_(* &quot;-&quot;??_);_(@_)"/>
    </dxf>
    <dxf>
      <numFmt numFmtId="165" formatCode="_(* #,##0_);_(* \(#,##0\);_(* &quot;-&quot;??_);_(@_)"/>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1" defaultTableStyle="TableStyleMedium2" defaultPivotStyle="PivotStyleLight16">
    <tableStyle name="Invisible" pivot="0" table="0" count="0" xr9:uid="{11BA3E56-62B2-4970-9449-5D7170F10D9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[NHS_III.xlsx]Analysis Tab!CummAcuity</c:name>
    <c:fmtId val="2"/>
  </c:pivotSource>
  <c:chart>
    <c:title>
      <c:tx>
        <c:rich>
          <a:bodyPr rot="0" spcFirstLastPara="1" vertOverflow="ellipsis" vert="horz" wrap="square" anchor="ctr" anchorCtr="1"/>
          <a:lstStyle/>
          <a:p>
            <a:pPr>
              <a:defRPr sz="1400" b="1" i="0" u="none" strike="noStrike" kern="1200" spc="0" baseline="0">
                <a:solidFill>
                  <a:srgbClr val="002060"/>
                </a:solidFill>
                <a:latin typeface="Corbel" panose="020B0503020204020204" pitchFamily="34" charset="0"/>
                <a:ea typeface="+mn-ea"/>
                <a:cs typeface="+mn-cs"/>
              </a:defRPr>
            </a:pPr>
            <a:r>
              <a:rPr lang="en-US" b="1">
                <a:solidFill>
                  <a:srgbClr val="002060"/>
                </a:solidFill>
                <a:latin typeface="Corbel" panose="020B0503020204020204" pitchFamily="34" charset="0"/>
              </a:rPr>
              <a:t>Cummulative Distribution of Acuity</a:t>
            </a:r>
          </a:p>
        </c:rich>
      </c:tx>
      <c:layout>
        <c:manualLayout>
          <c:xMode val="edge"/>
          <c:yMode val="edge"/>
          <c:x val="3.6278467454564998E-2"/>
          <c:y val="2.981917180742857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Corbel" panose="020B05030202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5400000" spcFirstLastPara="1" vertOverflow="ellipsis" wrap="square" anchor="ctr" anchorCtr="1"/>
            <a:lstStyle/>
            <a:p>
              <a:pPr>
                <a:defRPr sz="1000" b="1" i="0" u="none" strike="noStrike" kern="1200" baseline="0">
                  <a:solidFill>
                    <a:schemeClr val="tx1">
                      <a:lumMod val="95000"/>
                      <a:lumOff val="5000"/>
                    </a:schemeClr>
                  </a:solidFill>
                  <a:latin typeface="Corbel" panose="020B05030202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103848946986196E-2"/>
          <c:y val="0.22455051424760827"/>
          <c:w val="0.95805462992240908"/>
          <c:h val="0.63894876332640838"/>
        </c:manualLayout>
      </c:layout>
      <c:barChart>
        <c:barDir val="col"/>
        <c:grouping val="clustered"/>
        <c:varyColors val="0"/>
        <c:ser>
          <c:idx val="0"/>
          <c:order val="0"/>
          <c:tx>
            <c:strRef>
              <c:f>'Analysis Tab'!$AA$3</c:f>
              <c:strCache>
                <c:ptCount val="1"/>
                <c:pt idx="0">
                  <c:v>Total</c:v>
                </c:pt>
              </c:strCache>
            </c:strRef>
          </c:tx>
          <c:spPr>
            <a:solidFill>
              <a:schemeClr val="accent5"/>
            </a:solidFill>
            <a:ln>
              <a:noFill/>
            </a:ln>
            <a:effectLst/>
          </c:spPr>
          <c:invertIfNegative val="0"/>
          <c:dLbls>
            <c:spPr>
              <a:noFill/>
              <a:ln>
                <a:noFill/>
              </a:ln>
              <a:effectLst/>
            </c:spPr>
            <c:txPr>
              <a:bodyPr rot="-5400000" spcFirstLastPara="1" vertOverflow="ellipsis" wrap="square" anchor="ctr" anchorCtr="1"/>
              <a:lstStyle/>
              <a:p>
                <a:pPr>
                  <a:defRPr sz="1000" b="1" i="0" u="none" strike="noStrike" kern="1200" baseline="0">
                    <a:solidFill>
                      <a:schemeClr val="tx1">
                        <a:lumMod val="95000"/>
                        <a:lumOff val="5000"/>
                      </a:schemeClr>
                    </a:solidFill>
                    <a:latin typeface="Corbel" panose="020B05030202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Tab'!$Z$4:$Z$9</c:f>
              <c:strCache>
                <c:ptCount val="6"/>
                <c:pt idx="0">
                  <c:v>Immediate resuscitation</c:v>
                </c:pt>
                <c:pt idx="1">
                  <c:v>Very urgent</c:v>
                </c:pt>
                <c:pt idx="2">
                  <c:v>Urgent</c:v>
                </c:pt>
                <c:pt idx="3">
                  <c:v>Standard</c:v>
                </c:pt>
                <c:pt idx="4">
                  <c:v>Non-urgent</c:v>
                </c:pt>
                <c:pt idx="5">
                  <c:v>Not Known</c:v>
                </c:pt>
              </c:strCache>
            </c:strRef>
          </c:cat>
          <c:val>
            <c:numRef>
              <c:f>'Analysis Tab'!$AA$4:$AA$9</c:f>
              <c:numCache>
                <c:formatCode>_(* #,##0_);_(* \(#,##0\);_(* "-"??_);_(@_)</c:formatCode>
                <c:ptCount val="6"/>
                <c:pt idx="0">
                  <c:v>151930</c:v>
                </c:pt>
                <c:pt idx="1">
                  <c:v>204080</c:v>
                </c:pt>
                <c:pt idx="2">
                  <c:v>728610</c:v>
                </c:pt>
                <c:pt idx="3">
                  <c:v>893195</c:v>
                </c:pt>
                <c:pt idx="4">
                  <c:v>132350</c:v>
                </c:pt>
                <c:pt idx="5">
                  <c:v>808950</c:v>
                </c:pt>
              </c:numCache>
            </c:numRef>
          </c:val>
          <c:extLst>
            <c:ext xmlns:c16="http://schemas.microsoft.com/office/drawing/2014/chart" uri="{C3380CC4-5D6E-409C-BE32-E72D297353CC}">
              <c16:uniqueId val="{00000000-C5C5-47D3-B0E2-061AC4C7F39A}"/>
            </c:ext>
          </c:extLst>
        </c:ser>
        <c:dLbls>
          <c:dLblPos val="outEnd"/>
          <c:showLegendKey val="0"/>
          <c:showVal val="1"/>
          <c:showCatName val="0"/>
          <c:showSerName val="0"/>
          <c:showPercent val="0"/>
          <c:showBubbleSize val="0"/>
        </c:dLbls>
        <c:gapWidth val="219"/>
        <c:overlap val="-27"/>
        <c:axId val="884205952"/>
        <c:axId val="884204288"/>
      </c:barChart>
      <c:catAx>
        <c:axId val="884205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884204288"/>
        <c:crosses val="autoZero"/>
        <c:auto val="1"/>
        <c:lblAlgn val="ctr"/>
        <c:lblOffset val="100"/>
        <c:noMultiLvlLbl val="0"/>
      </c:catAx>
      <c:valAx>
        <c:axId val="884204288"/>
        <c:scaling>
          <c:orientation val="minMax"/>
        </c:scaling>
        <c:delete val="1"/>
        <c:axPos val="l"/>
        <c:numFmt formatCode="_(* #,##0_);_(* \(#,##0\);_(* &quot;-&quot;??_);_(@_)" sourceLinked="1"/>
        <c:majorTickMark val="out"/>
        <c:minorTickMark val="none"/>
        <c:tickLblPos val="nextTo"/>
        <c:crossAx val="88420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2060"/>
                </a:solidFill>
                <a:latin typeface="Corbel" panose="020B0503020204020204" pitchFamily="34" charset="0"/>
                <a:ea typeface="+mn-ea"/>
                <a:cs typeface="+mn-cs"/>
              </a:defRPr>
            </a:pPr>
            <a:r>
              <a:rPr lang="en-US" b="1">
                <a:solidFill>
                  <a:srgbClr val="002060"/>
                </a:solidFill>
                <a:latin typeface="Corbel" panose="020B0503020204020204" pitchFamily="34" charset="0"/>
              </a:rPr>
              <a:t>Comparison of LOS pattern across Regions </a:t>
            </a:r>
          </a:p>
        </c:rich>
      </c:tx>
      <c:layout>
        <c:manualLayout>
          <c:xMode val="edge"/>
          <c:yMode val="edge"/>
          <c:x val="1.0131233595800523E-2"/>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Corbel" panose="020B0503020204020204" pitchFamily="34" charset="0"/>
              <a:ea typeface="+mn-ea"/>
              <a:cs typeface="+mn-cs"/>
            </a:defRPr>
          </a:pPr>
          <a:endParaRPr lang="en-US"/>
        </a:p>
      </c:txPr>
    </c:title>
    <c:autoTitleDeleted val="0"/>
    <c:plotArea>
      <c:layout>
        <c:manualLayout>
          <c:layoutTarget val="inner"/>
          <c:xMode val="edge"/>
          <c:yMode val="edge"/>
          <c:x val="1.0498687664041995E-2"/>
          <c:y val="0.29208333333333336"/>
          <c:w val="0.98687664041994749"/>
          <c:h val="0.53270222578109938"/>
        </c:manualLayout>
      </c:layout>
      <c:barChart>
        <c:barDir val="col"/>
        <c:grouping val="clustered"/>
        <c:varyColors val="0"/>
        <c:ser>
          <c:idx val="0"/>
          <c:order val="0"/>
          <c:tx>
            <c:strRef>
              <c:f>'Analysis Tab'!$BL$12</c:f>
              <c:strCache>
                <c:ptCount val="1"/>
                <c:pt idx="0">
                  <c:v>Short</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Tab'!$BK$13:$BK$19</c:f>
              <c:strCache>
                <c:ptCount val="7"/>
                <c:pt idx="0">
                  <c:v>EAST OF ENGLAND</c:v>
                </c:pt>
                <c:pt idx="1">
                  <c:v>LONDON</c:v>
                </c:pt>
                <c:pt idx="2">
                  <c:v>MIDLANDS</c:v>
                </c:pt>
                <c:pt idx="3">
                  <c:v>NORTH EAST AND YORKSHIRE</c:v>
                </c:pt>
                <c:pt idx="4">
                  <c:v>NORTH WEST</c:v>
                </c:pt>
                <c:pt idx="5">
                  <c:v>SOUTH EAST</c:v>
                </c:pt>
                <c:pt idx="6">
                  <c:v>SOUTH WEST</c:v>
                </c:pt>
              </c:strCache>
            </c:strRef>
          </c:cat>
          <c:val>
            <c:numRef>
              <c:f>'Analysis Tab'!$BL$13:$BL$19</c:f>
              <c:numCache>
                <c:formatCode>General</c:formatCode>
                <c:ptCount val="7"/>
                <c:pt idx="0">
                  <c:v>218060</c:v>
                </c:pt>
                <c:pt idx="1">
                  <c:v>450950</c:v>
                </c:pt>
                <c:pt idx="2">
                  <c:v>667990</c:v>
                </c:pt>
                <c:pt idx="3">
                  <c:v>625140</c:v>
                </c:pt>
                <c:pt idx="4">
                  <c:v>414050</c:v>
                </c:pt>
                <c:pt idx="5">
                  <c:v>382420</c:v>
                </c:pt>
                <c:pt idx="6">
                  <c:v>284235</c:v>
                </c:pt>
              </c:numCache>
            </c:numRef>
          </c:val>
          <c:extLst>
            <c:ext xmlns:c16="http://schemas.microsoft.com/office/drawing/2014/chart" uri="{C3380CC4-5D6E-409C-BE32-E72D297353CC}">
              <c16:uniqueId val="{00000000-47EF-4DDA-B19A-B01C69233AEC}"/>
            </c:ext>
          </c:extLst>
        </c:ser>
        <c:ser>
          <c:idx val="1"/>
          <c:order val="1"/>
          <c:tx>
            <c:strRef>
              <c:f>'Analysis Tab'!$BM$12</c:f>
              <c:strCache>
                <c:ptCount val="1"/>
                <c:pt idx="0">
                  <c:v>Medium</c:v>
                </c:pt>
              </c:strCache>
            </c:strRef>
          </c:tx>
          <c:spPr>
            <a:solidFill>
              <a:schemeClr val="accent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Tab'!$BK$13:$BK$19</c:f>
              <c:strCache>
                <c:ptCount val="7"/>
                <c:pt idx="0">
                  <c:v>EAST OF ENGLAND</c:v>
                </c:pt>
                <c:pt idx="1">
                  <c:v>LONDON</c:v>
                </c:pt>
                <c:pt idx="2">
                  <c:v>MIDLANDS</c:v>
                </c:pt>
                <c:pt idx="3">
                  <c:v>NORTH EAST AND YORKSHIRE</c:v>
                </c:pt>
                <c:pt idx="4">
                  <c:v>NORTH WEST</c:v>
                </c:pt>
                <c:pt idx="5">
                  <c:v>SOUTH EAST</c:v>
                </c:pt>
                <c:pt idx="6">
                  <c:v>SOUTH WEST</c:v>
                </c:pt>
              </c:strCache>
            </c:strRef>
          </c:cat>
          <c:val>
            <c:numRef>
              <c:f>'Analysis Tab'!$BM$13:$BM$19</c:f>
              <c:numCache>
                <c:formatCode>General</c:formatCode>
                <c:ptCount val="7"/>
                <c:pt idx="0">
                  <c:v>487770</c:v>
                </c:pt>
                <c:pt idx="1">
                  <c:v>882955</c:v>
                </c:pt>
                <c:pt idx="2">
                  <c:v>882565</c:v>
                </c:pt>
                <c:pt idx="3">
                  <c:v>867635</c:v>
                </c:pt>
                <c:pt idx="4">
                  <c:v>731920</c:v>
                </c:pt>
                <c:pt idx="5">
                  <c:v>637745</c:v>
                </c:pt>
                <c:pt idx="6">
                  <c:v>399990</c:v>
                </c:pt>
              </c:numCache>
            </c:numRef>
          </c:val>
          <c:extLst>
            <c:ext xmlns:c16="http://schemas.microsoft.com/office/drawing/2014/chart" uri="{C3380CC4-5D6E-409C-BE32-E72D297353CC}">
              <c16:uniqueId val="{00000001-47EF-4DDA-B19A-B01C69233AEC}"/>
            </c:ext>
          </c:extLst>
        </c:ser>
        <c:ser>
          <c:idx val="2"/>
          <c:order val="2"/>
          <c:tx>
            <c:strRef>
              <c:f>'Analysis Tab'!$BN$12</c:f>
              <c:strCache>
                <c:ptCount val="1"/>
                <c:pt idx="0">
                  <c:v>Long</c:v>
                </c:pt>
              </c:strCache>
            </c:strRef>
          </c:tx>
          <c:spPr>
            <a:solidFill>
              <a:schemeClr val="accent5"/>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Tab'!$BK$13:$BK$19</c:f>
              <c:strCache>
                <c:ptCount val="7"/>
                <c:pt idx="0">
                  <c:v>EAST OF ENGLAND</c:v>
                </c:pt>
                <c:pt idx="1">
                  <c:v>LONDON</c:v>
                </c:pt>
                <c:pt idx="2">
                  <c:v>MIDLANDS</c:v>
                </c:pt>
                <c:pt idx="3">
                  <c:v>NORTH EAST AND YORKSHIRE</c:v>
                </c:pt>
                <c:pt idx="4">
                  <c:v>NORTH WEST</c:v>
                </c:pt>
                <c:pt idx="5">
                  <c:v>SOUTH EAST</c:v>
                </c:pt>
                <c:pt idx="6">
                  <c:v>SOUTH WEST</c:v>
                </c:pt>
              </c:strCache>
            </c:strRef>
          </c:cat>
          <c:val>
            <c:numRef>
              <c:f>'Analysis Tab'!$BN$13:$BN$19</c:f>
              <c:numCache>
                <c:formatCode>General</c:formatCode>
                <c:ptCount val="7"/>
                <c:pt idx="0">
                  <c:v>867485</c:v>
                </c:pt>
                <c:pt idx="1">
                  <c:v>1507080</c:v>
                </c:pt>
                <c:pt idx="2">
                  <c:v>1337855</c:v>
                </c:pt>
                <c:pt idx="3">
                  <c:v>1195375</c:v>
                </c:pt>
                <c:pt idx="4">
                  <c:v>1172490</c:v>
                </c:pt>
                <c:pt idx="5">
                  <c:v>1115680</c:v>
                </c:pt>
                <c:pt idx="6">
                  <c:v>615195</c:v>
                </c:pt>
              </c:numCache>
            </c:numRef>
          </c:val>
          <c:extLst>
            <c:ext xmlns:c16="http://schemas.microsoft.com/office/drawing/2014/chart" uri="{C3380CC4-5D6E-409C-BE32-E72D297353CC}">
              <c16:uniqueId val="{00000002-47EF-4DDA-B19A-B01C69233AEC}"/>
            </c:ext>
          </c:extLst>
        </c:ser>
        <c:dLbls>
          <c:dLblPos val="outEnd"/>
          <c:showLegendKey val="0"/>
          <c:showVal val="1"/>
          <c:showCatName val="0"/>
          <c:showSerName val="0"/>
          <c:showPercent val="0"/>
          <c:showBubbleSize val="0"/>
        </c:dLbls>
        <c:gapWidth val="219"/>
        <c:overlap val="-27"/>
        <c:axId val="388324432"/>
        <c:axId val="388328176"/>
      </c:barChart>
      <c:catAx>
        <c:axId val="38832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Corbel" panose="020B0503020204020204" pitchFamily="34" charset="0"/>
                <a:ea typeface="+mn-ea"/>
                <a:cs typeface="+mn-cs"/>
              </a:defRPr>
            </a:pPr>
            <a:endParaRPr lang="en-US"/>
          </a:p>
        </c:txPr>
        <c:crossAx val="388328176"/>
        <c:crosses val="autoZero"/>
        <c:auto val="1"/>
        <c:lblAlgn val="ctr"/>
        <c:lblOffset val="100"/>
        <c:noMultiLvlLbl val="0"/>
      </c:catAx>
      <c:valAx>
        <c:axId val="388328176"/>
        <c:scaling>
          <c:orientation val="minMax"/>
        </c:scaling>
        <c:delete val="1"/>
        <c:axPos val="l"/>
        <c:numFmt formatCode="General" sourceLinked="1"/>
        <c:majorTickMark val="none"/>
        <c:minorTickMark val="none"/>
        <c:tickLblPos val="nextTo"/>
        <c:crossAx val="38832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'Analysis Tab'!$BH$571</c:f>
          <c:strCache>
            <c:ptCount val="1"/>
            <c:pt idx="0">
              <c:v>Top 10 Providers having Patients with Short LOS 00:00-01:00hrs</c:v>
            </c:pt>
          </c:strCache>
        </c:strRef>
      </c:tx>
      <c:layout>
        <c:manualLayout>
          <c:xMode val="edge"/>
          <c:yMode val="edge"/>
          <c:x val="3.0058646180143723E-3"/>
          <c:y val="4.6796575643943399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rgbClr val="002060"/>
              </a:solidFill>
              <a:latin typeface="Corbel" panose="020B0503020204020204" pitchFamily="34" charset="0"/>
              <a:ea typeface="+mn-ea"/>
              <a:cs typeface="+mn-cs"/>
            </a:defRPr>
          </a:pPr>
          <a:endParaRPr lang="en-US"/>
        </a:p>
      </c:txPr>
    </c:title>
    <c:autoTitleDeleted val="0"/>
    <c:plotArea>
      <c:layout>
        <c:manualLayout>
          <c:layoutTarget val="inner"/>
          <c:xMode val="edge"/>
          <c:yMode val="edge"/>
          <c:x val="0.45800250682950344"/>
          <c:y val="0.14501189156127112"/>
          <c:w val="0.51566008675544051"/>
          <c:h val="0.84292560296899544"/>
        </c:manualLayout>
      </c:layout>
      <c:barChart>
        <c:barDir val="bar"/>
        <c:grouping val="clustered"/>
        <c:varyColors val="0"/>
        <c:ser>
          <c:idx val="0"/>
          <c:order val="0"/>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Corbel" panose="020B05030202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Tab'!$BG$573:$BG$582</c:f>
              <c:strCache>
                <c:ptCount val="10"/>
                <c:pt idx="0">
                  <c:v>HOUNSLOW AND RICHMOND COMMUNITY HEALTHCARE NHS TRUST (RY9)</c:v>
                </c:pt>
                <c:pt idx="1">
                  <c:v>ROYAL FREE LONDON NHS FOUNDATION TRUST (RAL)</c:v>
                </c:pt>
                <c:pt idx="2">
                  <c:v>ST MARY'S URGENT CARE CENTRE (NLO21)</c:v>
                </c:pt>
                <c:pt idx="3">
                  <c:v>MOORFIELDS EYE HOSPITAL NHS FOUNDATION TRUST (RP6)</c:v>
                </c:pt>
                <c:pt idx="4">
                  <c:v>IMPERIAL COLLEGE HEALTHCARE NHS TRUST (RYJ)</c:v>
                </c:pt>
                <c:pt idx="5">
                  <c:v>BARTS HEALTH NHS TRUST (R1H)</c:v>
                </c:pt>
                <c:pt idx="6">
                  <c:v>UCC - NORTHWICK PARK HOSPITAL (AD906)</c:v>
                </c:pt>
                <c:pt idx="7">
                  <c:v>URGENT CARE CENTRE (AD903)</c:v>
                </c:pt>
                <c:pt idx="8">
                  <c:v>GUY'S AND ST THOMAS' NHS FOUNDATION TRUST (RJ1)</c:v>
                </c:pt>
                <c:pt idx="9">
                  <c:v>UCC AT HILLINGDON HOSPITAL (AD904)</c:v>
                </c:pt>
              </c:strCache>
            </c:strRef>
          </c:cat>
          <c:val>
            <c:numRef>
              <c:f>'Analysis Tab'!$BH$573:$BH$582</c:f>
              <c:numCache>
                <c:formatCode>General</c:formatCode>
                <c:ptCount val="10"/>
                <c:pt idx="0">
                  <c:v>43000</c:v>
                </c:pt>
                <c:pt idx="1">
                  <c:v>38355</c:v>
                </c:pt>
                <c:pt idx="2">
                  <c:v>26200</c:v>
                </c:pt>
                <c:pt idx="3">
                  <c:v>24490</c:v>
                </c:pt>
                <c:pt idx="4">
                  <c:v>22995</c:v>
                </c:pt>
                <c:pt idx="5">
                  <c:v>21895</c:v>
                </c:pt>
                <c:pt idx="6">
                  <c:v>21545</c:v>
                </c:pt>
                <c:pt idx="7">
                  <c:v>17940</c:v>
                </c:pt>
                <c:pt idx="8">
                  <c:v>16900</c:v>
                </c:pt>
                <c:pt idx="9">
                  <c:v>16380</c:v>
                </c:pt>
              </c:numCache>
            </c:numRef>
          </c:val>
          <c:extLst>
            <c:ext xmlns:c16="http://schemas.microsoft.com/office/drawing/2014/chart" uri="{C3380CC4-5D6E-409C-BE32-E72D297353CC}">
              <c16:uniqueId val="{00000000-2588-49F0-88CC-B858DCC7CD5E}"/>
            </c:ext>
          </c:extLst>
        </c:ser>
        <c:dLbls>
          <c:dLblPos val="outEnd"/>
          <c:showLegendKey val="0"/>
          <c:showVal val="1"/>
          <c:showCatName val="0"/>
          <c:showSerName val="0"/>
          <c:showPercent val="0"/>
          <c:showBubbleSize val="0"/>
        </c:dLbls>
        <c:gapWidth val="182"/>
        <c:axId val="2111370207"/>
        <c:axId val="2111383519"/>
      </c:barChart>
      <c:catAx>
        <c:axId val="211137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Corbel" panose="020B0503020204020204" pitchFamily="34" charset="0"/>
                <a:ea typeface="+mn-ea"/>
                <a:cs typeface="+mn-cs"/>
              </a:defRPr>
            </a:pPr>
            <a:endParaRPr lang="en-US"/>
          </a:p>
        </c:txPr>
        <c:crossAx val="2111383519"/>
        <c:crosses val="autoZero"/>
        <c:auto val="1"/>
        <c:lblAlgn val="ctr"/>
        <c:lblOffset val="100"/>
        <c:noMultiLvlLbl val="0"/>
      </c:catAx>
      <c:valAx>
        <c:axId val="2111383519"/>
        <c:scaling>
          <c:orientation val="minMax"/>
        </c:scaling>
        <c:delete val="1"/>
        <c:axPos val="b"/>
        <c:numFmt formatCode="General" sourceLinked="1"/>
        <c:majorTickMark val="none"/>
        <c:minorTickMark val="none"/>
        <c:tickLblPos val="nextTo"/>
        <c:crossAx val="211137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'Analysis Tab'!$CQ$571</c:f>
          <c:strCache>
            <c:ptCount val="1"/>
            <c:pt idx="0">
              <c:v>Top 10 Providers with patients having Medium LOS 01:01-02:30hrs</c:v>
            </c:pt>
          </c:strCache>
        </c:strRef>
      </c:tx>
      <c:layout>
        <c:manualLayout>
          <c:xMode val="edge"/>
          <c:yMode val="edge"/>
          <c:x val="8.7781305562611191E-3"/>
          <c:y val="1.702127659574468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rgbClr val="002060"/>
              </a:solidFill>
              <a:latin typeface="Corbel" panose="020B0503020204020204" pitchFamily="34" charset="0"/>
              <a:ea typeface="+mn-ea"/>
              <a:cs typeface="+mn-cs"/>
            </a:defRPr>
          </a:pPr>
          <a:endParaRPr lang="en-US"/>
        </a:p>
      </c:txPr>
    </c:title>
    <c:autoTitleDeleted val="0"/>
    <c:plotArea>
      <c:layout>
        <c:manualLayout>
          <c:layoutTarget val="inner"/>
          <c:xMode val="edge"/>
          <c:yMode val="edge"/>
          <c:x val="0.42928267561839639"/>
          <c:y val="0.15904251968503938"/>
          <c:w val="0.55595357063667628"/>
          <c:h val="0.8261055453174736"/>
        </c:manualLayout>
      </c:layout>
      <c:barChart>
        <c:barDir val="bar"/>
        <c:grouping val="clustered"/>
        <c:varyColors val="0"/>
        <c:ser>
          <c:idx val="0"/>
          <c:order val="0"/>
          <c:spPr>
            <a:solidFill>
              <a:schemeClr val="bg1">
                <a:lumMod val="65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Corbel" panose="020B05030202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Tab'!$CP$573:$CP$582</c:f>
              <c:strCache>
                <c:ptCount val="10"/>
                <c:pt idx="0">
                  <c:v>BARTS HEALTH NHS TRUST (R1H)</c:v>
                </c:pt>
                <c:pt idx="1">
                  <c:v>ROYAL FREE LONDON NHS FOUNDATION TRUST (RAL)</c:v>
                </c:pt>
                <c:pt idx="2">
                  <c:v>IMPERIAL COLLEGE HEALTHCARE NHS TRUST (RYJ)</c:v>
                </c:pt>
                <c:pt idx="3">
                  <c:v>KING'S COLLEGE HOSPITAL NHS FOUNDATION TRUST (RJZ)</c:v>
                </c:pt>
                <c:pt idx="4">
                  <c:v>NORTH MIDDLESEX UNIVERSITY HOSPITAL NHS TRUST (RAP)</c:v>
                </c:pt>
                <c:pt idx="5">
                  <c:v>CHELSEA AND WESTMINSTER HOSPITAL NHS FOUNDATION TRUST (RQM)</c:v>
                </c:pt>
                <c:pt idx="6">
                  <c:v>HOUNSLOW AND RICHMOND COMMUNITY HEALTHCARE NHS TRUST (RY9)</c:v>
                </c:pt>
                <c:pt idx="7">
                  <c:v>EPSOM AND ST HELIER UNIVERSITY HOSPITALS NHS TRUST (RVR)</c:v>
                </c:pt>
                <c:pt idx="8">
                  <c:v>LEWISHAM AND GREENWICH NHS TRUST (RJ2)</c:v>
                </c:pt>
                <c:pt idx="9">
                  <c:v>CROYDON HEALTH SERVICES NHS TRUST (RJ6)</c:v>
                </c:pt>
              </c:strCache>
            </c:strRef>
          </c:cat>
          <c:val>
            <c:numRef>
              <c:f>'Analysis Tab'!$CQ$573:$CQ$582</c:f>
              <c:numCache>
                <c:formatCode>General</c:formatCode>
                <c:ptCount val="10"/>
                <c:pt idx="0">
                  <c:v>73445</c:v>
                </c:pt>
                <c:pt idx="1">
                  <c:v>63120</c:v>
                </c:pt>
                <c:pt idx="2">
                  <c:v>45270</c:v>
                </c:pt>
                <c:pt idx="3">
                  <c:v>44745</c:v>
                </c:pt>
                <c:pt idx="4">
                  <c:v>44260</c:v>
                </c:pt>
                <c:pt idx="5">
                  <c:v>43645</c:v>
                </c:pt>
                <c:pt idx="6">
                  <c:v>39940</c:v>
                </c:pt>
                <c:pt idx="7">
                  <c:v>39600</c:v>
                </c:pt>
                <c:pt idx="8">
                  <c:v>39115</c:v>
                </c:pt>
                <c:pt idx="9">
                  <c:v>38615</c:v>
                </c:pt>
              </c:numCache>
            </c:numRef>
          </c:val>
          <c:extLst>
            <c:ext xmlns:c16="http://schemas.microsoft.com/office/drawing/2014/chart" uri="{C3380CC4-5D6E-409C-BE32-E72D297353CC}">
              <c16:uniqueId val="{00000000-79BF-42C8-8EA9-AF510AE5EAD1}"/>
            </c:ext>
          </c:extLst>
        </c:ser>
        <c:dLbls>
          <c:dLblPos val="outEnd"/>
          <c:showLegendKey val="0"/>
          <c:showVal val="1"/>
          <c:showCatName val="0"/>
          <c:showSerName val="0"/>
          <c:showPercent val="0"/>
          <c:showBubbleSize val="0"/>
        </c:dLbls>
        <c:gapWidth val="182"/>
        <c:axId val="464014159"/>
        <c:axId val="464007087"/>
      </c:barChart>
      <c:catAx>
        <c:axId val="464014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Corbel" panose="020B0503020204020204" pitchFamily="34" charset="0"/>
                <a:ea typeface="+mn-ea"/>
                <a:cs typeface="+mn-cs"/>
              </a:defRPr>
            </a:pPr>
            <a:endParaRPr lang="en-US"/>
          </a:p>
        </c:txPr>
        <c:crossAx val="464007087"/>
        <c:crosses val="autoZero"/>
        <c:auto val="1"/>
        <c:lblAlgn val="ctr"/>
        <c:lblOffset val="100"/>
        <c:noMultiLvlLbl val="0"/>
      </c:catAx>
      <c:valAx>
        <c:axId val="464007087"/>
        <c:scaling>
          <c:orientation val="minMax"/>
        </c:scaling>
        <c:delete val="1"/>
        <c:axPos val="b"/>
        <c:numFmt formatCode="General" sourceLinked="1"/>
        <c:majorTickMark val="none"/>
        <c:minorTickMark val="none"/>
        <c:tickLblPos val="nextTo"/>
        <c:crossAx val="46401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'Analysis Tab'!$BY$571</c:f>
          <c:strCache>
            <c:ptCount val="1"/>
            <c:pt idx="0">
              <c:v>Top 10 Providers with Patient having Long LOS 02:31-04:01+</c:v>
            </c:pt>
          </c:strCache>
        </c:strRef>
      </c:tx>
      <c:layout>
        <c:manualLayout>
          <c:xMode val="edge"/>
          <c:yMode val="edge"/>
          <c:x val="2.5020795073357017E-4"/>
          <c:y val="1.212120633681396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rgbClr val="002060"/>
              </a:solidFill>
              <a:latin typeface="Corbel" panose="020B0503020204020204" pitchFamily="34" charset="0"/>
              <a:ea typeface="+mn-ea"/>
              <a:cs typeface="+mn-cs"/>
            </a:defRPr>
          </a:pPr>
          <a:endParaRPr lang="en-US"/>
        </a:p>
      </c:txPr>
    </c:title>
    <c:autoTitleDeleted val="0"/>
    <c:plotArea>
      <c:layout>
        <c:manualLayout>
          <c:layoutTarget val="inner"/>
          <c:xMode val="edge"/>
          <c:yMode val="edge"/>
          <c:x val="0.4755450568678915"/>
          <c:y val="0.13828006091619111"/>
          <c:w val="0.49389938757655294"/>
          <c:h val="0.83857165484159557"/>
        </c:manualLayout>
      </c:layout>
      <c:barChart>
        <c:barDir val="bar"/>
        <c:grouping val="clustered"/>
        <c:varyColors val="0"/>
        <c:ser>
          <c:idx val="0"/>
          <c:order val="0"/>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Corbel" panose="020B05030202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Tab'!$BX$573:$BX$582</c:f>
              <c:strCache>
                <c:ptCount val="10"/>
                <c:pt idx="0">
                  <c:v>BARTS HEALTH NHS TRUST (R1H)</c:v>
                </c:pt>
                <c:pt idx="1">
                  <c:v>LEWISHAM AND GREENWICH NHS TRUST (RJ2)</c:v>
                </c:pt>
                <c:pt idx="2">
                  <c:v>ROYAL FREE LONDON NHS FOUNDATION TRUST (RAL)</c:v>
                </c:pt>
                <c:pt idx="3">
                  <c:v>KING'S COLLEGE HOSPITAL NHS FOUNDATION TRUST (RJZ)</c:v>
                </c:pt>
                <c:pt idx="4">
                  <c:v>BARKING, HAVERING AND REDBRIDGE UNIVERSITY HOSPITALS NHS TRUST (RF4)</c:v>
                </c:pt>
                <c:pt idx="5">
                  <c:v>CHELSEA AND WESTMINSTER HOSPITAL NHS FOUNDATION TRUST (RQM)</c:v>
                </c:pt>
                <c:pt idx="6">
                  <c:v>LONDON NORTH WEST UNIVERSITY HEALTHCARE NHS TRUST (R1K)</c:v>
                </c:pt>
                <c:pt idx="7">
                  <c:v>NORTH MIDDLESEX UNIVERSITY HOSPITAL NHS TRUST (RAP)</c:v>
                </c:pt>
                <c:pt idx="8">
                  <c:v>IMPERIAL COLLEGE HEALTHCARE NHS TRUST (RYJ)</c:v>
                </c:pt>
                <c:pt idx="9">
                  <c:v>ST GEORGE'S UNIVERSITY HOSPITALS NHS FOUNDATION TRUST (RJ7)</c:v>
                </c:pt>
              </c:strCache>
            </c:strRef>
          </c:cat>
          <c:val>
            <c:numRef>
              <c:f>'Analysis Tab'!$BY$573:$BY$582</c:f>
              <c:numCache>
                <c:formatCode>General</c:formatCode>
                <c:ptCount val="10"/>
                <c:pt idx="0">
                  <c:v>166885</c:v>
                </c:pt>
                <c:pt idx="1">
                  <c:v>110635</c:v>
                </c:pt>
                <c:pt idx="2">
                  <c:v>106330</c:v>
                </c:pt>
                <c:pt idx="3">
                  <c:v>106055</c:v>
                </c:pt>
                <c:pt idx="4">
                  <c:v>101605</c:v>
                </c:pt>
                <c:pt idx="5">
                  <c:v>94380</c:v>
                </c:pt>
                <c:pt idx="6">
                  <c:v>88715</c:v>
                </c:pt>
                <c:pt idx="7">
                  <c:v>78555</c:v>
                </c:pt>
                <c:pt idx="8">
                  <c:v>75915</c:v>
                </c:pt>
                <c:pt idx="9">
                  <c:v>73955</c:v>
                </c:pt>
              </c:numCache>
            </c:numRef>
          </c:val>
          <c:extLst>
            <c:ext xmlns:c16="http://schemas.microsoft.com/office/drawing/2014/chart" uri="{C3380CC4-5D6E-409C-BE32-E72D297353CC}">
              <c16:uniqueId val="{00000000-4D72-474D-BF9F-70374571D92D}"/>
            </c:ext>
          </c:extLst>
        </c:ser>
        <c:dLbls>
          <c:dLblPos val="outEnd"/>
          <c:showLegendKey val="0"/>
          <c:showVal val="1"/>
          <c:showCatName val="0"/>
          <c:showSerName val="0"/>
          <c:showPercent val="0"/>
          <c:showBubbleSize val="0"/>
        </c:dLbls>
        <c:gapWidth val="182"/>
        <c:axId val="603474735"/>
        <c:axId val="603478063"/>
      </c:barChart>
      <c:catAx>
        <c:axId val="603474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Corbel" panose="020B0503020204020204" pitchFamily="34" charset="0"/>
                <a:ea typeface="+mn-ea"/>
                <a:cs typeface="+mn-cs"/>
              </a:defRPr>
            </a:pPr>
            <a:endParaRPr lang="en-US"/>
          </a:p>
        </c:txPr>
        <c:crossAx val="603478063"/>
        <c:crosses val="autoZero"/>
        <c:auto val="1"/>
        <c:lblAlgn val="ctr"/>
        <c:lblOffset val="100"/>
        <c:noMultiLvlLbl val="0"/>
      </c:catAx>
      <c:valAx>
        <c:axId val="603478063"/>
        <c:scaling>
          <c:orientation val="minMax"/>
        </c:scaling>
        <c:delete val="1"/>
        <c:axPos val="b"/>
        <c:numFmt formatCode="General" sourceLinked="1"/>
        <c:majorTickMark val="none"/>
        <c:minorTickMark val="none"/>
        <c:tickLblPos val="nextTo"/>
        <c:crossAx val="60347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[NHS_III.xlsx]Analysis Tab!CummAges</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900042951158571E-2"/>
          <c:y val="0.1352466545046703"/>
          <c:w val="0.97256272982757552"/>
          <c:h val="0.78756029506757774"/>
        </c:manualLayout>
      </c:layout>
      <c:barChart>
        <c:barDir val="col"/>
        <c:grouping val="clustered"/>
        <c:varyColors val="0"/>
        <c:ser>
          <c:idx val="0"/>
          <c:order val="0"/>
          <c:tx>
            <c:strRef>
              <c:f>'Analysis Tab'!$AD$3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Tab'!$AC$4:$AC$12</c:f>
              <c:strCache>
                <c:ptCount val="9"/>
                <c:pt idx="0">
                  <c:v>Under 1Yr</c:v>
                </c:pt>
                <c:pt idx="1">
                  <c:v>1-4yrs</c:v>
                </c:pt>
                <c:pt idx="2">
                  <c:v>5-13Yrs</c:v>
                </c:pt>
                <c:pt idx="3">
                  <c:v>14-17yrs</c:v>
                </c:pt>
                <c:pt idx="4">
                  <c:v>18-34yrs</c:v>
                </c:pt>
                <c:pt idx="5">
                  <c:v>35-64yrs</c:v>
                </c:pt>
                <c:pt idx="6">
                  <c:v>65-79yrs</c:v>
                </c:pt>
                <c:pt idx="7">
                  <c:v>80yrs+</c:v>
                </c:pt>
                <c:pt idx="8">
                  <c:v>Not Known</c:v>
                </c:pt>
              </c:strCache>
            </c:strRef>
          </c:cat>
          <c:val>
            <c:numRef>
              <c:f>'Analysis Tab'!$AD$4:$AD$12</c:f>
              <c:numCache>
                <c:formatCode>_(* #,##0_);_(* \(#,##0\);_(* "-"??_);_(@_)</c:formatCode>
                <c:ptCount val="9"/>
                <c:pt idx="0">
                  <c:v>89255</c:v>
                </c:pt>
                <c:pt idx="1">
                  <c:v>149115</c:v>
                </c:pt>
                <c:pt idx="2">
                  <c:v>177335</c:v>
                </c:pt>
                <c:pt idx="3">
                  <c:v>88440</c:v>
                </c:pt>
                <c:pt idx="4">
                  <c:v>763065</c:v>
                </c:pt>
                <c:pt idx="5">
                  <c:v>1097755</c:v>
                </c:pt>
                <c:pt idx="6">
                  <c:v>322945</c:v>
                </c:pt>
                <c:pt idx="7">
                  <c:v>225090</c:v>
                </c:pt>
                <c:pt idx="8">
                  <c:v>345</c:v>
                </c:pt>
              </c:numCache>
            </c:numRef>
          </c:val>
          <c:extLst>
            <c:ext xmlns:c16="http://schemas.microsoft.com/office/drawing/2014/chart" uri="{C3380CC4-5D6E-409C-BE32-E72D297353CC}">
              <c16:uniqueId val="{00000000-8B30-446D-9845-F389EF2F6FCF}"/>
            </c:ext>
          </c:extLst>
        </c:ser>
        <c:dLbls>
          <c:dLblPos val="outEnd"/>
          <c:showLegendKey val="0"/>
          <c:showVal val="1"/>
          <c:showCatName val="0"/>
          <c:showSerName val="0"/>
          <c:showPercent val="0"/>
          <c:showBubbleSize val="0"/>
        </c:dLbls>
        <c:gapWidth val="182"/>
        <c:axId val="87434720"/>
        <c:axId val="87435552"/>
      </c:barChart>
      <c:catAx>
        <c:axId val="8743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Corbel" panose="020B0503020204020204" pitchFamily="34" charset="0"/>
                <a:ea typeface="+mn-ea"/>
                <a:cs typeface="+mn-cs"/>
              </a:defRPr>
            </a:pPr>
            <a:endParaRPr lang="en-US"/>
          </a:p>
        </c:txPr>
        <c:crossAx val="87435552"/>
        <c:crosses val="autoZero"/>
        <c:auto val="1"/>
        <c:lblAlgn val="ctr"/>
        <c:lblOffset val="100"/>
        <c:noMultiLvlLbl val="0"/>
      </c:catAx>
      <c:valAx>
        <c:axId val="87435552"/>
        <c:scaling>
          <c:orientation val="minMax"/>
        </c:scaling>
        <c:delete val="1"/>
        <c:axPos val="l"/>
        <c:numFmt formatCode="_(* #,##0_);_(* \(#,##0\);_(* &quot;-&quot;??_);_(@_)" sourceLinked="1"/>
        <c:majorTickMark val="none"/>
        <c:minorTickMark val="none"/>
        <c:tickLblPos val="nextTo"/>
        <c:crossAx val="8743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[NHS_III.xlsx]Analysis Tab!CummLOS</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tx1">
                      <a:lumMod val="85000"/>
                      <a:lumOff val="15000"/>
                    </a:schemeClr>
                  </a:solidFill>
                  <a:latin typeface="Corbel" panose="020B0503020204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174327237548814E-2"/>
          <c:y val="0.15740740740740741"/>
          <c:w val="0.97022784513384286"/>
          <c:h val="0.6454513102670747"/>
        </c:manualLayout>
      </c:layout>
      <c:lineChart>
        <c:grouping val="standard"/>
        <c:varyColors val="0"/>
        <c:ser>
          <c:idx val="0"/>
          <c:order val="0"/>
          <c:tx>
            <c:strRef>
              <c:f>'Analysis Tab'!$AG$3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tx1">
                        <a:lumMod val="85000"/>
                        <a:lumOff val="15000"/>
                      </a:schemeClr>
                    </a:solidFill>
                    <a:latin typeface="Corbel" panose="020B0503020204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Tab'!$AF$4:$AF$29</c:f>
              <c:strCache>
                <c:ptCount val="26"/>
                <c:pt idx="0">
                  <c:v>00:00 - 00:10</c:v>
                </c:pt>
                <c:pt idx="1">
                  <c:v>00:11 - 00:20</c:v>
                </c:pt>
                <c:pt idx="2">
                  <c:v>00:21 - 00:30</c:v>
                </c:pt>
                <c:pt idx="3">
                  <c:v>00:31 - 00:40</c:v>
                </c:pt>
                <c:pt idx="4">
                  <c:v>00:41 - 00:50</c:v>
                </c:pt>
                <c:pt idx="5">
                  <c:v>00:51 - 01:00</c:v>
                </c:pt>
                <c:pt idx="6">
                  <c:v>01:01 - 01:10</c:v>
                </c:pt>
                <c:pt idx="7">
                  <c:v>01:11 - 01:20</c:v>
                </c:pt>
                <c:pt idx="8">
                  <c:v>01:21 - 01:30</c:v>
                </c:pt>
                <c:pt idx="9">
                  <c:v>01:31 - 01:40</c:v>
                </c:pt>
                <c:pt idx="10">
                  <c:v>01:41 - 01:50</c:v>
                </c:pt>
                <c:pt idx="11">
                  <c:v>01:51 - 02:00</c:v>
                </c:pt>
                <c:pt idx="12">
                  <c:v>02:01 - 02:10</c:v>
                </c:pt>
                <c:pt idx="13">
                  <c:v>02:11 - 02:20</c:v>
                </c:pt>
                <c:pt idx="14">
                  <c:v>02:21 - 02:30</c:v>
                </c:pt>
                <c:pt idx="15">
                  <c:v>02:31 - 02:40</c:v>
                </c:pt>
                <c:pt idx="16">
                  <c:v>02:41 - 02:50</c:v>
                </c:pt>
                <c:pt idx="17">
                  <c:v>02:51 - 03:00</c:v>
                </c:pt>
                <c:pt idx="18">
                  <c:v>03:01 - 03:10</c:v>
                </c:pt>
                <c:pt idx="19">
                  <c:v>03:11 - 03:20</c:v>
                </c:pt>
                <c:pt idx="20">
                  <c:v>03:21 - 03:30</c:v>
                </c:pt>
                <c:pt idx="21">
                  <c:v>03:31 - 03:40</c:v>
                </c:pt>
                <c:pt idx="22">
                  <c:v>03:41 - 03:50</c:v>
                </c:pt>
                <c:pt idx="23">
                  <c:v>03:51 - 04:00</c:v>
                </c:pt>
                <c:pt idx="24">
                  <c:v>04:01 or above</c:v>
                </c:pt>
                <c:pt idx="25">
                  <c:v>Not Known</c:v>
                </c:pt>
              </c:strCache>
            </c:strRef>
          </c:cat>
          <c:val>
            <c:numRef>
              <c:f>'Analysis Tab'!$AG$4:$AG$29</c:f>
              <c:numCache>
                <c:formatCode>_(* #,##0_);_(* \(#,##0\);_(* "-"??_);_(@_)</c:formatCode>
                <c:ptCount val="26"/>
                <c:pt idx="0">
                  <c:v>46150</c:v>
                </c:pt>
                <c:pt idx="1">
                  <c:v>67085</c:v>
                </c:pt>
                <c:pt idx="2">
                  <c:v>70565</c:v>
                </c:pt>
                <c:pt idx="3">
                  <c:v>79765</c:v>
                </c:pt>
                <c:pt idx="4">
                  <c:v>90335</c:v>
                </c:pt>
                <c:pt idx="5">
                  <c:v>97050</c:v>
                </c:pt>
                <c:pt idx="6">
                  <c:v>100090</c:v>
                </c:pt>
                <c:pt idx="7">
                  <c:v>100975</c:v>
                </c:pt>
                <c:pt idx="8">
                  <c:v>100525</c:v>
                </c:pt>
                <c:pt idx="9">
                  <c:v>99515</c:v>
                </c:pt>
                <c:pt idx="10">
                  <c:v>98370</c:v>
                </c:pt>
                <c:pt idx="11">
                  <c:v>97730</c:v>
                </c:pt>
                <c:pt idx="12">
                  <c:v>96560</c:v>
                </c:pt>
                <c:pt idx="13">
                  <c:v>95030</c:v>
                </c:pt>
                <c:pt idx="14">
                  <c:v>94160</c:v>
                </c:pt>
                <c:pt idx="15">
                  <c:v>93325</c:v>
                </c:pt>
                <c:pt idx="16">
                  <c:v>91415</c:v>
                </c:pt>
                <c:pt idx="17">
                  <c:v>92455</c:v>
                </c:pt>
                <c:pt idx="18">
                  <c:v>95110</c:v>
                </c:pt>
                <c:pt idx="19">
                  <c:v>94215</c:v>
                </c:pt>
                <c:pt idx="20">
                  <c:v>96120</c:v>
                </c:pt>
                <c:pt idx="21">
                  <c:v>100325</c:v>
                </c:pt>
                <c:pt idx="22">
                  <c:v>120800</c:v>
                </c:pt>
                <c:pt idx="23">
                  <c:v>240305</c:v>
                </c:pt>
                <c:pt idx="24">
                  <c:v>483010</c:v>
                </c:pt>
                <c:pt idx="25">
                  <c:v>72385</c:v>
                </c:pt>
              </c:numCache>
            </c:numRef>
          </c:val>
          <c:smooth val="0"/>
          <c:extLst>
            <c:ext xmlns:c16="http://schemas.microsoft.com/office/drawing/2014/chart" uri="{C3380CC4-5D6E-409C-BE32-E72D297353CC}">
              <c16:uniqueId val="{00000000-204B-4FD9-B4C2-7105D9A7E4F2}"/>
            </c:ext>
          </c:extLst>
        </c:ser>
        <c:dLbls>
          <c:dLblPos val="t"/>
          <c:showLegendKey val="0"/>
          <c:showVal val="1"/>
          <c:showCatName val="0"/>
          <c:showSerName val="0"/>
          <c:showPercent val="0"/>
          <c:showBubbleSize val="0"/>
        </c:dLbls>
        <c:marker val="1"/>
        <c:smooth val="0"/>
        <c:axId val="85727808"/>
        <c:axId val="85732384"/>
      </c:lineChart>
      <c:catAx>
        <c:axId val="8572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85000"/>
                    <a:lumOff val="15000"/>
                  </a:schemeClr>
                </a:solidFill>
                <a:latin typeface="Corbel" panose="020B0503020204020204" pitchFamily="34" charset="0"/>
                <a:ea typeface="+mn-ea"/>
                <a:cs typeface="+mn-cs"/>
              </a:defRPr>
            </a:pPr>
            <a:endParaRPr lang="en-US"/>
          </a:p>
        </c:txPr>
        <c:crossAx val="85732384"/>
        <c:crosses val="autoZero"/>
        <c:auto val="1"/>
        <c:lblAlgn val="ctr"/>
        <c:lblOffset val="100"/>
        <c:noMultiLvlLbl val="0"/>
      </c:catAx>
      <c:valAx>
        <c:axId val="85732384"/>
        <c:scaling>
          <c:orientation val="minMax"/>
        </c:scaling>
        <c:delete val="1"/>
        <c:axPos val="l"/>
        <c:numFmt formatCode="_(* #,##0_);_(* \(#,##0\);_(* &quot;-&quot;??_);_(@_)" sourceLinked="1"/>
        <c:majorTickMark val="none"/>
        <c:minorTickMark val="none"/>
        <c:tickLblPos val="nextTo"/>
        <c:crossAx val="8572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9157527264881383"/>
          <c:y val="3.9111122060856568E-2"/>
          <c:w val="0.69110336732692035"/>
          <c:h val="0.92177775587828681"/>
        </c:manualLayout>
      </c:layout>
      <c:barChart>
        <c:barDir val="bar"/>
        <c:grouping val="clustered"/>
        <c:varyColors val="0"/>
        <c:ser>
          <c:idx val="0"/>
          <c:order val="0"/>
          <c:tx>
            <c:strRef>
              <c:f>'Analysis Tab'!$I$206</c:f>
              <c:strCache>
                <c:ptCount val="1"/>
                <c:pt idx="0">
                  <c:v>GUY'S AND ST THOMAS' NHS FOUNDATION TRUST (RJ1)</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Corbel" panose="020B05030202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Tab'!$H$207:$H$212</c:f>
              <c:strCache>
                <c:ptCount val="6"/>
                <c:pt idx="0">
                  <c:v>Immediate Resuscitation</c:v>
                </c:pt>
                <c:pt idx="1">
                  <c:v>Very Urgent</c:v>
                </c:pt>
                <c:pt idx="2">
                  <c:v>Urgent</c:v>
                </c:pt>
                <c:pt idx="3">
                  <c:v>Standard</c:v>
                </c:pt>
                <c:pt idx="4">
                  <c:v>Non-Urgent</c:v>
                </c:pt>
                <c:pt idx="5">
                  <c:v>Not Known</c:v>
                </c:pt>
              </c:strCache>
            </c:strRef>
          </c:cat>
          <c:val>
            <c:numRef>
              <c:f>'Analysis Tab'!$I$207:$I$212</c:f>
              <c:numCache>
                <c:formatCode>0.00</c:formatCode>
                <c:ptCount val="6"/>
                <c:pt idx="0">
                  <c:v>8.0983231707317069E-2</c:v>
                </c:pt>
                <c:pt idx="1">
                  <c:v>2.0674542682926829</c:v>
                </c:pt>
                <c:pt idx="2">
                  <c:v>6.2595274390243896</c:v>
                </c:pt>
                <c:pt idx="3">
                  <c:v>9.9085365853658534</c:v>
                </c:pt>
                <c:pt idx="4">
                  <c:v>0.98608993902439024</c:v>
                </c:pt>
                <c:pt idx="5">
                  <c:v>80.697408536585371</c:v>
                </c:pt>
              </c:numCache>
            </c:numRef>
          </c:val>
          <c:extLst>
            <c:ext xmlns:c16="http://schemas.microsoft.com/office/drawing/2014/chart" uri="{C3380CC4-5D6E-409C-BE32-E72D297353CC}">
              <c16:uniqueId val="{00000000-C722-43D4-9D21-C2DBA50F453B}"/>
            </c:ext>
          </c:extLst>
        </c:ser>
        <c:dLbls>
          <c:showLegendKey val="0"/>
          <c:showVal val="0"/>
          <c:showCatName val="1"/>
          <c:showSerName val="0"/>
          <c:showPercent val="1"/>
          <c:showBubbleSize val="0"/>
        </c:dLbls>
        <c:gapWidth val="182"/>
        <c:axId val="389569296"/>
        <c:axId val="389569712"/>
      </c:barChart>
      <c:catAx>
        <c:axId val="389569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Corbel" panose="020B0503020204020204" pitchFamily="34" charset="0"/>
                <a:ea typeface="+mn-ea"/>
                <a:cs typeface="+mn-cs"/>
              </a:defRPr>
            </a:pPr>
            <a:endParaRPr lang="en-US"/>
          </a:p>
        </c:txPr>
        <c:crossAx val="389569712"/>
        <c:crosses val="autoZero"/>
        <c:auto val="1"/>
        <c:lblAlgn val="ctr"/>
        <c:lblOffset val="100"/>
        <c:noMultiLvlLbl val="0"/>
      </c:catAx>
      <c:valAx>
        <c:axId val="389569712"/>
        <c:scaling>
          <c:orientation val="minMax"/>
        </c:scaling>
        <c:delete val="1"/>
        <c:axPos val="b"/>
        <c:numFmt formatCode="0.00" sourceLinked="1"/>
        <c:majorTickMark val="none"/>
        <c:minorTickMark val="none"/>
        <c:tickLblPos val="nextTo"/>
        <c:crossAx val="38956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b="1">
          <a:solidFill>
            <a:schemeClr val="tx1"/>
          </a:solidFill>
          <a:latin typeface="Corbel" panose="020B0503020204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'Analysis Tab'!$L$205</c:f>
          <c:strCache>
            <c:ptCount val="1"/>
            <c:pt idx="0">
              <c:v>LOS Pattern For GUY'S AND ST THOMAS' NHS FOUNDATION TRUST (RJ1)</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Corbel" panose="020B0503020204020204" pitchFamily="34" charset="0"/>
              <a:ea typeface="+mn-ea"/>
              <a:cs typeface="+mn-cs"/>
            </a:defRPr>
          </a:pPr>
          <a:endParaRPr lang="en-US"/>
        </a:p>
      </c:txPr>
    </c:title>
    <c:autoTitleDeleted val="0"/>
    <c:plotArea>
      <c:layout>
        <c:manualLayout>
          <c:layoutTarget val="inner"/>
          <c:xMode val="edge"/>
          <c:yMode val="edge"/>
          <c:x val="2.8205128205128206E-2"/>
          <c:y val="0.16245370370370371"/>
          <c:w val="0.94358974358974357"/>
          <c:h val="0.59412242343573995"/>
        </c:manualLayout>
      </c:layout>
      <c:lineChart>
        <c:grouping val="standard"/>
        <c:varyColors val="0"/>
        <c:ser>
          <c:idx val="0"/>
          <c:order val="0"/>
          <c:tx>
            <c:strRef>
              <c:f>'Analysis Tab'!$L$206</c:f>
              <c:strCache>
                <c:ptCount val="1"/>
                <c:pt idx="0">
                  <c:v>GUY'S AND ST THOMAS' NHS FOUNDATION TRUST (RJ1)</c:v>
                </c:pt>
              </c:strCache>
            </c:strRef>
          </c:tx>
          <c:spPr>
            <a:ln w="28575" cap="rnd">
              <a:solidFill>
                <a:schemeClr val="tx2">
                  <a:lumMod val="60000"/>
                  <a:lumOff val="40000"/>
                </a:schemeClr>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Corbel" panose="020B0503020204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Tab'!$K$207:$K$232</c:f>
              <c:strCache>
                <c:ptCount val="26"/>
                <c:pt idx="0">
                  <c:v>00:00 - 00:10</c:v>
                </c:pt>
                <c:pt idx="1">
                  <c:v>00:11 - 00:20</c:v>
                </c:pt>
                <c:pt idx="2">
                  <c:v>00:21 - 00:30</c:v>
                </c:pt>
                <c:pt idx="3">
                  <c:v>00:31 - 00:40</c:v>
                </c:pt>
                <c:pt idx="4">
                  <c:v>00:41 - 00:50</c:v>
                </c:pt>
                <c:pt idx="5">
                  <c:v>00:51 - 01:00</c:v>
                </c:pt>
                <c:pt idx="6">
                  <c:v>01:01 - 01:10</c:v>
                </c:pt>
                <c:pt idx="7">
                  <c:v>01:11 - 01:20</c:v>
                </c:pt>
                <c:pt idx="8">
                  <c:v>01:21 - 01:30</c:v>
                </c:pt>
                <c:pt idx="9">
                  <c:v>01:31 - 01:40</c:v>
                </c:pt>
                <c:pt idx="10">
                  <c:v>01:41 - 01:50</c:v>
                </c:pt>
                <c:pt idx="11">
                  <c:v>01:51 - 02:00</c:v>
                </c:pt>
                <c:pt idx="12">
                  <c:v>02:01 - 02:10</c:v>
                </c:pt>
                <c:pt idx="13">
                  <c:v>02:11 - 02:20</c:v>
                </c:pt>
                <c:pt idx="14">
                  <c:v>02:21 - 02:30</c:v>
                </c:pt>
                <c:pt idx="15">
                  <c:v>02:31 - 02:40</c:v>
                </c:pt>
                <c:pt idx="16">
                  <c:v>02:41 - 02:50</c:v>
                </c:pt>
                <c:pt idx="17">
                  <c:v>02:51 - 03:00</c:v>
                </c:pt>
                <c:pt idx="18">
                  <c:v>03:01 - 03:10</c:v>
                </c:pt>
                <c:pt idx="19">
                  <c:v>03:11 - 03:20</c:v>
                </c:pt>
                <c:pt idx="20">
                  <c:v>03:21 - 03:30</c:v>
                </c:pt>
                <c:pt idx="21">
                  <c:v>03:31 - 03:40</c:v>
                </c:pt>
                <c:pt idx="22">
                  <c:v>03:41 - 03:50</c:v>
                </c:pt>
                <c:pt idx="23">
                  <c:v>03:51 - 04:00</c:v>
                </c:pt>
                <c:pt idx="24">
                  <c:v>04:01 or above</c:v>
                </c:pt>
                <c:pt idx="25">
                  <c:v>Not Known</c:v>
                </c:pt>
              </c:strCache>
            </c:strRef>
          </c:cat>
          <c:val>
            <c:numRef>
              <c:f>'Analysis Tab'!$L$207:$L$232</c:f>
              <c:numCache>
                <c:formatCode>_(* #,##0_);_(* \(#,##0\);_(* "-"??_);_(@_)</c:formatCode>
                <c:ptCount val="26"/>
                <c:pt idx="0">
                  <c:v>570</c:v>
                </c:pt>
                <c:pt idx="1">
                  <c:v>1880</c:v>
                </c:pt>
                <c:pt idx="2">
                  <c:v>3465</c:v>
                </c:pt>
                <c:pt idx="3">
                  <c:v>3745</c:v>
                </c:pt>
                <c:pt idx="4">
                  <c:v>3710</c:v>
                </c:pt>
                <c:pt idx="5">
                  <c:v>3530</c:v>
                </c:pt>
                <c:pt idx="6">
                  <c:v>3695</c:v>
                </c:pt>
                <c:pt idx="7">
                  <c:v>3685</c:v>
                </c:pt>
                <c:pt idx="8">
                  <c:v>3610</c:v>
                </c:pt>
                <c:pt idx="9">
                  <c:v>3725</c:v>
                </c:pt>
                <c:pt idx="10">
                  <c:v>3715</c:v>
                </c:pt>
                <c:pt idx="11">
                  <c:v>3600</c:v>
                </c:pt>
                <c:pt idx="12">
                  <c:v>3790</c:v>
                </c:pt>
                <c:pt idx="13">
                  <c:v>3780</c:v>
                </c:pt>
                <c:pt idx="14">
                  <c:v>3795</c:v>
                </c:pt>
                <c:pt idx="15">
                  <c:v>3940</c:v>
                </c:pt>
                <c:pt idx="16">
                  <c:v>3940</c:v>
                </c:pt>
                <c:pt idx="17">
                  <c:v>4010</c:v>
                </c:pt>
                <c:pt idx="18">
                  <c:v>4135</c:v>
                </c:pt>
                <c:pt idx="19">
                  <c:v>4200</c:v>
                </c:pt>
                <c:pt idx="20">
                  <c:v>4220</c:v>
                </c:pt>
                <c:pt idx="21">
                  <c:v>4480</c:v>
                </c:pt>
                <c:pt idx="22">
                  <c:v>5105</c:v>
                </c:pt>
                <c:pt idx="23">
                  <c:v>8630</c:v>
                </c:pt>
                <c:pt idx="24">
                  <c:v>11925</c:v>
                </c:pt>
                <c:pt idx="25">
                  <c:v>90</c:v>
                </c:pt>
              </c:numCache>
            </c:numRef>
          </c:val>
          <c:smooth val="0"/>
          <c:extLst>
            <c:ext xmlns:c16="http://schemas.microsoft.com/office/drawing/2014/chart" uri="{C3380CC4-5D6E-409C-BE32-E72D297353CC}">
              <c16:uniqueId val="{00000000-E3F8-4EDA-89B9-503FF82F63A4}"/>
            </c:ext>
          </c:extLst>
        </c:ser>
        <c:dLbls>
          <c:dLblPos val="t"/>
          <c:showLegendKey val="0"/>
          <c:showVal val="1"/>
          <c:showCatName val="0"/>
          <c:showSerName val="0"/>
          <c:showPercent val="0"/>
          <c:showBubbleSize val="0"/>
        </c:dLbls>
        <c:marker val="1"/>
        <c:smooth val="0"/>
        <c:axId val="683113536"/>
        <c:axId val="683114368"/>
      </c:lineChart>
      <c:catAx>
        <c:axId val="68311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Corbel" panose="020B0503020204020204" pitchFamily="34" charset="0"/>
                <a:ea typeface="+mn-ea"/>
                <a:cs typeface="+mn-cs"/>
              </a:defRPr>
            </a:pPr>
            <a:endParaRPr lang="en-US"/>
          </a:p>
        </c:txPr>
        <c:crossAx val="683114368"/>
        <c:crosses val="autoZero"/>
        <c:auto val="1"/>
        <c:lblAlgn val="ctr"/>
        <c:lblOffset val="100"/>
        <c:noMultiLvlLbl val="0"/>
      </c:catAx>
      <c:valAx>
        <c:axId val="683114368"/>
        <c:scaling>
          <c:orientation val="minMax"/>
        </c:scaling>
        <c:delete val="1"/>
        <c:axPos val="l"/>
        <c:numFmt formatCode="_(* #,##0_);_(* \(#,##0\);_(* &quot;-&quot;??_);_(@_)" sourceLinked="1"/>
        <c:majorTickMark val="none"/>
        <c:minorTickMark val="none"/>
        <c:tickLblPos val="nextTo"/>
        <c:crossAx val="68311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4673921016053448E-2"/>
          <c:y val="0.17254841511458666"/>
          <c:w val="0.91274029198847229"/>
          <c:h val="0.65490238702808456"/>
        </c:manualLayout>
      </c:layout>
      <c:barChart>
        <c:barDir val="bar"/>
        <c:grouping val="stacked"/>
        <c:varyColors val="0"/>
        <c:ser>
          <c:idx val="0"/>
          <c:order val="0"/>
          <c:tx>
            <c:strRef>
              <c:f>'Analysis Tab'!$N$212</c:f>
              <c:strCache>
                <c:ptCount val="1"/>
                <c:pt idx="0">
                  <c:v>Short 00:00- 01:00</c:v>
                </c:pt>
              </c:strCache>
            </c:strRef>
          </c:tx>
          <c:spPr>
            <a:solidFill>
              <a:schemeClr val="accent1"/>
            </a:solidFill>
            <a:ln>
              <a:noFill/>
            </a:ln>
            <a:effectLst/>
          </c:spPr>
          <c:invertIfNegative val="0"/>
          <c:dLbls>
            <c:dLbl>
              <c:idx val="0"/>
              <c:layout>
                <c:manualLayout>
                  <c:x val="-1.0596132991840852E-2"/>
                  <c:y val="-0.34823532724852746"/>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Corbel" panose="020B0503020204020204" pitchFamily="34" charset="0"/>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15:layout>
                    <c:manualLayout>
                      <c:w val="0.26401569880913567"/>
                      <c:h val="0.27162413330052793"/>
                    </c:manualLayout>
                  </c15:layout>
                </c:ext>
                <c:ext xmlns:c16="http://schemas.microsoft.com/office/drawing/2014/chart" uri="{C3380CC4-5D6E-409C-BE32-E72D297353CC}">
                  <c16:uniqueId val="{00000000-13BA-4E56-BAB3-992C6914B8B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Corbel" panose="020B0503020204020204" pitchFamily="34" charset="0"/>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'Analysis Tab'!$N$213</c:f>
              <c:numCache>
                <c:formatCode>0.0</c:formatCode>
                <c:ptCount val="1"/>
                <c:pt idx="0">
                  <c:v>10</c:v>
                </c:pt>
              </c:numCache>
            </c:numRef>
          </c:val>
          <c:extLst>
            <c:ext xmlns:c16="http://schemas.microsoft.com/office/drawing/2014/chart" uri="{C3380CC4-5D6E-409C-BE32-E72D297353CC}">
              <c16:uniqueId val="{00000001-13BA-4E56-BAB3-992C6914B8BD}"/>
            </c:ext>
          </c:extLst>
        </c:ser>
        <c:ser>
          <c:idx val="1"/>
          <c:order val="1"/>
          <c:tx>
            <c:strRef>
              <c:f>'Analysis Tab'!$O$212</c:f>
              <c:strCache>
                <c:ptCount val="1"/>
                <c:pt idx="0">
                  <c:v>Medium 01:01-02:30</c:v>
                </c:pt>
              </c:strCache>
            </c:strRef>
          </c:tx>
          <c:spPr>
            <a:solidFill>
              <a:schemeClr val="accent3"/>
            </a:solidFill>
            <a:ln>
              <a:noFill/>
            </a:ln>
            <a:effectLst/>
          </c:spPr>
          <c:invertIfNegative val="0"/>
          <c:dLbls>
            <c:dLbl>
              <c:idx val="0"/>
              <c:layout>
                <c:manualLayout>
                  <c:x val="-6.020338117607207E-3"/>
                  <c:y val="-0.3294110149017469"/>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2"/>
                      </a:solidFill>
                      <a:latin typeface="Corbel" panose="020B0503020204020204" pitchFamily="34" charset="0"/>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15:layout>
                    <c:manualLayout>
                      <c:w val="0.28032594387008569"/>
                      <c:h val="0.30927127582312364"/>
                    </c:manualLayout>
                  </c15:layout>
                </c:ext>
                <c:ext xmlns:c16="http://schemas.microsoft.com/office/drawing/2014/chart" uri="{C3380CC4-5D6E-409C-BE32-E72D297353CC}">
                  <c16:uniqueId val="{00000002-13BA-4E56-BAB3-992C6914B8B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Corbel" panose="020B0503020204020204" pitchFamily="34" charset="0"/>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'Analysis Tab'!$O$213</c:f>
              <c:numCache>
                <c:formatCode>0.0</c:formatCode>
                <c:ptCount val="1"/>
                <c:pt idx="0">
                  <c:v>10</c:v>
                </c:pt>
              </c:numCache>
            </c:numRef>
          </c:val>
          <c:extLst>
            <c:ext xmlns:c16="http://schemas.microsoft.com/office/drawing/2014/chart" uri="{C3380CC4-5D6E-409C-BE32-E72D297353CC}">
              <c16:uniqueId val="{00000003-13BA-4E56-BAB3-992C6914B8BD}"/>
            </c:ext>
          </c:extLst>
        </c:ser>
        <c:ser>
          <c:idx val="2"/>
          <c:order val="2"/>
          <c:tx>
            <c:strRef>
              <c:f>'Analysis Tab'!$P$212</c:f>
              <c:strCache>
                <c:ptCount val="1"/>
                <c:pt idx="0">
                  <c:v>Long 02:31-04:00</c:v>
                </c:pt>
              </c:strCache>
            </c:strRef>
          </c:tx>
          <c:spPr>
            <a:solidFill>
              <a:schemeClr val="accent5"/>
            </a:solidFill>
            <a:ln>
              <a:noFill/>
            </a:ln>
            <a:effectLst/>
          </c:spPr>
          <c:invertIfNegative val="0"/>
          <c:dLbls>
            <c:dLbl>
              <c:idx val="0"/>
              <c:layout>
                <c:manualLayout>
                  <c:x val="1.8447254036774274E-2"/>
                  <c:y val="-0.34581790640386789"/>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Corbel" panose="020B0503020204020204" pitchFamily="34" charset="0"/>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15:layout>
                    <c:manualLayout>
                      <c:w val="0.27118845290735094"/>
                      <c:h val="0.29044770456182578"/>
                    </c:manualLayout>
                  </c15:layout>
                </c:ext>
                <c:ext xmlns:c16="http://schemas.microsoft.com/office/drawing/2014/chart" uri="{C3380CC4-5D6E-409C-BE32-E72D297353CC}">
                  <c16:uniqueId val="{00000004-13BA-4E56-BAB3-992C6914B8B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Corbel" panose="020B0503020204020204" pitchFamily="34" charset="0"/>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'Analysis Tab'!$P$213</c:f>
              <c:numCache>
                <c:formatCode>0.0</c:formatCode>
                <c:ptCount val="1"/>
                <c:pt idx="0">
                  <c:v>10</c:v>
                </c:pt>
              </c:numCache>
            </c:numRef>
          </c:val>
          <c:extLst>
            <c:ext xmlns:c16="http://schemas.microsoft.com/office/drawing/2014/chart" uri="{C3380CC4-5D6E-409C-BE32-E72D297353CC}">
              <c16:uniqueId val="{00000005-13BA-4E56-BAB3-992C6914B8BD}"/>
            </c:ext>
          </c:extLst>
        </c:ser>
        <c:dLbls>
          <c:dLblPos val="ctr"/>
          <c:showLegendKey val="0"/>
          <c:showVal val="1"/>
          <c:showCatName val="0"/>
          <c:showSerName val="0"/>
          <c:showPercent val="0"/>
          <c:showBubbleSize val="0"/>
        </c:dLbls>
        <c:gapWidth val="150"/>
        <c:overlap val="100"/>
        <c:axId val="1225996640"/>
        <c:axId val="1226004544"/>
      </c:barChart>
      <c:catAx>
        <c:axId val="1225996640"/>
        <c:scaling>
          <c:orientation val="minMax"/>
        </c:scaling>
        <c:delete val="1"/>
        <c:axPos val="l"/>
        <c:numFmt formatCode="General" sourceLinked="1"/>
        <c:majorTickMark val="none"/>
        <c:minorTickMark val="none"/>
        <c:tickLblPos val="nextTo"/>
        <c:crossAx val="1226004544"/>
        <c:crosses val="autoZero"/>
        <c:auto val="1"/>
        <c:lblAlgn val="ctr"/>
        <c:lblOffset val="100"/>
        <c:noMultiLvlLbl val="0"/>
      </c:catAx>
      <c:valAx>
        <c:axId val="1226004544"/>
        <c:scaling>
          <c:orientation val="minMax"/>
        </c:scaling>
        <c:delete val="1"/>
        <c:axPos val="b"/>
        <c:numFmt formatCode="0.0" sourceLinked="1"/>
        <c:majorTickMark val="none"/>
        <c:minorTickMark val="none"/>
        <c:tickLblPos val="nextTo"/>
        <c:crossAx val="122599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rnd"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48790190288714"/>
          <c:y val="4.4649649563035389E-2"/>
          <c:w val="0.54919762959317586"/>
          <c:h val="0.94619399498139656"/>
        </c:manualLayout>
      </c:layout>
      <c:barChart>
        <c:barDir val="bar"/>
        <c:grouping val="clustered"/>
        <c:varyColors val="0"/>
        <c:ser>
          <c:idx val="0"/>
          <c:order val="0"/>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Corbel" panose="020B05030202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Tab'!$N$219:$N$227</c:f>
              <c:strCache>
                <c:ptCount val="9"/>
                <c:pt idx="0">
                  <c:v>Under 1 Year</c:v>
                </c:pt>
                <c:pt idx="1">
                  <c:v>1-4 Years Old</c:v>
                </c:pt>
                <c:pt idx="2">
                  <c:v>5-13 Years Old</c:v>
                </c:pt>
                <c:pt idx="3">
                  <c:v>14-17 Years Old</c:v>
                </c:pt>
                <c:pt idx="4">
                  <c:v>18-34 Years Old</c:v>
                </c:pt>
                <c:pt idx="5">
                  <c:v>35-64 Years Old</c:v>
                </c:pt>
                <c:pt idx="6">
                  <c:v>65-79 Years Old</c:v>
                </c:pt>
                <c:pt idx="7">
                  <c:v>80 Years or Older</c:v>
                </c:pt>
                <c:pt idx="8">
                  <c:v>Not Known</c:v>
                </c:pt>
              </c:strCache>
            </c:strRef>
          </c:cat>
          <c:val>
            <c:numRef>
              <c:f>'Analysis Tab'!$O$219:$O$227</c:f>
              <c:numCache>
                <c:formatCode>_(* #,##0_);_(* \(#,##0\);_(* "-"??_);_(@_)</c:formatCode>
                <c:ptCount val="9"/>
                <c:pt idx="0">
                  <c:v>2810</c:v>
                </c:pt>
                <c:pt idx="1">
                  <c:v>4600</c:v>
                </c:pt>
                <c:pt idx="2">
                  <c:v>5320</c:v>
                </c:pt>
                <c:pt idx="3">
                  <c:v>2630</c:v>
                </c:pt>
                <c:pt idx="4">
                  <c:v>32670</c:v>
                </c:pt>
                <c:pt idx="5">
                  <c:v>42390</c:v>
                </c:pt>
                <c:pt idx="6">
                  <c:v>9230</c:v>
                </c:pt>
                <c:pt idx="7">
                  <c:v>5310</c:v>
                </c:pt>
                <c:pt idx="8">
                  <c:v>0</c:v>
                </c:pt>
              </c:numCache>
            </c:numRef>
          </c:val>
          <c:extLst>
            <c:ext xmlns:c16="http://schemas.microsoft.com/office/drawing/2014/chart" uri="{C3380CC4-5D6E-409C-BE32-E72D297353CC}">
              <c16:uniqueId val="{00000000-1720-444E-8AE5-BFE6C5F5ACEF}"/>
            </c:ext>
          </c:extLst>
        </c:ser>
        <c:dLbls>
          <c:dLblPos val="outEnd"/>
          <c:showLegendKey val="0"/>
          <c:showVal val="1"/>
          <c:showCatName val="0"/>
          <c:showSerName val="0"/>
          <c:showPercent val="0"/>
          <c:showBubbleSize val="0"/>
        </c:dLbls>
        <c:gapWidth val="182"/>
        <c:axId val="683111872"/>
        <c:axId val="683110208"/>
      </c:barChart>
      <c:catAx>
        <c:axId val="6831118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Corbel" panose="020B0503020204020204" pitchFamily="34" charset="0"/>
                <a:ea typeface="+mn-ea"/>
                <a:cs typeface="+mn-cs"/>
              </a:defRPr>
            </a:pPr>
            <a:endParaRPr lang="en-US"/>
          </a:p>
        </c:txPr>
        <c:crossAx val="683110208"/>
        <c:crosses val="autoZero"/>
        <c:auto val="1"/>
        <c:lblAlgn val="ctr"/>
        <c:lblOffset val="100"/>
        <c:noMultiLvlLbl val="0"/>
      </c:catAx>
      <c:valAx>
        <c:axId val="683110208"/>
        <c:scaling>
          <c:orientation val="minMax"/>
        </c:scaling>
        <c:delete val="1"/>
        <c:axPos val="b"/>
        <c:numFmt formatCode="_(* #,##0_);_(* \(#,##0\);_(* &quot;-&quot;??_);_(@_)" sourceLinked="1"/>
        <c:majorTickMark val="out"/>
        <c:minorTickMark val="none"/>
        <c:tickLblPos val="nextTo"/>
        <c:crossAx val="6831118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050" b="1">
          <a:solidFill>
            <a:schemeClr val="tx1"/>
          </a:solidFill>
          <a:latin typeface="Corbel" panose="020B0503020204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1085091906729073"/>
          <c:y val="7.9403584649343703E-2"/>
          <c:w val="0.62791248521315368"/>
          <c:h val="0.88818661816594957"/>
        </c:manualLayout>
      </c:layout>
      <c:barChart>
        <c:barDir val="bar"/>
        <c:grouping val="clustered"/>
        <c:varyColors val="0"/>
        <c:ser>
          <c:idx val="0"/>
          <c:order val="0"/>
          <c:spPr>
            <a:solidFill>
              <a:schemeClr val="accent1"/>
            </a:solidFill>
            <a:ln w="19050">
              <a:solidFill>
                <a:schemeClr val="lt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Corbel" panose="020B05030202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Tab'!$Q$8:$Q$14</c:f>
              <c:strCache>
                <c:ptCount val="7"/>
                <c:pt idx="0">
                  <c:v>EAST OF ENGLAND</c:v>
                </c:pt>
                <c:pt idx="1">
                  <c:v>LONDON</c:v>
                </c:pt>
                <c:pt idx="2">
                  <c:v>MIDLANDS</c:v>
                </c:pt>
                <c:pt idx="3">
                  <c:v>NORTH EAST AND YORKSHIRE</c:v>
                </c:pt>
                <c:pt idx="4">
                  <c:v>NORTH WEST</c:v>
                </c:pt>
                <c:pt idx="5">
                  <c:v>SOUTH EAST</c:v>
                </c:pt>
                <c:pt idx="6">
                  <c:v>SOUTH WEST</c:v>
                </c:pt>
              </c:strCache>
            </c:strRef>
          </c:cat>
          <c:val>
            <c:numRef>
              <c:f>'Analysis Tab'!$R$8:$R$14</c:f>
              <c:numCache>
                <c:formatCode>General</c:formatCode>
                <c:ptCount val="7"/>
                <c:pt idx="0">
                  <c:v>78555</c:v>
                </c:pt>
                <c:pt idx="1">
                  <c:v>204080</c:v>
                </c:pt>
                <c:pt idx="2">
                  <c:v>190700</c:v>
                </c:pt>
                <c:pt idx="3">
                  <c:v>186225</c:v>
                </c:pt>
                <c:pt idx="4">
                  <c:v>286740</c:v>
                </c:pt>
                <c:pt idx="5">
                  <c:v>124545</c:v>
                </c:pt>
                <c:pt idx="6">
                  <c:v>103765</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5200-4F1A-849C-37CB90646F8C}"/>
            </c:ext>
          </c:extLst>
        </c:ser>
        <c:dLbls>
          <c:dLblPos val="outEnd"/>
          <c:showLegendKey val="0"/>
          <c:showVal val="1"/>
          <c:showCatName val="0"/>
          <c:showSerName val="0"/>
          <c:showPercent val="0"/>
          <c:showBubbleSize val="0"/>
        </c:dLbls>
        <c:gapWidth val="150"/>
        <c:axId val="78239888"/>
        <c:axId val="78248624"/>
      </c:barChart>
      <c:valAx>
        <c:axId val="78248624"/>
        <c:scaling>
          <c:orientation val="minMax"/>
        </c:scaling>
        <c:delete val="1"/>
        <c:axPos val="b"/>
        <c:numFmt formatCode="General" sourceLinked="1"/>
        <c:majorTickMark val="out"/>
        <c:minorTickMark val="none"/>
        <c:tickLblPos val="nextTo"/>
        <c:crossAx val="78239888"/>
        <c:crosses val="autoZero"/>
        <c:crossBetween val="between"/>
      </c:valAx>
      <c:catAx>
        <c:axId val="782398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Corbel" panose="020B0503020204020204" pitchFamily="34" charset="0"/>
                <a:ea typeface="+mn-ea"/>
                <a:cs typeface="+mn-cs"/>
              </a:defRPr>
            </a:pPr>
            <a:endParaRPr lang="en-US"/>
          </a:p>
        </c:txPr>
        <c:crossAx val="7824862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063926940639283E-2"/>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Corbel" panose="020B0503020204020204" pitchFamily="34" charset="0"/>
              <a:ea typeface="+mn-ea"/>
              <a:cs typeface="+mn-cs"/>
            </a:defRPr>
          </a:pPr>
          <a:endParaRPr lang="en-US"/>
        </a:p>
      </c:txPr>
    </c:title>
    <c:autoTitleDeleted val="0"/>
    <c:plotArea>
      <c:layout>
        <c:manualLayout>
          <c:layoutTarget val="inner"/>
          <c:xMode val="edge"/>
          <c:yMode val="edge"/>
          <c:x val="3.0555555555555555E-2"/>
          <c:y val="0.14781473060237382"/>
          <c:w val="0.93888888888888888"/>
          <c:h val="0.64049478682992733"/>
        </c:manualLayout>
      </c:layout>
      <c:barChart>
        <c:barDir val="col"/>
        <c:grouping val="clustered"/>
        <c:varyColors val="0"/>
        <c:ser>
          <c:idx val="0"/>
          <c:order val="0"/>
          <c:tx>
            <c:strRef>
              <c:f>'Analysis Tab'!$BL$2</c:f>
              <c:strCache>
                <c:ptCount val="1"/>
                <c:pt idx="0">
                  <c:v>01:41 - 01:50</c:v>
                </c:pt>
              </c:strCache>
            </c:strRef>
          </c:tx>
          <c:spPr>
            <a:solidFill>
              <a:schemeClr val="accent1"/>
            </a:solidFill>
            <a:ln>
              <a:noFill/>
            </a:ln>
            <a:effectLst/>
          </c:spPr>
          <c:invertIfNegative val="0"/>
          <c:dLbls>
            <c:numFmt formatCode="#,##0"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95000"/>
                        <a:lumOff val="5000"/>
                      </a:schemeClr>
                    </a:solidFill>
                    <a:latin typeface="Corbel" panose="020B05030202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Tab'!$BK$3:$BK$9</c:f>
              <c:strCache>
                <c:ptCount val="7"/>
                <c:pt idx="0">
                  <c:v>EAST OF ENGLAND</c:v>
                </c:pt>
                <c:pt idx="1">
                  <c:v>LONDON</c:v>
                </c:pt>
                <c:pt idx="2">
                  <c:v>MIDLANDS</c:v>
                </c:pt>
                <c:pt idx="3">
                  <c:v>NORTH EAST AND YORKSHIRE</c:v>
                </c:pt>
                <c:pt idx="4">
                  <c:v>NORTH WEST</c:v>
                </c:pt>
                <c:pt idx="5">
                  <c:v>SOUTH EAST</c:v>
                </c:pt>
                <c:pt idx="6">
                  <c:v>SOUTH WEST</c:v>
                </c:pt>
              </c:strCache>
            </c:strRef>
          </c:cat>
          <c:val>
            <c:numRef>
              <c:f>'Analysis Tab'!$BL$3:$BL$9</c:f>
              <c:numCache>
                <c:formatCode>General</c:formatCode>
                <c:ptCount val="7"/>
                <c:pt idx="0">
                  <c:v>53575</c:v>
                </c:pt>
                <c:pt idx="1">
                  <c:v>98370</c:v>
                </c:pt>
                <c:pt idx="2">
                  <c:v>95180</c:v>
                </c:pt>
                <c:pt idx="3">
                  <c:v>93400</c:v>
                </c:pt>
                <c:pt idx="4">
                  <c:v>81045</c:v>
                </c:pt>
                <c:pt idx="5">
                  <c:v>69170</c:v>
                </c:pt>
                <c:pt idx="6">
                  <c:v>43425</c:v>
                </c:pt>
              </c:numCache>
            </c:numRef>
          </c:val>
          <c:extLst>
            <c:ext xmlns:c16="http://schemas.microsoft.com/office/drawing/2014/chart" uri="{C3380CC4-5D6E-409C-BE32-E72D297353CC}">
              <c16:uniqueId val="{00000000-9BED-4F67-8FFE-4BDF41C69067}"/>
            </c:ext>
          </c:extLst>
        </c:ser>
        <c:dLbls>
          <c:dLblPos val="outEnd"/>
          <c:showLegendKey val="0"/>
          <c:showVal val="1"/>
          <c:showCatName val="0"/>
          <c:showSerName val="0"/>
          <c:showPercent val="0"/>
          <c:showBubbleSize val="0"/>
        </c:dLbls>
        <c:gapWidth val="219"/>
        <c:overlap val="-27"/>
        <c:axId val="74324960"/>
        <c:axId val="74322464"/>
      </c:barChart>
      <c:catAx>
        <c:axId val="7432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Corbel" panose="020B0503020204020204" pitchFamily="34" charset="0"/>
                <a:ea typeface="+mn-ea"/>
                <a:cs typeface="+mn-cs"/>
              </a:defRPr>
            </a:pPr>
            <a:endParaRPr lang="en-US"/>
          </a:p>
        </c:txPr>
        <c:crossAx val="74322464"/>
        <c:crosses val="autoZero"/>
        <c:auto val="1"/>
        <c:lblAlgn val="ctr"/>
        <c:lblOffset val="100"/>
        <c:noMultiLvlLbl val="0"/>
      </c:catAx>
      <c:valAx>
        <c:axId val="74322464"/>
        <c:scaling>
          <c:orientation val="minMax"/>
        </c:scaling>
        <c:delete val="1"/>
        <c:axPos val="l"/>
        <c:numFmt formatCode="General" sourceLinked="1"/>
        <c:majorTickMark val="none"/>
        <c:minorTickMark val="none"/>
        <c:tickLblPos val="nextTo"/>
        <c:crossAx val="743249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plotSurface>
          <cx:spPr>
            <a:ln w="0" cmpd="dbl">
              <a:solidFill>
                <a:schemeClr val="accent1">
                  <a:shade val="50000"/>
                </a:schemeClr>
              </a:solidFill>
              <a:prstDash val="lgDash"/>
            </a:ln>
          </cx:spPr>
        </cx:plotSurface>
        <cx:series layoutId="sunburst" uniqueId="{428BDB64-8849-443A-B4C6-7A40A63B8D65}">
          <cx:dataLabels>
            <cx:txPr>
              <a:bodyPr spcFirstLastPara="1" vertOverflow="ellipsis" horzOverflow="overflow" wrap="square" lIns="0" tIns="0" rIns="0" bIns="0" anchor="ctr" anchorCtr="1"/>
              <a:lstStyle/>
              <a:p>
                <a:pPr algn="ctr" rtl="0">
                  <a:defRPr sz="1200" b="1">
                    <a:solidFill>
                      <a:schemeClr val="tx1"/>
                    </a:solidFill>
                    <a:latin typeface="Corbel" panose="020B0503020204020204" pitchFamily="34" charset="0"/>
                    <a:ea typeface="Corbel" panose="020B0503020204020204" pitchFamily="34" charset="0"/>
                    <a:cs typeface="Corbel" panose="020B0503020204020204" pitchFamily="34" charset="0"/>
                  </a:defRPr>
                </a:pPr>
                <a:endParaRPr lang="en-US" sz="1200" b="1" i="0" u="none" strike="noStrike" kern="1200" baseline="0">
                  <a:solidFill>
                    <a:schemeClr val="tx1"/>
                  </a:solidFill>
                  <a:latin typeface="Corbel" panose="020B0503020204020204" pitchFamily="34" charset="0"/>
                </a:endParaRPr>
              </a:p>
            </cx:txPr>
            <cx:visibility seriesName="0" categoryName="0" value="1"/>
            <cx:separator>, </cx:separator>
          </cx:dataLabels>
          <cx:dataId val="0"/>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image" Target="../media/image2.png"/><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0.xml"/><Relationship Id="rId17" Type="http://schemas.openxmlformats.org/officeDocument/2006/relationships/chart" Target="../charts/chart13.xml"/><Relationship Id="rId2" Type="http://schemas.openxmlformats.org/officeDocument/2006/relationships/image" Target="../media/image1.jpeg"/><Relationship Id="rId16" Type="http://schemas.openxmlformats.org/officeDocument/2006/relationships/chart" Target="../charts/chart1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9.xml"/><Relationship Id="rId5" Type="http://schemas.openxmlformats.org/officeDocument/2006/relationships/chart" Target="../charts/chart4.xml"/><Relationship Id="rId15" Type="http://schemas.openxmlformats.org/officeDocument/2006/relationships/chart" Target="../charts/chart11.xml"/><Relationship Id="rId10" Type="http://schemas.openxmlformats.org/officeDocument/2006/relationships/chart" Target="../charts/chart8.xml"/><Relationship Id="rId4" Type="http://schemas.openxmlformats.org/officeDocument/2006/relationships/chart" Target="../charts/chart3.xml"/><Relationship Id="rId9" Type="http://schemas.openxmlformats.org/officeDocument/2006/relationships/chart" Target="../charts/chart7.xml"/><Relationship Id="rId14" Type="http://schemas.openxmlformats.org/officeDocument/2006/relationships/image" Target="../media/image3.svg"/></Relationships>
</file>

<file path=xl/drawings/drawing1.xml><?xml version="1.0" encoding="utf-8"?>
<xdr:wsDr xmlns:xdr="http://schemas.openxmlformats.org/drawingml/2006/spreadsheetDrawing" xmlns:a="http://schemas.openxmlformats.org/drawingml/2006/main">
  <xdr:twoCellAnchor>
    <xdr:from>
      <xdr:col>27</xdr:col>
      <xdr:colOff>19050</xdr:colOff>
      <xdr:row>0</xdr:row>
      <xdr:rowOff>35719</xdr:rowOff>
    </xdr:from>
    <xdr:to>
      <xdr:col>32</xdr:col>
      <xdr:colOff>438150</xdr:colOff>
      <xdr:row>67</xdr:row>
      <xdr:rowOff>95250</xdr:rowOff>
    </xdr:to>
    <xdr:sp macro="" textlink="">
      <xdr:nvSpPr>
        <xdr:cNvPr id="28" name="Rectangle 27">
          <a:extLst>
            <a:ext uri="{FF2B5EF4-FFF2-40B4-BE49-F238E27FC236}">
              <a16:creationId xmlns:a16="http://schemas.microsoft.com/office/drawing/2014/main" id="{02528F2A-3B5C-75CE-E496-40C9EC5E4D6E}"/>
            </a:ext>
          </a:extLst>
        </xdr:cNvPr>
        <xdr:cNvSpPr/>
      </xdr:nvSpPr>
      <xdr:spPr>
        <a:xfrm>
          <a:off x="21164550" y="35719"/>
          <a:ext cx="3467100" cy="143279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r>
            <a:rPr lang="en-US" sz="3600" b="1" u="none">
              <a:latin typeface="Corbel" panose="020B0503020204020204" pitchFamily="34" charset="0"/>
            </a:rPr>
            <a:t>Insights</a:t>
          </a:r>
        </a:p>
        <a:p>
          <a:pPr algn="l"/>
          <a:endParaRPr lang="en-US" sz="1600" b="1" u="none">
            <a:latin typeface="Corbel" panose="020B0503020204020204" pitchFamily="34" charset="0"/>
          </a:endParaRPr>
        </a:p>
        <a:p>
          <a:pPr algn="l"/>
          <a:endParaRPr lang="en-US" sz="1600" b="1" u="none">
            <a:latin typeface="Corbel" panose="020B0503020204020204" pitchFamily="34" charset="0"/>
          </a:endParaRPr>
        </a:p>
        <a:p>
          <a:pPr algn="l"/>
          <a:r>
            <a:rPr lang="en-US" sz="1600" b="1" u="none">
              <a:latin typeface="Corbel" panose="020B0503020204020204" pitchFamily="34" charset="0"/>
            </a:rPr>
            <a:t>Here</a:t>
          </a:r>
          <a:r>
            <a:rPr lang="en-US" sz="1600" b="1" u="none" baseline="0">
              <a:latin typeface="Corbel" panose="020B0503020204020204" pitchFamily="34" charset="0"/>
            </a:rPr>
            <a:t> are few takewawys from this Excel dashboard.</a:t>
          </a:r>
        </a:p>
        <a:p>
          <a:pPr algn="l"/>
          <a:endParaRPr lang="en-US" sz="1600" b="1" u="none" baseline="0">
            <a:latin typeface="Corbel" panose="020B0503020204020204" pitchFamily="34" charset="0"/>
          </a:endParaRPr>
        </a:p>
        <a:p>
          <a:pPr algn="l"/>
          <a:r>
            <a:rPr lang="en-US" sz="1600" b="1" u="none" baseline="0">
              <a:latin typeface="Corbel" panose="020B0503020204020204" pitchFamily="34" charset="0"/>
            </a:rPr>
            <a:t>Majority of the patients were between ages 35-64yrs</a:t>
          </a:r>
        </a:p>
        <a:p>
          <a:pPr algn="l"/>
          <a:endParaRPr lang="en-US" sz="1600" b="1" u="none" baseline="0">
            <a:latin typeface="Corbel" panose="020B0503020204020204" pitchFamily="34" charset="0"/>
          </a:endParaRPr>
        </a:p>
        <a:p>
          <a:pPr algn="l"/>
          <a:r>
            <a:rPr lang="en-US" sz="1600" b="1" u="none" baseline="0">
              <a:latin typeface="Corbel" panose="020B0503020204020204" pitchFamily="34" charset="0"/>
            </a:rPr>
            <a:t>More patients from London had medium and longer LOS at A&amp;E Unit when compared to their folks from othe rregions</a:t>
          </a:r>
        </a:p>
        <a:p>
          <a:pPr algn="l"/>
          <a:endParaRPr lang="en-US" sz="1600" b="1" u="none" baseline="0">
            <a:latin typeface="Corbel" panose="020B0503020204020204" pitchFamily="34" charset="0"/>
          </a:endParaRPr>
        </a:p>
        <a:p>
          <a:pPr algn="l"/>
          <a:r>
            <a:rPr lang="en-US" sz="1600" b="1" u="none" baseline="0">
              <a:latin typeface="Corbel" panose="020B0503020204020204" pitchFamily="34" charset="0"/>
            </a:rPr>
            <a:t>More patients from the Midlands had shorter LOS at A&amp;E Unit compared to patients from other regions</a:t>
          </a:r>
        </a:p>
        <a:p>
          <a:pPr algn="l"/>
          <a:endParaRPr lang="en-US" sz="1600" b="1" u="none" baseline="0">
            <a:latin typeface="Corbel" panose="020B0503020204020204" pitchFamily="34" charset="0"/>
          </a:endParaRPr>
        </a:p>
        <a:p>
          <a:pPr algn="l"/>
          <a:endParaRPr lang="en-US" sz="1600" b="1" u="none" baseline="0">
            <a:latin typeface="Corbel" panose="020B0503020204020204" pitchFamily="34" charset="0"/>
          </a:endParaRPr>
        </a:p>
        <a:p>
          <a:pPr algn="l"/>
          <a:r>
            <a:rPr lang="en-US" sz="1600" b="1" u="none" baseline="0">
              <a:latin typeface="Corbel" panose="020B0503020204020204" pitchFamily="34" charset="0"/>
            </a:rPr>
            <a:t>University of Birmingham Hospital had the highest LOS rate with about 57.7% of patients spending 02:30+hours in A&amp;E unit</a:t>
          </a:r>
        </a:p>
        <a:p>
          <a:pPr algn="l"/>
          <a:endParaRPr lang="en-US" sz="1600" b="1" u="none" baseline="0">
            <a:latin typeface="Corbel" panose="020B0503020204020204" pitchFamily="34" charset="0"/>
          </a:endParaRPr>
        </a:p>
        <a:p>
          <a:pPr algn="l"/>
          <a:r>
            <a:rPr lang="en-US" sz="1600" b="1" u="none" baseline="0">
              <a:latin typeface="Corbel" panose="020B0503020204020204" pitchFamily="34" charset="0"/>
            </a:rPr>
            <a:t>Interms of Acuity</a:t>
          </a:r>
        </a:p>
        <a:p>
          <a:pPr algn="l"/>
          <a:endParaRPr lang="en-US" sz="1600" b="1" u="none" baseline="0">
            <a:latin typeface="Corbel" panose="020B0503020204020204" pitchFamily="34" charset="0"/>
          </a:endParaRPr>
        </a:p>
        <a:p>
          <a:pPr algn="l"/>
          <a:r>
            <a:rPr lang="en-US" sz="1600" b="1" u="none" baseline="0">
              <a:latin typeface="Corbel" panose="020B0503020204020204" pitchFamily="34" charset="0"/>
            </a:rPr>
            <a:t>More patients from te Mdlands required standard level of care</a:t>
          </a:r>
        </a:p>
        <a:p>
          <a:pPr algn="l"/>
          <a:endParaRPr lang="en-US" sz="1600" b="1" u="none" baseline="0">
            <a:latin typeface="Corbel" panose="020B0503020204020204" pitchFamily="34" charset="0"/>
          </a:endParaRPr>
        </a:p>
        <a:p>
          <a:pPr algn="l"/>
          <a:r>
            <a:rPr lang="en-US" sz="1600" b="1" u="none" baseline="0">
              <a:latin typeface="Corbel" panose="020B0503020204020204" pitchFamily="34" charset="0"/>
            </a:rPr>
            <a:t>More patients from London required  Immediate resuscitation</a:t>
          </a:r>
        </a:p>
        <a:p>
          <a:pPr algn="l"/>
          <a:endParaRPr lang="en-US" sz="1600" b="1" u="none" baseline="0">
            <a:latin typeface="Corbel" panose="020B0503020204020204" pitchFamily="34" charset="0"/>
          </a:endParaRPr>
        </a:p>
        <a:p>
          <a:pPr algn="l"/>
          <a:r>
            <a:rPr lang="en-US" sz="1600" b="1" u="none" baseline="0">
              <a:latin typeface="Corbel" panose="020B0503020204020204" pitchFamily="34" charset="0"/>
            </a:rPr>
            <a:t>Northwest region had more patients requiring Very Urgent care</a:t>
          </a:r>
        </a:p>
        <a:p>
          <a:pPr algn="l"/>
          <a:endParaRPr lang="en-US" sz="1600" b="1" u="none" baseline="0">
            <a:latin typeface="Corbel" panose="020B0503020204020204" pitchFamily="34" charset="0"/>
          </a:endParaRPr>
        </a:p>
        <a:p>
          <a:pPr algn="l"/>
          <a:r>
            <a:rPr lang="en-US" sz="1600" b="1" u="none" baseline="0">
              <a:latin typeface="Corbel" panose="020B0503020204020204" pitchFamily="34" charset="0"/>
            </a:rPr>
            <a:t>Southwest region had the most patients requiring Non-Urgent care</a:t>
          </a:r>
        </a:p>
        <a:p>
          <a:pPr algn="l"/>
          <a:endParaRPr lang="en-US" sz="1600" b="1" u="none" baseline="0">
            <a:latin typeface="Corbel" panose="020B0503020204020204" pitchFamily="34" charset="0"/>
          </a:endParaRPr>
        </a:p>
        <a:p>
          <a:pPr algn="l"/>
          <a:r>
            <a:rPr lang="en-US" sz="1600" b="1" u="none" baseline="0">
              <a:latin typeface="Corbel" panose="020B0503020204020204" pitchFamily="34" charset="0"/>
            </a:rPr>
            <a:t>This interactive dashboard can yield a wide range of insight that could serve as empirical basis for decision making among top leve stakeholders.</a:t>
          </a:r>
        </a:p>
        <a:p>
          <a:pPr algn="l"/>
          <a:endParaRPr lang="en-US" sz="1600" b="1" u="none" baseline="0">
            <a:latin typeface="Corbel" panose="020B0503020204020204" pitchFamily="34" charset="0"/>
          </a:endParaRPr>
        </a:p>
        <a:p>
          <a:pPr algn="l"/>
          <a:r>
            <a:rPr lang="en-US" sz="1600" b="1" u="none" baseline="0">
              <a:latin typeface="Corbel" panose="020B0503020204020204" pitchFamily="34" charset="0"/>
            </a:rPr>
            <a:t>Analysis and Dashboard created by:  Jubril Olalekan</a:t>
          </a:r>
        </a:p>
        <a:p>
          <a:r>
            <a:rPr lang="en-US" sz="1100" b="0" i="0" u="none" strike="noStrike" baseline="0">
              <a:solidFill>
                <a:schemeClr val="lt1"/>
              </a:solidFill>
              <a:latin typeface="+mn-lt"/>
              <a:ea typeface="+mn-ea"/>
              <a:cs typeface="+mn-cs"/>
            </a:rPr>
            <a:t> </a:t>
          </a:r>
        </a:p>
        <a:p>
          <a:r>
            <a:rPr lang="en-US" sz="1600" b="0" i="0" u="none" strike="noStrike" baseline="0">
              <a:solidFill>
                <a:schemeClr val="lt1"/>
              </a:solidFill>
              <a:latin typeface="Corbel" panose="020B0503020204020204" pitchFamily="34" charset="0"/>
              <a:ea typeface="+mn-ea"/>
              <a:cs typeface="+mn-cs"/>
            </a:rPr>
            <a:t>linkedin.com/in/jubril-olalekan-a180017b/ </a:t>
          </a:r>
          <a:endParaRPr lang="en-US" sz="1600" b="1" u="none" baseline="0">
            <a:latin typeface="Corbel" panose="020B0503020204020204" pitchFamily="34" charset="0"/>
          </a:endParaRPr>
        </a:p>
        <a:p>
          <a:pPr algn="l"/>
          <a:endParaRPr lang="en-US" sz="1600" b="1" u="none" baseline="0">
            <a:latin typeface="Corbel" panose="020B0503020204020204" pitchFamily="34" charset="0"/>
          </a:endParaRPr>
        </a:p>
        <a:p>
          <a:pPr algn="l"/>
          <a:r>
            <a:rPr lang="en-US" sz="1600" b="1" u="none" baseline="0">
              <a:latin typeface="Corbel" panose="020B0503020204020204" pitchFamily="34" charset="0"/>
            </a:rPr>
            <a:t>Twitter: @djibril968</a:t>
          </a:r>
        </a:p>
        <a:p>
          <a:pPr algn="l"/>
          <a:endParaRPr lang="en-US" sz="1600" b="1" u="none" baseline="0">
            <a:latin typeface="Corbel" panose="020B0503020204020204" pitchFamily="34" charset="0"/>
          </a:endParaRPr>
        </a:p>
        <a:p>
          <a:pPr algn="l"/>
          <a:endParaRPr lang="en-US" sz="1600" b="1" u="none" baseline="0">
            <a:latin typeface="Corbel" panose="020B0503020204020204" pitchFamily="34" charset="0"/>
          </a:endParaRPr>
        </a:p>
        <a:p>
          <a:pPr algn="l"/>
          <a:endParaRPr lang="en-US" sz="1600" b="1" u="none" baseline="0">
            <a:latin typeface="Corbel" panose="020B0503020204020204" pitchFamily="34" charset="0"/>
          </a:endParaRPr>
        </a:p>
        <a:p>
          <a:pPr algn="l"/>
          <a:endParaRPr lang="en-US" sz="1600" b="1" u="none" baseline="0">
            <a:latin typeface="Corbel" panose="020B0503020204020204" pitchFamily="34" charset="0"/>
          </a:endParaRPr>
        </a:p>
        <a:p>
          <a:pPr algn="l"/>
          <a:endParaRPr lang="en-US" sz="1600" b="1" u="none" baseline="0">
            <a:latin typeface="Corbel" panose="020B0503020204020204" pitchFamily="34" charset="0"/>
          </a:endParaRPr>
        </a:p>
        <a:p>
          <a:pPr algn="l"/>
          <a:endParaRPr lang="en-US" sz="1600" b="1" u="none" baseline="0">
            <a:latin typeface="Corbel" panose="020B0503020204020204" pitchFamily="34" charset="0"/>
          </a:endParaRPr>
        </a:p>
        <a:p>
          <a:pPr algn="l"/>
          <a:endParaRPr lang="en-US" sz="1600" b="1" u="none" baseline="0">
            <a:latin typeface="Corbel" panose="020B0503020204020204" pitchFamily="34" charset="0"/>
          </a:endParaRPr>
        </a:p>
        <a:p>
          <a:pPr algn="l"/>
          <a:endParaRPr lang="en-US" sz="1600" b="1" u="none">
            <a:latin typeface="Corbel" panose="020B0503020204020204" pitchFamily="34" charset="0"/>
          </a:endParaRPr>
        </a:p>
      </xdr:txBody>
    </xdr:sp>
    <xdr:clientData/>
  </xdr:twoCellAnchor>
  <xdr:twoCellAnchor>
    <xdr:from>
      <xdr:col>0</xdr:col>
      <xdr:colOff>0</xdr:colOff>
      <xdr:row>33</xdr:row>
      <xdr:rowOff>63500</xdr:rowOff>
    </xdr:from>
    <xdr:to>
      <xdr:col>5</xdr:col>
      <xdr:colOff>206375</xdr:colOff>
      <xdr:row>49</xdr:row>
      <xdr:rowOff>31750</xdr:rowOff>
    </xdr:to>
    <xdr:graphicFrame macro="">
      <xdr:nvGraphicFramePr>
        <xdr:cNvPr id="24" name="Chart 23">
          <a:extLst>
            <a:ext uri="{FF2B5EF4-FFF2-40B4-BE49-F238E27FC236}">
              <a16:creationId xmlns:a16="http://schemas.microsoft.com/office/drawing/2014/main" id="{792FDBDE-D568-4390-9BCC-C96B4E63A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19049</xdr:colOff>
      <xdr:row>7</xdr:row>
      <xdr:rowOff>3175</xdr:rowOff>
    </xdr:from>
    <xdr:to>
      <xdr:col>2</xdr:col>
      <xdr:colOff>828675</xdr:colOff>
      <xdr:row>11</xdr:row>
      <xdr:rowOff>333375</xdr:rowOff>
    </xdr:to>
    <mc:AlternateContent xmlns:mc="http://schemas.openxmlformats.org/markup-compatibility/2006" xmlns:a14="http://schemas.microsoft.com/office/drawing/2010/main">
      <mc:Choice Requires="a14">
        <xdr:graphicFrame macro="">
          <xdr:nvGraphicFramePr>
            <xdr:cNvPr id="19" name="NHSE_Organisation_Type">
              <a:extLst>
                <a:ext uri="{FF2B5EF4-FFF2-40B4-BE49-F238E27FC236}">
                  <a16:creationId xmlns:a16="http://schemas.microsoft.com/office/drawing/2014/main" id="{1C6D3C6F-F280-4CE4-BAD7-4570E87BE989}"/>
                </a:ext>
              </a:extLst>
            </xdr:cNvPr>
            <xdr:cNvGraphicFramePr/>
          </xdr:nvGraphicFramePr>
          <xdr:xfrm>
            <a:off x="0" y="0"/>
            <a:ext cx="0" cy="0"/>
          </xdr:xfrm>
          <a:graphic>
            <a:graphicData uri="http://schemas.microsoft.com/office/drawing/2010/slicer">
              <sle:slicer xmlns:sle="http://schemas.microsoft.com/office/drawing/2010/slicer" name="NHSE_Organisation_Type"/>
            </a:graphicData>
          </a:graphic>
        </xdr:graphicFrame>
      </mc:Choice>
      <mc:Fallback xmlns="">
        <xdr:sp macro="" textlink="">
          <xdr:nvSpPr>
            <xdr:cNvPr id="0" name=""/>
            <xdr:cNvSpPr>
              <a:spLocks noTextEdit="1"/>
            </xdr:cNvSpPr>
          </xdr:nvSpPr>
          <xdr:spPr>
            <a:xfrm>
              <a:off x="19049" y="1546225"/>
              <a:ext cx="1857376"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0</xdr:row>
      <xdr:rowOff>47625</xdr:rowOff>
    </xdr:from>
    <xdr:to>
      <xdr:col>2</xdr:col>
      <xdr:colOff>819151</xdr:colOff>
      <xdr:row>6</xdr:row>
      <xdr:rowOff>339724</xdr:rowOff>
    </xdr:to>
    <xdr:pic>
      <xdr:nvPicPr>
        <xdr:cNvPr id="21" name="Picture 20">
          <a:extLst>
            <a:ext uri="{FF2B5EF4-FFF2-40B4-BE49-F238E27FC236}">
              <a16:creationId xmlns:a16="http://schemas.microsoft.com/office/drawing/2014/main" id="{CF47600F-08E6-4B71-B604-6D4A2682C4C2}"/>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839" t="19553" r="8125" b="17232"/>
        <a:stretch/>
      </xdr:blipFill>
      <xdr:spPr>
        <a:xfrm>
          <a:off x="9526" y="47625"/>
          <a:ext cx="1841500" cy="1482724"/>
        </a:xfrm>
        <a:prstGeom prst="rect">
          <a:avLst/>
        </a:prstGeom>
        <a:ln>
          <a:noFill/>
        </a:ln>
        <a:effectLst>
          <a:outerShdw blurRad="44450" dist="27940" dir="5400000" algn="ctr">
            <a:srgbClr val="000000">
              <a:alpha val="32000"/>
            </a:srgbClr>
          </a:outerShdw>
        </a:effectLst>
      </xdr:spPr>
    </xdr:pic>
    <xdr:clientData/>
  </xdr:twoCellAnchor>
  <xdr:twoCellAnchor editAs="oneCell">
    <xdr:from>
      <xdr:col>2</xdr:col>
      <xdr:colOff>857245</xdr:colOff>
      <xdr:row>2</xdr:row>
      <xdr:rowOff>104773</xdr:rowOff>
    </xdr:from>
    <xdr:to>
      <xdr:col>27</xdr:col>
      <xdr:colOff>317500</xdr:colOff>
      <xdr:row>4</xdr:row>
      <xdr:rowOff>180973</xdr:rowOff>
    </xdr:to>
    <mc:AlternateContent xmlns:mc="http://schemas.openxmlformats.org/markup-compatibility/2006" xmlns:a14="http://schemas.microsoft.com/office/drawing/2010/main">
      <mc:Choice Requires="a14">
        <xdr:graphicFrame macro="">
          <xdr:nvGraphicFramePr>
            <xdr:cNvPr id="22" name="Region">
              <a:extLst>
                <a:ext uri="{FF2B5EF4-FFF2-40B4-BE49-F238E27FC236}">
                  <a16:creationId xmlns:a16="http://schemas.microsoft.com/office/drawing/2014/main" id="{A05BB420-233A-4981-8B3B-0892866123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4995" y="485773"/>
              <a:ext cx="19256380" cy="45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1752598</xdr:colOff>
      <xdr:row>50</xdr:row>
      <xdr:rowOff>23817</xdr:rowOff>
    </xdr:from>
    <xdr:to>
      <xdr:col>17</xdr:col>
      <xdr:colOff>119062</xdr:colOff>
      <xdr:row>66</xdr:row>
      <xdr:rowOff>87317</xdr:rowOff>
    </xdr:to>
    <xdr:graphicFrame macro="">
      <xdr:nvGraphicFramePr>
        <xdr:cNvPr id="20" name="Chart 19">
          <a:extLst>
            <a:ext uri="{FF2B5EF4-FFF2-40B4-BE49-F238E27FC236}">
              <a16:creationId xmlns:a16="http://schemas.microsoft.com/office/drawing/2014/main" id="{CF589AC8-2B7B-4CD7-96B4-DB7E3469C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158750</xdr:colOff>
      <xdr:row>33</xdr:row>
      <xdr:rowOff>70643</xdr:rowOff>
    </xdr:from>
    <xdr:to>
      <xdr:col>18</xdr:col>
      <xdr:colOff>381000</xdr:colOff>
      <xdr:row>50</xdr:row>
      <xdr:rowOff>138338</xdr:rowOff>
    </xdr:to>
    <xdr:graphicFrame macro="">
      <xdr:nvGraphicFramePr>
        <xdr:cNvPr id="25" name="Chart 24">
          <a:extLst>
            <a:ext uri="{FF2B5EF4-FFF2-40B4-BE49-F238E27FC236}">
              <a16:creationId xmlns:a16="http://schemas.microsoft.com/office/drawing/2014/main" id="{7AAC9C38-8A6B-46DC-A98A-8A4489232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63507</xdr:colOff>
      <xdr:row>16</xdr:row>
      <xdr:rowOff>43657</xdr:rowOff>
    </xdr:from>
    <xdr:to>
      <xdr:col>11</xdr:col>
      <xdr:colOff>47625</xdr:colOff>
      <xdr:row>33</xdr:row>
      <xdr:rowOff>154781</xdr:rowOff>
    </xdr:to>
    <xdr:graphicFrame macro="">
      <xdr:nvGraphicFramePr>
        <xdr:cNvPr id="26" name="Chart 25">
          <a:extLst>
            <a:ext uri="{FF2B5EF4-FFF2-40B4-BE49-F238E27FC236}">
              <a16:creationId xmlns:a16="http://schemas.microsoft.com/office/drawing/2014/main" id="{95E05EB1-A594-4AD6-AD7D-79E83A049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89958</xdr:colOff>
      <xdr:row>49</xdr:row>
      <xdr:rowOff>119062</xdr:rowOff>
    </xdr:from>
    <xdr:to>
      <xdr:col>5</xdr:col>
      <xdr:colOff>1508124</xdr:colOff>
      <xdr:row>70</xdr:row>
      <xdr:rowOff>23811</xdr:rowOff>
    </xdr:to>
    <xdr:graphicFrame macro="">
      <xdr:nvGraphicFramePr>
        <xdr:cNvPr id="29" name="Chart 28">
          <a:extLst>
            <a:ext uri="{FF2B5EF4-FFF2-40B4-BE49-F238E27FC236}">
              <a16:creationId xmlns:a16="http://schemas.microsoft.com/office/drawing/2014/main" id="{5DE12C06-340F-4985-9BA1-7C33CF17C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133350</xdr:colOff>
      <xdr:row>14</xdr:row>
      <xdr:rowOff>57151</xdr:rowOff>
    </xdr:from>
    <xdr:to>
      <xdr:col>12</xdr:col>
      <xdr:colOff>585787</xdr:colOff>
      <xdr:row>16</xdr:row>
      <xdr:rowOff>38101</xdr:rowOff>
    </xdr:to>
    <xdr:sp macro="" textlink="'Analysis Tab'!I205">
      <xdr:nvSpPr>
        <xdr:cNvPr id="30" name="Rectangle 29">
          <a:extLst>
            <a:ext uri="{FF2B5EF4-FFF2-40B4-BE49-F238E27FC236}">
              <a16:creationId xmlns:a16="http://schemas.microsoft.com/office/drawing/2014/main" id="{3BF2DE0A-EFF4-B02B-EBEE-166B791AB96B}"/>
            </a:ext>
          </a:extLst>
        </xdr:cNvPr>
        <xdr:cNvSpPr/>
      </xdr:nvSpPr>
      <xdr:spPr>
        <a:xfrm>
          <a:off x="133350" y="3886201"/>
          <a:ext cx="11158537"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9EFE3E4-2021-4149-A9B6-BEF597E86919}" type="TxLink">
            <a:rPr lang="en-US" sz="1400" b="1" i="0" u="none" strike="noStrike">
              <a:ln>
                <a:noFill/>
              </a:ln>
              <a:solidFill>
                <a:srgbClr val="002060"/>
              </a:solidFill>
              <a:latin typeface="Corbel" panose="020B0503020204020204" pitchFamily="34" charset="0"/>
              <a:cs typeface="Calibri"/>
            </a:rPr>
            <a:pPr algn="ctr"/>
            <a:t>Age, Acuity and LOS Pattern For GUY'S AND ST THOMAS' NHS FOUNDATION TRUST (RJ1)</a:t>
          </a:fld>
          <a:endParaRPr lang="en-US" sz="1400" b="1">
            <a:ln>
              <a:noFill/>
            </a:ln>
            <a:solidFill>
              <a:srgbClr val="002060"/>
            </a:solidFill>
            <a:latin typeface="Corbel" panose="020B0503020204020204" pitchFamily="34" charset="0"/>
          </a:endParaRPr>
        </a:p>
      </xdr:txBody>
    </xdr:sp>
    <xdr:clientData/>
  </xdr:twoCellAnchor>
  <xdr:twoCellAnchor>
    <xdr:from>
      <xdr:col>11</xdr:col>
      <xdr:colOff>373068</xdr:colOff>
      <xdr:row>12</xdr:row>
      <xdr:rowOff>127000</xdr:rowOff>
    </xdr:from>
    <xdr:to>
      <xdr:col>21</xdr:col>
      <xdr:colOff>309567</xdr:colOff>
      <xdr:row>16</xdr:row>
      <xdr:rowOff>38099</xdr:rowOff>
    </xdr:to>
    <xdr:graphicFrame macro="">
      <xdr:nvGraphicFramePr>
        <xdr:cNvPr id="33" name="Chart 32">
          <a:extLst>
            <a:ext uri="{FF2B5EF4-FFF2-40B4-BE49-F238E27FC236}">
              <a16:creationId xmlns:a16="http://schemas.microsoft.com/office/drawing/2014/main" id="{5652E92B-9A31-4FFC-B6D0-BF77D3A88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563567</xdr:colOff>
      <xdr:row>16</xdr:row>
      <xdr:rowOff>16933</xdr:rowOff>
    </xdr:from>
    <xdr:to>
      <xdr:col>18</xdr:col>
      <xdr:colOff>452441</xdr:colOff>
      <xdr:row>33</xdr:row>
      <xdr:rowOff>34924</xdr:rowOff>
    </xdr:to>
    <mc:AlternateContent xmlns:mc="http://schemas.openxmlformats.org/markup-compatibility/2006">
      <mc:Choice xmlns:cx1="http://schemas.microsoft.com/office/drawing/2015/9/8/chartex" Requires="cx1">
        <xdr:graphicFrame macro="">
          <xdr:nvGraphicFramePr>
            <xdr:cNvPr id="34" name="Chart 33">
              <a:extLst>
                <a:ext uri="{FF2B5EF4-FFF2-40B4-BE49-F238E27FC236}">
                  <a16:creationId xmlns:a16="http://schemas.microsoft.com/office/drawing/2014/main" id="{F9A0A952-8D96-442A-8717-CA9483A983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9736142" y="4198408"/>
              <a:ext cx="5499099" cy="342794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9524</xdr:colOff>
      <xdr:row>16</xdr:row>
      <xdr:rowOff>158750</xdr:rowOff>
    </xdr:from>
    <xdr:to>
      <xdr:col>5</xdr:col>
      <xdr:colOff>104774</xdr:colOff>
      <xdr:row>32</xdr:row>
      <xdr:rowOff>95250</xdr:rowOff>
    </xdr:to>
    <xdr:graphicFrame macro="">
      <xdr:nvGraphicFramePr>
        <xdr:cNvPr id="37" name="Chart 36">
          <a:extLst>
            <a:ext uri="{FF2B5EF4-FFF2-40B4-BE49-F238E27FC236}">
              <a16:creationId xmlns:a16="http://schemas.microsoft.com/office/drawing/2014/main" id="{91BDFE9C-DBB8-4539-9DD5-C582B8FAE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476251</xdr:colOff>
      <xdr:row>15</xdr:row>
      <xdr:rowOff>171450</xdr:rowOff>
    </xdr:from>
    <xdr:to>
      <xdr:col>26</xdr:col>
      <xdr:colOff>595313</xdr:colOff>
      <xdr:row>32</xdr:row>
      <xdr:rowOff>11905</xdr:rowOff>
    </xdr:to>
    <xdr:graphicFrame macro="">
      <xdr:nvGraphicFramePr>
        <xdr:cNvPr id="43" name="Chart 42">
          <a:extLst>
            <a:ext uri="{FF2B5EF4-FFF2-40B4-BE49-F238E27FC236}">
              <a16:creationId xmlns:a16="http://schemas.microsoft.com/office/drawing/2014/main" id="{0A40F3E8-D361-44E3-9BC3-031F0B14B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559594</xdr:colOff>
      <xdr:row>14</xdr:row>
      <xdr:rowOff>71438</xdr:rowOff>
    </xdr:from>
    <xdr:to>
      <xdr:col>27</xdr:col>
      <xdr:colOff>59531</xdr:colOff>
      <xdr:row>16</xdr:row>
      <xdr:rowOff>130969</xdr:rowOff>
    </xdr:to>
    <xdr:sp macro="" textlink="">
      <xdr:nvSpPr>
        <xdr:cNvPr id="44" name="Rectangle 43">
          <a:extLst>
            <a:ext uri="{FF2B5EF4-FFF2-40B4-BE49-F238E27FC236}">
              <a16:creationId xmlns:a16="http://schemas.microsoft.com/office/drawing/2014/main" id="{984FDD19-7A2A-CEEB-9048-37101BFBF30F}"/>
            </a:ext>
          </a:extLst>
        </xdr:cNvPr>
        <xdr:cNvSpPr/>
      </xdr:nvSpPr>
      <xdr:spPr>
        <a:xfrm>
          <a:off x="13656469" y="1976438"/>
          <a:ext cx="4357687" cy="2500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r>
            <a:rPr lang="en-US" sz="1200" b="1" i="0" u="none" strike="noStrike">
              <a:solidFill>
                <a:srgbClr val="002060"/>
              </a:solidFill>
              <a:latin typeface="Corbel" panose="020B0503020204020204" pitchFamily="34" charset="0"/>
              <a:cs typeface="Calibri"/>
            </a:rPr>
            <a:t>Comparison of Acuity across Regions </a:t>
          </a:r>
          <a:endParaRPr lang="en-US" sz="1200" b="1">
            <a:solidFill>
              <a:srgbClr val="002060"/>
            </a:solidFill>
            <a:latin typeface="Corbel" panose="020B0503020204020204" pitchFamily="34" charset="0"/>
          </a:endParaRPr>
        </a:p>
      </xdr:txBody>
    </xdr:sp>
    <xdr:clientData/>
  </xdr:twoCellAnchor>
  <xdr:twoCellAnchor>
    <xdr:from>
      <xdr:col>18</xdr:col>
      <xdr:colOff>261937</xdr:colOff>
      <xdr:row>36</xdr:row>
      <xdr:rowOff>114300</xdr:rowOff>
    </xdr:from>
    <xdr:to>
      <xdr:col>26</xdr:col>
      <xdr:colOff>523874</xdr:colOff>
      <xdr:row>50</xdr:row>
      <xdr:rowOff>4765</xdr:rowOff>
    </xdr:to>
    <xdr:graphicFrame macro="">
      <xdr:nvGraphicFramePr>
        <xdr:cNvPr id="45" name="Chart 44">
          <a:extLst>
            <a:ext uri="{FF2B5EF4-FFF2-40B4-BE49-F238E27FC236}">
              <a16:creationId xmlns:a16="http://schemas.microsoft.com/office/drawing/2014/main" id="{FAF9FF55-6836-4EFF-98AC-7155FFE37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304800</xdr:colOff>
      <xdr:row>35</xdr:row>
      <xdr:rowOff>47626</xdr:rowOff>
    </xdr:from>
    <xdr:to>
      <xdr:col>26</xdr:col>
      <xdr:colOff>423862</xdr:colOff>
      <xdr:row>36</xdr:row>
      <xdr:rowOff>107157</xdr:rowOff>
    </xdr:to>
    <xdr:sp macro="" textlink="">
      <xdr:nvSpPr>
        <xdr:cNvPr id="46" name="Rectangle 45">
          <a:extLst>
            <a:ext uri="{FF2B5EF4-FFF2-40B4-BE49-F238E27FC236}">
              <a16:creationId xmlns:a16="http://schemas.microsoft.com/office/drawing/2014/main" id="{8581489C-F43F-4956-A3A8-C27242DA3F3D}"/>
            </a:ext>
          </a:extLst>
        </xdr:cNvPr>
        <xdr:cNvSpPr/>
      </xdr:nvSpPr>
      <xdr:spPr>
        <a:xfrm>
          <a:off x="13735050" y="5934076"/>
          <a:ext cx="5453062" cy="2500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r>
            <a:rPr lang="en-US" sz="1200" b="1" i="0" u="none" strike="noStrike">
              <a:solidFill>
                <a:srgbClr val="002060"/>
              </a:solidFill>
              <a:latin typeface="Corbel" panose="020B0503020204020204" pitchFamily="34" charset="0"/>
              <a:cs typeface="Calibri"/>
            </a:rPr>
            <a:t>Comparison of LOS across Regions </a:t>
          </a:r>
          <a:endParaRPr lang="en-US" sz="1200" b="1">
            <a:solidFill>
              <a:srgbClr val="002060"/>
            </a:solidFill>
            <a:latin typeface="Corbel" panose="020B0503020204020204" pitchFamily="34" charset="0"/>
          </a:endParaRPr>
        </a:p>
      </xdr:txBody>
    </xdr:sp>
    <xdr:clientData/>
  </xdr:twoCellAnchor>
  <xdr:twoCellAnchor>
    <xdr:from>
      <xdr:col>17</xdr:col>
      <xdr:colOff>476250</xdr:colOff>
      <xdr:row>50</xdr:row>
      <xdr:rowOff>133350</xdr:rowOff>
    </xdr:from>
    <xdr:to>
      <xdr:col>26</xdr:col>
      <xdr:colOff>419100</xdr:colOff>
      <xdr:row>68</xdr:row>
      <xdr:rowOff>76200</xdr:rowOff>
    </xdr:to>
    <xdr:graphicFrame macro="">
      <xdr:nvGraphicFramePr>
        <xdr:cNvPr id="47" name="Chart 46">
          <a:extLst>
            <a:ext uri="{FF2B5EF4-FFF2-40B4-BE49-F238E27FC236}">
              <a16:creationId xmlns:a16="http://schemas.microsoft.com/office/drawing/2014/main" id="{B1FA1188-B4B8-4E84-BEA4-D041A16BE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29</xdr:col>
      <xdr:colOff>297824</xdr:colOff>
      <xdr:row>0</xdr:row>
      <xdr:rowOff>0</xdr:rowOff>
    </xdr:from>
    <xdr:to>
      <xdr:col>32</xdr:col>
      <xdr:colOff>266699</xdr:colOff>
      <xdr:row>7</xdr:row>
      <xdr:rowOff>186437</xdr:rowOff>
    </xdr:to>
    <xdr:pic>
      <xdr:nvPicPr>
        <xdr:cNvPr id="49" name="Graphic 48" descr="Bullseye">
          <a:extLst>
            <a:ext uri="{FF2B5EF4-FFF2-40B4-BE49-F238E27FC236}">
              <a16:creationId xmlns:a16="http://schemas.microsoft.com/office/drawing/2014/main" id="{D09CF8F0-26A0-4FBB-BC09-86670B6BB21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2662524" y="0"/>
          <a:ext cx="1797675" cy="1729487"/>
        </a:xfrm>
        <a:prstGeom prst="rect">
          <a:avLst/>
        </a:prstGeom>
      </xdr:spPr>
    </xdr:pic>
    <xdr:clientData/>
  </xdr:twoCellAnchor>
  <xdr:twoCellAnchor>
    <xdr:from>
      <xdr:col>2</xdr:col>
      <xdr:colOff>845344</xdr:colOff>
      <xdr:row>0</xdr:row>
      <xdr:rowOff>35719</xdr:rowOff>
    </xdr:from>
    <xdr:to>
      <xdr:col>27</xdr:col>
      <xdr:colOff>1</xdr:colOff>
      <xdr:row>2</xdr:row>
      <xdr:rowOff>83344</xdr:rowOff>
    </xdr:to>
    <xdr:sp macro="" textlink="">
      <xdr:nvSpPr>
        <xdr:cNvPr id="53" name="Rectangle 52">
          <a:extLst>
            <a:ext uri="{FF2B5EF4-FFF2-40B4-BE49-F238E27FC236}">
              <a16:creationId xmlns:a16="http://schemas.microsoft.com/office/drawing/2014/main" id="{A7858759-1E71-36AF-FF57-01037A48ACC4}"/>
            </a:ext>
          </a:extLst>
        </xdr:cNvPr>
        <xdr:cNvSpPr/>
      </xdr:nvSpPr>
      <xdr:spPr>
        <a:xfrm>
          <a:off x="1881188" y="35719"/>
          <a:ext cx="19216688" cy="42862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latin typeface="Corbel" panose="020B0503020204020204" pitchFamily="34" charset="0"/>
            </a:rPr>
            <a:t>REPORT</a:t>
          </a:r>
          <a:r>
            <a:rPr lang="en-US" sz="2400" b="1" baseline="0">
              <a:latin typeface="Corbel" panose="020B0503020204020204" pitchFamily="34" charset="0"/>
            </a:rPr>
            <a:t> ON A&amp;E SERVICE PERFORMANCE OF PROVIDERS ACROSS MAJOR REGIONS IN ENGLAND </a:t>
          </a:r>
          <a:endParaRPr lang="en-US" sz="2400" b="1">
            <a:latin typeface="Corbel" panose="020B0503020204020204" pitchFamily="34" charset="0"/>
          </a:endParaRPr>
        </a:p>
      </xdr:txBody>
    </xdr:sp>
    <xdr:clientData/>
  </xdr:twoCellAnchor>
  <xdr:twoCellAnchor>
    <xdr:from>
      <xdr:col>3</xdr:col>
      <xdr:colOff>590550</xdr:colOff>
      <xdr:row>16</xdr:row>
      <xdr:rowOff>38100</xdr:rowOff>
    </xdr:from>
    <xdr:to>
      <xdr:col>3</xdr:col>
      <xdr:colOff>1409700</xdr:colOff>
      <xdr:row>18</xdr:row>
      <xdr:rowOff>57150</xdr:rowOff>
    </xdr:to>
    <xdr:sp macro="" textlink="">
      <xdr:nvSpPr>
        <xdr:cNvPr id="54" name="Rectangle 53">
          <a:extLst>
            <a:ext uri="{FF2B5EF4-FFF2-40B4-BE49-F238E27FC236}">
              <a16:creationId xmlns:a16="http://schemas.microsoft.com/office/drawing/2014/main" id="{F4201213-9182-0737-77BE-DA9A58641F0D}"/>
            </a:ext>
          </a:extLst>
        </xdr:cNvPr>
        <xdr:cNvSpPr/>
      </xdr:nvSpPr>
      <xdr:spPr>
        <a:xfrm>
          <a:off x="2533650" y="4248150"/>
          <a:ext cx="819150" cy="400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rgbClr val="002060"/>
              </a:solidFill>
              <a:latin typeface="Corbel" panose="020B0503020204020204" pitchFamily="34" charset="0"/>
            </a:rPr>
            <a:t>Age</a:t>
          </a:r>
        </a:p>
      </xdr:txBody>
    </xdr:sp>
    <xdr:clientData/>
  </xdr:twoCellAnchor>
  <xdr:twoCellAnchor>
    <xdr:from>
      <xdr:col>6</xdr:col>
      <xdr:colOff>266700</xdr:colOff>
      <xdr:row>15</xdr:row>
      <xdr:rowOff>114300</xdr:rowOff>
    </xdr:from>
    <xdr:to>
      <xdr:col>8</xdr:col>
      <xdr:colOff>514350</xdr:colOff>
      <xdr:row>17</xdr:row>
      <xdr:rowOff>171450</xdr:rowOff>
    </xdr:to>
    <xdr:sp macro="" textlink="">
      <xdr:nvSpPr>
        <xdr:cNvPr id="55" name="Rectangle 54">
          <a:extLst>
            <a:ext uri="{FF2B5EF4-FFF2-40B4-BE49-F238E27FC236}">
              <a16:creationId xmlns:a16="http://schemas.microsoft.com/office/drawing/2014/main" id="{5A9AE95A-A5A4-4850-ACA6-DBB2B7AA6A6F}"/>
            </a:ext>
          </a:extLst>
        </xdr:cNvPr>
        <xdr:cNvSpPr/>
      </xdr:nvSpPr>
      <xdr:spPr>
        <a:xfrm>
          <a:off x="7010400" y="4133850"/>
          <a:ext cx="1466850"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rgbClr val="002060"/>
              </a:solidFill>
              <a:latin typeface="Corbel" panose="020B0503020204020204" pitchFamily="34" charset="0"/>
            </a:rPr>
            <a:t>Acuity</a:t>
          </a:r>
        </a:p>
      </xdr:txBody>
    </xdr:sp>
    <xdr:clientData/>
  </xdr:twoCellAnchor>
  <xdr:twoCellAnchor>
    <xdr:from>
      <xdr:col>11</xdr:col>
      <xdr:colOff>609600</xdr:colOff>
      <xdr:row>16</xdr:row>
      <xdr:rowOff>0</xdr:rowOff>
    </xdr:from>
    <xdr:to>
      <xdr:col>13</xdr:col>
      <xdr:colOff>247650</xdr:colOff>
      <xdr:row>18</xdr:row>
      <xdr:rowOff>57150</xdr:rowOff>
    </xdr:to>
    <xdr:sp macro="" textlink="">
      <xdr:nvSpPr>
        <xdr:cNvPr id="56" name="Rectangle 55">
          <a:extLst>
            <a:ext uri="{FF2B5EF4-FFF2-40B4-BE49-F238E27FC236}">
              <a16:creationId xmlns:a16="http://schemas.microsoft.com/office/drawing/2014/main" id="{538DE8BB-5519-4F6E-B4D8-E2162A1015BA}"/>
            </a:ext>
          </a:extLst>
        </xdr:cNvPr>
        <xdr:cNvSpPr/>
      </xdr:nvSpPr>
      <xdr:spPr>
        <a:xfrm>
          <a:off x="10401300" y="4210050"/>
          <a:ext cx="1466850"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rgbClr val="002060"/>
              </a:solidFill>
              <a:latin typeface="Corbel" panose="020B0503020204020204" pitchFamily="34" charset="0"/>
            </a:rPr>
            <a:t>LOS</a:t>
          </a:r>
        </a:p>
      </xdr:txBody>
    </xdr:sp>
    <xdr:clientData/>
  </xdr:twoCellAnchor>
  <xdr:twoCellAnchor>
    <xdr:from>
      <xdr:col>0</xdr:col>
      <xdr:colOff>0</xdr:colOff>
      <xdr:row>68</xdr:row>
      <xdr:rowOff>63498</xdr:rowOff>
    </xdr:from>
    <xdr:to>
      <xdr:col>7</xdr:col>
      <xdr:colOff>381001</xdr:colOff>
      <xdr:row>91</xdr:row>
      <xdr:rowOff>127000</xdr:rowOff>
    </xdr:to>
    <xdr:graphicFrame macro="">
      <xdr:nvGraphicFramePr>
        <xdr:cNvPr id="2" name="Chart 1">
          <a:extLst>
            <a:ext uri="{FF2B5EF4-FFF2-40B4-BE49-F238E27FC236}">
              <a16:creationId xmlns:a16="http://schemas.microsoft.com/office/drawing/2014/main" id="{2212A559-298F-4D44-997C-89FF62619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444499</xdr:colOff>
      <xdr:row>68</xdr:row>
      <xdr:rowOff>127000</xdr:rowOff>
    </xdr:from>
    <xdr:to>
      <xdr:col>19</xdr:col>
      <xdr:colOff>585107</xdr:colOff>
      <xdr:row>91</xdr:row>
      <xdr:rowOff>158750</xdr:rowOff>
    </xdr:to>
    <xdr:graphicFrame macro="">
      <xdr:nvGraphicFramePr>
        <xdr:cNvPr id="4" name="Chart 3">
          <a:extLst>
            <a:ext uri="{FF2B5EF4-FFF2-40B4-BE49-F238E27FC236}">
              <a16:creationId xmlns:a16="http://schemas.microsoft.com/office/drawing/2014/main" id="{C48971A7-8C61-44CA-819C-F7E91A6D8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59204</xdr:colOff>
      <xdr:row>89</xdr:row>
      <xdr:rowOff>115358</xdr:rowOff>
    </xdr:from>
    <xdr:to>
      <xdr:col>19</xdr:col>
      <xdr:colOff>237321</xdr:colOff>
      <xdr:row>91</xdr:row>
      <xdr:rowOff>76200</xdr:rowOff>
    </xdr:to>
    <xdr:sp macro="" textlink="$CQ$571">
      <xdr:nvSpPr>
        <xdr:cNvPr id="5" name="Rectangle 4">
          <a:extLst>
            <a:ext uri="{FF2B5EF4-FFF2-40B4-BE49-F238E27FC236}">
              <a16:creationId xmlns:a16="http://schemas.microsoft.com/office/drawing/2014/main" id="{4155BDB1-A844-43F3-8505-F96A905BFE8C}"/>
            </a:ext>
          </a:extLst>
        </xdr:cNvPr>
        <xdr:cNvSpPr/>
      </xdr:nvSpPr>
      <xdr:spPr>
        <a:xfrm>
          <a:off x="7996704" y="18546233"/>
          <a:ext cx="7575867" cy="34184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41ACF7F-F441-48E0-857D-9E1469261A18}" type="TxLink">
            <a:rPr lang="en-US" sz="1400" b="1" i="0" u="none" strike="noStrike">
              <a:solidFill>
                <a:srgbClr val="002060"/>
              </a:solidFill>
              <a:latin typeface="Corbel" panose="020B0503020204020204" pitchFamily="34" charset="0"/>
              <a:cs typeface="Calibri"/>
            </a:rPr>
            <a:t> </a:t>
          </a:fld>
          <a:endParaRPr lang="en-US" sz="1400" b="1">
            <a:solidFill>
              <a:srgbClr val="002060"/>
            </a:solidFill>
            <a:latin typeface="Corbel" panose="020B0503020204020204" pitchFamily="34" charset="0"/>
          </a:endParaRPr>
        </a:p>
      </xdr:txBody>
    </xdr:sp>
    <xdr:clientData/>
  </xdr:twoCellAnchor>
  <xdr:twoCellAnchor>
    <xdr:from>
      <xdr:col>19</xdr:col>
      <xdr:colOff>326571</xdr:colOff>
      <xdr:row>68</xdr:row>
      <xdr:rowOff>149677</xdr:rowOff>
    </xdr:from>
    <xdr:to>
      <xdr:col>32</xdr:col>
      <xdr:colOff>367393</xdr:colOff>
      <xdr:row>92</xdr:row>
      <xdr:rowOff>40821</xdr:rowOff>
    </xdr:to>
    <xdr:graphicFrame macro="">
      <xdr:nvGraphicFramePr>
        <xdr:cNvPr id="6" name="Chart 5">
          <a:extLst>
            <a:ext uri="{FF2B5EF4-FFF2-40B4-BE49-F238E27FC236}">
              <a16:creationId xmlns:a16="http://schemas.microsoft.com/office/drawing/2014/main" id="{B111CEEE-A665-4182-9206-FAE8A3DE3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0</xdr:colOff>
      <xdr:row>93</xdr:row>
      <xdr:rowOff>98425</xdr:rowOff>
    </xdr:from>
    <xdr:to>
      <xdr:col>33</xdr:col>
      <xdr:colOff>288925</xdr:colOff>
      <xdr:row>95</xdr:row>
      <xdr:rowOff>174625</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2F985414-B444-4AFC-997E-722660B1A7D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19291300"/>
              <a:ext cx="24625300" cy="45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cdr:x>
      <cdr:y>0.00352</cdr:y>
    </cdr:from>
    <cdr:to>
      <cdr:x>0.94737</cdr:x>
      <cdr:y>0.10211</cdr:y>
    </cdr:to>
    <cdr:sp macro="" textlink="">
      <cdr:nvSpPr>
        <cdr:cNvPr id="2" name="Rectangle 1">
          <a:extLst xmlns:a="http://schemas.openxmlformats.org/drawingml/2006/main">
            <a:ext uri="{FF2B5EF4-FFF2-40B4-BE49-F238E27FC236}">
              <a16:creationId xmlns:a16="http://schemas.microsoft.com/office/drawing/2014/main" id="{6ED9566B-7879-0892-D9CE-BF73AABFDF0E}"/>
            </a:ext>
          </a:extLst>
        </cdr:cNvPr>
        <cdr:cNvSpPr/>
      </cdr:nvSpPr>
      <cdr:spPr>
        <a:xfrm xmlns:a="http://schemas.openxmlformats.org/drawingml/2006/main">
          <a:off x="0" y="9525"/>
          <a:ext cx="3429000" cy="2667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1200" b="1" i="0" baseline="0">
              <a:solidFill>
                <a:srgbClr val="002060"/>
              </a:solidFill>
              <a:effectLst/>
              <a:latin typeface="Corbel" panose="020B0503020204020204" pitchFamily="34" charset="0"/>
              <a:ea typeface="+mn-ea"/>
              <a:cs typeface="+mn-cs"/>
            </a:rPr>
            <a:t>Cummulative distribution Across Age groups</a:t>
          </a:r>
          <a:endParaRPr lang="en-US" sz="1200" b="1">
            <a:solidFill>
              <a:srgbClr val="002060"/>
            </a:solidFill>
            <a:effectLst/>
            <a:latin typeface="Corbel" panose="020B0503020204020204" pitchFamily="34" charset="0"/>
          </a:endParaRPr>
        </a:p>
        <a:p xmlns:a="http://schemas.openxmlformats.org/drawingml/2006/main">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0.21046</cdr:x>
      <cdr:y>0.0454</cdr:y>
    </cdr:from>
    <cdr:to>
      <cdr:x>0.95232</cdr:x>
      <cdr:y>0.20165</cdr:y>
    </cdr:to>
    <cdr:sp macro="" textlink="">
      <cdr:nvSpPr>
        <cdr:cNvPr id="2" name="Rectangle 1">
          <a:extLst xmlns:a="http://schemas.openxmlformats.org/drawingml/2006/main">
            <a:ext uri="{FF2B5EF4-FFF2-40B4-BE49-F238E27FC236}">
              <a16:creationId xmlns:a16="http://schemas.microsoft.com/office/drawing/2014/main" id="{FDB67F78-4792-C993-2C1A-8DBA98B0DA29}"/>
            </a:ext>
          </a:extLst>
        </cdr:cNvPr>
        <cdr:cNvSpPr/>
      </cdr:nvSpPr>
      <cdr:spPr>
        <a:xfrm xmlns:a="http://schemas.openxmlformats.org/drawingml/2006/main">
          <a:off x="1521844" y="150101"/>
          <a:ext cx="5364313" cy="516593"/>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200" b="1">
              <a:solidFill>
                <a:srgbClr val="002060"/>
              </a:solidFill>
              <a:latin typeface="Corbel" panose="020B0503020204020204" pitchFamily="34" charset="0"/>
            </a:rPr>
            <a:t>Cummulative Distribution across</a:t>
          </a:r>
          <a:r>
            <a:rPr lang="en-US" sz="1200" b="1" baseline="0">
              <a:solidFill>
                <a:srgbClr val="002060"/>
              </a:solidFill>
              <a:latin typeface="Corbel" panose="020B0503020204020204" pitchFamily="34" charset="0"/>
            </a:rPr>
            <a:t> Length of Stay</a:t>
          </a:r>
          <a:endParaRPr lang="en-US" sz="1200" b="1">
            <a:solidFill>
              <a:srgbClr val="002060"/>
            </a:solidFill>
            <a:latin typeface="Corbel" panose="020B05030202040202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955.201076504629" createdVersion="8" refreshedVersion="8" minRefreshableVersion="3" recordCount="180" xr:uid="{40EF8FC1-A39C-455C-8FDD-F583C1FE7B47}">
  <cacheSource type="worksheet">
    <worksheetSource name="Table1565"/>
  </cacheSource>
  <cacheFields count="51">
    <cacheField name="PROVIDER" numFmtId="0">
      <sharedItems count="180">
        <s v="AIREDALE NHS FOUNDATION TRUST (RCF)"/>
        <s v="ALDER HEY CHILDREN'S NHS FOUNDATION TRUST (RBS)"/>
        <s v="ASHFORD AND ST PETER'S HOSPITALS NHS FOUNDATION TRUST (RTK)"/>
        <s v="ASHFORD HEALTH CENTRE (AD907)"/>
        <s v="ASSURA READING LLP (NQT10)"/>
        <s v="BARKING, HAVERING AND REDBRIDGE UNIVERSITY HOSPITALS NHS TRUST (RF4)"/>
        <s v="BARNSLEY HOSPITAL NHS FOUNDATION TRUST (RFF)"/>
        <s v="BARTS HEALTH NHS TRUST (R1H)"/>
        <s v="BECKENHAM BEACON UCC (AD913)"/>
        <s v="BEDFORDSHIRE HOSPITALS NHS FOUNDATION TRUST (RC9)"/>
        <s v="BERKSHIRE HEALTHCARE NHS FOUNDATION TRUST (RWX)"/>
        <s v="BIRMINGHAM WOMEN'S AND CHILDREN'S NHS FOUNDATION TRUST (RQ3)"/>
        <s v="BLACKPOOL TEACHING HOSPITALS NHS FOUNDATION TRUST (RXL)"/>
        <s v="BOLTON NHS FOUNDATION TRUST (RMC)"/>
        <s v="BRADFORD TEACHING HOSPITALS NHS FOUNDATION TRUST (RAE)"/>
        <s v="BRIDGEWATER COMMUNITY HEALTHCARE NHS FOUNDATION TRUST (RY2)"/>
        <s v="BRIGHTON AND SUSSEX UNIVERSITY HOSPITALS NHS TRUST (RXH)"/>
        <s v="BUCKINGHAMSHIRE HEALTHCARE NHS TRUST (RXQ)"/>
        <s v="CALDERDALE AND HUDDERSFIELD NHS FOUNDATION TRUST (RWY)"/>
        <s v="CAMBRIDGE UNIVERSITY HOSPITALS NHS FOUNDATION TRUST (RGT)"/>
        <s v="CENTRAL LONDON COMMUNITY HEALTHCARE NHS TRUST (RYX)"/>
        <s v="CHELSEA AND WESTMINSTER HOSPITAL NHS FOUNDATION TRUST (RQM)"/>
        <s v="CHESTERFIELD ROYAL HOSPITAL NHS FOUNDATION TRUST (RFS)"/>
        <s v="CITY HEALTH CARE PARTNERSHIP CIC (NNF)"/>
        <s v="CLACTON HOSPITAL (NQ108)"/>
        <s v="COUNTESS OF CHESTER HOSPITAL NHS FOUNDATION TRUST (RJR)"/>
        <s v="COUNTY DURHAM AND DARLINGTON NHS FOUNDATION TRUST (RXP)"/>
        <s v="CROYDON HEALTH SERVICES NHS TRUST (RJ6)"/>
        <s v="DARTFORD AND GRAVESHAM NHS TRUST (RN7)"/>
        <s v="DERBYSHIRE COMMUNITY HEALTH SERVICES NHS FOUNDATION TRUST (RY8)"/>
        <s v="DHU HEALTH CARE C.I.C (NNJ)"/>
        <s v="DONCASTER AND BASSETLAW TEACHING HOSPITALS NHS FOUNDATION TRUST (RP5)"/>
        <s v="DORSET COUNTY HOSPITAL NHS FOUNDATION TRUST (RBD)"/>
        <s v="EAST AND NORTH HERTFORDSHIRE NHS TRUST (RWH)"/>
        <s v="EAST CHESHIRE NHS TRUST (RJN)"/>
        <s v="EAST KENT HOSPITALS UNIVERSITY NHS FOUNDATION TRUST (RVV)"/>
        <s v="EAST LANCASHIRE HOSPITALS NHS TRUST (RXR)"/>
        <s v="EAST SUFFOLK AND NORTH ESSEX NHS FOUNDATION TRUST (RDE)"/>
        <s v="EAST SUSSEX HEALTHCARE NHS TRUST (RXC)"/>
        <s v="EPSOM AND ST HELIER UNIVERSITY HOSPITALS NHS TRUST (RVR)"/>
        <s v="FRIMLEY HEALTH NHS FOUNDATION TRUST (RDU)"/>
        <s v="FRYATT HOSPITAL (NQ106)"/>
        <s v="GATESHEAD HEALTH NHS FOUNDATION TRUST (RR7)"/>
        <s v="GEORGE ELIOT HOSPITAL NHS TRUST (RLT)"/>
        <s v="GLOUCESTERSHIRE HEALTH AND CARE NHS FOUNDATION TRUST (RTQ)"/>
        <s v="GLOUCESTERSHIRE HOSPITALS NHS FOUNDATION TRUST (RTE)"/>
        <s v="GREAT WESTERN HOSPITALS NHS FOUNDATION TRUST (RN3)"/>
        <s v="GUY'S AND ST THOMAS' NHS FOUNDATION TRUST (RJ1)"/>
        <s v="HAMPSHIRE HOSPITALS NHS FOUNDATION TRUST (RN5)"/>
        <s v="HARROGATE AND DISTRICT NHS FOUNDATION TRUST (RCD)"/>
        <s v="HOMERTON UNIVERSITY HOSPITAL NHS FOUNDATION TRUST (RQX)"/>
        <s v="HOUNSLOW AND RICHMOND COMMUNITY HEALTHCARE NHS TRUST (RY9)"/>
        <s v="HULL UNIVERSITY TEACHING HOSPITALS NHS TRUST (RWA)"/>
        <s v="IMPERIAL COLLEGE HEALTHCARE NHS TRUST (RYJ)"/>
        <s v="INTEGRAL MEDICAL HOLDINGS (IMH) (DJN)"/>
        <s v="INTERGRAL MEDICAL HOLDINGS IMH (ALBERT STREET) (DJN02)"/>
        <s v="INTERGRAL MEDICAL HOLDINGS IMH OR MALLING HEALTH (DJN01)"/>
        <s v="ISLE OF WIGHT NHS TRUST (R1F)"/>
        <s v="JAMES PAGET UNIVERSITY HOSPITALS NHS FOUNDATION TRUST (RGP)"/>
        <s v="KENT COMMUNITY HEALTH NHS FOUNDATION TRUST (RYY)"/>
        <s v="KETTERING GENERAL HOSPITAL NHS FOUNDATION TRUST (RNQ)"/>
        <s v="KING'S COLLEGE HOSPITAL NHS FOUNDATION TRUST (RJZ)"/>
        <s v="KINGSTON HOSPITAL NHS FOUNDATION TRUST (RAX)"/>
        <s v="LANCASHIRE TEACHING HOSPITALS NHS FOUNDATION TRUST (RXN)"/>
        <s v="LEEDS TEACHING HOSPITALS NHS TRUST (RR8)"/>
        <s v="LEWISHAM AND GREENWICH NHS TRUST (RJ2)"/>
        <s v="LINCOLNSHIRE COMMUNITY HEALTH SERVICES NHS TRUST (RY5)"/>
        <s v="LIVERPOOL UNIVERSITY HOSPITALS NHS FOUNDATION TRUST (REM)"/>
        <s v="LIVERPOOL WOMEN'S NHS FOUNDATION TRUST (REP)"/>
        <s v="LONDON NORTH WEST UNIVERSITY HEALTHCARE NHS TRUST (R1K)"/>
        <s v="MAIDSTONE AND TUNBRIDGE WELLS NHS TRUST (RWF)"/>
        <s v="MANCHESTER UNIVERSITY NHS FOUNDATION TRUST (R0A)"/>
        <s v="MEDWAY NHS FOUNDATION TRUST (RPA)"/>
        <s v="MID AND SOUTH ESSEX NHS FOUNDATION TRUST (RAJ)"/>
        <s v="MID CHESHIRE HOSPITALS NHS FOUNDATION TRUST (RBT)"/>
        <s v="MID YORKSHIRE HOSPITALS NHS TRUST (RXF)"/>
        <s v="MILTON KEYNES UNIVERSITY HOSPITAL NHS FOUNDATION TRUST (RD8)"/>
        <s v="MOORFIELDS EYE HOSPITAL NHS FOUNDATION TRUST (RP6)"/>
        <s v="NORFOLK AND NORWICH UNIVERSITY HOSPITALS NHS FOUNDATION TRUST (RM1)"/>
        <s v="NORTH BRISTOL NHS TRUST (RVJ)"/>
        <s v="NORTH CUMBRIA INTEGRATED CARE NHS FOUNDATION TRUST (RNN)"/>
        <s v="NORTH EAST LONDON NHS FOUNDATION TRUST (RAT)"/>
        <s v="NORTH MIDDLESEX UNIVERSITY HOSPITAL NHS TRUST (RAP)"/>
        <s v="NORTH TEES AND HARTLEPOOL NHS FOUNDATION TRUST (RVW)"/>
        <s v="NORTH WEST ANGLIA NHS FOUNDATION TRUST (RGN)"/>
        <s v="NORTH WEST BOROUGHS HEALTHCARE NHS FOUNDATION TRUST (RTV)"/>
        <s v="NORTHAMPTON GENERAL HOSPITAL NHS TRUST (RNS)"/>
        <s v="NORTHERN DEVON HEALTHCARE NHS TRUST (RBZ)"/>
        <s v="NORTHERN LINCOLNSHIRE AND GOOLE NHS FOUNDATION TRUST (RJL)"/>
        <s v="NORTHUMBRIA HEALTHCARE NHS FOUNDATION TRUST (RTF)"/>
        <s v="NOTTINGHAM UNIVERSITY HOSPITALS NHS TRUST (RX1)"/>
        <s v="ONE MEDICAL GROUP LIMITED (AXT)"/>
        <s v="OXFORD HEALTH NHS FOUNDATION TRUST (RNU)"/>
        <s v="OXFORD UNIVERSITY HOSPITALS NHS FOUNDATION TRUST (RTH)"/>
        <s v="PARSONAGE STREET WALK IN CENTRE (DJN03)"/>
        <s v="PAULTON MEMORIAL HOSPITAL (NQT5H)"/>
        <s v="PENNINE ACUTE HOSPITALS NHS TRUST (RW6)"/>
        <s v="PHL LYMINGTON UTC (AQN04)"/>
        <s v="POOLE HOSPITAL NHS FOUNDATION TRUST (RD3)"/>
        <s v="PORTSMOUTH HOSPITALS UNIVERSITY NATIONAL HEALTH SERVICE TRUST (RHU)"/>
        <s v="PRACTICE PLUS GROUP HOSPITAL - SOUTHAMPTON (NTP11)"/>
        <s v="PRACTICE PLUS GROUP SURGICAL CENTRE - ST MARYS PORTSMOUTH (NTPAD)"/>
        <s v="QUEEN VICTORIA HOSPITAL NHS FOUNDATION TRUST (RPC)"/>
        <s v="ROYAL BERKSHIRE NHS FOUNDATION TRUST (RHW)"/>
        <s v="ROYAL CORNWALL HOSPITALS NHS TRUST (REF)"/>
        <s v="ROYAL DEVON AND EXETER NHS FOUNDATION TRUST (RH8)"/>
        <s v="ROYAL FREE LONDON NHS FOUNDATION TRUST (RAL)"/>
        <s v="ROYAL STOKE UNIVERSITY HOSPITAL URGENT CARE CENTRE (NLO26)"/>
        <s v="ROYAL SURREY COUNTY HOSPITAL NHS FOUNDATION TRUST (RA2)"/>
        <s v="ROYAL UNITED HOSPITALS BATH NHS FOUNDATION TRUST (RD1)"/>
        <s v="SALFORD ROYAL NHS FOUNDATION TRUST (RM3)"/>
        <s v="SALISBURY NHS FOUNDATION TRUST (RNZ)"/>
        <s v="SANDWELL AND WEST BIRMINGHAM HOSPITALS NHS TRUST (RXK)"/>
        <s v="SANDWELL UCC (DJN04)"/>
        <s v="SCARBOROUGH URGENT CARE CENTRE (NLO08)"/>
        <s v="SEATON HOUSE (NR318)"/>
        <s v="SHEFFIELD CHILDREN'S NHS FOUNDATION TRUST (RCU)"/>
        <s v="SHEFFIELD TEACHING HOSPITALS NHS FOUNDATION TRUST (RHQ)"/>
        <s v="SHERWOOD FOREST HOSPITALS NHS FOUNDATION TRUST (RK5)"/>
        <s v="SHROPSHIRE COMMUNITY HEALTH NHS TRUST (R1D)"/>
        <s v="SKELMERSDALE WALK IN CENTRE (NQT5F)"/>
        <s v="SOMERSET NHS FOUNDATION TRUST (RH5)"/>
        <s v="SOUTH TEES HOSPITALS NHS FOUNDATION TRUST (RTR)"/>
        <s v="SOUTH TYNESIDE AND SUNDERLAND NHS FOUNDATION TRUST (R0B)"/>
        <s v="SOUTH WARWICKSHIRE NHS FOUNDATION TRUST (RJC)"/>
        <s v="SOUTHERN HEALTH NHS FOUNDATION TRUST (RW1)"/>
        <s v="SOUTHPORT AND ORMSKIRK HOSPITAL NHS TRUST (RVY)"/>
        <s v="ST GEORGE'S UNIVERSITY HOSPITALS NHS FOUNDATION TRUST (RJ7)"/>
        <s v="ST HELENS AND KNOWSLEY TEACHING HOSPITALS NHS TRUST (RBN)"/>
        <s v="ST MARY'S URGENT CARE CENTRE (NLO21)"/>
        <s v="STOCKPORT NHS FOUNDATION TRUST (RWJ)"/>
        <s v="SURREY AND SUSSEX HEALTHCARE NHS TRUST (RTP)"/>
        <s v="SUSSEX COMMUNITY NHS FOUNDATION TRUST (RDR)"/>
        <s v="TAMESIDE AND GLOSSOP INTEGRATED CARE NHS FOUNDATION TRUST (RMP)"/>
        <s v="TETBURY HOSPITAL TRUST (AAH01)"/>
        <s v="TETBURY HOSPITAL TRUST LTD (AAH)"/>
        <s v="THE DUDLEY GROUP NHS FOUNDATION TRUST (RNA)"/>
        <s v="THE HILLINGDON HOSPITALS NHS FOUNDATION TRUST (RAS)"/>
        <s v="THE NEWCASTLE UPON TYNE HOSPITALS NHS FOUNDATION TRUST (RTD)"/>
        <s v="THE PRINCESS ALEXANDRA HOSPITAL NHS TRUST (RQW)"/>
        <s v="THE QUEEN ELIZABETH HOSPITAL, KING'S LYNN, NHS FOUNDATION TRUST (RCX)"/>
        <s v="THE ROTHERHAM NHS FOUNDATION TRUST (RFR)"/>
        <s v="THE ROYAL BOURNEMOUTH AND CHRISTCHURCH HOSPITALS NHS FOUNDATION TRUST (RDZ)"/>
        <s v="THE ROYAL WOLVERHAMPTON NHS TRUST (RL4)"/>
        <s v="THE SHREWSBURY AND TELFORD HOSPITAL NHS TRUST (RXW)"/>
        <s v="TORBAY AND SOUTH DEVON NHS FOUNDATION TRUST (RA9)"/>
        <s v="TOWER HAMLETS GP CARE GROUP CIC (AXA)"/>
        <s v="UCC - NORTHWICK PARK HOSPITAL (AD906)"/>
        <s v="UCC - QUEEN ELIZABETH HOSPITAL (AD914)"/>
        <s v="UCC AT HILLINGDON HOSPITAL (AD904)"/>
        <s v="UNITED LINCOLNSHIRE HOSPITALS NHS TRUST (RWD)"/>
        <s v="UNIVERSITY COLLEGE LONDON HOSPITALS NHS FOUNDATION TRUST (RRV)"/>
        <s v="UNIVERSITY HOSPITAL SOUTHAMPTON NHS FOUNDATION TRUST (RHM)"/>
        <s v="UNIVERSITY HOSPITALS BIRMINGHAM NHS FOUNDATION TRUST (RRK)"/>
        <s v="UNIVERSITY HOSPITALS BRISTOL AND WESTON NHS FOUNDATION TRUST (RA7)"/>
        <s v="UNIVERSITY HOSPITALS COVENTRY AND WARWICKSHIRE NHS TRUST (RKB)"/>
        <s v="UNIVERSITY HOSPITALS OF DERBY AND BURTON NHS FOUNDATION TRUST (RTG)"/>
        <s v="UNIVERSITY HOSPITALS OF LEICESTER NHS TRUST (RWE)"/>
        <s v="UNIVERSITY HOSPITALS OF MORECAMBE BAY NHS FOUNDATION TRUST (RTX)"/>
        <s v="UNIVERSITY HOSPITALS OF NORTH MIDLANDS NHS TRUST (RJE)"/>
        <s v="UNIVERSITY HOSPITALS PLYMOUTH NHS TRUST (RK9)"/>
        <s v="UNIVERSITY HOSPITALS SUSSEX NHS FOUNDATION TRUST (RYR)"/>
        <s v="URGENT CARE CENTRE (AD903)"/>
        <s v="URGENT CARE CENTRE (NQT5G)"/>
        <s v="UTC - CENTRAL MIDDLESEX HOSPITAL (AD918)"/>
        <s v="WALSALL HEALTHCARE NHS TRUST (RBK)"/>
        <s v="WARRINGTON AND HALTON TEACHING HOSPITALS NHS FOUNDATION TRUST (RWW)"/>
        <s v="WEST HERTFORDSHIRE HOSPITALS NHS TRUST (RWG)"/>
        <s v="WEST MIDLANDS DOCTORS URGENT CARE (NLO14)"/>
        <s v="WEST SUFFOLK NHS FOUNDATION TRUST (RGR)"/>
        <s v="WHITTINGTON HEALTH NHS TRUST (RKE)"/>
        <s v="WILTSHIRE HEALTH &amp; CARE (AXG)"/>
        <s v="WIRRAL UNIVERSITY TEACHING HOSPITAL NHS FOUNDATION TRUST (RBL)"/>
        <s v="WOKING WALK IN CENTRE (AD916)"/>
        <s v="WORCESTERSHIRE ACUTE HOSPITALS NHS TRUST (RWP)"/>
        <s v="WRIGHTINGTON, WIGAN AND LEIGH NHS FOUNDATION TRUST (RRF)"/>
        <s v="WYE VALLEY NHS TRUST (RLQ)"/>
        <s v="YEOVIL DISTRICT HOSPITAL NHS FOUNDATION TRUST (RA4)"/>
        <s v="YORK AND SCARBOROUGH TEACHING HOSPITALS NHS FOUNDATION TRUST (RCB)"/>
        <s v="YORKSHIRE DOCTORS URGENT CARE - VALE OF YORK (NLO15)"/>
      </sharedItems>
    </cacheField>
    <cacheField name="Region" numFmtId="0">
      <sharedItems containsBlank="1" count="8">
        <s v="NORTH EAST AND YORKSHIRE"/>
        <s v="NORTH WEST"/>
        <s v="SOUTH EAST"/>
        <s v="LONDON"/>
        <s v="EAST OF ENGLAND"/>
        <s v="MIDLANDS"/>
        <s v="SOUTH WEST"/>
        <m u="1"/>
      </sharedItems>
    </cacheField>
    <cacheField name="NHSE_Organisation_Type" numFmtId="0">
      <sharedItems count="4">
        <s v="ACUTE TRUST"/>
        <s v="INDEPENDENT SECTOR H/C PROVIDER SITE"/>
        <s v="COMMUNITY TRUST"/>
        <s v="MENTAL HEALTH AND LEARNING DISABILITY"/>
      </sharedItems>
    </cacheField>
    <cacheField name="Acuity - 1 - Immediate resuscitation" numFmtId="1">
      <sharedItems containsMixedTypes="1" containsNumber="1" containsInteger="1" minValue="0" maxValue="94405" count="112">
        <n v="140"/>
        <n v="215"/>
        <n v="15"/>
        <n v="0"/>
        <n v="7810"/>
        <n v="1120"/>
        <n v="14010"/>
        <n v="760"/>
        <n v="665"/>
        <n v="675"/>
        <n v="155"/>
        <n v="310"/>
        <s v="N/A"/>
        <n v="370"/>
        <n v="185"/>
        <n v="445"/>
        <n v="615"/>
        <n v="240"/>
        <n v="1415"/>
        <n v="1130"/>
        <n v="1225"/>
        <n v="70"/>
        <n v="50"/>
        <n v="410"/>
        <n v="170"/>
        <n v="190"/>
        <n v="1155"/>
        <n v="940"/>
        <n v="1375"/>
        <n v="1630"/>
        <n v="390"/>
        <n v="610"/>
        <n v="1505"/>
        <n v="85"/>
        <n v="7515"/>
        <n v="345"/>
        <n v="1040"/>
        <n v="580"/>
        <n v="3990"/>
        <n v="10"/>
        <n v="280"/>
        <n v="400"/>
        <n v="20"/>
        <n v="10945"/>
        <n v="335"/>
        <n v="430"/>
        <n v="655"/>
        <n v="620"/>
        <n v="15450"/>
        <n v="1470"/>
        <n v="120"/>
        <n v="4965"/>
        <n v="315"/>
        <n v="260"/>
        <n v="765"/>
        <n v="365"/>
        <n v="230"/>
        <n v="835"/>
        <n v="560"/>
        <n v="180"/>
        <n v="1495"/>
        <n v="4810"/>
        <n v="2955"/>
        <n v="4590"/>
        <n v="125"/>
        <n v="4015"/>
        <n v="1510"/>
        <n v="2175"/>
        <n v="735"/>
        <n v="94405"/>
        <n v="485"/>
        <n v="550"/>
        <n v="565"/>
        <n v="780"/>
        <n v="150"/>
        <n v="3555"/>
        <n v="60"/>
        <n v="1775"/>
        <n v="35"/>
        <n v="160"/>
        <n v="555"/>
        <n v="460"/>
        <n v="540"/>
        <n v="625"/>
        <n v="825"/>
        <n v="1395"/>
        <n v="360"/>
        <n v="320"/>
        <n v="2630"/>
        <n v="520"/>
        <n v="255"/>
        <n v="775"/>
        <n v="5875"/>
        <n v="2185"/>
        <n v="380"/>
        <n v="3650"/>
        <n v="1345"/>
        <n v="425"/>
        <n v="910"/>
        <n v="840"/>
        <n v="3795"/>
        <n v="25"/>
        <n v="935"/>
        <n v="395"/>
        <n v="8445"/>
        <n v="245"/>
        <n v="740"/>
        <n v="645"/>
        <n v="440"/>
        <n v="275"/>
        <n v="135"/>
        <n v="1695"/>
      </sharedItems>
    </cacheField>
    <cacheField name="Acuity - 2 - Very urgent" numFmtId="1">
      <sharedItems containsMixedTypes="1" containsNumber="1" containsInteger="1" minValue="0" maxValue="52495"/>
    </cacheField>
    <cacheField name="Acuity - 3 - Urgent" numFmtId="1">
      <sharedItems containsMixedTypes="1" containsNumber="1" containsInteger="1" minValue="0" maxValue="137505"/>
    </cacheField>
    <cacheField name="Acuity - 4 - Standard" numFmtId="1">
      <sharedItems containsMixedTypes="1" containsNumber="1" containsInteger="1" minValue="0" maxValue="159090"/>
    </cacheField>
    <cacheField name="Acuity - 5 - Non-urgent" numFmtId="1">
      <sharedItems containsMixedTypes="1" containsNumber="1" containsInteger="1" minValue="0" maxValue="82040" count="145">
        <n v="755"/>
        <n v="0"/>
        <n v="145"/>
        <n v="10"/>
        <n v="6570"/>
        <n v="60"/>
        <n v="13485"/>
        <n v="825"/>
        <n v="5020"/>
        <n v="4100"/>
        <n v="855"/>
        <n v="430"/>
        <n v="1465"/>
        <n v="1355"/>
        <n v="135"/>
        <n v="1890"/>
        <n v="4090"/>
        <n v="22905"/>
        <n v="660"/>
        <n v="4290"/>
        <n v="2965"/>
        <n v="2490"/>
        <n v="10680"/>
        <n v="2290"/>
        <n v="340"/>
        <n v="5560"/>
        <n v="12515"/>
        <n v="645"/>
        <n v="27880"/>
        <n v="3325"/>
        <n v="190"/>
        <n v="79695"/>
        <n v="2225"/>
        <n v="500"/>
        <n v="2060"/>
        <n v="4630"/>
        <n v="14210"/>
        <n v="440"/>
        <n v="670"/>
        <n v="280"/>
        <n v="1245"/>
        <n v="885"/>
        <n v="29160"/>
        <n v="1035"/>
        <n v="250"/>
        <n v="2265"/>
        <n v="2500"/>
        <n v="4835"/>
        <n v="1640"/>
        <n v="2270"/>
        <n v="235"/>
        <n v="2380"/>
        <n v="4410"/>
        <n v="4150"/>
        <n v="690"/>
        <n v="1550"/>
        <n v="3905"/>
        <n v="1365"/>
        <n v="2740"/>
        <n v="21535"/>
        <n v="6090"/>
        <n v="2520"/>
        <n v="15"/>
        <n v="5685"/>
        <n v="865"/>
        <n v="5205"/>
        <s v="N/A"/>
        <n v="620"/>
        <n v="90"/>
        <n v="350"/>
        <n v="6285"/>
        <n v="35"/>
        <n v="830"/>
        <n v="1645"/>
        <n v="11265"/>
        <n v="82040"/>
        <n v="1820"/>
        <n v="635"/>
        <n v="5040"/>
        <n v="1500"/>
        <n v="30"/>
        <n v="465"/>
        <n v="2850"/>
        <n v="700"/>
        <n v="1480"/>
        <n v="4990"/>
        <n v="56335"/>
        <n v="3175"/>
        <n v="80970"/>
        <n v="50"/>
        <n v="835"/>
        <n v="495"/>
        <n v="485"/>
        <n v="1665"/>
        <n v="4080"/>
        <n v="85"/>
        <n v="95"/>
        <n v="5720"/>
        <n v="80"/>
        <n v="45"/>
        <n v="2870"/>
        <n v="72180"/>
        <n v="1835"/>
        <n v="41540"/>
        <n v="2725"/>
        <n v="820"/>
        <n v="1490"/>
        <n v="2780"/>
        <n v="1380"/>
        <n v="22035"/>
        <n v="15750"/>
        <n v="19370"/>
        <n v="15745"/>
        <n v="6450"/>
        <n v="395"/>
        <n v="640"/>
        <n v="915"/>
        <n v="2790"/>
        <n v="4705"/>
        <n v="5590"/>
        <n v="2315"/>
        <n v="165"/>
        <n v="1475"/>
        <n v="1990"/>
        <n v="2765"/>
        <n v="1045"/>
        <n v="10240"/>
        <n v="7885"/>
        <n v="7055"/>
        <n v="3685"/>
        <n v="1100"/>
        <n v="380"/>
        <n v="8210"/>
        <n v="625"/>
        <n v="1220"/>
        <n v="1670"/>
        <n v="875"/>
        <n v="3235"/>
        <n v="1825"/>
        <n v="270"/>
        <n v="2750"/>
        <n v="1485"/>
        <n v="330"/>
        <n v="2705"/>
        <n v="4985"/>
      </sharedItems>
    </cacheField>
    <cacheField name="Acuity - Not Known" numFmtId="1">
      <sharedItems containsMixedTypes="1" containsNumber="1" containsInteger="1" minValue="0" maxValue="288705"/>
    </cacheField>
    <cacheField name="Age - Under 1 Year" numFmtId="1">
      <sharedItems containsMixedTypes="1" containsNumber="1" containsInteger="1" minValue="0" maxValue="10465"/>
    </cacheField>
    <cacheField name="Age - 1-4 Years Old" numFmtId="1">
      <sharedItems containsMixedTypes="1" containsNumber="1" containsInteger="1" minValue="0" maxValue="16380" count="167">
        <n v="2550"/>
        <n v="14340"/>
        <n v="5205"/>
        <n v="630"/>
        <n v="215"/>
        <n v="6950"/>
        <n v="4115"/>
        <n v="16380"/>
        <n v="1415"/>
        <n v="7800"/>
        <n v="105"/>
        <n v="14275"/>
        <n v="2715"/>
        <n v="6335"/>
        <n v="6065"/>
        <n v="3000"/>
        <n v="6890"/>
        <n v="4495"/>
        <n v="6095"/>
        <n v="5615"/>
        <n v="590"/>
        <n v="10130"/>
        <n v="2720"/>
        <n v="4475"/>
        <n v="990"/>
        <n v="3315"/>
        <n v="6310"/>
        <n v="8875"/>
        <n v="6115"/>
        <n v="4330"/>
        <n v="1235"/>
        <n v="7470"/>
        <n v="2975"/>
        <n v="7040"/>
        <n v="1660"/>
        <n v="9685"/>
        <n v="8180"/>
        <n v="7710"/>
        <n v="4850"/>
        <n v="6795"/>
        <n v="10770"/>
        <n v="130"/>
        <n v="3285"/>
        <n v="3265"/>
        <n v="3455"/>
        <n v="4550"/>
        <n v="4600"/>
        <n v="5535"/>
        <n v="1995"/>
        <n v="4160"/>
        <n v="7045"/>
        <n v="5185"/>
        <n v="5490"/>
        <n v="3545"/>
        <n v="20"/>
        <n v="430"/>
        <n v="890"/>
        <n v="2955"/>
        <n v="2185"/>
        <n v="3505"/>
        <n v="7325"/>
        <n v="5420"/>
        <n v="8750"/>
        <n v="8120"/>
        <n v="7005"/>
        <n v="310"/>
        <n v="0"/>
        <n v="3700"/>
        <n v="9020"/>
        <n v="15345"/>
        <n v="5975"/>
        <n v="16170"/>
        <n v="11225"/>
        <n v="3885"/>
        <n v="1085"/>
        <n v="4505"/>
        <n v="770"/>
        <n v="3405"/>
        <n v="715"/>
        <n v="7720"/>
        <n v="7690"/>
        <n v="6560"/>
        <n v="95"/>
        <n v="4570"/>
        <n v="1780"/>
        <n v="5400"/>
        <n v="7915"/>
        <n v="8930"/>
        <n v="3515"/>
        <n v="6630"/>
        <s v="N/A"/>
        <n v="205"/>
        <n v="14565"/>
        <n v="445"/>
        <n v="2130"/>
        <n v="5670"/>
        <n v="1470"/>
        <n v="2755"/>
        <n v="5805"/>
        <n v="6765"/>
        <n v="4400"/>
        <n v="8115"/>
        <n v="1230"/>
        <n v="2940"/>
        <n v="3110"/>
        <n v="4205"/>
        <n v="1890"/>
        <n v="5290"/>
        <n v="1805"/>
        <n v="1390"/>
        <n v="10930"/>
        <n v="30"/>
        <n v="3910"/>
        <n v="1020"/>
        <n v="245"/>
        <n v="6370"/>
        <n v="6185"/>
        <n v="9785"/>
        <n v="2825"/>
        <n v="415"/>
        <n v="5040"/>
        <n v="5630"/>
        <n v="785"/>
        <n v="4105"/>
        <n v="4940"/>
        <n v="4325"/>
        <n v="5090"/>
        <n v="65"/>
        <n v="15"/>
        <n v="4000"/>
        <n v="2425"/>
        <n v="8315"/>
        <n v="4985"/>
        <n v="3640"/>
        <n v="930"/>
        <n v="5970"/>
        <n v="3435"/>
        <n v="1485"/>
        <n v="4355"/>
        <n v="3775"/>
        <n v="3260"/>
        <n v="625"/>
        <n v="5850"/>
        <n v="7865"/>
        <n v="9890"/>
        <n v="9345"/>
        <n v="11045"/>
        <n v="3710"/>
        <n v="8640"/>
        <n v="3940"/>
        <n v="5990"/>
        <n v="670"/>
        <n v="865"/>
        <n v="3125"/>
        <n v="4610"/>
        <n v="7055"/>
        <n v="3355"/>
        <n v="6850"/>
        <n v="155"/>
        <n v="4750"/>
        <n v="530"/>
        <n v="6690"/>
        <n v="6320"/>
        <n v="2230"/>
        <n v="2060"/>
        <n v="4120"/>
        <n v="1505"/>
      </sharedItems>
    </cacheField>
    <cacheField name="Age - 5-13 Years Old" numFmtId="1">
      <sharedItems containsSemiMixedTypes="0" containsString="0" containsNumber="1" containsInteger="1" minValue="0" maxValue="19960"/>
    </cacheField>
    <cacheField name="Age - 14-17 Years Old" numFmtId="1">
      <sharedItems containsSemiMixedTypes="0" containsString="0" containsNumber="1" containsInteger="1" minValue="10" maxValue="10425"/>
    </cacheField>
    <cacheField name="Age - 18-34 Years Old" numFmtId="1">
      <sharedItems containsSemiMixedTypes="0" containsString="0" containsNumber="1" containsInteger="1" minValue="30" maxValue="80545"/>
    </cacheField>
    <cacheField name="Age - 35-64 Years Old" numFmtId="1">
      <sharedItems containsMixedTypes="1" containsNumber="1" containsInteger="1" minValue="10" maxValue="110145"/>
    </cacheField>
    <cacheField name="Age - 65-79 Years Old" numFmtId="1">
      <sharedItems containsMixedTypes="1" containsNumber="1" containsInteger="1" minValue="0" maxValue="42820"/>
    </cacheField>
    <cacheField name="Age - 80 Years or Older" numFmtId="1">
      <sharedItems containsMixedTypes="1" containsNumber="1" containsInteger="1" minValue="0" maxValue="36680"/>
    </cacheField>
    <cacheField name="Age - Not Known" numFmtId="1">
      <sharedItems containsMixedTypes="1" containsNumber="1" containsInteger="1" minValue="0" maxValue="665"/>
    </cacheField>
    <cacheField name="Duration in Department - 00:00 - 00:10" numFmtId="1">
      <sharedItems containsMixedTypes="1" containsNumber="1" containsInteger="1" minValue="0" maxValue="12635"/>
    </cacheField>
    <cacheField name="Duration in Department - 00:11 - 00:20" numFmtId="1">
      <sharedItems containsSemiMixedTypes="0" containsString="0" containsNumber="1" containsInteger="1" minValue="0" maxValue="13555"/>
    </cacheField>
    <cacheField name="Duration in Department - 00:21 - 00:30" numFmtId="1">
      <sharedItems containsSemiMixedTypes="0" containsString="0" containsNumber="1" containsInteger="1" minValue="0" maxValue="17705"/>
    </cacheField>
    <cacheField name="Duration in Department - 00:31 - 00:40" numFmtId="1">
      <sharedItems containsSemiMixedTypes="0" containsString="0" containsNumber="1" containsInteger="1" minValue="0" maxValue="16360"/>
    </cacheField>
    <cacheField name="Duration in Department - 00:41 - 00:50" numFmtId="1">
      <sharedItems containsSemiMixedTypes="0" containsString="0" containsNumber="1" containsInteger="1" minValue="0" maxValue="12610"/>
    </cacheField>
    <cacheField name="Duration in Department - 00:51 - 01:00" numFmtId="1">
      <sharedItems containsSemiMixedTypes="0" containsString="0" containsNumber="1" containsInteger="1" minValue="0" maxValue="11285"/>
    </cacheField>
    <cacheField name="Duration in Department - 01:01 - 01:10" numFmtId="1">
      <sharedItems containsMixedTypes="1" containsNumber="1" containsInteger="1" minValue="0" maxValue="10765"/>
    </cacheField>
    <cacheField name="Duration in Department - 01:11 - 01:20" numFmtId="1">
      <sharedItems containsMixedTypes="1" containsNumber="1" containsInteger="1" minValue="0" maxValue="9985"/>
    </cacheField>
    <cacheField name="Duration in Department - 01:21 - 01:30" numFmtId="1">
      <sharedItems containsMixedTypes="1" containsNumber="1" containsInteger="1" minValue="0" maxValue="10335"/>
    </cacheField>
    <cacheField name="Duration in Department - 01:31 - 01:40" numFmtId="1">
      <sharedItems containsMixedTypes="1" containsNumber="1" containsInteger="1" minValue="0" maxValue="10670"/>
    </cacheField>
    <cacheField name="Duration in Department - 01:41 - 01:50" numFmtId="1">
      <sharedItems containsMixedTypes="1" containsNumber="1" containsInteger="1" minValue="0" maxValue="10960"/>
    </cacheField>
    <cacheField name="Duration in Department - 01:51 - 02:00" numFmtId="1">
      <sharedItems containsMixedTypes="1" containsNumber="1" containsInteger="1" minValue="0" maxValue="11100"/>
    </cacheField>
    <cacheField name="Duration in Department - 02:01 - 02:10" numFmtId="1">
      <sharedItems containsMixedTypes="1" containsNumber="1" containsInteger="1" minValue="0" maxValue="12025"/>
    </cacheField>
    <cacheField name="Duration in Department - 02:11 - 02:20" numFmtId="1">
      <sharedItems containsMixedTypes="1" containsNumber="1" containsInteger="1" minValue="0" maxValue="12065"/>
    </cacheField>
    <cacheField name="Duration in Department - 02:21 - 02:30" numFmtId="1">
      <sharedItems containsMixedTypes="1" containsNumber="1" containsInteger="1" minValue="0" maxValue="12360"/>
    </cacheField>
    <cacheField name="Duration in Department - 02:31 - 02:40" numFmtId="1">
      <sharedItems containsMixedTypes="1" containsNumber="1" containsInteger="1" minValue="0" maxValue="12270"/>
    </cacheField>
    <cacheField name="Duration in Department - 02:41 - 02:50" numFmtId="1">
      <sharedItems containsMixedTypes="1" containsNumber="1" containsInteger="1" minValue="0" maxValue="12215"/>
    </cacheField>
    <cacheField name="Duration in Department - 02:51 - 03:00" numFmtId="1">
      <sharedItems containsMixedTypes="1" containsNumber="1" containsInteger="1" minValue="0" maxValue="12405"/>
    </cacheField>
    <cacheField name="Duration in Department - 03:01 - 03:10" numFmtId="1">
      <sharedItems containsMixedTypes="1" containsNumber="1" containsInteger="1" minValue="0" maxValue="13230"/>
    </cacheField>
    <cacheField name="Duration in Department - 03:11 - 03:20" numFmtId="1">
      <sharedItems containsMixedTypes="1" containsNumber="1" containsInteger="1" minValue="0" maxValue="12535"/>
    </cacheField>
    <cacheField name="Duration in Department - 03:21 - 03:30" numFmtId="1">
      <sharedItems containsMixedTypes="1" containsNumber="1" containsInteger="1" minValue="0" maxValue="11955"/>
    </cacheField>
    <cacheField name="Duration in Department - 03:31 - 03:40" numFmtId="1">
      <sharedItems containsMixedTypes="1" containsNumber="1" containsInteger="1" minValue="0" maxValue="12225"/>
    </cacheField>
    <cacheField name="Duration in Department - 03:41 - 03:50" numFmtId="1">
      <sharedItems containsMixedTypes="1" containsNumber="1" containsInteger="1" minValue="0" maxValue="14360"/>
    </cacheField>
    <cacheField name="Duration in Department - 03:51 - 04:00" numFmtId="1">
      <sharedItems containsMixedTypes="1" containsNumber="1" containsInteger="1" minValue="0" maxValue="30810"/>
    </cacheField>
    <cacheField name="Duration in Department - 04:01 or above" numFmtId="1">
      <sharedItems containsMixedTypes="1" containsNumber="1" containsInteger="1" minValue="0" maxValue="79850"/>
    </cacheField>
    <cacheField name="Duration in Department - Not Known" numFmtId="1">
      <sharedItems containsMixedTypes="1" containsNumber="1" containsInteger="1" minValue="0" maxValue="94870"/>
    </cacheField>
    <cacheField name="Short LOS" numFmtId="0" formula="'Duration in Department - 00:00 - 00:10' +'Duration in Department - 00:11 - 00:20' +'Duration in Department - 00:21 - 00:30' +'Duration in Department - 00:31 - 00:40' +'Duration in Department - 00:41 - 00:50' +'Duration in Department - 00:51 - 01:00'" databaseField="0"/>
    <cacheField name="Medium1 01:01-02:00" numFmtId="0" formula="'Duration in Department - 01:01 - 01:10' +'Duration in Department - 01:11 - 01:20' +'Duration in Department - 01:21 - 01:30' +'Duration in Department - 01:31 - 01:40' +'Duration in Department - 01:41 - 01:50' +'Duration in Department - 01:51 - 02:00'" databaseField="0"/>
    <cacheField name="Medium2" numFmtId="0" formula="'Duration in Department - 02:01 - 02:10'+'Duration in Department - 02:11 - 02:20' +'Duration in Department - 02:21 - 02:30'" databaseField="0"/>
    <cacheField name="Medium LOS 01:01-02:30hrs" numFmtId="0" formula="'Medium1 01:01-02:00' +Medium2" databaseField="0"/>
    <cacheField name="Long1 02:31-03:30" numFmtId="0" formula="'Duration in Department - 02:31 - 02:40' +'Duration in Department - 02:41 - 02:50' +'Duration in Department - 02:51 - 03:00' +'Duration in Department - 03:01 - 03:10' +'Duration in Department - 03:11 - 03:20' +'Duration in Department - 03:21 - 03:30'" databaseField="0"/>
    <cacheField name="Long2 03:31-04:01+" numFmtId="0" formula="'Duration in Department - 03:31 - 03:40' +'Duration in Department - 03:41 - 03:50' +'Duration in Department - 03:51 - 04:00' +'Duration in Department - 04:01 or above'" databaseField="0"/>
    <cacheField name="Long LOS 02:31-04:01+" numFmtId="0" formula="'Long1 02:31-03:30' +'Long2 03:31-04:01+'" databaseField="0"/>
  </cacheFields>
  <extLst>
    <ext xmlns:x14="http://schemas.microsoft.com/office/spreadsheetml/2009/9/main" uri="{725AE2AE-9491-48be-B2B4-4EB974FC3084}">
      <x14:pivotCacheDefinition pivotCacheId="1506593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x v="0"/>
    <x v="0"/>
    <x v="0"/>
    <x v="0"/>
    <n v="5375"/>
    <n v="19320"/>
    <n v="26195"/>
    <x v="0"/>
    <n v="285"/>
    <n v="745"/>
    <x v="0"/>
    <n v="3530"/>
    <n v="1710"/>
    <n v="10730"/>
    <n v="17725"/>
    <n v="8380"/>
    <n v="6705"/>
    <n v="0"/>
    <n v="275"/>
    <n v="1020"/>
    <n v="1715"/>
    <n v="2335"/>
    <n v="2590"/>
    <n v="2570"/>
    <n v="2370"/>
    <n v="2140"/>
    <n v="1980"/>
    <n v="1840"/>
    <n v="1720"/>
    <n v="1730"/>
    <n v="1735"/>
    <n v="1775"/>
    <n v="1815"/>
    <n v="1795"/>
    <n v="1815"/>
    <n v="1790"/>
    <n v="1760"/>
    <n v="1690"/>
    <n v="1750"/>
    <n v="1785"/>
    <n v="2020"/>
    <n v="3535"/>
    <n v="6530"/>
    <s v="N/A"/>
  </r>
  <r>
    <x v="1"/>
    <x v="1"/>
    <x v="0"/>
    <x v="1"/>
    <n v="3070"/>
    <n v="5690"/>
    <n v="29410"/>
    <x v="1"/>
    <n v="3905"/>
    <n v="7895"/>
    <x v="1"/>
    <n v="15820"/>
    <n v="4100"/>
    <n v="100"/>
    <n v="40"/>
    <s v="N/A"/>
    <n v="0"/>
    <n v="0"/>
    <n v="105"/>
    <n v="260"/>
    <n v="495"/>
    <n v="860"/>
    <n v="1285"/>
    <n v="1605"/>
    <n v="1835"/>
    <n v="2105"/>
    <n v="2205"/>
    <n v="2275"/>
    <n v="2295"/>
    <n v="2300"/>
    <n v="2245"/>
    <n v="2150"/>
    <n v="2030"/>
    <n v="1935"/>
    <n v="1800"/>
    <n v="1710"/>
    <n v="1635"/>
    <n v="1590"/>
    <n v="1615"/>
    <n v="1685"/>
    <n v="2020"/>
    <n v="2910"/>
    <n v="1160"/>
    <n v="180"/>
  </r>
  <r>
    <x v="2"/>
    <x v="2"/>
    <x v="0"/>
    <x v="2"/>
    <n v="795"/>
    <n v="3040"/>
    <n v="28895"/>
    <x v="2"/>
    <n v="55620"/>
    <n v="2835"/>
    <x v="2"/>
    <n v="5755"/>
    <n v="2985"/>
    <n v="17845"/>
    <n v="28400"/>
    <n v="12515"/>
    <n v="12970"/>
    <s v="N/A"/>
    <n v="435"/>
    <n v="665"/>
    <n v="1275"/>
    <n v="2265"/>
    <n v="2790"/>
    <n v="3100"/>
    <n v="3110"/>
    <n v="3025"/>
    <n v="2870"/>
    <n v="2735"/>
    <n v="2605"/>
    <n v="2580"/>
    <n v="2430"/>
    <n v="2415"/>
    <n v="2390"/>
    <n v="2485"/>
    <n v="2440"/>
    <n v="2520"/>
    <n v="2550"/>
    <n v="2685"/>
    <n v="2800"/>
    <n v="2855"/>
    <n v="3470"/>
    <n v="6455"/>
    <n v="18090"/>
    <n v="7460"/>
  </r>
  <r>
    <x v="3"/>
    <x v="2"/>
    <x v="1"/>
    <x v="3"/>
    <n v="10"/>
    <n v="50"/>
    <n v="17005"/>
    <x v="3"/>
    <n v="1115"/>
    <n v="35"/>
    <x v="3"/>
    <n v="1415"/>
    <n v="705"/>
    <n v="5295"/>
    <n v="7150"/>
    <n v="2090"/>
    <n v="865"/>
    <n v="0"/>
    <n v="80"/>
    <n v="810"/>
    <n v="1950"/>
    <n v="2180"/>
    <n v="2060"/>
    <n v="1705"/>
    <n v="1430"/>
    <n v="1135"/>
    <n v="920"/>
    <n v="765"/>
    <n v="615"/>
    <n v="500"/>
    <n v="380"/>
    <n v="315"/>
    <n v="220"/>
    <n v="175"/>
    <n v="130"/>
    <n v="80"/>
    <n v="70"/>
    <n v="65"/>
    <n v="40"/>
    <n v="30"/>
    <n v="20"/>
    <n v="20"/>
    <n v="1950"/>
    <n v="555"/>
  </r>
  <r>
    <x v="4"/>
    <x v="2"/>
    <x v="1"/>
    <x v="3"/>
    <n v="0"/>
    <n v="0"/>
    <n v="0"/>
    <x v="1"/>
    <n v="2985"/>
    <n v="0"/>
    <x v="4"/>
    <n v="205"/>
    <n v="105"/>
    <n v="1265"/>
    <n v="955"/>
    <n v="190"/>
    <n v="50"/>
    <n v="0"/>
    <n v="30"/>
    <n v="90"/>
    <n v="145"/>
    <n v="150"/>
    <n v="130"/>
    <n v="180"/>
    <n v="200"/>
    <n v="225"/>
    <n v="235"/>
    <n v="245"/>
    <n v="175"/>
    <n v="180"/>
    <n v="145"/>
    <n v="140"/>
    <n v="110"/>
    <n v="65"/>
    <n v="60"/>
    <n v="65"/>
    <n v="50"/>
    <n v="35"/>
    <n v="40"/>
    <n v="25"/>
    <n v="25"/>
    <n v="20"/>
    <n v="175"/>
    <n v="45"/>
  </r>
  <r>
    <x v="5"/>
    <x v="3"/>
    <x v="0"/>
    <x v="4"/>
    <n v="15270"/>
    <n v="70735"/>
    <n v="27485"/>
    <x v="4"/>
    <n v="345"/>
    <n v="4510"/>
    <x v="5"/>
    <n v="6550"/>
    <n v="3550"/>
    <n v="23250"/>
    <n v="45650"/>
    <n v="19475"/>
    <n v="18235"/>
    <n v="50"/>
    <n v="445"/>
    <n v="770"/>
    <n v="970"/>
    <n v="1125"/>
    <n v="1345"/>
    <n v="1440"/>
    <n v="1515"/>
    <n v="1730"/>
    <n v="1880"/>
    <n v="2020"/>
    <n v="2225"/>
    <n v="2520"/>
    <n v="2670"/>
    <n v="2895"/>
    <n v="3055"/>
    <n v="3295"/>
    <n v="3350"/>
    <n v="3535"/>
    <n v="4285"/>
    <n v="4470"/>
    <n v="4700"/>
    <n v="4915"/>
    <n v="6385"/>
    <n v="11580"/>
    <n v="55090"/>
    <n v="15"/>
  </r>
  <r>
    <x v="6"/>
    <x v="0"/>
    <x v="0"/>
    <x v="5"/>
    <n v="5025"/>
    <n v="9695"/>
    <n v="60995"/>
    <x v="5"/>
    <n v="1485"/>
    <n v="1890"/>
    <x v="6"/>
    <n v="4875"/>
    <n v="2700"/>
    <n v="17680"/>
    <n v="26800"/>
    <n v="11920"/>
    <n v="8390"/>
    <s v="N/A"/>
    <n v="325"/>
    <n v="590"/>
    <n v="980"/>
    <n v="1420"/>
    <n v="1825"/>
    <n v="2230"/>
    <n v="2370"/>
    <n v="2605"/>
    <n v="2770"/>
    <n v="2925"/>
    <n v="2975"/>
    <n v="3020"/>
    <n v="3120"/>
    <n v="3185"/>
    <n v="3135"/>
    <n v="3195"/>
    <n v="3210"/>
    <n v="3105"/>
    <n v="3140"/>
    <n v="3110"/>
    <n v="3130"/>
    <n v="3250"/>
    <n v="3700"/>
    <n v="7080"/>
    <n v="11965"/>
    <n v="20"/>
  </r>
  <r>
    <x v="7"/>
    <x v="3"/>
    <x v="0"/>
    <x v="6"/>
    <n v="5765"/>
    <n v="137505"/>
    <n v="88385"/>
    <x v="6"/>
    <n v="3260"/>
    <n v="10465"/>
    <x v="7"/>
    <n v="18360"/>
    <n v="8505"/>
    <n v="70130"/>
    <n v="96635"/>
    <n v="24855"/>
    <n v="16915"/>
    <n v="165"/>
    <n v="990"/>
    <n v="2410"/>
    <n v="3575"/>
    <n v="4285"/>
    <n v="4985"/>
    <n v="5650"/>
    <n v="6310"/>
    <n v="6945"/>
    <n v="7545"/>
    <n v="7975"/>
    <n v="8430"/>
    <n v="8640"/>
    <n v="8975"/>
    <n v="9190"/>
    <n v="9435"/>
    <n v="9720"/>
    <n v="9600"/>
    <n v="10135"/>
    <n v="10850"/>
    <n v="10970"/>
    <n v="11515"/>
    <n v="12225"/>
    <n v="14360"/>
    <n v="30810"/>
    <n v="46700"/>
    <n v="185"/>
  </r>
  <r>
    <x v="8"/>
    <x v="3"/>
    <x v="1"/>
    <x v="3"/>
    <n v="5765"/>
    <n v="1235"/>
    <n v="22260"/>
    <x v="7"/>
    <n v="965"/>
    <n v="505"/>
    <x v="8"/>
    <n v="2565"/>
    <n v="960"/>
    <n v="6450"/>
    <n v="9910"/>
    <n v="2480"/>
    <n v="1000"/>
    <n v="0"/>
    <n v="375"/>
    <n v="745"/>
    <n v="1435"/>
    <n v="1885"/>
    <n v="2065"/>
    <n v="2090"/>
    <n v="1950"/>
    <n v="1750"/>
    <n v="1615"/>
    <n v="1490"/>
    <n v="1230"/>
    <n v="1135"/>
    <n v="935"/>
    <n v="890"/>
    <n v="775"/>
    <n v="650"/>
    <n v="555"/>
    <n v="475"/>
    <n v="385"/>
    <n v="335"/>
    <n v="250"/>
    <n v="215"/>
    <n v="185"/>
    <n v="140"/>
    <n v="1000"/>
    <n v="725"/>
  </r>
  <r>
    <x v="9"/>
    <x v="4"/>
    <x v="0"/>
    <x v="7"/>
    <n v="6645"/>
    <n v="37915"/>
    <n v="78915"/>
    <x v="8"/>
    <n v="12080"/>
    <n v="3480"/>
    <x v="9"/>
    <n v="9925"/>
    <n v="4970"/>
    <n v="30420"/>
    <n v="48125"/>
    <n v="18980"/>
    <n v="17645"/>
    <n v="0"/>
    <n v="480"/>
    <n v="1805"/>
    <n v="2845"/>
    <n v="3970"/>
    <n v="4590"/>
    <n v="4935"/>
    <n v="5045"/>
    <n v="5010"/>
    <n v="4675"/>
    <n v="4615"/>
    <n v="4520"/>
    <n v="4290"/>
    <n v="4155"/>
    <n v="4220"/>
    <n v="4215"/>
    <n v="4080"/>
    <n v="4165"/>
    <n v="4220"/>
    <n v="4725"/>
    <n v="4640"/>
    <n v="4885"/>
    <n v="5330"/>
    <n v="6290"/>
    <n v="14310"/>
    <n v="29315"/>
    <s v="N/A"/>
  </r>
  <r>
    <x v="10"/>
    <x v="2"/>
    <x v="2"/>
    <x v="3"/>
    <n v="0"/>
    <n v="0"/>
    <n v="0"/>
    <x v="1"/>
    <n v="1770"/>
    <n v="10"/>
    <x v="10"/>
    <n v="260"/>
    <n v="85"/>
    <n v="390"/>
    <n v="645"/>
    <n v="195"/>
    <n v="80"/>
    <n v="0"/>
    <n v="0"/>
    <n v="0"/>
    <n v="0"/>
    <n v="0"/>
    <n v="0"/>
    <n v="0"/>
    <n v="0"/>
    <n v="0"/>
    <n v="0"/>
    <n v="0"/>
    <n v="0"/>
    <n v="0"/>
    <n v="0"/>
    <n v="0"/>
    <n v="0"/>
    <n v="0"/>
    <n v="0"/>
    <n v="0"/>
    <n v="0"/>
    <n v="0"/>
    <n v="0"/>
    <n v="0"/>
    <n v="0"/>
    <n v="0"/>
    <n v="0"/>
    <n v="1770"/>
  </r>
  <r>
    <x v="11"/>
    <x v="5"/>
    <x v="0"/>
    <x v="8"/>
    <n v="3505"/>
    <n v="9200"/>
    <n v="24760"/>
    <x v="9"/>
    <n v="80"/>
    <n v="8495"/>
    <x v="11"/>
    <n v="15795"/>
    <n v="3690"/>
    <n v="40"/>
    <n v="10"/>
    <n v="0"/>
    <s v="N.A"/>
    <n v="0"/>
    <n v="105"/>
    <n v="240"/>
    <n v="455"/>
    <n v="880"/>
    <n v="1210"/>
    <n v="1485"/>
    <n v="1725"/>
    <n v="1885"/>
    <n v="1995"/>
    <n v="1960"/>
    <n v="1945"/>
    <n v="1975"/>
    <n v="1925"/>
    <n v="1800"/>
    <n v="1695"/>
    <n v="1660"/>
    <n v="1595"/>
    <n v="1585"/>
    <n v="1610"/>
    <n v="1555"/>
    <n v="1615"/>
    <n v="1680"/>
    <n v="2515"/>
    <n v="4110"/>
    <n v="3095"/>
    <n v="10"/>
  </r>
  <r>
    <x v="12"/>
    <x v="1"/>
    <x v="0"/>
    <x v="9"/>
    <n v="7140"/>
    <n v="28685"/>
    <n v="23385"/>
    <x v="10"/>
    <n v="550"/>
    <n v="980"/>
    <x v="12"/>
    <n v="3235"/>
    <n v="1990"/>
    <n v="11120"/>
    <n v="20010"/>
    <n v="11205"/>
    <n v="10045"/>
    <n v="0"/>
    <n v="350"/>
    <n v="655"/>
    <n v="925"/>
    <n v="1035"/>
    <n v="1145"/>
    <n v="1260"/>
    <n v="1340"/>
    <n v="1405"/>
    <n v="1500"/>
    <n v="1465"/>
    <n v="1580"/>
    <n v="1620"/>
    <n v="1735"/>
    <n v="1790"/>
    <n v="1760"/>
    <n v="1920"/>
    <n v="1970"/>
    <n v="1870"/>
    <n v="2020"/>
    <n v="2055"/>
    <n v="2110"/>
    <n v="2065"/>
    <n v="2510"/>
    <n v="3935"/>
    <n v="21290"/>
    <s v="N/A"/>
  </r>
  <r>
    <x v="13"/>
    <x v="1"/>
    <x v="0"/>
    <x v="10"/>
    <n v="0"/>
    <n v="53510"/>
    <n v="31195"/>
    <x v="1"/>
    <n v="16240"/>
    <n v="2535"/>
    <x v="13"/>
    <n v="7505"/>
    <n v="3895"/>
    <n v="24770"/>
    <n v="34500"/>
    <n v="12540"/>
    <n v="9020"/>
    <n v="0"/>
    <n v="1690"/>
    <n v="3090"/>
    <n v="3140"/>
    <n v="3015"/>
    <n v="2995"/>
    <n v="2995"/>
    <n v="3130"/>
    <n v="3350"/>
    <n v="3440"/>
    <n v="3450"/>
    <n v="3545"/>
    <n v="3510"/>
    <n v="3585"/>
    <n v="3490"/>
    <n v="3555"/>
    <n v="3460"/>
    <n v="3515"/>
    <n v="3200"/>
    <n v="3430"/>
    <n v="3285"/>
    <n v="3350"/>
    <n v="3350"/>
    <n v="3930"/>
    <n v="5690"/>
    <n v="19920"/>
    <n v="0"/>
  </r>
  <r>
    <x v="14"/>
    <x v="0"/>
    <x v="0"/>
    <x v="11"/>
    <n v="8630"/>
    <n v="46140"/>
    <n v="47295"/>
    <x v="11"/>
    <n v="5705"/>
    <n v="2385"/>
    <x v="14"/>
    <n v="7575"/>
    <n v="4310"/>
    <n v="28665"/>
    <n v="39135"/>
    <n v="11830"/>
    <n v="8545"/>
    <n v="0"/>
    <n v="365"/>
    <n v="780"/>
    <n v="1310"/>
    <n v="1815"/>
    <n v="2375"/>
    <n v="2885"/>
    <n v="3215"/>
    <n v="3430"/>
    <n v="3665"/>
    <n v="3675"/>
    <n v="3800"/>
    <n v="4000"/>
    <n v="3835"/>
    <n v="3900"/>
    <n v="3935"/>
    <n v="3870"/>
    <n v="3850"/>
    <n v="3955"/>
    <n v="3950"/>
    <n v="4025"/>
    <n v="4150"/>
    <n v="4410"/>
    <n v="5520"/>
    <n v="18895"/>
    <n v="12890"/>
    <n v="10"/>
  </r>
  <r>
    <x v="15"/>
    <x v="1"/>
    <x v="2"/>
    <x v="12"/>
    <n v="480"/>
    <n v="625"/>
    <n v="37100"/>
    <x v="12"/>
    <n v="385"/>
    <n v="1190"/>
    <x v="15"/>
    <n v="4120"/>
    <n v="1705"/>
    <n v="10905"/>
    <n v="13845"/>
    <n v="3775"/>
    <n v="1525"/>
    <n v="0"/>
    <n v="3920"/>
    <n v="8375"/>
    <n v="8260"/>
    <n v="6065"/>
    <n v="4215"/>
    <n v="2865"/>
    <n v="1805"/>
    <n v="1225"/>
    <n v="860"/>
    <n v="625"/>
    <n v="485"/>
    <n v="400"/>
    <n v="230"/>
    <n v="180"/>
    <n v="120"/>
    <n v="100"/>
    <n v="75"/>
    <n v="65"/>
    <n v="45"/>
    <n v="30"/>
    <n v="25"/>
    <n v="25"/>
    <n v="25"/>
    <n v="10"/>
    <n v="15"/>
    <s v="N/A"/>
  </r>
  <r>
    <x v="16"/>
    <x v="2"/>
    <x v="0"/>
    <x v="13"/>
    <n v="16205"/>
    <n v="35555"/>
    <n v="60940"/>
    <x v="13"/>
    <n v="31600"/>
    <n v="3400"/>
    <x v="16"/>
    <n v="9045"/>
    <n v="4780"/>
    <n v="33345"/>
    <n v="51245"/>
    <n v="21070"/>
    <n v="16250"/>
    <s v="N/A"/>
    <n v="3220"/>
    <n v="2335"/>
    <n v="2640"/>
    <n v="3375"/>
    <n v="3895"/>
    <n v="4400"/>
    <n v="4690"/>
    <n v="4785"/>
    <n v="5065"/>
    <n v="4890"/>
    <n v="5020"/>
    <n v="4720"/>
    <n v="4670"/>
    <n v="4680"/>
    <n v="4570"/>
    <n v="4560"/>
    <n v="4505"/>
    <n v="4400"/>
    <n v="4440"/>
    <n v="4320"/>
    <n v="4385"/>
    <n v="4680"/>
    <n v="5355"/>
    <n v="12865"/>
    <n v="33475"/>
    <n v="85"/>
  </r>
  <r>
    <x v="17"/>
    <x v="2"/>
    <x v="0"/>
    <x v="14"/>
    <n v="9145"/>
    <n v="36050"/>
    <n v="15185"/>
    <x v="14"/>
    <n v="10175"/>
    <n v="2310"/>
    <x v="17"/>
    <n v="5380"/>
    <n v="2695"/>
    <n v="14255"/>
    <n v="22870"/>
    <n v="9770"/>
    <n v="9110"/>
    <s v="N/A"/>
    <n v="175"/>
    <n v="450"/>
    <n v="1045"/>
    <n v="1505"/>
    <n v="1840"/>
    <n v="2030"/>
    <n v="2015"/>
    <n v="2085"/>
    <n v="2055"/>
    <n v="2045"/>
    <n v="2045"/>
    <n v="2100"/>
    <n v="2385"/>
    <n v="2310"/>
    <n v="2260"/>
    <n v="2355"/>
    <n v="2300"/>
    <n v="2355"/>
    <n v="2640"/>
    <n v="2635"/>
    <n v="2730"/>
    <n v="2825"/>
    <n v="3395"/>
    <n v="5620"/>
    <n v="17655"/>
    <n v="25"/>
  </r>
  <r>
    <x v="18"/>
    <x v="0"/>
    <x v="0"/>
    <x v="15"/>
    <n v="17070"/>
    <n v="47040"/>
    <n v="56700"/>
    <x v="15"/>
    <n v="2375"/>
    <n v="2260"/>
    <x v="18"/>
    <n v="8625"/>
    <n v="4770"/>
    <n v="29190"/>
    <n v="43645"/>
    <n v="17235"/>
    <n v="13700"/>
    <n v="0"/>
    <n v="520"/>
    <n v="2050"/>
    <n v="2980"/>
    <n v="4205"/>
    <n v="5155"/>
    <n v="5835"/>
    <n v="5920"/>
    <n v="5880"/>
    <n v="5760"/>
    <n v="5530"/>
    <n v="5525"/>
    <n v="5315"/>
    <n v="5200"/>
    <n v="5145"/>
    <n v="4985"/>
    <n v="4810"/>
    <n v="4650"/>
    <n v="4235"/>
    <n v="4135"/>
    <n v="3810"/>
    <n v="3680"/>
    <n v="3825"/>
    <n v="3970"/>
    <n v="8280"/>
    <n v="14100"/>
    <n v="15"/>
  </r>
  <r>
    <x v="19"/>
    <x v="4"/>
    <x v="0"/>
    <x v="16"/>
    <n v="1740"/>
    <n v="15195"/>
    <n v="59515"/>
    <x v="16"/>
    <n v="27970"/>
    <n v="2430"/>
    <x v="19"/>
    <n v="8565"/>
    <n v="4180"/>
    <n v="24600"/>
    <n v="36180"/>
    <n v="15540"/>
    <n v="12015"/>
    <n v="0"/>
    <n v="1160"/>
    <n v="4135"/>
    <n v="4990"/>
    <n v="4905"/>
    <n v="4830"/>
    <n v="4700"/>
    <n v="4385"/>
    <n v="4210"/>
    <n v="3840"/>
    <n v="3505"/>
    <n v="3325"/>
    <n v="3135"/>
    <n v="2955"/>
    <n v="2680"/>
    <n v="2660"/>
    <n v="2515"/>
    <n v="2455"/>
    <n v="2365"/>
    <n v="2285"/>
    <n v="2245"/>
    <n v="2080"/>
    <n v="2055"/>
    <n v="2130"/>
    <n v="2235"/>
    <n v="33250"/>
    <n v="95"/>
  </r>
  <r>
    <x v="20"/>
    <x v="3"/>
    <x v="2"/>
    <x v="12"/>
    <n v="10"/>
    <n v="280"/>
    <n v="425"/>
    <x v="17"/>
    <n v="430"/>
    <n v="80"/>
    <x v="20"/>
    <n v="1690"/>
    <n v="850"/>
    <n v="6150"/>
    <n v="9665"/>
    <n v="3295"/>
    <n v="1735"/>
    <n v="0"/>
    <n v="710"/>
    <n v="1050"/>
    <n v="1770"/>
    <n v="2250"/>
    <n v="2355"/>
    <n v="2340"/>
    <n v="2170"/>
    <n v="1945"/>
    <n v="1690"/>
    <n v="1470"/>
    <n v="1225"/>
    <n v="1075"/>
    <n v="885"/>
    <n v="675"/>
    <n v="595"/>
    <n v="480"/>
    <n v="340"/>
    <n v="290"/>
    <n v="220"/>
    <n v="160"/>
    <n v="145"/>
    <n v="85"/>
    <n v="65"/>
    <n v="55"/>
    <n v="10"/>
    <s v="N/A"/>
  </r>
  <r>
    <x v="21"/>
    <x v="3"/>
    <x v="0"/>
    <x v="17"/>
    <n v="5370"/>
    <n v="11810"/>
    <n v="16985"/>
    <x v="18"/>
    <n v="113780"/>
    <n v="7360"/>
    <x v="21"/>
    <n v="10350"/>
    <n v="4540"/>
    <n v="36370"/>
    <n v="51105"/>
    <n v="16810"/>
    <n v="12185"/>
    <n v="0"/>
    <n v="400"/>
    <n v="850"/>
    <n v="1370"/>
    <n v="1955"/>
    <n v="2675"/>
    <n v="3350"/>
    <n v="3805"/>
    <n v="4215"/>
    <n v="4390"/>
    <n v="4620"/>
    <n v="4950"/>
    <n v="5260"/>
    <n v="5260"/>
    <n v="5515"/>
    <n v="5630"/>
    <n v="5925"/>
    <n v="5890"/>
    <n v="6115"/>
    <n v="6130"/>
    <n v="6150"/>
    <n v="6415"/>
    <n v="6885"/>
    <n v="8870"/>
    <n v="21410"/>
    <n v="20590"/>
    <n v="220"/>
  </r>
  <r>
    <x v="22"/>
    <x v="5"/>
    <x v="0"/>
    <x v="18"/>
    <n v="5165"/>
    <n v="31525"/>
    <n v="11020"/>
    <x v="19"/>
    <n v="20775"/>
    <n v="1065"/>
    <x v="22"/>
    <n v="3545"/>
    <n v="2255"/>
    <n v="15740"/>
    <n v="25045"/>
    <n v="13260"/>
    <n v="10570"/>
    <n v="0"/>
    <n v="125"/>
    <n v="855"/>
    <n v="1950"/>
    <n v="2685"/>
    <n v="3045"/>
    <n v="3010"/>
    <n v="2885"/>
    <n v="2805"/>
    <n v="2670"/>
    <n v="2625"/>
    <n v="2650"/>
    <n v="2520"/>
    <n v="2750"/>
    <n v="2750"/>
    <n v="2850"/>
    <n v="2810"/>
    <n v="2900"/>
    <n v="2925"/>
    <n v="2995"/>
    <n v="3120"/>
    <n v="3065"/>
    <n v="3325"/>
    <n v="3435"/>
    <n v="7110"/>
    <n v="6315"/>
    <n v="10"/>
  </r>
  <r>
    <x v="23"/>
    <x v="0"/>
    <x v="1"/>
    <x v="12"/>
    <n v="2390"/>
    <n v="10875"/>
    <n v="53275"/>
    <x v="20"/>
    <n v="7855"/>
    <n v="1050"/>
    <x v="23"/>
    <n v="7775"/>
    <n v="3450"/>
    <n v="20735"/>
    <n v="28085"/>
    <n v="8580"/>
    <n v="3205"/>
    <n v="0"/>
    <n v="600"/>
    <n v="4820"/>
    <n v="9185"/>
    <n v="10070"/>
    <n v="9150"/>
    <n v="7965"/>
    <n v="6520"/>
    <n v="5485"/>
    <n v="4640"/>
    <n v="3780"/>
    <n v="3125"/>
    <n v="2410"/>
    <n v="1975"/>
    <n v="1580"/>
    <n v="1285"/>
    <n v="1055"/>
    <n v="880"/>
    <n v="695"/>
    <n v="570"/>
    <n v="410"/>
    <n v="285"/>
    <n v="240"/>
    <n v="185"/>
    <n v="125"/>
    <n v="335"/>
    <n v="0"/>
  </r>
  <r>
    <x v="24"/>
    <x v="4"/>
    <x v="1"/>
    <x v="12"/>
    <s v="N/A"/>
    <n v="380"/>
    <n v="18200"/>
    <x v="21"/>
    <s v="N/A"/>
    <n v="135"/>
    <x v="24"/>
    <n v="2070"/>
    <n v="860"/>
    <n v="4250"/>
    <n v="7285"/>
    <n v="3750"/>
    <n v="1735"/>
    <n v="0"/>
    <n v="325"/>
    <n v="1945"/>
    <n v="3545"/>
    <n v="3385"/>
    <n v="2890"/>
    <n v="2270"/>
    <n v="1725"/>
    <n v="1270"/>
    <n v="945"/>
    <n v="740"/>
    <n v="555"/>
    <n v="400"/>
    <n v="290"/>
    <n v="220"/>
    <n v="165"/>
    <n v="100"/>
    <n v="75"/>
    <n v="70"/>
    <n v="55"/>
    <n v="25"/>
    <n v="20"/>
    <n v="20"/>
    <n v="20"/>
    <n v="15"/>
    <n v="10"/>
    <n v="0"/>
  </r>
  <r>
    <x v="25"/>
    <x v="1"/>
    <x v="0"/>
    <x v="19"/>
    <n v="2455"/>
    <n v="25390"/>
    <n v="27180"/>
    <x v="22"/>
    <n v="6005"/>
    <n v="1045"/>
    <x v="25"/>
    <n v="4115"/>
    <n v="2285"/>
    <n v="17430"/>
    <n v="25175"/>
    <n v="10890"/>
    <n v="8575"/>
    <n v="20"/>
    <n v="275"/>
    <n v="860"/>
    <n v="1390"/>
    <n v="1990"/>
    <n v="2385"/>
    <n v="2675"/>
    <n v="2900"/>
    <n v="2980"/>
    <n v="2980"/>
    <n v="2990"/>
    <n v="3070"/>
    <n v="2920"/>
    <n v="2915"/>
    <n v="2705"/>
    <n v="2770"/>
    <n v="2635"/>
    <n v="2590"/>
    <n v="2455"/>
    <n v="2515"/>
    <n v="2495"/>
    <n v="2405"/>
    <n v="2430"/>
    <n v="2685"/>
    <n v="3210"/>
    <n v="7625"/>
    <n v="6005"/>
  </r>
  <r>
    <x v="26"/>
    <x v="0"/>
    <x v="0"/>
    <x v="20"/>
    <n v="20845"/>
    <n v="76635"/>
    <n v="27640"/>
    <x v="23"/>
    <n v="1045"/>
    <n v="2740"/>
    <x v="26"/>
    <n v="7840"/>
    <n v="4810"/>
    <n v="28535"/>
    <n v="42770"/>
    <n v="20610"/>
    <n v="16060"/>
    <s v="N/A"/>
    <n v="5125"/>
    <n v="2815"/>
    <n v="2450"/>
    <n v="2650"/>
    <n v="3000"/>
    <n v="3305"/>
    <n v="3445"/>
    <n v="3580"/>
    <n v="3845"/>
    <n v="3950"/>
    <n v="4045"/>
    <n v="4145"/>
    <n v="4345"/>
    <n v="4560"/>
    <n v="4585"/>
    <n v="4690"/>
    <n v="4655"/>
    <n v="4790"/>
    <n v="5560"/>
    <n v="5265"/>
    <n v="5525"/>
    <n v="5615"/>
    <n v="6815"/>
    <n v="12225"/>
    <n v="18675"/>
    <n v="20"/>
  </r>
  <r>
    <x v="27"/>
    <x v="3"/>
    <x v="0"/>
    <x v="21"/>
    <n v="6930"/>
    <n v="22620"/>
    <n v="13365"/>
    <x v="24"/>
    <n v="108055"/>
    <n v="5245"/>
    <x v="27"/>
    <n v="10345"/>
    <n v="5445"/>
    <n v="42550"/>
    <n v="54950"/>
    <n v="14470"/>
    <n v="9500"/>
    <s v="N/A"/>
    <n v="590"/>
    <n v="1195"/>
    <n v="1765"/>
    <n v="2520"/>
    <n v="3025"/>
    <n v="3485"/>
    <n v="3750"/>
    <n v="4055"/>
    <n v="4310"/>
    <n v="4350"/>
    <n v="4375"/>
    <n v="4490"/>
    <n v="4510"/>
    <n v="4430"/>
    <n v="4345"/>
    <n v="4270"/>
    <n v="4205"/>
    <n v="4220"/>
    <n v="4035"/>
    <n v="3880"/>
    <n v="3770"/>
    <n v="3835"/>
    <n v="4405"/>
    <n v="9360"/>
    <n v="17395"/>
    <n v="40825"/>
  </r>
  <r>
    <x v="28"/>
    <x v="2"/>
    <x v="0"/>
    <x v="22"/>
    <n v="695"/>
    <n v="4220"/>
    <n v="24455"/>
    <x v="25"/>
    <n v="69180"/>
    <n v="3250"/>
    <x v="28"/>
    <n v="7300"/>
    <n v="3590"/>
    <n v="23270"/>
    <n v="36575"/>
    <n v="13370"/>
    <n v="10680"/>
    <s v="N/A"/>
    <n v="1565"/>
    <n v="2630"/>
    <n v="3325"/>
    <n v="3425"/>
    <n v="3355"/>
    <n v="3315"/>
    <n v="3155"/>
    <n v="3060"/>
    <n v="2915"/>
    <n v="2960"/>
    <n v="3010"/>
    <n v="3125"/>
    <n v="3260"/>
    <n v="3485"/>
    <n v="3710"/>
    <n v="3865"/>
    <n v="3935"/>
    <n v="4130"/>
    <n v="4425"/>
    <n v="4520"/>
    <n v="4690"/>
    <n v="4895"/>
    <n v="5765"/>
    <n v="12240"/>
    <n v="9360"/>
    <n v="35"/>
  </r>
  <r>
    <x v="29"/>
    <x v="5"/>
    <x v="2"/>
    <x v="2"/>
    <n v="110"/>
    <n v="3660"/>
    <n v="68405"/>
    <x v="26"/>
    <n v="600"/>
    <n v="385"/>
    <x v="29"/>
    <n v="7850"/>
    <n v="3505"/>
    <n v="19745"/>
    <n v="31615"/>
    <n v="12870"/>
    <n v="5005"/>
    <n v="0"/>
    <n v="2055"/>
    <n v="9775"/>
    <n v="17705"/>
    <n v="16360"/>
    <n v="12610"/>
    <n v="9010"/>
    <n v="5920"/>
    <n v="3990"/>
    <n v="2725"/>
    <n v="1785"/>
    <n v="1190"/>
    <n v="885"/>
    <n v="425"/>
    <n v="280"/>
    <n v="180"/>
    <n v="130"/>
    <n v="95"/>
    <n v="70"/>
    <n v="30"/>
    <n v="15"/>
    <n v="20"/>
    <n v="20"/>
    <n v="10"/>
    <n v="10"/>
    <n v="10"/>
    <s v="N/A"/>
  </r>
  <r>
    <x v="30"/>
    <x v="5"/>
    <x v="1"/>
    <x v="12"/>
    <n v="145"/>
    <n v="970"/>
    <n v="17825"/>
    <x v="27"/>
    <n v="360"/>
    <n v="385"/>
    <x v="30"/>
    <n v="1765"/>
    <n v="835"/>
    <n v="5910"/>
    <n v="7085"/>
    <n v="2050"/>
    <n v="680"/>
    <n v="0"/>
    <n v="375"/>
    <n v="975"/>
    <n v="1830"/>
    <n v="2400"/>
    <n v="2375"/>
    <n v="2135"/>
    <n v="1750"/>
    <n v="1525"/>
    <n v="1245"/>
    <n v="1060"/>
    <n v="880"/>
    <n v="690"/>
    <n v="580"/>
    <n v="460"/>
    <n v="390"/>
    <n v="315"/>
    <n v="230"/>
    <n v="210"/>
    <n v="145"/>
    <n v="125"/>
    <n v="80"/>
    <n v="50"/>
    <n v="35"/>
    <n v="45"/>
    <n v="40"/>
    <n v="0"/>
  </r>
  <r>
    <x v="31"/>
    <x v="0"/>
    <x v="0"/>
    <x v="23"/>
    <n v="7805"/>
    <n v="35710"/>
    <n v="43365"/>
    <x v="28"/>
    <n v="34425"/>
    <n v="2600"/>
    <x v="31"/>
    <n v="10355"/>
    <n v="5240"/>
    <n v="35465"/>
    <n v="51900"/>
    <n v="20720"/>
    <n v="15840"/>
    <n v="0"/>
    <n v="8905"/>
    <n v="7210"/>
    <n v="6020"/>
    <n v="5280"/>
    <n v="5225"/>
    <n v="5115"/>
    <n v="5050"/>
    <n v="5140"/>
    <n v="4760"/>
    <n v="4655"/>
    <n v="4775"/>
    <n v="4700"/>
    <n v="4735"/>
    <n v="4670"/>
    <n v="4660"/>
    <n v="4710"/>
    <n v="4555"/>
    <n v="4405"/>
    <n v="4540"/>
    <n v="4530"/>
    <n v="4290"/>
    <n v="4295"/>
    <n v="4705"/>
    <n v="8950"/>
    <n v="23675"/>
    <n v="45"/>
  </r>
  <r>
    <x v="32"/>
    <x v="6"/>
    <x v="0"/>
    <x v="24"/>
    <n v="1510"/>
    <n v="18350"/>
    <n v="43440"/>
    <x v="29"/>
    <n v="7640"/>
    <n v="705"/>
    <x v="32"/>
    <n v="5550"/>
    <n v="2730"/>
    <n v="13750"/>
    <n v="24475"/>
    <n v="14155"/>
    <n v="10110"/>
    <n v="0"/>
    <n v="7535"/>
    <n v="13555"/>
    <n v="6795"/>
    <n v="3760"/>
    <n v="2660"/>
    <n v="2115"/>
    <n v="1850"/>
    <n v="1680"/>
    <n v="1580"/>
    <n v="1620"/>
    <n v="1560"/>
    <n v="1685"/>
    <n v="1730"/>
    <n v="1745"/>
    <n v="1735"/>
    <n v="1685"/>
    <n v="1725"/>
    <n v="1700"/>
    <n v="1670"/>
    <n v="1715"/>
    <n v="1760"/>
    <n v="2010"/>
    <n v="2740"/>
    <n v="2555"/>
    <n v="5155"/>
    <n v="120"/>
  </r>
  <r>
    <x v="33"/>
    <x v="4"/>
    <x v="0"/>
    <x v="3"/>
    <n v="0"/>
    <n v="0"/>
    <n v="0"/>
    <x v="1"/>
    <n v="122150"/>
    <n v="3220"/>
    <x v="33"/>
    <n v="9700"/>
    <n v="4765"/>
    <n v="26810"/>
    <n v="40940"/>
    <n v="16235"/>
    <n v="13440"/>
    <n v="0"/>
    <n v="2400"/>
    <n v="3165"/>
    <n v="4670"/>
    <n v="5725"/>
    <n v="6180"/>
    <n v="5875"/>
    <n v="5445"/>
    <n v="4835"/>
    <n v="4380"/>
    <n v="3900"/>
    <n v="3560"/>
    <n v="3420"/>
    <n v="3280"/>
    <n v="3145"/>
    <n v="2985"/>
    <n v="3135"/>
    <n v="3090"/>
    <n v="2945"/>
    <n v="2930"/>
    <n v="3005"/>
    <n v="3065"/>
    <n v="3340"/>
    <n v="3860"/>
    <n v="6760"/>
    <n v="26505"/>
    <n v="545"/>
  </r>
  <r>
    <x v="34"/>
    <x v="1"/>
    <x v="0"/>
    <x v="25"/>
    <n v="5130"/>
    <n v="15055"/>
    <n v="9685"/>
    <x v="30"/>
    <n v="8800"/>
    <n v="505"/>
    <x v="34"/>
    <n v="2345"/>
    <n v="1345"/>
    <n v="7140"/>
    <n v="13025"/>
    <n v="6730"/>
    <n v="6300"/>
    <n v="0"/>
    <n v="165"/>
    <n v="475"/>
    <n v="745"/>
    <n v="985"/>
    <n v="1220"/>
    <n v="1320"/>
    <n v="1405"/>
    <n v="1360"/>
    <n v="1345"/>
    <n v="1355"/>
    <n v="1355"/>
    <n v="1465"/>
    <n v="1500"/>
    <n v="1470"/>
    <n v="1485"/>
    <n v="1405"/>
    <n v="1405"/>
    <n v="1390"/>
    <n v="1290"/>
    <n v="1305"/>
    <n v="1340"/>
    <n v="1380"/>
    <n v="1635"/>
    <n v="3265"/>
    <n v="6955"/>
    <n v="45"/>
  </r>
  <r>
    <x v="35"/>
    <x v="2"/>
    <x v="0"/>
    <x v="3"/>
    <n v="1530"/>
    <n v="9100"/>
    <n v="9965"/>
    <x v="31"/>
    <n v="95960"/>
    <n v="4355"/>
    <x v="35"/>
    <n v="12015"/>
    <n v="6665"/>
    <n v="46355"/>
    <n v="63790"/>
    <n v="31070"/>
    <n v="22310"/>
    <s v="N/A"/>
    <n v="905"/>
    <n v="3090"/>
    <n v="4615"/>
    <n v="5120"/>
    <n v="5005"/>
    <n v="4610"/>
    <n v="4410"/>
    <n v="3870"/>
    <n v="3405"/>
    <n v="3040"/>
    <n v="2645"/>
    <n v="2480"/>
    <n v="2220"/>
    <n v="2150"/>
    <n v="2050"/>
    <n v="1815"/>
    <n v="1850"/>
    <n v="1835"/>
    <n v="1850"/>
    <n v="1845"/>
    <n v="1815"/>
    <n v="1890"/>
    <n v="2185"/>
    <n v="3420"/>
    <n v="33250"/>
    <n v="94870"/>
  </r>
  <r>
    <x v="36"/>
    <x v="1"/>
    <x v="0"/>
    <x v="26"/>
    <n v="22445"/>
    <n v="36750"/>
    <n v="81885"/>
    <x v="32"/>
    <n v="7115"/>
    <n v="3255"/>
    <x v="36"/>
    <n v="10640"/>
    <n v="5840"/>
    <n v="36990"/>
    <n v="53285"/>
    <n v="20120"/>
    <n v="13260"/>
    <n v="10"/>
    <n v="360"/>
    <n v="1135"/>
    <n v="2070"/>
    <n v="3515"/>
    <n v="4855"/>
    <n v="6200"/>
    <n v="6850"/>
    <n v="7200"/>
    <n v="7330"/>
    <n v="7150"/>
    <n v="6975"/>
    <n v="6655"/>
    <n v="6480"/>
    <n v="6025"/>
    <n v="5690"/>
    <n v="5590"/>
    <n v="5145"/>
    <n v="5025"/>
    <n v="5080"/>
    <n v="4750"/>
    <n v="4455"/>
    <n v="4300"/>
    <n v="4885"/>
    <n v="10330"/>
    <n v="23445"/>
    <n v="75"/>
  </r>
  <r>
    <x v="37"/>
    <x v="4"/>
    <x v="0"/>
    <x v="27"/>
    <n v="4470"/>
    <n v="90840"/>
    <n v="49495"/>
    <x v="33"/>
    <n v="18180"/>
    <n v="2530"/>
    <x v="37"/>
    <n v="9710"/>
    <n v="5675"/>
    <n v="35015"/>
    <n v="52020"/>
    <n v="27295"/>
    <n v="24475"/>
    <n v="0"/>
    <n v="550"/>
    <n v="1890"/>
    <n v="3565"/>
    <n v="4805"/>
    <n v="5670"/>
    <n v="6135"/>
    <n v="6465"/>
    <n v="6420"/>
    <n v="6505"/>
    <n v="6365"/>
    <n v="6380"/>
    <n v="6490"/>
    <n v="6240"/>
    <n v="6235"/>
    <n v="6110"/>
    <n v="6025"/>
    <n v="5895"/>
    <n v="5990"/>
    <n v="6075"/>
    <n v="5755"/>
    <n v="6120"/>
    <n v="6080"/>
    <n v="7315"/>
    <n v="19425"/>
    <n v="15900"/>
    <n v="25"/>
  </r>
  <r>
    <x v="38"/>
    <x v="2"/>
    <x v="0"/>
    <x v="16"/>
    <n v="4330"/>
    <n v="56645"/>
    <n v="48455"/>
    <x v="34"/>
    <n v="4210"/>
    <n v="1875"/>
    <x v="38"/>
    <n v="6760"/>
    <n v="3880"/>
    <n v="23845"/>
    <n v="37710"/>
    <n v="20270"/>
    <n v="17120"/>
    <s v="N/A"/>
    <n v="760"/>
    <n v="2395"/>
    <n v="3205"/>
    <n v="3890"/>
    <n v="4125"/>
    <n v="4285"/>
    <n v="4355"/>
    <n v="4185"/>
    <n v="4070"/>
    <n v="4095"/>
    <n v="3820"/>
    <n v="3950"/>
    <n v="3905"/>
    <n v="3805"/>
    <n v="3825"/>
    <n v="3820"/>
    <n v="3780"/>
    <n v="3915"/>
    <n v="3955"/>
    <n v="3930"/>
    <n v="4025"/>
    <n v="4225"/>
    <n v="4840"/>
    <n v="7685"/>
    <n v="21120"/>
    <n v="350"/>
  </r>
  <r>
    <x v="39"/>
    <x v="3"/>
    <x v="0"/>
    <x v="28"/>
    <n v="7350"/>
    <n v="44315"/>
    <n v="60085"/>
    <x v="35"/>
    <n v="265"/>
    <n v="3235"/>
    <x v="39"/>
    <n v="9255"/>
    <n v="4370"/>
    <n v="24030"/>
    <n v="39795"/>
    <n v="15840"/>
    <n v="14695"/>
    <n v="0"/>
    <n v="255"/>
    <n v="710"/>
    <n v="1280"/>
    <n v="1820"/>
    <n v="2565"/>
    <n v="3200"/>
    <n v="3720"/>
    <n v="3950"/>
    <n v="4235"/>
    <n v="4360"/>
    <n v="4645"/>
    <n v="4605"/>
    <n v="4735"/>
    <n v="4645"/>
    <n v="4705"/>
    <n v="4430"/>
    <n v="4285"/>
    <n v="4380"/>
    <n v="4365"/>
    <n v="4240"/>
    <n v="4330"/>
    <n v="4430"/>
    <n v="5415"/>
    <n v="12115"/>
    <n v="20580"/>
    <n v="15"/>
  </r>
  <r>
    <x v="40"/>
    <x v="2"/>
    <x v="0"/>
    <x v="29"/>
    <n v="19855"/>
    <n v="100150"/>
    <n v="53360"/>
    <x v="36"/>
    <n v="5340"/>
    <n v="4170"/>
    <x v="40"/>
    <n v="14645"/>
    <n v="7400"/>
    <n v="40080"/>
    <n v="66210"/>
    <n v="26830"/>
    <n v="24435"/>
    <n v="10"/>
    <n v="1705"/>
    <n v="2205"/>
    <n v="2430"/>
    <n v="2715"/>
    <n v="3135"/>
    <n v="3530"/>
    <n v="3835"/>
    <n v="4070"/>
    <n v="4430"/>
    <n v="4840"/>
    <n v="4995"/>
    <n v="5235"/>
    <n v="5495"/>
    <n v="5450"/>
    <n v="5920"/>
    <n v="5900"/>
    <n v="6110"/>
    <n v="6185"/>
    <n v="6260"/>
    <n v="6280"/>
    <n v="6135"/>
    <n v="5955"/>
    <n v="5925"/>
    <n v="5730"/>
    <n v="79850"/>
    <n v="225"/>
  </r>
  <r>
    <x v="41"/>
    <x v="4"/>
    <x v="1"/>
    <x v="3"/>
    <n v="0"/>
    <n v="15"/>
    <n v="2360"/>
    <x v="37"/>
    <n v="0"/>
    <n v="10"/>
    <x v="41"/>
    <n v="335"/>
    <n v="150"/>
    <n v="555"/>
    <n v="935"/>
    <n v="485"/>
    <n v="215"/>
    <n v="0"/>
    <n v="180"/>
    <n v="770"/>
    <n v="560"/>
    <n v="385"/>
    <n v="255"/>
    <n v="180"/>
    <n v="140"/>
    <n v="80"/>
    <n v="65"/>
    <n v="50"/>
    <n v="35"/>
    <n v="25"/>
    <n v="20"/>
    <n v="20"/>
    <n v="10"/>
    <s v="N/A"/>
    <s v="N/A"/>
    <s v="N/A"/>
    <s v="N/A"/>
    <s v="N/A"/>
    <s v="N/A"/>
    <s v="N/A"/>
    <s v="N/A"/>
    <s v="N/A"/>
    <s v="N/A"/>
    <n v="0"/>
  </r>
  <r>
    <x v="42"/>
    <x v="0"/>
    <x v="0"/>
    <x v="30"/>
    <n v="5175"/>
    <n v="30375"/>
    <n v="34015"/>
    <x v="38"/>
    <n v="1475"/>
    <n v="1580"/>
    <x v="42"/>
    <n v="4430"/>
    <n v="2365"/>
    <n v="15910"/>
    <n v="25165"/>
    <n v="10740"/>
    <n v="8625"/>
    <n v="0"/>
    <n v="385"/>
    <n v="1445"/>
    <n v="2410"/>
    <n v="2510"/>
    <n v="2670"/>
    <n v="2710"/>
    <n v="2705"/>
    <n v="2605"/>
    <n v="2505"/>
    <n v="2580"/>
    <n v="2435"/>
    <n v="2480"/>
    <n v="2565"/>
    <n v="2520"/>
    <n v="2530"/>
    <n v="2500"/>
    <n v="2565"/>
    <n v="2445"/>
    <n v="2865"/>
    <n v="2755"/>
    <n v="2895"/>
    <n v="2900"/>
    <n v="3315"/>
    <n v="8550"/>
    <n v="6240"/>
    <s v="N/A"/>
  </r>
  <r>
    <x v="43"/>
    <x v="5"/>
    <x v="0"/>
    <x v="2"/>
    <n v="370"/>
    <n v="2625"/>
    <n v="14350"/>
    <x v="39"/>
    <n v="47400"/>
    <n v="1545"/>
    <x v="43"/>
    <n v="4180"/>
    <n v="2125"/>
    <n v="15605"/>
    <n v="21665"/>
    <n v="9570"/>
    <n v="7085"/>
    <s v="N/A"/>
    <n v="430"/>
    <n v="1705"/>
    <n v="2735"/>
    <n v="3305"/>
    <n v="3565"/>
    <n v="3520"/>
    <n v="3235"/>
    <n v="2950"/>
    <n v="2705"/>
    <n v="2540"/>
    <n v="2290"/>
    <n v="2215"/>
    <n v="2020"/>
    <n v="1960"/>
    <n v="1910"/>
    <n v="1865"/>
    <n v="1850"/>
    <n v="1870"/>
    <n v="1835"/>
    <n v="1805"/>
    <n v="1870"/>
    <n v="1970"/>
    <n v="2365"/>
    <n v="5475"/>
    <n v="7030"/>
    <n v="15"/>
  </r>
  <r>
    <x v="44"/>
    <x v="6"/>
    <x v="3"/>
    <x v="22"/>
    <n v="260"/>
    <n v="1610"/>
    <n v="19935"/>
    <x v="40"/>
    <n v="40"/>
    <n v="70"/>
    <x v="30"/>
    <n v="2500"/>
    <n v="1095"/>
    <n v="4780"/>
    <n v="8425"/>
    <n v="3545"/>
    <n v="1490"/>
    <n v="0"/>
    <n v="80"/>
    <n v="935"/>
    <n v="2750"/>
    <n v="3265"/>
    <n v="3170"/>
    <n v="2725"/>
    <n v="2270"/>
    <n v="1810"/>
    <n v="1500"/>
    <n v="1160"/>
    <n v="835"/>
    <n v="710"/>
    <n v="495"/>
    <n v="375"/>
    <n v="275"/>
    <n v="195"/>
    <n v="165"/>
    <n v="105"/>
    <n v="95"/>
    <n v="60"/>
    <n v="40"/>
    <n v="35"/>
    <n v="35"/>
    <n v="25"/>
    <n v="35"/>
    <n v="0"/>
  </r>
  <r>
    <x v="45"/>
    <x v="6"/>
    <x v="0"/>
    <x v="31"/>
    <n v="9835"/>
    <n v="51215"/>
    <n v="26335"/>
    <x v="41"/>
    <n v="26270"/>
    <n v="285"/>
    <x v="44"/>
    <n v="5510"/>
    <n v="3550"/>
    <n v="26730"/>
    <n v="39815"/>
    <n v="19175"/>
    <n v="16630"/>
    <s v="N/A"/>
    <n v="1315"/>
    <n v="2305"/>
    <n v="2940"/>
    <n v="3295"/>
    <n v="3710"/>
    <n v="3655"/>
    <n v="3885"/>
    <n v="3715"/>
    <n v="3670"/>
    <n v="3760"/>
    <n v="3655"/>
    <n v="3650"/>
    <n v="3595"/>
    <n v="3575"/>
    <n v="3525"/>
    <n v="3475"/>
    <n v="3465"/>
    <n v="3175"/>
    <n v="3540"/>
    <n v="3530"/>
    <n v="3615"/>
    <n v="3750"/>
    <n v="4540"/>
    <n v="9835"/>
    <n v="25985"/>
    <s v="N/A"/>
  </r>
  <r>
    <x v="46"/>
    <x v="6"/>
    <x v="0"/>
    <x v="32"/>
    <n v="1990"/>
    <n v="30915"/>
    <n v="1255"/>
    <x v="42"/>
    <n v="21220"/>
    <n v="1630"/>
    <x v="45"/>
    <n v="5950"/>
    <n v="3195"/>
    <n v="20040"/>
    <n v="30775"/>
    <n v="11180"/>
    <n v="8725"/>
    <s v="N/A"/>
    <n v="570"/>
    <n v="950"/>
    <n v="1565"/>
    <n v="2345"/>
    <n v="2825"/>
    <n v="3435"/>
    <n v="3475"/>
    <n v="3695"/>
    <n v="3680"/>
    <n v="3675"/>
    <n v="3490"/>
    <n v="3365"/>
    <n v="3280"/>
    <n v="3220"/>
    <n v="3085"/>
    <n v="3035"/>
    <n v="2955"/>
    <n v="2885"/>
    <n v="2800"/>
    <n v="2585"/>
    <n v="2685"/>
    <n v="2680"/>
    <n v="3105"/>
    <n v="12920"/>
    <n v="7725"/>
    <n v="20"/>
  </r>
  <r>
    <x v="47"/>
    <x v="3"/>
    <x v="0"/>
    <x v="33"/>
    <n v="2170"/>
    <n v="6570"/>
    <n v="10400"/>
    <x v="43"/>
    <n v="84700"/>
    <n v="2810"/>
    <x v="46"/>
    <n v="5320"/>
    <n v="2630"/>
    <n v="32670"/>
    <n v="42390"/>
    <n v="9230"/>
    <n v="5310"/>
    <n v="0"/>
    <n v="570"/>
    <n v="1880"/>
    <n v="3465"/>
    <n v="3745"/>
    <n v="3710"/>
    <n v="3530"/>
    <n v="3695"/>
    <n v="3685"/>
    <n v="3610"/>
    <n v="3725"/>
    <n v="3715"/>
    <n v="3600"/>
    <n v="3790"/>
    <n v="3780"/>
    <n v="3795"/>
    <n v="3940"/>
    <n v="3940"/>
    <n v="4010"/>
    <n v="4135"/>
    <n v="4200"/>
    <n v="4220"/>
    <n v="4480"/>
    <n v="5105"/>
    <n v="8630"/>
    <n v="11925"/>
    <n v="90"/>
  </r>
  <r>
    <x v="48"/>
    <x v="2"/>
    <x v="0"/>
    <x v="34"/>
    <n v="10830"/>
    <n v="50910"/>
    <n v="36310"/>
    <x v="27"/>
    <n v="0"/>
    <n v="1845"/>
    <x v="47"/>
    <n v="7260"/>
    <n v="3855"/>
    <n v="23450"/>
    <n v="35710"/>
    <n v="15455"/>
    <n v="13105"/>
    <s v="N/A"/>
    <n v="1170"/>
    <n v="1185"/>
    <n v="1880"/>
    <n v="2610"/>
    <n v="3230"/>
    <n v="3750"/>
    <n v="3730"/>
    <n v="3875"/>
    <n v="3820"/>
    <n v="3610"/>
    <n v="3605"/>
    <n v="3660"/>
    <n v="3545"/>
    <n v="3550"/>
    <n v="3605"/>
    <n v="3625"/>
    <n v="3625"/>
    <n v="3700"/>
    <n v="3800"/>
    <n v="4105"/>
    <n v="4205"/>
    <n v="4530"/>
    <n v="5370"/>
    <n v="8640"/>
    <n v="15250"/>
    <n v="2550"/>
  </r>
  <r>
    <x v="49"/>
    <x v="0"/>
    <x v="0"/>
    <x v="35"/>
    <n v="5945"/>
    <n v="15110"/>
    <n v="14935"/>
    <x v="44"/>
    <n v="9360"/>
    <n v="520"/>
    <x v="48"/>
    <n v="3155"/>
    <n v="1840"/>
    <n v="8545"/>
    <n v="15540"/>
    <n v="7590"/>
    <n v="6760"/>
    <s v="N/A"/>
    <n v="215"/>
    <n v="1270"/>
    <n v="1935"/>
    <n v="2050"/>
    <n v="1990"/>
    <n v="1790"/>
    <n v="1760"/>
    <n v="1745"/>
    <n v="1580"/>
    <n v="1605"/>
    <n v="1585"/>
    <n v="1510"/>
    <n v="1620"/>
    <n v="1495"/>
    <n v="1600"/>
    <n v="1600"/>
    <n v="1615"/>
    <n v="1575"/>
    <n v="1665"/>
    <n v="1660"/>
    <n v="1620"/>
    <n v="1735"/>
    <n v="2245"/>
    <n v="3275"/>
    <n v="5125"/>
    <n v="85"/>
  </r>
  <r>
    <x v="50"/>
    <x v="3"/>
    <x v="0"/>
    <x v="36"/>
    <n v="1460"/>
    <n v="41870"/>
    <n v="31025"/>
    <x v="45"/>
    <n v="2930"/>
    <n v="2835"/>
    <x v="49"/>
    <n v="4300"/>
    <n v="2135"/>
    <n v="25850"/>
    <n v="31560"/>
    <n v="6365"/>
    <n v="3385"/>
    <n v="0"/>
    <n v="190"/>
    <n v="425"/>
    <n v="590"/>
    <n v="760"/>
    <n v="1125"/>
    <n v="1400"/>
    <n v="1790"/>
    <n v="2200"/>
    <n v="2405"/>
    <n v="2560"/>
    <n v="2700"/>
    <n v="2790"/>
    <n v="2910"/>
    <n v="2865"/>
    <n v="2770"/>
    <n v="2650"/>
    <n v="2625"/>
    <n v="2530"/>
    <n v="2585"/>
    <n v="2295"/>
    <n v="2215"/>
    <n v="2205"/>
    <n v="2110"/>
    <n v="2040"/>
    <n v="31840"/>
    <n v="25"/>
  </r>
  <r>
    <x v="51"/>
    <x v="3"/>
    <x v="2"/>
    <x v="12"/>
    <n v="245"/>
    <n v="1180"/>
    <n v="35860"/>
    <x v="46"/>
    <n v="52700"/>
    <n v="3020"/>
    <x v="50"/>
    <n v="9260"/>
    <n v="3735"/>
    <n v="24545"/>
    <n v="34890"/>
    <n v="7475"/>
    <n v="2520"/>
    <n v="0"/>
    <n v="5015"/>
    <n v="6720"/>
    <n v="7510"/>
    <n v="7865"/>
    <n v="8135"/>
    <n v="7755"/>
    <n v="7125"/>
    <n v="6530"/>
    <n v="5725"/>
    <n v="4865"/>
    <n v="4185"/>
    <n v="3640"/>
    <n v="3155"/>
    <n v="2525"/>
    <n v="2190"/>
    <n v="1860"/>
    <n v="1530"/>
    <n v="1360"/>
    <n v="1205"/>
    <n v="875"/>
    <n v="780"/>
    <n v="560"/>
    <n v="470"/>
    <n v="430"/>
    <n v="480"/>
    <s v="N/A"/>
  </r>
  <r>
    <x v="52"/>
    <x v="0"/>
    <x v="0"/>
    <x v="37"/>
    <n v="755"/>
    <n v="7980"/>
    <n v="73075"/>
    <x v="47"/>
    <n v="19350"/>
    <n v="2440"/>
    <x v="51"/>
    <n v="6105"/>
    <n v="3475"/>
    <n v="23850"/>
    <n v="35735"/>
    <n v="16330"/>
    <n v="13455"/>
    <s v="N/A"/>
    <n v="565"/>
    <n v="1550"/>
    <n v="2075"/>
    <n v="2325"/>
    <n v="2590"/>
    <n v="2855"/>
    <n v="2995"/>
    <n v="3150"/>
    <n v="3235"/>
    <n v="3315"/>
    <n v="3345"/>
    <n v="3430"/>
    <n v="3645"/>
    <n v="3560"/>
    <n v="3660"/>
    <n v="3575"/>
    <n v="3590"/>
    <n v="3690"/>
    <n v="3600"/>
    <n v="3565"/>
    <n v="3575"/>
    <n v="3550"/>
    <n v="4340"/>
    <n v="11120"/>
    <n v="23675"/>
    <s v="N/A"/>
  </r>
  <r>
    <x v="53"/>
    <x v="3"/>
    <x v="0"/>
    <x v="38"/>
    <n v="34650"/>
    <n v="56230"/>
    <n v="44585"/>
    <x v="48"/>
    <n v="3215"/>
    <n v="3700"/>
    <x v="52"/>
    <n v="7000"/>
    <n v="3240"/>
    <n v="35080"/>
    <n v="57385"/>
    <n v="20310"/>
    <n v="12070"/>
    <n v="30"/>
    <n v="1720"/>
    <n v="3890"/>
    <n v="3920"/>
    <n v="4095"/>
    <n v="4425"/>
    <n v="4945"/>
    <n v="5290"/>
    <n v="5345"/>
    <n v="5375"/>
    <n v="5355"/>
    <n v="5150"/>
    <n v="5075"/>
    <n v="4680"/>
    <n v="4575"/>
    <n v="4425"/>
    <n v="4165"/>
    <n v="3870"/>
    <n v="3845"/>
    <n v="3585"/>
    <n v="3325"/>
    <n v="3195"/>
    <n v="3120"/>
    <n v="2925"/>
    <n v="3125"/>
    <n v="44760"/>
    <n v="115"/>
  </r>
  <r>
    <x v="54"/>
    <x v="1"/>
    <x v="1"/>
    <x v="39"/>
    <s v="N/A"/>
    <n v="25"/>
    <n v="280"/>
    <x v="49"/>
    <n v="58565"/>
    <n v="2025"/>
    <x v="53"/>
    <n v="4435"/>
    <n v="2215"/>
    <n v="18820"/>
    <n v="21425"/>
    <n v="5910"/>
    <n v="2740"/>
    <n v="35"/>
    <n v="1270"/>
    <n v="4230"/>
    <n v="4965"/>
    <n v="4550"/>
    <n v="3900"/>
    <n v="3110"/>
    <n v="2545"/>
    <n v="2090"/>
    <n v="1650"/>
    <n v="1345"/>
    <n v="1000"/>
    <n v="945"/>
    <n v="710"/>
    <n v="590"/>
    <n v="500"/>
    <n v="420"/>
    <n v="310"/>
    <n v="235"/>
    <n v="210"/>
    <n v="165"/>
    <n v="155"/>
    <n v="130"/>
    <n v="110"/>
    <n v="95"/>
    <n v="1130"/>
    <n v="24790"/>
  </r>
  <r>
    <x v="55"/>
    <x v="1"/>
    <x v="1"/>
    <x v="3"/>
    <n v="0"/>
    <n v="0"/>
    <n v="0"/>
    <x v="1"/>
    <n v="480"/>
    <n v="10"/>
    <x v="54"/>
    <n v="25"/>
    <n v="10"/>
    <n v="160"/>
    <n v="220"/>
    <n v="25"/>
    <n v="10"/>
    <s v="N/A"/>
    <n v="10"/>
    <n v="80"/>
    <n v="105"/>
    <n v="85"/>
    <n v="65"/>
    <n v="45"/>
    <n v="20"/>
    <n v="10"/>
    <n v="10"/>
    <s v="N/A"/>
    <s v="N/A"/>
    <s v="N/A"/>
    <s v="N/A"/>
    <s v="N/A"/>
    <s v="N/A"/>
    <s v="N/A"/>
    <n v="0"/>
    <n v="0"/>
    <s v="N/A"/>
    <n v="0"/>
    <n v="0"/>
    <n v="0"/>
    <n v="0"/>
    <n v="0"/>
    <n v="0"/>
    <n v="25"/>
  </r>
  <r>
    <x v="56"/>
    <x v="5"/>
    <x v="1"/>
    <x v="12"/>
    <n v="0"/>
    <s v="N/A"/>
    <n v="20"/>
    <x v="50"/>
    <n v="7380"/>
    <n v="250"/>
    <x v="55"/>
    <n v="350"/>
    <n v="195"/>
    <n v="2330"/>
    <n v="2775"/>
    <n v="870"/>
    <n v="445"/>
    <s v="N/A"/>
    <n v="95"/>
    <n v="390"/>
    <n v="615"/>
    <n v="655"/>
    <n v="490"/>
    <n v="410"/>
    <n v="340"/>
    <n v="265"/>
    <n v="195"/>
    <n v="155"/>
    <n v="130"/>
    <n v="125"/>
    <n v="105"/>
    <n v="80"/>
    <n v="75"/>
    <n v="70"/>
    <n v="50"/>
    <n v="35"/>
    <n v="25"/>
    <n v="30"/>
    <n v="25"/>
    <n v="20"/>
    <n v="20"/>
    <n v="20"/>
    <n v="205"/>
    <n v="3025"/>
  </r>
  <r>
    <x v="57"/>
    <x v="2"/>
    <x v="0"/>
    <x v="40"/>
    <n v="6285"/>
    <n v="5600"/>
    <n v="13455"/>
    <x v="51"/>
    <n v="40"/>
    <n v="360"/>
    <x v="56"/>
    <n v="900"/>
    <n v="705"/>
    <n v="4565"/>
    <n v="8615"/>
    <n v="6475"/>
    <n v="5535"/>
    <n v="0"/>
    <n v="15"/>
    <n v="130"/>
    <n v="210"/>
    <n v="280"/>
    <n v="370"/>
    <n v="415"/>
    <n v="510"/>
    <n v="465"/>
    <n v="565"/>
    <n v="565"/>
    <n v="605"/>
    <n v="745"/>
    <n v="715"/>
    <n v="830"/>
    <n v="925"/>
    <n v="925"/>
    <n v="950"/>
    <n v="1025"/>
    <n v="1115"/>
    <n v="1290"/>
    <n v="1345"/>
    <n v="1410"/>
    <n v="1795"/>
    <n v="4945"/>
    <n v="5720"/>
    <n v="175"/>
  </r>
  <r>
    <x v="58"/>
    <x v="4"/>
    <x v="0"/>
    <x v="41"/>
    <n v="3585"/>
    <n v="34045"/>
    <n v="22885"/>
    <x v="52"/>
    <n v="325"/>
    <n v="1030"/>
    <x v="57"/>
    <n v="4330"/>
    <n v="2535"/>
    <n v="13760"/>
    <n v="20700"/>
    <n v="11380"/>
    <n v="8955"/>
    <n v="0"/>
    <n v="305"/>
    <n v="930"/>
    <n v="1555"/>
    <n v="1835"/>
    <n v="2135"/>
    <n v="2310"/>
    <n v="2390"/>
    <n v="2480"/>
    <n v="2375"/>
    <n v="2440"/>
    <n v="2370"/>
    <n v="2530"/>
    <n v="2420"/>
    <n v="2460"/>
    <n v="2430"/>
    <n v="2320"/>
    <n v="2240"/>
    <n v="2230"/>
    <n v="2120"/>
    <n v="2065"/>
    <n v="2040"/>
    <n v="2105"/>
    <n v="2360"/>
    <n v="5585"/>
    <n v="10350"/>
    <n v="1270"/>
  </r>
  <r>
    <x v="59"/>
    <x v="2"/>
    <x v="2"/>
    <x v="39"/>
    <n v="145"/>
    <n v="765"/>
    <n v="13385"/>
    <x v="53"/>
    <n v="26385"/>
    <n v="85"/>
    <x v="58"/>
    <n v="4665"/>
    <n v="1830"/>
    <n v="9670"/>
    <n v="16500"/>
    <n v="6715"/>
    <n v="3185"/>
    <n v="0"/>
    <n v="880"/>
    <n v="3560"/>
    <n v="6555"/>
    <n v="7460"/>
    <n v="6795"/>
    <n v="5175"/>
    <n v="3920"/>
    <n v="3025"/>
    <n v="2135"/>
    <n v="1550"/>
    <n v="1080"/>
    <n v="775"/>
    <n v="575"/>
    <n v="395"/>
    <n v="275"/>
    <n v="195"/>
    <n v="135"/>
    <n v="105"/>
    <n v="70"/>
    <n v="55"/>
    <n v="35"/>
    <n v="35"/>
    <n v="20"/>
    <n v="10"/>
    <n v="20"/>
    <s v="N/A"/>
  </r>
  <r>
    <x v="60"/>
    <x v="5"/>
    <x v="0"/>
    <x v="42"/>
    <n v="3810"/>
    <n v="15380"/>
    <n v="21825"/>
    <x v="54"/>
    <n v="35605"/>
    <n v="1605"/>
    <x v="59"/>
    <n v="4240"/>
    <n v="2510"/>
    <n v="17060"/>
    <n v="25685"/>
    <n v="12515"/>
    <n v="10210"/>
    <n v="0"/>
    <n v="170"/>
    <n v="575"/>
    <n v="1285"/>
    <n v="2050"/>
    <n v="2465"/>
    <n v="2610"/>
    <n v="2415"/>
    <n v="2310"/>
    <n v="2220"/>
    <n v="2125"/>
    <n v="2045"/>
    <n v="2060"/>
    <n v="2035"/>
    <n v="2075"/>
    <n v="2150"/>
    <n v="2075"/>
    <n v="2075"/>
    <n v="2105"/>
    <n v="2100"/>
    <n v="2010"/>
    <n v="2050"/>
    <n v="1950"/>
    <n v="1895"/>
    <n v="1845"/>
    <n v="30620"/>
    <s v="N/A"/>
  </r>
  <r>
    <x v="61"/>
    <x v="3"/>
    <x v="0"/>
    <x v="43"/>
    <n v="12820"/>
    <n v="42695"/>
    <n v="46885"/>
    <x v="55"/>
    <n v="50580"/>
    <n v="5185"/>
    <x v="60"/>
    <n v="8700"/>
    <n v="4580"/>
    <n v="38840"/>
    <n v="61270"/>
    <n v="20815"/>
    <n v="18730"/>
    <n v="30"/>
    <n v="2335"/>
    <n v="1460"/>
    <n v="1765"/>
    <n v="2320"/>
    <n v="3005"/>
    <n v="3590"/>
    <n v="4080"/>
    <n v="4290"/>
    <n v="4690"/>
    <n v="4950"/>
    <n v="5030"/>
    <n v="5250"/>
    <n v="5365"/>
    <n v="5515"/>
    <n v="5575"/>
    <n v="5565"/>
    <n v="5585"/>
    <n v="5770"/>
    <n v="6425"/>
    <n v="6560"/>
    <n v="6855"/>
    <n v="6915"/>
    <n v="8300"/>
    <n v="18410"/>
    <n v="35670"/>
    <n v="190"/>
  </r>
  <r>
    <x v="62"/>
    <x v="3"/>
    <x v="0"/>
    <x v="44"/>
    <n v="3665"/>
    <n v="24810"/>
    <n v="54135"/>
    <x v="56"/>
    <n v="3605"/>
    <n v="2520"/>
    <x v="61"/>
    <n v="6690"/>
    <n v="3295"/>
    <n v="19360"/>
    <n v="31295"/>
    <n v="11720"/>
    <n v="10160"/>
    <n v="0"/>
    <n v="295"/>
    <n v="1380"/>
    <n v="2210"/>
    <n v="2470"/>
    <n v="2545"/>
    <n v="2565"/>
    <n v="2505"/>
    <n v="2515"/>
    <n v="2570"/>
    <n v="2550"/>
    <n v="2810"/>
    <n v="2785"/>
    <n v="2970"/>
    <n v="3055"/>
    <n v="3080"/>
    <n v="3135"/>
    <n v="3275"/>
    <n v="3395"/>
    <n v="3535"/>
    <n v="3595"/>
    <n v="3705"/>
    <n v="3950"/>
    <n v="4220"/>
    <n v="4975"/>
    <n v="20320"/>
    <n v="50"/>
  </r>
  <r>
    <x v="63"/>
    <x v="1"/>
    <x v="0"/>
    <x v="45"/>
    <n v="10005"/>
    <n v="41745"/>
    <n v="70060"/>
    <x v="57"/>
    <n v="385"/>
    <n v="2230"/>
    <x v="28"/>
    <n v="8085"/>
    <n v="4520"/>
    <n v="29695"/>
    <n v="43525"/>
    <n v="17500"/>
    <n v="12315"/>
    <n v="0"/>
    <n v="245"/>
    <n v="1015"/>
    <n v="1960"/>
    <n v="3020"/>
    <n v="3810"/>
    <n v="4370"/>
    <n v="4640"/>
    <n v="4835"/>
    <n v="4980"/>
    <n v="5085"/>
    <n v="5065"/>
    <n v="5225"/>
    <n v="5105"/>
    <n v="5025"/>
    <n v="4945"/>
    <n v="4760"/>
    <n v="4645"/>
    <n v="4645"/>
    <n v="4580"/>
    <n v="4160"/>
    <n v="3920"/>
    <n v="3585"/>
    <n v="3890"/>
    <n v="5505"/>
    <n v="24965"/>
    <n v="25"/>
  </r>
  <r>
    <x v="64"/>
    <x v="0"/>
    <x v="0"/>
    <x v="46"/>
    <n v="6900"/>
    <n v="108130"/>
    <n v="53405"/>
    <x v="58"/>
    <n v="4590"/>
    <n v="4220"/>
    <x v="62"/>
    <n v="10025"/>
    <n v="5920"/>
    <n v="49115"/>
    <n v="59605"/>
    <n v="21320"/>
    <n v="17460"/>
    <n v="0"/>
    <n v="5865"/>
    <n v="3930"/>
    <n v="3335"/>
    <n v="3580"/>
    <n v="3875"/>
    <n v="4120"/>
    <n v="4605"/>
    <n v="4725"/>
    <n v="5035"/>
    <n v="5160"/>
    <n v="5230"/>
    <n v="5290"/>
    <n v="5455"/>
    <n v="5550"/>
    <n v="5525"/>
    <n v="5750"/>
    <n v="5680"/>
    <n v="5685"/>
    <n v="5860"/>
    <n v="5970"/>
    <n v="6385"/>
    <n v="6580"/>
    <n v="8325"/>
    <n v="18550"/>
    <n v="36030"/>
    <n v="330"/>
  </r>
  <r>
    <x v="65"/>
    <x v="3"/>
    <x v="0"/>
    <x v="47"/>
    <n v="20835"/>
    <n v="78650"/>
    <n v="40225"/>
    <x v="59"/>
    <n v="90"/>
    <n v="6400"/>
    <x v="63"/>
    <n v="8355"/>
    <n v="4745"/>
    <n v="39090"/>
    <n v="60555"/>
    <n v="19340"/>
    <n v="15350"/>
    <n v="15"/>
    <n v="425"/>
    <n v="1140"/>
    <n v="1910"/>
    <n v="2635"/>
    <n v="2945"/>
    <n v="3105"/>
    <n v="3355"/>
    <n v="3530"/>
    <n v="3635"/>
    <n v="3830"/>
    <n v="4115"/>
    <n v="4470"/>
    <n v="5010"/>
    <n v="5365"/>
    <n v="5805"/>
    <n v="6250"/>
    <n v="6770"/>
    <n v="7410"/>
    <n v="8015"/>
    <n v="8505"/>
    <n v="9455"/>
    <n v="10085"/>
    <n v="12675"/>
    <n v="19590"/>
    <n v="21880"/>
    <n v="45"/>
  </r>
  <r>
    <x v="66"/>
    <x v="5"/>
    <x v="2"/>
    <x v="42"/>
    <n v="2890"/>
    <n v="10295"/>
    <n v="97405"/>
    <x v="60"/>
    <n v="3220"/>
    <n v="2590"/>
    <x v="64"/>
    <n v="11175"/>
    <n v="5075"/>
    <n v="32180"/>
    <n v="41745"/>
    <n v="14825"/>
    <n v="5325"/>
    <n v="0"/>
    <n v="895"/>
    <n v="5025"/>
    <n v="9825"/>
    <n v="11720"/>
    <n v="11550"/>
    <n v="10835"/>
    <n v="9735"/>
    <n v="8435"/>
    <n v="7450"/>
    <n v="6405"/>
    <n v="5675"/>
    <n v="4840"/>
    <n v="4320"/>
    <n v="3645"/>
    <n v="3210"/>
    <n v="2750"/>
    <n v="2335"/>
    <n v="1955"/>
    <n v="1715"/>
    <n v="1400"/>
    <n v="1320"/>
    <n v="1070"/>
    <n v="965"/>
    <n v="930"/>
    <n v="1925"/>
    <n v="0"/>
  </r>
  <r>
    <x v="67"/>
    <x v="1"/>
    <x v="0"/>
    <x v="15"/>
    <n v="10855"/>
    <n v="40335"/>
    <n v="30580"/>
    <x v="61"/>
    <n v="99885"/>
    <n v="80"/>
    <x v="65"/>
    <n v="395"/>
    <n v="2905"/>
    <n v="50990"/>
    <n v="79800"/>
    <n v="30830"/>
    <n v="19305"/>
    <s v="N/A"/>
    <n v="3960"/>
    <n v="4945"/>
    <n v="5225"/>
    <n v="5775"/>
    <n v="5835"/>
    <n v="5910"/>
    <n v="5735"/>
    <n v="5680"/>
    <n v="5475"/>
    <n v="5420"/>
    <n v="5390"/>
    <n v="5560"/>
    <n v="5450"/>
    <n v="5540"/>
    <n v="5565"/>
    <n v="5535"/>
    <n v="5705"/>
    <n v="5835"/>
    <n v="6160"/>
    <n v="6430"/>
    <n v="6665"/>
    <n v="7040"/>
    <n v="8325"/>
    <n v="15685"/>
    <n v="35585"/>
    <n v="185"/>
  </r>
  <r>
    <x v="68"/>
    <x v="1"/>
    <x v="0"/>
    <x v="12"/>
    <s v="N/A"/>
    <n v="15"/>
    <n v="1080"/>
    <x v="62"/>
    <n v="9560"/>
    <n v="0"/>
    <x v="66"/>
    <n v="0"/>
    <n v="170"/>
    <n v="7430"/>
    <n v="2830"/>
    <n v="180"/>
    <n v="70"/>
    <n v="0"/>
    <n v="95"/>
    <n v="220"/>
    <n v="385"/>
    <n v="365"/>
    <n v="420"/>
    <n v="485"/>
    <n v="535"/>
    <n v="530"/>
    <n v="605"/>
    <n v="660"/>
    <n v="595"/>
    <n v="575"/>
    <n v="585"/>
    <n v="480"/>
    <n v="500"/>
    <n v="495"/>
    <n v="425"/>
    <n v="425"/>
    <n v="380"/>
    <n v="315"/>
    <n v="315"/>
    <n v="255"/>
    <n v="320"/>
    <n v="395"/>
    <n v="295"/>
    <s v="N/A"/>
  </r>
  <r>
    <x v="69"/>
    <x v="3"/>
    <x v="0"/>
    <x v="48"/>
    <n v="14635"/>
    <n v="52195"/>
    <n v="17830"/>
    <x v="63"/>
    <n v="820"/>
    <n v="2780"/>
    <x v="67"/>
    <n v="3695"/>
    <n v="2170"/>
    <n v="19780"/>
    <n v="40800"/>
    <n v="17390"/>
    <n v="16300"/>
    <s v="N/A"/>
    <n v="115"/>
    <n v="255"/>
    <n v="420"/>
    <n v="565"/>
    <n v="675"/>
    <n v="810"/>
    <n v="845"/>
    <n v="1025"/>
    <n v="1205"/>
    <n v="1355"/>
    <n v="1690"/>
    <n v="1925"/>
    <n v="2145"/>
    <n v="2300"/>
    <n v="2580"/>
    <n v="2940"/>
    <n v="3150"/>
    <n v="3380"/>
    <n v="3740"/>
    <n v="3955"/>
    <n v="4250"/>
    <n v="4645"/>
    <n v="5665"/>
    <n v="15745"/>
    <n v="41245"/>
    <s v="N/A"/>
  </r>
  <r>
    <x v="70"/>
    <x v="2"/>
    <x v="0"/>
    <x v="39"/>
    <n v="130"/>
    <n v="970"/>
    <n v="11100"/>
    <x v="64"/>
    <n v="156245"/>
    <n v="2955"/>
    <x v="68"/>
    <n v="13285"/>
    <n v="6515"/>
    <n v="36465"/>
    <n v="57840"/>
    <n v="24350"/>
    <n v="18885"/>
    <s v="N/A"/>
    <n v="2645"/>
    <n v="5535"/>
    <n v="8205"/>
    <n v="8630"/>
    <n v="7935"/>
    <n v="7210"/>
    <n v="6375"/>
    <n v="5710"/>
    <n v="5225"/>
    <n v="4885"/>
    <n v="4695"/>
    <n v="4430"/>
    <n v="4405"/>
    <n v="4345"/>
    <n v="4510"/>
    <n v="4475"/>
    <n v="4410"/>
    <n v="4570"/>
    <n v="4955"/>
    <n v="5005"/>
    <n v="5025"/>
    <n v="5060"/>
    <n v="6085"/>
    <n v="14150"/>
    <n v="26185"/>
    <n v="4655"/>
  </r>
  <r>
    <x v="71"/>
    <x v="1"/>
    <x v="0"/>
    <x v="49"/>
    <n v="52495"/>
    <n v="76930"/>
    <n v="110360"/>
    <x v="65"/>
    <n v="26195"/>
    <n v="6900"/>
    <x v="69"/>
    <n v="19555"/>
    <n v="9465"/>
    <n v="80545"/>
    <n v="94675"/>
    <n v="28390"/>
    <n v="17780"/>
    <n v="0"/>
    <n v="5285"/>
    <n v="3905"/>
    <n v="4785"/>
    <n v="6440"/>
    <n v="7950"/>
    <n v="9150"/>
    <n v="9740"/>
    <n v="9985"/>
    <n v="10225"/>
    <n v="9955"/>
    <n v="9640"/>
    <n v="9565"/>
    <n v="9710"/>
    <n v="9655"/>
    <n v="9430"/>
    <n v="9340"/>
    <n v="9285"/>
    <n v="9150"/>
    <n v="9600"/>
    <n v="9625"/>
    <n v="9590"/>
    <n v="10165"/>
    <n v="11815"/>
    <n v="24555"/>
    <n v="43920"/>
    <n v="185"/>
  </r>
  <r>
    <x v="72"/>
    <x v="2"/>
    <x v="0"/>
    <x v="3"/>
    <n v="0"/>
    <n v="0"/>
    <n v="0"/>
    <x v="66"/>
    <n v="100235"/>
    <n v="2800"/>
    <x v="70"/>
    <n v="6650"/>
    <n v="3555"/>
    <n v="23775"/>
    <n v="33610"/>
    <n v="13545"/>
    <n v="10325"/>
    <n v="0"/>
    <n v="1635"/>
    <n v="5860"/>
    <n v="6530"/>
    <n v="6215"/>
    <n v="5320"/>
    <n v="4800"/>
    <n v="4210"/>
    <n v="3930"/>
    <n v="3640"/>
    <n v="3350"/>
    <n v="3130"/>
    <n v="2880"/>
    <n v="2805"/>
    <n v="2600"/>
    <n v="2465"/>
    <n v="2305"/>
    <n v="2165"/>
    <n v="2025"/>
    <n v="2285"/>
    <n v="2060"/>
    <n v="1985"/>
    <n v="2105"/>
    <n v="2385"/>
    <n v="4390"/>
    <n v="19155"/>
    <s v="N/A"/>
  </r>
  <r>
    <x v="73"/>
    <x v="4"/>
    <x v="0"/>
    <x v="3"/>
    <n v="0"/>
    <n v="0"/>
    <n v="0"/>
    <x v="1"/>
    <n v="288705"/>
    <n v="7195"/>
    <x v="71"/>
    <n v="19960"/>
    <n v="9860"/>
    <n v="61750"/>
    <n v="94260"/>
    <n v="42820"/>
    <n v="36680"/>
    <n v="10"/>
    <n v="510"/>
    <n v="1740"/>
    <n v="3165"/>
    <n v="4635"/>
    <n v="6080"/>
    <n v="7355"/>
    <n v="8415"/>
    <n v="9030"/>
    <n v="9665"/>
    <n v="10290"/>
    <n v="10530"/>
    <n v="11035"/>
    <n v="12025"/>
    <n v="12065"/>
    <n v="12360"/>
    <n v="12270"/>
    <n v="12215"/>
    <n v="12405"/>
    <n v="13230"/>
    <n v="12535"/>
    <n v="11955"/>
    <n v="11420"/>
    <n v="12450"/>
    <n v="27195"/>
    <n v="44130"/>
    <s v="N/A"/>
  </r>
  <r>
    <x v="74"/>
    <x v="1"/>
    <x v="0"/>
    <x v="50"/>
    <n v="16020"/>
    <n v="25265"/>
    <n v="34370"/>
    <x v="67"/>
    <n v="5565"/>
    <n v="1510"/>
    <x v="49"/>
    <n v="5430"/>
    <n v="2845"/>
    <n v="17715"/>
    <n v="27640"/>
    <n v="12785"/>
    <n v="9855"/>
    <n v="10"/>
    <n v="4465"/>
    <n v="5490"/>
    <n v="5130"/>
    <n v="4265"/>
    <n v="3535"/>
    <n v="3255"/>
    <n v="2935"/>
    <n v="2735"/>
    <n v="2655"/>
    <n v="2435"/>
    <n v="2345"/>
    <n v="2345"/>
    <n v="2460"/>
    <n v="2410"/>
    <n v="2315"/>
    <n v="2310"/>
    <n v="2140"/>
    <n v="2210"/>
    <n v="2305"/>
    <n v="2330"/>
    <n v="2145"/>
    <n v="2185"/>
    <n v="2380"/>
    <n v="3620"/>
    <n v="11355"/>
    <n v="205"/>
  </r>
  <r>
    <x v="75"/>
    <x v="0"/>
    <x v="0"/>
    <x v="51"/>
    <n v="1055"/>
    <n v="48835"/>
    <n v="118305"/>
    <x v="68"/>
    <n v="22390"/>
    <n v="5040"/>
    <x v="72"/>
    <n v="15385"/>
    <n v="7795"/>
    <n v="48210"/>
    <n v="67430"/>
    <n v="24335"/>
    <n v="16225"/>
    <n v="0"/>
    <n v="595"/>
    <n v="3550"/>
    <n v="7340"/>
    <n v="9815"/>
    <n v="11075"/>
    <n v="11285"/>
    <n v="10765"/>
    <n v="9820"/>
    <n v="9135"/>
    <n v="8245"/>
    <n v="7665"/>
    <n v="7150"/>
    <n v="6590"/>
    <n v="6045"/>
    <n v="5685"/>
    <n v="5230"/>
    <n v="4935"/>
    <n v="4540"/>
    <n v="4300"/>
    <n v="4080"/>
    <n v="3675"/>
    <n v="3390"/>
    <n v="3250"/>
    <n v="3185"/>
    <n v="44150"/>
    <n v="145"/>
  </r>
  <r>
    <x v="76"/>
    <x v="4"/>
    <x v="0"/>
    <x v="52"/>
    <n v="10080"/>
    <n v="36465"/>
    <n v="21795"/>
    <x v="69"/>
    <n v="4370"/>
    <n v="1405"/>
    <x v="73"/>
    <n v="5800"/>
    <n v="3100"/>
    <n v="17380"/>
    <n v="25455"/>
    <n v="9515"/>
    <n v="6835"/>
    <s v="N/A"/>
    <n v="315"/>
    <n v="865"/>
    <n v="1155"/>
    <n v="1475"/>
    <n v="1750"/>
    <n v="1960"/>
    <n v="2165"/>
    <n v="2380"/>
    <n v="2580"/>
    <n v="2785"/>
    <n v="2835"/>
    <n v="2915"/>
    <n v="3045"/>
    <n v="3100"/>
    <n v="3095"/>
    <n v="3170"/>
    <n v="3025"/>
    <n v="2975"/>
    <n v="2940"/>
    <n v="3010"/>
    <n v="2935"/>
    <n v="3235"/>
    <n v="4155"/>
    <n v="8110"/>
    <n v="7375"/>
    <n v="15"/>
  </r>
  <r>
    <x v="77"/>
    <x v="3"/>
    <x v="0"/>
    <x v="12"/>
    <n v="145"/>
    <n v="2880"/>
    <n v="26155"/>
    <x v="70"/>
    <n v="25710"/>
    <n v="360"/>
    <x v="74"/>
    <n v="2270"/>
    <n v="960"/>
    <n v="14605"/>
    <n v="30940"/>
    <n v="8730"/>
    <n v="2220"/>
    <n v="0"/>
    <n v="2430"/>
    <n v="5570"/>
    <n v="4910"/>
    <n v="3955"/>
    <n v="3825"/>
    <n v="3800"/>
    <n v="3920"/>
    <n v="3915"/>
    <n v="4185"/>
    <n v="3805"/>
    <n v="3505"/>
    <n v="3160"/>
    <n v="2685"/>
    <n v="2300"/>
    <n v="1885"/>
    <n v="1540"/>
    <n v="1280"/>
    <n v="1125"/>
    <n v="885"/>
    <n v="725"/>
    <n v="575"/>
    <n v="410"/>
    <n v="275"/>
    <n v="175"/>
    <n v="10"/>
    <n v="330"/>
  </r>
  <r>
    <x v="78"/>
    <x v="4"/>
    <x v="0"/>
    <x v="53"/>
    <n v="2930"/>
    <n v="68095"/>
    <n v="33840"/>
    <x v="71"/>
    <n v="11845"/>
    <n v="900"/>
    <x v="75"/>
    <n v="6775"/>
    <n v="3845"/>
    <n v="23940"/>
    <n v="36700"/>
    <n v="20780"/>
    <n v="19550"/>
    <n v="0"/>
    <n v="115"/>
    <n v="565"/>
    <n v="1360"/>
    <n v="1910"/>
    <n v="2345"/>
    <n v="2795"/>
    <n v="2905"/>
    <n v="2885"/>
    <n v="3080"/>
    <n v="2890"/>
    <n v="2980"/>
    <n v="3040"/>
    <n v="3095"/>
    <n v="3090"/>
    <n v="3355"/>
    <n v="3395"/>
    <n v="3390"/>
    <n v="3390"/>
    <n v="3555"/>
    <n v="3630"/>
    <n v="3780"/>
    <n v="4005"/>
    <n v="4560"/>
    <n v="8640"/>
    <n v="42250"/>
    <s v="N/A"/>
  </r>
  <r>
    <x v="79"/>
    <x v="6"/>
    <x v="0"/>
    <x v="54"/>
    <n v="2495"/>
    <n v="40675"/>
    <n v="27920"/>
    <x v="72"/>
    <n v="6575"/>
    <n v="100"/>
    <x v="76"/>
    <n v="1880"/>
    <n v="1900"/>
    <n v="22070"/>
    <n v="28625"/>
    <n v="12200"/>
    <n v="11715"/>
    <n v="10"/>
    <n v="215"/>
    <n v="510"/>
    <n v="740"/>
    <n v="905"/>
    <n v="1100"/>
    <n v="1320"/>
    <n v="1550"/>
    <n v="1790"/>
    <n v="2030"/>
    <n v="2340"/>
    <n v="2650"/>
    <n v="2960"/>
    <n v="3295"/>
    <n v="3400"/>
    <n v="3585"/>
    <n v="3625"/>
    <n v="3645"/>
    <n v="3625"/>
    <n v="3570"/>
    <n v="3710"/>
    <n v="3650"/>
    <n v="3875"/>
    <n v="4230"/>
    <n v="8270"/>
    <n v="12670"/>
    <n v="10"/>
  </r>
  <r>
    <x v="80"/>
    <x v="0"/>
    <x v="0"/>
    <x v="55"/>
    <n v="11155"/>
    <n v="19455"/>
    <n v="26390"/>
    <x v="73"/>
    <n v="23180"/>
    <n v="1005"/>
    <x v="77"/>
    <n v="5010"/>
    <n v="2775"/>
    <n v="17180"/>
    <n v="28375"/>
    <n v="14030"/>
    <n v="10415"/>
    <n v="0"/>
    <n v="750"/>
    <n v="2020"/>
    <n v="2175"/>
    <n v="2460"/>
    <n v="2760"/>
    <n v="3030"/>
    <n v="3060"/>
    <n v="2960"/>
    <n v="2825"/>
    <n v="2775"/>
    <n v="2530"/>
    <n v="2560"/>
    <n v="2465"/>
    <n v="2475"/>
    <n v="2350"/>
    <n v="2320"/>
    <n v="2235"/>
    <n v="2165"/>
    <n v="2155"/>
    <n v="2140"/>
    <n v="2180"/>
    <n v="2185"/>
    <n v="2365"/>
    <n v="4205"/>
    <n v="13440"/>
    <n v="9615"/>
  </r>
  <r>
    <x v="81"/>
    <x v="3"/>
    <x v="2"/>
    <x v="12"/>
    <n v="15"/>
    <n v="405"/>
    <n v="9325"/>
    <x v="74"/>
    <n v="5805"/>
    <n v="375"/>
    <x v="78"/>
    <n v="1125"/>
    <n v="780"/>
    <n v="10190"/>
    <n v="11630"/>
    <n v="1540"/>
    <n v="470"/>
    <n v="0"/>
    <n v="755"/>
    <n v="1420"/>
    <n v="2200"/>
    <n v="2465"/>
    <n v="2550"/>
    <n v="2480"/>
    <n v="2240"/>
    <n v="1955"/>
    <n v="1685"/>
    <n v="1450"/>
    <n v="1305"/>
    <n v="1080"/>
    <n v="905"/>
    <n v="785"/>
    <n v="580"/>
    <n v="530"/>
    <n v="435"/>
    <n v="375"/>
    <n v="390"/>
    <n v="300"/>
    <n v="220"/>
    <n v="210"/>
    <n v="175"/>
    <n v="260"/>
    <n v="55"/>
    <n v="20"/>
  </r>
  <r>
    <x v="82"/>
    <x v="3"/>
    <x v="0"/>
    <x v="3"/>
    <n v="0"/>
    <n v="0"/>
    <n v="0"/>
    <x v="1"/>
    <n v="137275"/>
    <n v="4835"/>
    <x v="79"/>
    <n v="8775"/>
    <n v="4650"/>
    <n v="35490"/>
    <n v="53425"/>
    <n v="12965"/>
    <n v="9395"/>
    <n v="15"/>
    <n v="710"/>
    <n v="1445"/>
    <n v="2055"/>
    <n v="2735"/>
    <n v="3495"/>
    <n v="3950"/>
    <n v="4460"/>
    <n v="4655"/>
    <n v="4790"/>
    <n v="4980"/>
    <n v="4980"/>
    <n v="4985"/>
    <n v="5235"/>
    <n v="5075"/>
    <n v="5100"/>
    <n v="5090"/>
    <n v="4930"/>
    <n v="5060"/>
    <n v="5790"/>
    <n v="5610"/>
    <n v="5230"/>
    <n v="5495"/>
    <n v="6580"/>
    <n v="13980"/>
    <n v="20790"/>
    <n v="70"/>
  </r>
  <r>
    <x v="83"/>
    <x v="0"/>
    <x v="0"/>
    <x v="56"/>
    <n v="7530"/>
    <n v="20915"/>
    <n v="6425"/>
    <x v="75"/>
    <n v="1520"/>
    <n v="3460"/>
    <x v="80"/>
    <n v="9285"/>
    <n v="4880"/>
    <n v="31150"/>
    <n v="38025"/>
    <n v="13995"/>
    <n v="10175"/>
    <n v="0"/>
    <n v="3545"/>
    <n v="8045"/>
    <n v="9995"/>
    <n v="9915"/>
    <n v="9325"/>
    <n v="8105"/>
    <n v="6895"/>
    <n v="5830"/>
    <n v="5025"/>
    <n v="4330"/>
    <n v="3795"/>
    <n v="3400"/>
    <n v="2955"/>
    <n v="2695"/>
    <n v="2505"/>
    <n v="2290"/>
    <n v="2215"/>
    <n v="2085"/>
    <n v="2060"/>
    <n v="1910"/>
    <n v="1840"/>
    <n v="1895"/>
    <n v="1935"/>
    <n v="2555"/>
    <n v="13490"/>
    <n v="20"/>
  </r>
  <r>
    <x v="84"/>
    <x v="4"/>
    <x v="0"/>
    <x v="57"/>
    <n v="33040"/>
    <n v="42625"/>
    <n v="42465"/>
    <x v="76"/>
    <n v="14015"/>
    <n v="2470"/>
    <x v="81"/>
    <n v="8230"/>
    <n v="4510"/>
    <n v="29595"/>
    <n v="44715"/>
    <n v="21015"/>
    <n v="17645"/>
    <n v="50"/>
    <n v="1740"/>
    <n v="1755"/>
    <n v="2175"/>
    <n v="2475"/>
    <n v="2790"/>
    <n v="3040"/>
    <n v="3215"/>
    <n v="3420"/>
    <n v="3585"/>
    <n v="3780"/>
    <n v="3885"/>
    <n v="4185"/>
    <n v="4360"/>
    <n v="4600"/>
    <n v="4835"/>
    <n v="4975"/>
    <n v="5100"/>
    <n v="5175"/>
    <n v="5475"/>
    <n v="5595"/>
    <n v="6025"/>
    <n v="6115"/>
    <n v="7550"/>
    <n v="14520"/>
    <n v="24405"/>
    <n v="30"/>
  </r>
  <r>
    <x v="85"/>
    <x v="1"/>
    <x v="2"/>
    <x v="3"/>
    <n v="0"/>
    <n v="0"/>
    <n v="0"/>
    <x v="1"/>
    <n v="1905"/>
    <n v="30"/>
    <x v="82"/>
    <n v="145"/>
    <n v="50"/>
    <n v="510"/>
    <n v="735"/>
    <n v="225"/>
    <n v="115"/>
    <n v="0"/>
    <n v="20"/>
    <n v="190"/>
    <n v="255"/>
    <n v="290"/>
    <n v="250"/>
    <n v="225"/>
    <n v="200"/>
    <n v="155"/>
    <n v="90"/>
    <n v="75"/>
    <n v="50"/>
    <n v="35"/>
    <n v="30"/>
    <n v="10"/>
    <n v="10"/>
    <n v="10"/>
    <s v="N/A"/>
    <s v="N/A"/>
    <n v="0"/>
    <s v="N/A"/>
    <n v="0"/>
    <s v="N/A"/>
    <s v="N/A"/>
    <s v="N/A"/>
    <s v="N/A"/>
    <n v="0"/>
  </r>
  <r>
    <x v="86"/>
    <x v="5"/>
    <x v="0"/>
    <x v="58"/>
    <n v="15150"/>
    <n v="24700"/>
    <n v="15620"/>
    <x v="77"/>
    <n v="40005"/>
    <n v="1635"/>
    <x v="83"/>
    <n v="5865"/>
    <n v="3405"/>
    <n v="22785"/>
    <n v="33790"/>
    <n v="13840"/>
    <n v="10785"/>
    <n v="0"/>
    <n v="1705"/>
    <n v="1560"/>
    <n v="2640"/>
    <n v="3530"/>
    <n v="4055"/>
    <n v="4300"/>
    <n v="4140"/>
    <n v="4050"/>
    <n v="3695"/>
    <n v="3530"/>
    <n v="3300"/>
    <n v="3180"/>
    <n v="2965"/>
    <n v="2840"/>
    <n v="2645"/>
    <n v="2605"/>
    <n v="2485"/>
    <n v="2325"/>
    <n v="2545"/>
    <n v="2440"/>
    <n v="2485"/>
    <n v="2590"/>
    <n v="3040"/>
    <n v="6915"/>
    <n v="20920"/>
    <n v="180"/>
  </r>
  <r>
    <x v="87"/>
    <x v="6"/>
    <x v="0"/>
    <x v="59"/>
    <n v="4015"/>
    <n v="18580"/>
    <n v="15060"/>
    <x v="14"/>
    <n v="6845"/>
    <n v="530"/>
    <x v="84"/>
    <n v="3060"/>
    <n v="1490"/>
    <n v="8800"/>
    <n v="13930"/>
    <n v="8440"/>
    <n v="6790"/>
    <n v="0"/>
    <n v="565"/>
    <n v="1110"/>
    <n v="1225"/>
    <n v="1320"/>
    <n v="1390"/>
    <n v="1510"/>
    <n v="1580"/>
    <n v="1600"/>
    <n v="1650"/>
    <n v="1625"/>
    <n v="1705"/>
    <n v="1630"/>
    <n v="1675"/>
    <n v="1580"/>
    <n v="1680"/>
    <n v="1640"/>
    <n v="1620"/>
    <n v="1565"/>
    <n v="1505"/>
    <n v="1525"/>
    <n v="1420"/>
    <n v="1615"/>
    <n v="2180"/>
    <n v="4075"/>
    <n v="5805"/>
    <n v="10"/>
  </r>
  <r>
    <x v="88"/>
    <x v="0"/>
    <x v="0"/>
    <x v="60"/>
    <n v="6845"/>
    <n v="39440"/>
    <n v="66400"/>
    <x v="78"/>
    <n v="4315"/>
    <n v="1970"/>
    <x v="85"/>
    <n v="7275"/>
    <n v="4180"/>
    <n v="26440"/>
    <n v="41090"/>
    <n v="20530"/>
    <n v="16655"/>
    <n v="0"/>
    <n v="3310"/>
    <n v="2355"/>
    <n v="2765"/>
    <n v="3270"/>
    <n v="3585"/>
    <n v="3865"/>
    <n v="4040"/>
    <n v="4075"/>
    <n v="4260"/>
    <n v="4265"/>
    <n v="4300"/>
    <n v="4340"/>
    <n v="4495"/>
    <n v="4380"/>
    <n v="4300"/>
    <n v="4290"/>
    <n v="4205"/>
    <n v="4065"/>
    <n v="4270"/>
    <n v="4170"/>
    <n v="4095"/>
    <n v="4040"/>
    <n v="4730"/>
    <n v="7975"/>
    <n v="23835"/>
    <n v="270"/>
  </r>
  <r>
    <x v="89"/>
    <x v="0"/>
    <x v="0"/>
    <x v="61"/>
    <n v="15395"/>
    <n v="35880"/>
    <n v="101340"/>
    <x v="79"/>
    <n v="455"/>
    <n v="2855"/>
    <x v="86"/>
    <n v="11385"/>
    <n v="5465"/>
    <n v="32605"/>
    <n v="54340"/>
    <n v="26150"/>
    <n v="18660"/>
    <n v="0"/>
    <n v="12635"/>
    <n v="9850"/>
    <n v="10610"/>
    <n v="9665"/>
    <n v="9045"/>
    <n v="8090"/>
    <n v="7250"/>
    <n v="6465"/>
    <n v="5850"/>
    <n v="5185"/>
    <n v="4730"/>
    <n v="4670"/>
    <n v="4465"/>
    <n v="4225"/>
    <n v="4250"/>
    <n v="3990"/>
    <n v="3940"/>
    <n v="3780"/>
    <n v="3870"/>
    <n v="3990"/>
    <n v="4385"/>
    <n v="4840"/>
    <n v="6165"/>
    <n v="11535"/>
    <n v="4455"/>
    <n v="1435"/>
  </r>
  <r>
    <x v="90"/>
    <x v="5"/>
    <x v="0"/>
    <x v="62"/>
    <n v="0"/>
    <n v="69820"/>
    <n v="87180"/>
    <x v="80"/>
    <n v="3795"/>
    <n v="4215"/>
    <x v="87"/>
    <n v="10450"/>
    <n v="5410"/>
    <n v="39560"/>
    <n v="55280"/>
    <n v="21920"/>
    <n v="17985"/>
    <n v="30"/>
    <n v="2550"/>
    <n v="1895"/>
    <n v="2535"/>
    <n v="3705"/>
    <n v="4775"/>
    <n v="5460"/>
    <n v="6040"/>
    <n v="6475"/>
    <n v="6340"/>
    <n v="6130"/>
    <n v="5975"/>
    <n v="5690"/>
    <n v="5450"/>
    <n v="5005"/>
    <n v="4745"/>
    <n v="4685"/>
    <n v="4565"/>
    <n v="4485"/>
    <n v="4320"/>
    <n v="4075"/>
    <n v="4120"/>
    <n v="4065"/>
    <n v="4070"/>
    <n v="3935"/>
    <n v="52690"/>
    <s v="N/A"/>
  </r>
  <r>
    <x v="91"/>
    <x v="0"/>
    <x v="1"/>
    <x v="12"/>
    <n v="35"/>
    <n v="970"/>
    <n v="51725"/>
    <x v="81"/>
    <n v="35"/>
    <n v="1190"/>
    <x v="88"/>
    <n v="5210"/>
    <n v="2425"/>
    <n v="13715"/>
    <n v="19600"/>
    <n v="5725"/>
    <n v="1845"/>
    <n v="0"/>
    <n v="465"/>
    <n v="2815"/>
    <n v="5400"/>
    <n v="6525"/>
    <n v="6520"/>
    <n v="5930"/>
    <n v="5020"/>
    <n v="4160"/>
    <n v="3560"/>
    <n v="2815"/>
    <n v="2270"/>
    <n v="1715"/>
    <n v="1375"/>
    <n v="1070"/>
    <n v="805"/>
    <n v="685"/>
    <n v="460"/>
    <n v="410"/>
    <n v="295"/>
    <n v="230"/>
    <n v="185"/>
    <n v="155"/>
    <n v="110"/>
    <n v="100"/>
    <n v="140"/>
    <n v="0"/>
  </r>
  <r>
    <x v="92"/>
    <x v="2"/>
    <x v="2"/>
    <x v="3"/>
    <n v="0"/>
    <n v="0"/>
    <n v="0"/>
    <x v="1"/>
    <n v="47440"/>
    <n v="295"/>
    <x v="44"/>
    <n v="7230"/>
    <n v="2730"/>
    <n v="10640"/>
    <n v="15785"/>
    <n v="4800"/>
    <n v="2490"/>
    <n v="15"/>
    <n v="0"/>
    <n v="0"/>
    <n v="0"/>
    <n v="0"/>
    <n v="0"/>
    <n v="0"/>
    <n v="0"/>
    <n v="0"/>
    <n v="0"/>
    <n v="0"/>
    <n v="0"/>
    <n v="0"/>
    <n v="0"/>
    <n v="0"/>
    <n v="0"/>
    <n v="0"/>
    <n v="0"/>
    <n v="0"/>
    <n v="0"/>
    <n v="0"/>
    <n v="0"/>
    <n v="0"/>
    <n v="0"/>
    <n v="0"/>
    <n v="0"/>
    <n v="47440"/>
  </r>
  <r>
    <x v="93"/>
    <x v="2"/>
    <x v="0"/>
    <x v="63"/>
    <s v="N/A"/>
    <n v="55395"/>
    <n v="49625"/>
    <x v="82"/>
    <n v="0"/>
    <n v="2575"/>
    <x v="89"/>
    <n v="8220"/>
    <n v="4475"/>
    <n v="26855"/>
    <n v="36600"/>
    <n v="14220"/>
    <n v="12895"/>
    <n v="0"/>
    <n v="305"/>
    <n v="490"/>
    <n v="910"/>
    <n v="1630"/>
    <n v="2375"/>
    <n v="2940"/>
    <n v="3480"/>
    <n v="3800"/>
    <n v="4150"/>
    <n v="4380"/>
    <n v="4385"/>
    <n v="4455"/>
    <n v="4555"/>
    <n v="4595"/>
    <n v="4630"/>
    <n v="4395"/>
    <n v="4300"/>
    <n v="4300"/>
    <n v="4295"/>
    <n v="4270"/>
    <n v="4455"/>
    <n v="4375"/>
    <n v="5335"/>
    <n v="11225"/>
    <n v="18415"/>
    <n v="25"/>
  </r>
  <r>
    <x v="94"/>
    <x v="6"/>
    <x v="1"/>
    <x v="3"/>
    <n v="0"/>
    <n v="0"/>
    <n v="0"/>
    <x v="66"/>
    <n v="380"/>
    <n v="10"/>
    <x v="90"/>
    <n v="10"/>
    <n v="10"/>
    <n v="145"/>
    <n v="175"/>
    <n v="15"/>
    <s v="N/A"/>
    <s v="N/A"/>
    <s v="N/A"/>
    <n v="55"/>
    <n v="70"/>
    <n v="90"/>
    <n v="35"/>
    <n v="40"/>
    <n v="25"/>
    <n v="15"/>
    <n v="10"/>
    <n v="10"/>
    <s v="N/A"/>
    <s v="N/A"/>
    <s v="N/A"/>
    <s v="N/A"/>
    <s v="N/A"/>
    <s v="N/A"/>
    <n v="0"/>
    <s v="N/A"/>
    <n v="0"/>
    <n v="0"/>
    <n v="0"/>
    <n v="0"/>
    <n v="0"/>
    <n v="0"/>
    <n v="0"/>
    <n v="15"/>
  </r>
  <r>
    <x v="95"/>
    <x v="6"/>
    <x v="1"/>
    <x v="12"/>
    <n v="15"/>
    <n v="70"/>
    <n v="2365"/>
    <x v="83"/>
    <n v="0"/>
    <n v="20"/>
    <x v="91"/>
    <n v="405"/>
    <n v="155"/>
    <n v="660"/>
    <n v="1030"/>
    <n v="440"/>
    <n v="240"/>
    <n v="0"/>
    <n v="90"/>
    <n v="175"/>
    <n v="245"/>
    <n v="355"/>
    <n v="355"/>
    <n v="375"/>
    <n v="295"/>
    <n v="235"/>
    <n v="185"/>
    <n v="145"/>
    <n v="130"/>
    <n v="115"/>
    <n v="90"/>
    <n v="60"/>
    <n v="50"/>
    <n v="45"/>
    <n v="40"/>
    <n v="35"/>
    <n v="20"/>
    <n v="30"/>
    <n v="10"/>
    <n v="20"/>
    <n v="15"/>
    <n v="10"/>
    <n v="20"/>
    <s v="N/A"/>
  </r>
  <r>
    <x v="96"/>
    <x v="1"/>
    <x v="0"/>
    <x v="49"/>
    <n v="44485"/>
    <n v="96950"/>
    <n v="78585"/>
    <x v="84"/>
    <n v="44230"/>
    <n v="6155"/>
    <x v="92"/>
    <n v="18995"/>
    <n v="10425"/>
    <n v="66420"/>
    <n v="96225"/>
    <n v="32880"/>
    <n v="21530"/>
    <s v="N/A"/>
    <n v="460"/>
    <n v="2970"/>
    <n v="5955"/>
    <n v="7585"/>
    <n v="8870"/>
    <n v="9500"/>
    <n v="9730"/>
    <n v="9780"/>
    <n v="10050"/>
    <n v="10040"/>
    <n v="10250"/>
    <n v="10315"/>
    <n v="10485"/>
    <n v="10125"/>
    <n v="10015"/>
    <n v="9725"/>
    <n v="9260"/>
    <n v="8975"/>
    <n v="9315"/>
    <n v="8900"/>
    <n v="8645"/>
    <n v="8320"/>
    <n v="9235"/>
    <n v="15120"/>
    <n v="52400"/>
    <n v="1180"/>
  </r>
  <r>
    <x v="97"/>
    <x v="2"/>
    <x v="1"/>
    <x v="3"/>
    <n v="0"/>
    <n v="0"/>
    <n v="0"/>
    <x v="1"/>
    <n v="10135"/>
    <n v="75"/>
    <x v="93"/>
    <n v="1050"/>
    <n v="440"/>
    <n v="2090"/>
    <n v="3470"/>
    <n v="1725"/>
    <n v="840"/>
    <n v="0"/>
    <n v="145"/>
    <n v="470"/>
    <n v="545"/>
    <n v="645"/>
    <n v="585"/>
    <n v="520"/>
    <n v="455"/>
    <n v="450"/>
    <n v="360"/>
    <n v="345"/>
    <n v="300"/>
    <n v="235"/>
    <n v="195"/>
    <n v="175"/>
    <n v="180"/>
    <n v="115"/>
    <n v="120"/>
    <n v="95"/>
    <n v="70"/>
    <n v="70"/>
    <n v="45"/>
    <n v="40"/>
    <n v="40"/>
    <n v="30"/>
    <n v="350"/>
    <n v="3560"/>
  </r>
  <r>
    <x v="98"/>
    <x v="6"/>
    <x v="0"/>
    <x v="64"/>
    <n v="900"/>
    <n v="12585"/>
    <n v="13675"/>
    <x v="85"/>
    <n v="5875"/>
    <n v="715"/>
    <x v="94"/>
    <n v="3095"/>
    <n v="1500"/>
    <n v="7565"/>
    <n v="11820"/>
    <n v="5880"/>
    <n v="5445"/>
    <n v="0"/>
    <n v="2410"/>
    <n v="2365"/>
    <n v="2075"/>
    <n v="1645"/>
    <n v="1305"/>
    <n v="1110"/>
    <n v="1090"/>
    <n v="1055"/>
    <n v="1010"/>
    <n v="1000"/>
    <n v="995"/>
    <n v="980"/>
    <n v="995"/>
    <n v="980"/>
    <n v="955"/>
    <n v="955"/>
    <n v="885"/>
    <n v="905"/>
    <n v="1005"/>
    <n v="930"/>
    <n v="945"/>
    <n v="850"/>
    <n v="855"/>
    <n v="850"/>
    <n v="9985"/>
    <n v="15"/>
  </r>
  <r>
    <x v="99"/>
    <x v="2"/>
    <x v="0"/>
    <x v="65"/>
    <n v="0"/>
    <n v="43800"/>
    <n v="0"/>
    <x v="86"/>
    <n v="16770"/>
    <n v="1560"/>
    <x v="95"/>
    <n v="8055"/>
    <n v="4060"/>
    <n v="24220"/>
    <n v="38820"/>
    <n v="19960"/>
    <n v="18570"/>
    <s v="N/A"/>
    <n v="1605"/>
    <n v="3210"/>
    <n v="4315"/>
    <n v="4865"/>
    <n v="5110"/>
    <n v="5015"/>
    <n v="4750"/>
    <n v="4215"/>
    <n v="3930"/>
    <n v="3635"/>
    <n v="3315"/>
    <n v="3125"/>
    <n v="3080"/>
    <n v="2915"/>
    <n v="2900"/>
    <n v="2910"/>
    <n v="2915"/>
    <n v="2940"/>
    <n v="3145"/>
    <n v="3130"/>
    <n v="3160"/>
    <n v="3330"/>
    <n v="3470"/>
    <n v="6455"/>
    <n v="33450"/>
    <n v="25"/>
  </r>
  <r>
    <x v="100"/>
    <x v="2"/>
    <x v="1"/>
    <x v="3"/>
    <n v="0"/>
    <n v="0"/>
    <n v="0"/>
    <x v="1"/>
    <n v="33585"/>
    <n v="175"/>
    <x v="96"/>
    <n v="3655"/>
    <n v="1440"/>
    <n v="10680"/>
    <n v="12075"/>
    <n v="3005"/>
    <n v="1080"/>
    <s v="N/A"/>
    <n v="0"/>
    <n v="0"/>
    <n v="0"/>
    <n v="0"/>
    <n v="0"/>
    <n v="0"/>
    <n v="0"/>
    <n v="0"/>
    <n v="0"/>
    <n v="0"/>
    <n v="0"/>
    <n v="0"/>
    <n v="0"/>
    <n v="0"/>
    <n v="0"/>
    <n v="0"/>
    <n v="0"/>
    <n v="0"/>
    <n v="0"/>
    <n v="0"/>
    <n v="0"/>
    <n v="0"/>
    <n v="0"/>
    <n v="0"/>
    <n v="0"/>
    <n v="33585"/>
  </r>
  <r>
    <x v="101"/>
    <x v="2"/>
    <x v="1"/>
    <x v="3"/>
    <n v="0"/>
    <n v="0"/>
    <n v="0"/>
    <x v="1"/>
    <n v="46300"/>
    <n v="560"/>
    <x v="97"/>
    <n v="4415"/>
    <n v="1825"/>
    <n v="13935"/>
    <n v="16665"/>
    <n v="4455"/>
    <n v="1690"/>
    <n v="0"/>
    <n v="0"/>
    <n v="0"/>
    <n v="0"/>
    <n v="0"/>
    <n v="0"/>
    <n v="0"/>
    <n v="0"/>
    <n v="0"/>
    <n v="0"/>
    <n v="0"/>
    <n v="0"/>
    <n v="0"/>
    <n v="0"/>
    <n v="0"/>
    <n v="0"/>
    <n v="0"/>
    <n v="0"/>
    <n v="0"/>
    <n v="0"/>
    <n v="0"/>
    <n v="0"/>
    <n v="0"/>
    <n v="0"/>
    <n v="0"/>
    <n v="0"/>
    <n v="46300"/>
  </r>
  <r>
    <x v="102"/>
    <x v="2"/>
    <x v="0"/>
    <x v="3"/>
    <n v="0"/>
    <n v="0"/>
    <n v="0"/>
    <x v="1"/>
    <n v="7195"/>
    <n v="10"/>
    <x v="65"/>
    <n v="920"/>
    <n v="370"/>
    <n v="1390"/>
    <n v="2765"/>
    <n v="1005"/>
    <n v="430"/>
    <n v="0"/>
    <n v="335"/>
    <n v="860"/>
    <n v="1260"/>
    <n v="1000"/>
    <n v="815"/>
    <n v="655"/>
    <n v="505"/>
    <n v="415"/>
    <n v="345"/>
    <n v="250"/>
    <n v="200"/>
    <n v="140"/>
    <n v="100"/>
    <n v="85"/>
    <n v="60"/>
    <n v="40"/>
    <n v="40"/>
    <n v="30"/>
    <n v="15"/>
    <n v="15"/>
    <n v="10"/>
    <s v="N/A"/>
    <s v="N/A"/>
    <s v="N/A"/>
    <n v="10"/>
    <n v="10"/>
  </r>
  <r>
    <x v="103"/>
    <x v="2"/>
    <x v="0"/>
    <x v="66"/>
    <n v="5305"/>
    <n v="74400"/>
    <n v="30425"/>
    <x v="87"/>
    <n v="305"/>
    <n v="2605"/>
    <x v="98"/>
    <n v="7660"/>
    <n v="3875"/>
    <n v="24180"/>
    <n v="40965"/>
    <n v="16715"/>
    <n v="13300"/>
    <s v="N/A"/>
    <n v="380"/>
    <n v="1885"/>
    <n v="3455"/>
    <n v="4230"/>
    <n v="4520"/>
    <n v="4655"/>
    <n v="4755"/>
    <n v="4480"/>
    <n v="4340"/>
    <n v="4180"/>
    <n v="3975"/>
    <n v="3965"/>
    <n v="3880"/>
    <n v="3870"/>
    <n v="3970"/>
    <n v="4005"/>
    <n v="4140"/>
    <n v="4130"/>
    <n v="4190"/>
    <n v="4310"/>
    <n v="4480"/>
    <n v="5085"/>
    <n v="5885"/>
    <n v="9485"/>
    <n v="12865"/>
    <n v="0"/>
  </r>
  <r>
    <x v="104"/>
    <x v="6"/>
    <x v="0"/>
    <x v="67"/>
    <n v="1515"/>
    <n v="42500"/>
    <n v="8890"/>
    <x v="88"/>
    <n v="3325"/>
    <n v="1435"/>
    <x v="99"/>
    <n v="11540"/>
    <n v="5605"/>
    <n v="29320"/>
    <n v="47295"/>
    <n v="22910"/>
    <n v="14505"/>
    <n v="0"/>
    <n v="1110"/>
    <n v="3840"/>
    <n v="7360"/>
    <n v="9180"/>
    <n v="9885"/>
    <n v="9130"/>
    <n v="8265"/>
    <n v="7555"/>
    <n v="6505"/>
    <n v="5685"/>
    <n v="5075"/>
    <n v="4540"/>
    <n v="4175"/>
    <n v="3775"/>
    <n v="3765"/>
    <n v="3365"/>
    <n v="3235"/>
    <n v="3125"/>
    <n v="3075"/>
    <n v="3090"/>
    <n v="2995"/>
    <n v="3010"/>
    <n v="3285"/>
    <n v="8345"/>
    <n v="16005"/>
    <n v="10"/>
  </r>
  <r>
    <x v="105"/>
    <x v="6"/>
    <x v="0"/>
    <x v="68"/>
    <n v="2975"/>
    <n v="32010"/>
    <n v="44745"/>
    <x v="89"/>
    <n v="7135"/>
    <n v="1815"/>
    <x v="100"/>
    <n v="5670"/>
    <n v="3265"/>
    <n v="21230"/>
    <n v="27695"/>
    <n v="12790"/>
    <n v="10750"/>
    <n v="35"/>
    <n v="695"/>
    <n v="2670"/>
    <n v="4505"/>
    <n v="4490"/>
    <n v="3995"/>
    <n v="3390"/>
    <n v="2965"/>
    <n v="2790"/>
    <n v="2690"/>
    <n v="2620"/>
    <n v="2685"/>
    <n v="2605"/>
    <n v="2560"/>
    <n v="2705"/>
    <n v="2700"/>
    <n v="2665"/>
    <n v="2795"/>
    <n v="2765"/>
    <n v="2655"/>
    <n v="2740"/>
    <n v="2730"/>
    <n v="2875"/>
    <n v="3245"/>
    <n v="4990"/>
    <n v="15985"/>
    <n v="160"/>
  </r>
  <r>
    <x v="106"/>
    <x v="3"/>
    <x v="0"/>
    <x v="69"/>
    <n v="0"/>
    <n v="0"/>
    <n v="1095"/>
    <x v="1"/>
    <n v="112355"/>
    <n v="4430"/>
    <x v="101"/>
    <n v="10715"/>
    <n v="5620"/>
    <n v="51975"/>
    <n v="79405"/>
    <n v="27305"/>
    <n v="20290"/>
    <n v="0"/>
    <n v="1340"/>
    <n v="5350"/>
    <n v="7110"/>
    <n v="7700"/>
    <n v="8385"/>
    <n v="8470"/>
    <n v="8255"/>
    <n v="8075"/>
    <n v="7385"/>
    <n v="7060"/>
    <n v="6785"/>
    <n v="6765"/>
    <n v="6250"/>
    <n v="6340"/>
    <n v="6205"/>
    <n v="6185"/>
    <n v="5995"/>
    <n v="6070"/>
    <n v="6000"/>
    <n v="6125"/>
    <n v="6145"/>
    <n v="6755"/>
    <n v="9170"/>
    <n v="24500"/>
    <n v="29385"/>
    <n v="40"/>
  </r>
  <r>
    <x v="107"/>
    <x v="5"/>
    <x v="1"/>
    <x v="12"/>
    <n v="0"/>
    <s v="N/A"/>
    <s v="N/A"/>
    <x v="1"/>
    <n v="53770"/>
    <n v="1190"/>
    <x v="102"/>
    <n v="1115"/>
    <n v="915"/>
    <n v="18210"/>
    <n v="21215"/>
    <n v="6800"/>
    <n v="3095"/>
    <s v="N/A"/>
    <n v="4135"/>
    <n v="7345"/>
    <n v="4890"/>
    <n v="3485"/>
    <n v="2655"/>
    <n v="1980"/>
    <n v="1490"/>
    <n v="1195"/>
    <n v="880"/>
    <n v="735"/>
    <n v="580"/>
    <n v="475"/>
    <n v="435"/>
    <n v="370"/>
    <n v="335"/>
    <n v="315"/>
    <n v="305"/>
    <n v="290"/>
    <n v="270"/>
    <n v="240"/>
    <n v="210"/>
    <n v="200"/>
    <n v="200"/>
    <n v="165"/>
    <n v="3010"/>
    <n v="17595"/>
  </r>
  <r>
    <x v="108"/>
    <x v="2"/>
    <x v="0"/>
    <x v="17"/>
    <n v="440"/>
    <n v="1345"/>
    <n v="4140"/>
    <x v="90"/>
    <n v="55845"/>
    <n v="1020"/>
    <x v="103"/>
    <n v="4830"/>
    <n v="2455"/>
    <n v="13190"/>
    <n v="20635"/>
    <n v="9295"/>
    <n v="8445"/>
    <n v="25"/>
    <n v="1500"/>
    <n v="1530"/>
    <n v="1705"/>
    <n v="1910"/>
    <n v="1990"/>
    <n v="2060"/>
    <n v="2105"/>
    <n v="2060"/>
    <n v="2055"/>
    <n v="1940"/>
    <n v="1865"/>
    <n v="1900"/>
    <n v="1845"/>
    <n v="1785"/>
    <n v="1825"/>
    <n v="1855"/>
    <n v="1965"/>
    <n v="2055"/>
    <n v="2170"/>
    <n v="2400"/>
    <n v="2580"/>
    <n v="2790"/>
    <n v="3240"/>
    <n v="9175"/>
    <n v="5655"/>
    <n v="895"/>
  </r>
  <r>
    <x v="109"/>
    <x v="6"/>
    <x v="0"/>
    <x v="70"/>
    <n v="13765"/>
    <n v="25975"/>
    <n v="29190"/>
    <x v="91"/>
    <n v="3325"/>
    <n v="925"/>
    <x v="104"/>
    <n v="4435"/>
    <n v="2550"/>
    <n v="17350"/>
    <n v="22740"/>
    <n v="11325"/>
    <n v="10145"/>
    <n v="665"/>
    <n v="265"/>
    <n v="790"/>
    <n v="1255"/>
    <n v="1535"/>
    <n v="1825"/>
    <n v="1930"/>
    <n v="2135"/>
    <n v="2135"/>
    <n v="2190"/>
    <n v="2165"/>
    <n v="2155"/>
    <n v="2220"/>
    <n v="2255"/>
    <n v="2350"/>
    <n v="2280"/>
    <n v="2380"/>
    <n v="2445"/>
    <n v="2465"/>
    <n v="2480"/>
    <n v="2485"/>
    <n v="2635"/>
    <n v="2835"/>
    <n v="3575"/>
    <n v="8010"/>
    <n v="13080"/>
    <n v="3375"/>
  </r>
  <r>
    <x v="110"/>
    <x v="1"/>
    <x v="0"/>
    <x v="71"/>
    <n v="20675"/>
    <n v="28815"/>
    <n v="28800"/>
    <x v="92"/>
    <n v="845"/>
    <n v="2040"/>
    <x v="105"/>
    <n v="4395"/>
    <n v="2380"/>
    <n v="19065"/>
    <n v="28255"/>
    <n v="11300"/>
    <n v="8525"/>
    <s v="N/A"/>
    <n v="1885"/>
    <n v="1650"/>
    <n v="1310"/>
    <n v="1220"/>
    <n v="1470"/>
    <n v="1845"/>
    <n v="2000"/>
    <n v="2075"/>
    <n v="2065"/>
    <n v="2210"/>
    <n v="2155"/>
    <n v="2335"/>
    <n v="2310"/>
    <n v="2360"/>
    <n v="2460"/>
    <n v="2640"/>
    <n v="2760"/>
    <n v="2750"/>
    <n v="2810"/>
    <n v="2970"/>
    <n v="2995"/>
    <n v="3320"/>
    <n v="4050"/>
    <n v="10785"/>
    <n v="15675"/>
    <n v="55"/>
  </r>
  <r>
    <x v="111"/>
    <x v="6"/>
    <x v="0"/>
    <x v="72"/>
    <n v="2635"/>
    <n v="12465"/>
    <n v="24050"/>
    <x v="93"/>
    <n v="650"/>
    <n v="560"/>
    <x v="106"/>
    <n v="2950"/>
    <n v="1595"/>
    <n v="9105"/>
    <n v="13710"/>
    <n v="6445"/>
    <n v="5780"/>
    <s v="N/A"/>
    <n v="35"/>
    <n v="240"/>
    <n v="530"/>
    <n v="865"/>
    <n v="1160"/>
    <n v="1355"/>
    <n v="1565"/>
    <n v="1585"/>
    <n v="1700"/>
    <n v="1625"/>
    <n v="1705"/>
    <n v="1720"/>
    <n v="1735"/>
    <n v="1670"/>
    <n v="1685"/>
    <n v="1640"/>
    <n v="1695"/>
    <n v="1600"/>
    <n v="1605"/>
    <n v="1550"/>
    <n v="1700"/>
    <n v="1695"/>
    <n v="2085"/>
    <n v="3810"/>
    <n v="5470"/>
    <s v="N/A"/>
  </r>
  <r>
    <x v="112"/>
    <x v="5"/>
    <x v="0"/>
    <x v="73"/>
    <n v="14130"/>
    <n v="46825"/>
    <n v="57055"/>
    <x v="94"/>
    <n v="48700"/>
    <n v="2300"/>
    <x v="107"/>
    <n v="8615"/>
    <n v="5325"/>
    <n v="47195"/>
    <n v="70135"/>
    <n v="20065"/>
    <n v="12635"/>
    <s v="N/A"/>
    <n v="9915"/>
    <n v="11095"/>
    <n v="8800"/>
    <n v="7260"/>
    <n v="6215"/>
    <n v="5320"/>
    <n v="4870"/>
    <n v="4560"/>
    <n v="4395"/>
    <n v="4145"/>
    <n v="4085"/>
    <n v="4045"/>
    <n v="3890"/>
    <n v="4060"/>
    <n v="3950"/>
    <n v="3800"/>
    <n v="3950"/>
    <n v="3745"/>
    <n v="3800"/>
    <n v="3595"/>
    <n v="3475"/>
    <n v="3535"/>
    <n v="3445"/>
    <n v="4285"/>
    <n v="27670"/>
    <n v="23670"/>
  </r>
  <r>
    <x v="113"/>
    <x v="6"/>
    <x v="1"/>
    <x v="3"/>
    <n v="0"/>
    <n v="0"/>
    <n v="0"/>
    <x v="1"/>
    <n v="1525"/>
    <n v="50"/>
    <x v="82"/>
    <n v="175"/>
    <n v="70"/>
    <n v="435"/>
    <n v="540"/>
    <n v="130"/>
    <n v="35"/>
    <n v="0"/>
    <n v="150"/>
    <n v="250"/>
    <n v="135"/>
    <n v="40"/>
    <n v="20"/>
    <n v="10"/>
    <s v="N/A"/>
    <s v="N/A"/>
    <s v="N/A"/>
    <s v="N/A"/>
    <n v="0"/>
    <n v="0"/>
    <n v="0"/>
    <s v="N/A"/>
    <n v="0"/>
    <n v="0"/>
    <n v="0"/>
    <n v="0"/>
    <n v="0"/>
    <n v="0"/>
    <n v="0"/>
    <n v="0"/>
    <s v="N/A"/>
    <n v="0"/>
    <n v="0"/>
    <n v="910"/>
  </r>
  <r>
    <x v="114"/>
    <x v="0"/>
    <x v="1"/>
    <x v="3"/>
    <n v="0"/>
    <n v="0"/>
    <n v="15"/>
    <x v="1"/>
    <n v="30440"/>
    <n v="735"/>
    <x v="108"/>
    <n v="2595"/>
    <n v="1080"/>
    <n v="7290"/>
    <n v="9855"/>
    <n v="4135"/>
    <n v="2965"/>
    <n v="0"/>
    <n v="465"/>
    <n v="2655"/>
    <n v="4070"/>
    <n v="3845"/>
    <n v="3095"/>
    <n v="2490"/>
    <n v="1990"/>
    <n v="1525"/>
    <n v="1185"/>
    <n v="1095"/>
    <n v="900"/>
    <n v="790"/>
    <n v="635"/>
    <n v="570"/>
    <n v="460"/>
    <n v="425"/>
    <n v="300"/>
    <n v="295"/>
    <n v="285"/>
    <n v="265"/>
    <n v="225"/>
    <n v="205"/>
    <n v="170"/>
    <n v="155"/>
    <n v="1440"/>
    <n v="925"/>
  </r>
  <r>
    <x v="115"/>
    <x v="5"/>
    <x v="1"/>
    <x v="3"/>
    <n v="10"/>
    <n v="95"/>
    <n v="32685"/>
    <x v="95"/>
    <n v="55"/>
    <n v="300"/>
    <x v="109"/>
    <n v="2930"/>
    <n v="1440"/>
    <n v="12775"/>
    <n v="11545"/>
    <n v="1940"/>
    <n v="610"/>
    <n v="0"/>
    <n v="245"/>
    <n v="1340"/>
    <n v="3420"/>
    <n v="3865"/>
    <n v="3595"/>
    <n v="3180"/>
    <n v="2720"/>
    <n v="2430"/>
    <n v="2030"/>
    <n v="1815"/>
    <n v="1580"/>
    <n v="1370"/>
    <n v="1130"/>
    <n v="860"/>
    <n v="745"/>
    <n v="625"/>
    <n v="475"/>
    <n v="405"/>
    <n v="310"/>
    <n v="260"/>
    <n v="180"/>
    <n v="130"/>
    <n v="110"/>
    <n v="85"/>
    <n v="25"/>
    <n v="0"/>
  </r>
  <r>
    <x v="116"/>
    <x v="0"/>
    <x v="0"/>
    <x v="74"/>
    <n v="315"/>
    <n v="3430"/>
    <n v="29440"/>
    <x v="96"/>
    <n v="915"/>
    <n v="5820"/>
    <x v="110"/>
    <n v="14100"/>
    <n v="3470"/>
    <n v="30"/>
    <s v="N/A"/>
    <n v="0"/>
    <n v="0"/>
    <n v="0"/>
    <n v="535"/>
    <n v="1805"/>
    <n v="1475"/>
    <n v="1825"/>
    <n v="2175"/>
    <n v="2570"/>
    <n v="2630"/>
    <n v="2470"/>
    <n v="2210"/>
    <n v="2105"/>
    <n v="1760"/>
    <n v="1555"/>
    <n v="1430"/>
    <n v="1180"/>
    <n v="1010"/>
    <n v="935"/>
    <n v="795"/>
    <n v="725"/>
    <n v="775"/>
    <n v="630"/>
    <n v="610"/>
    <n v="595"/>
    <n v="680"/>
    <n v="1005"/>
    <n v="860"/>
    <n v="0"/>
  </r>
  <r>
    <x v="117"/>
    <x v="0"/>
    <x v="0"/>
    <x v="75"/>
    <n v="3470"/>
    <n v="28340"/>
    <n v="71275"/>
    <x v="97"/>
    <n v="8935"/>
    <n v="10"/>
    <x v="111"/>
    <n v="50"/>
    <n v="2455"/>
    <n v="34230"/>
    <n v="48875"/>
    <n v="20070"/>
    <n v="15570"/>
    <n v="0"/>
    <n v="260"/>
    <n v="1320"/>
    <n v="2410"/>
    <n v="2950"/>
    <n v="3475"/>
    <n v="3595"/>
    <n v="3870"/>
    <n v="4145"/>
    <n v="4180"/>
    <n v="4260"/>
    <n v="4335"/>
    <n v="4235"/>
    <n v="4305"/>
    <n v="4340"/>
    <n v="4505"/>
    <n v="4315"/>
    <n v="4275"/>
    <n v="4265"/>
    <n v="4230"/>
    <n v="4240"/>
    <n v="4100"/>
    <n v="4575"/>
    <n v="4705"/>
    <n v="5380"/>
    <n v="27675"/>
    <n v="1355"/>
  </r>
  <r>
    <x v="118"/>
    <x v="5"/>
    <x v="0"/>
    <x v="76"/>
    <n v="395"/>
    <n v="3015"/>
    <n v="86490"/>
    <x v="98"/>
    <n v="5765"/>
    <n v="1050"/>
    <x v="112"/>
    <n v="5885"/>
    <n v="3025"/>
    <n v="19225"/>
    <n v="32560"/>
    <n v="16870"/>
    <n v="13275"/>
    <n v="0"/>
    <n v="235"/>
    <n v="1565"/>
    <n v="3055"/>
    <n v="4045"/>
    <n v="4400"/>
    <n v="4305"/>
    <n v="3980"/>
    <n v="3580"/>
    <n v="3260"/>
    <n v="2990"/>
    <n v="2880"/>
    <n v="2680"/>
    <n v="2675"/>
    <n v="2765"/>
    <n v="2845"/>
    <n v="2990"/>
    <n v="3210"/>
    <n v="3435"/>
    <n v="3695"/>
    <n v="4065"/>
    <n v="4385"/>
    <n v="5410"/>
    <n v="6875"/>
    <n v="9855"/>
    <n v="6615"/>
    <s v="N/A"/>
  </r>
  <r>
    <x v="119"/>
    <x v="5"/>
    <x v="2"/>
    <x v="12"/>
    <s v="N/A"/>
    <s v="N/A"/>
    <n v="315"/>
    <x v="99"/>
    <n v="20445"/>
    <n v="85"/>
    <x v="113"/>
    <n v="2390"/>
    <n v="950"/>
    <n v="4065"/>
    <n v="7510"/>
    <n v="3320"/>
    <n v="1470"/>
    <n v="0"/>
    <n v="185"/>
    <n v="1455"/>
    <n v="2630"/>
    <n v="2680"/>
    <n v="2560"/>
    <n v="2135"/>
    <n v="1695"/>
    <n v="1405"/>
    <n v="1190"/>
    <n v="960"/>
    <n v="795"/>
    <n v="595"/>
    <n v="475"/>
    <n v="410"/>
    <n v="345"/>
    <n v="270"/>
    <n v="205"/>
    <n v="170"/>
    <n v="140"/>
    <n v="115"/>
    <n v="100"/>
    <n v="80"/>
    <n v="60"/>
    <n v="50"/>
    <n v="105"/>
    <s v="N/A"/>
  </r>
  <r>
    <x v="120"/>
    <x v="1"/>
    <x v="1"/>
    <x v="39"/>
    <s v="N/A"/>
    <n v="25"/>
    <n v="2945"/>
    <x v="100"/>
    <s v="N/A"/>
    <n v="70"/>
    <x v="114"/>
    <n v="330"/>
    <n v="255"/>
    <n v="1510"/>
    <n v="2290"/>
    <n v="850"/>
    <n v="305"/>
    <n v="0"/>
    <n v="55"/>
    <n v="115"/>
    <n v="130"/>
    <n v="170"/>
    <n v="180"/>
    <n v="230"/>
    <n v="240"/>
    <n v="280"/>
    <n v="285"/>
    <n v="345"/>
    <n v="350"/>
    <n v="340"/>
    <n v="305"/>
    <n v="285"/>
    <n v="275"/>
    <n v="270"/>
    <n v="230"/>
    <n v="225"/>
    <n v="185"/>
    <n v="160"/>
    <n v="165"/>
    <n v="135"/>
    <n v="135"/>
    <n v="120"/>
    <n v="655"/>
    <s v="N/A"/>
  </r>
  <r>
    <x v="121"/>
    <x v="6"/>
    <x v="0"/>
    <x v="52"/>
    <n v="11455"/>
    <n v="29700"/>
    <n v="19165"/>
    <x v="101"/>
    <n v="620"/>
    <n v="1355"/>
    <x v="115"/>
    <n v="10880"/>
    <n v="5545"/>
    <n v="28215"/>
    <n v="45665"/>
    <n v="21260"/>
    <n v="14150"/>
    <n v="0"/>
    <n v="1105"/>
    <n v="7110"/>
    <n v="11190"/>
    <n v="11035"/>
    <n v="9935"/>
    <n v="8910"/>
    <n v="7720"/>
    <n v="6835"/>
    <n v="6225"/>
    <n v="5540"/>
    <n v="4905"/>
    <n v="4440"/>
    <n v="4120"/>
    <n v="3750"/>
    <n v="3515"/>
    <n v="3240"/>
    <n v="3085"/>
    <n v="2910"/>
    <n v="2780"/>
    <n v="2610"/>
    <n v="2555"/>
    <n v="2435"/>
    <n v="2515"/>
    <n v="5280"/>
    <n v="9685"/>
    <n v="15"/>
  </r>
  <r>
    <x v="122"/>
    <x v="0"/>
    <x v="0"/>
    <x v="9"/>
    <n v="14785"/>
    <n v="19535"/>
    <n v="21635"/>
    <x v="102"/>
    <n v="63140"/>
    <n v="1950"/>
    <x v="116"/>
    <n v="8630"/>
    <n v="4465"/>
    <n v="29025"/>
    <n v="43005"/>
    <n v="17145"/>
    <n v="11085"/>
    <n v="115"/>
    <n v="740"/>
    <n v="2680"/>
    <n v="5035"/>
    <n v="6555"/>
    <n v="7370"/>
    <n v="7525"/>
    <n v="7135"/>
    <n v="6480"/>
    <n v="5685"/>
    <n v="5140"/>
    <n v="4530"/>
    <n v="4050"/>
    <n v="3940"/>
    <n v="3545"/>
    <n v="3320"/>
    <n v="3085"/>
    <n v="2905"/>
    <n v="2885"/>
    <n v="2990"/>
    <n v="2975"/>
    <n v="3185"/>
    <n v="3215"/>
    <n v="3910"/>
    <n v="7280"/>
    <n v="15440"/>
    <n v="10"/>
  </r>
  <r>
    <x v="123"/>
    <x v="0"/>
    <x v="0"/>
    <x v="77"/>
    <n v="15500"/>
    <n v="54220"/>
    <n v="50780"/>
    <x v="103"/>
    <n v="18290"/>
    <n v="4760"/>
    <x v="117"/>
    <n v="12305"/>
    <n v="5965"/>
    <n v="42285"/>
    <n v="61675"/>
    <n v="26400"/>
    <n v="18910"/>
    <n v="25"/>
    <n v="4925"/>
    <n v="6745"/>
    <n v="8585"/>
    <n v="9500"/>
    <n v="9745"/>
    <n v="9435"/>
    <n v="8840"/>
    <n v="7940"/>
    <n v="7310"/>
    <n v="6840"/>
    <n v="6665"/>
    <n v="6345"/>
    <n v="6035"/>
    <n v="5945"/>
    <n v="5860"/>
    <n v="5895"/>
    <n v="5700"/>
    <n v="5685"/>
    <n v="5625"/>
    <n v="5700"/>
    <n v="5820"/>
    <n v="5895"/>
    <n v="6585"/>
    <n v="10945"/>
    <n v="13230"/>
    <n v="320"/>
  </r>
  <r>
    <x v="124"/>
    <x v="5"/>
    <x v="0"/>
    <x v="78"/>
    <n v="1225"/>
    <n v="19500"/>
    <n v="18000"/>
    <x v="24"/>
    <n v="18940"/>
    <n v="945"/>
    <x v="118"/>
    <n v="3980"/>
    <n v="2060"/>
    <n v="11505"/>
    <n v="18555"/>
    <n v="9405"/>
    <n v="8765"/>
    <n v="0"/>
    <n v="145"/>
    <n v="630"/>
    <n v="1330"/>
    <n v="1850"/>
    <n v="2435"/>
    <n v="2770"/>
    <n v="2960"/>
    <n v="2920"/>
    <n v="2830"/>
    <n v="2710"/>
    <n v="2615"/>
    <n v="2345"/>
    <n v="2370"/>
    <n v="2235"/>
    <n v="1965"/>
    <n v="1975"/>
    <n v="1860"/>
    <n v="1845"/>
    <n v="1910"/>
    <n v="1845"/>
    <n v="1800"/>
    <n v="1980"/>
    <n v="2160"/>
    <n v="4920"/>
    <n v="5630"/>
    <s v="N/A"/>
  </r>
  <r>
    <x v="125"/>
    <x v="2"/>
    <x v="2"/>
    <x v="12"/>
    <s v="N/A"/>
    <n v="10"/>
    <n v="4960"/>
    <x v="104"/>
    <n v="0"/>
    <n v="10"/>
    <x v="119"/>
    <n v="1075"/>
    <n v="375"/>
    <n v="1360"/>
    <n v="2730"/>
    <n v="1120"/>
    <n v="620"/>
    <n v="0"/>
    <n v="455"/>
    <n v="850"/>
    <n v="1080"/>
    <n v="1000"/>
    <n v="835"/>
    <n v="715"/>
    <n v="535"/>
    <n v="460"/>
    <n v="415"/>
    <n v="345"/>
    <n v="265"/>
    <n v="185"/>
    <n v="145"/>
    <n v="90"/>
    <n v="80"/>
    <n v="50"/>
    <n v="50"/>
    <n v="35"/>
    <n v="20"/>
    <n v="25"/>
    <n v="15"/>
    <n v="15"/>
    <s v="N/A"/>
    <n v="10"/>
    <n v="35"/>
    <n v="0"/>
  </r>
  <r>
    <x v="126"/>
    <x v="1"/>
    <x v="0"/>
    <x v="14"/>
    <n v="6295"/>
    <n v="28005"/>
    <n v="26820"/>
    <x v="105"/>
    <n v="1150"/>
    <n v="2270"/>
    <x v="120"/>
    <n v="6370"/>
    <n v="2420"/>
    <n v="9695"/>
    <n v="17835"/>
    <n v="10515"/>
    <n v="9130"/>
    <s v="N/A"/>
    <n v="310"/>
    <n v="1185"/>
    <n v="1945"/>
    <n v="2515"/>
    <n v="2690"/>
    <n v="2545"/>
    <n v="2500"/>
    <n v="2325"/>
    <n v="2260"/>
    <n v="2165"/>
    <n v="2245"/>
    <n v="2130"/>
    <n v="2150"/>
    <n v="2180"/>
    <n v="2070"/>
    <n v="2020"/>
    <n v="1940"/>
    <n v="1980"/>
    <n v="2180"/>
    <n v="2125"/>
    <n v="2080"/>
    <n v="1980"/>
    <n v="2240"/>
    <n v="4305"/>
    <n v="11195"/>
    <n v="10"/>
  </r>
  <r>
    <x v="127"/>
    <x v="3"/>
    <x v="0"/>
    <x v="58"/>
    <n v="11850"/>
    <n v="43680"/>
    <n v="49365"/>
    <x v="106"/>
    <n v="2605"/>
    <n v="3330"/>
    <x v="121"/>
    <n v="6695"/>
    <n v="3140"/>
    <n v="28990"/>
    <n v="39930"/>
    <n v="12600"/>
    <n v="9215"/>
    <n v="20"/>
    <n v="420"/>
    <n v="955"/>
    <n v="1420"/>
    <n v="1755"/>
    <n v="1920"/>
    <n v="2120"/>
    <n v="2375"/>
    <n v="2465"/>
    <n v="2710"/>
    <n v="2805"/>
    <n v="2935"/>
    <n v="3225"/>
    <n v="3425"/>
    <n v="3425"/>
    <n v="3620"/>
    <n v="3680"/>
    <n v="3940"/>
    <n v="4125"/>
    <n v="4210"/>
    <n v="4395"/>
    <n v="4915"/>
    <n v="5915"/>
    <n v="9130"/>
    <n v="19590"/>
    <n v="14055"/>
    <n v="10"/>
  </r>
  <r>
    <x v="128"/>
    <x v="1"/>
    <x v="0"/>
    <x v="79"/>
    <n v="8120"/>
    <n v="25440"/>
    <n v="65225"/>
    <x v="107"/>
    <n v="43585"/>
    <n v="2760"/>
    <x v="18"/>
    <n v="7925"/>
    <n v="4750"/>
    <n v="33190"/>
    <n v="52975"/>
    <n v="22590"/>
    <n v="15015"/>
    <n v="0"/>
    <n v="2945"/>
    <n v="8960"/>
    <n v="8915"/>
    <n v="7310"/>
    <n v="6320"/>
    <n v="5860"/>
    <n v="5200"/>
    <n v="4705"/>
    <n v="4225"/>
    <n v="3925"/>
    <n v="3670"/>
    <n v="3565"/>
    <n v="3325"/>
    <n v="3345"/>
    <n v="3295"/>
    <n v="3160"/>
    <n v="3280"/>
    <n v="3290"/>
    <n v="4110"/>
    <n v="4370"/>
    <n v="4780"/>
    <n v="5305"/>
    <n v="6500"/>
    <n v="12380"/>
    <n v="22520"/>
    <n v="35"/>
  </r>
  <r>
    <x v="129"/>
    <x v="3"/>
    <x v="1"/>
    <x v="3"/>
    <n v="0"/>
    <n v="0"/>
    <n v="10"/>
    <x v="1"/>
    <n v="49610"/>
    <n v="145"/>
    <x v="122"/>
    <n v="1440"/>
    <n v="1365"/>
    <n v="19900"/>
    <n v="21465"/>
    <n v="3475"/>
    <n v="1040"/>
    <s v="N/A"/>
    <n v="4520"/>
    <n v="6150"/>
    <n v="4445"/>
    <n v="3925"/>
    <n v="3700"/>
    <n v="3460"/>
    <n v="3035"/>
    <n v="2665"/>
    <n v="2270"/>
    <n v="1935"/>
    <n v="1645"/>
    <n v="1405"/>
    <n v="1195"/>
    <n v="995"/>
    <n v="825"/>
    <n v="715"/>
    <n v="645"/>
    <n v="560"/>
    <n v="440"/>
    <n v="335"/>
    <n v="330"/>
    <n v="310"/>
    <n v="305"/>
    <n v="240"/>
    <n v="3040"/>
    <n v="530"/>
  </r>
  <r>
    <x v="130"/>
    <x v="1"/>
    <x v="0"/>
    <x v="80"/>
    <n v="15850"/>
    <n v="32050"/>
    <n v="29830"/>
    <x v="60"/>
    <n v="385"/>
    <n v="1555"/>
    <x v="123"/>
    <n v="5495"/>
    <n v="3005"/>
    <n v="16545"/>
    <n v="28510"/>
    <n v="13380"/>
    <n v="12155"/>
    <n v="0"/>
    <n v="135"/>
    <n v="605"/>
    <n v="1180"/>
    <n v="1690"/>
    <n v="2130"/>
    <n v="2430"/>
    <n v="2585"/>
    <n v="2685"/>
    <n v="2830"/>
    <n v="2835"/>
    <n v="2800"/>
    <n v="2820"/>
    <n v="2865"/>
    <n v="2870"/>
    <n v="2700"/>
    <n v="2770"/>
    <n v="2775"/>
    <n v="2555"/>
    <n v="2680"/>
    <n v="2805"/>
    <n v="2750"/>
    <n v="2850"/>
    <n v="3290"/>
    <n v="8735"/>
    <n v="20370"/>
    <n v="15"/>
  </r>
  <r>
    <x v="131"/>
    <x v="2"/>
    <x v="0"/>
    <x v="81"/>
    <n v="11990"/>
    <n v="36425"/>
    <n v="41275"/>
    <x v="108"/>
    <n v="390"/>
    <n v="2360"/>
    <x v="124"/>
    <n v="5945"/>
    <n v="3255"/>
    <n v="18570"/>
    <n v="30430"/>
    <n v="13380"/>
    <n v="13030"/>
    <s v="N/A"/>
    <n v="210"/>
    <n v="480"/>
    <n v="820"/>
    <n v="1345"/>
    <n v="1845"/>
    <n v="2320"/>
    <n v="2560"/>
    <n v="2835"/>
    <n v="2990"/>
    <n v="3090"/>
    <n v="3150"/>
    <n v="3175"/>
    <n v="3325"/>
    <n v="3280"/>
    <n v="3375"/>
    <n v="3300"/>
    <n v="3350"/>
    <n v="3330"/>
    <n v="3495"/>
    <n v="3620"/>
    <n v="3845"/>
    <n v="3930"/>
    <n v="4870"/>
    <n v="22385"/>
    <n v="4950"/>
    <n v="30"/>
  </r>
  <r>
    <x v="132"/>
    <x v="2"/>
    <x v="2"/>
    <x v="12"/>
    <n v="1075"/>
    <n v="1885"/>
    <n v="47775"/>
    <x v="109"/>
    <n v="9685"/>
    <n v="1235"/>
    <x v="125"/>
    <n v="9025"/>
    <n v="3700"/>
    <n v="19700"/>
    <n v="30035"/>
    <n v="9940"/>
    <n v="4500"/>
    <n v="0"/>
    <n v="800"/>
    <n v="3145"/>
    <n v="5640"/>
    <n v="7160"/>
    <n v="7940"/>
    <n v="7860"/>
    <n v="7515"/>
    <n v="6990"/>
    <n v="6070"/>
    <n v="5240"/>
    <n v="4520"/>
    <n v="3650"/>
    <n v="3255"/>
    <n v="2485"/>
    <n v="2095"/>
    <n v="1680"/>
    <n v="1425"/>
    <n v="1150"/>
    <n v="950"/>
    <n v="750"/>
    <n v="610"/>
    <n v="520"/>
    <n v="420"/>
    <n v="375"/>
    <n v="235"/>
    <s v="N/A"/>
  </r>
  <r>
    <x v="133"/>
    <x v="1"/>
    <x v="0"/>
    <x v="82"/>
    <n v="15340"/>
    <n v="33030"/>
    <n v="26770"/>
    <x v="110"/>
    <n v="0"/>
    <n v="2205"/>
    <x v="126"/>
    <n v="6305"/>
    <n v="3185"/>
    <n v="22830"/>
    <n v="31860"/>
    <n v="11875"/>
    <n v="8065"/>
    <s v="N/A"/>
    <n v="930"/>
    <n v="2605"/>
    <n v="3430"/>
    <n v="3745"/>
    <n v="3735"/>
    <n v="3520"/>
    <n v="3285"/>
    <n v="3100"/>
    <n v="2940"/>
    <n v="2860"/>
    <n v="2785"/>
    <n v="2700"/>
    <n v="2665"/>
    <n v="2670"/>
    <n v="2675"/>
    <n v="2660"/>
    <n v="2685"/>
    <n v="2680"/>
    <n v="2775"/>
    <n v="2715"/>
    <n v="2815"/>
    <n v="3020"/>
    <n v="3695"/>
    <n v="11215"/>
    <n v="13515"/>
    <n v="10"/>
  </r>
  <r>
    <x v="134"/>
    <x v="6"/>
    <x v="1"/>
    <x v="3"/>
    <n v="0"/>
    <n v="0"/>
    <n v="0"/>
    <x v="1"/>
    <n v="1435"/>
    <n v="0"/>
    <x v="127"/>
    <n v="175"/>
    <n v="60"/>
    <n v="220"/>
    <n v="525"/>
    <n v="275"/>
    <n v="115"/>
    <n v="0"/>
    <n v="30"/>
    <n v="170"/>
    <n v="230"/>
    <n v="250"/>
    <n v="190"/>
    <n v="135"/>
    <n v="145"/>
    <n v="90"/>
    <n v="55"/>
    <n v="40"/>
    <n v="35"/>
    <n v="20"/>
    <n v="15"/>
    <n v="15"/>
    <s v="N/A"/>
    <n v="10"/>
    <s v="N/A"/>
    <s v="N/A"/>
    <s v="N/A"/>
    <n v="0"/>
    <s v="N/A"/>
    <s v="N/A"/>
    <n v="0"/>
    <n v="0"/>
    <n v="0"/>
    <s v="N/A"/>
  </r>
  <r>
    <x v="135"/>
    <x v="6"/>
    <x v="1"/>
    <x v="3"/>
    <n v="0"/>
    <n v="0"/>
    <n v="0"/>
    <x v="1"/>
    <n v="370"/>
    <s v="N/A"/>
    <x v="128"/>
    <n v="60"/>
    <n v="30"/>
    <n v="55"/>
    <n v="125"/>
    <n v="60"/>
    <n v="35"/>
    <n v="0"/>
    <n v="10"/>
    <n v="40"/>
    <n v="65"/>
    <n v="60"/>
    <n v="45"/>
    <n v="35"/>
    <n v="25"/>
    <n v="30"/>
    <n v="20"/>
    <n v="15"/>
    <n v="15"/>
    <s v="N/A"/>
    <s v="N/A"/>
    <s v="N/A"/>
    <s v="N/A"/>
    <s v="N/A"/>
    <s v="N/A"/>
    <n v="0"/>
    <n v="0"/>
    <s v="N/A"/>
    <n v="0"/>
    <n v="0"/>
    <n v="0"/>
    <n v="0"/>
    <n v="0"/>
    <n v="0"/>
  </r>
  <r>
    <x v="136"/>
    <x v="5"/>
    <x v="0"/>
    <x v="83"/>
    <n v="25215"/>
    <n v="22140"/>
    <n v="15720"/>
    <x v="66"/>
    <n v="15975"/>
    <n v="1455"/>
    <x v="129"/>
    <n v="5230"/>
    <n v="2630"/>
    <n v="15735"/>
    <n v="25030"/>
    <n v="13195"/>
    <n v="12410"/>
    <s v="N/A"/>
    <n v="3670"/>
    <n v="3150"/>
    <n v="2900"/>
    <n v="3085"/>
    <n v="3390"/>
    <n v="3475"/>
    <n v="3515"/>
    <n v="3505"/>
    <n v="3345"/>
    <n v="3045"/>
    <n v="2810"/>
    <n v="2730"/>
    <n v="2525"/>
    <n v="2450"/>
    <n v="2245"/>
    <n v="2210"/>
    <n v="2075"/>
    <n v="2050"/>
    <n v="2005"/>
    <n v="1905"/>
    <n v="1965"/>
    <n v="1915"/>
    <n v="2330"/>
    <n v="3625"/>
    <n v="13735"/>
    <n v="30"/>
  </r>
  <r>
    <x v="137"/>
    <x v="3"/>
    <x v="0"/>
    <x v="41"/>
    <n v="820"/>
    <n v="8280"/>
    <n v="26295"/>
    <x v="11"/>
    <n v="10590"/>
    <n v="2035"/>
    <x v="130"/>
    <n v="2455"/>
    <n v="1340"/>
    <n v="8960"/>
    <n v="16635"/>
    <n v="6690"/>
    <n v="6275"/>
    <n v="0"/>
    <n v="95"/>
    <n v="270"/>
    <n v="285"/>
    <n v="285"/>
    <n v="380"/>
    <n v="465"/>
    <n v="505"/>
    <n v="555"/>
    <n v="635"/>
    <n v="785"/>
    <n v="870"/>
    <n v="995"/>
    <n v="1085"/>
    <n v="1240"/>
    <n v="1380"/>
    <n v="1515"/>
    <n v="1545"/>
    <n v="1665"/>
    <n v="1840"/>
    <n v="2060"/>
    <n v="2175"/>
    <n v="2410"/>
    <n v="3210"/>
    <n v="6820"/>
    <n v="13745"/>
    <s v="N/A"/>
  </r>
  <r>
    <x v="138"/>
    <x v="0"/>
    <x v="0"/>
    <x v="84"/>
    <n v="2460"/>
    <n v="19250"/>
    <n v="74875"/>
    <x v="111"/>
    <n v="24550"/>
    <n v="3935"/>
    <x v="131"/>
    <n v="11195"/>
    <n v="5240"/>
    <n v="39650"/>
    <n v="47140"/>
    <n v="15955"/>
    <n v="9825"/>
    <n v="65"/>
    <n v="615"/>
    <n v="4440"/>
    <n v="8690"/>
    <n v="9385"/>
    <n v="8645"/>
    <n v="7600"/>
    <n v="6730"/>
    <n v="5975"/>
    <n v="5515"/>
    <n v="5335"/>
    <n v="4970"/>
    <n v="4860"/>
    <n v="4730"/>
    <n v="4600"/>
    <n v="4545"/>
    <n v="4420"/>
    <n v="4160"/>
    <n v="4065"/>
    <n v="4320"/>
    <n v="4360"/>
    <n v="4420"/>
    <n v="4720"/>
    <n v="5075"/>
    <n v="7725"/>
    <n v="11405"/>
    <n v="20"/>
  </r>
  <r>
    <x v="139"/>
    <x v="4"/>
    <x v="0"/>
    <x v="85"/>
    <n v="1505"/>
    <n v="11790"/>
    <n v="45010"/>
    <x v="112"/>
    <n v="12505"/>
    <n v="2785"/>
    <x v="132"/>
    <n v="5935"/>
    <n v="2980"/>
    <n v="19595"/>
    <n v="29970"/>
    <n v="11510"/>
    <n v="10185"/>
    <s v="N/A"/>
    <n v="1150"/>
    <n v="2005"/>
    <n v="2070"/>
    <n v="2015"/>
    <n v="2355"/>
    <n v="2590"/>
    <n v="2675"/>
    <n v="2780"/>
    <n v="2845"/>
    <n v="2880"/>
    <n v="2885"/>
    <n v="2855"/>
    <n v="3020"/>
    <n v="2965"/>
    <n v="3035"/>
    <n v="3080"/>
    <n v="3100"/>
    <n v="3265"/>
    <n v="3550"/>
    <n v="3430"/>
    <n v="3105"/>
    <n v="2700"/>
    <n v="3080"/>
    <n v="6820"/>
    <n v="17440"/>
    <n v="260"/>
  </r>
  <r>
    <x v="140"/>
    <x v="4"/>
    <x v="0"/>
    <x v="86"/>
    <n v="2640"/>
    <n v="27625"/>
    <n v="24670"/>
    <x v="113"/>
    <n v="0"/>
    <n v="985"/>
    <x v="12"/>
    <n v="3530"/>
    <n v="1905"/>
    <n v="12625"/>
    <n v="19560"/>
    <n v="11035"/>
    <n v="9390"/>
    <n v="0"/>
    <n v="125"/>
    <n v="670"/>
    <n v="1240"/>
    <n v="1790"/>
    <n v="2295"/>
    <n v="2465"/>
    <n v="2615"/>
    <n v="2665"/>
    <n v="2540"/>
    <n v="2340"/>
    <n v="2225"/>
    <n v="2135"/>
    <n v="2055"/>
    <n v="2080"/>
    <n v="1995"/>
    <n v="2005"/>
    <n v="2085"/>
    <n v="2055"/>
    <n v="2090"/>
    <n v="2025"/>
    <n v="2020"/>
    <n v="2260"/>
    <n v="2435"/>
    <n v="4300"/>
    <n v="11230"/>
    <s v="N/A"/>
  </r>
  <r>
    <x v="141"/>
    <x v="0"/>
    <x v="0"/>
    <x v="87"/>
    <n v="11345"/>
    <n v="24285"/>
    <n v="19850"/>
    <x v="114"/>
    <n v="19690"/>
    <n v="1640"/>
    <x v="133"/>
    <n v="4325"/>
    <n v="2555"/>
    <n v="18160"/>
    <n v="26360"/>
    <n v="10955"/>
    <n v="8260"/>
    <n v="0"/>
    <n v="4190"/>
    <n v="2625"/>
    <n v="1450"/>
    <n v="1665"/>
    <n v="1895"/>
    <n v="2110"/>
    <n v="2285"/>
    <n v="2380"/>
    <n v="2280"/>
    <n v="2235"/>
    <n v="2110"/>
    <n v="2215"/>
    <n v="2080"/>
    <n v="2065"/>
    <n v="2085"/>
    <n v="2020"/>
    <n v="1965"/>
    <n v="1955"/>
    <n v="1895"/>
    <n v="1840"/>
    <n v="1885"/>
    <n v="1870"/>
    <n v="1820"/>
    <n v="1835"/>
    <n v="24965"/>
    <n v="170"/>
  </r>
  <r>
    <x v="142"/>
    <x v="6"/>
    <x v="0"/>
    <x v="30"/>
    <n v="2315"/>
    <n v="16785"/>
    <n v="13325"/>
    <x v="115"/>
    <n v="1385"/>
    <n v="215"/>
    <x v="134"/>
    <n v="1805"/>
    <n v="965"/>
    <n v="7680"/>
    <n v="11835"/>
    <n v="5855"/>
    <n v="5555"/>
    <n v="0"/>
    <n v="460"/>
    <n v="495"/>
    <n v="415"/>
    <n v="420"/>
    <n v="505"/>
    <n v="595"/>
    <n v="640"/>
    <n v="800"/>
    <n v="850"/>
    <n v="865"/>
    <n v="960"/>
    <n v="1050"/>
    <n v="1215"/>
    <n v="1240"/>
    <n v="1460"/>
    <n v="1475"/>
    <n v="1565"/>
    <n v="1565"/>
    <n v="1680"/>
    <n v="1785"/>
    <n v="1775"/>
    <n v="1785"/>
    <n v="1940"/>
    <n v="3365"/>
    <n v="5925"/>
    <n v="10"/>
  </r>
  <r>
    <x v="143"/>
    <x v="5"/>
    <x v="0"/>
    <x v="88"/>
    <n v="12960"/>
    <n v="43010"/>
    <n v="53000"/>
    <x v="116"/>
    <n v="24410"/>
    <n v="1895"/>
    <x v="135"/>
    <n v="7975"/>
    <n v="4335"/>
    <n v="30915"/>
    <n v="49555"/>
    <n v="20990"/>
    <n v="15290"/>
    <n v="0"/>
    <n v="1440"/>
    <n v="5105"/>
    <n v="7755"/>
    <n v="7505"/>
    <n v="6250"/>
    <n v="5190"/>
    <n v="4410"/>
    <n v="3865"/>
    <n v="3610"/>
    <n v="3565"/>
    <n v="3385"/>
    <n v="3500"/>
    <n v="3675"/>
    <n v="3700"/>
    <n v="3870"/>
    <n v="3780"/>
    <n v="3795"/>
    <n v="3820"/>
    <n v="3785"/>
    <n v="3790"/>
    <n v="3940"/>
    <n v="4015"/>
    <n v="4430"/>
    <n v="7875"/>
    <n v="30840"/>
    <n v="25"/>
  </r>
  <r>
    <x v="144"/>
    <x v="5"/>
    <x v="0"/>
    <x v="89"/>
    <n v="15405"/>
    <n v="47180"/>
    <n v="33345"/>
    <x v="117"/>
    <n v="35"/>
    <n v="1365"/>
    <x v="100"/>
    <n v="6125"/>
    <n v="3585"/>
    <n v="20865"/>
    <n v="32045"/>
    <n v="17015"/>
    <n v="13880"/>
    <n v="0"/>
    <n v="215"/>
    <n v="715"/>
    <n v="1310"/>
    <n v="1960"/>
    <n v="2595"/>
    <n v="3260"/>
    <n v="3570"/>
    <n v="3850"/>
    <n v="3950"/>
    <n v="3945"/>
    <n v="3790"/>
    <n v="3790"/>
    <n v="3705"/>
    <n v="3595"/>
    <n v="3530"/>
    <n v="3430"/>
    <n v="3180"/>
    <n v="3105"/>
    <n v="3145"/>
    <n v="2920"/>
    <n v="2965"/>
    <n v="2915"/>
    <n v="2895"/>
    <n v="3650"/>
    <n v="27300"/>
    <s v="N/A"/>
  </r>
  <r>
    <x v="145"/>
    <x v="6"/>
    <x v="0"/>
    <x v="45"/>
    <n v="2340"/>
    <n v="28205"/>
    <n v="21105"/>
    <x v="118"/>
    <n v="20850"/>
    <n v="1005"/>
    <x v="136"/>
    <n v="5720"/>
    <n v="2915"/>
    <n v="15250"/>
    <n v="25615"/>
    <n v="13515"/>
    <n v="10180"/>
    <s v="N/A"/>
    <n v="790"/>
    <n v="3150"/>
    <n v="5305"/>
    <n v="5300"/>
    <n v="4925"/>
    <n v="4405"/>
    <n v="3695"/>
    <n v="3145"/>
    <n v="2750"/>
    <n v="2375"/>
    <n v="2180"/>
    <n v="2025"/>
    <n v="1970"/>
    <n v="1980"/>
    <n v="2070"/>
    <n v="1990"/>
    <n v="2070"/>
    <n v="2095"/>
    <n v="2160"/>
    <n v="2230"/>
    <n v="2435"/>
    <n v="2400"/>
    <n v="2940"/>
    <n v="4785"/>
    <n v="8375"/>
    <n v="90"/>
  </r>
  <r>
    <x v="146"/>
    <x v="3"/>
    <x v="1"/>
    <x v="78"/>
    <n v="40"/>
    <n v="2375"/>
    <n v="40340"/>
    <x v="119"/>
    <n v="1285"/>
    <n v="935"/>
    <x v="137"/>
    <n v="2100"/>
    <n v="990"/>
    <n v="23215"/>
    <n v="18405"/>
    <n v="2000"/>
    <n v="535"/>
    <s v="N/A"/>
    <n v="1260"/>
    <n v="1000"/>
    <n v="1410"/>
    <n v="2185"/>
    <n v="3180"/>
    <n v="3870"/>
    <n v="3970"/>
    <n v="3860"/>
    <n v="3590"/>
    <n v="3240"/>
    <n v="2875"/>
    <n v="2560"/>
    <n v="2185"/>
    <n v="1995"/>
    <n v="1705"/>
    <n v="1480"/>
    <n v="1315"/>
    <n v="1165"/>
    <n v="1175"/>
    <n v="1090"/>
    <n v="960"/>
    <n v="930"/>
    <n v="1080"/>
    <n v="1180"/>
    <n v="350"/>
    <n v="65"/>
  </r>
  <r>
    <x v="147"/>
    <x v="3"/>
    <x v="1"/>
    <x v="3"/>
    <n v="8845"/>
    <n v="6515"/>
    <n v="40065"/>
    <x v="120"/>
    <n v="7060"/>
    <n v="2185"/>
    <x v="138"/>
    <n v="5260"/>
    <n v="2405"/>
    <n v="20505"/>
    <n v="24190"/>
    <n v="4480"/>
    <n v="1425"/>
    <n v="0"/>
    <n v="5075"/>
    <n v="3915"/>
    <n v="2235"/>
    <n v="2960"/>
    <n v="3570"/>
    <n v="3790"/>
    <n v="3775"/>
    <n v="3480"/>
    <n v="3210"/>
    <n v="3040"/>
    <n v="2795"/>
    <n v="2480"/>
    <n v="2420"/>
    <n v="2275"/>
    <n v="1960"/>
    <n v="1800"/>
    <n v="1590"/>
    <n v="1360"/>
    <n v="1240"/>
    <n v="1090"/>
    <n v="980"/>
    <n v="865"/>
    <n v="695"/>
    <n v="540"/>
    <n v="2055"/>
    <n v="5605"/>
  </r>
  <r>
    <x v="148"/>
    <x v="3"/>
    <x v="1"/>
    <x v="3"/>
    <n v="8485"/>
    <n v="5335"/>
    <n v="32090"/>
    <x v="121"/>
    <n v="15540"/>
    <n v="1475"/>
    <x v="139"/>
    <n v="4460"/>
    <n v="2245"/>
    <n v="19445"/>
    <n v="23520"/>
    <n v="4795"/>
    <n v="1895"/>
    <n v="0"/>
    <n v="3700"/>
    <n v="3185"/>
    <n v="1260"/>
    <n v="1140"/>
    <n v="1560"/>
    <n v="1855"/>
    <n v="2020"/>
    <n v="2125"/>
    <n v="2110"/>
    <n v="2105"/>
    <n v="2055"/>
    <n v="2150"/>
    <n v="1990"/>
    <n v="1865"/>
    <n v="1955"/>
    <n v="1820"/>
    <n v="1660"/>
    <n v="1530"/>
    <n v="1470"/>
    <n v="1340"/>
    <n v="1350"/>
    <n v="1245"/>
    <n v="1165"/>
    <n v="1110"/>
    <n v="5470"/>
    <n v="12365"/>
  </r>
  <r>
    <x v="149"/>
    <x v="3"/>
    <x v="1"/>
    <x v="3"/>
    <n v="6655"/>
    <n v="5750"/>
    <n v="28015"/>
    <x v="122"/>
    <n v="6085"/>
    <n v="1220"/>
    <x v="88"/>
    <n v="4325"/>
    <n v="1965"/>
    <n v="14690"/>
    <n v="17880"/>
    <n v="3240"/>
    <n v="1150"/>
    <n v="0"/>
    <n v="3905"/>
    <n v="3500"/>
    <n v="1925"/>
    <n v="1990"/>
    <n v="2375"/>
    <n v="2685"/>
    <n v="2600"/>
    <n v="2535"/>
    <n v="2385"/>
    <n v="2110"/>
    <n v="2050"/>
    <n v="1920"/>
    <n v="1620"/>
    <n v="1450"/>
    <n v="1380"/>
    <n v="1240"/>
    <n v="1100"/>
    <n v="1035"/>
    <n v="945"/>
    <n v="750"/>
    <n v="665"/>
    <n v="590"/>
    <n v="465"/>
    <n v="295"/>
    <n v="1165"/>
    <n v="5310"/>
  </r>
  <r>
    <x v="150"/>
    <x v="5"/>
    <x v="0"/>
    <x v="41"/>
    <n v="14510"/>
    <n v="56160"/>
    <n v="27675"/>
    <x v="123"/>
    <n v="260"/>
    <n v="1360"/>
    <x v="140"/>
    <n v="3685"/>
    <n v="2740"/>
    <n v="19985"/>
    <n v="32540"/>
    <n v="20265"/>
    <n v="17155"/>
    <s v="N/A"/>
    <n v="210"/>
    <n v="725"/>
    <n v="1010"/>
    <n v="1260"/>
    <n v="1610"/>
    <n v="1835"/>
    <n v="2100"/>
    <n v="2295"/>
    <n v="2405"/>
    <n v="2600"/>
    <n v="2720"/>
    <n v="2945"/>
    <n v="3095"/>
    <n v="3110"/>
    <n v="3305"/>
    <n v="3170"/>
    <n v="3210"/>
    <n v="3190"/>
    <n v="3305"/>
    <n v="3360"/>
    <n v="3335"/>
    <n v="3530"/>
    <n v="3890"/>
    <n v="7030"/>
    <n v="35755"/>
    <s v="N/A"/>
  </r>
  <r>
    <x v="151"/>
    <x v="3"/>
    <x v="0"/>
    <x v="90"/>
    <n v="11960"/>
    <n v="24655"/>
    <n v="31555"/>
    <x v="124"/>
    <n v="1440"/>
    <n v="330"/>
    <x v="141"/>
    <n v="835"/>
    <n v="675"/>
    <n v="26010"/>
    <n v="31750"/>
    <n v="8145"/>
    <n v="4235"/>
    <n v="20"/>
    <n v="1490"/>
    <n v="2005"/>
    <n v="2100"/>
    <n v="2570"/>
    <n v="2975"/>
    <n v="3315"/>
    <n v="3330"/>
    <n v="3240"/>
    <n v="3145"/>
    <n v="3115"/>
    <n v="2915"/>
    <n v="2800"/>
    <n v="2800"/>
    <n v="2765"/>
    <n v="2655"/>
    <n v="2595"/>
    <n v="2525"/>
    <n v="2440"/>
    <n v="2465"/>
    <n v="2285"/>
    <n v="2260"/>
    <n v="2155"/>
    <n v="2475"/>
    <n v="4200"/>
    <n v="7895"/>
    <n v="110"/>
  </r>
  <r>
    <x v="152"/>
    <x v="2"/>
    <x v="0"/>
    <x v="91"/>
    <n v="13530"/>
    <n v="44745"/>
    <n v="42580"/>
    <x v="83"/>
    <n v="4010"/>
    <n v="2630"/>
    <x v="142"/>
    <n v="6115"/>
    <n v="3550"/>
    <n v="24235"/>
    <n v="34905"/>
    <n v="15960"/>
    <n v="13100"/>
    <n v="0"/>
    <n v="1095"/>
    <n v="1265"/>
    <n v="1585"/>
    <n v="2005"/>
    <n v="2535"/>
    <n v="2840"/>
    <n v="3145"/>
    <n v="3145"/>
    <n v="3210"/>
    <n v="3455"/>
    <n v="3610"/>
    <n v="3635"/>
    <n v="3800"/>
    <n v="3785"/>
    <n v="3945"/>
    <n v="4360"/>
    <n v="4205"/>
    <n v="4255"/>
    <n v="4340"/>
    <n v="4315"/>
    <n v="4560"/>
    <n v="4695"/>
    <n v="5545"/>
    <n v="13295"/>
    <n v="13230"/>
    <n v="490"/>
  </r>
  <r>
    <x v="153"/>
    <x v="5"/>
    <x v="0"/>
    <x v="92"/>
    <n v="3970"/>
    <n v="95055"/>
    <n v="159090"/>
    <x v="1"/>
    <n v="33865"/>
    <n v="2720"/>
    <x v="143"/>
    <n v="11795"/>
    <n v="8990"/>
    <n v="78935"/>
    <n v="110145"/>
    <n v="41790"/>
    <n v="35605"/>
    <s v="N/A"/>
    <n v="2020"/>
    <n v="3040"/>
    <n v="4215"/>
    <n v="5535"/>
    <n v="6970"/>
    <n v="7975"/>
    <n v="9140"/>
    <n v="9810"/>
    <n v="10335"/>
    <n v="10670"/>
    <n v="10960"/>
    <n v="11100"/>
    <n v="11555"/>
    <n v="11350"/>
    <n v="11405"/>
    <n v="11085"/>
    <n v="10760"/>
    <n v="10685"/>
    <n v="10765"/>
    <n v="10335"/>
    <n v="10045"/>
    <n v="9985"/>
    <n v="11840"/>
    <n v="16175"/>
    <n v="70055"/>
    <n v="45"/>
  </r>
  <r>
    <x v="154"/>
    <x v="6"/>
    <x v="0"/>
    <x v="93"/>
    <n v="22840"/>
    <n v="21175"/>
    <n v="44545"/>
    <x v="125"/>
    <n v="16155"/>
    <n v="5385"/>
    <x v="144"/>
    <n v="11155"/>
    <n v="4505"/>
    <n v="24720"/>
    <n v="32105"/>
    <n v="11665"/>
    <n v="8505"/>
    <n v="10"/>
    <n v="1580"/>
    <n v="2300"/>
    <n v="3025"/>
    <n v="3485"/>
    <n v="3840"/>
    <n v="4040"/>
    <n v="4285"/>
    <n v="4130"/>
    <n v="4005"/>
    <n v="3840"/>
    <n v="3860"/>
    <n v="3685"/>
    <n v="3565"/>
    <n v="3480"/>
    <n v="3345"/>
    <n v="3390"/>
    <n v="3275"/>
    <n v="3195"/>
    <n v="3320"/>
    <n v="3290"/>
    <n v="3475"/>
    <n v="3525"/>
    <n v="4235"/>
    <n v="7480"/>
    <n v="20305"/>
    <s v="N/A"/>
  </r>
  <r>
    <x v="155"/>
    <x v="5"/>
    <x v="0"/>
    <x v="94"/>
    <n v="245"/>
    <n v="10745"/>
    <n v="128145"/>
    <x v="126"/>
    <n v="85"/>
    <n v="5600"/>
    <x v="145"/>
    <n v="12185"/>
    <n v="6215"/>
    <n v="41880"/>
    <n v="47550"/>
    <n v="16030"/>
    <n v="11040"/>
    <n v="0"/>
    <n v="9625"/>
    <n v="6895"/>
    <n v="10535"/>
    <n v="10660"/>
    <n v="9250"/>
    <n v="8200"/>
    <n v="7165"/>
    <n v="6405"/>
    <n v="5670"/>
    <n v="5295"/>
    <n v="4875"/>
    <n v="4550"/>
    <n v="4180"/>
    <n v="3920"/>
    <n v="3615"/>
    <n v="3455"/>
    <n v="3195"/>
    <n v="3030"/>
    <n v="2905"/>
    <n v="2765"/>
    <n v="2660"/>
    <n v="2615"/>
    <n v="2825"/>
    <n v="4820"/>
    <n v="20670"/>
    <n v="50"/>
  </r>
  <r>
    <x v="156"/>
    <x v="5"/>
    <x v="0"/>
    <x v="95"/>
    <n v="11985"/>
    <n v="78975"/>
    <n v="99625"/>
    <x v="127"/>
    <n v="4490"/>
    <n v="5155"/>
    <x v="146"/>
    <n v="15505"/>
    <n v="8030"/>
    <n v="44105"/>
    <n v="68450"/>
    <n v="30110"/>
    <n v="24205"/>
    <s v="N/A"/>
    <n v="1200"/>
    <n v="7590"/>
    <n v="11835"/>
    <n v="11370"/>
    <n v="10400"/>
    <n v="9250"/>
    <n v="8285"/>
    <n v="7345"/>
    <n v="6775"/>
    <n v="5985"/>
    <n v="5665"/>
    <n v="5395"/>
    <n v="5210"/>
    <n v="5225"/>
    <n v="5130"/>
    <n v="5250"/>
    <n v="5190"/>
    <n v="5145"/>
    <n v="5185"/>
    <n v="5240"/>
    <n v="5480"/>
    <n v="5780"/>
    <n v="6650"/>
    <n v="7715"/>
    <n v="48190"/>
    <n v="120"/>
  </r>
  <r>
    <x v="157"/>
    <x v="5"/>
    <x v="0"/>
    <x v="96"/>
    <n v="9950"/>
    <n v="57835"/>
    <n v="108120"/>
    <x v="1"/>
    <n v="0"/>
    <n v="6635"/>
    <x v="72"/>
    <n v="13625"/>
    <n v="7065"/>
    <n v="40680"/>
    <n v="55745"/>
    <n v="22975"/>
    <n v="19300"/>
    <n v="0"/>
    <n v="3520"/>
    <n v="2860"/>
    <n v="3535"/>
    <n v="4745"/>
    <n v="5760"/>
    <n v="6550"/>
    <n v="6800"/>
    <n v="6900"/>
    <n v="6865"/>
    <n v="6700"/>
    <n v="6535"/>
    <n v="6340"/>
    <n v="6115"/>
    <n v="5795"/>
    <n v="5685"/>
    <n v="5485"/>
    <n v="5200"/>
    <n v="4955"/>
    <n v="4850"/>
    <n v="4575"/>
    <n v="4420"/>
    <n v="4405"/>
    <n v="4590"/>
    <n v="6615"/>
    <n v="47290"/>
    <n v="155"/>
  </r>
  <r>
    <x v="158"/>
    <x v="1"/>
    <x v="0"/>
    <x v="97"/>
    <n v="13565"/>
    <n v="28250"/>
    <n v="35585"/>
    <x v="83"/>
    <n v="9510"/>
    <n v="1055"/>
    <x v="147"/>
    <n v="5390"/>
    <n v="3175"/>
    <n v="18915"/>
    <n v="28965"/>
    <n v="15265"/>
    <n v="11555"/>
    <s v="N/A"/>
    <n v="580"/>
    <n v="1455"/>
    <n v="2145"/>
    <n v="3015"/>
    <n v="3415"/>
    <n v="3735"/>
    <n v="3910"/>
    <n v="3945"/>
    <n v="3960"/>
    <n v="3900"/>
    <n v="3705"/>
    <n v="3600"/>
    <n v="3485"/>
    <n v="3350"/>
    <n v="3150"/>
    <n v="3105"/>
    <n v="2890"/>
    <n v="2760"/>
    <n v="2710"/>
    <n v="2725"/>
    <n v="2525"/>
    <n v="2500"/>
    <n v="2750"/>
    <n v="6315"/>
    <n v="12395"/>
    <n v="10"/>
  </r>
  <r>
    <x v="159"/>
    <x v="5"/>
    <x v="0"/>
    <x v="98"/>
    <n v="12435"/>
    <n v="48790"/>
    <n v="113710"/>
    <x v="128"/>
    <n v="0"/>
    <n v="2760"/>
    <x v="148"/>
    <n v="12055"/>
    <n v="6125"/>
    <n v="38120"/>
    <n v="62140"/>
    <n v="29620"/>
    <n v="23435"/>
    <s v="N/A"/>
    <n v="1135"/>
    <n v="3515"/>
    <n v="5085"/>
    <n v="5360"/>
    <n v="5535"/>
    <n v="5965"/>
    <n v="6030"/>
    <n v="6315"/>
    <n v="6220"/>
    <n v="6060"/>
    <n v="5980"/>
    <n v="5995"/>
    <n v="6015"/>
    <n v="5570"/>
    <n v="5510"/>
    <n v="5335"/>
    <n v="5300"/>
    <n v="5295"/>
    <n v="5675"/>
    <n v="5465"/>
    <n v="5640"/>
    <n v="5625"/>
    <n v="6235"/>
    <n v="11485"/>
    <n v="46490"/>
    <n v="55"/>
  </r>
  <r>
    <x v="160"/>
    <x v="6"/>
    <x v="0"/>
    <x v="99"/>
    <n v="19410"/>
    <n v="40435"/>
    <n v="25700"/>
    <x v="129"/>
    <n v="2340"/>
    <n v="1420"/>
    <x v="149"/>
    <n v="4570"/>
    <n v="2885"/>
    <n v="19905"/>
    <n v="30655"/>
    <n v="16155"/>
    <n v="12875"/>
    <s v="N/A"/>
    <n v="150"/>
    <n v="505"/>
    <n v="910"/>
    <n v="1065"/>
    <n v="1345"/>
    <n v="1570"/>
    <n v="1775"/>
    <n v="1885"/>
    <n v="2090"/>
    <n v="2240"/>
    <n v="2330"/>
    <n v="2395"/>
    <n v="2465"/>
    <n v="2435"/>
    <n v="2555"/>
    <n v="2605"/>
    <n v="2640"/>
    <n v="2670"/>
    <n v="2745"/>
    <n v="2755"/>
    <n v="2690"/>
    <n v="2805"/>
    <n v="2730"/>
    <n v="2665"/>
    <n v="42390"/>
    <s v="N/A"/>
  </r>
  <r>
    <x v="161"/>
    <x v="2"/>
    <x v="0"/>
    <x v="100"/>
    <n v="22240"/>
    <n v="51400"/>
    <n v="48585"/>
    <x v="130"/>
    <n v="3710"/>
    <n v="2210"/>
    <x v="150"/>
    <n v="8085"/>
    <n v="4190"/>
    <n v="25960"/>
    <n v="41340"/>
    <n v="22600"/>
    <n v="20460"/>
    <n v="0"/>
    <n v="285"/>
    <n v="1025"/>
    <n v="1675"/>
    <n v="1945"/>
    <n v="2380"/>
    <n v="2815"/>
    <n v="3140"/>
    <n v="3570"/>
    <n v="3930"/>
    <n v="4260"/>
    <n v="4685"/>
    <n v="4820"/>
    <n v="5060"/>
    <n v="5380"/>
    <n v="5630"/>
    <n v="6215"/>
    <n v="6240"/>
    <n v="6385"/>
    <n v="6635"/>
    <n v="6470"/>
    <n v="6815"/>
    <n v="7630"/>
    <n v="8875"/>
    <n v="14095"/>
    <n v="10875"/>
    <s v="N/A"/>
  </r>
  <r>
    <x v="162"/>
    <x v="3"/>
    <x v="1"/>
    <x v="3"/>
    <n v="10530"/>
    <n v="5225"/>
    <n v="29420"/>
    <x v="131"/>
    <n v="5105"/>
    <n v="1590"/>
    <x v="59"/>
    <n v="4230"/>
    <n v="2035"/>
    <n v="12650"/>
    <n v="18610"/>
    <n v="5585"/>
    <n v="2450"/>
    <s v="N/A"/>
    <n v="4965"/>
    <n v="4750"/>
    <n v="1790"/>
    <n v="1760"/>
    <n v="2210"/>
    <n v="2465"/>
    <n v="2540"/>
    <n v="2400"/>
    <n v="2275"/>
    <n v="2250"/>
    <n v="1995"/>
    <n v="1940"/>
    <n v="1805"/>
    <n v="1605"/>
    <n v="1490"/>
    <n v="1360"/>
    <n v="1280"/>
    <n v="1160"/>
    <n v="1005"/>
    <n v="870"/>
    <n v="780"/>
    <n v="645"/>
    <n v="550"/>
    <n v="480"/>
    <n v="2410"/>
    <n v="3885"/>
  </r>
  <r>
    <x v="163"/>
    <x v="3"/>
    <x v="1"/>
    <x v="101"/>
    <n v="15"/>
    <n v="355"/>
    <n v="11355"/>
    <x v="132"/>
    <n v="35"/>
    <n v="260"/>
    <x v="151"/>
    <n v="755"/>
    <n v="640"/>
    <n v="5105"/>
    <n v="7920"/>
    <n v="3100"/>
    <n v="1535"/>
    <n v="0"/>
    <n v="310"/>
    <n v="900"/>
    <n v="870"/>
    <n v="750"/>
    <n v="800"/>
    <n v="830"/>
    <n v="910"/>
    <n v="985"/>
    <n v="930"/>
    <n v="1030"/>
    <n v="955"/>
    <n v="975"/>
    <n v="885"/>
    <n v="845"/>
    <n v="820"/>
    <n v="795"/>
    <n v="715"/>
    <n v="605"/>
    <n v="585"/>
    <n v="555"/>
    <n v="525"/>
    <n v="435"/>
    <n v="410"/>
    <n v="350"/>
    <n v="2210"/>
    <n v="15"/>
  </r>
  <r>
    <x v="164"/>
    <x v="3"/>
    <x v="1"/>
    <x v="3"/>
    <s v="N/A"/>
    <n v="1505"/>
    <n v="14620"/>
    <x v="133"/>
    <n v="1610"/>
    <n v="310"/>
    <x v="152"/>
    <n v="1420"/>
    <n v="675"/>
    <n v="6270"/>
    <n v="7410"/>
    <n v="1095"/>
    <n v="315"/>
    <n v="0"/>
    <n v="140"/>
    <n v="635"/>
    <n v="1050"/>
    <n v="1435"/>
    <n v="1560"/>
    <n v="1515"/>
    <n v="1430"/>
    <n v="1265"/>
    <n v="1135"/>
    <n v="1000"/>
    <n v="890"/>
    <n v="760"/>
    <n v="670"/>
    <n v="580"/>
    <n v="490"/>
    <n v="395"/>
    <n v="315"/>
    <n v="265"/>
    <n v="235"/>
    <n v="220"/>
    <n v="175"/>
    <n v="130"/>
    <n v="85"/>
    <n v="70"/>
    <n v="380"/>
    <n v="1530"/>
  </r>
  <r>
    <x v="165"/>
    <x v="5"/>
    <x v="0"/>
    <x v="102"/>
    <n v="7700"/>
    <n v="26650"/>
    <n v="26665"/>
    <x v="134"/>
    <n v="4515"/>
    <n v="2100"/>
    <x v="153"/>
    <n v="3750"/>
    <n v="2370"/>
    <n v="14600"/>
    <n v="22440"/>
    <n v="10100"/>
    <n v="9180"/>
    <n v="15"/>
    <n v="680"/>
    <n v="2535"/>
    <n v="2870"/>
    <n v="2625"/>
    <n v="2330"/>
    <n v="2175"/>
    <n v="2120"/>
    <n v="2015"/>
    <n v="1930"/>
    <n v="1935"/>
    <n v="1970"/>
    <n v="2095"/>
    <n v="2025"/>
    <n v="2035"/>
    <n v="2060"/>
    <n v="2010"/>
    <n v="2085"/>
    <n v="2125"/>
    <n v="2245"/>
    <n v="2185"/>
    <n v="2310"/>
    <n v="2405"/>
    <n v="2880"/>
    <n v="3725"/>
    <n v="14245"/>
    <n v="80"/>
  </r>
  <r>
    <x v="166"/>
    <x v="1"/>
    <x v="0"/>
    <x v="103"/>
    <n v="4610"/>
    <n v="40285"/>
    <n v="31835"/>
    <x v="135"/>
    <n v="11840"/>
    <n v="1735"/>
    <x v="154"/>
    <n v="5940"/>
    <n v="3175"/>
    <n v="20260"/>
    <n v="33055"/>
    <n v="13630"/>
    <n v="8230"/>
    <s v="N/A"/>
    <n v="600"/>
    <n v="1390"/>
    <n v="2165"/>
    <n v="2775"/>
    <n v="3185"/>
    <n v="3570"/>
    <n v="3490"/>
    <n v="3465"/>
    <n v="3415"/>
    <n v="3200"/>
    <n v="3150"/>
    <n v="3035"/>
    <n v="2780"/>
    <n v="2690"/>
    <n v="2640"/>
    <n v="2440"/>
    <n v="2330"/>
    <n v="2250"/>
    <n v="2250"/>
    <n v="2180"/>
    <n v="2205"/>
    <n v="2245"/>
    <n v="2685"/>
    <n v="4965"/>
    <n v="24770"/>
    <n v="770"/>
  </r>
  <r>
    <x v="167"/>
    <x v="4"/>
    <x v="0"/>
    <x v="104"/>
    <n v="1705"/>
    <n v="36230"/>
    <n v="45435"/>
    <x v="136"/>
    <n v="30005"/>
    <n v="3700"/>
    <x v="155"/>
    <n v="10090"/>
    <n v="4760"/>
    <n v="26180"/>
    <n v="41955"/>
    <n v="15445"/>
    <n v="13505"/>
    <n v="10"/>
    <n v="600"/>
    <n v="1605"/>
    <n v="2385"/>
    <n v="3235"/>
    <n v="4190"/>
    <n v="4850"/>
    <n v="5160"/>
    <n v="5220"/>
    <n v="5030"/>
    <n v="4880"/>
    <n v="4770"/>
    <n v="4350"/>
    <n v="4395"/>
    <n v="4285"/>
    <n v="4075"/>
    <n v="4030"/>
    <n v="3775"/>
    <n v="3810"/>
    <n v="3660"/>
    <n v="3445"/>
    <n v="3490"/>
    <n v="3560"/>
    <n v="4295"/>
    <n v="7865"/>
    <n v="25710"/>
    <n v="15"/>
  </r>
  <r>
    <x v="168"/>
    <x v="5"/>
    <x v="1"/>
    <x v="3"/>
    <n v="0"/>
    <s v="N/A"/>
    <s v="N/A"/>
    <x v="66"/>
    <n v="47035"/>
    <n v="3065"/>
    <x v="156"/>
    <n v="3055"/>
    <n v="1445"/>
    <n v="13590"/>
    <n v="14505"/>
    <n v="4610"/>
    <n v="3415"/>
    <s v="N/A"/>
    <n v="825"/>
    <n v="1920"/>
    <n v="2665"/>
    <n v="3535"/>
    <n v="3745"/>
    <n v="3655"/>
    <n v="3325"/>
    <n v="2990"/>
    <n v="2475"/>
    <n v="2285"/>
    <n v="1850"/>
    <n v="1705"/>
    <n v="1400"/>
    <n v="1240"/>
    <n v="1085"/>
    <n v="965"/>
    <n v="830"/>
    <n v="725"/>
    <n v="625"/>
    <n v="615"/>
    <n v="535"/>
    <n v="445"/>
    <n v="425"/>
    <n v="420"/>
    <n v="6535"/>
    <n v="235"/>
  </r>
  <r>
    <x v="169"/>
    <x v="4"/>
    <x v="0"/>
    <x v="105"/>
    <n v="10215"/>
    <n v="25245"/>
    <n v="24445"/>
    <x v="137"/>
    <n v="1355"/>
    <n v="910"/>
    <x v="22"/>
    <n v="3750"/>
    <n v="2085"/>
    <n v="13765"/>
    <n v="20920"/>
    <n v="10835"/>
    <n v="9755"/>
    <n v="0"/>
    <n v="1000"/>
    <n v="410"/>
    <n v="755"/>
    <n v="1105"/>
    <n v="1525"/>
    <n v="1825"/>
    <n v="2100"/>
    <n v="2340"/>
    <n v="2530"/>
    <n v="2620"/>
    <n v="2720"/>
    <n v="2685"/>
    <n v="2800"/>
    <n v="2805"/>
    <n v="2665"/>
    <n v="2605"/>
    <n v="2430"/>
    <n v="2370"/>
    <n v="2255"/>
    <n v="2120"/>
    <n v="1935"/>
    <n v="1885"/>
    <n v="1700"/>
    <n v="1765"/>
    <n v="13825"/>
    <n v="1955"/>
  </r>
  <r>
    <x v="170"/>
    <x v="3"/>
    <x v="0"/>
    <x v="40"/>
    <n v="7780"/>
    <n v="28950"/>
    <n v="43555"/>
    <x v="138"/>
    <n v="1100"/>
    <n v="4790"/>
    <x v="157"/>
    <n v="8040"/>
    <n v="4205"/>
    <n v="20920"/>
    <n v="26785"/>
    <n v="7330"/>
    <n v="4555"/>
    <n v="0"/>
    <n v="605"/>
    <n v="1155"/>
    <n v="1545"/>
    <n v="1860"/>
    <n v="2270"/>
    <n v="2725"/>
    <n v="2820"/>
    <n v="3090"/>
    <n v="3205"/>
    <n v="3330"/>
    <n v="3340"/>
    <n v="3270"/>
    <n v="3410"/>
    <n v="3270"/>
    <n v="3350"/>
    <n v="3310"/>
    <n v="3175"/>
    <n v="3065"/>
    <n v="2940"/>
    <n v="2950"/>
    <n v="3035"/>
    <n v="3275"/>
    <n v="3875"/>
    <n v="8100"/>
    <n v="10510"/>
    <s v="N/A"/>
  </r>
  <r>
    <x v="171"/>
    <x v="6"/>
    <x v="1"/>
    <x v="3"/>
    <n v="0"/>
    <n v="0"/>
    <n v="0"/>
    <x v="139"/>
    <n v="1670"/>
    <n v="10"/>
    <x v="158"/>
    <n v="215"/>
    <n v="80"/>
    <n v="410"/>
    <n v="695"/>
    <n v="275"/>
    <n v="105"/>
    <n v="0"/>
    <n v="45"/>
    <n v="190"/>
    <n v="320"/>
    <n v="320"/>
    <n v="250"/>
    <n v="205"/>
    <n v="165"/>
    <n v="110"/>
    <n v="65"/>
    <n v="70"/>
    <n v="50"/>
    <n v="30"/>
    <n v="30"/>
    <n v="15"/>
    <n v="15"/>
    <n v="10"/>
    <s v="N/A"/>
    <n v="10"/>
    <n v="10"/>
    <n v="10"/>
    <s v="N/A"/>
    <s v="N/A"/>
    <s v="N/A"/>
    <s v="N/A"/>
    <s v="N/A"/>
    <s v="N/A"/>
  </r>
  <r>
    <x v="172"/>
    <x v="1"/>
    <x v="0"/>
    <x v="106"/>
    <n v="15125"/>
    <n v="33685"/>
    <n v="23110"/>
    <x v="30"/>
    <n v="5295"/>
    <n v="1690"/>
    <x v="159"/>
    <n v="5740"/>
    <n v="2960"/>
    <n v="15540"/>
    <n v="25365"/>
    <n v="12315"/>
    <n v="9780"/>
    <n v="0"/>
    <n v="505"/>
    <n v="1460"/>
    <n v="1550"/>
    <n v="1700"/>
    <n v="2030"/>
    <n v="2325"/>
    <n v="2570"/>
    <n v="2545"/>
    <n v="2560"/>
    <n v="2545"/>
    <n v="2505"/>
    <n v="2580"/>
    <n v="2640"/>
    <n v="2560"/>
    <n v="2625"/>
    <n v="2595"/>
    <n v="2525"/>
    <n v="2515"/>
    <n v="2590"/>
    <n v="2605"/>
    <n v="2715"/>
    <n v="2860"/>
    <n v="3315"/>
    <n v="5185"/>
    <n v="18545"/>
    <s v="N/A"/>
  </r>
  <r>
    <x v="173"/>
    <x v="2"/>
    <x v="1"/>
    <x v="3"/>
    <n v="10"/>
    <n v="180"/>
    <n v="16840"/>
    <x v="89"/>
    <n v="700"/>
    <s v="N/A"/>
    <x v="160"/>
    <n v="1640"/>
    <n v="870"/>
    <n v="4950"/>
    <n v="6695"/>
    <n v="2150"/>
    <n v="935"/>
    <n v="0"/>
    <n v="175"/>
    <n v="905"/>
    <n v="1590"/>
    <n v="1715"/>
    <n v="1660"/>
    <n v="1520"/>
    <n v="1295"/>
    <n v="1245"/>
    <n v="1115"/>
    <n v="985"/>
    <n v="855"/>
    <n v="645"/>
    <n v="560"/>
    <n v="495"/>
    <n v="380"/>
    <n v="360"/>
    <n v="275"/>
    <n v="210"/>
    <n v="175"/>
    <n v="165"/>
    <n v="105"/>
    <n v="105"/>
    <n v="75"/>
    <n v="45"/>
    <n v="800"/>
    <n v="325"/>
  </r>
  <r>
    <x v="174"/>
    <x v="5"/>
    <x v="0"/>
    <x v="107"/>
    <n v="16605"/>
    <n v="48865"/>
    <n v="73450"/>
    <x v="140"/>
    <n v="13585"/>
    <n v="1770"/>
    <x v="161"/>
    <n v="10795"/>
    <n v="5410"/>
    <n v="32325"/>
    <n v="52005"/>
    <n v="26465"/>
    <n v="20440"/>
    <s v="N/A"/>
    <n v="3795"/>
    <n v="7190"/>
    <n v="7360"/>
    <n v="7030"/>
    <n v="6400"/>
    <n v="6180"/>
    <n v="5735"/>
    <n v="5450"/>
    <n v="5010"/>
    <n v="4820"/>
    <n v="4745"/>
    <n v="4685"/>
    <n v="4550"/>
    <n v="4500"/>
    <n v="4505"/>
    <n v="4250"/>
    <n v="4350"/>
    <n v="4260"/>
    <n v="4255"/>
    <n v="4010"/>
    <n v="4165"/>
    <n v="4170"/>
    <n v="5220"/>
    <n v="13930"/>
    <n v="24275"/>
    <n v="1080"/>
  </r>
  <r>
    <x v="175"/>
    <x v="1"/>
    <x v="0"/>
    <x v="108"/>
    <n v="12580"/>
    <n v="35370"/>
    <n v="51170"/>
    <x v="141"/>
    <n v="10835"/>
    <n v="3020"/>
    <x v="162"/>
    <n v="7720"/>
    <n v="4070"/>
    <n v="25040"/>
    <n v="38880"/>
    <n v="16535"/>
    <n v="10280"/>
    <n v="15"/>
    <n v="3075"/>
    <n v="3970"/>
    <n v="4295"/>
    <n v="4565"/>
    <n v="4305"/>
    <n v="4440"/>
    <n v="4245"/>
    <n v="4135"/>
    <n v="4165"/>
    <n v="4015"/>
    <n v="4040"/>
    <n v="3985"/>
    <n v="3835"/>
    <n v="3860"/>
    <n v="3885"/>
    <n v="3625"/>
    <n v="3585"/>
    <n v="3510"/>
    <n v="3620"/>
    <n v="3495"/>
    <n v="3515"/>
    <n v="3765"/>
    <n v="4760"/>
    <n v="7215"/>
    <n v="13925"/>
    <n v="50"/>
  </r>
  <r>
    <x v="176"/>
    <x v="5"/>
    <x v="0"/>
    <x v="109"/>
    <n v="12815"/>
    <n v="13000"/>
    <n v="9155"/>
    <x v="142"/>
    <n v="14795"/>
    <n v="900"/>
    <x v="163"/>
    <n v="3040"/>
    <n v="1855"/>
    <n v="10025"/>
    <n v="15275"/>
    <n v="9020"/>
    <n v="8020"/>
    <n v="0"/>
    <n v="65"/>
    <n v="265"/>
    <n v="610"/>
    <n v="900"/>
    <n v="1170"/>
    <n v="1285"/>
    <n v="1395"/>
    <n v="1320"/>
    <n v="1350"/>
    <n v="1350"/>
    <n v="1280"/>
    <n v="1285"/>
    <n v="1280"/>
    <n v="1335"/>
    <n v="1275"/>
    <n v="1360"/>
    <n v="1325"/>
    <n v="1365"/>
    <n v="1345"/>
    <n v="1430"/>
    <n v="1425"/>
    <n v="1445"/>
    <n v="1705"/>
    <n v="3580"/>
    <n v="16610"/>
    <n v="2615"/>
  </r>
  <r>
    <x v="177"/>
    <x v="6"/>
    <x v="0"/>
    <x v="110"/>
    <n v="3495"/>
    <n v="23250"/>
    <n v="15935"/>
    <x v="143"/>
    <n v="555"/>
    <n v="855"/>
    <x v="164"/>
    <n v="2915"/>
    <n v="1775"/>
    <n v="9810"/>
    <n v="14125"/>
    <n v="7505"/>
    <n v="7035"/>
    <s v="N/A"/>
    <n v="790"/>
    <n v="750"/>
    <n v="825"/>
    <n v="1040"/>
    <n v="1225"/>
    <n v="1550"/>
    <n v="1800"/>
    <n v="2020"/>
    <n v="2250"/>
    <n v="2310"/>
    <n v="2450"/>
    <n v="2410"/>
    <n v="2460"/>
    <n v="2365"/>
    <n v="2275"/>
    <n v="2245"/>
    <n v="2050"/>
    <n v="1940"/>
    <n v="1825"/>
    <n v="1795"/>
    <n v="1665"/>
    <n v="1515"/>
    <n v="1455"/>
    <n v="1695"/>
    <n v="3105"/>
    <n v="280"/>
  </r>
  <r>
    <x v="178"/>
    <x v="0"/>
    <x v="0"/>
    <x v="111"/>
    <n v="10420"/>
    <n v="41415"/>
    <n v="46465"/>
    <x v="144"/>
    <n v="3560"/>
    <n v="1740"/>
    <x v="165"/>
    <n v="4705"/>
    <n v="3210"/>
    <n v="23270"/>
    <n v="34185"/>
    <n v="19485"/>
    <n v="17815"/>
    <s v="N/A"/>
    <n v="1510"/>
    <n v="2490"/>
    <n v="2855"/>
    <n v="3145"/>
    <n v="3165"/>
    <n v="3375"/>
    <n v="3320"/>
    <n v="3270"/>
    <n v="3325"/>
    <n v="3345"/>
    <n v="3390"/>
    <n v="3510"/>
    <n v="3435"/>
    <n v="3505"/>
    <n v="3550"/>
    <n v="3560"/>
    <n v="3525"/>
    <n v="3510"/>
    <n v="3590"/>
    <n v="3440"/>
    <n v="3480"/>
    <n v="3755"/>
    <n v="4115"/>
    <n v="7175"/>
    <n v="25195"/>
    <n v="25"/>
  </r>
  <r>
    <x v="179"/>
    <x v="0"/>
    <x v="1"/>
    <x v="3"/>
    <n v="0"/>
    <s v="N/A"/>
    <n v="15"/>
    <x v="1"/>
    <n v="33330"/>
    <n v="1135"/>
    <x v="166"/>
    <n v="1215"/>
    <n v="690"/>
    <n v="9855"/>
    <n v="9380"/>
    <n v="4740"/>
    <n v="4810"/>
    <n v="10"/>
    <n v="805"/>
    <n v="2970"/>
    <n v="4320"/>
    <n v="4065"/>
    <n v="3170"/>
    <n v="2535"/>
    <n v="1940"/>
    <n v="1450"/>
    <n v="1290"/>
    <n v="1010"/>
    <n v="890"/>
    <n v="750"/>
    <n v="685"/>
    <n v="590"/>
    <n v="535"/>
    <n v="530"/>
    <n v="430"/>
    <n v="370"/>
    <n v="395"/>
    <n v="300"/>
    <n v="300"/>
    <n v="265"/>
    <n v="255"/>
    <n v="215"/>
    <n v="2515"/>
    <n v="7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341C12-D93E-4814-9A31-B81C3D7F62A5}" name="CummLOS" cacheId="29"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F3:AG29" firstHeaderRow="1" firstDataRow="1" firstDataCol="1"/>
  <pivotFields count="51">
    <pivotField showAll="0"/>
    <pivotField showAll="0">
      <items count="9">
        <item h="1" x="4"/>
        <item x="3"/>
        <item h="1" x="5"/>
        <item h="1" x="0"/>
        <item h="1" x="1"/>
        <item h="1" x="2"/>
        <item h="1" x="6"/>
        <item h="1" m="1" x="7"/>
        <item t="default"/>
      </items>
    </pivotField>
    <pivotField showAll="0">
      <items count="5">
        <item x="0"/>
        <item x="2"/>
        <item x="1"/>
        <item x="3"/>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showAll="0"/>
    <pivotField showAll="0"/>
    <pivotField showAll="0"/>
    <pivotField showAll="0"/>
    <pivotField dataField="1" showAll="0"/>
    <pivotField dataField="1" numFmtId="1" showAll="0"/>
    <pivotField dataField="1" numFmtId="1" showAll="0"/>
    <pivotField dataField="1" numFmtId="1" showAll="0"/>
    <pivotField dataField="1" numFmtId="1" showAll="0"/>
    <pivotField dataField="1" numFmtI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6">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rowItems>
  <colItems count="1">
    <i/>
  </colItems>
  <dataFields count="26">
    <dataField name="00:00 - 00:10" fld="18" baseField="0" baseItem="1"/>
    <dataField name="00:11 - 00:20" fld="19" baseField="0" baseItem="1"/>
    <dataField name="00:21 - 00:30" fld="20" baseField="0" baseItem="2"/>
    <dataField name="00:31 - 00:40" fld="21" baseField="0" baseItem="3"/>
    <dataField name="00:41 - 00:50" fld="22" baseField="0" baseItem="4"/>
    <dataField name="00:51 - 01:00" fld="23" baseField="0" baseItem="5"/>
    <dataField name="01:01 - 01:10" fld="24" baseField="0" baseItem="6"/>
    <dataField name="01:11 - 01:20" fld="25" baseField="0" baseItem="7"/>
    <dataField name="01:21 - 01:30" fld="26" baseField="0" baseItem="8"/>
    <dataField name="01:31 - 01:40" fld="27" baseField="0" baseItem="9"/>
    <dataField name="01:41 - 01:50" fld="28" baseField="0" baseItem="10"/>
    <dataField name="01:51 - 02:00" fld="29" baseField="0" baseItem="11"/>
    <dataField name="02:01 - 02:10" fld="30" baseField="0" baseItem="12"/>
    <dataField name="02:11 - 02:20" fld="31" baseField="0" baseItem="13"/>
    <dataField name="02:21 - 02:30" fld="32" baseField="0" baseItem="14"/>
    <dataField name="02:31 - 02:40" fld="33" baseField="0" baseItem="15"/>
    <dataField name="02:41 - 02:50" fld="34" baseField="0" baseItem="16"/>
    <dataField name="02:51 - 03:00" fld="35" baseField="0" baseItem="17"/>
    <dataField name="03:01 - 03:10" fld="36" baseField="0" baseItem="18"/>
    <dataField name="03:11 - 03:20" fld="37" baseField="0" baseItem="18"/>
    <dataField name="03:21 - 03:30" fld="38" baseField="0" baseItem="18"/>
    <dataField name="03:31 - 03:40" fld="39" baseField="0" baseItem="18"/>
    <dataField name="03:41 - 03:50" fld="40" baseField="0" baseItem="18"/>
    <dataField name="03:51 - 04:00" fld="41" baseField="0" baseItem="18"/>
    <dataField name="04:01 or above" fld="42" baseField="0" baseItem="18"/>
    <dataField name="Not Known" fld="43" baseField="0" baseItem="18"/>
  </dataFields>
  <formats count="1">
    <format dxfId="0">
      <pivotArea outline="0" collapsedLevelsAreSubtotals="1" fieldPosition="0"/>
    </format>
  </formats>
  <chartFormats count="1">
    <chartFormat chart="2"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348D4E-610B-4E41-8D35-6411369B152D}"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H3" firstHeaderRow="1" firstDataRow="1" firstDataCol="0"/>
  <pivotFields count="51">
    <pivotField showAll="0"/>
    <pivotField showAll="0"/>
    <pivotField showAll="0">
      <items count="5">
        <item x="0"/>
        <item x="2"/>
        <item x="1"/>
        <item x="3"/>
        <item t="default"/>
      </items>
    </pivotField>
    <pivotField dataField="1" showAll="0"/>
    <pivotField showAll="0"/>
    <pivotField showAll="0"/>
    <pivotField showAll="0"/>
    <pivotField showAll="0"/>
    <pivotField showAll="0"/>
    <pivotField showAll="0"/>
    <pivotField showAll="0"/>
    <pivotField numFmtId="1" showAll="0"/>
    <pivotField numFmtId="1" showAll="0"/>
    <pivotField numFmtId="1" showAll="0"/>
    <pivotField showAll="0"/>
    <pivotField showAll="0"/>
    <pivotField showAll="0"/>
    <pivotField showAll="0"/>
    <pivotField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Acuity - 1 - Immediate resuscitation"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343B42B-8170-42A6-B74C-478503363EB1}" name="PivotTable30"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J3:BI11" firstHeaderRow="0" firstDataRow="1" firstDataCol="1"/>
  <pivotFields count="51">
    <pivotField showAll="0"/>
    <pivotField axis="axisRow" showAll="0">
      <items count="9">
        <item x="4"/>
        <item x="3"/>
        <item x="5"/>
        <item x="0"/>
        <item x="1"/>
        <item x="2"/>
        <item x="6"/>
        <item m="1" x="7"/>
        <item t="default"/>
      </items>
    </pivotField>
    <pivotField showAll="0">
      <items count="5">
        <item x="0"/>
        <item x="2"/>
        <item x="1"/>
        <item x="3"/>
        <item t="default"/>
      </items>
    </pivotField>
    <pivotField showAll="0">
      <items count="113">
        <item x="3"/>
        <item x="39"/>
        <item x="2"/>
        <item x="42"/>
        <item x="101"/>
        <item x="78"/>
        <item x="22"/>
        <item x="76"/>
        <item x="21"/>
        <item x="33"/>
        <item x="50"/>
        <item x="64"/>
        <item x="110"/>
        <item x="0"/>
        <item x="74"/>
        <item x="10"/>
        <item x="79"/>
        <item x="24"/>
        <item x="59"/>
        <item x="14"/>
        <item x="25"/>
        <item x="1"/>
        <item x="56"/>
        <item x="17"/>
        <item x="105"/>
        <item x="90"/>
        <item x="53"/>
        <item x="109"/>
        <item x="40"/>
        <item x="11"/>
        <item x="52"/>
        <item x="87"/>
        <item x="44"/>
        <item x="35"/>
        <item x="86"/>
        <item x="55"/>
        <item x="13"/>
        <item x="94"/>
        <item x="30"/>
        <item x="103"/>
        <item x="41"/>
        <item x="23"/>
        <item x="97"/>
        <item x="45"/>
        <item x="108"/>
        <item x="15"/>
        <item x="81"/>
        <item x="70"/>
        <item x="89"/>
        <item x="82"/>
        <item x="71"/>
        <item x="80"/>
        <item x="58"/>
        <item x="72"/>
        <item x="37"/>
        <item x="31"/>
        <item x="16"/>
        <item x="47"/>
        <item x="83"/>
        <item x="107"/>
        <item x="46"/>
        <item x="8"/>
        <item x="9"/>
        <item x="68"/>
        <item x="106"/>
        <item x="7"/>
        <item x="54"/>
        <item x="91"/>
        <item x="73"/>
        <item x="84"/>
        <item x="57"/>
        <item x="99"/>
        <item x="98"/>
        <item x="102"/>
        <item x="27"/>
        <item x="36"/>
        <item x="5"/>
        <item x="19"/>
        <item x="26"/>
        <item x="20"/>
        <item x="96"/>
        <item x="28"/>
        <item x="85"/>
        <item x="18"/>
        <item x="49"/>
        <item x="60"/>
        <item x="32"/>
        <item x="66"/>
        <item x="29"/>
        <item x="111"/>
        <item x="77"/>
        <item x="67"/>
        <item x="93"/>
        <item x="88"/>
        <item x="62"/>
        <item x="75"/>
        <item x="95"/>
        <item x="100"/>
        <item x="38"/>
        <item x="65"/>
        <item x="63"/>
        <item x="61"/>
        <item x="51"/>
        <item x="92"/>
        <item x="34"/>
        <item x="4"/>
        <item x="104"/>
        <item x="43"/>
        <item x="6"/>
        <item x="48"/>
        <item x="69"/>
        <item x="12"/>
        <item t="default"/>
      </items>
    </pivotField>
    <pivotField showAll="0"/>
    <pivotField showAll="0"/>
    <pivotField showAll="0"/>
    <pivotField showAll="0"/>
    <pivotField showAll="0"/>
    <pivotField showAll="0"/>
    <pivotField showAll="0"/>
    <pivotField numFmtId="1" showAll="0"/>
    <pivotField numFmtId="1" showAll="0"/>
    <pivotField numFmtId="1" showAll="0"/>
    <pivotField showAll="0"/>
    <pivotField showAll="0"/>
    <pivotField showAll="0"/>
    <pivotField showAll="0"/>
    <pivotField dataField="1" showAll="0"/>
    <pivotField dataField="1" numFmtId="1" showAll="0"/>
    <pivotField dataField="1" numFmtId="1" showAll="0"/>
    <pivotField dataField="1" numFmtId="1" showAll="0"/>
    <pivotField dataField="1" numFmtId="1" showAll="0"/>
    <pivotField dataField="1" numFmtI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8">
    <i>
      <x/>
    </i>
    <i>
      <x v="1"/>
    </i>
    <i>
      <x v="2"/>
    </i>
    <i>
      <x v="3"/>
    </i>
    <i>
      <x v="4"/>
    </i>
    <i>
      <x v="5"/>
    </i>
    <i>
      <x v="6"/>
    </i>
    <i t="grand">
      <x/>
    </i>
  </rowItems>
  <colFields count="1">
    <field x="-2"/>
  </colFields>
  <colItems count="25">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colItems>
  <dataFields count="25">
    <dataField name="00:00 - 00:10" fld="18" baseField="1" baseItem="0"/>
    <dataField name="00:11 - 00:20" fld="19" baseField="1" baseItem="0"/>
    <dataField name="00:21 - 00:30" fld="20" baseField="1" baseItem="0"/>
    <dataField name="00:31 - 00:40" fld="21" baseField="1" baseItem="0"/>
    <dataField name="00:41 - 00:50" fld="22" baseField="1" baseItem="0"/>
    <dataField name="00:51 - 01:00" fld="23" baseField="1" baseItem="0"/>
    <dataField name="01:01 - 01:10" fld="24" baseField="1" baseItem="0"/>
    <dataField name="01:11 - 01:20" fld="25" baseField="1" baseItem="0"/>
    <dataField name="01:21 - 01:30" fld="26" baseField="1" baseItem="0"/>
    <dataField name="01:31 - 01:40" fld="27" baseField="1" baseItem="0"/>
    <dataField name="01:41 - 01:50" fld="28" baseField="1" baseItem="0"/>
    <dataField name="01:51 - 02:00" fld="29" baseField="1" baseItem="0"/>
    <dataField name="02:01 - 02:10" fld="30" baseField="1" baseItem="0"/>
    <dataField name="02:11 - 02:20" fld="31" baseField="1" baseItem="0"/>
    <dataField name="02:21 - 02:30" fld="32" baseField="1" baseItem="0"/>
    <dataField name="02:31 - 02:40" fld="33" baseField="1" baseItem="0"/>
    <dataField name="02:41 - 02:50" fld="34" baseField="1" baseItem="0"/>
    <dataField name="02:51 - 03:00" fld="35" baseField="1" baseItem="0"/>
    <dataField name="03:01 - 03:10" fld="36" baseField="1" baseItem="0"/>
    <dataField name="03:11 - 03:20" fld="37" baseField="1" baseItem="0"/>
    <dataField name="03:21 - 03:30" fld="38" baseField="1" baseItem="0"/>
    <dataField name="03:31 - 03:40" fld="39" baseField="1" baseItem="0"/>
    <dataField name="03:41 - 03:50" fld="40" baseField="1" baseItem="0"/>
    <dataField name="03:51 - 04:00" fld="41" baseField="1" baseItem="0"/>
    <dataField name="04:01 or above" fld="42"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30C0CE7-C8C8-431D-9F36-6B5019E46984}" name="Provider Max Very Urgent"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A5:CB37" firstHeaderRow="1" firstDataRow="1" firstDataCol="1"/>
  <pivotFields count="51">
    <pivotField axis="axisRow" showAll="0" sortType="descending">
      <items count="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autoSortScope>
        <pivotArea dataOnly="0" outline="0" fieldPosition="0">
          <references count="1">
            <reference field="4294967294" count="1" selected="0">
              <x v="0"/>
            </reference>
          </references>
        </pivotArea>
      </autoSortScope>
    </pivotField>
    <pivotField showAll="0">
      <items count="9">
        <item h="1" x="4"/>
        <item x="3"/>
        <item h="1" x="5"/>
        <item h="1" x="0"/>
        <item h="1" x="1"/>
        <item h="1" x="2"/>
        <item h="1" x="6"/>
        <item h="1" m="1" x="7"/>
        <item t="default"/>
      </items>
    </pivotField>
    <pivotField showAll="0">
      <items count="5">
        <item x="0"/>
        <item x="2"/>
        <item x="1"/>
        <item x="3"/>
        <item t="default"/>
      </items>
    </pivotField>
    <pivotField showAll="0">
      <items count="113">
        <item x="3"/>
        <item x="39"/>
        <item x="2"/>
        <item x="42"/>
        <item x="101"/>
        <item x="78"/>
        <item x="22"/>
        <item x="76"/>
        <item x="21"/>
        <item x="33"/>
        <item x="50"/>
        <item x="64"/>
        <item x="110"/>
        <item x="0"/>
        <item x="74"/>
        <item x="10"/>
        <item x="79"/>
        <item x="24"/>
        <item x="59"/>
        <item x="14"/>
        <item x="25"/>
        <item x="1"/>
        <item x="56"/>
        <item x="17"/>
        <item x="105"/>
        <item x="90"/>
        <item x="53"/>
        <item x="109"/>
        <item x="40"/>
        <item x="11"/>
        <item x="52"/>
        <item x="87"/>
        <item x="44"/>
        <item x="35"/>
        <item x="86"/>
        <item x="55"/>
        <item x="13"/>
        <item x="94"/>
        <item x="30"/>
        <item x="103"/>
        <item x="41"/>
        <item x="23"/>
        <item x="97"/>
        <item x="45"/>
        <item x="108"/>
        <item x="15"/>
        <item x="81"/>
        <item x="70"/>
        <item x="89"/>
        <item x="82"/>
        <item x="71"/>
        <item x="80"/>
        <item x="58"/>
        <item x="72"/>
        <item x="37"/>
        <item x="31"/>
        <item x="16"/>
        <item x="47"/>
        <item x="83"/>
        <item x="107"/>
        <item x="46"/>
        <item x="8"/>
        <item x="9"/>
        <item x="68"/>
        <item x="106"/>
        <item x="7"/>
        <item x="54"/>
        <item x="91"/>
        <item x="73"/>
        <item x="84"/>
        <item x="57"/>
        <item x="99"/>
        <item x="98"/>
        <item x="102"/>
        <item x="27"/>
        <item x="36"/>
        <item x="5"/>
        <item x="19"/>
        <item x="26"/>
        <item x="20"/>
        <item x="96"/>
        <item x="28"/>
        <item x="85"/>
        <item x="18"/>
        <item x="49"/>
        <item x="60"/>
        <item x="32"/>
        <item x="66"/>
        <item x="29"/>
        <item x="111"/>
        <item x="77"/>
        <item x="67"/>
        <item x="93"/>
        <item x="88"/>
        <item x="62"/>
        <item x="75"/>
        <item x="95"/>
        <item x="100"/>
        <item x="38"/>
        <item x="65"/>
        <item x="63"/>
        <item x="61"/>
        <item x="51"/>
        <item x="92"/>
        <item x="34"/>
        <item x="4"/>
        <item x="104"/>
        <item x="43"/>
        <item x="6"/>
        <item x="48"/>
        <item x="69"/>
        <item x="12"/>
        <item t="default"/>
      </items>
    </pivotField>
    <pivotField dataField="1" showAll="0"/>
    <pivotField showAll="0"/>
    <pivotField showAll="0"/>
    <pivotField showAll="0"/>
    <pivotField showAll="0"/>
    <pivotField showAll="0"/>
    <pivotField showAll="0"/>
    <pivotField numFmtId="1" showAll="0"/>
    <pivotField numFmtId="1" showAll="0"/>
    <pivotField numFmtId="1" showAll="0"/>
    <pivotField showAll="0"/>
    <pivotField showAll="0"/>
    <pivotField showAll="0"/>
    <pivotField showAll="0"/>
    <pivotField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2">
    <i>
      <x v="53"/>
    </i>
    <i>
      <x v="65"/>
    </i>
    <i>
      <x v="5"/>
    </i>
    <i>
      <x v="69"/>
    </i>
    <i>
      <x v="61"/>
    </i>
    <i>
      <x v="151"/>
    </i>
    <i>
      <x v="127"/>
    </i>
    <i>
      <x v="162"/>
    </i>
    <i>
      <x v="147"/>
    </i>
    <i>
      <x v="148"/>
    </i>
    <i>
      <x v="170"/>
    </i>
    <i>
      <x v="39"/>
    </i>
    <i>
      <x v="27"/>
    </i>
    <i>
      <x v="149"/>
    </i>
    <i>
      <x v="8"/>
    </i>
    <i>
      <x v="7"/>
    </i>
    <i>
      <x v="21"/>
    </i>
    <i>
      <x v="62"/>
    </i>
    <i>
      <x v="47"/>
    </i>
    <i>
      <x v="50"/>
    </i>
    <i>
      <x v="137"/>
    </i>
    <i>
      <x v="51"/>
    </i>
    <i>
      <x v="77"/>
    </i>
    <i>
      <x v="146"/>
    </i>
    <i>
      <x v="81"/>
    </i>
    <i>
      <x v="163"/>
    </i>
    <i>
      <x v="20"/>
    </i>
    <i>
      <x v="106"/>
    </i>
    <i>
      <x v="164"/>
    </i>
    <i>
      <x v="82"/>
    </i>
    <i>
      <x v="129"/>
    </i>
    <i t="grand">
      <x/>
    </i>
  </rowItems>
  <colItems count="1">
    <i/>
  </colItems>
  <dataFields count="1">
    <dataField name="Very urgent" fld="4"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F78BC24-6F45-4920-B7A2-54CE7115B71F}" name="Provider Max Urgent"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E5:CF186" firstHeaderRow="1" firstDataRow="1" firstDataCol="1"/>
  <pivotFields count="51">
    <pivotField axis="axisRow" showAll="0" sortType="descending">
      <items count="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autoSortScope>
        <pivotArea dataOnly="0" outline="0" fieldPosition="0">
          <references count="1">
            <reference field="4294967294" count="1" selected="0">
              <x v="0"/>
            </reference>
          </references>
        </pivotArea>
      </autoSortScope>
    </pivotField>
    <pivotField showAll="0">
      <items count="9">
        <item x="4"/>
        <item x="3"/>
        <item x="5"/>
        <item x="0"/>
        <item x="1"/>
        <item x="2"/>
        <item x="6"/>
        <item m="1" x="7"/>
        <item t="default"/>
      </items>
    </pivotField>
    <pivotField showAll="0">
      <items count="5">
        <item x="0"/>
        <item x="2"/>
        <item x="1"/>
        <item x="3"/>
        <item t="default"/>
      </items>
    </pivotField>
    <pivotField showAll="0">
      <items count="113">
        <item x="3"/>
        <item x="39"/>
        <item x="2"/>
        <item x="42"/>
        <item x="101"/>
        <item x="78"/>
        <item x="22"/>
        <item x="76"/>
        <item x="21"/>
        <item x="33"/>
        <item x="50"/>
        <item x="64"/>
        <item x="110"/>
        <item x="0"/>
        <item x="74"/>
        <item x="10"/>
        <item x="79"/>
        <item x="24"/>
        <item x="59"/>
        <item x="14"/>
        <item x="25"/>
        <item x="1"/>
        <item x="56"/>
        <item x="17"/>
        <item x="105"/>
        <item x="90"/>
        <item x="53"/>
        <item x="109"/>
        <item x="40"/>
        <item x="11"/>
        <item x="52"/>
        <item x="87"/>
        <item x="44"/>
        <item x="35"/>
        <item x="86"/>
        <item x="55"/>
        <item x="13"/>
        <item x="94"/>
        <item x="30"/>
        <item x="103"/>
        <item x="41"/>
        <item x="23"/>
        <item x="97"/>
        <item x="45"/>
        <item x="108"/>
        <item x="15"/>
        <item x="81"/>
        <item x="70"/>
        <item x="89"/>
        <item x="82"/>
        <item x="71"/>
        <item x="80"/>
        <item x="58"/>
        <item x="72"/>
        <item x="37"/>
        <item x="31"/>
        <item x="16"/>
        <item x="47"/>
        <item x="83"/>
        <item x="107"/>
        <item x="46"/>
        <item x="8"/>
        <item x="9"/>
        <item x="68"/>
        <item x="106"/>
        <item x="7"/>
        <item x="54"/>
        <item x="91"/>
        <item x="73"/>
        <item x="84"/>
        <item x="57"/>
        <item x="99"/>
        <item x="98"/>
        <item x="102"/>
        <item x="27"/>
        <item x="36"/>
        <item x="5"/>
        <item x="19"/>
        <item x="26"/>
        <item x="20"/>
        <item x="96"/>
        <item x="28"/>
        <item x="85"/>
        <item x="18"/>
        <item x="49"/>
        <item x="60"/>
        <item x="32"/>
        <item x="66"/>
        <item x="29"/>
        <item x="111"/>
        <item x="77"/>
        <item x="67"/>
        <item x="93"/>
        <item x="88"/>
        <item x="62"/>
        <item x="75"/>
        <item x="95"/>
        <item x="100"/>
        <item x="38"/>
        <item x="65"/>
        <item x="63"/>
        <item x="61"/>
        <item x="51"/>
        <item x="92"/>
        <item x="34"/>
        <item x="4"/>
        <item x="104"/>
        <item x="43"/>
        <item x="6"/>
        <item x="48"/>
        <item x="69"/>
        <item x="12"/>
        <item t="default"/>
      </items>
    </pivotField>
    <pivotField showAll="0"/>
    <pivotField dataField="1" showAll="0"/>
    <pivotField showAll="0"/>
    <pivotField showAll="0"/>
    <pivotField showAll="0"/>
    <pivotField showAll="0"/>
    <pivotField showAll="0"/>
    <pivotField numFmtId="1" showAll="0"/>
    <pivotField numFmtId="1" showAll="0"/>
    <pivotField numFmtId="1" showAll="0"/>
    <pivotField showAll="0"/>
    <pivotField showAll="0"/>
    <pivotField showAll="0"/>
    <pivotField showAll="0"/>
    <pivotField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81">
    <i>
      <x v="7"/>
    </i>
    <i>
      <x v="64"/>
    </i>
    <i>
      <x v="40"/>
    </i>
    <i>
      <x v="96"/>
    </i>
    <i>
      <x v="153"/>
    </i>
    <i>
      <x v="37"/>
    </i>
    <i>
      <x v="156"/>
    </i>
    <i>
      <x v="65"/>
    </i>
    <i>
      <x v="71"/>
    </i>
    <i>
      <x v="26"/>
    </i>
    <i>
      <x v="103"/>
    </i>
    <i>
      <x v="5"/>
    </i>
    <i>
      <x v="90"/>
    </i>
    <i>
      <x v="78"/>
    </i>
    <i>
      <x v="157"/>
    </i>
    <i>
      <x v="38"/>
    </i>
    <i>
      <x v="53"/>
    </i>
    <i>
      <x v="150"/>
    </i>
    <i>
      <x v="93"/>
    </i>
    <i>
      <x v="123"/>
    </i>
    <i>
      <x v="13"/>
    </i>
    <i>
      <x v="69"/>
    </i>
    <i>
      <x v="161"/>
    </i>
    <i>
      <x v="45"/>
    </i>
    <i>
      <x v="48"/>
    </i>
    <i>
      <x v="174"/>
    </i>
    <i>
      <x v="75"/>
    </i>
    <i>
      <x v="159"/>
    </i>
    <i>
      <x v="144"/>
    </i>
    <i>
      <x v="18"/>
    </i>
    <i>
      <x v="112"/>
    </i>
    <i>
      <x v="14"/>
    </i>
    <i>
      <x v="152"/>
    </i>
    <i>
      <x v="39"/>
    </i>
    <i>
      <x v="99"/>
    </i>
    <i>
      <x v="127"/>
    </i>
    <i>
      <x v="143"/>
    </i>
    <i>
      <x v="61"/>
    </i>
    <i>
      <x v="84"/>
    </i>
    <i>
      <x v="104"/>
    </i>
    <i>
      <x v="50"/>
    </i>
    <i>
      <x v="63"/>
    </i>
    <i>
      <x v="178"/>
    </i>
    <i>
      <x v="79"/>
    </i>
    <i>
      <x v="160"/>
    </i>
    <i>
      <x v="67"/>
    </i>
    <i>
      <x v="166"/>
    </i>
    <i>
      <x v="88"/>
    </i>
    <i>
      <x v="9"/>
    </i>
    <i>
      <x v="36"/>
    </i>
    <i>
      <x v="76"/>
    </i>
    <i>
      <x v="131"/>
    </i>
    <i>
      <x v="167"/>
    </i>
    <i>
      <x v="17"/>
    </i>
    <i>
      <x v="89"/>
    </i>
    <i>
      <x v="31"/>
    </i>
    <i>
      <x v="16"/>
    </i>
    <i>
      <x v="175"/>
    </i>
    <i>
      <x v="58"/>
    </i>
    <i>
      <x v="172"/>
    </i>
    <i>
      <x v="133"/>
    </i>
    <i>
      <x v="130"/>
    </i>
    <i>
      <x v="105"/>
    </i>
    <i>
      <x v="22"/>
    </i>
    <i>
      <x v="46"/>
    </i>
    <i>
      <x v="42"/>
    </i>
    <i>
      <x v="121"/>
    </i>
    <i>
      <x v="170"/>
    </i>
    <i>
      <x v="110"/>
    </i>
    <i>
      <x v="12"/>
    </i>
    <i>
      <x v="117"/>
    </i>
    <i>
      <x v="158"/>
    </i>
    <i>
      <x v="145"/>
    </i>
    <i>
      <x v="126"/>
    </i>
    <i>
      <x v="140"/>
    </i>
    <i>
      <x v="165"/>
    </i>
    <i>
      <x v="109"/>
    </i>
    <i>
      <x v="128"/>
    </i>
    <i>
      <x v="25"/>
    </i>
    <i>
      <x v="74"/>
    </i>
    <i>
      <x v="169"/>
    </i>
    <i>
      <x v="62"/>
    </i>
    <i>
      <x v="86"/>
    </i>
    <i>
      <x v="151"/>
    </i>
    <i>
      <x v="141"/>
    </i>
    <i>
      <x v="177"/>
    </i>
    <i>
      <x v="27"/>
    </i>
    <i>
      <x v="136"/>
    </i>
    <i>
      <x v="154"/>
    </i>
    <i>
      <x v="83"/>
    </i>
    <i>
      <x v="122"/>
    </i>
    <i>
      <x v="124"/>
    </i>
    <i>
      <x v="80"/>
    </i>
    <i>
      <x/>
    </i>
    <i>
      <x v="138"/>
    </i>
    <i>
      <x v="87"/>
    </i>
    <i>
      <x v="32"/>
    </i>
    <i>
      <x v="142"/>
    </i>
    <i>
      <x v="60"/>
    </i>
    <i>
      <x v="19"/>
    </i>
    <i>
      <x v="49"/>
    </i>
    <i>
      <x v="34"/>
    </i>
    <i>
      <x v="176"/>
    </i>
    <i>
      <x v="98"/>
    </i>
    <i>
      <x v="111"/>
    </i>
    <i>
      <x v="21"/>
    </i>
    <i>
      <x v="139"/>
    </i>
    <i>
      <x v="23"/>
    </i>
    <i>
      <x v="155"/>
    </i>
    <i>
      <x v="66"/>
    </i>
    <i>
      <x v="6"/>
    </i>
    <i>
      <x v="11"/>
    </i>
    <i>
      <x v="35"/>
    </i>
    <i>
      <x v="137"/>
    </i>
    <i>
      <x v="52"/>
    </i>
    <i>
      <x v="47"/>
    </i>
    <i>
      <x v="147"/>
    </i>
    <i>
      <x v="149"/>
    </i>
    <i>
      <x v="1"/>
    </i>
    <i>
      <x v="57"/>
    </i>
    <i>
      <x v="148"/>
    </i>
    <i>
      <x v="162"/>
    </i>
    <i>
      <x v="28"/>
    </i>
    <i>
      <x v="29"/>
    </i>
    <i>
      <x v="116"/>
    </i>
    <i>
      <x v="2"/>
    </i>
    <i>
      <x v="118"/>
    </i>
    <i>
      <x v="77"/>
    </i>
    <i>
      <x v="43"/>
    </i>
    <i>
      <x v="146"/>
    </i>
    <i>
      <x v="132"/>
    </i>
    <i>
      <x v="44"/>
    </i>
    <i>
      <x v="164"/>
    </i>
    <i>
      <x v="108"/>
    </i>
    <i>
      <x v="8"/>
    </i>
    <i>
      <x v="51"/>
    </i>
    <i>
      <x v="91"/>
    </i>
    <i>
      <x v="70"/>
    </i>
    <i>
      <x v="30"/>
    </i>
    <i>
      <x v="59"/>
    </i>
    <i>
      <x v="15"/>
    </i>
    <i>
      <x v="81"/>
    </i>
    <i>
      <x v="24"/>
    </i>
    <i>
      <x v="163"/>
    </i>
    <i>
      <x v="20"/>
    </i>
    <i>
      <x v="173"/>
    </i>
    <i>
      <x v="115"/>
    </i>
    <i>
      <x v="95"/>
    </i>
    <i>
      <x v="3"/>
    </i>
    <i>
      <x v="120"/>
    </i>
    <i>
      <x v="54"/>
    </i>
    <i>
      <x v="68"/>
    </i>
    <i>
      <x v="41"/>
    </i>
    <i>
      <x v="125"/>
    </i>
    <i>
      <x v="82"/>
    </i>
    <i>
      <x v="129"/>
    </i>
    <i>
      <x v="106"/>
    </i>
    <i>
      <x v="97"/>
    </i>
    <i>
      <x v="102"/>
    </i>
    <i>
      <x v="10"/>
    </i>
    <i>
      <x v="171"/>
    </i>
    <i>
      <x v="134"/>
    </i>
    <i>
      <x v="94"/>
    </i>
    <i>
      <x v="135"/>
    </i>
    <i>
      <x v="179"/>
    </i>
    <i>
      <x v="113"/>
    </i>
    <i>
      <x v="168"/>
    </i>
    <i>
      <x v="114"/>
    </i>
    <i>
      <x v="92"/>
    </i>
    <i>
      <x v="85"/>
    </i>
    <i>
      <x v="72"/>
    </i>
    <i>
      <x v="56"/>
    </i>
    <i>
      <x v="107"/>
    </i>
    <i>
      <x v="55"/>
    </i>
    <i>
      <x v="73"/>
    </i>
    <i>
      <x v="100"/>
    </i>
    <i>
      <x v="33"/>
    </i>
    <i>
      <x v="119"/>
    </i>
    <i>
      <x v="4"/>
    </i>
    <i>
      <x v="101"/>
    </i>
    <i t="grand">
      <x/>
    </i>
  </rowItems>
  <colItems count="1">
    <i/>
  </colItems>
  <dataFields count="1">
    <dataField name="Urge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7278752-23A6-4E6F-AD1B-6C809A8F968B}" name="Provider Short LOS"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X572:BE604" firstHeaderRow="0" firstDataRow="1" firstDataCol="1"/>
  <pivotFields count="51">
    <pivotField axis="axisRow" showAll="0" sortType="descending">
      <items count="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autoSortScope>
        <pivotArea dataOnly="0" outline="0" fieldPosition="0">
          <references count="1">
            <reference field="4294967294" count="1" selected="0">
              <x v="0"/>
            </reference>
          </references>
        </pivotArea>
      </autoSortScope>
    </pivotField>
    <pivotField showAll="0">
      <items count="9">
        <item h="1" x="4"/>
        <item x="3"/>
        <item h="1" x="5"/>
        <item h="1" x="0"/>
        <item h="1" x="1"/>
        <item h="1" x="2"/>
        <item h="1" x="6"/>
        <item h="1" m="1" x="7"/>
        <item t="default"/>
      </items>
    </pivotField>
    <pivotField showAll="0">
      <items count="5">
        <item x="0"/>
        <item x="2"/>
        <item x="1"/>
        <item x="3"/>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showAll="0"/>
    <pivotField showAll="0"/>
    <pivotField showAll="0"/>
    <pivotField showAll="0"/>
    <pivotField dataField="1" showAll="0"/>
    <pivotField dataField="1" numFmtId="1" showAll="0"/>
    <pivotField dataField="1" numFmtId="1" showAll="0"/>
    <pivotField dataField="1" numFmtId="1" showAll="0"/>
    <pivotField dataField="1" numFmtId="1" showAll="0"/>
    <pivotField dataField="1"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2">
    <i>
      <x v="51"/>
    </i>
    <i>
      <x v="106"/>
    </i>
    <i>
      <x v="129"/>
    </i>
    <i>
      <x v="77"/>
    </i>
    <i>
      <x v="53"/>
    </i>
    <i>
      <x v="7"/>
    </i>
    <i>
      <x v="147"/>
    </i>
    <i>
      <x v="162"/>
    </i>
    <i>
      <x v="47"/>
    </i>
    <i>
      <x v="149"/>
    </i>
    <i>
      <x v="61"/>
    </i>
    <i>
      <x v="151"/>
    </i>
    <i>
      <x v="82"/>
    </i>
    <i>
      <x v="146"/>
    </i>
    <i>
      <x v="148"/>
    </i>
    <i>
      <x v="27"/>
    </i>
    <i>
      <x v="65"/>
    </i>
    <i>
      <x v="81"/>
    </i>
    <i>
      <x v="62"/>
    </i>
    <i>
      <x v="21"/>
    </i>
    <i>
      <x v="20"/>
    </i>
    <i>
      <x v="170"/>
    </i>
    <i>
      <x v="39"/>
    </i>
    <i>
      <x v="8"/>
    </i>
    <i>
      <x v="127"/>
    </i>
    <i>
      <x v="164"/>
    </i>
    <i>
      <x v="5"/>
    </i>
    <i>
      <x v="50"/>
    </i>
    <i>
      <x v="163"/>
    </i>
    <i>
      <x v="69"/>
    </i>
    <i>
      <x v="137"/>
    </i>
    <i t="grand">
      <x/>
    </i>
  </rowItems>
  <colFields count="1">
    <field x="-2"/>
  </colFields>
  <colItems count="7">
    <i>
      <x/>
    </i>
    <i i="1">
      <x v="1"/>
    </i>
    <i i="2">
      <x v="2"/>
    </i>
    <i i="3">
      <x v="3"/>
    </i>
    <i i="4">
      <x v="4"/>
    </i>
    <i i="5">
      <x v="5"/>
    </i>
    <i i="6">
      <x v="6"/>
    </i>
  </colItems>
  <dataFields count="7">
    <dataField name="Short_LOS" fld="44" baseField="0" baseItem="89"/>
    <dataField name="00:51 - 01:00" fld="23" baseField="0" baseItem="5"/>
    <dataField name="00:41 - 00:50" fld="22" baseField="0" baseItem="4"/>
    <dataField name="00:31 - 00:40" fld="21" baseField="0" baseItem="3"/>
    <dataField name="00:21 - 00:30" fld="20" baseField="0" baseItem="2"/>
    <dataField name="00:11 - 00:20" fld="19" baseField="0" baseItem="1"/>
    <dataField name="00:00 - 00:10" fld="18"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B1F035A-9415-45CF-A946-945B535236C2}" name="Provider&amp;Acuity"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G52" firstHeaderRow="0" firstDataRow="1" firstDataCol="1" rowPageCount="1" colPageCount="1"/>
  <pivotFields count="51">
    <pivotField axis="axisRow" showAll="0">
      <items count="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axis="axisPage" multipleItemSelectionAllowed="1" showAll="0">
      <items count="9">
        <item h="1" x="4"/>
        <item x="3"/>
        <item h="1" x="5"/>
        <item h="1" x="0"/>
        <item h="1" x="1"/>
        <item h="1" x="2"/>
        <item h="1" x="6"/>
        <item h="1" m="1" x="7"/>
        <item t="default"/>
      </items>
    </pivotField>
    <pivotField showAll="0">
      <items count="5">
        <item x="0"/>
        <item x="2"/>
        <item x="1"/>
        <item x="3"/>
        <item t="default"/>
      </items>
    </pivotField>
    <pivotField dataField="1" showAll="0"/>
    <pivotField dataField="1" showAll="0"/>
    <pivotField dataField="1" showAll="0"/>
    <pivotField dataField="1" showAll="0"/>
    <pivotField dataField="1" showAll="0"/>
    <pivotField dataField="1" showAll="0"/>
    <pivotField showAll="0"/>
    <pivotField showAll="0"/>
    <pivotField numFmtId="1" showAll="0"/>
    <pivotField numFmtId="1" showAll="0"/>
    <pivotField numFmtId="1" showAll="0"/>
    <pivotField showAll="0"/>
    <pivotField showAll="0"/>
    <pivotField showAll="0"/>
    <pivotField showAll="0"/>
    <pivotField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2">
    <i>
      <x v="5"/>
    </i>
    <i>
      <x v="7"/>
    </i>
    <i>
      <x v="8"/>
    </i>
    <i>
      <x v="20"/>
    </i>
    <i>
      <x v="21"/>
    </i>
    <i>
      <x v="27"/>
    </i>
    <i>
      <x v="39"/>
    </i>
    <i>
      <x v="47"/>
    </i>
    <i>
      <x v="50"/>
    </i>
    <i>
      <x v="51"/>
    </i>
    <i>
      <x v="53"/>
    </i>
    <i>
      <x v="61"/>
    </i>
    <i>
      <x v="62"/>
    </i>
    <i>
      <x v="65"/>
    </i>
    <i>
      <x v="69"/>
    </i>
    <i>
      <x v="77"/>
    </i>
    <i>
      <x v="81"/>
    </i>
    <i>
      <x v="82"/>
    </i>
    <i>
      <x v="106"/>
    </i>
    <i>
      <x v="127"/>
    </i>
    <i>
      <x v="129"/>
    </i>
    <i>
      <x v="137"/>
    </i>
    <i>
      <x v="146"/>
    </i>
    <i>
      <x v="147"/>
    </i>
    <i>
      <x v="148"/>
    </i>
    <i>
      <x v="149"/>
    </i>
    <i>
      <x v="151"/>
    </i>
    <i>
      <x v="162"/>
    </i>
    <i>
      <x v="163"/>
    </i>
    <i>
      <x v="164"/>
    </i>
    <i>
      <x v="170"/>
    </i>
    <i t="grand">
      <x/>
    </i>
  </rowItems>
  <colFields count="1">
    <field x="-2"/>
  </colFields>
  <colItems count="6">
    <i>
      <x/>
    </i>
    <i i="1">
      <x v="1"/>
    </i>
    <i i="2">
      <x v="2"/>
    </i>
    <i i="3">
      <x v="3"/>
    </i>
    <i i="4">
      <x v="4"/>
    </i>
    <i i="5">
      <x v="5"/>
    </i>
  </colItems>
  <pageFields count="1">
    <pageField fld="1" hier="-1"/>
  </pageFields>
  <dataFields count="6">
    <dataField name="Immediate resuscitation" fld="3" baseField="0" baseItem="0"/>
    <dataField name="Very urgent" fld="4" baseField="0" baseItem="0"/>
    <dataField name="Urgent" fld="5" baseField="0" baseItem="0"/>
    <dataField name="Standard" fld="6" baseField="0" baseItem="0"/>
    <dataField name="Non-urgent" fld="7" baseField="0" baseItem="0"/>
    <dataField name="Not Known"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2ADFDBC-1579-45A5-B6A8-2359D5F14BCA}" name="ProviderCount"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51">
    <pivotField dataField="1" showAll="0"/>
    <pivotField showAll="0">
      <items count="9">
        <item h="1" x="4"/>
        <item x="3"/>
        <item h="1" x="5"/>
        <item h="1" x="0"/>
        <item h="1" x="1"/>
        <item h="1" x="2"/>
        <item h="1" x="6"/>
        <item h="1" m="1" x="7"/>
        <item t="default"/>
      </items>
    </pivotField>
    <pivotField showAll="0">
      <items count="5">
        <item x="0"/>
        <item x="2"/>
        <item x="1"/>
        <item x="3"/>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showAll="0"/>
    <pivotField showAll="0"/>
    <pivotField showAll="0"/>
    <pivotField showAll="0"/>
    <pivotField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Count of PROVID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FE55625-7DBB-4CC5-A7EC-E500A3053F94}" name="CummAges" cacheId="29"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C3:AD12" firstHeaderRow="1" firstDataRow="1" firstDataCol="1"/>
  <pivotFields count="51">
    <pivotField showAll="0"/>
    <pivotField showAll="0">
      <items count="9">
        <item h="1" x="4"/>
        <item x="3"/>
        <item h="1" x="5"/>
        <item h="1" x="0"/>
        <item h="1" x="1"/>
        <item h="1" x="2"/>
        <item h="1" x="6"/>
        <item h="1" m="1" x="7"/>
        <item t="default"/>
      </items>
    </pivotField>
    <pivotField showAll="0">
      <items count="5">
        <item x="0"/>
        <item x="2"/>
        <item x="1"/>
        <item x="3"/>
        <item t="default"/>
      </items>
    </pivotField>
    <pivotField showAll="0"/>
    <pivotField showAll="0"/>
    <pivotField showAll="0"/>
    <pivotField showAll="0"/>
    <pivotField showAll="0"/>
    <pivotField showAll="0"/>
    <pivotField dataField="1" showAll="0"/>
    <pivotField dataField="1" showAll="0"/>
    <pivotField dataField="1" numFmtId="1" showAll="0"/>
    <pivotField dataField="1" numFmtId="1" showAll="0"/>
    <pivotField dataField="1" numFmtId="1" showAll="0"/>
    <pivotField dataField="1" showAll="0"/>
    <pivotField dataField="1" showAll="0"/>
    <pivotField dataField="1" showAll="0"/>
    <pivotField dataField="1" showAll="0"/>
    <pivotField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9">
    <i>
      <x/>
    </i>
    <i i="1">
      <x v="1"/>
    </i>
    <i i="2">
      <x v="2"/>
    </i>
    <i i="3">
      <x v="3"/>
    </i>
    <i i="4">
      <x v="4"/>
    </i>
    <i i="5">
      <x v="5"/>
    </i>
    <i i="6">
      <x v="6"/>
    </i>
    <i i="7">
      <x v="7"/>
    </i>
    <i i="8">
      <x v="8"/>
    </i>
  </rowItems>
  <colItems count="1">
    <i/>
  </colItems>
  <dataFields count="9">
    <dataField name="Under 1Yr" fld="9" baseField="0" baseItem="1115579520"/>
    <dataField name="1-4yrs" fld="10" baseField="0" baseItem="885192960"/>
    <dataField name="5-13Yrs" fld="11" baseField="0" baseItem="1093086256"/>
    <dataField name="14-17yrs" fld="12" baseField="0" baseItem="885201984"/>
    <dataField name="18-34yrs" fld="13" baseField="0" baseItem="1115579136"/>
    <dataField name="35-64yrs" fld="14" baseField="0" baseItem="634222000"/>
    <dataField name="65-79yrs" fld="15" baseField="0" baseItem="885187968"/>
    <dataField name="80yrs+" fld="16" baseField="0" baseItem="885191664"/>
    <dataField name="Not Known" fld="17" baseField="0" baseItem="8"/>
  </dataFields>
  <formats count="1">
    <format dxfId="2">
      <pivotArea outline="0" collapsedLevelsAreSubtotals="1" fieldPosition="0"/>
    </format>
  </formats>
  <chartFormats count="9">
    <chartFormat chart="6" format="18" series="1">
      <pivotArea type="data" outline="0" fieldPosition="0">
        <references count="1">
          <reference field="4294967294" count="1" selected="0">
            <x v="0"/>
          </reference>
        </references>
      </pivotArea>
    </chartFormat>
    <chartFormat chart="6" format="19" series="1">
      <pivotArea type="data" outline="0" fieldPosition="0">
        <references count="1">
          <reference field="4294967294" count="1" selected="0">
            <x v="1"/>
          </reference>
        </references>
      </pivotArea>
    </chartFormat>
    <chartFormat chart="6" format="20" series="1">
      <pivotArea type="data" outline="0" fieldPosition="0">
        <references count="1">
          <reference field="4294967294" count="1" selected="0">
            <x v="2"/>
          </reference>
        </references>
      </pivotArea>
    </chartFormat>
    <chartFormat chart="6" format="21" series="1">
      <pivotArea type="data" outline="0" fieldPosition="0">
        <references count="1">
          <reference field="4294967294" count="1" selected="0">
            <x v="3"/>
          </reference>
        </references>
      </pivotArea>
    </chartFormat>
    <chartFormat chart="6" format="22" series="1">
      <pivotArea type="data" outline="0" fieldPosition="0">
        <references count="1">
          <reference field="4294967294" count="1" selected="0">
            <x v="4"/>
          </reference>
        </references>
      </pivotArea>
    </chartFormat>
    <chartFormat chart="6" format="23" series="1">
      <pivotArea type="data" outline="0" fieldPosition="0">
        <references count="1">
          <reference field="4294967294" count="1" selected="0">
            <x v="5"/>
          </reference>
        </references>
      </pivotArea>
    </chartFormat>
    <chartFormat chart="6" format="24" series="1">
      <pivotArea type="data" outline="0" fieldPosition="0">
        <references count="1">
          <reference field="4294967294" count="1" selected="0">
            <x v="6"/>
          </reference>
        </references>
      </pivotArea>
    </chartFormat>
    <chartFormat chart="6" format="25" series="1">
      <pivotArea type="data" outline="0" fieldPosition="0">
        <references count="1">
          <reference field="4294967294" count="1" selected="0">
            <x v="7"/>
          </reference>
        </references>
      </pivotArea>
    </chartFormat>
    <chartFormat chart="6" format="26"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9B91A07-E7A1-43AA-BE32-219B5C7DBD02}" name="Accuity across Region"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7:O15" firstHeaderRow="0" firstDataRow="1" firstDataCol="1"/>
  <pivotFields count="51">
    <pivotField showAll="0"/>
    <pivotField axis="axisRow" showAll="0">
      <items count="9">
        <item x="4"/>
        <item x="3"/>
        <item x="5"/>
        <item x="0"/>
        <item x="1"/>
        <item x="2"/>
        <item x="6"/>
        <item m="1" x="7"/>
        <item t="default"/>
      </items>
    </pivotField>
    <pivotField showAll="0">
      <items count="5">
        <item x="0"/>
        <item x="2"/>
        <item x="1"/>
        <item x="3"/>
        <item t="default"/>
      </items>
    </pivotField>
    <pivotField dataField="1" showAll="0">
      <items count="113">
        <item x="3"/>
        <item x="39"/>
        <item x="2"/>
        <item x="42"/>
        <item x="101"/>
        <item x="78"/>
        <item x="22"/>
        <item x="76"/>
        <item x="21"/>
        <item x="33"/>
        <item x="50"/>
        <item x="64"/>
        <item x="110"/>
        <item x="0"/>
        <item x="74"/>
        <item x="10"/>
        <item x="79"/>
        <item x="24"/>
        <item x="59"/>
        <item x="14"/>
        <item x="25"/>
        <item x="1"/>
        <item x="56"/>
        <item x="17"/>
        <item x="105"/>
        <item x="90"/>
        <item x="53"/>
        <item x="109"/>
        <item x="40"/>
        <item x="11"/>
        <item x="52"/>
        <item x="87"/>
        <item x="44"/>
        <item x="35"/>
        <item x="86"/>
        <item x="55"/>
        <item x="13"/>
        <item x="94"/>
        <item x="30"/>
        <item x="103"/>
        <item x="41"/>
        <item x="23"/>
        <item x="97"/>
        <item x="45"/>
        <item x="108"/>
        <item x="15"/>
        <item x="81"/>
        <item x="70"/>
        <item x="89"/>
        <item x="82"/>
        <item x="71"/>
        <item x="80"/>
        <item x="58"/>
        <item x="72"/>
        <item x="37"/>
        <item x="31"/>
        <item x="16"/>
        <item x="47"/>
        <item x="83"/>
        <item x="107"/>
        <item x="46"/>
        <item x="8"/>
        <item x="9"/>
        <item x="68"/>
        <item x="106"/>
        <item x="7"/>
        <item x="54"/>
        <item x="91"/>
        <item x="73"/>
        <item x="84"/>
        <item x="57"/>
        <item x="99"/>
        <item x="98"/>
        <item x="102"/>
        <item x="27"/>
        <item x="36"/>
        <item x="5"/>
        <item x="19"/>
        <item x="26"/>
        <item x="20"/>
        <item x="96"/>
        <item x="28"/>
        <item x="85"/>
        <item x="18"/>
        <item x="49"/>
        <item x="60"/>
        <item x="32"/>
        <item x="66"/>
        <item x="29"/>
        <item x="111"/>
        <item x="77"/>
        <item x="67"/>
        <item x="93"/>
        <item x="88"/>
        <item x="62"/>
        <item x="75"/>
        <item x="95"/>
        <item x="100"/>
        <item x="38"/>
        <item x="65"/>
        <item x="63"/>
        <item x="61"/>
        <item x="51"/>
        <item x="92"/>
        <item x="34"/>
        <item x="4"/>
        <item x="104"/>
        <item x="43"/>
        <item x="6"/>
        <item x="48"/>
        <item x="69"/>
        <item x="12"/>
        <item t="default"/>
      </items>
    </pivotField>
    <pivotField dataField="1" showAll="0"/>
    <pivotField dataField="1" showAll="0"/>
    <pivotField dataField="1" showAll="0"/>
    <pivotField dataField="1" showAll="0"/>
    <pivotField dataField="1" showAll="0"/>
    <pivotField showAll="0"/>
    <pivotField showAll="0"/>
    <pivotField numFmtId="1" showAll="0"/>
    <pivotField numFmtId="1" showAll="0"/>
    <pivotField numFmtId="1" showAll="0"/>
    <pivotField showAll="0"/>
    <pivotField showAll="0"/>
    <pivotField showAll="0"/>
    <pivotField showAll="0"/>
    <pivotField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8">
    <i>
      <x/>
    </i>
    <i>
      <x v="1"/>
    </i>
    <i>
      <x v="2"/>
    </i>
    <i>
      <x v="3"/>
    </i>
    <i>
      <x v="4"/>
    </i>
    <i>
      <x v="5"/>
    </i>
    <i>
      <x v="6"/>
    </i>
    <i t="grand">
      <x/>
    </i>
  </rowItems>
  <colFields count="1">
    <field x="-2"/>
  </colFields>
  <colItems count="6">
    <i>
      <x/>
    </i>
    <i i="1">
      <x v="1"/>
    </i>
    <i i="2">
      <x v="2"/>
    </i>
    <i i="3">
      <x v="3"/>
    </i>
    <i i="4">
      <x v="4"/>
    </i>
    <i i="5">
      <x v="5"/>
    </i>
  </colItems>
  <dataFields count="6">
    <dataField name="Immediate resuscitation" fld="3" baseField="1" baseItem="0"/>
    <dataField name="Very urgent" fld="4" baseField="1" baseItem="0"/>
    <dataField name="Urgent" fld="5" baseField="1" baseItem="0"/>
    <dataField name="Standard" fld="6" baseField="1" baseItem="0"/>
    <dataField name="Non-urgent" fld="7" baseField="1" baseItem="0"/>
    <dataField name="Not Known" fld="8"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3667FD2-A156-4670-B1B2-FA614E5D31D5}" name="Provider Long LOS"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V572:BW604" firstHeaderRow="1" firstDataRow="1" firstDataCol="1"/>
  <pivotFields count="51">
    <pivotField axis="axisRow" showAll="0" sortType="descending">
      <items count="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autoSortScope>
        <pivotArea dataOnly="0" outline="0" fieldPosition="0">
          <references count="1">
            <reference field="4294967294" count="1" selected="0">
              <x v="0"/>
            </reference>
          </references>
        </pivotArea>
      </autoSortScope>
    </pivotField>
    <pivotField showAll="0">
      <items count="9">
        <item h="1" x="4"/>
        <item x="3"/>
        <item h="1" x="5"/>
        <item h="1" x="0"/>
        <item h="1" x="1"/>
        <item h="1" x="2"/>
        <item h="1" x="6"/>
        <item h="1" m="1" x="7"/>
        <item t="default"/>
      </items>
    </pivotField>
    <pivotField showAll="0">
      <items count="5">
        <item x="0"/>
        <item x="2"/>
        <item x="1"/>
        <item x="3"/>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showAll="0"/>
    <pivotField showAll="0"/>
    <pivotField showAll="0"/>
    <pivotField showAll="0"/>
    <pivotField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0"/>
  </rowFields>
  <rowItems count="32">
    <i>
      <x v="7"/>
    </i>
    <i>
      <x v="65"/>
    </i>
    <i>
      <x v="106"/>
    </i>
    <i>
      <x v="61"/>
    </i>
    <i>
      <x v="5"/>
    </i>
    <i>
      <x v="21"/>
    </i>
    <i>
      <x v="69"/>
    </i>
    <i>
      <x v="82"/>
    </i>
    <i>
      <x v="53"/>
    </i>
    <i>
      <x v="127"/>
    </i>
    <i>
      <x v="39"/>
    </i>
    <i>
      <x v="27"/>
    </i>
    <i>
      <x v="47"/>
    </i>
    <i>
      <x v="62"/>
    </i>
    <i>
      <x v="50"/>
    </i>
    <i>
      <x v="170"/>
    </i>
    <i>
      <x v="137"/>
    </i>
    <i>
      <x v="151"/>
    </i>
    <i>
      <x v="148"/>
    </i>
    <i>
      <x v="147"/>
    </i>
    <i>
      <x v="146"/>
    </i>
    <i>
      <x v="162"/>
    </i>
    <i>
      <x v="51"/>
    </i>
    <i>
      <x v="149"/>
    </i>
    <i>
      <x v="163"/>
    </i>
    <i>
      <x v="77"/>
    </i>
    <i>
      <x v="129"/>
    </i>
    <i>
      <x v="8"/>
    </i>
    <i>
      <x v="81"/>
    </i>
    <i>
      <x v="164"/>
    </i>
    <i>
      <x v="20"/>
    </i>
    <i t="grand">
      <x/>
    </i>
  </rowItems>
  <colItems count="1">
    <i/>
  </colItems>
  <dataFields count="1">
    <dataField name="Sum of Long LOS 02:31-04:01+" fld="5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1813BC-C2B7-46D8-897D-FC6470498692}" name="Region &amp;Age group"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20:Z22" firstHeaderRow="0" firstDataRow="1" firstDataCol="1"/>
  <pivotFields count="51">
    <pivotField showAll="0"/>
    <pivotField axis="axisRow" showAll="0">
      <items count="9">
        <item h="1" x="4"/>
        <item x="3"/>
        <item h="1" x="5"/>
        <item h="1" x="0"/>
        <item h="1" x="1"/>
        <item h="1" x="2"/>
        <item h="1" x="6"/>
        <item h="1" m="1" x="7"/>
        <item t="default"/>
      </items>
    </pivotField>
    <pivotField showAll="0">
      <items count="5">
        <item x="0"/>
        <item x="2"/>
        <item x="1"/>
        <item x="3"/>
        <item t="default"/>
      </items>
    </pivotField>
    <pivotField showAll="0"/>
    <pivotField showAll="0"/>
    <pivotField showAll="0"/>
    <pivotField showAll="0"/>
    <pivotField showAll="0"/>
    <pivotField showAll="0"/>
    <pivotField showAll="0"/>
    <pivotField dataField="1" showAll="0">
      <items count="168">
        <item x="66"/>
        <item x="128"/>
        <item x="54"/>
        <item x="111"/>
        <item x="127"/>
        <item x="82"/>
        <item x="10"/>
        <item x="41"/>
        <item x="158"/>
        <item x="91"/>
        <item x="4"/>
        <item x="114"/>
        <item x="65"/>
        <item x="119"/>
        <item x="55"/>
        <item x="93"/>
        <item x="160"/>
        <item x="20"/>
        <item x="141"/>
        <item x="3"/>
        <item x="151"/>
        <item x="78"/>
        <item x="76"/>
        <item x="122"/>
        <item x="152"/>
        <item x="56"/>
        <item x="134"/>
        <item x="24"/>
        <item x="113"/>
        <item x="74"/>
        <item x="102"/>
        <item x="30"/>
        <item x="109"/>
        <item x="8"/>
        <item x="96"/>
        <item x="137"/>
        <item x="166"/>
        <item x="34"/>
        <item x="84"/>
        <item x="108"/>
        <item x="106"/>
        <item x="48"/>
        <item x="164"/>
        <item x="94"/>
        <item x="58"/>
        <item x="163"/>
        <item x="130"/>
        <item x="0"/>
        <item x="12"/>
        <item x="22"/>
        <item x="97"/>
        <item x="118"/>
        <item x="103"/>
        <item x="57"/>
        <item x="32"/>
        <item x="15"/>
        <item x="104"/>
        <item x="153"/>
        <item x="140"/>
        <item x="43"/>
        <item x="42"/>
        <item x="25"/>
        <item x="156"/>
        <item x="77"/>
        <item x="136"/>
        <item x="44"/>
        <item x="59"/>
        <item x="88"/>
        <item x="53"/>
        <item x="133"/>
        <item x="67"/>
        <item x="147"/>
        <item x="139"/>
        <item x="73"/>
        <item x="112"/>
        <item x="149"/>
        <item x="129"/>
        <item x="123"/>
        <item x="6"/>
        <item x="165"/>
        <item x="49"/>
        <item x="105"/>
        <item x="125"/>
        <item x="29"/>
        <item x="138"/>
        <item x="100"/>
        <item x="23"/>
        <item x="17"/>
        <item x="75"/>
        <item x="45"/>
        <item x="83"/>
        <item x="46"/>
        <item x="154"/>
        <item x="159"/>
        <item x="38"/>
        <item x="124"/>
        <item x="132"/>
        <item x="120"/>
        <item x="126"/>
        <item x="51"/>
        <item x="2"/>
        <item x="107"/>
        <item x="85"/>
        <item x="61"/>
        <item x="52"/>
        <item x="47"/>
        <item x="19"/>
        <item x="121"/>
        <item x="95"/>
        <item x="98"/>
        <item x="142"/>
        <item x="135"/>
        <item x="70"/>
        <item x="150"/>
        <item x="14"/>
        <item x="18"/>
        <item x="28"/>
        <item x="116"/>
        <item x="26"/>
        <item x="162"/>
        <item x="13"/>
        <item x="115"/>
        <item x="81"/>
        <item x="89"/>
        <item x="161"/>
        <item x="99"/>
        <item x="39"/>
        <item x="157"/>
        <item x="16"/>
        <item x="5"/>
        <item x="64"/>
        <item x="33"/>
        <item x="50"/>
        <item x="155"/>
        <item x="60"/>
        <item x="31"/>
        <item x="80"/>
        <item x="37"/>
        <item x="79"/>
        <item x="9"/>
        <item x="143"/>
        <item x="86"/>
        <item x="101"/>
        <item x="63"/>
        <item x="36"/>
        <item x="131"/>
        <item x="148"/>
        <item x="62"/>
        <item x="27"/>
        <item x="87"/>
        <item x="68"/>
        <item x="145"/>
        <item x="35"/>
        <item x="117"/>
        <item x="144"/>
        <item x="21"/>
        <item x="40"/>
        <item x="110"/>
        <item x="146"/>
        <item x="72"/>
        <item x="11"/>
        <item x="1"/>
        <item x="92"/>
        <item x="69"/>
        <item x="71"/>
        <item x="7"/>
        <item x="90"/>
        <item t="default"/>
      </items>
    </pivotField>
    <pivotField dataField="1" numFmtId="1" showAll="0"/>
    <pivotField dataField="1" numFmtId="1" showAll="0"/>
    <pivotField dataField="1" numFmtId="1" showAll="0"/>
    <pivotField dataField="1" showAll="0"/>
    <pivotField dataField="1" showAll="0"/>
    <pivotField dataField="1" showAll="0"/>
    <pivotField dataField="1" showAll="0"/>
    <pivotField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2">
    <i>
      <x v="1"/>
    </i>
    <i t="grand">
      <x/>
    </i>
  </rowItems>
  <colFields count="1">
    <field x="-2"/>
  </colFields>
  <colItems count="8">
    <i>
      <x/>
    </i>
    <i i="1">
      <x v="1"/>
    </i>
    <i i="2">
      <x v="2"/>
    </i>
    <i i="3">
      <x v="3"/>
    </i>
    <i i="4">
      <x v="4"/>
    </i>
    <i i="5">
      <x v="5"/>
    </i>
    <i i="6">
      <x v="6"/>
    </i>
    <i i="7">
      <x v="7"/>
    </i>
  </colItems>
  <dataFields count="8">
    <dataField name="Sum of Age - 5-13 Years Old" fld="11" baseField="0" baseItem="0"/>
    <dataField name="Sum of Age - 1-4 Years Old" fld="10" baseField="0" baseItem="1"/>
    <dataField name="Sum of Age - 14-17 Years Old" fld="12" baseField="0" baseItem="0"/>
    <dataField name="Sum of Age - 18-34 Years Old" fld="13" baseField="0" baseItem="0"/>
    <dataField name="Sum of Age - 35-64 Years Old" fld="14" baseField="0" baseItem="1"/>
    <dataField name="Sum of Age - 65-79 Years Old" fld="15" baseField="0" baseItem="1"/>
    <dataField name="Sum of Age - 80 Years or Older" fld="16" baseField="0" baseItem="1"/>
    <dataField name="Sum of Age - Not Known" fld="17"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F00576B-9CA7-43EF-A4D8-541C71FC4BB6}" name="PivotTable1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75:AA756" firstHeaderRow="0" firstDataRow="1" firstDataCol="1"/>
  <pivotFields count="51">
    <pivotField axis="axisRow" showAll="0">
      <items count="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showAll="0"/>
    <pivotField showAll="0">
      <items count="5">
        <item x="0"/>
        <item x="2"/>
        <item x="1"/>
        <item x="3"/>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showAll="0"/>
    <pivotField showAll="0"/>
    <pivotField showAll="0"/>
    <pivotField showAll="0"/>
    <pivotField dataField="1" showAll="0"/>
    <pivotField dataField="1" numFmtId="1" showAll="0"/>
    <pivotField dataField="1" numFmtId="1" showAll="0"/>
    <pivotField dataField="1" numFmtId="1" showAll="0"/>
    <pivotField dataField="1" numFmtId="1" showAll="0"/>
    <pivotField dataField="1" numFmtI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8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t="grand">
      <x/>
    </i>
  </rowItems>
  <colFields count="1">
    <field x="-2"/>
  </colFields>
  <colItems count="26">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colItems>
  <dataFields count="26">
    <dataField name="00:00 - 00:10" fld="18" baseField="0" baseItem="1"/>
    <dataField name="00:11 - 00:20" fld="19" baseField="0" baseItem="1"/>
    <dataField name="00:21 - 00:30" fld="20" baseField="0" baseItem="2"/>
    <dataField name="00:31 - 00:40" fld="21" baseField="0" baseItem="3"/>
    <dataField name="00:41 - 00:50" fld="22" baseField="0" baseItem="4"/>
    <dataField name="00:51 - 01:00" fld="23" baseField="0" baseItem="5"/>
    <dataField name="01:01 - 01:10" fld="24" baseField="0" baseItem="6"/>
    <dataField name="01:11 - 01:20" fld="25" baseField="0" baseItem="7"/>
    <dataField name="01:21 - 01:30" fld="26" baseField="0" baseItem="8"/>
    <dataField name="01:31 - 01:40" fld="27" baseField="0" baseItem="9"/>
    <dataField name="01:41 - 01:50" fld="28" baseField="0" baseItem="10"/>
    <dataField name="01:51 - 02:00" fld="29" baseField="0" baseItem="11"/>
    <dataField name="02:01 - 02:10" fld="30" baseField="0" baseItem="12"/>
    <dataField name="02:11 - 02:20" fld="31" baseField="0" baseItem="13"/>
    <dataField name="02:21 - 02:30" fld="32" baseField="0" baseItem="14"/>
    <dataField name="02:31 - 02:40" fld="33" baseField="0" baseItem="15"/>
    <dataField name="02:41 - 02:50" fld="34" baseField="0" baseItem="16"/>
    <dataField name="02:51 - 03:00" fld="35" baseField="0" baseItem="17"/>
    <dataField name="03:01 - 03:10" fld="36" baseField="0" baseItem="18"/>
    <dataField name="03:11 - 03:20" fld="37" baseField="0" baseItem="18"/>
    <dataField name="03:21 - 03:30" fld="38" baseField="0" baseItem="18"/>
    <dataField name="03:31 - 03:40" fld="39" baseField="0" baseItem="18"/>
    <dataField name="03:41 - 03:50" fld="40" baseField="0" baseItem="18"/>
    <dataField name="03:51 - 04:00" fld="41" baseField="0" baseItem="18"/>
    <dataField name="04:01 or above" fld="42" baseField="0" baseItem="18"/>
    <dataField name="Not Known" fld="43" baseField="0" baseItem="1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AF0B7E-9A80-4465-A40E-E99CE2DDAD2D}"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0:J571" firstHeaderRow="0" firstDataRow="1" firstDataCol="1"/>
  <pivotFields count="51">
    <pivotField axis="axisRow" showAll="0">
      <items count="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showAll="0"/>
    <pivotField showAll="0">
      <items count="5">
        <item x="0"/>
        <item x="2"/>
        <item x="1"/>
        <item x="3"/>
        <item t="default"/>
      </items>
    </pivotField>
    <pivotField showAll="0"/>
    <pivotField showAll="0"/>
    <pivotField showAll="0"/>
    <pivotField showAll="0"/>
    <pivotField showAll="0"/>
    <pivotField showAll="0"/>
    <pivotField dataField="1" showAll="0"/>
    <pivotField dataField="1" showAll="0"/>
    <pivotField dataField="1" numFmtId="1" showAll="0"/>
    <pivotField dataField="1" numFmtId="1" showAll="0"/>
    <pivotField dataField="1" numFmtId="1" showAll="0"/>
    <pivotField dataField="1" showAll="0"/>
    <pivotField dataField="1" showAll="0"/>
    <pivotField dataField="1" showAll="0"/>
    <pivotField dataField="1" showAll="0"/>
    <pivotField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8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t="grand">
      <x/>
    </i>
  </rowItems>
  <colFields count="1">
    <field x="-2"/>
  </colFields>
  <colItems count="9">
    <i>
      <x/>
    </i>
    <i i="1">
      <x v="1"/>
    </i>
    <i i="2">
      <x v="2"/>
    </i>
    <i i="3">
      <x v="3"/>
    </i>
    <i i="4">
      <x v="4"/>
    </i>
    <i i="5">
      <x v="5"/>
    </i>
    <i i="6">
      <x v="6"/>
    </i>
    <i i="7">
      <x v="7"/>
    </i>
    <i i="8">
      <x v="8"/>
    </i>
  </colItems>
  <dataFields count="9">
    <dataField name="Under 1 Year" fld="9" baseField="0" baseItem="0"/>
    <dataField name="1-4 Years Old" fld="10" baseField="0" baseItem="0"/>
    <dataField name="5-13 Years Old" fld="11" baseField="0" baseItem="0"/>
    <dataField name="14-17 Years Old" fld="12" baseField="0" baseItem="0"/>
    <dataField name="18-34 Years Old" fld="13" baseField="0" baseItem="0"/>
    <dataField name="35-64 Years Old" fld="14" baseField="0" baseItem="0"/>
    <dataField name="65-79 Years Old" fld="15" baseField="0" baseItem="0"/>
    <dataField name="80 Years or Older" fld="16" baseField="0" baseItem="0"/>
    <dataField name="Not Known"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7763D2-99F3-45C6-B7D9-47540136567D}" name="Provider Max Non Urgent"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N5:CO37" firstHeaderRow="1" firstDataRow="1" firstDataCol="1"/>
  <pivotFields count="51">
    <pivotField axis="axisRow" showAll="0" sortType="descending">
      <items count="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autoSortScope>
        <pivotArea dataOnly="0" outline="0" fieldPosition="0">
          <references count="1">
            <reference field="4294967294" count="1" selected="0">
              <x v="0"/>
            </reference>
          </references>
        </pivotArea>
      </autoSortScope>
    </pivotField>
    <pivotField showAll="0">
      <items count="9">
        <item h="1" x="4"/>
        <item x="3"/>
        <item h="1" x="5"/>
        <item h="1" x="0"/>
        <item h="1" x="1"/>
        <item h="1" x="2"/>
        <item h="1" x="6"/>
        <item h="1" m="1" x="7"/>
        <item t="default"/>
      </items>
    </pivotField>
    <pivotField showAll="0">
      <items count="5">
        <item x="0"/>
        <item x="2"/>
        <item x="1"/>
        <item x="3"/>
        <item t="default"/>
      </items>
    </pivotField>
    <pivotField showAll="0">
      <items count="113">
        <item x="3"/>
        <item x="39"/>
        <item x="2"/>
        <item x="42"/>
        <item x="101"/>
        <item x="78"/>
        <item x="22"/>
        <item x="76"/>
        <item x="21"/>
        <item x="33"/>
        <item x="50"/>
        <item x="64"/>
        <item x="110"/>
        <item x="0"/>
        <item x="74"/>
        <item x="10"/>
        <item x="79"/>
        <item x="24"/>
        <item x="59"/>
        <item x="14"/>
        <item x="25"/>
        <item x="1"/>
        <item x="56"/>
        <item x="17"/>
        <item x="105"/>
        <item x="90"/>
        <item x="53"/>
        <item x="109"/>
        <item x="40"/>
        <item x="11"/>
        <item x="52"/>
        <item x="87"/>
        <item x="44"/>
        <item x="35"/>
        <item x="86"/>
        <item x="55"/>
        <item x="13"/>
        <item x="94"/>
        <item x="30"/>
        <item x="103"/>
        <item x="41"/>
        <item x="23"/>
        <item x="97"/>
        <item x="45"/>
        <item x="108"/>
        <item x="15"/>
        <item x="81"/>
        <item x="70"/>
        <item x="89"/>
        <item x="82"/>
        <item x="71"/>
        <item x="80"/>
        <item x="58"/>
        <item x="72"/>
        <item x="37"/>
        <item x="31"/>
        <item x="16"/>
        <item x="47"/>
        <item x="83"/>
        <item x="107"/>
        <item x="46"/>
        <item x="8"/>
        <item x="9"/>
        <item x="68"/>
        <item x="106"/>
        <item x="7"/>
        <item x="54"/>
        <item x="91"/>
        <item x="73"/>
        <item x="84"/>
        <item x="57"/>
        <item x="99"/>
        <item x="98"/>
        <item x="102"/>
        <item x="27"/>
        <item x="36"/>
        <item x="5"/>
        <item x="19"/>
        <item x="26"/>
        <item x="20"/>
        <item x="96"/>
        <item x="28"/>
        <item x="85"/>
        <item x="18"/>
        <item x="49"/>
        <item x="60"/>
        <item x="32"/>
        <item x="66"/>
        <item x="29"/>
        <item x="111"/>
        <item x="77"/>
        <item x="67"/>
        <item x="93"/>
        <item x="88"/>
        <item x="62"/>
        <item x="75"/>
        <item x="95"/>
        <item x="100"/>
        <item x="38"/>
        <item x="65"/>
        <item x="63"/>
        <item x="61"/>
        <item x="51"/>
        <item x="92"/>
        <item x="34"/>
        <item x="4"/>
        <item x="104"/>
        <item x="43"/>
        <item x="6"/>
        <item x="48"/>
        <item x="69"/>
        <item x="12"/>
        <item t="default"/>
      </items>
    </pivotField>
    <pivotField showAll="0"/>
    <pivotField showAll="0"/>
    <pivotField showAll="0"/>
    <pivotField dataField="1" showAll="0">
      <items count="146">
        <item x="1"/>
        <item x="3"/>
        <item x="62"/>
        <item x="80"/>
        <item x="71"/>
        <item x="99"/>
        <item x="89"/>
        <item x="5"/>
        <item x="98"/>
        <item x="95"/>
        <item x="68"/>
        <item x="96"/>
        <item x="14"/>
        <item x="2"/>
        <item x="121"/>
        <item x="30"/>
        <item x="50"/>
        <item x="44"/>
        <item x="139"/>
        <item x="39"/>
        <item x="142"/>
        <item x="24"/>
        <item x="69"/>
        <item x="131"/>
        <item x="114"/>
        <item x="11"/>
        <item x="37"/>
        <item x="81"/>
        <item x="92"/>
        <item x="91"/>
        <item x="33"/>
        <item x="67"/>
        <item x="133"/>
        <item x="77"/>
        <item x="115"/>
        <item x="27"/>
        <item x="18"/>
        <item x="38"/>
        <item x="54"/>
        <item x="83"/>
        <item x="0"/>
        <item x="105"/>
        <item x="7"/>
        <item x="72"/>
        <item x="90"/>
        <item x="10"/>
        <item x="64"/>
        <item x="136"/>
        <item x="41"/>
        <item x="116"/>
        <item x="43"/>
        <item x="125"/>
        <item x="130"/>
        <item x="134"/>
        <item x="40"/>
        <item x="13"/>
        <item x="57"/>
        <item x="108"/>
        <item x="12"/>
        <item x="122"/>
        <item x="84"/>
        <item x="141"/>
        <item x="106"/>
        <item x="79"/>
        <item x="55"/>
        <item x="48"/>
        <item x="73"/>
        <item x="93"/>
        <item x="135"/>
        <item x="76"/>
        <item x="138"/>
        <item x="102"/>
        <item x="15"/>
        <item x="123"/>
        <item x="34"/>
        <item x="32"/>
        <item x="45"/>
        <item x="49"/>
        <item x="23"/>
        <item x="120"/>
        <item x="51"/>
        <item x="21"/>
        <item x="46"/>
        <item x="61"/>
        <item x="143"/>
        <item x="104"/>
        <item x="58"/>
        <item x="140"/>
        <item x="124"/>
        <item x="107"/>
        <item x="117"/>
        <item x="82"/>
        <item x="100"/>
        <item x="20"/>
        <item x="87"/>
        <item x="137"/>
        <item x="29"/>
        <item x="129"/>
        <item x="56"/>
        <item x="94"/>
        <item x="16"/>
        <item x="9"/>
        <item x="53"/>
        <item x="19"/>
        <item x="52"/>
        <item x="35"/>
        <item x="118"/>
        <item x="47"/>
        <item x="144"/>
        <item x="85"/>
        <item x="8"/>
        <item x="78"/>
        <item x="65"/>
        <item x="25"/>
        <item x="119"/>
        <item x="63"/>
        <item x="97"/>
        <item x="60"/>
        <item x="70"/>
        <item x="113"/>
        <item x="4"/>
        <item x="128"/>
        <item x="127"/>
        <item x="132"/>
        <item x="126"/>
        <item x="22"/>
        <item x="74"/>
        <item x="26"/>
        <item x="6"/>
        <item x="36"/>
        <item x="112"/>
        <item x="110"/>
        <item x="111"/>
        <item x="59"/>
        <item x="109"/>
        <item x="17"/>
        <item x="28"/>
        <item x="42"/>
        <item x="103"/>
        <item x="86"/>
        <item x="101"/>
        <item x="31"/>
        <item x="88"/>
        <item x="75"/>
        <item x="66"/>
        <item t="default"/>
      </items>
    </pivotField>
    <pivotField showAll="0"/>
    <pivotField showAll="0"/>
    <pivotField showAll="0"/>
    <pivotField numFmtId="1" showAll="0"/>
    <pivotField numFmtId="1" showAll="0"/>
    <pivotField numFmtId="1" showAll="0"/>
    <pivotField showAll="0"/>
    <pivotField showAll="0"/>
    <pivotField showAll="0"/>
    <pivotField showAll="0"/>
    <pivotField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2">
    <i>
      <x v="20"/>
    </i>
    <i>
      <x v="65"/>
    </i>
    <i>
      <x v="7"/>
    </i>
    <i>
      <x v="81"/>
    </i>
    <i>
      <x v="163"/>
    </i>
    <i>
      <x v="5"/>
    </i>
    <i>
      <x v="77"/>
    </i>
    <i>
      <x v="69"/>
    </i>
    <i>
      <x v="146"/>
    </i>
    <i>
      <x v="39"/>
    </i>
    <i>
      <x v="62"/>
    </i>
    <i>
      <x v="151"/>
    </i>
    <i>
      <x v="51"/>
    </i>
    <i>
      <x v="147"/>
    </i>
    <i>
      <x v="50"/>
    </i>
    <i>
      <x v="170"/>
    </i>
    <i>
      <x v="53"/>
    </i>
    <i>
      <x v="61"/>
    </i>
    <i>
      <x v="127"/>
    </i>
    <i>
      <x v="149"/>
    </i>
    <i>
      <x v="47"/>
    </i>
    <i>
      <x v="8"/>
    </i>
    <i>
      <x v="21"/>
    </i>
    <i>
      <x v="164"/>
    </i>
    <i>
      <x v="137"/>
    </i>
    <i>
      <x v="162"/>
    </i>
    <i>
      <x v="27"/>
    </i>
    <i>
      <x v="148"/>
    </i>
    <i>
      <x v="82"/>
    </i>
    <i>
      <x v="129"/>
    </i>
    <i>
      <x v="106"/>
    </i>
    <i t="grand">
      <x/>
    </i>
  </rowItems>
  <colItems count="1">
    <i/>
  </colItems>
  <dataFields count="1">
    <dataField name="Non-urge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61BE62-A5CF-44CB-B5A2-9E951CDD81FE}" name="CummAcuity" cacheId="29"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Z3:AA9" firstHeaderRow="1" firstDataRow="1" firstDataCol="1"/>
  <pivotFields count="51">
    <pivotField showAll="0"/>
    <pivotField showAll="0">
      <items count="9">
        <item h="1" x="4"/>
        <item x="3"/>
        <item h="1" x="5"/>
        <item h="1" x="0"/>
        <item h="1" x="1"/>
        <item h="1" x="2"/>
        <item h="1" x="6"/>
        <item h="1" m="1" x="7"/>
        <item t="default"/>
      </items>
    </pivotField>
    <pivotField showAll="0">
      <items count="5">
        <item x="0"/>
        <item x="2"/>
        <item x="1"/>
        <item x="3"/>
        <item t="default"/>
      </items>
    </pivotField>
    <pivotField dataField="1" showAll="0"/>
    <pivotField dataField="1" showAll="0"/>
    <pivotField dataField="1" showAll="0"/>
    <pivotField dataField="1" showAll="0"/>
    <pivotField dataField="1" showAll="0"/>
    <pivotField dataField="1" showAll="0"/>
    <pivotField showAll="0"/>
    <pivotField showAll="0"/>
    <pivotField numFmtId="1" showAll="0"/>
    <pivotField numFmtId="1" showAll="0"/>
    <pivotField numFmtId="1" showAll="0"/>
    <pivotField showAll="0"/>
    <pivotField showAll="0"/>
    <pivotField showAll="0"/>
    <pivotField showAll="0"/>
    <pivotField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i>
    <i i="1">
      <x v="1"/>
    </i>
    <i i="2">
      <x v="2"/>
    </i>
    <i i="3">
      <x v="3"/>
    </i>
    <i i="4">
      <x v="4"/>
    </i>
    <i i="5">
      <x v="5"/>
    </i>
  </rowItems>
  <colItems count="1">
    <i/>
  </colItems>
  <dataFields count="6">
    <dataField name="Immediate resuscitation" fld="3" baseField="0" baseItem="1"/>
    <dataField name="Very urgent" fld="4" baseField="0" baseItem="1"/>
    <dataField name="Urgent" fld="5" baseField="0" baseItem="2"/>
    <dataField name="Standard" fld="6" baseField="0" baseItem="3"/>
    <dataField name="Non-urgent" fld="7" baseField="0" baseItem="4"/>
    <dataField name="Not Known" fld="8" baseField="0" baseItem="5"/>
  </dataFields>
  <formats count="1">
    <format dxfId="1">
      <pivotArea outline="0" collapsedLevelsAreSubtotals="1" fieldPosition="0"/>
    </format>
  </formats>
  <chartFormats count="1">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BC5B30-FBD9-4AE5-A339-EA9B8A6D6A08}" name="Provider Max IM"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U5:BV37" firstHeaderRow="1" firstDataRow="1" firstDataCol="1"/>
  <pivotFields count="51">
    <pivotField axis="axisRow" showAll="0" sortType="descending">
      <items count="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autoSortScope>
        <pivotArea dataOnly="0" outline="0" fieldPosition="0">
          <references count="1">
            <reference field="4294967294" count="1" selected="0">
              <x v="0"/>
            </reference>
          </references>
        </pivotArea>
      </autoSortScope>
    </pivotField>
    <pivotField showAll="0">
      <items count="9">
        <item h="1" x="4"/>
        <item x="3"/>
        <item h="1" x="5"/>
        <item h="1" x="0"/>
        <item h="1" x="1"/>
        <item h="1" x="2"/>
        <item h="1" x="6"/>
        <item h="1" m="1" x="7"/>
        <item t="default"/>
      </items>
    </pivotField>
    <pivotField showAll="0">
      <items count="5">
        <item x="0"/>
        <item x="2"/>
        <item x="1"/>
        <item x="3"/>
        <item t="default"/>
      </items>
    </pivotField>
    <pivotField dataField="1" showAll="0">
      <items count="113">
        <item x="3"/>
        <item x="39"/>
        <item x="2"/>
        <item x="42"/>
        <item x="101"/>
        <item x="78"/>
        <item x="22"/>
        <item x="76"/>
        <item x="21"/>
        <item x="33"/>
        <item x="50"/>
        <item x="64"/>
        <item x="110"/>
        <item x="0"/>
        <item x="74"/>
        <item x="10"/>
        <item x="79"/>
        <item x="24"/>
        <item x="59"/>
        <item x="14"/>
        <item x="25"/>
        <item x="1"/>
        <item x="56"/>
        <item x="17"/>
        <item x="105"/>
        <item x="90"/>
        <item x="53"/>
        <item x="109"/>
        <item x="40"/>
        <item x="11"/>
        <item x="52"/>
        <item x="87"/>
        <item x="44"/>
        <item x="35"/>
        <item x="86"/>
        <item x="55"/>
        <item x="13"/>
        <item x="94"/>
        <item x="30"/>
        <item x="103"/>
        <item x="41"/>
        <item x="23"/>
        <item x="97"/>
        <item x="45"/>
        <item x="108"/>
        <item x="15"/>
        <item x="81"/>
        <item x="70"/>
        <item x="89"/>
        <item x="82"/>
        <item x="71"/>
        <item x="80"/>
        <item x="58"/>
        <item x="72"/>
        <item x="37"/>
        <item x="31"/>
        <item x="16"/>
        <item x="47"/>
        <item x="83"/>
        <item x="107"/>
        <item x="46"/>
        <item x="8"/>
        <item x="9"/>
        <item x="68"/>
        <item x="106"/>
        <item x="7"/>
        <item x="54"/>
        <item x="91"/>
        <item x="73"/>
        <item x="84"/>
        <item x="57"/>
        <item x="99"/>
        <item x="98"/>
        <item x="102"/>
        <item x="27"/>
        <item x="36"/>
        <item x="5"/>
        <item x="19"/>
        <item x="26"/>
        <item x="20"/>
        <item x="96"/>
        <item x="28"/>
        <item x="85"/>
        <item x="18"/>
        <item x="49"/>
        <item x="60"/>
        <item x="32"/>
        <item x="66"/>
        <item x="29"/>
        <item x="111"/>
        <item x="77"/>
        <item x="67"/>
        <item x="93"/>
        <item x="88"/>
        <item x="62"/>
        <item x="75"/>
        <item x="95"/>
        <item x="100"/>
        <item x="38"/>
        <item x="65"/>
        <item x="63"/>
        <item x="61"/>
        <item x="51"/>
        <item x="92"/>
        <item x="34"/>
        <item x="4"/>
        <item x="104"/>
        <item x="43"/>
        <item x="6"/>
        <item x="48"/>
        <item x="69"/>
        <item x="12"/>
        <item t="default"/>
      </items>
    </pivotField>
    <pivotField showAll="0"/>
    <pivotField showAll="0"/>
    <pivotField showAll="0"/>
    <pivotField showAll="0"/>
    <pivotField showAll="0"/>
    <pivotField showAll="0"/>
    <pivotField showAll="0"/>
    <pivotField numFmtId="1" showAll="0"/>
    <pivotField numFmtId="1" showAll="0"/>
    <pivotField numFmtId="1" showAll="0"/>
    <pivotField showAll="0"/>
    <pivotField showAll="0"/>
    <pivotField showAll="0"/>
    <pivotField showAll="0"/>
    <pivotField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2">
    <i>
      <x v="106"/>
    </i>
    <i>
      <x v="69"/>
    </i>
    <i>
      <x v="7"/>
    </i>
    <i>
      <x v="61"/>
    </i>
    <i>
      <x v="5"/>
    </i>
    <i>
      <x v="53"/>
    </i>
    <i>
      <x v="39"/>
    </i>
    <i>
      <x v="50"/>
    </i>
    <i>
      <x v="65"/>
    </i>
    <i>
      <x v="127"/>
    </i>
    <i>
      <x v="137"/>
    </i>
    <i>
      <x v="62"/>
    </i>
    <i>
      <x v="170"/>
    </i>
    <i>
      <x v="151"/>
    </i>
    <i>
      <x v="21"/>
    </i>
    <i>
      <x v="47"/>
    </i>
    <i>
      <x v="27"/>
    </i>
    <i>
      <x v="146"/>
    </i>
    <i>
      <x v="163"/>
    </i>
    <i>
      <x v="129"/>
    </i>
    <i>
      <x v="51"/>
    </i>
    <i>
      <x v="147"/>
    </i>
    <i>
      <x v="148"/>
    </i>
    <i>
      <x v="149"/>
    </i>
    <i>
      <x v="20"/>
    </i>
    <i>
      <x v="162"/>
    </i>
    <i>
      <x v="8"/>
    </i>
    <i>
      <x v="164"/>
    </i>
    <i>
      <x v="81"/>
    </i>
    <i>
      <x v="82"/>
    </i>
    <i>
      <x v="77"/>
    </i>
    <i t="grand">
      <x/>
    </i>
  </rowItems>
  <colItems count="1">
    <i/>
  </colItems>
  <dataFields count="1">
    <dataField name="Immediate resuscitation" fld="3"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438B9C-4743-4A5B-8B97-A999D0024F37}" name="Provider Mid LOS"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N572:CO604" firstHeaderRow="1" firstDataRow="1" firstDataCol="1"/>
  <pivotFields count="51">
    <pivotField axis="axisRow" showAll="0" sortType="descending">
      <items count="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autoSortScope>
        <pivotArea dataOnly="0" outline="0" fieldPosition="0">
          <references count="1">
            <reference field="4294967294" count="1" selected="0">
              <x v="0"/>
            </reference>
          </references>
        </pivotArea>
      </autoSortScope>
    </pivotField>
    <pivotField showAll="0">
      <items count="9">
        <item h="1" x="4"/>
        <item x="3"/>
        <item h="1" x="5"/>
        <item h="1" x="0"/>
        <item h="1" x="1"/>
        <item h="1" x="2"/>
        <item h="1" x="6"/>
        <item h="1" m="1" x="7"/>
        <item t="default"/>
      </items>
    </pivotField>
    <pivotField showAll="0">
      <items count="5">
        <item x="0"/>
        <item x="2"/>
        <item x="1"/>
        <item x="3"/>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showAll="0"/>
    <pivotField showAll="0"/>
    <pivotField showAll="0"/>
    <pivotField showAll="0"/>
    <pivotField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2">
    <i>
      <x v="7"/>
    </i>
    <i>
      <x v="106"/>
    </i>
    <i>
      <x v="53"/>
    </i>
    <i>
      <x v="61"/>
    </i>
    <i>
      <x v="82"/>
    </i>
    <i>
      <x v="21"/>
    </i>
    <i>
      <x v="51"/>
    </i>
    <i>
      <x v="39"/>
    </i>
    <i>
      <x v="65"/>
    </i>
    <i>
      <x v="27"/>
    </i>
    <i>
      <x v="47"/>
    </i>
    <i>
      <x v="77"/>
    </i>
    <i>
      <x v="170"/>
    </i>
    <i>
      <x v="127"/>
    </i>
    <i>
      <x v="151"/>
    </i>
    <i>
      <x v="146"/>
    </i>
    <i>
      <x v="147"/>
    </i>
    <i>
      <x v="62"/>
    </i>
    <i>
      <x v="50"/>
    </i>
    <i>
      <x v="5"/>
    </i>
    <i>
      <x v="148"/>
    </i>
    <i>
      <x v="162"/>
    </i>
    <i>
      <x v="149"/>
    </i>
    <i>
      <x v="129"/>
    </i>
    <i>
      <x v="69"/>
    </i>
    <i>
      <x v="81"/>
    </i>
    <i>
      <x v="8"/>
    </i>
    <i>
      <x v="20"/>
    </i>
    <i>
      <x v="163"/>
    </i>
    <i>
      <x v="164"/>
    </i>
    <i>
      <x v="137"/>
    </i>
    <i t="grand">
      <x/>
    </i>
  </rowItems>
  <colItems count="1">
    <i/>
  </colItems>
  <dataFields count="1">
    <dataField name="Sum of Medium LOS 01:01-02:30hrs" fld="4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1C878D-577C-44A1-B06B-2688E8F67950}" name="Tbl_Dept"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ll Providers">
  <location ref="AE24:AE205" firstHeaderRow="1" firstDataRow="1" firstDataCol="1"/>
  <pivotFields count="51">
    <pivotField axis="axisRow" showAll="0">
      <items count="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showAll="0">
      <items count="9">
        <item x="4"/>
        <item x="3"/>
        <item x="5"/>
        <item x="0"/>
        <item x="1"/>
        <item x="2"/>
        <item x="6"/>
        <item m="1" x="7"/>
        <item t="default"/>
      </items>
    </pivotField>
    <pivotField showAll="0">
      <items count="5">
        <item x="0"/>
        <item x="2"/>
        <item x="1"/>
        <item x="3"/>
        <item t="default"/>
      </items>
    </pivotField>
    <pivotField showAll="0"/>
    <pivotField showAll="0"/>
    <pivotField showAll="0"/>
    <pivotField showAll="0"/>
    <pivotField showAll="0"/>
    <pivotField showAll="0"/>
    <pivotField showAll="0"/>
    <pivotField showAll="0"/>
    <pivotField numFmtId="1" showAll="0"/>
    <pivotField numFmtId="1" showAll="0"/>
    <pivotField numFmtId="1" showAll="0"/>
    <pivotField showAll="0"/>
    <pivotField showAll="0"/>
    <pivotField showAll="0"/>
    <pivotField showAll="0"/>
    <pivotField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8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75CF59D-B2AF-49BA-8943-3BBF10A06A0B}" name="Provider Max Standard"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I5:CJ37" firstHeaderRow="1" firstDataRow="1" firstDataCol="1"/>
  <pivotFields count="51">
    <pivotField axis="axisRow" showAll="0" sortType="descending">
      <items count="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autoSortScope>
        <pivotArea dataOnly="0" outline="0" fieldPosition="0">
          <references count="1">
            <reference field="4294967294" count="1" selected="0">
              <x v="0"/>
            </reference>
          </references>
        </pivotArea>
      </autoSortScope>
    </pivotField>
    <pivotField showAll="0">
      <items count="9">
        <item h="1" x="4"/>
        <item x="3"/>
        <item h="1" x="5"/>
        <item h="1" x="0"/>
        <item h="1" x="1"/>
        <item h="1" x="2"/>
        <item h="1" x="6"/>
        <item h="1" m="1" x="7"/>
        <item t="default"/>
      </items>
    </pivotField>
    <pivotField showAll="0">
      <items count="5">
        <item x="0"/>
        <item x="2"/>
        <item x="1"/>
        <item x="3"/>
        <item t="default"/>
      </items>
    </pivotField>
    <pivotField showAll="0">
      <items count="113">
        <item x="3"/>
        <item x="39"/>
        <item x="2"/>
        <item x="42"/>
        <item x="101"/>
        <item x="78"/>
        <item x="22"/>
        <item x="76"/>
        <item x="21"/>
        <item x="33"/>
        <item x="50"/>
        <item x="64"/>
        <item x="110"/>
        <item x="0"/>
        <item x="74"/>
        <item x="10"/>
        <item x="79"/>
        <item x="24"/>
        <item x="59"/>
        <item x="14"/>
        <item x="25"/>
        <item x="1"/>
        <item x="56"/>
        <item x="17"/>
        <item x="105"/>
        <item x="90"/>
        <item x="53"/>
        <item x="109"/>
        <item x="40"/>
        <item x="11"/>
        <item x="52"/>
        <item x="87"/>
        <item x="44"/>
        <item x="35"/>
        <item x="86"/>
        <item x="55"/>
        <item x="13"/>
        <item x="94"/>
        <item x="30"/>
        <item x="103"/>
        <item x="41"/>
        <item x="23"/>
        <item x="97"/>
        <item x="45"/>
        <item x="108"/>
        <item x="15"/>
        <item x="81"/>
        <item x="70"/>
        <item x="89"/>
        <item x="82"/>
        <item x="71"/>
        <item x="80"/>
        <item x="58"/>
        <item x="72"/>
        <item x="37"/>
        <item x="31"/>
        <item x="16"/>
        <item x="47"/>
        <item x="83"/>
        <item x="107"/>
        <item x="46"/>
        <item x="8"/>
        <item x="9"/>
        <item x="68"/>
        <item x="106"/>
        <item x="7"/>
        <item x="54"/>
        <item x="91"/>
        <item x="73"/>
        <item x="84"/>
        <item x="57"/>
        <item x="99"/>
        <item x="98"/>
        <item x="102"/>
        <item x="27"/>
        <item x="36"/>
        <item x="5"/>
        <item x="19"/>
        <item x="26"/>
        <item x="20"/>
        <item x="96"/>
        <item x="28"/>
        <item x="85"/>
        <item x="18"/>
        <item x="49"/>
        <item x="60"/>
        <item x="32"/>
        <item x="66"/>
        <item x="29"/>
        <item x="111"/>
        <item x="77"/>
        <item x="67"/>
        <item x="93"/>
        <item x="88"/>
        <item x="62"/>
        <item x="75"/>
        <item x="95"/>
        <item x="100"/>
        <item x="38"/>
        <item x="65"/>
        <item x="63"/>
        <item x="61"/>
        <item x="51"/>
        <item x="92"/>
        <item x="34"/>
        <item x="4"/>
        <item x="104"/>
        <item x="43"/>
        <item x="6"/>
        <item x="48"/>
        <item x="69"/>
        <item x="12"/>
        <item t="default"/>
      </items>
    </pivotField>
    <pivotField showAll="0"/>
    <pivotField showAll="0"/>
    <pivotField dataField="1" showAll="0"/>
    <pivotField showAll="0"/>
    <pivotField showAll="0"/>
    <pivotField showAll="0"/>
    <pivotField showAll="0"/>
    <pivotField numFmtId="1" showAll="0"/>
    <pivotField numFmtId="1" showAll="0"/>
    <pivotField numFmtId="1" showAll="0"/>
    <pivotField showAll="0"/>
    <pivotField showAll="0"/>
    <pivotField showAll="0"/>
    <pivotField showAll="0"/>
    <pivotField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2">
    <i>
      <x v="7"/>
    </i>
    <i>
      <x v="39"/>
    </i>
    <i>
      <x v="62"/>
    </i>
    <i>
      <x v="127"/>
    </i>
    <i>
      <x v="61"/>
    </i>
    <i>
      <x v="53"/>
    </i>
    <i>
      <x v="170"/>
    </i>
    <i>
      <x v="146"/>
    </i>
    <i>
      <x v="65"/>
    </i>
    <i>
      <x v="147"/>
    </i>
    <i>
      <x v="51"/>
    </i>
    <i>
      <x v="148"/>
    </i>
    <i>
      <x v="151"/>
    </i>
    <i>
      <x v="50"/>
    </i>
    <i>
      <x v="162"/>
    </i>
    <i>
      <x v="149"/>
    </i>
    <i>
      <x v="5"/>
    </i>
    <i>
      <x v="137"/>
    </i>
    <i>
      <x v="77"/>
    </i>
    <i>
      <x v="8"/>
    </i>
    <i>
      <x v="69"/>
    </i>
    <i>
      <x v="21"/>
    </i>
    <i>
      <x v="164"/>
    </i>
    <i>
      <x v="27"/>
    </i>
    <i>
      <x v="163"/>
    </i>
    <i>
      <x v="47"/>
    </i>
    <i>
      <x v="81"/>
    </i>
    <i>
      <x v="106"/>
    </i>
    <i>
      <x v="20"/>
    </i>
    <i>
      <x v="129"/>
    </i>
    <i>
      <x v="82"/>
    </i>
    <i t="grand">
      <x/>
    </i>
  </rowItems>
  <colItems count="1">
    <i/>
  </colItems>
  <dataFields count="1">
    <dataField name="Standar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HSE_Organisation_Type" xr10:uid="{E6C1BDEE-3771-4ECF-B7BA-EC2535A3EE25}" sourceName="NHSE_Organisation_Type">
  <pivotTables>
    <pivotTable tabId="3" name="CummLOS"/>
    <pivotTable tabId="3" name="CummAges"/>
    <pivotTable tabId="3" name="CummAcuity"/>
    <pivotTable tabId="3" name="ProviderCount"/>
  </pivotTables>
  <data>
    <tabular pivotCacheId="1506593455">
      <items count="4">
        <i x="0" s="1"/>
        <i x="2"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754BB4-0436-4F46-B2CC-FB9EDF18CFBB}" sourceName="Region">
  <pivotTables>
    <pivotTable tabId="3" name="ProviderCount"/>
    <pivotTable tabId="3" name="Region &amp;Age group"/>
    <pivotTable tabId="3" name="CummAges"/>
    <pivotTable tabId="3" name="CummAcuity"/>
    <pivotTable tabId="3" name="Provider&amp;Acuity"/>
    <pivotTable tabId="3" name="CummLOS"/>
    <pivotTable tabId="3" name="Provider Max IM"/>
    <pivotTable tabId="3" name="Provider Max Non Urgent"/>
    <pivotTable tabId="3" name="Provider Max Standard"/>
    <pivotTable tabId="3" name="Provider Max Very Urgent"/>
    <pivotTable tabId="3" name="Provider Short LOS"/>
    <pivotTable tabId="3" name="Provider Mid LOS"/>
    <pivotTable tabId="3" name="Provider Long LOS"/>
  </pivotTables>
  <data>
    <tabular pivotCacheId="1506593455">
      <items count="8">
        <i x="4"/>
        <i x="3" s="1"/>
        <i x="5"/>
        <i x="0"/>
        <i x="1"/>
        <i x="2"/>
        <i x="6"/>
        <i x="7"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HSE_Organisation_Type" xr10:uid="{39769B43-5039-4781-AF92-F9DC2EA200E7}" cache="Slicer_NHSE_Organisation_Type" caption="NHSE_Organisation_Type" showCaption="0" style="SlicerStyleDark1" rowHeight="365760"/>
  <slicer name="Region" xr10:uid="{103367B8-87FD-4C3D-B2E1-674FC7DC9010}" cache="Slicer_Region" caption="Region" columnCount="7" showCaption="0" style="SlicerStyleDark1" rowHeight="365760"/>
  <slicer name="Region 1" xr10:uid="{2BF17037-17F4-4F43-9A47-8BAB4A3D846A}" cache="Slicer_Region" caption="Region" columnCount="7" showCaption="0" style="SlicerStyleDark1"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6E8DE1-658F-404E-8BEB-6435FFBCCB90}" name="Table156" displayName="Table156" ref="A1:AR181" totalsRowShown="0" headerRowDxfId="86">
  <autoFilter ref="A1:AR181" xr:uid="{936E8DE1-658F-404E-8BEB-6435FFBCCB90}"/>
  <tableColumns count="44">
    <tableColumn id="1" xr3:uid="{0FCFD1EA-C2E2-40BC-AFBD-9BB5008779E2}" name="PROVIDER"/>
    <tableColumn id="3" xr3:uid="{4B2BA919-48DF-4380-9E01-ED483178ED2C}" name="Region"/>
    <tableColumn id="4" xr3:uid="{E81A91A6-46FD-4A4F-A84C-A610BC72D8A3}" name="NHSE_Organisation_Type"/>
    <tableColumn id="5" xr3:uid="{9770B9CC-7D1B-4F6B-92DD-7C272EDDF75E}" name="Acuity - 1 - Immediate resuscitation" dataDxfId="85"/>
    <tableColumn id="6" xr3:uid="{B41A295B-4E4C-4BD3-A9E7-9327CE857E3F}" name="Acuity - 2 - Very urgent" dataDxfId="84"/>
    <tableColumn id="7" xr3:uid="{69AF9FB0-833A-4815-AA64-14EB12EB51DE}" name="Acuity - 3 - Urgent" dataDxfId="83"/>
    <tableColumn id="8" xr3:uid="{DFCE9AD1-4D07-459F-9FA9-4A229E1E2C1C}" name="Acuity - 4 - Standard" dataDxfId="82"/>
    <tableColumn id="9" xr3:uid="{0360B5DD-372D-48B7-A9FC-A9B9053009EB}" name="Acuity - 5 - Non-urgent" dataDxfId="81"/>
    <tableColumn id="10" xr3:uid="{5465400B-583F-4EBC-857C-0E9545EA2339}" name="Acuity - Not Known" dataDxfId="80"/>
    <tableColumn id="2" xr3:uid="{CEDED354-D5E9-466D-8FDE-DA707A21F0CA}" name="Age - Under 1 Year" dataDxfId="79"/>
    <tableColumn id="11" xr3:uid="{2C8AAEBE-1823-470F-B377-9676597A7281}" name="Age - 1-4 Years Old" dataDxfId="78"/>
    <tableColumn id="12" xr3:uid="{86A3F4C5-B922-4AD2-B574-9FE6499E72A9}" name="Age - 5-13 Years Old" dataDxfId="77"/>
    <tableColumn id="13" xr3:uid="{DDF1AC8B-3E87-4029-8459-A0519FC0582D}" name="Age - 14-17 Years Old" dataDxfId="76"/>
    <tableColumn id="14" xr3:uid="{180B949C-0F55-44DF-9DBB-76D82F46024A}" name="Age - 18-34 Years Old" dataDxfId="75"/>
    <tableColumn id="15" xr3:uid="{AD134839-FA4D-4E84-AAC0-DC15F00B8ECF}" name="Age - 35-64 Years Old" dataDxfId="74"/>
    <tableColumn id="16" xr3:uid="{9022B163-CD63-4CE4-86EB-34D8D4272F63}" name="Age - 65-79 Years Old" dataDxfId="73"/>
    <tableColumn id="17" xr3:uid="{FE2AC7E2-0894-4B6B-8959-9D03F875C1D8}" name="Age - 80 Years or Older" dataDxfId="72"/>
    <tableColumn id="18" xr3:uid="{9F6241E7-9258-4195-BA79-DA55C18DC420}" name="Age - Not Known" dataDxfId="71"/>
    <tableColumn id="19" xr3:uid="{3822F58E-BEC6-4834-8593-C8058A403A87}" name="Duration in Department - 00:00 - 00:10" dataDxfId="70"/>
    <tableColumn id="20" xr3:uid="{A78898F1-CBBA-4B6B-8D52-8F2409BD01DA}" name="Duration in Department - 00:11 - 00:20" dataDxfId="69"/>
    <tableColumn id="21" xr3:uid="{48F30B0F-3206-4A1F-85A1-9D05CD3FA0E8}" name="Duration in Department - 00:21 - 00:30" dataDxfId="68"/>
    <tableColumn id="22" xr3:uid="{8D942FA7-F189-49B2-A836-50C92B85673A}" name="Duration in Department - 00:31 - 00:40" dataDxfId="67"/>
    <tableColumn id="23" xr3:uid="{F38F7D66-F854-41EA-9A37-63CFDD005413}" name="Duration in Department - 00:41 - 00:50" dataDxfId="66"/>
    <tableColumn id="24" xr3:uid="{6EA3D1F6-B7FE-4F9F-9FC2-5BCB0FA7FE69}" name="Duration in Department - 00:51 - 01:00" dataDxfId="65"/>
    <tableColumn id="25" xr3:uid="{C09CC810-950E-4037-90E8-7939DB42DEF6}" name="Duration in Department - 01:01 - 01:10" dataDxfId="64"/>
    <tableColumn id="26" xr3:uid="{20D6D400-5C45-4839-9B9E-CA532D6211DE}" name="Duration in Department - 01:11 - 01:20" dataDxfId="63"/>
    <tableColumn id="27" xr3:uid="{A290F19E-C64B-456D-9107-BC7E15DCE530}" name="Duration in Department - 01:21 - 01:30" dataDxfId="62"/>
    <tableColumn id="28" xr3:uid="{1484F046-BEA7-48BE-BD88-75363E7C22D1}" name="Duration in Department - 01:31 - 01:40" dataDxfId="61"/>
    <tableColumn id="29" xr3:uid="{744DDECE-360D-4998-8337-9E917F23A7BC}" name="Duration in Department - 01:41 - 01:50" dataDxfId="60"/>
    <tableColumn id="30" xr3:uid="{CE270296-0B7B-4D96-9746-F0F22BE29AB3}" name="Duration in Department - 01:51 - 02:00" dataDxfId="59"/>
    <tableColumn id="31" xr3:uid="{91B56E84-9BA5-49BA-A88E-48B50E313694}" name="Duration in Department - 02:01 - 02:10" dataDxfId="58"/>
    <tableColumn id="32" xr3:uid="{5C78D1DD-6BA8-4780-A68F-B5DA5E07121B}" name="Duration in Department - 02:11 - 02:20" dataDxfId="57"/>
    <tableColumn id="33" xr3:uid="{4127CC93-F001-4655-B092-8015956522CA}" name="Duration in Department - 02:21 - 02:30" dataDxfId="56"/>
    <tableColumn id="34" xr3:uid="{12AFEE05-4D2A-4541-A1EA-F9A92706E271}" name="Duration in Department - 02:31 - 02:40" dataDxfId="55"/>
    <tableColumn id="35" xr3:uid="{E6570989-B024-4C3B-8B76-F773BD4A8B73}" name="Duration in Department - 02:41 - 02:50" dataDxfId="54"/>
    <tableColumn id="36" xr3:uid="{7C8B0E43-E5F5-4B54-B6E4-AC7AA3FFBB19}" name="Duration in Department - 02:51 - 03:00" dataDxfId="53"/>
    <tableColumn id="37" xr3:uid="{AFED1451-5B04-40FB-96D9-10233F39C99B}" name="Duration in Department - 03:01 - 03:10" dataDxfId="52"/>
    <tableColumn id="38" xr3:uid="{114032C0-8E49-48D2-B8D0-9980931B45EE}" name="Duration in Department - 03:11 - 03:20" dataDxfId="51"/>
    <tableColumn id="39" xr3:uid="{58E8AC38-E277-40F6-855E-E92A4A3C65AD}" name="Duration in Department - 03:21 - 03:30" dataDxfId="50"/>
    <tableColumn id="40" xr3:uid="{48445F8E-65F4-4876-8EBD-CF57013D92B3}" name="Duration in Department - 03:31 - 03:40" dataDxfId="49"/>
    <tableColumn id="41" xr3:uid="{35DF6AED-62AC-43CA-8A1E-5A80822F0E49}" name="Duration in Department - 03:41 - 03:50" dataDxfId="48"/>
    <tableColumn id="42" xr3:uid="{B3BAC8AE-812F-498D-B662-31C821FB2E0F}" name="Duration in Department - 03:51 - 04:00" dataDxfId="47"/>
    <tableColumn id="43" xr3:uid="{A8E130FD-1BCC-4E0F-BAF6-A81746CD56AF}" name="Duration in Department - 04:01 or above" dataDxfId="46"/>
    <tableColumn id="44" xr3:uid="{A1B616D2-132B-4C1E-BBCA-8302340A2E0F}" name="Duration in Department - Not Known" dataDxfId="4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1A1F37-0805-4775-8077-8318B8B21287}" name="Table1565" displayName="Table1565" ref="A1:AR181" totalsRowShown="0" headerRowDxfId="44">
  <autoFilter ref="A1:AR181" xr:uid="{261A1F37-0805-4775-8077-8318B8B21287}"/>
  <tableColumns count="44">
    <tableColumn id="1" xr3:uid="{FE5F239C-38D5-4CE7-B3A7-2D32FC815580}" name="PROVIDER"/>
    <tableColumn id="3" xr3:uid="{15D60C53-13C7-403B-B7BB-54B75664EF89}" name="Region"/>
    <tableColumn id="4" xr3:uid="{317A1D3F-DC16-4468-A77F-467FCA076375}" name="NHSE_Organisation_Type"/>
    <tableColumn id="5" xr3:uid="{8B2058C0-47EE-44E0-85B2-CA37FBD6FE02}" name="Acuity - 1 - Immediate resuscitation" dataDxfId="43"/>
    <tableColumn id="6" xr3:uid="{21113B0C-6B68-4B53-A5EB-3AA22EFEEE35}" name="Acuity - 2 - Very urgent" dataDxfId="42"/>
    <tableColumn id="7" xr3:uid="{88CDC763-B1FD-4BDE-9F58-CD017DEE390C}" name="Acuity - 3 - Urgent" dataDxfId="41"/>
    <tableColumn id="8" xr3:uid="{A5634E3C-37B7-4BBE-ACAC-9485E2480EC8}" name="Acuity - 4 - Standard" dataDxfId="40"/>
    <tableColumn id="9" xr3:uid="{2A816FC3-E7C4-4F7C-A3B4-D2A349227807}" name="Acuity - 5 - Non-urgent" dataDxfId="39"/>
    <tableColumn id="10" xr3:uid="{2FFC3610-D62C-4330-8F5A-602CEA1EB0A2}" name="Acuity - Not Known" dataDxfId="38"/>
    <tableColumn id="2" xr3:uid="{F634DA05-E5A8-4D30-AFAA-E3B6F97E9B8C}" name="Age - Under 1 Year" dataDxfId="37"/>
    <tableColumn id="11" xr3:uid="{B1841DEB-C197-4450-BDF9-931C5993E954}" name="Age - 1-4 Years Old" dataDxfId="36"/>
    <tableColumn id="12" xr3:uid="{E43551CD-7650-422A-AFB9-A7AE85523370}" name="Age - 5-13 Years Old" dataDxfId="35"/>
    <tableColumn id="13" xr3:uid="{80B59929-9E59-4126-BDD7-9CBB39292056}" name="Age - 14-17 Years Old" dataDxfId="34"/>
    <tableColumn id="14" xr3:uid="{FE99CF58-DD61-477E-8881-F6E260139562}" name="Age - 18-34 Years Old" dataDxfId="33"/>
    <tableColumn id="15" xr3:uid="{3CC3B148-81C0-4443-BD2A-EE688AFA528B}" name="Age - 35-64 Years Old" dataDxfId="32"/>
    <tableColumn id="16" xr3:uid="{3CBE0D0F-9073-432A-BA10-EBA8A0A3C54D}" name="Age - 65-79 Years Old" dataDxfId="31"/>
    <tableColumn id="17" xr3:uid="{AD28A341-9270-47C3-80CF-5F39AFA25E77}" name="Age - 80 Years or Older" dataDxfId="30"/>
    <tableColumn id="18" xr3:uid="{05074F08-43A2-44C3-A5C2-3AFA2D0D3B70}" name="Age - Not Known" dataDxfId="29"/>
    <tableColumn id="19" xr3:uid="{94EAC795-FF90-43AE-8497-FAE780301C87}" name="Duration in Department - 00:00 - 00:10" dataDxfId="28"/>
    <tableColumn id="20" xr3:uid="{1BA69CED-32F1-45DA-BE9F-6ED5ED8B96A9}" name="Duration in Department - 00:11 - 00:20" dataDxfId="27"/>
    <tableColumn id="21" xr3:uid="{29867CE2-A1EB-45D9-A967-5B912148EB7A}" name="Duration in Department - 00:21 - 00:30" dataDxfId="26"/>
    <tableColumn id="22" xr3:uid="{9017F98B-4131-4EA0-9BDB-BC04B6E1E037}" name="Duration in Department - 00:31 - 00:40" dataDxfId="25"/>
    <tableColumn id="23" xr3:uid="{27CEBBC9-9490-4F5A-9075-9C9615416836}" name="Duration in Department - 00:41 - 00:50" dataDxfId="24"/>
    <tableColumn id="24" xr3:uid="{BC0C95C1-56B5-4872-89BF-D071D4C6761E}" name="Duration in Department - 00:51 - 01:00" dataDxfId="23"/>
    <tableColumn id="25" xr3:uid="{C5E9ECC3-6078-4F99-8578-2DE7F45DBED0}" name="Duration in Department - 01:01 - 01:10" dataDxfId="22"/>
    <tableColumn id="26" xr3:uid="{C15FBA82-7F93-467B-9F40-A0E8BF6E399A}" name="Duration in Department - 01:11 - 01:20" dataDxfId="21"/>
    <tableColumn id="27" xr3:uid="{7DDF2151-0AB8-4792-A23A-5C8602317A32}" name="Duration in Department - 01:21 - 01:30" dataDxfId="20"/>
    <tableColumn id="28" xr3:uid="{BB4A14DC-88C9-4793-B61E-DE1EE4D48A5F}" name="Duration in Department - 01:31 - 01:40" dataDxfId="19"/>
    <tableColumn id="29" xr3:uid="{26B2F753-719C-4121-A2CB-77979A506E93}" name="Duration in Department - 01:41 - 01:50" dataDxfId="18"/>
    <tableColumn id="30" xr3:uid="{3F5FE09E-3AB1-460A-83FC-9A7675260150}" name="Duration in Department - 01:51 - 02:00" dataDxfId="17"/>
    <tableColumn id="31" xr3:uid="{B8C3E15B-B4AF-4E21-8D55-E862E790B3E4}" name="Duration in Department - 02:01 - 02:10" dataDxfId="16"/>
    <tableColumn id="32" xr3:uid="{2E7A7E06-0039-4CEB-AAA7-392D23840758}" name="Duration in Department - 02:11 - 02:20" dataDxfId="15"/>
    <tableColumn id="33" xr3:uid="{7BD6B163-A778-4168-AB53-3A7B4A984D69}" name="Duration in Department - 02:21 - 02:30" dataDxfId="14"/>
    <tableColumn id="34" xr3:uid="{B4D8FB46-B1BB-4FCF-ABA8-3783538C65E9}" name="Duration in Department - 02:31 - 02:40" dataDxfId="13"/>
    <tableColumn id="35" xr3:uid="{868B1CD2-FA2C-4521-9AA4-4FB0822D80A3}" name="Duration in Department - 02:41 - 02:50" dataDxfId="12"/>
    <tableColumn id="36" xr3:uid="{73D41D68-5429-4EBB-BFB7-B1E139A9BF73}" name="Duration in Department - 02:51 - 03:00" dataDxfId="11"/>
    <tableColumn id="37" xr3:uid="{15D7F46C-719E-4ECA-8859-1D2771476E66}" name="Duration in Department - 03:01 - 03:10" dataDxfId="10"/>
    <tableColumn id="38" xr3:uid="{C536E72A-CB51-4C9A-951F-DE2E07D471D3}" name="Duration in Department - 03:11 - 03:20" dataDxfId="9"/>
    <tableColumn id="39" xr3:uid="{4136D0AF-76ED-4002-BC52-4D8F31AB40AD}" name="Duration in Department - 03:21 - 03:30" dataDxfId="8"/>
    <tableColumn id="40" xr3:uid="{74A2C17C-3CE4-40BC-9824-6C6A03C03606}" name="Duration in Department - 03:31 - 03:40" dataDxfId="7"/>
    <tableColumn id="41" xr3:uid="{AA090F41-7C67-4C09-9074-101C8F648026}" name="Duration in Department - 03:41 - 03:50" dataDxfId="6"/>
    <tableColumn id="42" xr3:uid="{07B2187C-A19D-4471-8230-A50F263E3861}" name="Duration in Department - 03:51 - 04:00" dataDxfId="5"/>
    <tableColumn id="43" xr3:uid="{7818E84B-EF6F-4259-BB3D-8B0CAE8838D0}" name="Duration in Department - 04:01 or above" dataDxfId="4"/>
    <tableColumn id="44" xr3:uid="{48DB505B-A7F0-49D5-A870-DF76DBAB74E6}" name="Duration in Department - Not Known"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rinterSettings" Target="../printerSettings/printerSettings1.bin"/><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61941-9CC8-4D0F-B723-8CE620DA189A}">
  <sheetPr codeName="Sheet1"/>
  <dimension ref="A1:BP181"/>
  <sheetViews>
    <sheetView workbookViewId="0">
      <selection sqref="A1:AR181"/>
    </sheetView>
  </sheetViews>
  <sheetFormatPr defaultRowHeight="15" x14ac:dyDescent="0.25"/>
  <cols>
    <col min="1" max="1" width="39.5703125" customWidth="1"/>
    <col min="2" max="2" width="28.85546875" customWidth="1"/>
    <col min="3" max="3" width="15" customWidth="1"/>
  </cols>
  <sheetData>
    <row r="1" spans="1:68" x14ac:dyDescent="0.25">
      <c r="A1" t="s">
        <v>209</v>
      </c>
      <c r="B1" t="s">
        <v>210</v>
      </c>
      <c r="C1" t="s">
        <v>211</v>
      </c>
      <c r="D1" s="5" t="s">
        <v>212</v>
      </c>
      <c r="E1" s="5" t="s">
        <v>213</v>
      </c>
      <c r="F1" s="5" t="s">
        <v>214</v>
      </c>
      <c r="G1" s="5" t="s">
        <v>215</v>
      </c>
      <c r="H1" s="5" t="s">
        <v>216</v>
      </c>
      <c r="I1" s="5" t="s">
        <v>217</v>
      </c>
      <c r="J1" s="5" t="s">
        <v>218</v>
      </c>
      <c r="K1" s="5" t="s">
        <v>219</v>
      </c>
      <c r="L1" s="5" t="s">
        <v>220</v>
      </c>
      <c r="M1" s="5" t="s">
        <v>221</v>
      </c>
      <c r="N1" s="5" t="s">
        <v>222</v>
      </c>
      <c r="O1" s="5" t="s">
        <v>223</v>
      </c>
      <c r="P1" s="5" t="s">
        <v>224</v>
      </c>
      <c r="Q1" s="5" t="s">
        <v>225</v>
      </c>
      <c r="R1" s="5" t="s">
        <v>226</v>
      </c>
      <c r="S1" s="5" t="s">
        <v>227</v>
      </c>
      <c r="T1" s="5" t="s">
        <v>228</v>
      </c>
      <c r="U1" s="5" t="s">
        <v>229</v>
      </c>
      <c r="V1" s="5" t="s">
        <v>230</v>
      </c>
      <c r="W1" s="5" t="s">
        <v>231</v>
      </c>
      <c r="X1" s="5" t="s">
        <v>232</v>
      </c>
      <c r="Y1" s="5" t="s">
        <v>233</v>
      </c>
      <c r="Z1" s="5" t="s">
        <v>234</v>
      </c>
      <c r="AA1" s="5" t="s">
        <v>235</v>
      </c>
      <c r="AB1" s="5" t="s">
        <v>192</v>
      </c>
      <c r="AC1" s="5" t="s">
        <v>193</v>
      </c>
      <c r="AD1" s="5" t="s">
        <v>194</v>
      </c>
      <c r="AE1" s="5" t="s">
        <v>195</v>
      </c>
      <c r="AF1" s="5" t="s">
        <v>196</v>
      </c>
      <c r="AG1" s="5" t="s">
        <v>197</v>
      </c>
      <c r="AH1" s="5" t="s">
        <v>198</v>
      </c>
      <c r="AI1" s="5" t="s">
        <v>199</v>
      </c>
      <c r="AJ1" s="5" t="s">
        <v>200</v>
      </c>
      <c r="AK1" s="5" t="s">
        <v>201</v>
      </c>
      <c r="AL1" s="5" t="s">
        <v>202</v>
      </c>
      <c r="AM1" s="5" t="s">
        <v>203</v>
      </c>
      <c r="AN1" s="5" t="s">
        <v>204</v>
      </c>
      <c r="AO1" s="5" t="s">
        <v>205</v>
      </c>
      <c r="AP1" s="5" t="s">
        <v>206</v>
      </c>
      <c r="AQ1" s="5" t="s">
        <v>207</v>
      </c>
      <c r="AR1" s="5" t="s">
        <v>208</v>
      </c>
      <c r="AS1" s="3"/>
      <c r="AT1" s="3"/>
      <c r="AU1" s="3"/>
      <c r="AV1" s="3"/>
      <c r="AW1" s="3"/>
      <c r="AX1" s="3"/>
      <c r="AY1" s="3"/>
      <c r="AZ1" s="3"/>
      <c r="BA1" s="3"/>
      <c r="BB1" s="3"/>
      <c r="BC1" s="3"/>
      <c r="BD1" s="3"/>
      <c r="BE1" s="3"/>
      <c r="BF1" s="3"/>
      <c r="BG1" s="3"/>
      <c r="BH1" s="3"/>
      <c r="BI1" s="3"/>
      <c r="BJ1" s="3"/>
      <c r="BK1" s="3"/>
      <c r="BL1" s="3"/>
      <c r="BM1" s="3"/>
      <c r="BN1" s="3"/>
      <c r="BO1" s="3"/>
      <c r="BP1" s="3"/>
    </row>
    <row r="2" spans="1:68" x14ac:dyDescent="0.25">
      <c r="A2" t="s">
        <v>0</v>
      </c>
      <c r="B2" t="s">
        <v>1</v>
      </c>
      <c r="C2" t="s">
        <v>2</v>
      </c>
      <c r="D2" s="5">
        <v>140</v>
      </c>
      <c r="E2" s="5">
        <v>5375</v>
      </c>
      <c r="F2" s="5">
        <v>19320</v>
      </c>
      <c r="G2" s="5">
        <v>26195</v>
      </c>
      <c r="H2" s="5">
        <v>755</v>
      </c>
      <c r="I2" s="5">
        <v>285</v>
      </c>
      <c r="J2" s="5">
        <v>745</v>
      </c>
      <c r="K2" s="5">
        <v>2550</v>
      </c>
      <c r="L2" s="5">
        <v>3530</v>
      </c>
      <c r="M2" s="5">
        <v>1710</v>
      </c>
      <c r="N2" s="5">
        <v>10730</v>
      </c>
      <c r="O2" s="5">
        <v>17725</v>
      </c>
      <c r="P2" s="5">
        <v>8380</v>
      </c>
      <c r="Q2" s="5">
        <v>6705</v>
      </c>
      <c r="R2" s="5">
        <v>0</v>
      </c>
      <c r="S2" s="5">
        <v>275</v>
      </c>
      <c r="T2" s="5">
        <v>1020</v>
      </c>
      <c r="U2" s="5">
        <v>1715</v>
      </c>
      <c r="V2" s="5">
        <v>2335</v>
      </c>
      <c r="W2" s="5">
        <v>2590</v>
      </c>
      <c r="X2" s="5">
        <v>2570</v>
      </c>
      <c r="Y2" s="5">
        <v>2370</v>
      </c>
      <c r="Z2" s="5">
        <v>2140</v>
      </c>
      <c r="AA2" s="5">
        <v>1980</v>
      </c>
      <c r="AB2" s="5">
        <v>1840</v>
      </c>
      <c r="AC2" s="5">
        <v>1720</v>
      </c>
      <c r="AD2" s="5">
        <v>1730</v>
      </c>
      <c r="AE2" s="5">
        <v>1735</v>
      </c>
      <c r="AF2" s="5">
        <v>1775</v>
      </c>
      <c r="AG2" s="5">
        <v>1815</v>
      </c>
      <c r="AH2" s="5">
        <v>1795</v>
      </c>
      <c r="AI2" s="5">
        <v>1815</v>
      </c>
      <c r="AJ2" s="5">
        <v>1790</v>
      </c>
      <c r="AK2" s="5">
        <v>1760</v>
      </c>
      <c r="AL2" s="5">
        <v>1690</v>
      </c>
      <c r="AM2" s="5">
        <v>1750</v>
      </c>
      <c r="AN2" s="5">
        <v>1785</v>
      </c>
      <c r="AO2" s="5">
        <v>2020</v>
      </c>
      <c r="AP2" s="5">
        <v>3535</v>
      </c>
      <c r="AQ2" s="5">
        <v>6530</v>
      </c>
      <c r="AR2" s="5" t="s">
        <v>3</v>
      </c>
      <c r="AS2" s="2"/>
      <c r="AT2" s="2"/>
      <c r="AU2" s="2"/>
      <c r="AV2" s="2"/>
      <c r="AW2" s="2"/>
      <c r="AX2" s="2"/>
      <c r="AY2" s="2"/>
      <c r="AZ2" s="2"/>
      <c r="BA2" s="2"/>
      <c r="BB2" s="2"/>
      <c r="BC2" s="2"/>
      <c r="BD2" s="2"/>
      <c r="BE2" s="2"/>
      <c r="BF2" s="2"/>
      <c r="BG2" s="2"/>
      <c r="BH2" s="2"/>
      <c r="BI2" s="2"/>
      <c r="BJ2" s="2"/>
      <c r="BK2" s="2"/>
      <c r="BL2" s="2"/>
      <c r="BM2" s="2"/>
      <c r="BN2" s="2"/>
      <c r="BO2" s="2"/>
      <c r="BP2" s="2"/>
    </row>
    <row r="3" spans="1:68" x14ac:dyDescent="0.25">
      <c r="A3" t="s">
        <v>4</v>
      </c>
      <c r="B3" t="s">
        <v>5</v>
      </c>
      <c r="C3" t="s">
        <v>2</v>
      </c>
      <c r="D3" s="5">
        <v>215</v>
      </c>
      <c r="E3" s="5">
        <v>3070</v>
      </c>
      <c r="F3" s="5">
        <v>5690</v>
      </c>
      <c r="G3" s="5">
        <v>29410</v>
      </c>
      <c r="H3" s="5">
        <v>0</v>
      </c>
      <c r="I3" s="5">
        <v>3905</v>
      </c>
      <c r="J3" s="5">
        <v>7895</v>
      </c>
      <c r="K3" s="5">
        <v>14340</v>
      </c>
      <c r="L3" s="5">
        <v>15820</v>
      </c>
      <c r="M3" s="5">
        <v>4100</v>
      </c>
      <c r="N3" s="5">
        <v>100</v>
      </c>
      <c r="O3" s="5">
        <v>40</v>
      </c>
      <c r="P3" s="5" t="s">
        <v>3</v>
      </c>
      <c r="Q3" s="5">
        <v>0</v>
      </c>
      <c r="R3" s="5">
        <v>0</v>
      </c>
      <c r="S3" s="5">
        <v>105</v>
      </c>
      <c r="T3" s="5">
        <v>260</v>
      </c>
      <c r="U3" s="5">
        <v>495</v>
      </c>
      <c r="V3" s="5">
        <v>860</v>
      </c>
      <c r="W3" s="5">
        <v>1285</v>
      </c>
      <c r="X3" s="5">
        <v>1605</v>
      </c>
      <c r="Y3" s="5">
        <v>1835</v>
      </c>
      <c r="Z3" s="5">
        <v>2105</v>
      </c>
      <c r="AA3" s="5">
        <v>2205</v>
      </c>
      <c r="AB3" s="5">
        <v>2275</v>
      </c>
      <c r="AC3" s="5">
        <v>2295</v>
      </c>
      <c r="AD3" s="5">
        <v>2300</v>
      </c>
      <c r="AE3" s="5">
        <v>2245</v>
      </c>
      <c r="AF3" s="5">
        <v>2150</v>
      </c>
      <c r="AG3" s="5">
        <v>2030</v>
      </c>
      <c r="AH3" s="5">
        <v>1935</v>
      </c>
      <c r="AI3" s="5">
        <v>1800</v>
      </c>
      <c r="AJ3" s="5">
        <v>1710</v>
      </c>
      <c r="AK3" s="5">
        <v>1635</v>
      </c>
      <c r="AL3" s="5">
        <v>1590</v>
      </c>
      <c r="AM3" s="5">
        <v>1615</v>
      </c>
      <c r="AN3" s="5">
        <v>1685</v>
      </c>
      <c r="AO3" s="5">
        <v>2020</v>
      </c>
      <c r="AP3" s="5">
        <v>2910</v>
      </c>
      <c r="AQ3" s="5">
        <v>1160</v>
      </c>
      <c r="AR3" s="5">
        <v>180</v>
      </c>
      <c r="AS3" s="1"/>
      <c r="AT3" s="1"/>
      <c r="AU3" s="1"/>
      <c r="AV3" s="1"/>
      <c r="AW3" s="1"/>
      <c r="AX3" s="1"/>
      <c r="AY3" s="1"/>
      <c r="AZ3" s="1"/>
      <c r="BA3" s="1"/>
      <c r="BB3" s="1"/>
      <c r="BC3" s="1"/>
      <c r="BD3" s="1"/>
      <c r="BE3" s="1"/>
      <c r="BF3" s="1"/>
      <c r="BG3" s="1"/>
      <c r="BH3" s="1"/>
      <c r="BI3" s="1"/>
      <c r="BJ3" s="1"/>
      <c r="BK3" s="1"/>
      <c r="BL3" s="1"/>
      <c r="BM3" s="1"/>
      <c r="BN3" s="1"/>
      <c r="BO3" s="1"/>
      <c r="BP3" s="1"/>
    </row>
    <row r="4" spans="1:68" x14ac:dyDescent="0.25">
      <c r="A4" t="s">
        <v>6</v>
      </c>
      <c r="B4" t="s">
        <v>7</v>
      </c>
      <c r="C4" t="s">
        <v>2</v>
      </c>
      <c r="D4" s="5">
        <v>15</v>
      </c>
      <c r="E4" s="5">
        <v>795</v>
      </c>
      <c r="F4" s="5">
        <v>3040</v>
      </c>
      <c r="G4" s="5">
        <v>28895</v>
      </c>
      <c r="H4" s="5">
        <v>145</v>
      </c>
      <c r="I4" s="5">
        <v>55620</v>
      </c>
      <c r="J4" s="5">
        <v>2835</v>
      </c>
      <c r="K4" s="5">
        <v>5205</v>
      </c>
      <c r="L4" s="5">
        <v>5755</v>
      </c>
      <c r="M4" s="5">
        <v>2985</v>
      </c>
      <c r="N4" s="5">
        <v>17845</v>
      </c>
      <c r="O4" s="5">
        <v>28400</v>
      </c>
      <c r="P4" s="5">
        <v>12515</v>
      </c>
      <c r="Q4" s="5">
        <v>12970</v>
      </c>
      <c r="R4" s="5" t="s">
        <v>3</v>
      </c>
      <c r="S4" s="5">
        <v>435</v>
      </c>
      <c r="T4" s="5">
        <v>665</v>
      </c>
      <c r="U4" s="5">
        <v>1275</v>
      </c>
      <c r="V4" s="5">
        <v>2265</v>
      </c>
      <c r="W4" s="5">
        <v>2790</v>
      </c>
      <c r="X4" s="5">
        <v>3100</v>
      </c>
      <c r="Y4" s="5">
        <v>3110</v>
      </c>
      <c r="Z4" s="5">
        <v>3025</v>
      </c>
      <c r="AA4" s="5">
        <v>2870</v>
      </c>
      <c r="AB4" s="5">
        <v>2735</v>
      </c>
      <c r="AC4" s="5">
        <v>2605</v>
      </c>
      <c r="AD4" s="5">
        <v>2580</v>
      </c>
      <c r="AE4" s="5">
        <v>2430</v>
      </c>
      <c r="AF4" s="5">
        <v>2415</v>
      </c>
      <c r="AG4" s="5">
        <v>2390</v>
      </c>
      <c r="AH4" s="5">
        <v>2485</v>
      </c>
      <c r="AI4" s="5">
        <v>2440</v>
      </c>
      <c r="AJ4" s="5">
        <v>2520</v>
      </c>
      <c r="AK4" s="5">
        <v>2550</v>
      </c>
      <c r="AL4" s="5">
        <v>2685</v>
      </c>
      <c r="AM4" s="5">
        <v>2800</v>
      </c>
      <c r="AN4" s="5">
        <v>2855</v>
      </c>
      <c r="AO4" s="5">
        <v>3470</v>
      </c>
      <c r="AP4" s="5">
        <v>6455</v>
      </c>
      <c r="AQ4" s="5">
        <v>18090</v>
      </c>
      <c r="AR4" s="5">
        <v>7460</v>
      </c>
      <c r="AS4" s="2"/>
      <c r="AT4" s="2"/>
      <c r="AU4" s="2"/>
      <c r="AV4" s="2"/>
      <c r="AW4" s="2"/>
      <c r="AX4" s="2"/>
      <c r="AY4" s="2"/>
      <c r="AZ4" s="2"/>
      <c r="BA4" s="2"/>
      <c r="BB4" s="2"/>
      <c r="BC4" s="2"/>
      <c r="BD4" s="2"/>
      <c r="BE4" s="2"/>
      <c r="BF4" s="2"/>
      <c r="BG4" s="2"/>
      <c r="BH4" s="2"/>
      <c r="BI4" s="2"/>
      <c r="BJ4" s="2"/>
      <c r="BK4" s="2"/>
      <c r="BL4" s="2"/>
      <c r="BM4" s="2"/>
      <c r="BN4" s="2"/>
      <c r="BO4" s="2"/>
      <c r="BP4" s="2"/>
    </row>
    <row r="5" spans="1:68" x14ac:dyDescent="0.25">
      <c r="A5" t="s">
        <v>8</v>
      </c>
      <c r="B5" t="s">
        <v>7</v>
      </c>
      <c r="C5" t="s">
        <v>9</v>
      </c>
      <c r="D5" s="5">
        <v>0</v>
      </c>
      <c r="E5" s="5">
        <v>10</v>
      </c>
      <c r="F5" s="5">
        <v>50</v>
      </c>
      <c r="G5" s="5">
        <v>17005</v>
      </c>
      <c r="H5" s="5">
        <v>10</v>
      </c>
      <c r="I5" s="5">
        <v>1115</v>
      </c>
      <c r="J5" s="5">
        <v>35</v>
      </c>
      <c r="K5" s="5">
        <v>630</v>
      </c>
      <c r="L5" s="5">
        <v>1415</v>
      </c>
      <c r="M5" s="5">
        <v>705</v>
      </c>
      <c r="N5" s="5">
        <v>5295</v>
      </c>
      <c r="O5" s="5">
        <v>7150</v>
      </c>
      <c r="P5" s="5">
        <v>2090</v>
      </c>
      <c r="Q5" s="5">
        <v>865</v>
      </c>
      <c r="R5" s="5">
        <v>0</v>
      </c>
      <c r="S5" s="5">
        <v>80</v>
      </c>
      <c r="T5" s="5">
        <v>810</v>
      </c>
      <c r="U5" s="5">
        <v>1950</v>
      </c>
      <c r="V5" s="5">
        <v>2180</v>
      </c>
      <c r="W5" s="5">
        <v>2060</v>
      </c>
      <c r="X5" s="5">
        <v>1705</v>
      </c>
      <c r="Y5" s="5">
        <v>1430</v>
      </c>
      <c r="Z5" s="5">
        <v>1135</v>
      </c>
      <c r="AA5" s="5">
        <v>920</v>
      </c>
      <c r="AB5" s="5">
        <v>765</v>
      </c>
      <c r="AC5" s="5">
        <v>615</v>
      </c>
      <c r="AD5" s="5">
        <v>500</v>
      </c>
      <c r="AE5" s="5">
        <v>380</v>
      </c>
      <c r="AF5" s="5">
        <v>315</v>
      </c>
      <c r="AG5" s="5">
        <v>220</v>
      </c>
      <c r="AH5" s="5">
        <v>175</v>
      </c>
      <c r="AI5" s="5">
        <v>130</v>
      </c>
      <c r="AJ5" s="5">
        <v>80</v>
      </c>
      <c r="AK5" s="5">
        <v>70</v>
      </c>
      <c r="AL5" s="5">
        <v>65</v>
      </c>
      <c r="AM5" s="5">
        <v>40</v>
      </c>
      <c r="AN5" s="5">
        <v>30</v>
      </c>
      <c r="AO5" s="5">
        <v>20</v>
      </c>
      <c r="AP5" s="5">
        <v>20</v>
      </c>
      <c r="AQ5" s="5">
        <v>1950</v>
      </c>
      <c r="AR5" s="5">
        <v>555</v>
      </c>
      <c r="AS5" s="1"/>
      <c r="AT5" s="1"/>
      <c r="AU5" s="1"/>
      <c r="AV5" s="1"/>
      <c r="AW5" s="1"/>
      <c r="AX5" s="1"/>
      <c r="AY5" s="1"/>
      <c r="AZ5" s="1"/>
      <c r="BA5" s="1"/>
      <c r="BB5" s="1"/>
      <c r="BC5" s="1"/>
      <c r="BD5" s="1"/>
      <c r="BE5" s="1"/>
      <c r="BF5" s="1"/>
      <c r="BG5" s="1"/>
      <c r="BH5" s="1"/>
      <c r="BI5" s="1"/>
      <c r="BJ5" s="1"/>
      <c r="BK5" s="1"/>
      <c r="BL5" s="1"/>
      <c r="BM5" s="1"/>
      <c r="BN5" s="1"/>
      <c r="BO5" s="1"/>
      <c r="BP5" s="1"/>
    </row>
    <row r="6" spans="1:68" x14ac:dyDescent="0.25">
      <c r="A6" t="s">
        <v>10</v>
      </c>
      <c r="B6" t="s">
        <v>7</v>
      </c>
      <c r="C6" t="s">
        <v>9</v>
      </c>
      <c r="D6" s="5">
        <v>0</v>
      </c>
      <c r="E6" s="5">
        <v>0</v>
      </c>
      <c r="F6" s="5">
        <v>0</v>
      </c>
      <c r="G6" s="5">
        <v>0</v>
      </c>
      <c r="H6" s="5">
        <v>0</v>
      </c>
      <c r="I6" s="5">
        <v>2985</v>
      </c>
      <c r="J6" s="5">
        <v>0</v>
      </c>
      <c r="K6" s="5">
        <v>215</v>
      </c>
      <c r="L6" s="5">
        <v>205</v>
      </c>
      <c r="M6" s="5">
        <v>105</v>
      </c>
      <c r="N6" s="5">
        <v>1265</v>
      </c>
      <c r="O6" s="5">
        <v>955</v>
      </c>
      <c r="P6" s="5">
        <v>190</v>
      </c>
      <c r="Q6" s="5">
        <v>50</v>
      </c>
      <c r="R6" s="5">
        <v>0</v>
      </c>
      <c r="S6" s="5">
        <v>30</v>
      </c>
      <c r="T6" s="5">
        <v>90</v>
      </c>
      <c r="U6" s="5">
        <v>145</v>
      </c>
      <c r="V6" s="5">
        <v>150</v>
      </c>
      <c r="W6" s="5">
        <v>130</v>
      </c>
      <c r="X6" s="5">
        <v>180</v>
      </c>
      <c r="Y6" s="5">
        <v>200</v>
      </c>
      <c r="Z6" s="5">
        <v>225</v>
      </c>
      <c r="AA6" s="5">
        <v>235</v>
      </c>
      <c r="AB6" s="5">
        <v>245</v>
      </c>
      <c r="AC6" s="5">
        <v>175</v>
      </c>
      <c r="AD6" s="5">
        <v>180</v>
      </c>
      <c r="AE6" s="5">
        <v>145</v>
      </c>
      <c r="AF6" s="5">
        <v>140</v>
      </c>
      <c r="AG6" s="5">
        <v>110</v>
      </c>
      <c r="AH6" s="5">
        <v>65</v>
      </c>
      <c r="AI6" s="5">
        <v>60</v>
      </c>
      <c r="AJ6" s="5">
        <v>65</v>
      </c>
      <c r="AK6" s="5">
        <v>50</v>
      </c>
      <c r="AL6" s="5">
        <v>35</v>
      </c>
      <c r="AM6" s="5">
        <v>40</v>
      </c>
      <c r="AN6" s="5">
        <v>25</v>
      </c>
      <c r="AO6" s="5">
        <v>25</v>
      </c>
      <c r="AP6" s="5">
        <v>20</v>
      </c>
      <c r="AQ6" s="5">
        <v>175</v>
      </c>
      <c r="AR6" s="5">
        <v>45</v>
      </c>
      <c r="AS6" s="2"/>
      <c r="AT6" s="2"/>
      <c r="AU6" s="2"/>
      <c r="AV6" s="2"/>
      <c r="AW6" s="2"/>
      <c r="AX6" s="2"/>
      <c r="AY6" s="2"/>
      <c r="AZ6" s="2"/>
      <c r="BA6" s="2"/>
      <c r="BB6" s="2"/>
      <c r="BC6" s="2"/>
      <c r="BD6" s="2"/>
      <c r="BE6" s="2"/>
      <c r="BF6" s="2"/>
      <c r="BG6" s="2"/>
      <c r="BH6" s="2"/>
      <c r="BI6" s="2"/>
      <c r="BJ6" s="2"/>
      <c r="BK6" s="2"/>
      <c r="BL6" s="2"/>
      <c r="BM6" s="2"/>
      <c r="BN6" s="2"/>
      <c r="BO6" s="2"/>
      <c r="BP6" s="2"/>
    </row>
    <row r="7" spans="1:68" x14ac:dyDescent="0.25">
      <c r="A7" t="s">
        <v>11</v>
      </c>
      <c r="B7" t="s">
        <v>12</v>
      </c>
      <c r="C7" t="s">
        <v>2</v>
      </c>
      <c r="D7" s="5">
        <v>7810</v>
      </c>
      <c r="E7" s="5">
        <v>15270</v>
      </c>
      <c r="F7" s="5">
        <v>70735</v>
      </c>
      <c r="G7" s="5">
        <v>27485</v>
      </c>
      <c r="H7" s="5">
        <v>6570</v>
      </c>
      <c r="I7" s="5">
        <v>345</v>
      </c>
      <c r="J7" s="5">
        <v>4510</v>
      </c>
      <c r="K7" s="5">
        <v>6950</v>
      </c>
      <c r="L7" s="5">
        <v>6550</v>
      </c>
      <c r="M7" s="5">
        <v>3550</v>
      </c>
      <c r="N7" s="5">
        <v>23250</v>
      </c>
      <c r="O7" s="5">
        <v>45650</v>
      </c>
      <c r="P7" s="5">
        <v>19475</v>
      </c>
      <c r="Q7" s="5">
        <v>18235</v>
      </c>
      <c r="R7" s="5">
        <v>50</v>
      </c>
      <c r="S7" s="5">
        <v>445</v>
      </c>
      <c r="T7" s="5">
        <v>770</v>
      </c>
      <c r="U7" s="5">
        <v>970</v>
      </c>
      <c r="V7" s="5">
        <v>1125</v>
      </c>
      <c r="W7" s="5">
        <v>1345</v>
      </c>
      <c r="X7" s="5">
        <v>1440</v>
      </c>
      <c r="Y7" s="5">
        <v>1515</v>
      </c>
      <c r="Z7" s="5">
        <v>1730</v>
      </c>
      <c r="AA7" s="5">
        <v>1880</v>
      </c>
      <c r="AB7" s="5">
        <v>2020</v>
      </c>
      <c r="AC7" s="5">
        <v>2225</v>
      </c>
      <c r="AD7" s="5">
        <v>2520</v>
      </c>
      <c r="AE7" s="5">
        <v>2670</v>
      </c>
      <c r="AF7" s="5">
        <v>2895</v>
      </c>
      <c r="AG7" s="5">
        <v>3055</v>
      </c>
      <c r="AH7" s="5">
        <v>3295</v>
      </c>
      <c r="AI7" s="5">
        <v>3350</v>
      </c>
      <c r="AJ7" s="5">
        <v>3535</v>
      </c>
      <c r="AK7" s="5">
        <v>4285</v>
      </c>
      <c r="AL7" s="5">
        <v>4470</v>
      </c>
      <c r="AM7" s="5">
        <v>4700</v>
      </c>
      <c r="AN7" s="5">
        <v>4915</v>
      </c>
      <c r="AO7" s="5">
        <v>6385</v>
      </c>
      <c r="AP7" s="5">
        <v>11580</v>
      </c>
      <c r="AQ7" s="5">
        <v>55090</v>
      </c>
      <c r="AR7" s="5">
        <v>15</v>
      </c>
      <c r="AS7" s="1"/>
      <c r="AT7" s="1"/>
      <c r="AU7" s="1"/>
      <c r="AV7" s="1"/>
      <c r="AW7" s="1"/>
      <c r="AX7" s="1"/>
      <c r="AY7" s="1"/>
      <c r="AZ7" s="1"/>
      <c r="BA7" s="1"/>
      <c r="BB7" s="1"/>
      <c r="BC7" s="1"/>
      <c r="BD7" s="1"/>
      <c r="BE7" s="1"/>
      <c r="BF7" s="1"/>
      <c r="BG7" s="1"/>
      <c r="BH7" s="1"/>
      <c r="BI7" s="1"/>
      <c r="BJ7" s="1"/>
      <c r="BK7" s="1"/>
      <c r="BL7" s="1"/>
      <c r="BM7" s="1"/>
      <c r="BN7" s="1"/>
      <c r="BO7" s="1"/>
      <c r="BP7" s="1"/>
    </row>
    <row r="8" spans="1:68" x14ac:dyDescent="0.25">
      <c r="A8" t="s">
        <v>13</v>
      </c>
      <c r="B8" t="s">
        <v>1</v>
      </c>
      <c r="C8" t="s">
        <v>2</v>
      </c>
      <c r="D8" s="5">
        <v>1120</v>
      </c>
      <c r="E8" s="5">
        <v>5025</v>
      </c>
      <c r="F8" s="5">
        <v>9695</v>
      </c>
      <c r="G8" s="5">
        <v>60995</v>
      </c>
      <c r="H8" s="5">
        <v>60</v>
      </c>
      <c r="I8" s="5">
        <v>1485</v>
      </c>
      <c r="J8" s="5">
        <v>1890</v>
      </c>
      <c r="K8" s="5">
        <v>4115</v>
      </c>
      <c r="L8" s="5">
        <v>4875</v>
      </c>
      <c r="M8" s="5">
        <v>2700</v>
      </c>
      <c r="N8" s="5">
        <v>17680</v>
      </c>
      <c r="O8" s="5">
        <v>26800</v>
      </c>
      <c r="P8" s="5">
        <v>11920</v>
      </c>
      <c r="Q8" s="5">
        <v>8390</v>
      </c>
      <c r="R8" s="5" t="s">
        <v>3</v>
      </c>
      <c r="S8" s="5">
        <v>325</v>
      </c>
      <c r="T8" s="5">
        <v>590</v>
      </c>
      <c r="U8" s="5">
        <v>980</v>
      </c>
      <c r="V8" s="5">
        <v>1420</v>
      </c>
      <c r="W8" s="5">
        <v>1825</v>
      </c>
      <c r="X8" s="5">
        <v>2230</v>
      </c>
      <c r="Y8" s="5">
        <v>2370</v>
      </c>
      <c r="Z8" s="5">
        <v>2605</v>
      </c>
      <c r="AA8" s="5">
        <v>2770</v>
      </c>
      <c r="AB8" s="5">
        <v>2925</v>
      </c>
      <c r="AC8" s="5">
        <v>2975</v>
      </c>
      <c r="AD8" s="5">
        <v>3020</v>
      </c>
      <c r="AE8" s="5">
        <v>3120</v>
      </c>
      <c r="AF8" s="5">
        <v>3185</v>
      </c>
      <c r="AG8" s="5">
        <v>3135</v>
      </c>
      <c r="AH8" s="5">
        <v>3195</v>
      </c>
      <c r="AI8" s="5">
        <v>3210</v>
      </c>
      <c r="AJ8" s="5">
        <v>3105</v>
      </c>
      <c r="AK8" s="5">
        <v>3140</v>
      </c>
      <c r="AL8" s="5">
        <v>3110</v>
      </c>
      <c r="AM8" s="5">
        <v>3130</v>
      </c>
      <c r="AN8" s="5">
        <v>3250</v>
      </c>
      <c r="AO8" s="5">
        <v>3700</v>
      </c>
      <c r="AP8" s="5">
        <v>7080</v>
      </c>
      <c r="AQ8" s="5">
        <v>11965</v>
      </c>
      <c r="AR8" s="5">
        <v>20</v>
      </c>
      <c r="AS8" s="2"/>
      <c r="AT8" s="2"/>
      <c r="AU8" s="2"/>
      <c r="AV8" s="2"/>
      <c r="AW8" s="2"/>
      <c r="AX8" s="2"/>
      <c r="AY8" s="2"/>
      <c r="AZ8" s="2"/>
      <c r="BA8" s="2"/>
      <c r="BB8" s="2"/>
      <c r="BC8" s="2"/>
      <c r="BD8" s="2"/>
      <c r="BE8" s="2"/>
      <c r="BF8" s="2"/>
      <c r="BG8" s="2"/>
      <c r="BH8" s="2"/>
      <c r="BI8" s="2"/>
      <c r="BJ8" s="2"/>
      <c r="BK8" s="2"/>
      <c r="BL8" s="2"/>
      <c r="BM8" s="2"/>
      <c r="BN8" s="2"/>
      <c r="BO8" s="2"/>
      <c r="BP8" s="2"/>
    </row>
    <row r="9" spans="1:68" x14ac:dyDescent="0.25">
      <c r="A9" t="s">
        <v>14</v>
      </c>
      <c r="B9" t="s">
        <v>12</v>
      </c>
      <c r="C9" t="s">
        <v>2</v>
      </c>
      <c r="D9" s="5">
        <v>14010</v>
      </c>
      <c r="E9" s="5">
        <v>5765</v>
      </c>
      <c r="F9" s="5">
        <v>137505</v>
      </c>
      <c r="G9" s="5">
        <v>88385</v>
      </c>
      <c r="H9" s="5">
        <v>13485</v>
      </c>
      <c r="I9" s="5">
        <v>3260</v>
      </c>
      <c r="J9" s="5">
        <v>10465</v>
      </c>
      <c r="K9" s="5">
        <v>16380</v>
      </c>
      <c r="L9" s="5">
        <v>18360</v>
      </c>
      <c r="M9" s="5">
        <v>8505</v>
      </c>
      <c r="N9" s="5">
        <v>70130</v>
      </c>
      <c r="O9" s="5">
        <v>96635</v>
      </c>
      <c r="P9" s="5">
        <v>24855</v>
      </c>
      <c r="Q9" s="5">
        <v>16915</v>
      </c>
      <c r="R9" s="5">
        <v>165</v>
      </c>
      <c r="S9" s="5">
        <v>990</v>
      </c>
      <c r="T9" s="5">
        <v>2410</v>
      </c>
      <c r="U9" s="5">
        <v>3575</v>
      </c>
      <c r="V9" s="5">
        <v>4285</v>
      </c>
      <c r="W9" s="5">
        <v>4985</v>
      </c>
      <c r="X9" s="5">
        <v>5650</v>
      </c>
      <c r="Y9" s="5">
        <v>6310</v>
      </c>
      <c r="Z9" s="5">
        <v>6945</v>
      </c>
      <c r="AA9" s="5">
        <v>7545</v>
      </c>
      <c r="AB9" s="5">
        <v>7975</v>
      </c>
      <c r="AC9" s="5">
        <v>8430</v>
      </c>
      <c r="AD9" s="5">
        <v>8640</v>
      </c>
      <c r="AE9" s="5">
        <v>8975</v>
      </c>
      <c r="AF9" s="5">
        <v>9190</v>
      </c>
      <c r="AG9" s="5">
        <v>9435</v>
      </c>
      <c r="AH9" s="5">
        <v>9720</v>
      </c>
      <c r="AI9" s="5">
        <v>9600</v>
      </c>
      <c r="AJ9" s="5">
        <v>10135</v>
      </c>
      <c r="AK9" s="5">
        <v>10850</v>
      </c>
      <c r="AL9" s="5">
        <v>10970</v>
      </c>
      <c r="AM9" s="5">
        <v>11515</v>
      </c>
      <c r="AN9" s="5">
        <v>12225</v>
      </c>
      <c r="AO9" s="5">
        <v>14360</v>
      </c>
      <c r="AP9" s="5">
        <v>30810</v>
      </c>
      <c r="AQ9" s="5">
        <v>46700</v>
      </c>
      <c r="AR9" s="5">
        <v>185</v>
      </c>
      <c r="AS9" s="1"/>
      <c r="AT9" s="1"/>
      <c r="AU9" s="1"/>
      <c r="AV9" s="1"/>
      <c r="AW9" s="1"/>
      <c r="AX9" s="1"/>
      <c r="AY9" s="1"/>
      <c r="AZ9" s="1"/>
      <c r="BA9" s="1"/>
      <c r="BB9" s="1"/>
      <c r="BC9" s="1"/>
      <c r="BD9" s="1"/>
      <c r="BE9" s="1"/>
      <c r="BF9" s="1"/>
      <c r="BG9" s="1"/>
      <c r="BH9" s="1"/>
      <c r="BI9" s="1"/>
      <c r="BJ9" s="1"/>
      <c r="BK9" s="1"/>
      <c r="BL9" s="1"/>
      <c r="BM9" s="1"/>
      <c r="BN9" s="1"/>
      <c r="BO9" s="1"/>
      <c r="BP9" s="1"/>
    </row>
    <row r="10" spans="1:68" x14ac:dyDescent="0.25">
      <c r="A10" t="s">
        <v>15</v>
      </c>
      <c r="B10" t="s">
        <v>12</v>
      </c>
      <c r="C10" t="s">
        <v>9</v>
      </c>
      <c r="D10" s="5">
        <v>0</v>
      </c>
      <c r="E10" s="5" t="s">
        <v>3</v>
      </c>
      <c r="F10" s="5">
        <v>1235</v>
      </c>
      <c r="G10" s="5">
        <v>22260</v>
      </c>
      <c r="H10" s="5">
        <v>825</v>
      </c>
      <c r="I10" s="5">
        <v>965</v>
      </c>
      <c r="J10" s="5">
        <v>505</v>
      </c>
      <c r="K10" s="5">
        <v>1415</v>
      </c>
      <c r="L10" s="5">
        <v>2565</v>
      </c>
      <c r="M10" s="5">
        <v>960</v>
      </c>
      <c r="N10" s="5">
        <v>6450</v>
      </c>
      <c r="O10" s="5">
        <v>9910</v>
      </c>
      <c r="P10" s="5">
        <v>2480</v>
      </c>
      <c r="Q10" s="5">
        <v>1000</v>
      </c>
      <c r="R10" s="5">
        <v>0</v>
      </c>
      <c r="S10" s="5">
        <v>375</v>
      </c>
      <c r="T10" s="5">
        <v>745</v>
      </c>
      <c r="U10" s="5">
        <v>1435</v>
      </c>
      <c r="V10" s="5">
        <v>1885</v>
      </c>
      <c r="W10" s="5">
        <v>2065</v>
      </c>
      <c r="X10" s="5">
        <v>2090</v>
      </c>
      <c r="Y10" s="5">
        <v>1950</v>
      </c>
      <c r="Z10" s="5">
        <v>1750</v>
      </c>
      <c r="AA10" s="5">
        <v>1615</v>
      </c>
      <c r="AB10" s="5">
        <v>1490</v>
      </c>
      <c r="AC10" s="5">
        <v>1230</v>
      </c>
      <c r="AD10" s="5">
        <v>1135</v>
      </c>
      <c r="AE10" s="5">
        <v>935</v>
      </c>
      <c r="AF10" s="5">
        <v>890</v>
      </c>
      <c r="AG10" s="5">
        <v>775</v>
      </c>
      <c r="AH10" s="5">
        <v>650</v>
      </c>
      <c r="AI10" s="5">
        <v>555</v>
      </c>
      <c r="AJ10" s="5">
        <v>475</v>
      </c>
      <c r="AK10" s="5">
        <v>385</v>
      </c>
      <c r="AL10" s="5">
        <v>335</v>
      </c>
      <c r="AM10" s="5">
        <v>250</v>
      </c>
      <c r="AN10" s="5">
        <v>215</v>
      </c>
      <c r="AO10" s="5">
        <v>185</v>
      </c>
      <c r="AP10" s="5">
        <v>140</v>
      </c>
      <c r="AQ10" s="5">
        <v>1000</v>
      </c>
      <c r="AR10" s="5">
        <v>725</v>
      </c>
      <c r="AS10" s="2"/>
      <c r="AT10" s="2"/>
      <c r="AU10" s="2"/>
      <c r="AV10" s="2"/>
      <c r="AW10" s="2"/>
      <c r="AX10" s="2"/>
      <c r="AY10" s="2"/>
      <c r="AZ10" s="2"/>
      <c r="BA10" s="2"/>
      <c r="BB10" s="2"/>
      <c r="BC10" s="2"/>
      <c r="BD10" s="2"/>
      <c r="BE10" s="2"/>
      <c r="BF10" s="2"/>
      <c r="BG10" s="2"/>
      <c r="BH10" s="2"/>
      <c r="BI10" s="2"/>
      <c r="BJ10" s="2"/>
      <c r="BK10" s="2"/>
      <c r="BL10" s="2"/>
      <c r="BM10" s="2"/>
      <c r="BN10" s="2"/>
      <c r="BO10" s="2"/>
      <c r="BP10" s="2"/>
    </row>
    <row r="11" spans="1:68" x14ac:dyDescent="0.25">
      <c r="A11" t="s">
        <v>16</v>
      </c>
      <c r="B11" t="s">
        <v>17</v>
      </c>
      <c r="C11" t="s">
        <v>2</v>
      </c>
      <c r="D11" s="5">
        <v>760</v>
      </c>
      <c r="E11" s="5">
        <v>6645</v>
      </c>
      <c r="F11" s="5">
        <v>37915</v>
      </c>
      <c r="G11" s="5">
        <v>78915</v>
      </c>
      <c r="H11" s="5">
        <v>5020</v>
      </c>
      <c r="I11" s="5">
        <v>12080</v>
      </c>
      <c r="J11" s="5">
        <v>3480</v>
      </c>
      <c r="K11" s="5">
        <v>7800</v>
      </c>
      <c r="L11" s="5">
        <v>9925</v>
      </c>
      <c r="M11" s="5">
        <v>4970</v>
      </c>
      <c r="N11" s="5">
        <v>30420</v>
      </c>
      <c r="O11" s="5">
        <v>48125</v>
      </c>
      <c r="P11" s="5">
        <v>18980</v>
      </c>
      <c r="Q11" s="5">
        <v>17645</v>
      </c>
      <c r="R11" s="5">
        <v>0</v>
      </c>
      <c r="S11" s="5">
        <v>480</v>
      </c>
      <c r="T11" s="5">
        <v>1805</v>
      </c>
      <c r="U11" s="5">
        <v>2845</v>
      </c>
      <c r="V11" s="5">
        <v>3970</v>
      </c>
      <c r="W11" s="5">
        <v>4590</v>
      </c>
      <c r="X11" s="5">
        <v>4935</v>
      </c>
      <c r="Y11" s="5">
        <v>5045</v>
      </c>
      <c r="Z11" s="5">
        <v>5010</v>
      </c>
      <c r="AA11" s="5">
        <v>4675</v>
      </c>
      <c r="AB11" s="5">
        <v>4615</v>
      </c>
      <c r="AC11" s="5">
        <v>4520</v>
      </c>
      <c r="AD11" s="5">
        <v>4290</v>
      </c>
      <c r="AE11" s="5">
        <v>4155</v>
      </c>
      <c r="AF11" s="5">
        <v>4220</v>
      </c>
      <c r="AG11" s="5">
        <v>4215</v>
      </c>
      <c r="AH11" s="5">
        <v>4080</v>
      </c>
      <c r="AI11" s="5">
        <v>4165</v>
      </c>
      <c r="AJ11" s="5">
        <v>4220</v>
      </c>
      <c r="AK11" s="5">
        <v>4725</v>
      </c>
      <c r="AL11" s="5">
        <v>4640</v>
      </c>
      <c r="AM11" s="5">
        <v>4885</v>
      </c>
      <c r="AN11" s="5">
        <v>5330</v>
      </c>
      <c r="AO11" s="5">
        <v>6290</v>
      </c>
      <c r="AP11" s="5">
        <v>14310</v>
      </c>
      <c r="AQ11" s="5">
        <v>29315</v>
      </c>
      <c r="AR11" s="5" t="s">
        <v>3</v>
      </c>
      <c r="AS11" s="1"/>
      <c r="AT11" s="1"/>
      <c r="AU11" s="1"/>
      <c r="AV11" s="1"/>
      <c r="AW11" s="1"/>
      <c r="AX11" s="1"/>
      <c r="AY11" s="1"/>
      <c r="AZ11" s="1"/>
      <c r="BA11" s="1"/>
      <c r="BB11" s="1"/>
      <c r="BC11" s="1"/>
      <c r="BD11" s="1"/>
      <c r="BE11" s="1"/>
      <c r="BF11" s="1"/>
      <c r="BG11" s="1"/>
      <c r="BH11" s="1"/>
      <c r="BI11" s="1"/>
      <c r="BJ11" s="1"/>
      <c r="BK11" s="1"/>
      <c r="BL11" s="1"/>
      <c r="BM11" s="1"/>
      <c r="BN11" s="1"/>
      <c r="BO11" s="1"/>
      <c r="BP11" s="1"/>
    </row>
    <row r="12" spans="1:68" x14ac:dyDescent="0.25">
      <c r="A12" t="s">
        <v>18</v>
      </c>
      <c r="B12" t="s">
        <v>7</v>
      </c>
      <c r="C12" t="s">
        <v>19</v>
      </c>
      <c r="D12" s="5">
        <v>0</v>
      </c>
      <c r="E12" s="5">
        <v>0</v>
      </c>
      <c r="F12" s="5">
        <v>0</v>
      </c>
      <c r="G12" s="5">
        <v>0</v>
      </c>
      <c r="H12" s="5">
        <v>0</v>
      </c>
      <c r="I12" s="5">
        <v>1770</v>
      </c>
      <c r="J12" s="5">
        <v>10</v>
      </c>
      <c r="K12" s="5">
        <v>105</v>
      </c>
      <c r="L12" s="5">
        <v>260</v>
      </c>
      <c r="M12" s="5">
        <v>85</v>
      </c>
      <c r="N12" s="5">
        <v>390</v>
      </c>
      <c r="O12" s="5">
        <v>645</v>
      </c>
      <c r="P12" s="5">
        <v>195</v>
      </c>
      <c r="Q12" s="5">
        <v>80</v>
      </c>
      <c r="R12" s="5">
        <v>0</v>
      </c>
      <c r="S12" s="5">
        <v>0</v>
      </c>
      <c r="T12" s="5">
        <v>0</v>
      </c>
      <c r="U12" s="5">
        <v>0</v>
      </c>
      <c r="V12" s="5">
        <v>0</v>
      </c>
      <c r="W12" s="5">
        <v>0</v>
      </c>
      <c r="X12" s="5">
        <v>0</v>
      </c>
      <c r="Y12" s="5">
        <v>0</v>
      </c>
      <c r="Z12" s="5">
        <v>0</v>
      </c>
      <c r="AA12" s="5">
        <v>0</v>
      </c>
      <c r="AB12" s="5">
        <v>0</v>
      </c>
      <c r="AC12" s="5">
        <v>0</v>
      </c>
      <c r="AD12" s="5">
        <v>0</v>
      </c>
      <c r="AE12" s="5">
        <v>0</v>
      </c>
      <c r="AF12" s="5">
        <v>0</v>
      </c>
      <c r="AG12" s="5">
        <v>0</v>
      </c>
      <c r="AH12" s="5">
        <v>0</v>
      </c>
      <c r="AI12" s="5">
        <v>0</v>
      </c>
      <c r="AJ12" s="5">
        <v>0</v>
      </c>
      <c r="AK12" s="5">
        <v>0</v>
      </c>
      <c r="AL12" s="5">
        <v>0</v>
      </c>
      <c r="AM12" s="5">
        <v>0</v>
      </c>
      <c r="AN12" s="5">
        <v>0</v>
      </c>
      <c r="AO12" s="5">
        <v>0</v>
      </c>
      <c r="AP12" s="5">
        <v>0</v>
      </c>
      <c r="AQ12" s="5">
        <v>0</v>
      </c>
      <c r="AR12" s="5">
        <v>1770</v>
      </c>
      <c r="AS12" s="2"/>
      <c r="AT12" s="2"/>
      <c r="AU12" s="2"/>
      <c r="AV12" s="2"/>
      <c r="AW12" s="2"/>
      <c r="AX12" s="2"/>
      <c r="AY12" s="2"/>
      <c r="AZ12" s="2"/>
      <c r="BA12" s="2"/>
      <c r="BB12" s="2"/>
      <c r="BC12" s="2"/>
      <c r="BD12" s="2"/>
      <c r="BE12" s="2"/>
      <c r="BF12" s="2"/>
      <c r="BG12" s="2"/>
      <c r="BH12" s="2"/>
      <c r="BI12" s="2"/>
      <c r="BJ12" s="2"/>
      <c r="BK12" s="2"/>
      <c r="BL12" s="2"/>
      <c r="BM12" s="2"/>
      <c r="BN12" s="2"/>
      <c r="BO12" s="2"/>
      <c r="BP12" s="2"/>
    </row>
    <row r="13" spans="1:68" x14ac:dyDescent="0.25">
      <c r="A13" t="s">
        <v>20</v>
      </c>
      <c r="B13" t="s">
        <v>21</v>
      </c>
      <c r="C13" t="s">
        <v>2</v>
      </c>
      <c r="D13" s="5">
        <v>665</v>
      </c>
      <c r="E13" s="5">
        <v>3505</v>
      </c>
      <c r="F13" s="5">
        <v>9200</v>
      </c>
      <c r="G13" s="5">
        <v>24760</v>
      </c>
      <c r="H13" s="5">
        <v>4100</v>
      </c>
      <c r="I13" s="5">
        <v>80</v>
      </c>
      <c r="J13" s="5">
        <v>8495</v>
      </c>
      <c r="K13" s="5">
        <v>14275</v>
      </c>
      <c r="L13" s="5">
        <v>15795</v>
      </c>
      <c r="M13" s="5">
        <v>3690</v>
      </c>
      <c r="N13" s="5">
        <v>40</v>
      </c>
      <c r="O13" s="5">
        <v>10</v>
      </c>
      <c r="P13" s="5">
        <v>0</v>
      </c>
      <c r="Q13" s="5" t="s">
        <v>3</v>
      </c>
      <c r="R13" s="5">
        <v>0</v>
      </c>
      <c r="S13" s="5">
        <v>105</v>
      </c>
      <c r="T13" s="5">
        <v>240</v>
      </c>
      <c r="U13" s="5">
        <v>455</v>
      </c>
      <c r="V13" s="5">
        <v>880</v>
      </c>
      <c r="W13" s="5">
        <v>1210</v>
      </c>
      <c r="X13" s="5">
        <v>1485</v>
      </c>
      <c r="Y13" s="5">
        <v>1725</v>
      </c>
      <c r="Z13" s="5">
        <v>1885</v>
      </c>
      <c r="AA13" s="5">
        <v>1995</v>
      </c>
      <c r="AB13" s="5">
        <v>1960</v>
      </c>
      <c r="AC13" s="5">
        <v>1945</v>
      </c>
      <c r="AD13" s="5">
        <v>1975</v>
      </c>
      <c r="AE13" s="5">
        <v>1925</v>
      </c>
      <c r="AF13" s="5">
        <v>1800</v>
      </c>
      <c r="AG13" s="5">
        <v>1695</v>
      </c>
      <c r="AH13" s="5">
        <v>1660</v>
      </c>
      <c r="AI13" s="5">
        <v>1595</v>
      </c>
      <c r="AJ13" s="5">
        <v>1585</v>
      </c>
      <c r="AK13" s="5">
        <v>1610</v>
      </c>
      <c r="AL13" s="5">
        <v>1555</v>
      </c>
      <c r="AM13" s="5">
        <v>1615</v>
      </c>
      <c r="AN13" s="5">
        <v>1680</v>
      </c>
      <c r="AO13" s="5">
        <v>2515</v>
      </c>
      <c r="AP13" s="5">
        <v>4110</v>
      </c>
      <c r="AQ13" s="5">
        <v>3095</v>
      </c>
      <c r="AR13" s="5">
        <v>10</v>
      </c>
      <c r="AS13" s="1"/>
      <c r="AT13" s="1"/>
      <c r="AU13" s="1"/>
      <c r="AV13" s="1"/>
      <c r="AW13" s="1"/>
      <c r="AX13" s="1"/>
      <c r="AY13" s="1"/>
      <c r="AZ13" s="1"/>
      <c r="BA13" s="1"/>
      <c r="BB13" s="1"/>
      <c r="BC13" s="1"/>
      <c r="BD13" s="1"/>
      <c r="BE13" s="1"/>
      <c r="BF13" s="1"/>
      <c r="BG13" s="1"/>
      <c r="BH13" s="1"/>
      <c r="BI13" s="1"/>
      <c r="BJ13" s="1"/>
      <c r="BK13" s="1"/>
      <c r="BL13" s="1"/>
      <c r="BM13" s="1"/>
      <c r="BN13" s="1"/>
      <c r="BO13" s="1"/>
      <c r="BP13" s="1"/>
    </row>
    <row r="14" spans="1:68" x14ac:dyDescent="0.25">
      <c r="A14" t="s">
        <v>22</v>
      </c>
      <c r="B14" t="s">
        <v>5</v>
      </c>
      <c r="C14" t="s">
        <v>2</v>
      </c>
      <c r="D14" s="5">
        <v>675</v>
      </c>
      <c r="E14" s="5">
        <v>7140</v>
      </c>
      <c r="F14" s="5">
        <v>28685</v>
      </c>
      <c r="G14" s="5">
        <v>23385</v>
      </c>
      <c r="H14" s="5">
        <v>855</v>
      </c>
      <c r="I14" s="5">
        <v>550</v>
      </c>
      <c r="J14" s="5">
        <v>980</v>
      </c>
      <c r="K14" s="5">
        <v>2715</v>
      </c>
      <c r="L14" s="5">
        <v>3235</v>
      </c>
      <c r="M14" s="5">
        <v>1990</v>
      </c>
      <c r="N14" s="5">
        <v>11120</v>
      </c>
      <c r="O14" s="5">
        <v>20010</v>
      </c>
      <c r="P14" s="5">
        <v>11205</v>
      </c>
      <c r="Q14" s="5">
        <v>10045</v>
      </c>
      <c r="R14" s="5">
        <v>0</v>
      </c>
      <c r="S14" s="5">
        <v>350</v>
      </c>
      <c r="T14" s="5">
        <v>655</v>
      </c>
      <c r="U14" s="5">
        <v>925</v>
      </c>
      <c r="V14" s="5">
        <v>1035</v>
      </c>
      <c r="W14" s="5">
        <v>1145</v>
      </c>
      <c r="X14" s="5">
        <v>1260</v>
      </c>
      <c r="Y14" s="5">
        <v>1340</v>
      </c>
      <c r="Z14" s="5">
        <v>1405</v>
      </c>
      <c r="AA14" s="5">
        <v>1500</v>
      </c>
      <c r="AB14" s="5">
        <v>1465</v>
      </c>
      <c r="AC14" s="5">
        <v>1580</v>
      </c>
      <c r="AD14" s="5">
        <v>1620</v>
      </c>
      <c r="AE14" s="5">
        <v>1735</v>
      </c>
      <c r="AF14" s="5">
        <v>1790</v>
      </c>
      <c r="AG14" s="5">
        <v>1760</v>
      </c>
      <c r="AH14" s="5">
        <v>1920</v>
      </c>
      <c r="AI14" s="5">
        <v>1970</v>
      </c>
      <c r="AJ14" s="5">
        <v>1870</v>
      </c>
      <c r="AK14" s="5">
        <v>2020</v>
      </c>
      <c r="AL14" s="5">
        <v>2055</v>
      </c>
      <c r="AM14" s="5">
        <v>2110</v>
      </c>
      <c r="AN14" s="5">
        <v>2065</v>
      </c>
      <c r="AO14" s="5">
        <v>2510</v>
      </c>
      <c r="AP14" s="5">
        <v>3935</v>
      </c>
      <c r="AQ14" s="5">
        <v>21290</v>
      </c>
      <c r="AR14" s="5" t="s">
        <v>3</v>
      </c>
      <c r="AS14" s="2"/>
      <c r="AT14" s="2"/>
      <c r="AU14" s="2"/>
      <c r="AV14" s="2"/>
      <c r="AW14" s="2"/>
      <c r="AX14" s="2"/>
      <c r="AY14" s="2"/>
      <c r="AZ14" s="2"/>
      <c r="BA14" s="2"/>
      <c r="BB14" s="2"/>
      <c r="BC14" s="2"/>
      <c r="BD14" s="2"/>
      <c r="BE14" s="2"/>
      <c r="BF14" s="2"/>
      <c r="BG14" s="2"/>
      <c r="BH14" s="2"/>
      <c r="BI14" s="2"/>
      <c r="BJ14" s="2"/>
      <c r="BK14" s="2"/>
      <c r="BL14" s="2"/>
      <c r="BM14" s="2"/>
      <c r="BN14" s="2"/>
      <c r="BO14" s="2"/>
      <c r="BP14" s="2"/>
    </row>
    <row r="15" spans="1:68" x14ac:dyDescent="0.25">
      <c r="A15" t="s">
        <v>23</v>
      </c>
      <c r="B15" t="s">
        <v>5</v>
      </c>
      <c r="C15" t="s">
        <v>2</v>
      </c>
      <c r="D15" s="5">
        <v>155</v>
      </c>
      <c r="E15" s="5">
        <v>0</v>
      </c>
      <c r="F15" s="5">
        <v>53510</v>
      </c>
      <c r="G15" s="5">
        <v>31195</v>
      </c>
      <c r="H15" s="5">
        <v>0</v>
      </c>
      <c r="I15" s="5">
        <v>16240</v>
      </c>
      <c r="J15" s="5">
        <v>2535</v>
      </c>
      <c r="K15" s="5">
        <v>6335</v>
      </c>
      <c r="L15" s="5">
        <v>7505</v>
      </c>
      <c r="M15" s="5">
        <v>3895</v>
      </c>
      <c r="N15" s="5">
        <v>24770</v>
      </c>
      <c r="O15" s="5">
        <v>34500</v>
      </c>
      <c r="P15" s="5">
        <v>12540</v>
      </c>
      <c r="Q15" s="5">
        <v>9020</v>
      </c>
      <c r="R15" s="5">
        <v>0</v>
      </c>
      <c r="S15" s="5">
        <v>1690</v>
      </c>
      <c r="T15" s="5">
        <v>3090</v>
      </c>
      <c r="U15" s="5">
        <v>3140</v>
      </c>
      <c r="V15" s="5">
        <v>3015</v>
      </c>
      <c r="W15" s="5">
        <v>2995</v>
      </c>
      <c r="X15" s="5">
        <v>2995</v>
      </c>
      <c r="Y15" s="5">
        <v>3130</v>
      </c>
      <c r="Z15" s="5">
        <v>3350</v>
      </c>
      <c r="AA15" s="5">
        <v>3440</v>
      </c>
      <c r="AB15" s="5">
        <v>3450</v>
      </c>
      <c r="AC15" s="5">
        <v>3545</v>
      </c>
      <c r="AD15" s="5">
        <v>3510</v>
      </c>
      <c r="AE15" s="5">
        <v>3585</v>
      </c>
      <c r="AF15" s="5">
        <v>3490</v>
      </c>
      <c r="AG15" s="5">
        <v>3555</v>
      </c>
      <c r="AH15" s="5">
        <v>3460</v>
      </c>
      <c r="AI15" s="5">
        <v>3515</v>
      </c>
      <c r="AJ15" s="5">
        <v>3200</v>
      </c>
      <c r="AK15" s="5">
        <v>3430</v>
      </c>
      <c r="AL15" s="5">
        <v>3285</v>
      </c>
      <c r="AM15" s="5">
        <v>3350</v>
      </c>
      <c r="AN15" s="5">
        <v>3350</v>
      </c>
      <c r="AO15" s="5">
        <v>3930</v>
      </c>
      <c r="AP15" s="5">
        <v>5690</v>
      </c>
      <c r="AQ15" s="5">
        <v>19920</v>
      </c>
      <c r="AR15" s="5">
        <v>0</v>
      </c>
      <c r="AS15" s="1"/>
      <c r="AT15" s="1"/>
      <c r="AU15" s="1"/>
      <c r="AV15" s="1"/>
      <c r="AW15" s="1"/>
      <c r="AX15" s="1"/>
      <c r="AY15" s="1"/>
      <c r="AZ15" s="1"/>
      <c r="BA15" s="1"/>
      <c r="BB15" s="1"/>
      <c r="BC15" s="1"/>
      <c r="BD15" s="1"/>
      <c r="BE15" s="1"/>
      <c r="BF15" s="1"/>
      <c r="BG15" s="1"/>
      <c r="BH15" s="1"/>
      <c r="BI15" s="1"/>
      <c r="BJ15" s="1"/>
      <c r="BK15" s="1"/>
      <c r="BL15" s="1"/>
      <c r="BM15" s="1"/>
      <c r="BN15" s="1"/>
      <c r="BO15" s="1"/>
      <c r="BP15" s="1"/>
    </row>
    <row r="16" spans="1:68" x14ac:dyDescent="0.25">
      <c r="A16" t="s">
        <v>24</v>
      </c>
      <c r="B16" t="s">
        <v>1</v>
      </c>
      <c r="C16" t="s">
        <v>2</v>
      </c>
      <c r="D16" s="5">
        <v>310</v>
      </c>
      <c r="E16" s="5">
        <v>8630</v>
      </c>
      <c r="F16" s="5">
        <v>46140</v>
      </c>
      <c r="G16" s="5">
        <v>47295</v>
      </c>
      <c r="H16" s="5">
        <v>430</v>
      </c>
      <c r="I16" s="5">
        <v>5705</v>
      </c>
      <c r="J16" s="5">
        <v>2385</v>
      </c>
      <c r="K16" s="5">
        <v>6065</v>
      </c>
      <c r="L16" s="5">
        <v>7575</v>
      </c>
      <c r="M16" s="5">
        <v>4310</v>
      </c>
      <c r="N16" s="5">
        <v>28665</v>
      </c>
      <c r="O16" s="5">
        <v>39135</v>
      </c>
      <c r="P16" s="5">
        <v>11830</v>
      </c>
      <c r="Q16" s="5">
        <v>8545</v>
      </c>
      <c r="R16" s="5">
        <v>0</v>
      </c>
      <c r="S16" s="5">
        <v>365</v>
      </c>
      <c r="T16" s="5">
        <v>780</v>
      </c>
      <c r="U16" s="5">
        <v>1310</v>
      </c>
      <c r="V16" s="5">
        <v>1815</v>
      </c>
      <c r="W16" s="5">
        <v>2375</v>
      </c>
      <c r="X16" s="5">
        <v>2885</v>
      </c>
      <c r="Y16" s="5">
        <v>3215</v>
      </c>
      <c r="Z16" s="5">
        <v>3430</v>
      </c>
      <c r="AA16" s="5">
        <v>3665</v>
      </c>
      <c r="AB16" s="5">
        <v>3675</v>
      </c>
      <c r="AC16" s="5">
        <v>3800</v>
      </c>
      <c r="AD16" s="5">
        <v>4000</v>
      </c>
      <c r="AE16" s="5">
        <v>3835</v>
      </c>
      <c r="AF16" s="5">
        <v>3900</v>
      </c>
      <c r="AG16" s="5">
        <v>3935</v>
      </c>
      <c r="AH16" s="5">
        <v>3870</v>
      </c>
      <c r="AI16" s="5">
        <v>3850</v>
      </c>
      <c r="AJ16" s="5">
        <v>3955</v>
      </c>
      <c r="AK16" s="5">
        <v>3950</v>
      </c>
      <c r="AL16" s="5">
        <v>4025</v>
      </c>
      <c r="AM16" s="5">
        <v>4150</v>
      </c>
      <c r="AN16" s="5">
        <v>4410</v>
      </c>
      <c r="AO16" s="5">
        <v>5520</v>
      </c>
      <c r="AP16" s="5">
        <v>18895</v>
      </c>
      <c r="AQ16" s="5">
        <v>12890</v>
      </c>
      <c r="AR16" s="5">
        <v>10</v>
      </c>
      <c r="AS16" s="2"/>
      <c r="AT16" s="2"/>
      <c r="AU16" s="2"/>
      <c r="AV16" s="2"/>
      <c r="AW16" s="2"/>
      <c r="AX16" s="2"/>
      <c r="AY16" s="2"/>
      <c r="AZ16" s="2"/>
      <c r="BA16" s="2"/>
      <c r="BB16" s="2"/>
      <c r="BC16" s="2"/>
      <c r="BD16" s="2"/>
      <c r="BE16" s="2"/>
      <c r="BF16" s="2"/>
      <c r="BG16" s="2"/>
      <c r="BH16" s="2"/>
      <c r="BI16" s="2"/>
      <c r="BJ16" s="2"/>
      <c r="BK16" s="2"/>
      <c r="BL16" s="2"/>
      <c r="BM16" s="2"/>
      <c r="BN16" s="2"/>
      <c r="BO16" s="2"/>
      <c r="BP16" s="2"/>
    </row>
    <row r="17" spans="1:68" x14ac:dyDescent="0.25">
      <c r="A17" t="s">
        <v>25</v>
      </c>
      <c r="B17" t="s">
        <v>5</v>
      </c>
      <c r="C17" t="s">
        <v>19</v>
      </c>
      <c r="D17" s="5" t="s">
        <v>3</v>
      </c>
      <c r="E17" s="5">
        <v>480</v>
      </c>
      <c r="F17" s="5">
        <v>625</v>
      </c>
      <c r="G17" s="5">
        <v>37100</v>
      </c>
      <c r="H17" s="5">
        <v>1465</v>
      </c>
      <c r="I17" s="5">
        <v>385</v>
      </c>
      <c r="J17" s="5">
        <v>1190</v>
      </c>
      <c r="K17" s="5">
        <v>3000</v>
      </c>
      <c r="L17" s="5">
        <v>4120</v>
      </c>
      <c r="M17" s="5">
        <v>1705</v>
      </c>
      <c r="N17" s="5">
        <v>10905</v>
      </c>
      <c r="O17" s="5">
        <v>13845</v>
      </c>
      <c r="P17" s="5">
        <v>3775</v>
      </c>
      <c r="Q17" s="5">
        <v>1525</v>
      </c>
      <c r="R17" s="5">
        <v>0</v>
      </c>
      <c r="S17" s="5">
        <v>3920</v>
      </c>
      <c r="T17" s="5">
        <v>8375</v>
      </c>
      <c r="U17" s="5">
        <v>8260</v>
      </c>
      <c r="V17" s="5">
        <v>6065</v>
      </c>
      <c r="W17" s="5">
        <v>4215</v>
      </c>
      <c r="X17" s="5">
        <v>2865</v>
      </c>
      <c r="Y17" s="5">
        <v>1805</v>
      </c>
      <c r="Z17" s="5">
        <v>1225</v>
      </c>
      <c r="AA17" s="5">
        <v>860</v>
      </c>
      <c r="AB17" s="5">
        <v>625</v>
      </c>
      <c r="AC17" s="5">
        <v>485</v>
      </c>
      <c r="AD17" s="5">
        <v>400</v>
      </c>
      <c r="AE17" s="5">
        <v>230</v>
      </c>
      <c r="AF17" s="5">
        <v>180</v>
      </c>
      <c r="AG17" s="5">
        <v>120</v>
      </c>
      <c r="AH17" s="5">
        <v>100</v>
      </c>
      <c r="AI17" s="5">
        <v>75</v>
      </c>
      <c r="AJ17" s="5">
        <v>65</v>
      </c>
      <c r="AK17" s="5">
        <v>45</v>
      </c>
      <c r="AL17" s="5">
        <v>30</v>
      </c>
      <c r="AM17" s="5">
        <v>25</v>
      </c>
      <c r="AN17" s="5">
        <v>25</v>
      </c>
      <c r="AO17" s="5">
        <v>25</v>
      </c>
      <c r="AP17" s="5">
        <v>10</v>
      </c>
      <c r="AQ17" s="5">
        <v>15</v>
      </c>
      <c r="AR17" s="5" t="s">
        <v>3</v>
      </c>
      <c r="AS17" s="1"/>
      <c r="AT17" s="1"/>
      <c r="AU17" s="1"/>
      <c r="AV17" s="1"/>
      <c r="AW17" s="1"/>
      <c r="AX17" s="1"/>
      <c r="AY17" s="1"/>
      <c r="AZ17" s="1"/>
      <c r="BA17" s="1"/>
      <c r="BB17" s="1"/>
      <c r="BC17" s="1"/>
      <c r="BD17" s="1"/>
      <c r="BE17" s="1"/>
      <c r="BF17" s="1"/>
      <c r="BG17" s="1"/>
      <c r="BH17" s="1"/>
      <c r="BI17" s="1"/>
      <c r="BJ17" s="1"/>
      <c r="BK17" s="1"/>
      <c r="BL17" s="1"/>
      <c r="BM17" s="1"/>
      <c r="BN17" s="1"/>
      <c r="BO17" s="1"/>
      <c r="BP17" s="1"/>
    </row>
    <row r="18" spans="1:68" x14ac:dyDescent="0.25">
      <c r="A18" t="s">
        <v>26</v>
      </c>
      <c r="B18" t="s">
        <v>7</v>
      </c>
      <c r="C18" t="s">
        <v>2</v>
      </c>
      <c r="D18" s="5">
        <v>370</v>
      </c>
      <c r="E18" s="5">
        <v>16205</v>
      </c>
      <c r="F18" s="5">
        <v>35555</v>
      </c>
      <c r="G18" s="5">
        <v>60940</v>
      </c>
      <c r="H18" s="5">
        <v>1355</v>
      </c>
      <c r="I18" s="5">
        <v>31600</v>
      </c>
      <c r="J18" s="5">
        <v>3400</v>
      </c>
      <c r="K18" s="5">
        <v>6890</v>
      </c>
      <c r="L18" s="5">
        <v>9045</v>
      </c>
      <c r="M18" s="5">
        <v>4780</v>
      </c>
      <c r="N18" s="5">
        <v>33345</v>
      </c>
      <c r="O18" s="5">
        <v>51245</v>
      </c>
      <c r="P18" s="5">
        <v>21070</v>
      </c>
      <c r="Q18" s="5">
        <v>16250</v>
      </c>
      <c r="R18" s="5" t="s">
        <v>3</v>
      </c>
      <c r="S18" s="5">
        <v>3220</v>
      </c>
      <c r="T18" s="5">
        <v>2335</v>
      </c>
      <c r="U18" s="5">
        <v>2640</v>
      </c>
      <c r="V18" s="5">
        <v>3375</v>
      </c>
      <c r="W18" s="5">
        <v>3895</v>
      </c>
      <c r="X18" s="5">
        <v>4400</v>
      </c>
      <c r="Y18" s="5">
        <v>4690</v>
      </c>
      <c r="Z18" s="5">
        <v>4785</v>
      </c>
      <c r="AA18" s="5">
        <v>5065</v>
      </c>
      <c r="AB18" s="5">
        <v>4890</v>
      </c>
      <c r="AC18" s="5">
        <v>5020</v>
      </c>
      <c r="AD18" s="5">
        <v>4720</v>
      </c>
      <c r="AE18" s="5">
        <v>4670</v>
      </c>
      <c r="AF18" s="5">
        <v>4680</v>
      </c>
      <c r="AG18" s="5">
        <v>4570</v>
      </c>
      <c r="AH18" s="5">
        <v>4560</v>
      </c>
      <c r="AI18" s="5">
        <v>4505</v>
      </c>
      <c r="AJ18" s="5">
        <v>4400</v>
      </c>
      <c r="AK18" s="5">
        <v>4440</v>
      </c>
      <c r="AL18" s="5">
        <v>4320</v>
      </c>
      <c r="AM18" s="5">
        <v>4385</v>
      </c>
      <c r="AN18" s="5">
        <v>4680</v>
      </c>
      <c r="AO18" s="5">
        <v>5355</v>
      </c>
      <c r="AP18" s="5">
        <v>12865</v>
      </c>
      <c r="AQ18" s="5">
        <v>33475</v>
      </c>
      <c r="AR18" s="5">
        <v>85</v>
      </c>
      <c r="AS18" s="2"/>
      <c r="AT18" s="2"/>
      <c r="AU18" s="2"/>
      <c r="AV18" s="2"/>
      <c r="AW18" s="2"/>
      <c r="AX18" s="2"/>
      <c r="AY18" s="2"/>
      <c r="AZ18" s="2"/>
      <c r="BA18" s="2"/>
      <c r="BB18" s="2"/>
      <c r="BC18" s="2"/>
      <c r="BD18" s="2"/>
      <c r="BE18" s="2"/>
      <c r="BF18" s="2"/>
      <c r="BG18" s="2"/>
      <c r="BH18" s="2"/>
      <c r="BI18" s="2"/>
      <c r="BJ18" s="2"/>
      <c r="BK18" s="2"/>
      <c r="BL18" s="2"/>
      <c r="BM18" s="2"/>
      <c r="BN18" s="2"/>
      <c r="BO18" s="2"/>
      <c r="BP18" s="2"/>
    </row>
    <row r="19" spans="1:68" x14ac:dyDescent="0.25">
      <c r="A19" t="s">
        <v>27</v>
      </c>
      <c r="B19" t="s">
        <v>7</v>
      </c>
      <c r="C19" t="s">
        <v>2</v>
      </c>
      <c r="D19" s="5">
        <v>185</v>
      </c>
      <c r="E19" s="5">
        <v>9145</v>
      </c>
      <c r="F19" s="5">
        <v>36050</v>
      </c>
      <c r="G19" s="5">
        <v>15185</v>
      </c>
      <c r="H19" s="5">
        <v>135</v>
      </c>
      <c r="I19" s="5">
        <v>10175</v>
      </c>
      <c r="J19" s="5">
        <v>2310</v>
      </c>
      <c r="K19" s="5">
        <v>4495</v>
      </c>
      <c r="L19" s="5">
        <v>5380</v>
      </c>
      <c r="M19" s="5">
        <v>2695</v>
      </c>
      <c r="N19" s="5">
        <v>14255</v>
      </c>
      <c r="O19" s="5">
        <v>22870</v>
      </c>
      <c r="P19" s="5">
        <v>9770</v>
      </c>
      <c r="Q19" s="5">
        <v>9110</v>
      </c>
      <c r="R19" s="5" t="s">
        <v>3</v>
      </c>
      <c r="S19" s="5">
        <v>175</v>
      </c>
      <c r="T19" s="5">
        <v>450</v>
      </c>
      <c r="U19" s="5">
        <v>1045</v>
      </c>
      <c r="V19" s="5">
        <v>1505</v>
      </c>
      <c r="W19" s="5">
        <v>1840</v>
      </c>
      <c r="X19" s="5">
        <v>2030</v>
      </c>
      <c r="Y19" s="5">
        <v>2015</v>
      </c>
      <c r="Z19" s="5">
        <v>2085</v>
      </c>
      <c r="AA19" s="5">
        <v>2055</v>
      </c>
      <c r="AB19" s="5">
        <v>2045</v>
      </c>
      <c r="AC19" s="5">
        <v>2045</v>
      </c>
      <c r="AD19" s="5">
        <v>2100</v>
      </c>
      <c r="AE19" s="5">
        <v>2385</v>
      </c>
      <c r="AF19" s="5">
        <v>2310</v>
      </c>
      <c r="AG19" s="5">
        <v>2260</v>
      </c>
      <c r="AH19" s="5">
        <v>2355</v>
      </c>
      <c r="AI19" s="5">
        <v>2300</v>
      </c>
      <c r="AJ19" s="5">
        <v>2355</v>
      </c>
      <c r="AK19" s="5">
        <v>2640</v>
      </c>
      <c r="AL19" s="5">
        <v>2635</v>
      </c>
      <c r="AM19" s="5">
        <v>2730</v>
      </c>
      <c r="AN19" s="5">
        <v>2825</v>
      </c>
      <c r="AO19" s="5">
        <v>3395</v>
      </c>
      <c r="AP19" s="5">
        <v>5620</v>
      </c>
      <c r="AQ19" s="5">
        <v>17655</v>
      </c>
      <c r="AR19" s="5">
        <v>25</v>
      </c>
      <c r="AS19" s="1"/>
      <c r="AT19" s="1"/>
      <c r="AU19" s="1"/>
      <c r="AV19" s="1"/>
      <c r="AW19" s="1"/>
      <c r="AX19" s="1"/>
      <c r="AY19" s="1"/>
      <c r="AZ19" s="1"/>
      <c r="BA19" s="1"/>
      <c r="BB19" s="1"/>
      <c r="BC19" s="1"/>
      <c r="BD19" s="1"/>
      <c r="BE19" s="1"/>
      <c r="BF19" s="1"/>
      <c r="BG19" s="1"/>
      <c r="BH19" s="1"/>
      <c r="BI19" s="1"/>
      <c r="BJ19" s="1"/>
      <c r="BK19" s="1"/>
      <c r="BL19" s="1"/>
      <c r="BM19" s="1"/>
      <c r="BN19" s="1"/>
      <c r="BO19" s="1"/>
      <c r="BP19" s="1"/>
    </row>
    <row r="20" spans="1:68" x14ac:dyDescent="0.25">
      <c r="A20" t="s">
        <v>28</v>
      </c>
      <c r="B20" t="s">
        <v>1</v>
      </c>
      <c r="C20" t="s">
        <v>2</v>
      </c>
      <c r="D20" s="5">
        <v>445</v>
      </c>
      <c r="E20" s="5">
        <v>17070</v>
      </c>
      <c r="F20" s="5">
        <v>47040</v>
      </c>
      <c r="G20" s="5">
        <v>56700</v>
      </c>
      <c r="H20" s="5">
        <v>1890</v>
      </c>
      <c r="I20" s="5">
        <v>2375</v>
      </c>
      <c r="J20" s="5">
        <v>2260</v>
      </c>
      <c r="K20" s="5">
        <v>6095</v>
      </c>
      <c r="L20" s="5">
        <v>8625</v>
      </c>
      <c r="M20" s="5">
        <v>4770</v>
      </c>
      <c r="N20" s="5">
        <v>29190</v>
      </c>
      <c r="O20" s="5">
        <v>43645</v>
      </c>
      <c r="P20" s="5">
        <v>17235</v>
      </c>
      <c r="Q20" s="5">
        <v>13700</v>
      </c>
      <c r="R20" s="5">
        <v>0</v>
      </c>
      <c r="S20" s="5">
        <v>520</v>
      </c>
      <c r="T20" s="5">
        <v>2050</v>
      </c>
      <c r="U20" s="5">
        <v>2980</v>
      </c>
      <c r="V20" s="5">
        <v>4205</v>
      </c>
      <c r="W20" s="5">
        <v>5155</v>
      </c>
      <c r="X20" s="5">
        <v>5835</v>
      </c>
      <c r="Y20" s="5">
        <v>5920</v>
      </c>
      <c r="Z20" s="5">
        <v>5880</v>
      </c>
      <c r="AA20" s="5">
        <v>5760</v>
      </c>
      <c r="AB20" s="5">
        <v>5530</v>
      </c>
      <c r="AC20" s="5">
        <v>5525</v>
      </c>
      <c r="AD20" s="5">
        <v>5315</v>
      </c>
      <c r="AE20" s="5">
        <v>5200</v>
      </c>
      <c r="AF20" s="5">
        <v>5145</v>
      </c>
      <c r="AG20" s="5">
        <v>4985</v>
      </c>
      <c r="AH20" s="5">
        <v>4810</v>
      </c>
      <c r="AI20" s="5">
        <v>4650</v>
      </c>
      <c r="AJ20" s="5">
        <v>4235</v>
      </c>
      <c r="AK20" s="5">
        <v>4135</v>
      </c>
      <c r="AL20" s="5">
        <v>3810</v>
      </c>
      <c r="AM20" s="5">
        <v>3680</v>
      </c>
      <c r="AN20" s="5">
        <v>3825</v>
      </c>
      <c r="AO20" s="5">
        <v>3970</v>
      </c>
      <c r="AP20" s="5">
        <v>8280</v>
      </c>
      <c r="AQ20" s="5">
        <v>14100</v>
      </c>
      <c r="AR20" s="5">
        <v>15</v>
      </c>
      <c r="AS20" s="2"/>
      <c r="AT20" s="2"/>
      <c r="AU20" s="2"/>
      <c r="AV20" s="2"/>
      <c r="AW20" s="2"/>
      <c r="AX20" s="2"/>
      <c r="AY20" s="2"/>
      <c r="AZ20" s="2"/>
      <c r="BA20" s="2"/>
      <c r="BB20" s="2"/>
      <c r="BC20" s="2"/>
      <c r="BD20" s="2"/>
      <c r="BE20" s="2"/>
      <c r="BF20" s="2"/>
      <c r="BG20" s="2"/>
      <c r="BH20" s="2"/>
      <c r="BI20" s="2"/>
      <c r="BJ20" s="2"/>
      <c r="BK20" s="2"/>
      <c r="BL20" s="2"/>
      <c r="BM20" s="2"/>
      <c r="BN20" s="2"/>
      <c r="BO20" s="2"/>
      <c r="BP20" s="2"/>
    </row>
    <row r="21" spans="1:68" x14ac:dyDescent="0.25">
      <c r="A21" t="s">
        <v>29</v>
      </c>
      <c r="B21" t="s">
        <v>17</v>
      </c>
      <c r="C21" t="s">
        <v>2</v>
      </c>
      <c r="D21" s="5">
        <v>615</v>
      </c>
      <c r="E21" s="5">
        <v>1740</v>
      </c>
      <c r="F21" s="5">
        <v>15195</v>
      </c>
      <c r="G21" s="5">
        <v>59515</v>
      </c>
      <c r="H21" s="5">
        <v>4090</v>
      </c>
      <c r="I21" s="5">
        <v>27970</v>
      </c>
      <c r="J21" s="5">
        <v>2430</v>
      </c>
      <c r="K21" s="5">
        <v>5615</v>
      </c>
      <c r="L21" s="5">
        <v>8565</v>
      </c>
      <c r="M21" s="5">
        <v>4180</v>
      </c>
      <c r="N21" s="5">
        <v>24600</v>
      </c>
      <c r="O21" s="5">
        <v>36180</v>
      </c>
      <c r="P21" s="5">
        <v>15540</v>
      </c>
      <c r="Q21" s="5">
        <v>12015</v>
      </c>
      <c r="R21" s="5">
        <v>0</v>
      </c>
      <c r="S21" s="5">
        <v>1160</v>
      </c>
      <c r="T21" s="5">
        <v>4135</v>
      </c>
      <c r="U21" s="5">
        <v>4990</v>
      </c>
      <c r="V21" s="5">
        <v>4905</v>
      </c>
      <c r="W21" s="5">
        <v>4830</v>
      </c>
      <c r="X21" s="5">
        <v>4700</v>
      </c>
      <c r="Y21" s="5">
        <v>4385</v>
      </c>
      <c r="Z21" s="5">
        <v>4210</v>
      </c>
      <c r="AA21" s="5">
        <v>3840</v>
      </c>
      <c r="AB21" s="5">
        <v>3505</v>
      </c>
      <c r="AC21" s="5">
        <v>3325</v>
      </c>
      <c r="AD21" s="5">
        <v>3135</v>
      </c>
      <c r="AE21" s="5">
        <v>2955</v>
      </c>
      <c r="AF21" s="5">
        <v>2680</v>
      </c>
      <c r="AG21" s="5">
        <v>2660</v>
      </c>
      <c r="AH21" s="5">
        <v>2515</v>
      </c>
      <c r="AI21" s="5">
        <v>2455</v>
      </c>
      <c r="AJ21" s="5">
        <v>2365</v>
      </c>
      <c r="AK21" s="5">
        <v>2285</v>
      </c>
      <c r="AL21" s="5">
        <v>2245</v>
      </c>
      <c r="AM21" s="5">
        <v>2080</v>
      </c>
      <c r="AN21" s="5">
        <v>2055</v>
      </c>
      <c r="AO21" s="5">
        <v>2130</v>
      </c>
      <c r="AP21" s="5">
        <v>2235</v>
      </c>
      <c r="AQ21" s="5">
        <v>33250</v>
      </c>
      <c r="AR21" s="5">
        <v>95</v>
      </c>
      <c r="AS21" s="1"/>
      <c r="AT21" s="1"/>
      <c r="AU21" s="1"/>
      <c r="AV21" s="1"/>
      <c r="AW21" s="1"/>
      <c r="AX21" s="1"/>
      <c r="AY21" s="1"/>
      <c r="AZ21" s="1"/>
      <c r="BA21" s="1"/>
      <c r="BB21" s="1"/>
      <c r="BC21" s="1"/>
      <c r="BD21" s="1"/>
      <c r="BE21" s="1"/>
      <c r="BF21" s="1"/>
      <c r="BG21" s="1"/>
      <c r="BH21" s="1"/>
      <c r="BI21" s="1"/>
      <c r="BJ21" s="1"/>
      <c r="BK21" s="1"/>
      <c r="BL21" s="1"/>
      <c r="BM21" s="1"/>
      <c r="BN21" s="1"/>
      <c r="BO21" s="1"/>
      <c r="BP21" s="1"/>
    </row>
    <row r="22" spans="1:68" x14ac:dyDescent="0.25">
      <c r="A22" t="s">
        <v>30</v>
      </c>
      <c r="B22" t="s">
        <v>12</v>
      </c>
      <c r="C22" t="s">
        <v>19</v>
      </c>
      <c r="D22" s="5" t="s">
        <v>3</v>
      </c>
      <c r="E22" s="5">
        <v>10</v>
      </c>
      <c r="F22" s="5">
        <v>280</v>
      </c>
      <c r="G22" s="5">
        <v>425</v>
      </c>
      <c r="H22" s="5">
        <v>22905</v>
      </c>
      <c r="I22" s="5">
        <v>430</v>
      </c>
      <c r="J22" s="5">
        <v>80</v>
      </c>
      <c r="K22" s="5">
        <v>590</v>
      </c>
      <c r="L22" s="5">
        <v>1690</v>
      </c>
      <c r="M22" s="5">
        <v>850</v>
      </c>
      <c r="N22" s="5">
        <v>6150</v>
      </c>
      <c r="O22" s="5">
        <v>9665</v>
      </c>
      <c r="P22" s="5">
        <v>3295</v>
      </c>
      <c r="Q22" s="5">
        <v>1735</v>
      </c>
      <c r="R22" s="5">
        <v>0</v>
      </c>
      <c r="S22" s="5">
        <v>710</v>
      </c>
      <c r="T22" s="5">
        <v>1050</v>
      </c>
      <c r="U22" s="5">
        <v>1770</v>
      </c>
      <c r="V22" s="5">
        <v>2250</v>
      </c>
      <c r="W22" s="5">
        <v>2355</v>
      </c>
      <c r="X22" s="5">
        <v>2340</v>
      </c>
      <c r="Y22" s="5">
        <v>2170</v>
      </c>
      <c r="Z22" s="5">
        <v>1945</v>
      </c>
      <c r="AA22" s="5">
        <v>1690</v>
      </c>
      <c r="AB22" s="5">
        <v>1470</v>
      </c>
      <c r="AC22" s="5">
        <v>1225</v>
      </c>
      <c r="AD22" s="5">
        <v>1075</v>
      </c>
      <c r="AE22" s="5">
        <v>885</v>
      </c>
      <c r="AF22" s="5">
        <v>675</v>
      </c>
      <c r="AG22" s="5">
        <v>595</v>
      </c>
      <c r="AH22" s="5">
        <v>480</v>
      </c>
      <c r="AI22" s="5">
        <v>340</v>
      </c>
      <c r="AJ22" s="5">
        <v>290</v>
      </c>
      <c r="AK22" s="5">
        <v>220</v>
      </c>
      <c r="AL22" s="5">
        <v>160</v>
      </c>
      <c r="AM22" s="5">
        <v>145</v>
      </c>
      <c r="AN22" s="5">
        <v>85</v>
      </c>
      <c r="AO22" s="5">
        <v>65</v>
      </c>
      <c r="AP22" s="5">
        <v>55</v>
      </c>
      <c r="AQ22" s="5">
        <v>10</v>
      </c>
      <c r="AR22" s="5" t="s">
        <v>3</v>
      </c>
      <c r="AS22" s="2"/>
      <c r="AT22" s="2"/>
      <c r="AU22" s="2"/>
      <c r="AV22" s="2"/>
      <c r="AW22" s="2"/>
      <c r="AX22" s="2"/>
      <c r="AY22" s="2"/>
      <c r="AZ22" s="2"/>
      <c r="BA22" s="2"/>
      <c r="BB22" s="2"/>
      <c r="BC22" s="2"/>
      <c r="BD22" s="2"/>
      <c r="BE22" s="2"/>
      <c r="BF22" s="2"/>
      <c r="BG22" s="2"/>
      <c r="BH22" s="2"/>
      <c r="BI22" s="2"/>
      <c r="BJ22" s="2"/>
      <c r="BK22" s="2"/>
      <c r="BL22" s="2"/>
      <c r="BM22" s="2"/>
      <c r="BN22" s="2"/>
      <c r="BO22" s="2"/>
      <c r="BP22" s="2"/>
    </row>
    <row r="23" spans="1:68" x14ac:dyDescent="0.25">
      <c r="A23" t="s">
        <v>31</v>
      </c>
      <c r="B23" t="s">
        <v>12</v>
      </c>
      <c r="C23" t="s">
        <v>2</v>
      </c>
      <c r="D23" s="5">
        <v>240</v>
      </c>
      <c r="E23" s="5">
        <v>5370</v>
      </c>
      <c r="F23" s="5">
        <v>11810</v>
      </c>
      <c r="G23" s="5">
        <v>16985</v>
      </c>
      <c r="H23" s="5">
        <v>660</v>
      </c>
      <c r="I23" s="5">
        <v>113780</v>
      </c>
      <c r="J23" s="5">
        <v>7360</v>
      </c>
      <c r="K23" s="5">
        <v>10130</v>
      </c>
      <c r="L23" s="5">
        <v>10350</v>
      </c>
      <c r="M23" s="5">
        <v>4540</v>
      </c>
      <c r="N23" s="5">
        <v>36370</v>
      </c>
      <c r="O23" s="5">
        <v>51105</v>
      </c>
      <c r="P23" s="5">
        <v>16810</v>
      </c>
      <c r="Q23" s="5">
        <v>12185</v>
      </c>
      <c r="R23" s="5">
        <v>0</v>
      </c>
      <c r="S23" s="5">
        <v>400</v>
      </c>
      <c r="T23" s="5">
        <v>850</v>
      </c>
      <c r="U23" s="5">
        <v>1370</v>
      </c>
      <c r="V23" s="5">
        <v>1955</v>
      </c>
      <c r="W23" s="5">
        <v>2675</v>
      </c>
      <c r="X23" s="5">
        <v>3350</v>
      </c>
      <c r="Y23" s="5">
        <v>3805</v>
      </c>
      <c r="Z23" s="5">
        <v>4215</v>
      </c>
      <c r="AA23" s="5">
        <v>4390</v>
      </c>
      <c r="AB23" s="5">
        <v>4620</v>
      </c>
      <c r="AC23" s="5">
        <v>4950</v>
      </c>
      <c r="AD23" s="5">
        <v>5260</v>
      </c>
      <c r="AE23" s="5">
        <v>5260</v>
      </c>
      <c r="AF23" s="5">
        <v>5515</v>
      </c>
      <c r="AG23" s="5">
        <v>5630</v>
      </c>
      <c r="AH23" s="5">
        <v>5925</v>
      </c>
      <c r="AI23" s="5">
        <v>5890</v>
      </c>
      <c r="AJ23" s="5">
        <v>6115</v>
      </c>
      <c r="AK23" s="5">
        <v>6130</v>
      </c>
      <c r="AL23" s="5">
        <v>6150</v>
      </c>
      <c r="AM23" s="5">
        <v>6415</v>
      </c>
      <c r="AN23" s="5">
        <v>6885</v>
      </c>
      <c r="AO23" s="5">
        <v>8870</v>
      </c>
      <c r="AP23" s="5">
        <v>21410</v>
      </c>
      <c r="AQ23" s="5">
        <v>20590</v>
      </c>
      <c r="AR23" s="5">
        <v>220</v>
      </c>
      <c r="AS23" s="1"/>
      <c r="AT23" s="1"/>
      <c r="AU23" s="1"/>
      <c r="AV23" s="1"/>
      <c r="AW23" s="1"/>
      <c r="AX23" s="1"/>
      <c r="AY23" s="1"/>
      <c r="AZ23" s="1"/>
      <c r="BA23" s="1"/>
      <c r="BB23" s="1"/>
      <c r="BC23" s="1"/>
      <c r="BD23" s="1"/>
      <c r="BE23" s="1"/>
      <c r="BF23" s="1"/>
      <c r="BG23" s="1"/>
      <c r="BH23" s="1"/>
      <c r="BI23" s="1"/>
      <c r="BJ23" s="1"/>
      <c r="BK23" s="1"/>
      <c r="BL23" s="1"/>
      <c r="BM23" s="1"/>
      <c r="BN23" s="1"/>
      <c r="BO23" s="1"/>
      <c r="BP23" s="1"/>
    </row>
    <row r="24" spans="1:68" x14ac:dyDescent="0.25">
      <c r="A24" t="s">
        <v>32</v>
      </c>
      <c r="B24" t="s">
        <v>21</v>
      </c>
      <c r="C24" t="s">
        <v>2</v>
      </c>
      <c r="D24" s="5">
        <v>1415</v>
      </c>
      <c r="E24" s="5">
        <v>5165</v>
      </c>
      <c r="F24" s="5">
        <v>31525</v>
      </c>
      <c r="G24" s="5">
        <v>11020</v>
      </c>
      <c r="H24" s="5">
        <v>4290</v>
      </c>
      <c r="I24" s="5">
        <v>20775</v>
      </c>
      <c r="J24" s="5">
        <v>1065</v>
      </c>
      <c r="K24" s="5">
        <v>2720</v>
      </c>
      <c r="L24" s="5">
        <v>3545</v>
      </c>
      <c r="M24" s="5">
        <v>2255</v>
      </c>
      <c r="N24" s="5">
        <v>15740</v>
      </c>
      <c r="O24" s="5">
        <v>25045</v>
      </c>
      <c r="P24" s="5">
        <v>13260</v>
      </c>
      <c r="Q24" s="5">
        <v>10570</v>
      </c>
      <c r="R24" s="5">
        <v>0</v>
      </c>
      <c r="S24" s="5">
        <v>125</v>
      </c>
      <c r="T24" s="5">
        <v>855</v>
      </c>
      <c r="U24" s="5">
        <v>1950</v>
      </c>
      <c r="V24" s="5">
        <v>2685</v>
      </c>
      <c r="W24" s="5">
        <v>3045</v>
      </c>
      <c r="X24" s="5">
        <v>3010</v>
      </c>
      <c r="Y24" s="5">
        <v>2885</v>
      </c>
      <c r="Z24" s="5">
        <v>2805</v>
      </c>
      <c r="AA24" s="5">
        <v>2670</v>
      </c>
      <c r="AB24" s="5">
        <v>2625</v>
      </c>
      <c r="AC24" s="5">
        <v>2650</v>
      </c>
      <c r="AD24" s="5">
        <v>2520</v>
      </c>
      <c r="AE24" s="5">
        <v>2750</v>
      </c>
      <c r="AF24" s="5">
        <v>2750</v>
      </c>
      <c r="AG24" s="5">
        <v>2850</v>
      </c>
      <c r="AH24" s="5">
        <v>2810</v>
      </c>
      <c r="AI24" s="5">
        <v>2900</v>
      </c>
      <c r="AJ24" s="5">
        <v>2925</v>
      </c>
      <c r="AK24" s="5">
        <v>2995</v>
      </c>
      <c r="AL24" s="5">
        <v>3120</v>
      </c>
      <c r="AM24" s="5">
        <v>3065</v>
      </c>
      <c r="AN24" s="5">
        <v>3325</v>
      </c>
      <c r="AO24" s="5">
        <v>3435</v>
      </c>
      <c r="AP24" s="5">
        <v>7110</v>
      </c>
      <c r="AQ24" s="5">
        <v>6315</v>
      </c>
      <c r="AR24" s="5">
        <v>10</v>
      </c>
      <c r="AS24" s="2"/>
      <c r="AT24" s="2"/>
      <c r="AU24" s="2"/>
      <c r="AV24" s="2"/>
      <c r="AW24" s="2"/>
      <c r="AX24" s="2"/>
      <c r="AY24" s="2"/>
      <c r="AZ24" s="2"/>
      <c r="BA24" s="2"/>
      <c r="BB24" s="2"/>
      <c r="BC24" s="2"/>
      <c r="BD24" s="2"/>
      <c r="BE24" s="2"/>
      <c r="BF24" s="2"/>
      <c r="BG24" s="2"/>
      <c r="BH24" s="2"/>
      <c r="BI24" s="2"/>
      <c r="BJ24" s="2"/>
      <c r="BK24" s="2"/>
      <c r="BL24" s="2"/>
      <c r="BM24" s="2"/>
      <c r="BN24" s="2"/>
      <c r="BO24" s="2"/>
      <c r="BP24" s="2"/>
    </row>
    <row r="25" spans="1:68" x14ac:dyDescent="0.25">
      <c r="A25" t="s">
        <v>33</v>
      </c>
      <c r="B25" t="s">
        <v>1</v>
      </c>
      <c r="C25" t="s">
        <v>9</v>
      </c>
      <c r="D25" s="5" t="s">
        <v>3</v>
      </c>
      <c r="E25" s="5">
        <v>2390</v>
      </c>
      <c r="F25" s="5">
        <v>10875</v>
      </c>
      <c r="G25" s="5">
        <v>53275</v>
      </c>
      <c r="H25" s="5">
        <v>2965</v>
      </c>
      <c r="I25" s="5">
        <v>7855</v>
      </c>
      <c r="J25" s="5">
        <v>1050</v>
      </c>
      <c r="K25" s="5">
        <v>4475</v>
      </c>
      <c r="L25" s="5">
        <v>7775</v>
      </c>
      <c r="M25" s="5">
        <v>3450</v>
      </c>
      <c r="N25" s="5">
        <v>20735</v>
      </c>
      <c r="O25" s="5">
        <v>28085</v>
      </c>
      <c r="P25" s="5">
        <v>8580</v>
      </c>
      <c r="Q25" s="5">
        <v>3205</v>
      </c>
      <c r="R25" s="5">
        <v>0</v>
      </c>
      <c r="S25" s="5">
        <v>600</v>
      </c>
      <c r="T25" s="5">
        <v>4820</v>
      </c>
      <c r="U25" s="5">
        <v>9185</v>
      </c>
      <c r="V25" s="5">
        <v>10070</v>
      </c>
      <c r="W25" s="5">
        <v>9150</v>
      </c>
      <c r="X25" s="5">
        <v>7965</v>
      </c>
      <c r="Y25" s="5">
        <v>6520</v>
      </c>
      <c r="Z25" s="5">
        <v>5485</v>
      </c>
      <c r="AA25" s="5">
        <v>4640</v>
      </c>
      <c r="AB25" s="5">
        <v>3780</v>
      </c>
      <c r="AC25" s="5">
        <v>3125</v>
      </c>
      <c r="AD25" s="5">
        <v>2410</v>
      </c>
      <c r="AE25" s="5">
        <v>1975</v>
      </c>
      <c r="AF25" s="5">
        <v>1580</v>
      </c>
      <c r="AG25" s="5">
        <v>1285</v>
      </c>
      <c r="AH25" s="5">
        <v>1055</v>
      </c>
      <c r="AI25" s="5">
        <v>880</v>
      </c>
      <c r="AJ25" s="5">
        <v>695</v>
      </c>
      <c r="AK25" s="5">
        <v>570</v>
      </c>
      <c r="AL25" s="5">
        <v>410</v>
      </c>
      <c r="AM25" s="5">
        <v>285</v>
      </c>
      <c r="AN25" s="5">
        <v>240</v>
      </c>
      <c r="AO25" s="5">
        <v>185</v>
      </c>
      <c r="AP25" s="5">
        <v>125</v>
      </c>
      <c r="AQ25" s="5">
        <v>335</v>
      </c>
      <c r="AR25" s="5">
        <v>0</v>
      </c>
      <c r="AS25" s="1"/>
      <c r="AT25" s="1"/>
      <c r="AU25" s="1"/>
      <c r="AV25" s="1"/>
      <c r="AW25" s="1"/>
      <c r="AX25" s="1"/>
      <c r="AY25" s="1"/>
      <c r="AZ25" s="1"/>
      <c r="BA25" s="1"/>
      <c r="BB25" s="1"/>
      <c r="BC25" s="1"/>
      <c r="BD25" s="1"/>
      <c r="BE25" s="1"/>
      <c r="BF25" s="1"/>
      <c r="BG25" s="1"/>
      <c r="BH25" s="1"/>
      <c r="BI25" s="1"/>
      <c r="BJ25" s="1"/>
      <c r="BK25" s="1"/>
      <c r="BL25" s="1"/>
      <c r="BM25" s="1"/>
      <c r="BN25" s="1"/>
      <c r="BO25" s="1"/>
      <c r="BP25" s="1"/>
    </row>
    <row r="26" spans="1:68" x14ac:dyDescent="0.25">
      <c r="A26" t="s">
        <v>34</v>
      </c>
      <c r="B26" t="s">
        <v>17</v>
      </c>
      <c r="C26" t="s">
        <v>9</v>
      </c>
      <c r="D26" s="5" t="s">
        <v>3</v>
      </c>
      <c r="E26" s="5" t="s">
        <v>3</v>
      </c>
      <c r="F26" s="5">
        <v>380</v>
      </c>
      <c r="G26" s="5">
        <v>18200</v>
      </c>
      <c r="H26" s="5">
        <v>2490</v>
      </c>
      <c r="I26" s="5" t="s">
        <v>3</v>
      </c>
      <c r="J26" s="5">
        <v>135</v>
      </c>
      <c r="K26" s="5">
        <v>990</v>
      </c>
      <c r="L26" s="5">
        <v>2070</v>
      </c>
      <c r="M26" s="5">
        <v>860</v>
      </c>
      <c r="N26" s="5">
        <v>4250</v>
      </c>
      <c r="O26" s="5">
        <v>7285</v>
      </c>
      <c r="P26" s="5">
        <v>3750</v>
      </c>
      <c r="Q26" s="5">
        <v>1735</v>
      </c>
      <c r="R26" s="5">
        <v>0</v>
      </c>
      <c r="S26" s="5">
        <v>325</v>
      </c>
      <c r="T26" s="5">
        <v>1945</v>
      </c>
      <c r="U26" s="5">
        <v>3545</v>
      </c>
      <c r="V26" s="5">
        <v>3385</v>
      </c>
      <c r="W26" s="5">
        <v>2890</v>
      </c>
      <c r="X26" s="5">
        <v>2270</v>
      </c>
      <c r="Y26" s="5">
        <v>1725</v>
      </c>
      <c r="Z26" s="5">
        <v>1270</v>
      </c>
      <c r="AA26" s="5">
        <v>945</v>
      </c>
      <c r="AB26" s="5">
        <v>740</v>
      </c>
      <c r="AC26" s="5">
        <v>555</v>
      </c>
      <c r="AD26" s="5">
        <v>400</v>
      </c>
      <c r="AE26" s="5">
        <v>290</v>
      </c>
      <c r="AF26" s="5">
        <v>220</v>
      </c>
      <c r="AG26" s="5">
        <v>165</v>
      </c>
      <c r="AH26" s="5">
        <v>100</v>
      </c>
      <c r="AI26" s="5">
        <v>75</v>
      </c>
      <c r="AJ26" s="5">
        <v>70</v>
      </c>
      <c r="AK26" s="5">
        <v>55</v>
      </c>
      <c r="AL26" s="5">
        <v>25</v>
      </c>
      <c r="AM26" s="5">
        <v>20</v>
      </c>
      <c r="AN26" s="5">
        <v>20</v>
      </c>
      <c r="AO26" s="5">
        <v>20</v>
      </c>
      <c r="AP26" s="5">
        <v>15</v>
      </c>
      <c r="AQ26" s="5">
        <v>10</v>
      </c>
      <c r="AR26" s="5">
        <v>0</v>
      </c>
      <c r="AS26" s="2"/>
      <c r="AT26" s="2"/>
      <c r="AU26" s="2"/>
      <c r="AV26" s="2"/>
      <c r="AW26" s="2"/>
      <c r="AX26" s="2"/>
      <c r="AY26" s="2"/>
      <c r="AZ26" s="2"/>
      <c r="BA26" s="2"/>
      <c r="BB26" s="2"/>
      <c r="BC26" s="2"/>
      <c r="BD26" s="2"/>
      <c r="BE26" s="2"/>
      <c r="BF26" s="2"/>
      <c r="BG26" s="2"/>
      <c r="BH26" s="2"/>
      <c r="BI26" s="2"/>
      <c r="BJ26" s="2"/>
      <c r="BK26" s="2"/>
      <c r="BL26" s="2"/>
      <c r="BM26" s="2"/>
      <c r="BN26" s="2"/>
      <c r="BO26" s="2"/>
      <c r="BP26" s="2"/>
    </row>
    <row r="27" spans="1:68" x14ac:dyDescent="0.25">
      <c r="A27" t="s">
        <v>35</v>
      </c>
      <c r="B27" t="s">
        <v>5</v>
      </c>
      <c r="C27" t="s">
        <v>2</v>
      </c>
      <c r="D27" s="5">
        <v>1130</v>
      </c>
      <c r="E27" s="5">
        <v>2455</v>
      </c>
      <c r="F27" s="5">
        <v>25390</v>
      </c>
      <c r="G27" s="5">
        <v>27180</v>
      </c>
      <c r="H27" s="5">
        <v>10680</v>
      </c>
      <c r="I27" s="5">
        <v>6005</v>
      </c>
      <c r="J27" s="5">
        <v>1045</v>
      </c>
      <c r="K27" s="5">
        <v>3315</v>
      </c>
      <c r="L27" s="5">
        <v>4115</v>
      </c>
      <c r="M27" s="5">
        <v>2285</v>
      </c>
      <c r="N27" s="5">
        <v>17430</v>
      </c>
      <c r="O27" s="5">
        <v>25175</v>
      </c>
      <c r="P27" s="5">
        <v>10890</v>
      </c>
      <c r="Q27" s="5">
        <v>8575</v>
      </c>
      <c r="R27" s="5">
        <v>20</v>
      </c>
      <c r="S27" s="5">
        <v>275</v>
      </c>
      <c r="T27" s="5">
        <v>860</v>
      </c>
      <c r="U27" s="5">
        <v>1390</v>
      </c>
      <c r="V27" s="5">
        <v>1990</v>
      </c>
      <c r="W27" s="5">
        <v>2385</v>
      </c>
      <c r="X27" s="5">
        <v>2675</v>
      </c>
      <c r="Y27" s="5">
        <v>2900</v>
      </c>
      <c r="Z27" s="5">
        <v>2980</v>
      </c>
      <c r="AA27" s="5">
        <v>2980</v>
      </c>
      <c r="AB27" s="5">
        <v>2990</v>
      </c>
      <c r="AC27" s="5">
        <v>3070</v>
      </c>
      <c r="AD27" s="5">
        <v>2920</v>
      </c>
      <c r="AE27" s="5">
        <v>2915</v>
      </c>
      <c r="AF27" s="5">
        <v>2705</v>
      </c>
      <c r="AG27" s="5">
        <v>2770</v>
      </c>
      <c r="AH27" s="5">
        <v>2635</v>
      </c>
      <c r="AI27" s="5">
        <v>2590</v>
      </c>
      <c r="AJ27" s="5">
        <v>2455</v>
      </c>
      <c r="AK27" s="5">
        <v>2515</v>
      </c>
      <c r="AL27" s="5">
        <v>2495</v>
      </c>
      <c r="AM27" s="5">
        <v>2405</v>
      </c>
      <c r="AN27" s="5">
        <v>2430</v>
      </c>
      <c r="AO27" s="5">
        <v>2685</v>
      </c>
      <c r="AP27" s="5">
        <v>3210</v>
      </c>
      <c r="AQ27" s="5">
        <v>7625</v>
      </c>
      <c r="AR27" s="5">
        <v>6005</v>
      </c>
      <c r="AS27" s="1"/>
      <c r="AT27" s="1"/>
      <c r="AU27" s="1"/>
      <c r="AV27" s="1"/>
      <c r="AW27" s="1"/>
      <c r="AX27" s="1"/>
      <c r="AY27" s="1"/>
      <c r="AZ27" s="1"/>
      <c r="BA27" s="1"/>
      <c r="BB27" s="1"/>
      <c r="BC27" s="1"/>
      <c r="BD27" s="1"/>
      <c r="BE27" s="1"/>
      <c r="BF27" s="1"/>
      <c r="BG27" s="1"/>
      <c r="BH27" s="1"/>
      <c r="BI27" s="1"/>
      <c r="BJ27" s="1"/>
      <c r="BK27" s="1"/>
      <c r="BL27" s="1"/>
      <c r="BM27" s="1"/>
      <c r="BN27" s="1"/>
      <c r="BO27" s="1"/>
      <c r="BP27" s="1"/>
    </row>
    <row r="28" spans="1:68" x14ac:dyDescent="0.25">
      <c r="A28" t="s">
        <v>36</v>
      </c>
      <c r="B28" t="s">
        <v>1</v>
      </c>
      <c r="C28" t="s">
        <v>2</v>
      </c>
      <c r="D28" s="5">
        <v>1225</v>
      </c>
      <c r="E28" s="5">
        <v>20845</v>
      </c>
      <c r="F28" s="5">
        <v>76635</v>
      </c>
      <c r="G28" s="5">
        <v>27640</v>
      </c>
      <c r="H28" s="5">
        <v>2290</v>
      </c>
      <c r="I28" s="5">
        <v>1045</v>
      </c>
      <c r="J28" s="5">
        <v>2740</v>
      </c>
      <c r="K28" s="5">
        <v>6310</v>
      </c>
      <c r="L28" s="5">
        <v>7840</v>
      </c>
      <c r="M28" s="5">
        <v>4810</v>
      </c>
      <c r="N28" s="5">
        <v>28535</v>
      </c>
      <c r="O28" s="5">
        <v>42770</v>
      </c>
      <c r="P28" s="5">
        <v>20610</v>
      </c>
      <c r="Q28" s="5">
        <v>16060</v>
      </c>
      <c r="R28" s="5" t="s">
        <v>3</v>
      </c>
      <c r="S28" s="5">
        <v>5125</v>
      </c>
      <c r="T28" s="5">
        <v>2815</v>
      </c>
      <c r="U28" s="5">
        <v>2450</v>
      </c>
      <c r="V28" s="5">
        <v>2650</v>
      </c>
      <c r="W28" s="5">
        <v>3000</v>
      </c>
      <c r="X28" s="5">
        <v>3305</v>
      </c>
      <c r="Y28" s="5">
        <v>3445</v>
      </c>
      <c r="Z28" s="5">
        <v>3580</v>
      </c>
      <c r="AA28" s="5">
        <v>3845</v>
      </c>
      <c r="AB28" s="5">
        <v>3950</v>
      </c>
      <c r="AC28" s="5">
        <v>4045</v>
      </c>
      <c r="AD28" s="5">
        <v>4145</v>
      </c>
      <c r="AE28" s="5">
        <v>4345</v>
      </c>
      <c r="AF28" s="5">
        <v>4560</v>
      </c>
      <c r="AG28" s="5">
        <v>4585</v>
      </c>
      <c r="AH28" s="5">
        <v>4690</v>
      </c>
      <c r="AI28" s="5">
        <v>4655</v>
      </c>
      <c r="AJ28" s="5">
        <v>4790</v>
      </c>
      <c r="AK28" s="5">
        <v>5560</v>
      </c>
      <c r="AL28" s="5">
        <v>5265</v>
      </c>
      <c r="AM28" s="5">
        <v>5525</v>
      </c>
      <c r="AN28" s="5">
        <v>5615</v>
      </c>
      <c r="AO28" s="5">
        <v>6815</v>
      </c>
      <c r="AP28" s="5">
        <v>12225</v>
      </c>
      <c r="AQ28" s="5">
        <v>18675</v>
      </c>
      <c r="AR28" s="5">
        <v>20</v>
      </c>
      <c r="AS28" s="2"/>
      <c r="AT28" s="2"/>
      <c r="AU28" s="2"/>
      <c r="AV28" s="2"/>
      <c r="AW28" s="2"/>
      <c r="AX28" s="2"/>
      <c r="AY28" s="2"/>
      <c r="AZ28" s="2"/>
      <c r="BA28" s="2"/>
      <c r="BB28" s="2"/>
      <c r="BC28" s="2"/>
      <c r="BD28" s="2"/>
      <c r="BE28" s="2"/>
      <c r="BF28" s="2"/>
      <c r="BG28" s="2"/>
      <c r="BH28" s="2"/>
      <c r="BI28" s="2"/>
      <c r="BJ28" s="2"/>
      <c r="BK28" s="2"/>
      <c r="BL28" s="2"/>
      <c r="BM28" s="2"/>
      <c r="BN28" s="2"/>
      <c r="BO28" s="2"/>
      <c r="BP28" s="2"/>
    </row>
    <row r="29" spans="1:68" x14ac:dyDescent="0.25">
      <c r="A29" t="s">
        <v>37</v>
      </c>
      <c r="B29" t="s">
        <v>12</v>
      </c>
      <c r="C29" t="s">
        <v>2</v>
      </c>
      <c r="D29" s="5">
        <v>70</v>
      </c>
      <c r="E29" s="5">
        <v>6930</v>
      </c>
      <c r="F29" s="5">
        <v>22620</v>
      </c>
      <c r="G29" s="5">
        <v>13365</v>
      </c>
      <c r="H29" s="5">
        <v>340</v>
      </c>
      <c r="I29" s="5">
        <v>108055</v>
      </c>
      <c r="J29" s="5">
        <v>5245</v>
      </c>
      <c r="K29" s="5">
        <v>8875</v>
      </c>
      <c r="L29" s="5">
        <v>10345</v>
      </c>
      <c r="M29" s="5">
        <v>5445</v>
      </c>
      <c r="N29" s="5">
        <v>42550</v>
      </c>
      <c r="O29" s="5">
        <v>54950</v>
      </c>
      <c r="P29" s="5">
        <v>14470</v>
      </c>
      <c r="Q29" s="5">
        <v>9500</v>
      </c>
      <c r="R29" s="5" t="s">
        <v>3</v>
      </c>
      <c r="S29" s="5">
        <v>590</v>
      </c>
      <c r="T29" s="5">
        <v>1195</v>
      </c>
      <c r="U29" s="5">
        <v>1765</v>
      </c>
      <c r="V29" s="5">
        <v>2520</v>
      </c>
      <c r="W29" s="5">
        <v>3025</v>
      </c>
      <c r="X29" s="5">
        <v>3485</v>
      </c>
      <c r="Y29" s="5">
        <v>3750</v>
      </c>
      <c r="Z29" s="5">
        <v>4055</v>
      </c>
      <c r="AA29" s="5">
        <v>4310</v>
      </c>
      <c r="AB29" s="5">
        <v>4350</v>
      </c>
      <c r="AC29" s="5">
        <v>4375</v>
      </c>
      <c r="AD29" s="5">
        <v>4490</v>
      </c>
      <c r="AE29" s="5">
        <v>4510</v>
      </c>
      <c r="AF29" s="5">
        <v>4430</v>
      </c>
      <c r="AG29" s="5">
        <v>4345</v>
      </c>
      <c r="AH29" s="5">
        <v>4270</v>
      </c>
      <c r="AI29" s="5">
        <v>4205</v>
      </c>
      <c r="AJ29" s="5">
        <v>4220</v>
      </c>
      <c r="AK29" s="5">
        <v>4035</v>
      </c>
      <c r="AL29" s="5">
        <v>3880</v>
      </c>
      <c r="AM29" s="5">
        <v>3770</v>
      </c>
      <c r="AN29" s="5">
        <v>3835</v>
      </c>
      <c r="AO29" s="5">
        <v>4405</v>
      </c>
      <c r="AP29" s="5">
        <v>9360</v>
      </c>
      <c r="AQ29" s="5">
        <v>17395</v>
      </c>
      <c r="AR29" s="5">
        <v>40825</v>
      </c>
      <c r="AS29" s="1"/>
      <c r="AT29" s="1"/>
      <c r="AU29" s="1"/>
      <c r="AV29" s="1"/>
      <c r="AW29" s="1"/>
      <c r="AX29" s="1"/>
      <c r="AY29" s="1"/>
      <c r="AZ29" s="1"/>
      <c r="BA29" s="1"/>
      <c r="BB29" s="1"/>
      <c r="BC29" s="1"/>
      <c r="BD29" s="1"/>
      <c r="BE29" s="1"/>
      <c r="BF29" s="1"/>
      <c r="BG29" s="1"/>
      <c r="BH29" s="1"/>
      <c r="BI29" s="1"/>
      <c r="BJ29" s="1"/>
      <c r="BK29" s="1"/>
      <c r="BL29" s="1"/>
      <c r="BM29" s="1"/>
      <c r="BN29" s="1"/>
      <c r="BO29" s="1"/>
      <c r="BP29" s="1"/>
    </row>
    <row r="30" spans="1:68" x14ac:dyDescent="0.25">
      <c r="A30" t="s">
        <v>38</v>
      </c>
      <c r="B30" t="s">
        <v>7</v>
      </c>
      <c r="C30" t="s">
        <v>2</v>
      </c>
      <c r="D30" s="5">
        <v>50</v>
      </c>
      <c r="E30" s="5">
        <v>695</v>
      </c>
      <c r="F30" s="5">
        <v>4220</v>
      </c>
      <c r="G30" s="5">
        <v>24455</v>
      </c>
      <c r="H30" s="5">
        <v>5560</v>
      </c>
      <c r="I30" s="5">
        <v>69180</v>
      </c>
      <c r="J30" s="5">
        <v>3250</v>
      </c>
      <c r="K30" s="5">
        <v>6115</v>
      </c>
      <c r="L30" s="5">
        <v>7300</v>
      </c>
      <c r="M30" s="5">
        <v>3590</v>
      </c>
      <c r="N30" s="5">
        <v>23270</v>
      </c>
      <c r="O30" s="5">
        <v>36575</v>
      </c>
      <c r="P30" s="5">
        <v>13370</v>
      </c>
      <c r="Q30" s="5">
        <v>10680</v>
      </c>
      <c r="R30" s="5" t="s">
        <v>3</v>
      </c>
      <c r="S30" s="5">
        <v>1565</v>
      </c>
      <c r="T30" s="5">
        <v>2630</v>
      </c>
      <c r="U30" s="5">
        <v>3325</v>
      </c>
      <c r="V30" s="5">
        <v>3425</v>
      </c>
      <c r="W30" s="5">
        <v>3355</v>
      </c>
      <c r="X30" s="5">
        <v>3315</v>
      </c>
      <c r="Y30" s="5">
        <v>3155</v>
      </c>
      <c r="Z30" s="5">
        <v>3060</v>
      </c>
      <c r="AA30" s="5">
        <v>2915</v>
      </c>
      <c r="AB30" s="5">
        <v>2960</v>
      </c>
      <c r="AC30" s="5">
        <v>3010</v>
      </c>
      <c r="AD30" s="5">
        <v>3125</v>
      </c>
      <c r="AE30" s="5">
        <v>3260</v>
      </c>
      <c r="AF30" s="5">
        <v>3485</v>
      </c>
      <c r="AG30" s="5">
        <v>3710</v>
      </c>
      <c r="AH30" s="5">
        <v>3865</v>
      </c>
      <c r="AI30" s="5">
        <v>3935</v>
      </c>
      <c r="AJ30" s="5">
        <v>4130</v>
      </c>
      <c r="AK30" s="5">
        <v>4425</v>
      </c>
      <c r="AL30" s="5">
        <v>4520</v>
      </c>
      <c r="AM30" s="5">
        <v>4690</v>
      </c>
      <c r="AN30" s="5">
        <v>4895</v>
      </c>
      <c r="AO30" s="5">
        <v>5765</v>
      </c>
      <c r="AP30" s="5">
        <v>12240</v>
      </c>
      <c r="AQ30" s="5">
        <v>9360</v>
      </c>
      <c r="AR30" s="5">
        <v>35</v>
      </c>
      <c r="AS30" s="2"/>
      <c r="AT30" s="2"/>
      <c r="AU30" s="2"/>
      <c r="AV30" s="2"/>
      <c r="AW30" s="2"/>
      <c r="AX30" s="2"/>
      <c r="AY30" s="2"/>
      <c r="AZ30" s="2"/>
      <c r="BA30" s="2"/>
      <c r="BB30" s="2"/>
      <c r="BC30" s="2"/>
      <c r="BD30" s="2"/>
      <c r="BE30" s="2"/>
      <c r="BF30" s="2"/>
      <c r="BG30" s="2"/>
      <c r="BH30" s="2"/>
      <c r="BI30" s="2"/>
      <c r="BJ30" s="2"/>
      <c r="BK30" s="2"/>
      <c r="BL30" s="2"/>
      <c r="BM30" s="2"/>
      <c r="BN30" s="2"/>
      <c r="BO30" s="2"/>
      <c r="BP30" s="2"/>
    </row>
    <row r="31" spans="1:68" x14ac:dyDescent="0.25">
      <c r="A31" t="s">
        <v>39</v>
      </c>
      <c r="B31" t="s">
        <v>21</v>
      </c>
      <c r="C31" t="s">
        <v>19</v>
      </c>
      <c r="D31" s="5">
        <v>15</v>
      </c>
      <c r="E31" s="5">
        <v>110</v>
      </c>
      <c r="F31" s="5">
        <v>3660</v>
      </c>
      <c r="G31" s="5">
        <v>68405</v>
      </c>
      <c r="H31" s="5">
        <v>12515</v>
      </c>
      <c r="I31" s="5">
        <v>600</v>
      </c>
      <c r="J31" s="5">
        <v>385</v>
      </c>
      <c r="K31" s="5">
        <v>4330</v>
      </c>
      <c r="L31" s="5">
        <v>7850</v>
      </c>
      <c r="M31" s="5">
        <v>3505</v>
      </c>
      <c r="N31" s="5">
        <v>19745</v>
      </c>
      <c r="O31" s="5">
        <v>31615</v>
      </c>
      <c r="P31" s="5">
        <v>12870</v>
      </c>
      <c r="Q31" s="5">
        <v>5005</v>
      </c>
      <c r="R31" s="5">
        <v>0</v>
      </c>
      <c r="S31" s="5">
        <v>2055</v>
      </c>
      <c r="T31" s="5">
        <v>9775</v>
      </c>
      <c r="U31" s="5">
        <v>17705</v>
      </c>
      <c r="V31" s="5">
        <v>16360</v>
      </c>
      <c r="W31" s="5">
        <v>12610</v>
      </c>
      <c r="X31" s="5">
        <v>9010</v>
      </c>
      <c r="Y31" s="5">
        <v>5920</v>
      </c>
      <c r="Z31" s="5">
        <v>3990</v>
      </c>
      <c r="AA31" s="5">
        <v>2725</v>
      </c>
      <c r="AB31" s="5">
        <v>1785</v>
      </c>
      <c r="AC31" s="5">
        <v>1190</v>
      </c>
      <c r="AD31" s="5">
        <v>885</v>
      </c>
      <c r="AE31" s="5">
        <v>425</v>
      </c>
      <c r="AF31" s="5">
        <v>280</v>
      </c>
      <c r="AG31" s="5">
        <v>180</v>
      </c>
      <c r="AH31" s="5">
        <v>130</v>
      </c>
      <c r="AI31" s="5">
        <v>95</v>
      </c>
      <c r="AJ31" s="5">
        <v>70</v>
      </c>
      <c r="AK31" s="5">
        <v>30</v>
      </c>
      <c r="AL31" s="5">
        <v>15</v>
      </c>
      <c r="AM31" s="5">
        <v>20</v>
      </c>
      <c r="AN31" s="5">
        <v>20</v>
      </c>
      <c r="AO31" s="5">
        <v>10</v>
      </c>
      <c r="AP31" s="5">
        <v>10</v>
      </c>
      <c r="AQ31" s="5">
        <v>10</v>
      </c>
      <c r="AR31" s="5" t="s">
        <v>3</v>
      </c>
      <c r="AS31" s="1"/>
      <c r="AT31" s="1"/>
      <c r="AU31" s="1"/>
      <c r="AV31" s="1"/>
      <c r="AW31" s="1"/>
      <c r="AX31" s="1"/>
      <c r="AY31" s="1"/>
      <c r="AZ31" s="1"/>
      <c r="BA31" s="1"/>
      <c r="BB31" s="1"/>
      <c r="BC31" s="1"/>
      <c r="BD31" s="1"/>
      <c r="BE31" s="1"/>
      <c r="BF31" s="1"/>
      <c r="BG31" s="1"/>
      <c r="BH31" s="1"/>
      <c r="BI31" s="1"/>
      <c r="BJ31" s="1"/>
      <c r="BK31" s="1"/>
      <c r="BL31" s="1"/>
      <c r="BM31" s="1"/>
      <c r="BN31" s="1"/>
      <c r="BO31" s="1"/>
      <c r="BP31" s="1"/>
    </row>
    <row r="32" spans="1:68" x14ac:dyDescent="0.25">
      <c r="A32" t="s">
        <v>40</v>
      </c>
      <c r="B32" t="s">
        <v>21</v>
      </c>
      <c r="C32" t="s">
        <v>9</v>
      </c>
      <c r="D32" s="5" t="s">
        <v>3</v>
      </c>
      <c r="E32" s="5">
        <v>145</v>
      </c>
      <c r="F32" s="5">
        <v>970</v>
      </c>
      <c r="G32" s="5">
        <v>17825</v>
      </c>
      <c r="H32" s="5">
        <v>645</v>
      </c>
      <c r="I32" s="5">
        <v>360</v>
      </c>
      <c r="J32" s="5">
        <v>385</v>
      </c>
      <c r="K32" s="5">
        <v>1235</v>
      </c>
      <c r="L32" s="5">
        <v>1765</v>
      </c>
      <c r="M32" s="5">
        <v>835</v>
      </c>
      <c r="N32" s="5">
        <v>5910</v>
      </c>
      <c r="O32" s="5">
        <v>7085</v>
      </c>
      <c r="P32" s="5">
        <v>2050</v>
      </c>
      <c r="Q32" s="5">
        <v>680</v>
      </c>
      <c r="R32" s="5">
        <v>0</v>
      </c>
      <c r="S32" s="5">
        <v>375</v>
      </c>
      <c r="T32" s="5">
        <v>975</v>
      </c>
      <c r="U32" s="5">
        <v>1830</v>
      </c>
      <c r="V32" s="5">
        <v>2400</v>
      </c>
      <c r="W32" s="5">
        <v>2375</v>
      </c>
      <c r="X32" s="5">
        <v>2135</v>
      </c>
      <c r="Y32" s="5">
        <v>1750</v>
      </c>
      <c r="Z32" s="5">
        <v>1525</v>
      </c>
      <c r="AA32" s="5">
        <v>1245</v>
      </c>
      <c r="AB32" s="5">
        <v>1060</v>
      </c>
      <c r="AC32" s="5">
        <v>880</v>
      </c>
      <c r="AD32" s="5">
        <v>690</v>
      </c>
      <c r="AE32" s="5">
        <v>580</v>
      </c>
      <c r="AF32" s="5">
        <v>460</v>
      </c>
      <c r="AG32" s="5">
        <v>390</v>
      </c>
      <c r="AH32" s="5">
        <v>315</v>
      </c>
      <c r="AI32" s="5">
        <v>230</v>
      </c>
      <c r="AJ32" s="5">
        <v>210</v>
      </c>
      <c r="AK32" s="5">
        <v>145</v>
      </c>
      <c r="AL32" s="5">
        <v>125</v>
      </c>
      <c r="AM32" s="5">
        <v>80</v>
      </c>
      <c r="AN32" s="5">
        <v>50</v>
      </c>
      <c r="AO32" s="5">
        <v>35</v>
      </c>
      <c r="AP32" s="5">
        <v>45</v>
      </c>
      <c r="AQ32" s="5">
        <v>40</v>
      </c>
      <c r="AR32" s="5">
        <v>0</v>
      </c>
      <c r="AS32" s="2"/>
      <c r="AT32" s="2"/>
      <c r="AU32" s="2"/>
      <c r="AV32" s="2"/>
      <c r="AW32" s="2"/>
      <c r="AX32" s="2"/>
      <c r="AY32" s="2"/>
      <c r="AZ32" s="2"/>
      <c r="BA32" s="2"/>
      <c r="BB32" s="2"/>
      <c r="BC32" s="2"/>
      <c r="BD32" s="2"/>
      <c r="BE32" s="2"/>
      <c r="BF32" s="2"/>
      <c r="BG32" s="2"/>
      <c r="BH32" s="2"/>
      <c r="BI32" s="2"/>
      <c r="BJ32" s="2"/>
      <c r="BK32" s="2"/>
      <c r="BL32" s="2"/>
      <c r="BM32" s="2"/>
      <c r="BN32" s="2"/>
      <c r="BO32" s="2"/>
      <c r="BP32" s="2"/>
    </row>
    <row r="33" spans="1:68" x14ac:dyDescent="0.25">
      <c r="A33" t="s">
        <v>41</v>
      </c>
      <c r="B33" t="s">
        <v>1</v>
      </c>
      <c r="C33" t="s">
        <v>2</v>
      </c>
      <c r="D33" s="5">
        <v>410</v>
      </c>
      <c r="E33" s="5">
        <v>7805</v>
      </c>
      <c r="F33" s="5">
        <v>35710</v>
      </c>
      <c r="G33" s="5">
        <v>43365</v>
      </c>
      <c r="H33" s="5">
        <v>27880</v>
      </c>
      <c r="I33" s="5">
        <v>34425</v>
      </c>
      <c r="J33" s="5">
        <v>2600</v>
      </c>
      <c r="K33" s="5">
        <v>7470</v>
      </c>
      <c r="L33" s="5">
        <v>10355</v>
      </c>
      <c r="M33" s="5">
        <v>5240</v>
      </c>
      <c r="N33" s="5">
        <v>35465</v>
      </c>
      <c r="O33" s="5">
        <v>51900</v>
      </c>
      <c r="P33" s="5">
        <v>20720</v>
      </c>
      <c r="Q33" s="5">
        <v>15840</v>
      </c>
      <c r="R33" s="5">
        <v>0</v>
      </c>
      <c r="S33" s="5">
        <v>8905</v>
      </c>
      <c r="T33" s="5">
        <v>7210</v>
      </c>
      <c r="U33" s="5">
        <v>6020</v>
      </c>
      <c r="V33" s="5">
        <v>5280</v>
      </c>
      <c r="W33" s="5">
        <v>5225</v>
      </c>
      <c r="X33" s="5">
        <v>5115</v>
      </c>
      <c r="Y33" s="5">
        <v>5050</v>
      </c>
      <c r="Z33" s="5">
        <v>5140</v>
      </c>
      <c r="AA33" s="5">
        <v>4760</v>
      </c>
      <c r="AB33" s="5">
        <v>4655</v>
      </c>
      <c r="AC33" s="5">
        <v>4775</v>
      </c>
      <c r="AD33" s="5">
        <v>4700</v>
      </c>
      <c r="AE33" s="5">
        <v>4735</v>
      </c>
      <c r="AF33" s="5">
        <v>4670</v>
      </c>
      <c r="AG33" s="5">
        <v>4660</v>
      </c>
      <c r="AH33" s="5">
        <v>4710</v>
      </c>
      <c r="AI33" s="5">
        <v>4555</v>
      </c>
      <c r="AJ33" s="5">
        <v>4405</v>
      </c>
      <c r="AK33" s="5">
        <v>4540</v>
      </c>
      <c r="AL33" s="5">
        <v>4530</v>
      </c>
      <c r="AM33" s="5">
        <v>4290</v>
      </c>
      <c r="AN33" s="5">
        <v>4295</v>
      </c>
      <c r="AO33" s="5">
        <v>4705</v>
      </c>
      <c r="AP33" s="5">
        <v>8950</v>
      </c>
      <c r="AQ33" s="5">
        <v>23675</v>
      </c>
      <c r="AR33" s="5">
        <v>45</v>
      </c>
      <c r="AS33" s="1"/>
      <c r="AT33" s="1"/>
      <c r="AU33" s="1"/>
      <c r="AV33" s="1"/>
      <c r="AW33" s="1"/>
      <c r="AX33" s="1"/>
      <c r="AY33" s="1"/>
      <c r="AZ33" s="1"/>
      <c r="BA33" s="1"/>
      <c r="BB33" s="1"/>
      <c r="BC33" s="1"/>
      <c r="BD33" s="1"/>
      <c r="BE33" s="1"/>
      <c r="BF33" s="1"/>
      <c r="BG33" s="1"/>
      <c r="BH33" s="1"/>
      <c r="BI33" s="1"/>
      <c r="BJ33" s="1"/>
      <c r="BK33" s="1"/>
      <c r="BL33" s="1"/>
      <c r="BM33" s="1"/>
      <c r="BN33" s="1"/>
      <c r="BO33" s="1"/>
      <c r="BP33" s="1"/>
    </row>
    <row r="34" spans="1:68" x14ac:dyDescent="0.25">
      <c r="A34" t="s">
        <v>42</v>
      </c>
      <c r="B34" t="s">
        <v>43</v>
      </c>
      <c r="C34" t="s">
        <v>2</v>
      </c>
      <c r="D34" s="5">
        <v>170</v>
      </c>
      <c r="E34" s="5">
        <v>1510</v>
      </c>
      <c r="F34" s="5">
        <v>18350</v>
      </c>
      <c r="G34" s="5">
        <v>43440</v>
      </c>
      <c r="H34" s="5">
        <v>3325</v>
      </c>
      <c r="I34" s="5">
        <v>7640</v>
      </c>
      <c r="J34" s="5">
        <v>705</v>
      </c>
      <c r="K34" s="5">
        <v>2975</v>
      </c>
      <c r="L34" s="5">
        <v>5550</v>
      </c>
      <c r="M34" s="5">
        <v>2730</v>
      </c>
      <c r="N34" s="5">
        <v>13750</v>
      </c>
      <c r="O34" s="5">
        <v>24475</v>
      </c>
      <c r="P34" s="5">
        <v>14155</v>
      </c>
      <c r="Q34" s="5">
        <v>10110</v>
      </c>
      <c r="R34" s="5">
        <v>0</v>
      </c>
      <c r="S34" s="5">
        <v>7535</v>
      </c>
      <c r="T34" s="5">
        <v>13555</v>
      </c>
      <c r="U34" s="5">
        <v>6795</v>
      </c>
      <c r="V34" s="5">
        <v>3760</v>
      </c>
      <c r="W34" s="5">
        <v>2660</v>
      </c>
      <c r="X34" s="5">
        <v>2115</v>
      </c>
      <c r="Y34" s="5">
        <v>1850</v>
      </c>
      <c r="Z34" s="5">
        <v>1680</v>
      </c>
      <c r="AA34" s="5">
        <v>1580</v>
      </c>
      <c r="AB34" s="5">
        <v>1620</v>
      </c>
      <c r="AC34" s="5">
        <v>1560</v>
      </c>
      <c r="AD34" s="5">
        <v>1685</v>
      </c>
      <c r="AE34" s="5">
        <v>1730</v>
      </c>
      <c r="AF34" s="5">
        <v>1745</v>
      </c>
      <c r="AG34" s="5">
        <v>1735</v>
      </c>
      <c r="AH34" s="5">
        <v>1685</v>
      </c>
      <c r="AI34" s="5">
        <v>1725</v>
      </c>
      <c r="AJ34" s="5">
        <v>1700</v>
      </c>
      <c r="AK34" s="5">
        <v>1670</v>
      </c>
      <c r="AL34" s="5">
        <v>1715</v>
      </c>
      <c r="AM34" s="5">
        <v>1760</v>
      </c>
      <c r="AN34" s="5">
        <v>2010</v>
      </c>
      <c r="AO34" s="5">
        <v>2740</v>
      </c>
      <c r="AP34" s="5">
        <v>2555</v>
      </c>
      <c r="AQ34" s="5">
        <v>5155</v>
      </c>
      <c r="AR34" s="5">
        <v>120</v>
      </c>
      <c r="AS34" s="2"/>
      <c r="AT34" s="2"/>
      <c r="AU34" s="2"/>
      <c r="AV34" s="2"/>
      <c r="AW34" s="2"/>
      <c r="AX34" s="2"/>
      <c r="AY34" s="2"/>
      <c r="AZ34" s="2"/>
      <c r="BA34" s="2"/>
      <c r="BB34" s="2"/>
      <c r="BC34" s="2"/>
      <c r="BD34" s="2"/>
      <c r="BE34" s="2"/>
      <c r="BF34" s="2"/>
      <c r="BG34" s="2"/>
      <c r="BH34" s="2"/>
      <c r="BI34" s="2"/>
      <c r="BJ34" s="2"/>
      <c r="BK34" s="2"/>
      <c r="BL34" s="2"/>
      <c r="BM34" s="2"/>
      <c r="BN34" s="2"/>
      <c r="BO34" s="2"/>
      <c r="BP34" s="2"/>
    </row>
    <row r="35" spans="1:68" x14ac:dyDescent="0.25">
      <c r="A35" t="s">
        <v>44</v>
      </c>
      <c r="B35" t="s">
        <v>17</v>
      </c>
      <c r="C35" t="s">
        <v>2</v>
      </c>
      <c r="D35" s="5">
        <v>0</v>
      </c>
      <c r="E35" s="5">
        <v>0</v>
      </c>
      <c r="F35" s="5">
        <v>0</v>
      </c>
      <c r="G35" s="5">
        <v>0</v>
      </c>
      <c r="H35" s="5">
        <v>0</v>
      </c>
      <c r="I35" s="5">
        <v>122150</v>
      </c>
      <c r="J35" s="5">
        <v>3220</v>
      </c>
      <c r="K35" s="5">
        <v>7040</v>
      </c>
      <c r="L35" s="5">
        <v>9700</v>
      </c>
      <c r="M35" s="5">
        <v>4765</v>
      </c>
      <c r="N35" s="5">
        <v>26810</v>
      </c>
      <c r="O35" s="5">
        <v>40940</v>
      </c>
      <c r="P35" s="5">
        <v>16235</v>
      </c>
      <c r="Q35" s="5">
        <v>13440</v>
      </c>
      <c r="R35" s="5">
        <v>0</v>
      </c>
      <c r="S35" s="5">
        <v>2400</v>
      </c>
      <c r="T35" s="5">
        <v>3165</v>
      </c>
      <c r="U35" s="5">
        <v>4670</v>
      </c>
      <c r="V35" s="5">
        <v>5725</v>
      </c>
      <c r="W35" s="5">
        <v>6180</v>
      </c>
      <c r="X35" s="5">
        <v>5875</v>
      </c>
      <c r="Y35" s="5">
        <v>5445</v>
      </c>
      <c r="Z35" s="5">
        <v>4835</v>
      </c>
      <c r="AA35" s="5">
        <v>4380</v>
      </c>
      <c r="AB35" s="5">
        <v>3900</v>
      </c>
      <c r="AC35" s="5">
        <v>3560</v>
      </c>
      <c r="AD35" s="5">
        <v>3420</v>
      </c>
      <c r="AE35" s="5">
        <v>3280</v>
      </c>
      <c r="AF35" s="5">
        <v>3145</v>
      </c>
      <c r="AG35" s="5">
        <v>2985</v>
      </c>
      <c r="AH35" s="5">
        <v>3135</v>
      </c>
      <c r="AI35" s="5">
        <v>3090</v>
      </c>
      <c r="AJ35" s="5">
        <v>2945</v>
      </c>
      <c r="AK35" s="5">
        <v>2930</v>
      </c>
      <c r="AL35" s="5">
        <v>3005</v>
      </c>
      <c r="AM35" s="5">
        <v>3065</v>
      </c>
      <c r="AN35" s="5">
        <v>3340</v>
      </c>
      <c r="AO35" s="5">
        <v>3860</v>
      </c>
      <c r="AP35" s="5">
        <v>6760</v>
      </c>
      <c r="AQ35" s="5">
        <v>26505</v>
      </c>
      <c r="AR35" s="5">
        <v>545</v>
      </c>
      <c r="AS35" s="1"/>
      <c r="AT35" s="1"/>
      <c r="AU35" s="1"/>
      <c r="AV35" s="1"/>
      <c r="AW35" s="1"/>
      <c r="AX35" s="1"/>
      <c r="AY35" s="1"/>
      <c r="AZ35" s="1"/>
      <c r="BA35" s="1"/>
      <c r="BB35" s="1"/>
      <c r="BC35" s="1"/>
      <c r="BD35" s="1"/>
      <c r="BE35" s="1"/>
      <c r="BF35" s="1"/>
      <c r="BG35" s="1"/>
      <c r="BH35" s="1"/>
      <c r="BI35" s="1"/>
      <c r="BJ35" s="1"/>
      <c r="BK35" s="1"/>
      <c r="BL35" s="1"/>
      <c r="BM35" s="1"/>
      <c r="BN35" s="1"/>
      <c r="BO35" s="1"/>
      <c r="BP35" s="1"/>
    </row>
    <row r="36" spans="1:68" x14ac:dyDescent="0.25">
      <c r="A36" t="s">
        <v>45</v>
      </c>
      <c r="B36" t="s">
        <v>5</v>
      </c>
      <c r="C36" t="s">
        <v>2</v>
      </c>
      <c r="D36" s="5">
        <v>190</v>
      </c>
      <c r="E36" s="5">
        <v>5130</v>
      </c>
      <c r="F36" s="5">
        <v>15055</v>
      </c>
      <c r="G36" s="5">
        <v>9685</v>
      </c>
      <c r="H36" s="5">
        <v>190</v>
      </c>
      <c r="I36" s="5">
        <v>8800</v>
      </c>
      <c r="J36" s="5">
        <v>505</v>
      </c>
      <c r="K36" s="5">
        <v>1660</v>
      </c>
      <c r="L36" s="5">
        <v>2345</v>
      </c>
      <c r="M36" s="5">
        <v>1345</v>
      </c>
      <c r="N36" s="5">
        <v>7140</v>
      </c>
      <c r="O36" s="5">
        <v>13025</v>
      </c>
      <c r="P36" s="5">
        <v>6730</v>
      </c>
      <c r="Q36" s="5">
        <v>6300</v>
      </c>
      <c r="R36" s="5">
        <v>0</v>
      </c>
      <c r="S36" s="5">
        <v>165</v>
      </c>
      <c r="T36" s="5">
        <v>475</v>
      </c>
      <c r="U36" s="5">
        <v>745</v>
      </c>
      <c r="V36" s="5">
        <v>985</v>
      </c>
      <c r="W36" s="5">
        <v>1220</v>
      </c>
      <c r="X36" s="5">
        <v>1320</v>
      </c>
      <c r="Y36" s="5">
        <v>1405</v>
      </c>
      <c r="Z36" s="5">
        <v>1360</v>
      </c>
      <c r="AA36" s="5">
        <v>1345</v>
      </c>
      <c r="AB36" s="5">
        <v>1355</v>
      </c>
      <c r="AC36" s="5">
        <v>1355</v>
      </c>
      <c r="AD36" s="5">
        <v>1465</v>
      </c>
      <c r="AE36" s="5">
        <v>1500</v>
      </c>
      <c r="AF36" s="5">
        <v>1470</v>
      </c>
      <c r="AG36" s="5">
        <v>1485</v>
      </c>
      <c r="AH36" s="5">
        <v>1405</v>
      </c>
      <c r="AI36" s="5">
        <v>1405</v>
      </c>
      <c r="AJ36" s="5">
        <v>1390</v>
      </c>
      <c r="AK36" s="5">
        <v>1290</v>
      </c>
      <c r="AL36" s="5">
        <v>1305</v>
      </c>
      <c r="AM36" s="5">
        <v>1340</v>
      </c>
      <c r="AN36" s="5">
        <v>1380</v>
      </c>
      <c r="AO36" s="5">
        <v>1635</v>
      </c>
      <c r="AP36" s="5">
        <v>3265</v>
      </c>
      <c r="AQ36" s="5">
        <v>6955</v>
      </c>
      <c r="AR36" s="5">
        <v>45</v>
      </c>
      <c r="AS36" s="2"/>
      <c r="AT36" s="2"/>
      <c r="AU36" s="2"/>
      <c r="AV36" s="2"/>
      <c r="AW36" s="2"/>
      <c r="AX36" s="2"/>
      <c r="AY36" s="2"/>
      <c r="AZ36" s="2"/>
      <c r="BA36" s="2"/>
      <c r="BB36" s="2"/>
      <c r="BC36" s="2"/>
      <c r="BD36" s="2"/>
      <c r="BE36" s="2"/>
      <c r="BF36" s="2"/>
      <c r="BG36" s="2"/>
      <c r="BH36" s="2"/>
      <c r="BI36" s="2"/>
      <c r="BJ36" s="2"/>
      <c r="BK36" s="2"/>
      <c r="BL36" s="2"/>
      <c r="BM36" s="2"/>
      <c r="BN36" s="2"/>
      <c r="BO36" s="2"/>
      <c r="BP36" s="2"/>
    </row>
    <row r="37" spans="1:68" x14ac:dyDescent="0.25">
      <c r="A37" t="s">
        <v>46</v>
      </c>
      <c r="B37" t="s">
        <v>7</v>
      </c>
      <c r="C37" t="s">
        <v>2</v>
      </c>
      <c r="D37" s="5">
        <v>0</v>
      </c>
      <c r="E37" s="5">
        <v>1530</v>
      </c>
      <c r="F37" s="5">
        <v>9100</v>
      </c>
      <c r="G37" s="5">
        <v>9965</v>
      </c>
      <c r="H37" s="5">
        <v>79695</v>
      </c>
      <c r="I37" s="5">
        <v>95960</v>
      </c>
      <c r="J37" s="5">
        <v>4355</v>
      </c>
      <c r="K37" s="5">
        <v>9685</v>
      </c>
      <c r="L37" s="5">
        <v>12015</v>
      </c>
      <c r="M37" s="5">
        <v>6665</v>
      </c>
      <c r="N37" s="5">
        <v>46355</v>
      </c>
      <c r="O37" s="5">
        <v>63790</v>
      </c>
      <c r="P37" s="5">
        <v>31070</v>
      </c>
      <c r="Q37" s="5">
        <v>22310</v>
      </c>
      <c r="R37" s="5" t="s">
        <v>3</v>
      </c>
      <c r="S37" s="5">
        <v>905</v>
      </c>
      <c r="T37" s="5">
        <v>3090</v>
      </c>
      <c r="U37" s="5">
        <v>4615</v>
      </c>
      <c r="V37" s="5">
        <v>5120</v>
      </c>
      <c r="W37" s="5">
        <v>5005</v>
      </c>
      <c r="X37" s="5">
        <v>4610</v>
      </c>
      <c r="Y37" s="5">
        <v>4410</v>
      </c>
      <c r="Z37" s="5">
        <v>3870</v>
      </c>
      <c r="AA37" s="5">
        <v>3405</v>
      </c>
      <c r="AB37" s="5">
        <v>3040</v>
      </c>
      <c r="AC37" s="5">
        <v>2645</v>
      </c>
      <c r="AD37" s="5">
        <v>2480</v>
      </c>
      <c r="AE37" s="5">
        <v>2220</v>
      </c>
      <c r="AF37" s="5">
        <v>2150</v>
      </c>
      <c r="AG37" s="5">
        <v>2050</v>
      </c>
      <c r="AH37" s="5">
        <v>1815</v>
      </c>
      <c r="AI37" s="5">
        <v>1850</v>
      </c>
      <c r="AJ37" s="5">
        <v>1835</v>
      </c>
      <c r="AK37" s="5">
        <v>1850</v>
      </c>
      <c r="AL37" s="5">
        <v>1845</v>
      </c>
      <c r="AM37" s="5">
        <v>1815</v>
      </c>
      <c r="AN37" s="5">
        <v>1890</v>
      </c>
      <c r="AO37" s="5">
        <v>2185</v>
      </c>
      <c r="AP37" s="5">
        <v>3420</v>
      </c>
      <c r="AQ37" s="5">
        <v>33250</v>
      </c>
      <c r="AR37" s="5">
        <v>94870</v>
      </c>
      <c r="AS37" s="1"/>
      <c r="AT37" s="1"/>
      <c r="AU37" s="1"/>
      <c r="AV37" s="1"/>
      <c r="AW37" s="1"/>
      <c r="AX37" s="1"/>
      <c r="AY37" s="1"/>
      <c r="AZ37" s="1"/>
      <c r="BA37" s="1"/>
      <c r="BB37" s="1"/>
      <c r="BC37" s="1"/>
      <c r="BD37" s="1"/>
      <c r="BE37" s="1"/>
      <c r="BF37" s="1"/>
      <c r="BG37" s="1"/>
      <c r="BH37" s="1"/>
      <c r="BI37" s="1"/>
      <c r="BJ37" s="1"/>
      <c r="BK37" s="1"/>
      <c r="BL37" s="1"/>
      <c r="BM37" s="1"/>
      <c r="BN37" s="1"/>
      <c r="BO37" s="1"/>
      <c r="BP37" s="1"/>
    </row>
    <row r="38" spans="1:68" x14ac:dyDescent="0.25">
      <c r="A38" t="s">
        <v>47</v>
      </c>
      <c r="B38" t="s">
        <v>5</v>
      </c>
      <c r="C38" t="s">
        <v>2</v>
      </c>
      <c r="D38" s="5">
        <v>1155</v>
      </c>
      <c r="E38" s="5">
        <v>22445</v>
      </c>
      <c r="F38" s="5">
        <v>36750</v>
      </c>
      <c r="G38" s="5">
        <v>81885</v>
      </c>
      <c r="H38" s="5">
        <v>2225</v>
      </c>
      <c r="I38" s="5">
        <v>7115</v>
      </c>
      <c r="J38" s="5">
        <v>3255</v>
      </c>
      <c r="K38" s="5">
        <v>8180</v>
      </c>
      <c r="L38" s="5">
        <v>10640</v>
      </c>
      <c r="M38" s="5">
        <v>5840</v>
      </c>
      <c r="N38" s="5">
        <v>36990</v>
      </c>
      <c r="O38" s="5">
        <v>53285</v>
      </c>
      <c r="P38" s="5">
        <v>20120</v>
      </c>
      <c r="Q38" s="5">
        <v>13260</v>
      </c>
      <c r="R38" s="5">
        <v>10</v>
      </c>
      <c r="S38" s="5">
        <v>360</v>
      </c>
      <c r="T38" s="5">
        <v>1135</v>
      </c>
      <c r="U38" s="5">
        <v>2070</v>
      </c>
      <c r="V38" s="5">
        <v>3515</v>
      </c>
      <c r="W38" s="5">
        <v>4855</v>
      </c>
      <c r="X38" s="5">
        <v>6200</v>
      </c>
      <c r="Y38" s="5">
        <v>6850</v>
      </c>
      <c r="Z38" s="5">
        <v>7200</v>
      </c>
      <c r="AA38" s="5">
        <v>7330</v>
      </c>
      <c r="AB38" s="5">
        <v>7150</v>
      </c>
      <c r="AC38" s="5">
        <v>6975</v>
      </c>
      <c r="AD38" s="5">
        <v>6655</v>
      </c>
      <c r="AE38" s="5">
        <v>6480</v>
      </c>
      <c r="AF38" s="5">
        <v>6025</v>
      </c>
      <c r="AG38" s="5">
        <v>5690</v>
      </c>
      <c r="AH38" s="5">
        <v>5590</v>
      </c>
      <c r="AI38" s="5">
        <v>5145</v>
      </c>
      <c r="AJ38" s="5">
        <v>5025</v>
      </c>
      <c r="AK38" s="5">
        <v>5080</v>
      </c>
      <c r="AL38" s="5">
        <v>4750</v>
      </c>
      <c r="AM38" s="5">
        <v>4455</v>
      </c>
      <c r="AN38" s="5">
        <v>4300</v>
      </c>
      <c r="AO38" s="5">
        <v>4885</v>
      </c>
      <c r="AP38" s="5">
        <v>10330</v>
      </c>
      <c r="AQ38" s="5">
        <v>23445</v>
      </c>
      <c r="AR38" s="5">
        <v>75</v>
      </c>
      <c r="AS38" s="2"/>
      <c r="AT38" s="2"/>
      <c r="AU38" s="2"/>
      <c r="AV38" s="2"/>
      <c r="AW38" s="2"/>
      <c r="AX38" s="2"/>
      <c r="AY38" s="2"/>
      <c r="AZ38" s="2"/>
      <c r="BA38" s="2"/>
      <c r="BB38" s="2"/>
      <c r="BC38" s="2"/>
      <c r="BD38" s="2"/>
      <c r="BE38" s="2"/>
      <c r="BF38" s="2"/>
      <c r="BG38" s="2"/>
      <c r="BH38" s="2"/>
      <c r="BI38" s="2"/>
      <c r="BJ38" s="2"/>
      <c r="BK38" s="2"/>
      <c r="BL38" s="2"/>
      <c r="BM38" s="2"/>
      <c r="BN38" s="2"/>
      <c r="BO38" s="2"/>
      <c r="BP38" s="2"/>
    </row>
    <row r="39" spans="1:68" x14ac:dyDescent="0.25">
      <c r="A39" t="s">
        <v>48</v>
      </c>
      <c r="B39" t="s">
        <v>17</v>
      </c>
      <c r="C39" t="s">
        <v>2</v>
      </c>
      <c r="D39" s="5">
        <v>940</v>
      </c>
      <c r="E39" s="5">
        <v>4470</v>
      </c>
      <c r="F39" s="5">
        <v>90840</v>
      </c>
      <c r="G39" s="5">
        <v>49495</v>
      </c>
      <c r="H39" s="5">
        <v>500</v>
      </c>
      <c r="I39" s="5">
        <v>18180</v>
      </c>
      <c r="J39" s="5">
        <v>2530</v>
      </c>
      <c r="K39" s="5">
        <v>7710</v>
      </c>
      <c r="L39" s="5">
        <v>9710</v>
      </c>
      <c r="M39" s="5">
        <v>5675</v>
      </c>
      <c r="N39" s="5">
        <v>35015</v>
      </c>
      <c r="O39" s="5">
        <v>52020</v>
      </c>
      <c r="P39" s="5">
        <v>27295</v>
      </c>
      <c r="Q39" s="5">
        <v>24475</v>
      </c>
      <c r="R39" s="5">
        <v>0</v>
      </c>
      <c r="S39" s="5">
        <v>550</v>
      </c>
      <c r="T39" s="5">
        <v>1890</v>
      </c>
      <c r="U39" s="5">
        <v>3565</v>
      </c>
      <c r="V39" s="5">
        <v>4805</v>
      </c>
      <c r="W39" s="5">
        <v>5670</v>
      </c>
      <c r="X39" s="5">
        <v>6135</v>
      </c>
      <c r="Y39" s="5">
        <v>6465</v>
      </c>
      <c r="Z39" s="5">
        <v>6420</v>
      </c>
      <c r="AA39" s="5">
        <v>6505</v>
      </c>
      <c r="AB39" s="5">
        <v>6365</v>
      </c>
      <c r="AC39" s="5">
        <v>6380</v>
      </c>
      <c r="AD39" s="5">
        <v>6490</v>
      </c>
      <c r="AE39" s="5">
        <v>6240</v>
      </c>
      <c r="AF39" s="5">
        <v>6235</v>
      </c>
      <c r="AG39" s="5">
        <v>6110</v>
      </c>
      <c r="AH39" s="5">
        <v>6025</v>
      </c>
      <c r="AI39" s="5">
        <v>5895</v>
      </c>
      <c r="AJ39" s="5">
        <v>5990</v>
      </c>
      <c r="AK39" s="5">
        <v>6075</v>
      </c>
      <c r="AL39" s="5">
        <v>5755</v>
      </c>
      <c r="AM39" s="5">
        <v>6120</v>
      </c>
      <c r="AN39" s="5">
        <v>6080</v>
      </c>
      <c r="AO39" s="5">
        <v>7315</v>
      </c>
      <c r="AP39" s="5">
        <v>19425</v>
      </c>
      <c r="AQ39" s="5">
        <v>15900</v>
      </c>
      <c r="AR39" s="5">
        <v>25</v>
      </c>
      <c r="AS39" s="1"/>
      <c r="AT39" s="1"/>
      <c r="AU39" s="1"/>
      <c r="AV39" s="1"/>
      <c r="AW39" s="1"/>
      <c r="AX39" s="1"/>
      <c r="AY39" s="1"/>
      <c r="AZ39" s="1"/>
      <c r="BA39" s="1"/>
      <c r="BB39" s="1"/>
      <c r="BC39" s="1"/>
      <c r="BD39" s="1"/>
      <c r="BE39" s="1"/>
      <c r="BF39" s="1"/>
      <c r="BG39" s="1"/>
      <c r="BH39" s="1"/>
      <c r="BI39" s="1"/>
      <c r="BJ39" s="1"/>
      <c r="BK39" s="1"/>
      <c r="BL39" s="1"/>
      <c r="BM39" s="1"/>
      <c r="BN39" s="1"/>
      <c r="BO39" s="1"/>
      <c r="BP39" s="1"/>
    </row>
    <row r="40" spans="1:68" x14ac:dyDescent="0.25">
      <c r="A40" t="s">
        <v>49</v>
      </c>
      <c r="B40" t="s">
        <v>7</v>
      </c>
      <c r="C40" t="s">
        <v>2</v>
      </c>
      <c r="D40" s="5">
        <v>615</v>
      </c>
      <c r="E40" s="5">
        <v>4330</v>
      </c>
      <c r="F40" s="5">
        <v>56645</v>
      </c>
      <c r="G40" s="5">
        <v>48455</v>
      </c>
      <c r="H40" s="5">
        <v>2060</v>
      </c>
      <c r="I40" s="5">
        <v>4210</v>
      </c>
      <c r="J40" s="5">
        <v>1875</v>
      </c>
      <c r="K40" s="5">
        <v>4850</v>
      </c>
      <c r="L40" s="5">
        <v>6760</v>
      </c>
      <c r="M40" s="5">
        <v>3880</v>
      </c>
      <c r="N40" s="5">
        <v>23845</v>
      </c>
      <c r="O40" s="5">
        <v>37710</v>
      </c>
      <c r="P40" s="5">
        <v>20270</v>
      </c>
      <c r="Q40" s="5">
        <v>17120</v>
      </c>
      <c r="R40" s="5" t="s">
        <v>3</v>
      </c>
      <c r="S40" s="5">
        <v>760</v>
      </c>
      <c r="T40" s="5">
        <v>2395</v>
      </c>
      <c r="U40" s="5">
        <v>3205</v>
      </c>
      <c r="V40" s="5">
        <v>3890</v>
      </c>
      <c r="W40" s="5">
        <v>4125</v>
      </c>
      <c r="X40" s="5">
        <v>4285</v>
      </c>
      <c r="Y40" s="5">
        <v>4355</v>
      </c>
      <c r="Z40" s="5">
        <v>4185</v>
      </c>
      <c r="AA40" s="5">
        <v>4070</v>
      </c>
      <c r="AB40" s="5">
        <v>4095</v>
      </c>
      <c r="AC40" s="5">
        <v>3820</v>
      </c>
      <c r="AD40" s="5">
        <v>3950</v>
      </c>
      <c r="AE40" s="5">
        <v>3905</v>
      </c>
      <c r="AF40" s="5">
        <v>3805</v>
      </c>
      <c r="AG40" s="5">
        <v>3825</v>
      </c>
      <c r="AH40" s="5">
        <v>3820</v>
      </c>
      <c r="AI40" s="5">
        <v>3780</v>
      </c>
      <c r="AJ40" s="5">
        <v>3915</v>
      </c>
      <c r="AK40" s="5">
        <v>3955</v>
      </c>
      <c r="AL40" s="5">
        <v>3930</v>
      </c>
      <c r="AM40" s="5">
        <v>4025</v>
      </c>
      <c r="AN40" s="5">
        <v>4225</v>
      </c>
      <c r="AO40" s="5">
        <v>4840</v>
      </c>
      <c r="AP40" s="5">
        <v>7685</v>
      </c>
      <c r="AQ40" s="5">
        <v>21120</v>
      </c>
      <c r="AR40" s="5">
        <v>350</v>
      </c>
      <c r="AS40" s="2"/>
      <c r="AT40" s="2"/>
      <c r="AU40" s="2"/>
      <c r="AV40" s="2"/>
      <c r="AW40" s="2"/>
      <c r="AX40" s="2"/>
      <c r="AY40" s="2"/>
      <c r="AZ40" s="2"/>
      <c r="BA40" s="2"/>
      <c r="BB40" s="2"/>
      <c r="BC40" s="2"/>
      <c r="BD40" s="2"/>
      <c r="BE40" s="2"/>
      <c r="BF40" s="2"/>
      <c r="BG40" s="2"/>
      <c r="BH40" s="2"/>
      <c r="BI40" s="2"/>
      <c r="BJ40" s="2"/>
      <c r="BK40" s="2"/>
      <c r="BL40" s="2"/>
      <c r="BM40" s="2"/>
      <c r="BN40" s="2"/>
      <c r="BO40" s="2"/>
      <c r="BP40" s="2"/>
    </row>
    <row r="41" spans="1:68" x14ac:dyDescent="0.25">
      <c r="A41" t="s">
        <v>50</v>
      </c>
      <c r="B41" t="s">
        <v>12</v>
      </c>
      <c r="C41" t="s">
        <v>2</v>
      </c>
      <c r="D41" s="5">
        <v>1375</v>
      </c>
      <c r="E41" s="5">
        <v>7350</v>
      </c>
      <c r="F41" s="5">
        <v>44315</v>
      </c>
      <c r="G41" s="5">
        <v>60085</v>
      </c>
      <c r="H41" s="5">
        <v>4630</v>
      </c>
      <c r="I41" s="5">
        <v>265</v>
      </c>
      <c r="J41" s="5">
        <v>3235</v>
      </c>
      <c r="K41" s="5">
        <v>6795</v>
      </c>
      <c r="L41" s="5">
        <v>9255</v>
      </c>
      <c r="M41" s="5">
        <v>4370</v>
      </c>
      <c r="N41" s="5">
        <v>24030</v>
      </c>
      <c r="O41" s="5">
        <v>39795</v>
      </c>
      <c r="P41" s="5">
        <v>15840</v>
      </c>
      <c r="Q41" s="5">
        <v>14695</v>
      </c>
      <c r="R41" s="5">
        <v>0</v>
      </c>
      <c r="S41" s="5">
        <v>255</v>
      </c>
      <c r="T41" s="5">
        <v>710</v>
      </c>
      <c r="U41" s="5">
        <v>1280</v>
      </c>
      <c r="V41" s="5">
        <v>1820</v>
      </c>
      <c r="W41" s="5">
        <v>2565</v>
      </c>
      <c r="X41" s="5">
        <v>3200</v>
      </c>
      <c r="Y41" s="5">
        <v>3720</v>
      </c>
      <c r="Z41" s="5">
        <v>3950</v>
      </c>
      <c r="AA41" s="5">
        <v>4235</v>
      </c>
      <c r="AB41" s="5">
        <v>4360</v>
      </c>
      <c r="AC41" s="5">
        <v>4645</v>
      </c>
      <c r="AD41" s="5">
        <v>4605</v>
      </c>
      <c r="AE41" s="5">
        <v>4735</v>
      </c>
      <c r="AF41" s="5">
        <v>4645</v>
      </c>
      <c r="AG41" s="5">
        <v>4705</v>
      </c>
      <c r="AH41" s="5">
        <v>4430</v>
      </c>
      <c r="AI41" s="5">
        <v>4285</v>
      </c>
      <c r="AJ41" s="5">
        <v>4380</v>
      </c>
      <c r="AK41" s="5">
        <v>4365</v>
      </c>
      <c r="AL41" s="5">
        <v>4240</v>
      </c>
      <c r="AM41" s="5">
        <v>4330</v>
      </c>
      <c r="AN41" s="5">
        <v>4430</v>
      </c>
      <c r="AO41" s="5">
        <v>5415</v>
      </c>
      <c r="AP41" s="5">
        <v>12115</v>
      </c>
      <c r="AQ41" s="5">
        <v>20580</v>
      </c>
      <c r="AR41" s="5">
        <v>15</v>
      </c>
      <c r="AS41" s="1"/>
      <c r="AT41" s="1"/>
      <c r="AU41" s="1"/>
      <c r="AV41" s="1"/>
      <c r="AW41" s="1"/>
      <c r="AX41" s="1"/>
      <c r="AY41" s="1"/>
      <c r="AZ41" s="1"/>
      <c r="BA41" s="1"/>
      <c r="BB41" s="1"/>
      <c r="BC41" s="1"/>
      <c r="BD41" s="1"/>
      <c r="BE41" s="1"/>
      <c r="BF41" s="1"/>
      <c r="BG41" s="1"/>
      <c r="BH41" s="1"/>
      <c r="BI41" s="1"/>
      <c r="BJ41" s="1"/>
      <c r="BK41" s="1"/>
      <c r="BL41" s="1"/>
      <c r="BM41" s="1"/>
      <c r="BN41" s="1"/>
      <c r="BO41" s="1"/>
      <c r="BP41" s="1"/>
    </row>
    <row r="42" spans="1:68" x14ac:dyDescent="0.25">
      <c r="A42" t="s">
        <v>51</v>
      </c>
      <c r="B42" t="s">
        <v>7</v>
      </c>
      <c r="C42" t="s">
        <v>2</v>
      </c>
      <c r="D42" s="5">
        <v>1630</v>
      </c>
      <c r="E42" s="5">
        <v>19855</v>
      </c>
      <c r="F42" s="5">
        <v>100150</v>
      </c>
      <c r="G42" s="5">
        <v>53360</v>
      </c>
      <c r="H42" s="5">
        <v>14210</v>
      </c>
      <c r="I42" s="5">
        <v>5340</v>
      </c>
      <c r="J42" s="5">
        <v>4170</v>
      </c>
      <c r="K42" s="5">
        <v>10770</v>
      </c>
      <c r="L42" s="5">
        <v>14645</v>
      </c>
      <c r="M42" s="5">
        <v>7400</v>
      </c>
      <c r="N42" s="5">
        <v>40080</v>
      </c>
      <c r="O42" s="5">
        <v>66210</v>
      </c>
      <c r="P42" s="5">
        <v>26830</v>
      </c>
      <c r="Q42" s="5">
        <v>24435</v>
      </c>
      <c r="R42" s="5">
        <v>10</v>
      </c>
      <c r="S42" s="5">
        <v>1705</v>
      </c>
      <c r="T42" s="5">
        <v>2205</v>
      </c>
      <c r="U42" s="5">
        <v>2430</v>
      </c>
      <c r="V42" s="5">
        <v>2715</v>
      </c>
      <c r="W42" s="5">
        <v>3135</v>
      </c>
      <c r="X42" s="5">
        <v>3530</v>
      </c>
      <c r="Y42" s="5">
        <v>3835</v>
      </c>
      <c r="Z42" s="5">
        <v>4070</v>
      </c>
      <c r="AA42" s="5">
        <v>4430</v>
      </c>
      <c r="AB42" s="5">
        <v>4840</v>
      </c>
      <c r="AC42" s="5">
        <v>4995</v>
      </c>
      <c r="AD42" s="5">
        <v>5235</v>
      </c>
      <c r="AE42" s="5">
        <v>5495</v>
      </c>
      <c r="AF42" s="5">
        <v>5450</v>
      </c>
      <c r="AG42" s="5">
        <v>5920</v>
      </c>
      <c r="AH42" s="5">
        <v>5900</v>
      </c>
      <c r="AI42" s="5">
        <v>6110</v>
      </c>
      <c r="AJ42" s="5">
        <v>6185</v>
      </c>
      <c r="AK42" s="5">
        <v>6260</v>
      </c>
      <c r="AL42" s="5">
        <v>6280</v>
      </c>
      <c r="AM42" s="5">
        <v>6135</v>
      </c>
      <c r="AN42" s="5">
        <v>5955</v>
      </c>
      <c r="AO42" s="5">
        <v>5925</v>
      </c>
      <c r="AP42" s="5">
        <v>5730</v>
      </c>
      <c r="AQ42" s="5">
        <v>79850</v>
      </c>
      <c r="AR42" s="5">
        <v>225</v>
      </c>
      <c r="AS42" s="2"/>
      <c r="AT42" s="2"/>
      <c r="AU42" s="2"/>
      <c r="AV42" s="2"/>
      <c r="AW42" s="2"/>
      <c r="AX42" s="2"/>
      <c r="AY42" s="2"/>
      <c r="AZ42" s="2"/>
      <c r="BA42" s="2"/>
      <c r="BB42" s="2"/>
      <c r="BC42" s="2"/>
      <c r="BD42" s="2"/>
      <c r="BE42" s="2"/>
      <c r="BF42" s="2"/>
      <c r="BG42" s="2"/>
      <c r="BH42" s="2"/>
      <c r="BI42" s="2"/>
      <c r="BJ42" s="2"/>
      <c r="BK42" s="2"/>
      <c r="BL42" s="2"/>
      <c r="BM42" s="2"/>
      <c r="BN42" s="2"/>
      <c r="BO42" s="2"/>
      <c r="BP42" s="2"/>
    </row>
    <row r="43" spans="1:68" x14ac:dyDescent="0.25">
      <c r="A43" t="s">
        <v>52</v>
      </c>
      <c r="B43" t="s">
        <v>17</v>
      </c>
      <c r="C43" t="s">
        <v>9</v>
      </c>
      <c r="D43" s="5">
        <v>0</v>
      </c>
      <c r="E43" s="5">
        <v>0</v>
      </c>
      <c r="F43" s="5">
        <v>15</v>
      </c>
      <c r="G43" s="5">
        <v>2360</v>
      </c>
      <c r="H43" s="5">
        <v>440</v>
      </c>
      <c r="I43" s="5">
        <v>0</v>
      </c>
      <c r="J43" s="5">
        <v>10</v>
      </c>
      <c r="K43" s="5">
        <v>130</v>
      </c>
      <c r="L43" s="5">
        <v>335</v>
      </c>
      <c r="M43" s="5">
        <v>150</v>
      </c>
      <c r="N43" s="5">
        <v>555</v>
      </c>
      <c r="O43" s="5">
        <v>935</v>
      </c>
      <c r="P43" s="5">
        <v>485</v>
      </c>
      <c r="Q43" s="5">
        <v>215</v>
      </c>
      <c r="R43" s="5">
        <v>0</v>
      </c>
      <c r="S43" s="5">
        <v>180</v>
      </c>
      <c r="T43" s="5">
        <v>770</v>
      </c>
      <c r="U43" s="5">
        <v>560</v>
      </c>
      <c r="V43" s="5">
        <v>385</v>
      </c>
      <c r="W43" s="5">
        <v>255</v>
      </c>
      <c r="X43" s="5">
        <v>180</v>
      </c>
      <c r="Y43" s="5">
        <v>140</v>
      </c>
      <c r="Z43" s="5">
        <v>80</v>
      </c>
      <c r="AA43" s="5">
        <v>65</v>
      </c>
      <c r="AB43" s="5">
        <v>50</v>
      </c>
      <c r="AC43" s="5">
        <v>35</v>
      </c>
      <c r="AD43" s="5">
        <v>25</v>
      </c>
      <c r="AE43" s="5">
        <v>20</v>
      </c>
      <c r="AF43" s="5">
        <v>20</v>
      </c>
      <c r="AG43" s="5">
        <v>10</v>
      </c>
      <c r="AH43" s="5" t="s">
        <v>3</v>
      </c>
      <c r="AI43" s="5" t="s">
        <v>3</v>
      </c>
      <c r="AJ43" s="5" t="s">
        <v>3</v>
      </c>
      <c r="AK43" s="5" t="s">
        <v>3</v>
      </c>
      <c r="AL43" s="5" t="s">
        <v>3</v>
      </c>
      <c r="AM43" s="5" t="s">
        <v>3</v>
      </c>
      <c r="AN43" s="5" t="s">
        <v>3</v>
      </c>
      <c r="AO43" s="5" t="s">
        <v>3</v>
      </c>
      <c r="AP43" s="5" t="s">
        <v>3</v>
      </c>
      <c r="AQ43" s="5" t="s">
        <v>3</v>
      </c>
      <c r="AR43" s="5">
        <v>0</v>
      </c>
      <c r="AS43" s="1"/>
      <c r="AT43" s="1"/>
      <c r="AU43" s="1"/>
      <c r="AV43" s="1"/>
      <c r="AW43" s="1"/>
      <c r="AX43" s="1"/>
      <c r="AY43" s="1"/>
      <c r="AZ43" s="1"/>
      <c r="BA43" s="1"/>
      <c r="BB43" s="1"/>
      <c r="BC43" s="1"/>
      <c r="BD43" s="1"/>
      <c r="BE43" s="1"/>
      <c r="BF43" s="1"/>
      <c r="BG43" s="1"/>
      <c r="BH43" s="1"/>
      <c r="BI43" s="1"/>
      <c r="BJ43" s="1"/>
      <c r="BK43" s="1"/>
      <c r="BL43" s="1"/>
      <c r="BM43" s="1"/>
      <c r="BN43" s="1"/>
      <c r="BO43" s="1"/>
      <c r="BP43" s="1"/>
    </row>
    <row r="44" spans="1:68" x14ac:dyDescent="0.25">
      <c r="A44" t="s">
        <v>53</v>
      </c>
      <c r="B44" t="s">
        <v>1</v>
      </c>
      <c r="C44" t="s">
        <v>2</v>
      </c>
      <c r="D44" s="5">
        <v>390</v>
      </c>
      <c r="E44" s="5">
        <v>5175</v>
      </c>
      <c r="F44" s="5">
        <v>30375</v>
      </c>
      <c r="G44" s="5">
        <v>34015</v>
      </c>
      <c r="H44" s="5">
        <v>670</v>
      </c>
      <c r="I44" s="5">
        <v>1475</v>
      </c>
      <c r="J44" s="5">
        <v>1580</v>
      </c>
      <c r="K44" s="5">
        <v>3285</v>
      </c>
      <c r="L44" s="5">
        <v>4430</v>
      </c>
      <c r="M44" s="5">
        <v>2365</v>
      </c>
      <c r="N44" s="5">
        <v>15910</v>
      </c>
      <c r="O44" s="5">
        <v>25165</v>
      </c>
      <c r="P44" s="5">
        <v>10740</v>
      </c>
      <c r="Q44" s="5">
        <v>8625</v>
      </c>
      <c r="R44" s="5">
        <v>0</v>
      </c>
      <c r="S44" s="5">
        <v>385</v>
      </c>
      <c r="T44" s="5">
        <v>1445</v>
      </c>
      <c r="U44" s="5">
        <v>2410</v>
      </c>
      <c r="V44" s="5">
        <v>2510</v>
      </c>
      <c r="W44" s="5">
        <v>2670</v>
      </c>
      <c r="X44" s="5">
        <v>2710</v>
      </c>
      <c r="Y44" s="5">
        <v>2705</v>
      </c>
      <c r="Z44" s="5">
        <v>2605</v>
      </c>
      <c r="AA44" s="5">
        <v>2505</v>
      </c>
      <c r="AB44" s="5">
        <v>2580</v>
      </c>
      <c r="AC44" s="5">
        <v>2435</v>
      </c>
      <c r="AD44" s="5">
        <v>2480</v>
      </c>
      <c r="AE44" s="5">
        <v>2565</v>
      </c>
      <c r="AF44" s="5">
        <v>2520</v>
      </c>
      <c r="AG44" s="5">
        <v>2530</v>
      </c>
      <c r="AH44" s="5">
        <v>2500</v>
      </c>
      <c r="AI44" s="5">
        <v>2565</v>
      </c>
      <c r="AJ44" s="5">
        <v>2445</v>
      </c>
      <c r="AK44" s="5">
        <v>2865</v>
      </c>
      <c r="AL44" s="5">
        <v>2755</v>
      </c>
      <c r="AM44" s="5">
        <v>2895</v>
      </c>
      <c r="AN44" s="5">
        <v>2900</v>
      </c>
      <c r="AO44" s="5">
        <v>3315</v>
      </c>
      <c r="AP44" s="5">
        <v>8550</v>
      </c>
      <c r="AQ44" s="5">
        <v>6240</v>
      </c>
      <c r="AR44" s="5" t="s">
        <v>3</v>
      </c>
      <c r="AS44" s="2"/>
      <c r="AT44" s="2"/>
      <c r="AU44" s="2"/>
      <c r="AV44" s="2"/>
      <c r="AW44" s="2"/>
      <c r="AX44" s="2"/>
      <c r="AY44" s="2"/>
      <c r="AZ44" s="2"/>
      <c r="BA44" s="2"/>
      <c r="BB44" s="2"/>
      <c r="BC44" s="2"/>
      <c r="BD44" s="2"/>
      <c r="BE44" s="2"/>
      <c r="BF44" s="2"/>
      <c r="BG44" s="2"/>
      <c r="BH44" s="2"/>
      <c r="BI44" s="2"/>
      <c r="BJ44" s="2"/>
      <c r="BK44" s="2"/>
      <c r="BL44" s="2"/>
      <c r="BM44" s="2"/>
      <c r="BN44" s="2"/>
      <c r="BO44" s="2"/>
      <c r="BP44" s="2"/>
    </row>
    <row r="45" spans="1:68" x14ac:dyDescent="0.25">
      <c r="A45" t="s">
        <v>54</v>
      </c>
      <c r="B45" t="s">
        <v>21</v>
      </c>
      <c r="C45" t="s">
        <v>2</v>
      </c>
      <c r="D45" s="5">
        <v>15</v>
      </c>
      <c r="E45" s="5">
        <v>370</v>
      </c>
      <c r="F45" s="5">
        <v>2625</v>
      </c>
      <c r="G45" s="5">
        <v>14350</v>
      </c>
      <c r="H45" s="5">
        <v>280</v>
      </c>
      <c r="I45" s="5">
        <v>47400</v>
      </c>
      <c r="J45" s="5">
        <v>1545</v>
      </c>
      <c r="K45" s="5">
        <v>3265</v>
      </c>
      <c r="L45" s="5">
        <v>4180</v>
      </c>
      <c r="M45" s="5">
        <v>2125</v>
      </c>
      <c r="N45" s="5">
        <v>15605</v>
      </c>
      <c r="O45" s="5">
        <v>21665</v>
      </c>
      <c r="P45" s="5">
        <v>9570</v>
      </c>
      <c r="Q45" s="5">
        <v>7085</v>
      </c>
      <c r="R45" s="5" t="s">
        <v>3</v>
      </c>
      <c r="S45" s="5">
        <v>430</v>
      </c>
      <c r="T45" s="5">
        <v>1705</v>
      </c>
      <c r="U45" s="5">
        <v>2735</v>
      </c>
      <c r="V45" s="5">
        <v>3305</v>
      </c>
      <c r="W45" s="5">
        <v>3565</v>
      </c>
      <c r="X45" s="5">
        <v>3520</v>
      </c>
      <c r="Y45" s="5">
        <v>3235</v>
      </c>
      <c r="Z45" s="5">
        <v>2950</v>
      </c>
      <c r="AA45" s="5">
        <v>2705</v>
      </c>
      <c r="AB45" s="5">
        <v>2540</v>
      </c>
      <c r="AC45" s="5">
        <v>2290</v>
      </c>
      <c r="AD45" s="5">
        <v>2215</v>
      </c>
      <c r="AE45" s="5">
        <v>2020</v>
      </c>
      <c r="AF45" s="5">
        <v>1960</v>
      </c>
      <c r="AG45" s="5">
        <v>1910</v>
      </c>
      <c r="AH45" s="5">
        <v>1865</v>
      </c>
      <c r="AI45" s="5">
        <v>1850</v>
      </c>
      <c r="AJ45" s="5">
        <v>1870</v>
      </c>
      <c r="AK45" s="5">
        <v>1835</v>
      </c>
      <c r="AL45" s="5">
        <v>1805</v>
      </c>
      <c r="AM45" s="5">
        <v>1870</v>
      </c>
      <c r="AN45" s="5">
        <v>1970</v>
      </c>
      <c r="AO45" s="5">
        <v>2365</v>
      </c>
      <c r="AP45" s="5">
        <v>5475</v>
      </c>
      <c r="AQ45" s="5">
        <v>7030</v>
      </c>
      <c r="AR45" s="5">
        <v>15</v>
      </c>
      <c r="AS45" s="1"/>
      <c r="AT45" s="1"/>
      <c r="AU45" s="1"/>
      <c r="AV45" s="1"/>
      <c r="AW45" s="1"/>
      <c r="AX45" s="1"/>
      <c r="AY45" s="1"/>
      <c r="AZ45" s="1"/>
      <c r="BA45" s="1"/>
      <c r="BB45" s="1"/>
      <c r="BC45" s="1"/>
      <c r="BD45" s="1"/>
      <c r="BE45" s="1"/>
      <c r="BF45" s="1"/>
      <c r="BG45" s="1"/>
      <c r="BH45" s="1"/>
      <c r="BI45" s="1"/>
      <c r="BJ45" s="1"/>
      <c r="BK45" s="1"/>
      <c r="BL45" s="1"/>
      <c r="BM45" s="1"/>
      <c r="BN45" s="1"/>
      <c r="BO45" s="1"/>
      <c r="BP45" s="1"/>
    </row>
    <row r="46" spans="1:68" x14ac:dyDescent="0.25">
      <c r="A46" t="s">
        <v>55</v>
      </c>
      <c r="B46" t="s">
        <v>43</v>
      </c>
      <c r="C46" t="s">
        <v>56</v>
      </c>
      <c r="D46" s="5">
        <v>50</v>
      </c>
      <c r="E46" s="5">
        <v>260</v>
      </c>
      <c r="F46" s="5">
        <v>1610</v>
      </c>
      <c r="G46" s="5">
        <v>19935</v>
      </c>
      <c r="H46" s="5">
        <v>1245</v>
      </c>
      <c r="I46" s="5">
        <v>40</v>
      </c>
      <c r="J46" s="5">
        <v>70</v>
      </c>
      <c r="K46" s="5">
        <v>1235</v>
      </c>
      <c r="L46" s="5">
        <v>2500</v>
      </c>
      <c r="M46" s="5">
        <v>1095</v>
      </c>
      <c r="N46" s="5">
        <v>4780</v>
      </c>
      <c r="O46" s="5">
        <v>8425</v>
      </c>
      <c r="P46" s="5">
        <v>3545</v>
      </c>
      <c r="Q46" s="5">
        <v>1490</v>
      </c>
      <c r="R46" s="5">
        <v>0</v>
      </c>
      <c r="S46" s="5">
        <v>80</v>
      </c>
      <c r="T46" s="5">
        <v>935</v>
      </c>
      <c r="U46" s="5">
        <v>2750</v>
      </c>
      <c r="V46" s="5">
        <v>3265</v>
      </c>
      <c r="W46" s="5">
        <v>3170</v>
      </c>
      <c r="X46" s="5">
        <v>2725</v>
      </c>
      <c r="Y46" s="5">
        <v>2270</v>
      </c>
      <c r="Z46" s="5">
        <v>1810</v>
      </c>
      <c r="AA46" s="5">
        <v>1500</v>
      </c>
      <c r="AB46" s="5">
        <v>1160</v>
      </c>
      <c r="AC46" s="5">
        <v>835</v>
      </c>
      <c r="AD46" s="5">
        <v>710</v>
      </c>
      <c r="AE46" s="5">
        <v>495</v>
      </c>
      <c r="AF46" s="5">
        <v>375</v>
      </c>
      <c r="AG46" s="5">
        <v>275</v>
      </c>
      <c r="AH46" s="5">
        <v>195</v>
      </c>
      <c r="AI46" s="5">
        <v>165</v>
      </c>
      <c r="AJ46" s="5">
        <v>105</v>
      </c>
      <c r="AK46" s="5">
        <v>95</v>
      </c>
      <c r="AL46" s="5">
        <v>60</v>
      </c>
      <c r="AM46" s="5">
        <v>40</v>
      </c>
      <c r="AN46" s="5">
        <v>35</v>
      </c>
      <c r="AO46" s="5">
        <v>35</v>
      </c>
      <c r="AP46" s="5">
        <v>25</v>
      </c>
      <c r="AQ46" s="5">
        <v>35</v>
      </c>
      <c r="AR46" s="5">
        <v>0</v>
      </c>
      <c r="AS46" s="2"/>
      <c r="AT46" s="2"/>
      <c r="AU46" s="2"/>
      <c r="AV46" s="2"/>
      <c r="AW46" s="2"/>
      <c r="AX46" s="2"/>
      <c r="AY46" s="2"/>
      <c r="AZ46" s="2"/>
      <c r="BA46" s="2"/>
      <c r="BB46" s="2"/>
      <c r="BC46" s="2"/>
      <c r="BD46" s="2"/>
      <c r="BE46" s="2"/>
      <c r="BF46" s="2"/>
      <c r="BG46" s="2"/>
      <c r="BH46" s="2"/>
      <c r="BI46" s="2"/>
      <c r="BJ46" s="2"/>
      <c r="BK46" s="2"/>
      <c r="BL46" s="2"/>
      <c r="BM46" s="2"/>
      <c r="BN46" s="2"/>
      <c r="BO46" s="2"/>
      <c r="BP46" s="2"/>
    </row>
    <row r="47" spans="1:68" x14ac:dyDescent="0.25">
      <c r="A47" t="s">
        <v>57</v>
      </c>
      <c r="B47" t="s">
        <v>43</v>
      </c>
      <c r="C47" t="s">
        <v>2</v>
      </c>
      <c r="D47" s="5">
        <v>610</v>
      </c>
      <c r="E47" s="5">
        <v>9835</v>
      </c>
      <c r="F47" s="5">
        <v>51215</v>
      </c>
      <c r="G47" s="5">
        <v>26335</v>
      </c>
      <c r="H47" s="5">
        <v>885</v>
      </c>
      <c r="I47" s="5">
        <v>26270</v>
      </c>
      <c r="J47" s="5">
        <v>285</v>
      </c>
      <c r="K47" s="5">
        <v>3455</v>
      </c>
      <c r="L47" s="5">
        <v>5510</v>
      </c>
      <c r="M47" s="5">
        <v>3550</v>
      </c>
      <c r="N47" s="5">
        <v>26730</v>
      </c>
      <c r="O47" s="5">
        <v>39815</v>
      </c>
      <c r="P47" s="5">
        <v>19175</v>
      </c>
      <c r="Q47" s="5">
        <v>16630</v>
      </c>
      <c r="R47" s="5" t="s">
        <v>3</v>
      </c>
      <c r="S47" s="5">
        <v>1315</v>
      </c>
      <c r="T47" s="5">
        <v>2305</v>
      </c>
      <c r="U47" s="5">
        <v>2940</v>
      </c>
      <c r="V47" s="5">
        <v>3295</v>
      </c>
      <c r="W47" s="5">
        <v>3710</v>
      </c>
      <c r="X47" s="5">
        <v>3655</v>
      </c>
      <c r="Y47" s="5">
        <v>3885</v>
      </c>
      <c r="Z47" s="5">
        <v>3715</v>
      </c>
      <c r="AA47" s="5">
        <v>3670</v>
      </c>
      <c r="AB47" s="5">
        <v>3760</v>
      </c>
      <c r="AC47" s="5">
        <v>3655</v>
      </c>
      <c r="AD47" s="5">
        <v>3650</v>
      </c>
      <c r="AE47" s="5">
        <v>3595</v>
      </c>
      <c r="AF47" s="5">
        <v>3575</v>
      </c>
      <c r="AG47" s="5">
        <v>3525</v>
      </c>
      <c r="AH47" s="5">
        <v>3475</v>
      </c>
      <c r="AI47" s="5">
        <v>3465</v>
      </c>
      <c r="AJ47" s="5">
        <v>3175</v>
      </c>
      <c r="AK47" s="5">
        <v>3540</v>
      </c>
      <c r="AL47" s="5">
        <v>3530</v>
      </c>
      <c r="AM47" s="5">
        <v>3615</v>
      </c>
      <c r="AN47" s="5">
        <v>3750</v>
      </c>
      <c r="AO47" s="5">
        <v>4540</v>
      </c>
      <c r="AP47" s="5">
        <v>9835</v>
      </c>
      <c r="AQ47" s="5">
        <v>25985</v>
      </c>
      <c r="AR47" s="5" t="s">
        <v>3</v>
      </c>
      <c r="AS47" s="1"/>
      <c r="AT47" s="1"/>
      <c r="AU47" s="1"/>
      <c r="AV47" s="1"/>
      <c r="AW47" s="1"/>
      <c r="AX47" s="1"/>
      <c r="AY47" s="1"/>
      <c r="AZ47" s="1"/>
      <c r="BA47" s="1"/>
      <c r="BB47" s="1"/>
      <c r="BC47" s="1"/>
      <c r="BD47" s="1"/>
      <c r="BE47" s="1"/>
      <c r="BF47" s="1"/>
      <c r="BG47" s="1"/>
      <c r="BH47" s="1"/>
      <c r="BI47" s="1"/>
      <c r="BJ47" s="1"/>
      <c r="BK47" s="1"/>
      <c r="BL47" s="1"/>
      <c r="BM47" s="1"/>
      <c r="BN47" s="1"/>
      <c r="BO47" s="1"/>
      <c r="BP47" s="1"/>
    </row>
    <row r="48" spans="1:68" x14ac:dyDescent="0.25">
      <c r="A48" t="s">
        <v>58</v>
      </c>
      <c r="B48" t="s">
        <v>43</v>
      </c>
      <c r="C48" t="s">
        <v>2</v>
      </c>
      <c r="D48" s="5">
        <v>1505</v>
      </c>
      <c r="E48" s="5">
        <v>1990</v>
      </c>
      <c r="F48" s="5">
        <v>30915</v>
      </c>
      <c r="G48" s="5">
        <v>1255</v>
      </c>
      <c r="H48" s="5">
        <v>29160</v>
      </c>
      <c r="I48" s="5">
        <v>21220</v>
      </c>
      <c r="J48" s="5">
        <v>1630</v>
      </c>
      <c r="K48" s="5">
        <v>4550</v>
      </c>
      <c r="L48" s="5">
        <v>5950</v>
      </c>
      <c r="M48" s="5">
        <v>3195</v>
      </c>
      <c r="N48" s="5">
        <v>20040</v>
      </c>
      <c r="O48" s="5">
        <v>30775</v>
      </c>
      <c r="P48" s="5">
        <v>11180</v>
      </c>
      <c r="Q48" s="5">
        <v>8725</v>
      </c>
      <c r="R48" s="5" t="s">
        <v>3</v>
      </c>
      <c r="S48" s="5">
        <v>570</v>
      </c>
      <c r="T48" s="5">
        <v>950</v>
      </c>
      <c r="U48" s="5">
        <v>1565</v>
      </c>
      <c r="V48" s="5">
        <v>2345</v>
      </c>
      <c r="W48" s="5">
        <v>2825</v>
      </c>
      <c r="X48" s="5">
        <v>3435</v>
      </c>
      <c r="Y48" s="5">
        <v>3475</v>
      </c>
      <c r="Z48" s="5">
        <v>3695</v>
      </c>
      <c r="AA48" s="5">
        <v>3680</v>
      </c>
      <c r="AB48" s="5">
        <v>3675</v>
      </c>
      <c r="AC48" s="5">
        <v>3490</v>
      </c>
      <c r="AD48" s="5">
        <v>3365</v>
      </c>
      <c r="AE48" s="5">
        <v>3280</v>
      </c>
      <c r="AF48" s="5">
        <v>3220</v>
      </c>
      <c r="AG48" s="5">
        <v>3085</v>
      </c>
      <c r="AH48" s="5">
        <v>3035</v>
      </c>
      <c r="AI48" s="5">
        <v>2955</v>
      </c>
      <c r="AJ48" s="5">
        <v>2885</v>
      </c>
      <c r="AK48" s="5">
        <v>2800</v>
      </c>
      <c r="AL48" s="5">
        <v>2585</v>
      </c>
      <c r="AM48" s="5">
        <v>2685</v>
      </c>
      <c r="AN48" s="5">
        <v>2680</v>
      </c>
      <c r="AO48" s="5">
        <v>3105</v>
      </c>
      <c r="AP48" s="5">
        <v>12920</v>
      </c>
      <c r="AQ48" s="5">
        <v>7725</v>
      </c>
      <c r="AR48" s="5">
        <v>20</v>
      </c>
      <c r="AS48" s="2"/>
      <c r="AT48" s="2"/>
      <c r="AU48" s="2"/>
      <c r="AV48" s="2"/>
      <c r="AW48" s="2"/>
      <c r="AX48" s="2"/>
      <c r="AY48" s="2"/>
      <c r="AZ48" s="2"/>
      <c r="BA48" s="2"/>
      <c r="BB48" s="2"/>
      <c r="BC48" s="2"/>
      <c r="BD48" s="2"/>
      <c r="BE48" s="2"/>
      <c r="BF48" s="2"/>
      <c r="BG48" s="2"/>
      <c r="BH48" s="2"/>
      <c r="BI48" s="2"/>
      <c r="BJ48" s="2"/>
      <c r="BK48" s="2"/>
      <c r="BL48" s="2"/>
      <c r="BM48" s="2"/>
      <c r="BN48" s="2"/>
      <c r="BO48" s="2"/>
      <c r="BP48" s="2"/>
    </row>
    <row r="49" spans="1:68" x14ac:dyDescent="0.25">
      <c r="A49" t="s">
        <v>59</v>
      </c>
      <c r="B49" t="s">
        <v>12</v>
      </c>
      <c r="C49" t="s">
        <v>2</v>
      </c>
      <c r="D49" s="5">
        <v>85</v>
      </c>
      <c r="E49" s="5">
        <v>2170</v>
      </c>
      <c r="F49" s="5">
        <v>6570</v>
      </c>
      <c r="G49" s="5">
        <v>10400</v>
      </c>
      <c r="H49" s="5">
        <v>1035</v>
      </c>
      <c r="I49" s="5">
        <v>84700</v>
      </c>
      <c r="J49" s="5">
        <v>2810</v>
      </c>
      <c r="K49" s="5">
        <v>4600</v>
      </c>
      <c r="L49" s="5">
        <v>5320</v>
      </c>
      <c r="M49" s="5">
        <v>2630</v>
      </c>
      <c r="N49" s="5">
        <v>32670</v>
      </c>
      <c r="O49" s="5">
        <v>42390</v>
      </c>
      <c r="P49" s="5">
        <v>9230</v>
      </c>
      <c r="Q49" s="5">
        <v>5310</v>
      </c>
      <c r="R49" s="5">
        <v>0</v>
      </c>
      <c r="S49" s="5">
        <v>570</v>
      </c>
      <c r="T49" s="5">
        <v>1880</v>
      </c>
      <c r="U49" s="5">
        <v>3465</v>
      </c>
      <c r="V49" s="5">
        <v>3745</v>
      </c>
      <c r="W49" s="5">
        <v>3710</v>
      </c>
      <c r="X49" s="5">
        <v>3530</v>
      </c>
      <c r="Y49" s="5">
        <v>3695</v>
      </c>
      <c r="Z49" s="5">
        <v>3685</v>
      </c>
      <c r="AA49" s="5">
        <v>3610</v>
      </c>
      <c r="AB49" s="5">
        <v>3725</v>
      </c>
      <c r="AC49" s="5">
        <v>3715</v>
      </c>
      <c r="AD49" s="5">
        <v>3600</v>
      </c>
      <c r="AE49" s="5">
        <v>3790</v>
      </c>
      <c r="AF49" s="5">
        <v>3780</v>
      </c>
      <c r="AG49" s="5">
        <v>3795</v>
      </c>
      <c r="AH49" s="5">
        <v>3940</v>
      </c>
      <c r="AI49" s="5">
        <v>3940</v>
      </c>
      <c r="AJ49" s="5">
        <v>4010</v>
      </c>
      <c r="AK49" s="5">
        <v>4135</v>
      </c>
      <c r="AL49" s="5">
        <v>4200</v>
      </c>
      <c r="AM49" s="5">
        <v>4220</v>
      </c>
      <c r="AN49" s="5">
        <v>4480</v>
      </c>
      <c r="AO49" s="5">
        <v>5105</v>
      </c>
      <c r="AP49" s="5">
        <v>8630</v>
      </c>
      <c r="AQ49" s="5">
        <v>11925</v>
      </c>
      <c r="AR49" s="5">
        <v>90</v>
      </c>
      <c r="AS49" s="1"/>
      <c r="AT49" s="1"/>
      <c r="AU49" s="1"/>
      <c r="AV49" s="1"/>
      <c r="AW49" s="1"/>
      <c r="AX49" s="1"/>
      <c r="AY49" s="1"/>
      <c r="AZ49" s="1"/>
      <c r="BA49" s="1"/>
      <c r="BB49" s="1"/>
      <c r="BC49" s="1"/>
      <c r="BD49" s="1"/>
      <c r="BE49" s="1"/>
      <c r="BF49" s="1"/>
      <c r="BG49" s="1"/>
      <c r="BH49" s="1"/>
      <c r="BI49" s="1"/>
      <c r="BJ49" s="1"/>
      <c r="BK49" s="1"/>
      <c r="BL49" s="1"/>
      <c r="BM49" s="1"/>
      <c r="BN49" s="1"/>
      <c r="BO49" s="1"/>
      <c r="BP49" s="1"/>
    </row>
    <row r="50" spans="1:68" x14ac:dyDescent="0.25">
      <c r="A50" t="s">
        <v>60</v>
      </c>
      <c r="B50" t="s">
        <v>7</v>
      </c>
      <c r="C50" t="s">
        <v>2</v>
      </c>
      <c r="D50" s="5">
        <v>7515</v>
      </c>
      <c r="E50" s="5">
        <v>10830</v>
      </c>
      <c r="F50" s="5">
        <v>50910</v>
      </c>
      <c r="G50" s="5">
        <v>36310</v>
      </c>
      <c r="H50" s="5">
        <v>645</v>
      </c>
      <c r="I50" s="5">
        <v>0</v>
      </c>
      <c r="J50" s="5">
        <v>1845</v>
      </c>
      <c r="K50" s="5">
        <v>5535</v>
      </c>
      <c r="L50" s="5">
        <v>7260</v>
      </c>
      <c r="M50" s="5">
        <v>3855</v>
      </c>
      <c r="N50" s="5">
        <v>23450</v>
      </c>
      <c r="O50" s="5">
        <v>35710</v>
      </c>
      <c r="P50" s="5">
        <v>15455</v>
      </c>
      <c r="Q50" s="5">
        <v>13105</v>
      </c>
      <c r="R50" s="5" t="s">
        <v>3</v>
      </c>
      <c r="S50" s="5">
        <v>1170</v>
      </c>
      <c r="T50" s="5">
        <v>1185</v>
      </c>
      <c r="U50" s="5">
        <v>1880</v>
      </c>
      <c r="V50" s="5">
        <v>2610</v>
      </c>
      <c r="W50" s="5">
        <v>3230</v>
      </c>
      <c r="X50" s="5">
        <v>3750</v>
      </c>
      <c r="Y50" s="5">
        <v>3730</v>
      </c>
      <c r="Z50" s="5">
        <v>3875</v>
      </c>
      <c r="AA50" s="5">
        <v>3820</v>
      </c>
      <c r="AB50" s="5">
        <v>3610</v>
      </c>
      <c r="AC50" s="5">
        <v>3605</v>
      </c>
      <c r="AD50" s="5">
        <v>3660</v>
      </c>
      <c r="AE50" s="5">
        <v>3545</v>
      </c>
      <c r="AF50" s="5">
        <v>3550</v>
      </c>
      <c r="AG50" s="5">
        <v>3605</v>
      </c>
      <c r="AH50" s="5">
        <v>3625</v>
      </c>
      <c r="AI50" s="5">
        <v>3625</v>
      </c>
      <c r="AJ50" s="5">
        <v>3700</v>
      </c>
      <c r="AK50" s="5">
        <v>3800</v>
      </c>
      <c r="AL50" s="5">
        <v>4105</v>
      </c>
      <c r="AM50" s="5">
        <v>4205</v>
      </c>
      <c r="AN50" s="5">
        <v>4530</v>
      </c>
      <c r="AO50" s="5">
        <v>5370</v>
      </c>
      <c r="AP50" s="5">
        <v>8640</v>
      </c>
      <c r="AQ50" s="5">
        <v>15250</v>
      </c>
      <c r="AR50" s="5">
        <v>2550</v>
      </c>
      <c r="AS50" s="2"/>
      <c r="AT50" s="2"/>
      <c r="AU50" s="2"/>
      <c r="AV50" s="2"/>
      <c r="AW50" s="2"/>
      <c r="AX50" s="2"/>
      <c r="AY50" s="2"/>
      <c r="AZ50" s="2"/>
      <c r="BA50" s="2"/>
      <c r="BB50" s="2"/>
      <c r="BC50" s="2"/>
      <c r="BD50" s="2"/>
      <c r="BE50" s="2"/>
      <c r="BF50" s="2"/>
      <c r="BG50" s="2"/>
      <c r="BH50" s="2"/>
      <c r="BI50" s="2"/>
      <c r="BJ50" s="2"/>
      <c r="BK50" s="2"/>
      <c r="BL50" s="2"/>
      <c r="BM50" s="2"/>
      <c r="BN50" s="2"/>
      <c r="BO50" s="2"/>
      <c r="BP50" s="2"/>
    </row>
    <row r="51" spans="1:68" x14ac:dyDescent="0.25">
      <c r="A51" t="s">
        <v>61</v>
      </c>
      <c r="B51" t="s">
        <v>1</v>
      </c>
      <c r="C51" t="s">
        <v>2</v>
      </c>
      <c r="D51" s="5">
        <v>345</v>
      </c>
      <c r="E51" s="5">
        <v>5945</v>
      </c>
      <c r="F51" s="5">
        <v>15110</v>
      </c>
      <c r="G51" s="5">
        <v>14935</v>
      </c>
      <c r="H51" s="5">
        <v>250</v>
      </c>
      <c r="I51" s="5">
        <v>9360</v>
      </c>
      <c r="J51" s="5">
        <v>520</v>
      </c>
      <c r="K51" s="5">
        <v>1995</v>
      </c>
      <c r="L51" s="5">
        <v>3155</v>
      </c>
      <c r="M51" s="5">
        <v>1840</v>
      </c>
      <c r="N51" s="5">
        <v>8545</v>
      </c>
      <c r="O51" s="5">
        <v>15540</v>
      </c>
      <c r="P51" s="5">
        <v>7590</v>
      </c>
      <c r="Q51" s="5">
        <v>6760</v>
      </c>
      <c r="R51" s="5" t="s">
        <v>3</v>
      </c>
      <c r="S51" s="5">
        <v>215</v>
      </c>
      <c r="T51" s="5">
        <v>1270</v>
      </c>
      <c r="U51" s="5">
        <v>1935</v>
      </c>
      <c r="V51" s="5">
        <v>2050</v>
      </c>
      <c r="W51" s="5">
        <v>1990</v>
      </c>
      <c r="X51" s="5">
        <v>1790</v>
      </c>
      <c r="Y51" s="5">
        <v>1760</v>
      </c>
      <c r="Z51" s="5">
        <v>1745</v>
      </c>
      <c r="AA51" s="5">
        <v>1580</v>
      </c>
      <c r="AB51" s="5">
        <v>1605</v>
      </c>
      <c r="AC51" s="5">
        <v>1585</v>
      </c>
      <c r="AD51" s="5">
        <v>1510</v>
      </c>
      <c r="AE51" s="5">
        <v>1620</v>
      </c>
      <c r="AF51" s="5">
        <v>1495</v>
      </c>
      <c r="AG51" s="5">
        <v>1600</v>
      </c>
      <c r="AH51" s="5">
        <v>1600</v>
      </c>
      <c r="AI51" s="5">
        <v>1615</v>
      </c>
      <c r="AJ51" s="5">
        <v>1575</v>
      </c>
      <c r="AK51" s="5">
        <v>1665</v>
      </c>
      <c r="AL51" s="5">
        <v>1660</v>
      </c>
      <c r="AM51" s="5">
        <v>1620</v>
      </c>
      <c r="AN51" s="5">
        <v>1735</v>
      </c>
      <c r="AO51" s="5">
        <v>2245</v>
      </c>
      <c r="AP51" s="5">
        <v>3275</v>
      </c>
      <c r="AQ51" s="5">
        <v>5125</v>
      </c>
      <c r="AR51" s="5">
        <v>85</v>
      </c>
      <c r="AS51" s="1"/>
      <c r="AT51" s="1"/>
      <c r="AU51" s="1"/>
      <c r="AV51" s="1"/>
      <c r="AW51" s="1"/>
      <c r="AX51" s="1"/>
      <c r="AY51" s="1"/>
      <c r="AZ51" s="1"/>
      <c r="BA51" s="1"/>
      <c r="BB51" s="1"/>
      <c r="BC51" s="1"/>
      <c r="BD51" s="1"/>
      <c r="BE51" s="1"/>
      <c r="BF51" s="1"/>
      <c r="BG51" s="1"/>
      <c r="BH51" s="1"/>
      <c r="BI51" s="1"/>
      <c r="BJ51" s="1"/>
      <c r="BK51" s="1"/>
      <c r="BL51" s="1"/>
      <c r="BM51" s="1"/>
      <c r="BN51" s="1"/>
      <c r="BO51" s="1"/>
      <c r="BP51" s="1"/>
    </row>
    <row r="52" spans="1:68" x14ac:dyDescent="0.25">
      <c r="A52" t="s">
        <v>62</v>
      </c>
      <c r="B52" t="s">
        <v>12</v>
      </c>
      <c r="C52" t="s">
        <v>2</v>
      </c>
      <c r="D52" s="5">
        <v>1040</v>
      </c>
      <c r="E52" s="5">
        <v>1460</v>
      </c>
      <c r="F52" s="5">
        <v>41870</v>
      </c>
      <c r="G52" s="5">
        <v>31025</v>
      </c>
      <c r="H52" s="5">
        <v>2265</v>
      </c>
      <c r="I52" s="5">
        <v>2930</v>
      </c>
      <c r="J52" s="5">
        <v>2835</v>
      </c>
      <c r="K52" s="5">
        <v>4160</v>
      </c>
      <c r="L52" s="5">
        <v>4300</v>
      </c>
      <c r="M52" s="5">
        <v>2135</v>
      </c>
      <c r="N52" s="5">
        <v>25850</v>
      </c>
      <c r="O52" s="5">
        <v>31560</v>
      </c>
      <c r="P52" s="5">
        <v>6365</v>
      </c>
      <c r="Q52" s="5">
        <v>3385</v>
      </c>
      <c r="R52" s="5">
        <v>0</v>
      </c>
      <c r="S52" s="5">
        <v>190</v>
      </c>
      <c r="T52" s="5">
        <v>425</v>
      </c>
      <c r="U52" s="5">
        <v>590</v>
      </c>
      <c r="V52" s="5">
        <v>760</v>
      </c>
      <c r="W52" s="5">
        <v>1125</v>
      </c>
      <c r="X52" s="5">
        <v>1400</v>
      </c>
      <c r="Y52" s="5">
        <v>1790</v>
      </c>
      <c r="Z52" s="5">
        <v>2200</v>
      </c>
      <c r="AA52" s="5">
        <v>2405</v>
      </c>
      <c r="AB52" s="5">
        <v>2560</v>
      </c>
      <c r="AC52" s="5">
        <v>2700</v>
      </c>
      <c r="AD52" s="5">
        <v>2790</v>
      </c>
      <c r="AE52" s="5">
        <v>2910</v>
      </c>
      <c r="AF52" s="5">
        <v>2865</v>
      </c>
      <c r="AG52" s="5">
        <v>2770</v>
      </c>
      <c r="AH52" s="5">
        <v>2650</v>
      </c>
      <c r="AI52" s="5">
        <v>2625</v>
      </c>
      <c r="AJ52" s="5">
        <v>2530</v>
      </c>
      <c r="AK52" s="5">
        <v>2585</v>
      </c>
      <c r="AL52" s="5">
        <v>2295</v>
      </c>
      <c r="AM52" s="5">
        <v>2215</v>
      </c>
      <c r="AN52" s="5">
        <v>2205</v>
      </c>
      <c r="AO52" s="5">
        <v>2110</v>
      </c>
      <c r="AP52" s="5">
        <v>2040</v>
      </c>
      <c r="AQ52" s="5">
        <v>31840</v>
      </c>
      <c r="AR52" s="5">
        <v>25</v>
      </c>
      <c r="AS52" s="2"/>
      <c r="AT52" s="2"/>
      <c r="AU52" s="2"/>
      <c r="AV52" s="2"/>
      <c r="AW52" s="2"/>
      <c r="AX52" s="2"/>
      <c r="AY52" s="2"/>
      <c r="AZ52" s="2"/>
      <c r="BA52" s="2"/>
      <c r="BB52" s="2"/>
      <c r="BC52" s="2"/>
      <c r="BD52" s="2"/>
      <c r="BE52" s="2"/>
      <c r="BF52" s="2"/>
      <c r="BG52" s="2"/>
      <c r="BH52" s="2"/>
      <c r="BI52" s="2"/>
      <c r="BJ52" s="2"/>
      <c r="BK52" s="2"/>
      <c r="BL52" s="2"/>
      <c r="BM52" s="2"/>
      <c r="BN52" s="2"/>
      <c r="BO52" s="2"/>
      <c r="BP52" s="2"/>
    </row>
    <row r="53" spans="1:68" x14ac:dyDescent="0.25">
      <c r="A53" t="s">
        <v>63</v>
      </c>
      <c r="B53" t="s">
        <v>12</v>
      </c>
      <c r="C53" t="s">
        <v>19</v>
      </c>
      <c r="D53" s="5" t="s">
        <v>3</v>
      </c>
      <c r="E53" s="5">
        <v>245</v>
      </c>
      <c r="F53" s="5">
        <v>1180</v>
      </c>
      <c r="G53" s="5">
        <v>35860</v>
      </c>
      <c r="H53" s="5">
        <v>2500</v>
      </c>
      <c r="I53" s="5">
        <v>52700</v>
      </c>
      <c r="J53" s="5">
        <v>3020</v>
      </c>
      <c r="K53" s="5">
        <v>7045</v>
      </c>
      <c r="L53" s="5">
        <v>9260</v>
      </c>
      <c r="M53" s="5">
        <v>3735</v>
      </c>
      <c r="N53" s="5">
        <v>24545</v>
      </c>
      <c r="O53" s="5">
        <v>34890</v>
      </c>
      <c r="P53" s="5">
        <v>7475</v>
      </c>
      <c r="Q53" s="5">
        <v>2520</v>
      </c>
      <c r="R53" s="5">
        <v>0</v>
      </c>
      <c r="S53" s="5">
        <v>5015</v>
      </c>
      <c r="T53" s="5">
        <v>6720</v>
      </c>
      <c r="U53" s="5">
        <v>7510</v>
      </c>
      <c r="V53" s="5">
        <v>7865</v>
      </c>
      <c r="W53" s="5">
        <v>8135</v>
      </c>
      <c r="X53" s="5">
        <v>7755</v>
      </c>
      <c r="Y53" s="5">
        <v>7125</v>
      </c>
      <c r="Z53" s="5">
        <v>6530</v>
      </c>
      <c r="AA53" s="5">
        <v>5725</v>
      </c>
      <c r="AB53" s="5">
        <v>4865</v>
      </c>
      <c r="AC53" s="5">
        <v>4185</v>
      </c>
      <c r="AD53" s="5">
        <v>3640</v>
      </c>
      <c r="AE53" s="5">
        <v>3155</v>
      </c>
      <c r="AF53" s="5">
        <v>2525</v>
      </c>
      <c r="AG53" s="5">
        <v>2190</v>
      </c>
      <c r="AH53" s="5">
        <v>1860</v>
      </c>
      <c r="AI53" s="5">
        <v>1530</v>
      </c>
      <c r="AJ53" s="5">
        <v>1360</v>
      </c>
      <c r="AK53" s="5">
        <v>1205</v>
      </c>
      <c r="AL53" s="5">
        <v>875</v>
      </c>
      <c r="AM53" s="5">
        <v>780</v>
      </c>
      <c r="AN53" s="5">
        <v>560</v>
      </c>
      <c r="AO53" s="5">
        <v>470</v>
      </c>
      <c r="AP53" s="5">
        <v>430</v>
      </c>
      <c r="AQ53" s="5">
        <v>480</v>
      </c>
      <c r="AR53" s="5" t="s">
        <v>3</v>
      </c>
      <c r="AS53" s="1"/>
      <c r="AT53" s="1"/>
      <c r="AU53" s="1"/>
      <c r="AV53" s="1"/>
      <c r="AW53" s="1"/>
      <c r="AX53" s="1"/>
      <c r="AY53" s="1"/>
      <c r="AZ53" s="1"/>
      <c r="BA53" s="1"/>
      <c r="BB53" s="1"/>
      <c r="BC53" s="1"/>
      <c r="BD53" s="1"/>
      <c r="BE53" s="1"/>
      <c r="BF53" s="1"/>
      <c r="BG53" s="1"/>
      <c r="BH53" s="1"/>
      <c r="BI53" s="1"/>
      <c r="BJ53" s="1"/>
      <c r="BK53" s="1"/>
      <c r="BL53" s="1"/>
      <c r="BM53" s="1"/>
      <c r="BN53" s="1"/>
      <c r="BO53" s="1"/>
      <c r="BP53" s="1"/>
    </row>
    <row r="54" spans="1:68" x14ac:dyDescent="0.25">
      <c r="A54" t="s">
        <v>64</v>
      </c>
      <c r="B54" t="s">
        <v>1</v>
      </c>
      <c r="C54" t="s">
        <v>2</v>
      </c>
      <c r="D54" s="5">
        <v>580</v>
      </c>
      <c r="E54" s="5">
        <v>755</v>
      </c>
      <c r="F54" s="5">
        <v>7980</v>
      </c>
      <c r="G54" s="5">
        <v>73075</v>
      </c>
      <c r="H54" s="5">
        <v>4835</v>
      </c>
      <c r="I54" s="5">
        <v>19350</v>
      </c>
      <c r="J54" s="5">
        <v>2440</v>
      </c>
      <c r="K54" s="5">
        <v>5185</v>
      </c>
      <c r="L54" s="5">
        <v>6105</v>
      </c>
      <c r="M54" s="5">
        <v>3475</v>
      </c>
      <c r="N54" s="5">
        <v>23850</v>
      </c>
      <c r="O54" s="5">
        <v>35735</v>
      </c>
      <c r="P54" s="5">
        <v>16330</v>
      </c>
      <c r="Q54" s="5">
        <v>13455</v>
      </c>
      <c r="R54" s="5" t="s">
        <v>3</v>
      </c>
      <c r="S54" s="5">
        <v>565</v>
      </c>
      <c r="T54" s="5">
        <v>1550</v>
      </c>
      <c r="U54" s="5">
        <v>2075</v>
      </c>
      <c r="V54" s="5">
        <v>2325</v>
      </c>
      <c r="W54" s="5">
        <v>2590</v>
      </c>
      <c r="X54" s="5">
        <v>2855</v>
      </c>
      <c r="Y54" s="5">
        <v>2995</v>
      </c>
      <c r="Z54" s="5">
        <v>3150</v>
      </c>
      <c r="AA54" s="5">
        <v>3235</v>
      </c>
      <c r="AB54" s="5">
        <v>3315</v>
      </c>
      <c r="AC54" s="5">
        <v>3345</v>
      </c>
      <c r="AD54" s="5">
        <v>3430</v>
      </c>
      <c r="AE54" s="5">
        <v>3645</v>
      </c>
      <c r="AF54" s="5">
        <v>3560</v>
      </c>
      <c r="AG54" s="5">
        <v>3660</v>
      </c>
      <c r="AH54" s="5">
        <v>3575</v>
      </c>
      <c r="AI54" s="5">
        <v>3590</v>
      </c>
      <c r="AJ54" s="5">
        <v>3690</v>
      </c>
      <c r="AK54" s="5">
        <v>3600</v>
      </c>
      <c r="AL54" s="5">
        <v>3565</v>
      </c>
      <c r="AM54" s="5">
        <v>3575</v>
      </c>
      <c r="AN54" s="5">
        <v>3550</v>
      </c>
      <c r="AO54" s="5">
        <v>4340</v>
      </c>
      <c r="AP54" s="5">
        <v>11120</v>
      </c>
      <c r="AQ54" s="5">
        <v>23675</v>
      </c>
      <c r="AR54" s="5" t="s">
        <v>3</v>
      </c>
      <c r="AS54" s="2"/>
      <c r="AT54" s="2"/>
      <c r="AU54" s="2"/>
      <c r="AV54" s="2"/>
      <c r="AW54" s="2"/>
      <c r="AX54" s="2"/>
      <c r="AY54" s="2"/>
      <c r="AZ54" s="2"/>
      <c r="BA54" s="2"/>
      <c r="BB54" s="2"/>
      <c r="BC54" s="2"/>
      <c r="BD54" s="2"/>
      <c r="BE54" s="2"/>
      <c r="BF54" s="2"/>
      <c r="BG54" s="2"/>
      <c r="BH54" s="2"/>
      <c r="BI54" s="2"/>
      <c r="BJ54" s="2"/>
      <c r="BK54" s="2"/>
      <c r="BL54" s="2"/>
      <c r="BM54" s="2"/>
      <c r="BN54" s="2"/>
      <c r="BO54" s="2"/>
      <c r="BP54" s="2"/>
    </row>
    <row r="55" spans="1:68" x14ac:dyDescent="0.25">
      <c r="A55" t="s">
        <v>65</v>
      </c>
      <c r="B55" t="s">
        <v>12</v>
      </c>
      <c r="C55" t="s">
        <v>2</v>
      </c>
      <c r="D55" s="5">
        <v>3990</v>
      </c>
      <c r="E55" s="5">
        <v>34650</v>
      </c>
      <c r="F55" s="5">
        <v>56230</v>
      </c>
      <c r="G55" s="5">
        <v>44585</v>
      </c>
      <c r="H55" s="5">
        <v>1640</v>
      </c>
      <c r="I55" s="5">
        <v>3215</v>
      </c>
      <c r="J55" s="5">
        <v>3700</v>
      </c>
      <c r="K55" s="5">
        <v>5490</v>
      </c>
      <c r="L55" s="5">
        <v>7000</v>
      </c>
      <c r="M55" s="5">
        <v>3240</v>
      </c>
      <c r="N55" s="5">
        <v>35080</v>
      </c>
      <c r="O55" s="5">
        <v>57385</v>
      </c>
      <c r="P55" s="5">
        <v>20310</v>
      </c>
      <c r="Q55" s="5">
        <v>12070</v>
      </c>
      <c r="R55" s="5">
        <v>30</v>
      </c>
      <c r="S55" s="5">
        <v>1720</v>
      </c>
      <c r="T55" s="5">
        <v>3890</v>
      </c>
      <c r="U55" s="5">
        <v>3920</v>
      </c>
      <c r="V55" s="5">
        <v>4095</v>
      </c>
      <c r="W55" s="5">
        <v>4425</v>
      </c>
      <c r="X55" s="5">
        <v>4945</v>
      </c>
      <c r="Y55" s="5">
        <v>5290</v>
      </c>
      <c r="Z55" s="5">
        <v>5345</v>
      </c>
      <c r="AA55" s="5">
        <v>5375</v>
      </c>
      <c r="AB55" s="5">
        <v>5355</v>
      </c>
      <c r="AC55" s="5">
        <v>5150</v>
      </c>
      <c r="AD55" s="5">
        <v>5075</v>
      </c>
      <c r="AE55" s="5">
        <v>4680</v>
      </c>
      <c r="AF55" s="5">
        <v>4575</v>
      </c>
      <c r="AG55" s="5">
        <v>4425</v>
      </c>
      <c r="AH55" s="5">
        <v>4165</v>
      </c>
      <c r="AI55" s="5">
        <v>3870</v>
      </c>
      <c r="AJ55" s="5">
        <v>3845</v>
      </c>
      <c r="AK55" s="5">
        <v>3585</v>
      </c>
      <c r="AL55" s="5">
        <v>3325</v>
      </c>
      <c r="AM55" s="5">
        <v>3195</v>
      </c>
      <c r="AN55" s="5">
        <v>3120</v>
      </c>
      <c r="AO55" s="5">
        <v>2925</v>
      </c>
      <c r="AP55" s="5">
        <v>3125</v>
      </c>
      <c r="AQ55" s="5">
        <v>44760</v>
      </c>
      <c r="AR55" s="5">
        <v>115</v>
      </c>
      <c r="AS55" s="1"/>
      <c r="AT55" s="1"/>
      <c r="AU55" s="1"/>
      <c r="AV55" s="1"/>
      <c r="AW55" s="1"/>
      <c r="AX55" s="1"/>
      <c r="AY55" s="1"/>
      <c r="AZ55" s="1"/>
      <c r="BA55" s="1"/>
      <c r="BB55" s="1"/>
      <c r="BC55" s="1"/>
      <c r="BD55" s="1"/>
      <c r="BE55" s="1"/>
      <c r="BF55" s="1"/>
      <c r="BG55" s="1"/>
      <c r="BH55" s="1"/>
      <c r="BI55" s="1"/>
      <c r="BJ55" s="1"/>
      <c r="BK55" s="1"/>
      <c r="BL55" s="1"/>
      <c r="BM55" s="1"/>
      <c r="BN55" s="1"/>
      <c r="BO55" s="1"/>
      <c r="BP55" s="1"/>
    </row>
    <row r="56" spans="1:68" x14ac:dyDescent="0.25">
      <c r="A56" t="s">
        <v>66</v>
      </c>
      <c r="B56" t="s">
        <v>5</v>
      </c>
      <c r="C56" t="s">
        <v>9</v>
      </c>
      <c r="D56" s="5">
        <v>10</v>
      </c>
      <c r="E56" s="5" t="s">
        <v>3</v>
      </c>
      <c r="F56" s="5">
        <v>25</v>
      </c>
      <c r="G56" s="5">
        <v>280</v>
      </c>
      <c r="H56" s="5">
        <v>2270</v>
      </c>
      <c r="I56" s="5">
        <v>58565</v>
      </c>
      <c r="J56" s="5">
        <v>2025</v>
      </c>
      <c r="K56" s="5">
        <v>3545</v>
      </c>
      <c r="L56" s="5">
        <v>4435</v>
      </c>
      <c r="M56" s="5">
        <v>2215</v>
      </c>
      <c r="N56" s="5">
        <v>18820</v>
      </c>
      <c r="O56" s="5">
        <v>21425</v>
      </c>
      <c r="P56" s="5">
        <v>5910</v>
      </c>
      <c r="Q56" s="5">
        <v>2740</v>
      </c>
      <c r="R56" s="5">
        <v>35</v>
      </c>
      <c r="S56" s="5">
        <v>1270</v>
      </c>
      <c r="T56" s="5">
        <v>4230</v>
      </c>
      <c r="U56" s="5">
        <v>4965</v>
      </c>
      <c r="V56" s="5">
        <v>4550</v>
      </c>
      <c r="W56" s="5">
        <v>3900</v>
      </c>
      <c r="X56" s="5">
        <v>3110</v>
      </c>
      <c r="Y56" s="5">
        <v>2545</v>
      </c>
      <c r="Z56" s="5">
        <v>2090</v>
      </c>
      <c r="AA56" s="5">
        <v>1650</v>
      </c>
      <c r="AB56" s="5">
        <v>1345</v>
      </c>
      <c r="AC56" s="5">
        <v>1000</v>
      </c>
      <c r="AD56" s="5">
        <v>945</v>
      </c>
      <c r="AE56" s="5">
        <v>710</v>
      </c>
      <c r="AF56" s="5">
        <v>590</v>
      </c>
      <c r="AG56" s="5">
        <v>500</v>
      </c>
      <c r="AH56" s="5">
        <v>420</v>
      </c>
      <c r="AI56" s="5">
        <v>310</v>
      </c>
      <c r="AJ56" s="5">
        <v>235</v>
      </c>
      <c r="AK56" s="5">
        <v>210</v>
      </c>
      <c r="AL56" s="5">
        <v>165</v>
      </c>
      <c r="AM56" s="5">
        <v>155</v>
      </c>
      <c r="AN56" s="5">
        <v>130</v>
      </c>
      <c r="AO56" s="5">
        <v>110</v>
      </c>
      <c r="AP56" s="5">
        <v>95</v>
      </c>
      <c r="AQ56" s="5">
        <v>1130</v>
      </c>
      <c r="AR56" s="5">
        <v>24790</v>
      </c>
      <c r="AS56" s="2"/>
      <c r="AT56" s="2"/>
      <c r="AU56" s="2"/>
      <c r="AV56" s="2"/>
      <c r="AW56" s="2"/>
      <c r="AX56" s="2"/>
      <c r="AY56" s="2"/>
      <c r="AZ56" s="2"/>
      <c r="BA56" s="2"/>
      <c r="BB56" s="2"/>
      <c r="BC56" s="2"/>
      <c r="BD56" s="2"/>
      <c r="BE56" s="2"/>
      <c r="BF56" s="2"/>
      <c r="BG56" s="2"/>
      <c r="BH56" s="2"/>
      <c r="BI56" s="2"/>
      <c r="BJ56" s="2"/>
      <c r="BK56" s="2"/>
      <c r="BL56" s="2"/>
      <c r="BM56" s="2"/>
      <c r="BN56" s="2"/>
      <c r="BO56" s="2"/>
      <c r="BP56" s="2"/>
    </row>
    <row r="57" spans="1:68" x14ac:dyDescent="0.25">
      <c r="A57" t="s">
        <v>67</v>
      </c>
      <c r="B57" t="s">
        <v>5</v>
      </c>
      <c r="C57" t="s">
        <v>9</v>
      </c>
      <c r="D57" s="5">
        <v>0</v>
      </c>
      <c r="E57" s="5">
        <v>0</v>
      </c>
      <c r="F57" s="5">
        <v>0</v>
      </c>
      <c r="G57" s="5">
        <v>0</v>
      </c>
      <c r="H57" s="5">
        <v>0</v>
      </c>
      <c r="I57" s="5">
        <v>480</v>
      </c>
      <c r="J57" s="5">
        <v>10</v>
      </c>
      <c r="K57" s="5">
        <v>20</v>
      </c>
      <c r="L57" s="5">
        <v>25</v>
      </c>
      <c r="M57" s="5">
        <v>10</v>
      </c>
      <c r="N57" s="5">
        <v>160</v>
      </c>
      <c r="O57" s="5">
        <v>220</v>
      </c>
      <c r="P57" s="5">
        <v>25</v>
      </c>
      <c r="Q57" s="5">
        <v>10</v>
      </c>
      <c r="R57" s="5" t="s">
        <v>3</v>
      </c>
      <c r="S57" s="5">
        <v>10</v>
      </c>
      <c r="T57" s="5">
        <v>80</v>
      </c>
      <c r="U57" s="5">
        <v>105</v>
      </c>
      <c r="V57" s="5">
        <v>85</v>
      </c>
      <c r="W57" s="5">
        <v>65</v>
      </c>
      <c r="X57" s="5">
        <v>45</v>
      </c>
      <c r="Y57" s="5">
        <v>20</v>
      </c>
      <c r="Z57" s="5">
        <v>10</v>
      </c>
      <c r="AA57" s="5">
        <v>10</v>
      </c>
      <c r="AB57" s="5" t="s">
        <v>3</v>
      </c>
      <c r="AC57" s="5" t="s">
        <v>3</v>
      </c>
      <c r="AD57" s="5" t="s">
        <v>3</v>
      </c>
      <c r="AE57" s="5" t="s">
        <v>3</v>
      </c>
      <c r="AF57" s="5" t="s">
        <v>3</v>
      </c>
      <c r="AG57" s="5" t="s">
        <v>3</v>
      </c>
      <c r="AH57" s="5" t="s">
        <v>3</v>
      </c>
      <c r="AI57" s="5">
        <v>0</v>
      </c>
      <c r="AJ57" s="5">
        <v>0</v>
      </c>
      <c r="AK57" s="5" t="s">
        <v>3</v>
      </c>
      <c r="AL57" s="5">
        <v>0</v>
      </c>
      <c r="AM57" s="5">
        <v>0</v>
      </c>
      <c r="AN57" s="5">
        <v>0</v>
      </c>
      <c r="AO57" s="5">
        <v>0</v>
      </c>
      <c r="AP57" s="5">
        <v>0</v>
      </c>
      <c r="AQ57" s="5">
        <v>0</v>
      </c>
      <c r="AR57" s="5">
        <v>25</v>
      </c>
      <c r="AS57" s="1"/>
      <c r="AT57" s="1"/>
      <c r="AU57" s="1"/>
      <c r="AV57" s="1"/>
      <c r="AW57" s="1"/>
      <c r="AX57" s="1"/>
      <c r="AY57" s="1"/>
      <c r="AZ57" s="1"/>
      <c r="BA57" s="1"/>
      <c r="BB57" s="1"/>
      <c r="BC57" s="1"/>
      <c r="BD57" s="1"/>
      <c r="BE57" s="1"/>
      <c r="BF57" s="1"/>
      <c r="BG57" s="1"/>
      <c r="BH57" s="1"/>
      <c r="BI57" s="1"/>
      <c r="BJ57" s="1"/>
      <c r="BK57" s="1"/>
      <c r="BL57" s="1"/>
      <c r="BM57" s="1"/>
      <c r="BN57" s="1"/>
      <c r="BO57" s="1"/>
      <c r="BP57" s="1"/>
    </row>
    <row r="58" spans="1:68" x14ac:dyDescent="0.25">
      <c r="A58" t="s">
        <v>68</v>
      </c>
      <c r="B58" t="s">
        <v>21</v>
      </c>
      <c r="C58" t="s">
        <v>9</v>
      </c>
      <c r="D58" s="5" t="s">
        <v>3</v>
      </c>
      <c r="E58" s="5">
        <v>0</v>
      </c>
      <c r="F58" s="5" t="s">
        <v>3</v>
      </c>
      <c r="G58" s="5">
        <v>20</v>
      </c>
      <c r="H58" s="5">
        <v>235</v>
      </c>
      <c r="I58" s="5">
        <v>7380</v>
      </c>
      <c r="J58" s="5">
        <v>250</v>
      </c>
      <c r="K58" s="5">
        <v>430</v>
      </c>
      <c r="L58" s="5">
        <v>350</v>
      </c>
      <c r="M58" s="5">
        <v>195</v>
      </c>
      <c r="N58" s="5">
        <v>2330</v>
      </c>
      <c r="O58" s="5">
        <v>2775</v>
      </c>
      <c r="P58" s="5">
        <v>870</v>
      </c>
      <c r="Q58" s="5">
        <v>445</v>
      </c>
      <c r="R58" s="5" t="s">
        <v>3</v>
      </c>
      <c r="S58" s="5">
        <v>95</v>
      </c>
      <c r="T58" s="5">
        <v>390</v>
      </c>
      <c r="U58" s="5">
        <v>615</v>
      </c>
      <c r="V58" s="5">
        <v>655</v>
      </c>
      <c r="W58" s="5">
        <v>490</v>
      </c>
      <c r="X58" s="5">
        <v>410</v>
      </c>
      <c r="Y58" s="5">
        <v>340</v>
      </c>
      <c r="Z58" s="5">
        <v>265</v>
      </c>
      <c r="AA58" s="5">
        <v>195</v>
      </c>
      <c r="AB58" s="5">
        <v>155</v>
      </c>
      <c r="AC58" s="5">
        <v>130</v>
      </c>
      <c r="AD58" s="5">
        <v>125</v>
      </c>
      <c r="AE58" s="5">
        <v>105</v>
      </c>
      <c r="AF58" s="5">
        <v>80</v>
      </c>
      <c r="AG58" s="5">
        <v>75</v>
      </c>
      <c r="AH58" s="5">
        <v>70</v>
      </c>
      <c r="AI58" s="5">
        <v>50</v>
      </c>
      <c r="AJ58" s="5">
        <v>35</v>
      </c>
      <c r="AK58" s="5">
        <v>25</v>
      </c>
      <c r="AL58" s="5">
        <v>30</v>
      </c>
      <c r="AM58" s="5">
        <v>25</v>
      </c>
      <c r="AN58" s="5">
        <v>20</v>
      </c>
      <c r="AO58" s="5">
        <v>20</v>
      </c>
      <c r="AP58" s="5">
        <v>20</v>
      </c>
      <c r="AQ58" s="5">
        <v>205</v>
      </c>
      <c r="AR58" s="5">
        <v>3025</v>
      </c>
      <c r="AS58" s="2"/>
      <c r="AT58" s="2"/>
      <c r="AU58" s="2"/>
      <c r="AV58" s="2"/>
      <c r="AW58" s="2"/>
      <c r="AX58" s="2"/>
      <c r="AY58" s="2"/>
      <c r="AZ58" s="2"/>
      <c r="BA58" s="2"/>
      <c r="BB58" s="2"/>
      <c r="BC58" s="2"/>
      <c r="BD58" s="2"/>
      <c r="BE58" s="2"/>
      <c r="BF58" s="2"/>
      <c r="BG58" s="2"/>
      <c r="BH58" s="2"/>
      <c r="BI58" s="2"/>
      <c r="BJ58" s="2"/>
      <c r="BK58" s="2"/>
      <c r="BL58" s="2"/>
      <c r="BM58" s="2"/>
      <c r="BN58" s="2"/>
      <c r="BO58" s="2"/>
      <c r="BP58" s="2"/>
    </row>
    <row r="59" spans="1:68" x14ac:dyDescent="0.25">
      <c r="A59" t="s">
        <v>69</v>
      </c>
      <c r="B59" t="s">
        <v>7</v>
      </c>
      <c r="C59" t="s">
        <v>2</v>
      </c>
      <c r="D59" s="5">
        <v>280</v>
      </c>
      <c r="E59" s="5">
        <v>6285</v>
      </c>
      <c r="F59" s="5">
        <v>5600</v>
      </c>
      <c r="G59" s="5">
        <v>13455</v>
      </c>
      <c r="H59" s="5">
        <v>2380</v>
      </c>
      <c r="I59" s="5">
        <v>40</v>
      </c>
      <c r="J59" s="5">
        <v>360</v>
      </c>
      <c r="K59" s="5">
        <v>890</v>
      </c>
      <c r="L59" s="5">
        <v>900</v>
      </c>
      <c r="M59" s="5">
        <v>705</v>
      </c>
      <c r="N59" s="5">
        <v>4565</v>
      </c>
      <c r="O59" s="5">
        <v>8615</v>
      </c>
      <c r="P59" s="5">
        <v>6475</v>
      </c>
      <c r="Q59" s="5">
        <v>5535</v>
      </c>
      <c r="R59" s="5">
        <v>0</v>
      </c>
      <c r="S59" s="5">
        <v>15</v>
      </c>
      <c r="T59" s="5">
        <v>130</v>
      </c>
      <c r="U59" s="5">
        <v>210</v>
      </c>
      <c r="V59" s="5">
        <v>280</v>
      </c>
      <c r="W59" s="5">
        <v>370</v>
      </c>
      <c r="X59" s="5">
        <v>415</v>
      </c>
      <c r="Y59" s="5">
        <v>510</v>
      </c>
      <c r="Z59" s="5">
        <v>465</v>
      </c>
      <c r="AA59" s="5">
        <v>565</v>
      </c>
      <c r="AB59" s="5">
        <v>565</v>
      </c>
      <c r="AC59" s="5">
        <v>605</v>
      </c>
      <c r="AD59" s="5">
        <v>745</v>
      </c>
      <c r="AE59" s="5">
        <v>715</v>
      </c>
      <c r="AF59" s="5">
        <v>830</v>
      </c>
      <c r="AG59" s="5">
        <v>925</v>
      </c>
      <c r="AH59" s="5">
        <v>925</v>
      </c>
      <c r="AI59" s="5">
        <v>950</v>
      </c>
      <c r="AJ59" s="5">
        <v>1025</v>
      </c>
      <c r="AK59" s="5">
        <v>1115</v>
      </c>
      <c r="AL59" s="5">
        <v>1290</v>
      </c>
      <c r="AM59" s="5">
        <v>1345</v>
      </c>
      <c r="AN59" s="5">
        <v>1410</v>
      </c>
      <c r="AO59" s="5">
        <v>1795</v>
      </c>
      <c r="AP59" s="5">
        <v>4945</v>
      </c>
      <c r="AQ59" s="5">
        <v>5720</v>
      </c>
      <c r="AR59" s="5">
        <v>175</v>
      </c>
      <c r="AS59" s="1"/>
      <c r="AT59" s="1"/>
      <c r="AU59" s="1"/>
      <c r="AV59" s="1"/>
      <c r="AW59" s="1"/>
      <c r="AX59" s="1"/>
      <c r="AY59" s="1"/>
      <c r="AZ59" s="1"/>
      <c r="BA59" s="1"/>
      <c r="BB59" s="1"/>
      <c r="BC59" s="1"/>
      <c r="BD59" s="1"/>
      <c r="BE59" s="1"/>
      <c r="BF59" s="1"/>
      <c r="BG59" s="1"/>
      <c r="BH59" s="1"/>
      <c r="BI59" s="1"/>
      <c r="BJ59" s="1"/>
      <c r="BK59" s="1"/>
      <c r="BL59" s="1"/>
      <c r="BM59" s="1"/>
      <c r="BN59" s="1"/>
      <c r="BO59" s="1"/>
      <c r="BP59" s="1"/>
    </row>
    <row r="60" spans="1:68" x14ac:dyDescent="0.25">
      <c r="A60" t="s">
        <v>70</v>
      </c>
      <c r="B60" t="s">
        <v>17</v>
      </c>
      <c r="C60" t="s">
        <v>2</v>
      </c>
      <c r="D60" s="5">
        <v>400</v>
      </c>
      <c r="E60" s="5">
        <v>3585</v>
      </c>
      <c r="F60" s="5">
        <v>34045</v>
      </c>
      <c r="G60" s="5">
        <v>22885</v>
      </c>
      <c r="H60" s="5">
        <v>4410</v>
      </c>
      <c r="I60" s="5">
        <v>325</v>
      </c>
      <c r="J60" s="5">
        <v>1030</v>
      </c>
      <c r="K60" s="5">
        <v>2955</v>
      </c>
      <c r="L60" s="5">
        <v>4330</v>
      </c>
      <c r="M60" s="5">
        <v>2535</v>
      </c>
      <c r="N60" s="5">
        <v>13760</v>
      </c>
      <c r="O60" s="5">
        <v>20700</v>
      </c>
      <c r="P60" s="5">
        <v>11380</v>
      </c>
      <c r="Q60" s="5">
        <v>8955</v>
      </c>
      <c r="R60" s="5">
        <v>0</v>
      </c>
      <c r="S60" s="5">
        <v>305</v>
      </c>
      <c r="T60" s="5">
        <v>930</v>
      </c>
      <c r="U60" s="5">
        <v>1555</v>
      </c>
      <c r="V60" s="5">
        <v>1835</v>
      </c>
      <c r="W60" s="5">
        <v>2135</v>
      </c>
      <c r="X60" s="5">
        <v>2310</v>
      </c>
      <c r="Y60" s="5">
        <v>2390</v>
      </c>
      <c r="Z60" s="5">
        <v>2480</v>
      </c>
      <c r="AA60" s="5">
        <v>2375</v>
      </c>
      <c r="AB60" s="5">
        <v>2440</v>
      </c>
      <c r="AC60" s="5">
        <v>2370</v>
      </c>
      <c r="AD60" s="5">
        <v>2530</v>
      </c>
      <c r="AE60" s="5">
        <v>2420</v>
      </c>
      <c r="AF60" s="5">
        <v>2460</v>
      </c>
      <c r="AG60" s="5">
        <v>2430</v>
      </c>
      <c r="AH60" s="5">
        <v>2320</v>
      </c>
      <c r="AI60" s="5">
        <v>2240</v>
      </c>
      <c r="AJ60" s="5">
        <v>2230</v>
      </c>
      <c r="AK60" s="5">
        <v>2120</v>
      </c>
      <c r="AL60" s="5">
        <v>2065</v>
      </c>
      <c r="AM60" s="5">
        <v>2040</v>
      </c>
      <c r="AN60" s="5">
        <v>2105</v>
      </c>
      <c r="AO60" s="5">
        <v>2360</v>
      </c>
      <c r="AP60" s="5">
        <v>5585</v>
      </c>
      <c r="AQ60" s="5">
        <v>10350</v>
      </c>
      <c r="AR60" s="5">
        <v>1270</v>
      </c>
      <c r="AS60" s="2"/>
      <c r="AT60" s="2"/>
      <c r="AU60" s="2"/>
      <c r="AV60" s="2"/>
      <c r="AW60" s="2"/>
      <c r="AX60" s="2"/>
      <c r="AY60" s="2"/>
      <c r="AZ60" s="2"/>
      <c r="BA60" s="2"/>
      <c r="BB60" s="2"/>
      <c r="BC60" s="2"/>
      <c r="BD60" s="2"/>
      <c r="BE60" s="2"/>
      <c r="BF60" s="2"/>
      <c r="BG60" s="2"/>
      <c r="BH60" s="2"/>
      <c r="BI60" s="2"/>
      <c r="BJ60" s="2"/>
      <c r="BK60" s="2"/>
      <c r="BL60" s="2"/>
      <c r="BM60" s="2"/>
      <c r="BN60" s="2"/>
      <c r="BO60" s="2"/>
      <c r="BP60" s="2"/>
    </row>
    <row r="61" spans="1:68" x14ac:dyDescent="0.25">
      <c r="A61" t="s">
        <v>71</v>
      </c>
      <c r="B61" t="s">
        <v>7</v>
      </c>
      <c r="C61" t="s">
        <v>19</v>
      </c>
      <c r="D61" s="5">
        <v>10</v>
      </c>
      <c r="E61" s="5">
        <v>145</v>
      </c>
      <c r="F61" s="5">
        <v>765</v>
      </c>
      <c r="G61" s="5">
        <v>13385</v>
      </c>
      <c r="H61" s="5">
        <v>4150</v>
      </c>
      <c r="I61" s="5">
        <v>26385</v>
      </c>
      <c r="J61" s="5">
        <v>85</v>
      </c>
      <c r="K61" s="5">
        <v>2185</v>
      </c>
      <c r="L61" s="5">
        <v>4665</v>
      </c>
      <c r="M61" s="5">
        <v>1830</v>
      </c>
      <c r="N61" s="5">
        <v>9670</v>
      </c>
      <c r="O61" s="5">
        <v>16500</v>
      </c>
      <c r="P61" s="5">
        <v>6715</v>
      </c>
      <c r="Q61" s="5">
        <v>3185</v>
      </c>
      <c r="R61" s="5">
        <v>0</v>
      </c>
      <c r="S61" s="5">
        <v>880</v>
      </c>
      <c r="T61" s="5">
        <v>3560</v>
      </c>
      <c r="U61" s="5">
        <v>6555</v>
      </c>
      <c r="V61" s="5">
        <v>7460</v>
      </c>
      <c r="W61" s="5">
        <v>6795</v>
      </c>
      <c r="X61" s="5">
        <v>5175</v>
      </c>
      <c r="Y61" s="5">
        <v>3920</v>
      </c>
      <c r="Z61" s="5">
        <v>3025</v>
      </c>
      <c r="AA61" s="5">
        <v>2135</v>
      </c>
      <c r="AB61" s="5">
        <v>1550</v>
      </c>
      <c r="AC61" s="5">
        <v>1080</v>
      </c>
      <c r="AD61" s="5">
        <v>775</v>
      </c>
      <c r="AE61" s="5">
        <v>575</v>
      </c>
      <c r="AF61" s="5">
        <v>395</v>
      </c>
      <c r="AG61" s="5">
        <v>275</v>
      </c>
      <c r="AH61" s="5">
        <v>195</v>
      </c>
      <c r="AI61" s="5">
        <v>135</v>
      </c>
      <c r="AJ61" s="5">
        <v>105</v>
      </c>
      <c r="AK61" s="5">
        <v>70</v>
      </c>
      <c r="AL61" s="5">
        <v>55</v>
      </c>
      <c r="AM61" s="5">
        <v>35</v>
      </c>
      <c r="AN61" s="5">
        <v>35</v>
      </c>
      <c r="AO61" s="5">
        <v>20</v>
      </c>
      <c r="AP61" s="5">
        <v>10</v>
      </c>
      <c r="AQ61" s="5">
        <v>20</v>
      </c>
      <c r="AR61" s="5" t="s">
        <v>3</v>
      </c>
      <c r="AS61" s="1"/>
      <c r="AT61" s="1"/>
      <c r="AU61" s="1"/>
      <c r="AV61" s="1"/>
      <c r="AW61" s="1"/>
      <c r="AX61" s="1"/>
      <c r="AY61" s="1"/>
      <c r="AZ61" s="1"/>
      <c r="BA61" s="1"/>
      <c r="BB61" s="1"/>
      <c r="BC61" s="1"/>
      <c r="BD61" s="1"/>
      <c r="BE61" s="1"/>
      <c r="BF61" s="1"/>
      <c r="BG61" s="1"/>
      <c r="BH61" s="1"/>
      <c r="BI61" s="1"/>
      <c r="BJ61" s="1"/>
      <c r="BK61" s="1"/>
      <c r="BL61" s="1"/>
      <c r="BM61" s="1"/>
      <c r="BN61" s="1"/>
      <c r="BO61" s="1"/>
      <c r="BP61" s="1"/>
    </row>
    <row r="62" spans="1:68" x14ac:dyDescent="0.25">
      <c r="A62" t="s">
        <v>72</v>
      </c>
      <c r="B62" t="s">
        <v>21</v>
      </c>
      <c r="C62" t="s">
        <v>2</v>
      </c>
      <c r="D62" s="5">
        <v>20</v>
      </c>
      <c r="E62" s="5">
        <v>3810</v>
      </c>
      <c r="F62" s="5">
        <v>15380</v>
      </c>
      <c r="G62" s="5">
        <v>21825</v>
      </c>
      <c r="H62" s="5">
        <v>690</v>
      </c>
      <c r="I62" s="5">
        <v>35605</v>
      </c>
      <c r="J62" s="5">
        <v>1605</v>
      </c>
      <c r="K62" s="5">
        <v>3505</v>
      </c>
      <c r="L62" s="5">
        <v>4240</v>
      </c>
      <c r="M62" s="5">
        <v>2510</v>
      </c>
      <c r="N62" s="5">
        <v>17060</v>
      </c>
      <c r="O62" s="5">
        <v>25685</v>
      </c>
      <c r="P62" s="5">
        <v>12515</v>
      </c>
      <c r="Q62" s="5">
        <v>10210</v>
      </c>
      <c r="R62" s="5">
        <v>0</v>
      </c>
      <c r="S62" s="5">
        <v>170</v>
      </c>
      <c r="T62" s="5">
        <v>575</v>
      </c>
      <c r="U62" s="5">
        <v>1285</v>
      </c>
      <c r="V62" s="5">
        <v>2050</v>
      </c>
      <c r="W62" s="5">
        <v>2465</v>
      </c>
      <c r="X62" s="5">
        <v>2610</v>
      </c>
      <c r="Y62" s="5">
        <v>2415</v>
      </c>
      <c r="Z62" s="5">
        <v>2310</v>
      </c>
      <c r="AA62" s="5">
        <v>2220</v>
      </c>
      <c r="AB62" s="5">
        <v>2125</v>
      </c>
      <c r="AC62" s="5">
        <v>2045</v>
      </c>
      <c r="AD62" s="5">
        <v>2060</v>
      </c>
      <c r="AE62" s="5">
        <v>2035</v>
      </c>
      <c r="AF62" s="5">
        <v>2075</v>
      </c>
      <c r="AG62" s="5">
        <v>2150</v>
      </c>
      <c r="AH62" s="5">
        <v>2075</v>
      </c>
      <c r="AI62" s="5">
        <v>2075</v>
      </c>
      <c r="AJ62" s="5">
        <v>2105</v>
      </c>
      <c r="AK62" s="5">
        <v>2100</v>
      </c>
      <c r="AL62" s="5">
        <v>2010</v>
      </c>
      <c r="AM62" s="5">
        <v>2050</v>
      </c>
      <c r="AN62" s="5">
        <v>1950</v>
      </c>
      <c r="AO62" s="5">
        <v>1895</v>
      </c>
      <c r="AP62" s="5">
        <v>1845</v>
      </c>
      <c r="AQ62" s="5">
        <v>30620</v>
      </c>
      <c r="AR62" s="5" t="s">
        <v>3</v>
      </c>
      <c r="AS62" s="2"/>
      <c r="AT62" s="2"/>
      <c r="AU62" s="2"/>
      <c r="AV62" s="2"/>
      <c r="AW62" s="2"/>
      <c r="AX62" s="2"/>
      <c r="AY62" s="2"/>
      <c r="AZ62" s="2"/>
      <c r="BA62" s="2"/>
      <c r="BB62" s="2"/>
      <c r="BC62" s="2"/>
      <c r="BD62" s="2"/>
      <c r="BE62" s="2"/>
      <c r="BF62" s="2"/>
      <c r="BG62" s="2"/>
      <c r="BH62" s="2"/>
      <c r="BI62" s="2"/>
      <c r="BJ62" s="2"/>
      <c r="BK62" s="2"/>
      <c r="BL62" s="2"/>
      <c r="BM62" s="2"/>
      <c r="BN62" s="2"/>
      <c r="BO62" s="2"/>
      <c r="BP62" s="2"/>
    </row>
    <row r="63" spans="1:68" x14ac:dyDescent="0.25">
      <c r="A63" t="s">
        <v>73</v>
      </c>
      <c r="B63" t="s">
        <v>12</v>
      </c>
      <c r="C63" t="s">
        <v>2</v>
      </c>
      <c r="D63" s="5">
        <v>10945</v>
      </c>
      <c r="E63" s="5">
        <v>12820</v>
      </c>
      <c r="F63" s="5">
        <v>42695</v>
      </c>
      <c r="G63" s="5">
        <v>46885</v>
      </c>
      <c r="H63" s="5">
        <v>1550</v>
      </c>
      <c r="I63" s="5">
        <v>50580</v>
      </c>
      <c r="J63" s="5">
        <v>5185</v>
      </c>
      <c r="K63" s="5">
        <v>7325</v>
      </c>
      <c r="L63" s="5">
        <v>8700</v>
      </c>
      <c r="M63" s="5">
        <v>4580</v>
      </c>
      <c r="N63" s="5">
        <v>38840</v>
      </c>
      <c r="O63" s="5">
        <v>61270</v>
      </c>
      <c r="P63" s="5">
        <v>20815</v>
      </c>
      <c r="Q63" s="5">
        <v>18730</v>
      </c>
      <c r="R63" s="5">
        <v>30</v>
      </c>
      <c r="S63" s="5">
        <v>2335</v>
      </c>
      <c r="T63" s="5">
        <v>1460</v>
      </c>
      <c r="U63" s="5">
        <v>1765</v>
      </c>
      <c r="V63" s="5">
        <v>2320</v>
      </c>
      <c r="W63" s="5">
        <v>3005</v>
      </c>
      <c r="X63" s="5">
        <v>3590</v>
      </c>
      <c r="Y63" s="5">
        <v>4080</v>
      </c>
      <c r="Z63" s="5">
        <v>4290</v>
      </c>
      <c r="AA63" s="5">
        <v>4690</v>
      </c>
      <c r="AB63" s="5">
        <v>4950</v>
      </c>
      <c r="AC63" s="5">
        <v>5030</v>
      </c>
      <c r="AD63" s="5">
        <v>5250</v>
      </c>
      <c r="AE63" s="5">
        <v>5365</v>
      </c>
      <c r="AF63" s="5">
        <v>5515</v>
      </c>
      <c r="AG63" s="5">
        <v>5575</v>
      </c>
      <c r="AH63" s="5">
        <v>5565</v>
      </c>
      <c r="AI63" s="5">
        <v>5585</v>
      </c>
      <c r="AJ63" s="5">
        <v>5770</v>
      </c>
      <c r="AK63" s="5">
        <v>6425</v>
      </c>
      <c r="AL63" s="5">
        <v>6560</v>
      </c>
      <c r="AM63" s="5">
        <v>6855</v>
      </c>
      <c r="AN63" s="5">
        <v>6915</v>
      </c>
      <c r="AO63" s="5">
        <v>8300</v>
      </c>
      <c r="AP63" s="5">
        <v>18410</v>
      </c>
      <c r="AQ63" s="5">
        <v>35670</v>
      </c>
      <c r="AR63" s="5">
        <v>190</v>
      </c>
      <c r="AS63" s="1"/>
      <c r="AT63" s="1"/>
      <c r="AU63" s="1"/>
      <c r="AV63" s="1"/>
      <c r="AW63" s="1"/>
      <c r="AX63" s="1"/>
      <c r="AY63" s="1"/>
      <c r="AZ63" s="1"/>
      <c r="BA63" s="1"/>
      <c r="BB63" s="1"/>
      <c r="BC63" s="1"/>
      <c r="BD63" s="1"/>
      <c r="BE63" s="1"/>
      <c r="BF63" s="1"/>
      <c r="BG63" s="1"/>
      <c r="BH63" s="1"/>
      <c r="BI63" s="1"/>
      <c r="BJ63" s="1"/>
      <c r="BK63" s="1"/>
      <c r="BL63" s="1"/>
      <c r="BM63" s="1"/>
      <c r="BN63" s="1"/>
      <c r="BO63" s="1"/>
      <c r="BP63" s="1"/>
    </row>
    <row r="64" spans="1:68" x14ac:dyDescent="0.25">
      <c r="A64" t="s">
        <v>74</v>
      </c>
      <c r="B64" t="s">
        <v>12</v>
      </c>
      <c r="C64" t="s">
        <v>2</v>
      </c>
      <c r="D64" s="5">
        <v>335</v>
      </c>
      <c r="E64" s="5">
        <v>3665</v>
      </c>
      <c r="F64" s="5">
        <v>24810</v>
      </c>
      <c r="G64" s="5">
        <v>54135</v>
      </c>
      <c r="H64" s="5">
        <v>3905</v>
      </c>
      <c r="I64" s="5">
        <v>3605</v>
      </c>
      <c r="J64" s="5">
        <v>2520</v>
      </c>
      <c r="K64" s="5">
        <v>5420</v>
      </c>
      <c r="L64" s="5">
        <v>6690</v>
      </c>
      <c r="M64" s="5">
        <v>3295</v>
      </c>
      <c r="N64" s="5">
        <v>19360</v>
      </c>
      <c r="O64" s="5">
        <v>31295</v>
      </c>
      <c r="P64" s="5">
        <v>11720</v>
      </c>
      <c r="Q64" s="5">
        <v>10160</v>
      </c>
      <c r="R64" s="5">
        <v>0</v>
      </c>
      <c r="S64" s="5">
        <v>295</v>
      </c>
      <c r="T64" s="5">
        <v>1380</v>
      </c>
      <c r="U64" s="5">
        <v>2210</v>
      </c>
      <c r="V64" s="5">
        <v>2470</v>
      </c>
      <c r="W64" s="5">
        <v>2545</v>
      </c>
      <c r="X64" s="5">
        <v>2565</v>
      </c>
      <c r="Y64" s="5">
        <v>2505</v>
      </c>
      <c r="Z64" s="5">
        <v>2515</v>
      </c>
      <c r="AA64" s="5">
        <v>2570</v>
      </c>
      <c r="AB64" s="5">
        <v>2550</v>
      </c>
      <c r="AC64" s="5">
        <v>2810</v>
      </c>
      <c r="AD64" s="5">
        <v>2785</v>
      </c>
      <c r="AE64" s="5">
        <v>2970</v>
      </c>
      <c r="AF64" s="5">
        <v>3055</v>
      </c>
      <c r="AG64" s="5">
        <v>3080</v>
      </c>
      <c r="AH64" s="5">
        <v>3135</v>
      </c>
      <c r="AI64" s="5">
        <v>3275</v>
      </c>
      <c r="AJ64" s="5">
        <v>3395</v>
      </c>
      <c r="AK64" s="5">
        <v>3535</v>
      </c>
      <c r="AL64" s="5">
        <v>3595</v>
      </c>
      <c r="AM64" s="5">
        <v>3705</v>
      </c>
      <c r="AN64" s="5">
        <v>3950</v>
      </c>
      <c r="AO64" s="5">
        <v>4220</v>
      </c>
      <c r="AP64" s="5">
        <v>4975</v>
      </c>
      <c r="AQ64" s="5">
        <v>20320</v>
      </c>
      <c r="AR64" s="5">
        <v>50</v>
      </c>
      <c r="AS64" s="2"/>
      <c r="AT64" s="2"/>
      <c r="AU64" s="2"/>
      <c r="AV64" s="2"/>
      <c r="AW64" s="2"/>
      <c r="AX64" s="2"/>
      <c r="AY64" s="2"/>
      <c r="AZ64" s="2"/>
      <c r="BA64" s="2"/>
      <c r="BB64" s="2"/>
      <c r="BC64" s="2"/>
      <c r="BD64" s="2"/>
      <c r="BE64" s="2"/>
      <c r="BF64" s="2"/>
      <c r="BG64" s="2"/>
      <c r="BH64" s="2"/>
      <c r="BI64" s="2"/>
      <c r="BJ64" s="2"/>
      <c r="BK64" s="2"/>
      <c r="BL64" s="2"/>
      <c r="BM64" s="2"/>
      <c r="BN64" s="2"/>
      <c r="BO64" s="2"/>
      <c r="BP64" s="2"/>
    </row>
    <row r="65" spans="1:68" x14ac:dyDescent="0.25">
      <c r="A65" t="s">
        <v>75</v>
      </c>
      <c r="B65" t="s">
        <v>5</v>
      </c>
      <c r="C65" t="s">
        <v>2</v>
      </c>
      <c r="D65" s="5">
        <v>430</v>
      </c>
      <c r="E65" s="5">
        <v>10005</v>
      </c>
      <c r="F65" s="5">
        <v>41745</v>
      </c>
      <c r="G65" s="5">
        <v>70060</v>
      </c>
      <c r="H65" s="5">
        <v>1365</v>
      </c>
      <c r="I65" s="5">
        <v>385</v>
      </c>
      <c r="J65" s="5">
        <v>2230</v>
      </c>
      <c r="K65" s="5">
        <v>6115</v>
      </c>
      <c r="L65" s="5">
        <v>8085</v>
      </c>
      <c r="M65" s="5">
        <v>4520</v>
      </c>
      <c r="N65" s="5">
        <v>29695</v>
      </c>
      <c r="O65" s="5">
        <v>43525</v>
      </c>
      <c r="P65" s="5">
        <v>17500</v>
      </c>
      <c r="Q65" s="5">
        <v>12315</v>
      </c>
      <c r="R65" s="5">
        <v>0</v>
      </c>
      <c r="S65" s="5">
        <v>245</v>
      </c>
      <c r="T65" s="5">
        <v>1015</v>
      </c>
      <c r="U65" s="5">
        <v>1960</v>
      </c>
      <c r="V65" s="5">
        <v>3020</v>
      </c>
      <c r="W65" s="5">
        <v>3810</v>
      </c>
      <c r="X65" s="5">
        <v>4370</v>
      </c>
      <c r="Y65" s="5">
        <v>4640</v>
      </c>
      <c r="Z65" s="5">
        <v>4835</v>
      </c>
      <c r="AA65" s="5">
        <v>4980</v>
      </c>
      <c r="AB65" s="5">
        <v>5085</v>
      </c>
      <c r="AC65" s="5">
        <v>5065</v>
      </c>
      <c r="AD65" s="5">
        <v>5225</v>
      </c>
      <c r="AE65" s="5">
        <v>5105</v>
      </c>
      <c r="AF65" s="5">
        <v>5025</v>
      </c>
      <c r="AG65" s="5">
        <v>4945</v>
      </c>
      <c r="AH65" s="5">
        <v>4760</v>
      </c>
      <c r="AI65" s="5">
        <v>4645</v>
      </c>
      <c r="AJ65" s="5">
        <v>4645</v>
      </c>
      <c r="AK65" s="5">
        <v>4580</v>
      </c>
      <c r="AL65" s="5">
        <v>4160</v>
      </c>
      <c r="AM65" s="5">
        <v>3920</v>
      </c>
      <c r="AN65" s="5">
        <v>3585</v>
      </c>
      <c r="AO65" s="5">
        <v>3890</v>
      </c>
      <c r="AP65" s="5">
        <v>5505</v>
      </c>
      <c r="AQ65" s="5">
        <v>24965</v>
      </c>
      <c r="AR65" s="5">
        <v>25</v>
      </c>
      <c r="AS65" s="1"/>
      <c r="AT65" s="1"/>
      <c r="AU65" s="1"/>
      <c r="AV65" s="1"/>
      <c r="AW65" s="1"/>
      <c r="AX65" s="1"/>
      <c r="AY65" s="1"/>
      <c r="AZ65" s="1"/>
      <c r="BA65" s="1"/>
      <c r="BB65" s="1"/>
      <c r="BC65" s="1"/>
      <c r="BD65" s="1"/>
      <c r="BE65" s="1"/>
      <c r="BF65" s="1"/>
      <c r="BG65" s="1"/>
      <c r="BH65" s="1"/>
      <c r="BI65" s="1"/>
      <c r="BJ65" s="1"/>
      <c r="BK65" s="1"/>
      <c r="BL65" s="1"/>
      <c r="BM65" s="1"/>
      <c r="BN65" s="1"/>
      <c r="BO65" s="1"/>
      <c r="BP65" s="1"/>
    </row>
    <row r="66" spans="1:68" x14ac:dyDescent="0.25">
      <c r="A66" t="s">
        <v>76</v>
      </c>
      <c r="B66" t="s">
        <v>1</v>
      </c>
      <c r="C66" t="s">
        <v>2</v>
      </c>
      <c r="D66" s="5">
        <v>655</v>
      </c>
      <c r="E66" s="5">
        <v>6900</v>
      </c>
      <c r="F66" s="5">
        <v>108130</v>
      </c>
      <c r="G66" s="5">
        <v>53405</v>
      </c>
      <c r="H66" s="5">
        <v>2740</v>
      </c>
      <c r="I66" s="5">
        <v>4590</v>
      </c>
      <c r="J66" s="5">
        <v>4220</v>
      </c>
      <c r="K66" s="5">
        <v>8750</v>
      </c>
      <c r="L66" s="5">
        <v>10025</v>
      </c>
      <c r="M66" s="5">
        <v>5920</v>
      </c>
      <c r="N66" s="5">
        <v>49115</v>
      </c>
      <c r="O66" s="5">
        <v>59605</v>
      </c>
      <c r="P66" s="5">
        <v>21320</v>
      </c>
      <c r="Q66" s="5">
        <v>17460</v>
      </c>
      <c r="R66" s="5">
        <v>0</v>
      </c>
      <c r="S66" s="5">
        <v>5865</v>
      </c>
      <c r="T66" s="5">
        <v>3930</v>
      </c>
      <c r="U66" s="5">
        <v>3335</v>
      </c>
      <c r="V66" s="5">
        <v>3580</v>
      </c>
      <c r="W66" s="5">
        <v>3875</v>
      </c>
      <c r="X66" s="5">
        <v>4120</v>
      </c>
      <c r="Y66" s="5">
        <v>4605</v>
      </c>
      <c r="Z66" s="5">
        <v>4725</v>
      </c>
      <c r="AA66" s="5">
        <v>5035</v>
      </c>
      <c r="AB66" s="5">
        <v>5160</v>
      </c>
      <c r="AC66" s="5">
        <v>5230</v>
      </c>
      <c r="AD66" s="5">
        <v>5290</v>
      </c>
      <c r="AE66" s="5">
        <v>5455</v>
      </c>
      <c r="AF66" s="5">
        <v>5550</v>
      </c>
      <c r="AG66" s="5">
        <v>5525</v>
      </c>
      <c r="AH66" s="5">
        <v>5750</v>
      </c>
      <c r="AI66" s="5">
        <v>5680</v>
      </c>
      <c r="AJ66" s="5">
        <v>5685</v>
      </c>
      <c r="AK66" s="5">
        <v>5860</v>
      </c>
      <c r="AL66" s="5">
        <v>5970</v>
      </c>
      <c r="AM66" s="5">
        <v>6385</v>
      </c>
      <c r="AN66" s="5">
        <v>6580</v>
      </c>
      <c r="AO66" s="5">
        <v>8325</v>
      </c>
      <c r="AP66" s="5">
        <v>18550</v>
      </c>
      <c r="AQ66" s="5">
        <v>36030</v>
      </c>
      <c r="AR66" s="5">
        <v>330</v>
      </c>
      <c r="AS66" s="2"/>
      <c r="AT66" s="2"/>
      <c r="AU66" s="2"/>
      <c r="AV66" s="2"/>
      <c r="AW66" s="2"/>
      <c r="AX66" s="2"/>
      <c r="AY66" s="2"/>
      <c r="AZ66" s="2"/>
      <c r="BA66" s="2"/>
      <c r="BB66" s="2"/>
      <c r="BC66" s="2"/>
      <c r="BD66" s="2"/>
      <c r="BE66" s="2"/>
      <c r="BF66" s="2"/>
      <c r="BG66" s="2"/>
      <c r="BH66" s="2"/>
      <c r="BI66" s="2"/>
      <c r="BJ66" s="2"/>
      <c r="BK66" s="2"/>
      <c r="BL66" s="2"/>
      <c r="BM66" s="2"/>
      <c r="BN66" s="2"/>
      <c r="BO66" s="2"/>
      <c r="BP66" s="2"/>
    </row>
    <row r="67" spans="1:68" x14ac:dyDescent="0.25">
      <c r="A67" t="s">
        <v>77</v>
      </c>
      <c r="B67" t="s">
        <v>12</v>
      </c>
      <c r="C67" t="s">
        <v>2</v>
      </c>
      <c r="D67" s="5">
        <v>620</v>
      </c>
      <c r="E67" s="5">
        <v>20835</v>
      </c>
      <c r="F67" s="5">
        <v>78650</v>
      </c>
      <c r="G67" s="5">
        <v>40225</v>
      </c>
      <c r="H67" s="5">
        <v>21535</v>
      </c>
      <c r="I67" s="5">
        <v>90</v>
      </c>
      <c r="J67" s="5">
        <v>6400</v>
      </c>
      <c r="K67" s="5">
        <v>8120</v>
      </c>
      <c r="L67" s="5">
        <v>8355</v>
      </c>
      <c r="M67" s="5">
        <v>4745</v>
      </c>
      <c r="N67" s="5">
        <v>39090</v>
      </c>
      <c r="O67" s="5">
        <v>60555</v>
      </c>
      <c r="P67" s="5">
        <v>19340</v>
      </c>
      <c r="Q67" s="5">
        <v>15350</v>
      </c>
      <c r="R67" s="5">
        <v>15</v>
      </c>
      <c r="S67" s="5">
        <v>425</v>
      </c>
      <c r="T67" s="5">
        <v>1140</v>
      </c>
      <c r="U67" s="5">
        <v>1910</v>
      </c>
      <c r="V67" s="5">
        <v>2635</v>
      </c>
      <c r="W67" s="5">
        <v>2945</v>
      </c>
      <c r="X67" s="5">
        <v>3105</v>
      </c>
      <c r="Y67" s="5">
        <v>3355</v>
      </c>
      <c r="Z67" s="5">
        <v>3530</v>
      </c>
      <c r="AA67" s="5">
        <v>3635</v>
      </c>
      <c r="AB67" s="5">
        <v>3830</v>
      </c>
      <c r="AC67" s="5">
        <v>4115</v>
      </c>
      <c r="AD67" s="5">
        <v>4470</v>
      </c>
      <c r="AE67" s="5">
        <v>5010</v>
      </c>
      <c r="AF67" s="5">
        <v>5365</v>
      </c>
      <c r="AG67" s="5">
        <v>5805</v>
      </c>
      <c r="AH67" s="5">
        <v>6250</v>
      </c>
      <c r="AI67" s="5">
        <v>6770</v>
      </c>
      <c r="AJ67" s="5">
        <v>7410</v>
      </c>
      <c r="AK67" s="5">
        <v>8015</v>
      </c>
      <c r="AL67" s="5">
        <v>8505</v>
      </c>
      <c r="AM67" s="5">
        <v>9455</v>
      </c>
      <c r="AN67" s="5">
        <v>10085</v>
      </c>
      <c r="AO67" s="5">
        <v>12675</v>
      </c>
      <c r="AP67" s="5">
        <v>19590</v>
      </c>
      <c r="AQ67" s="5">
        <v>21880</v>
      </c>
      <c r="AR67" s="5">
        <v>45</v>
      </c>
      <c r="AS67" s="1"/>
      <c r="AT67" s="1"/>
      <c r="AU67" s="1"/>
      <c r="AV67" s="1"/>
      <c r="AW67" s="1"/>
      <c r="AX67" s="1"/>
      <c r="AY67" s="1"/>
      <c r="AZ67" s="1"/>
      <c r="BA67" s="1"/>
      <c r="BB67" s="1"/>
      <c r="BC67" s="1"/>
      <c r="BD67" s="1"/>
      <c r="BE67" s="1"/>
      <c r="BF67" s="1"/>
      <c r="BG67" s="1"/>
      <c r="BH67" s="1"/>
      <c r="BI67" s="1"/>
      <c r="BJ67" s="1"/>
      <c r="BK67" s="1"/>
      <c r="BL67" s="1"/>
      <c r="BM67" s="1"/>
      <c r="BN67" s="1"/>
      <c r="BO67" s="1"/>
      <c r="BP67" s="1"/>
    </row>
    <row r="68" spans="1:68" x14ac:dyDescent="0.25">
      <c r="A68" t="s">
        <v>78</v>
      </c>
      <c r="B68" t="s">
        <v>21</v>
      </c>
      <c r="C68" t="s">
        <v>19</v>
      </c>
      <c r="D68" s="5">
        <v>20</v>
      </c>
      <c r="E68" s="5">
        <v>2890</v>
      </c>
      <c r="F68" s="5">
        <v>10295</v>
      </c>
      <c r="G68" s="5">
        <v>97405</v>
      </c>
      <c r="H68" s="5">
        <v>6090</v>
      </c>
      <c r="I68" s="5">
        <v>3220</v>
      </c>
      <c r="J68" s="5">
        <v>2590</v>
      </c>
      <c r="K68" s="5">
        <v>7005</v>
      </c>
      <c r="L68" s="5">
        <v>11175</v>
      </c>
      <c r="M68" s="5">
        <v>5075</v>
      </c>
      <c r="N68" s="5">
        <v>32180</v>
      </c>
      <c r="O68" s="5">
        <v>41745</v>
      </c>
      <c r="P68" s="5">
        <v>14825</v>
      </c>
      <c r="Q68" s="5">
        <v>5325</v>
      </c>
      <c r="R68" s="5">
        <v>0</v>
      </c>
      <c r="S68" s="5">
        <v>895</v>
      </c>
      <c r="T68" s="5">
        <v>5025</v>
      </c>
      <c r="U68" s="5">
        <v>9825</v>
      </c>
      <c r="V68" s="5">
        <v>11720</v>
      </c>
      <c r="W68" s="5">
        <v>11550</v>
      </c>
      <c r="X68" s="5">
        <v>10835</v>
      </c>
      <c r="Y68" s="5">
        <v>9735</v>
      </c>
      <c r="Z68" s="5">
        <v>8435</v>
      </c>
      <c r="AA68" s="5">
        <v>7450</v>
      </c>
      <c r="AB68" s="5">
        <v>6405</v>
      </c>
      <c r="AC68" s="5">
        <v>5675</v>
      </c>
      <c r="AD68" s="5">
        <v>4840</v>
      </c>
      <c r="AE68" s="5">
        <v>4320</v>
      </c>
      <c r="AF68" s="5">
        <v>3645</v>
      </c>
      <c r="AG68" s="5">
        <v>3210</v>
      </c>
      <c r="AH68" s="5">
        <v>2750</v>
      </c>
      <c r="AI68" s="5">
        <v>2335</v>
      </c>
      <c r="AJ68" s="5">
        <v>1955</v>
      </c>
      <c r="AK68" s="5">
        <v>1715</v>
      </c>
      <c r="AL68" s="5">
        <v>1400</v>
      </c>
      <c r="AM68" s="5">
        <v>1320</v>
      </c>
      <c r="AN68" s="5">
        <v>1070</v>
      </c>
      <c r="AO68" s="5">
        <v>965</v>
      </c>
      <c r="AP68" s="5">
        <v>930</v>
      </c>
      <c r="AQ68" s="5">
        <v>1925</v>
      </c>
      <c r="AR68" s="5">
        <v>0</v>
      </c>
      <c r="AS68" s="2"/>
      <c r="AT68" s="2"/>
      <c r="AU68" s="2"/>
      <c r="AV68" s="2"/>
      <c r="AW68" s="2"/>
      <c r="AX68" s="2"/>
      <c r="AY68" s="2"/>
      <c r="AZ68" s="2"/>
      <c r="BA68" s="2"/>
      <c r="BB68" s="2"/>
      <c r="BC68" s="2"/>
      <c r="BD68" s="2"/>
      <c r="BE68" s="2"/>
      <c r="BF68" s="2"/>
      <c r="BG68" s="2"/>
      <c r="BH68" s="2"/>
      <c r="BI68" s="2"/>
      <c r="BJ68" s="2"/>
      <c r="BK68" s="2"/>
      <c r="BL68" s="2"/>
      <c r="BM68" s="2"/>
      <c r="BN68" s="2"/>
      <c r="BO68" s="2"/>
      <c r="BP68" s="2"/>
    </row>
    <row r="69" spans="1:68" x14ac:dyDescent="0.25">
      <c r="A69" t="s">
        <v>79</v>
      </c>
      <c r="B69" t="s">
        <v>5</v>
      </c>
      <c r="C69" t="s">
        <v>2</v>
      </c>
      <c r="D69" s="5">
        <v>445</v>
      </c>
      <c r="E69" s="5">
        <v>10855</v>
      </c>
      <c r="F69" s="5">
        <v>40335</v>
      </c>
      <c r="G69" s="5">
        <v>30580</v>
      </c>
      <c r="H69" s="5">
        <v>2520</v>
      </c>
      <c r="I69" s="5">
        <v>99885</v>
      </c>
      <c r="J69" s="5">
        <v>80</v>
      </c>
      <c r="K69" s="5">
        <v>310</v>
      </c>
      <c r="L69" s="5">
        <v>395</v>
      </c>
      <c r="M69" s="5">
        <v>2905</v>
      </c>
      <c r="N69" s="5">
        <v>50990</v>
      </c>
      <c r="O69" s="5">
        <v>79800</v>
      </c>
      <c r="P69" s="5">
        <v>30830</v>
      </c>
      <c r="Q69" s="5">
        <v>19305</v>
      </c>
      <c r="R69" s="5" t="s">
        <v>3</v>
      </c>
      <c r="S69" s="5">
        <v>3960</v>
      </c>
      <c r="T69" s="5">
        <v>4945</v>
      </c>
      <c r="U69" s="5">
        <v>5225</v>
      </c>
      <c r="V69" s="5">
        <v>5775</v>
      </c>
      <c r="W69" s="5">
        <v>5835</v>
      </c>
      <c r="X69" s="5">
        <v>5910</v>
      </c>
      <c r="Y69" s="5">
        <v>5735</v>
      </c>
      <c r="Z69" s="5">
        <v>5680</v>
      </c>
      <c r="AA69" s="5">
        <v>5475</v>
      </c>
      <c r="AB69" s="5">
        <v>5420</v>
      </c>
      <c r="AC69" s="5">
        <v>5390</v>
      </c>
      <c r="AD69" s="5">
        <v>5560</v>
      </c>
      <c r="AE69" s="5">
        <v>5450</v>
      </c>
      <c r="AF69" s="5">
        <v>5540</v>
      </c>
      <c r="AG69" s="5">
        <v>5565</v>
      </c>
      <c r="AH69" s="5">
        <v>5535</v>
      </c>
      <c r="AI69" s="5">
        <v>5705</v>
      </c>
      <c r="AJ69" s="5">
        <v>5835</v>
      </c>
      <c r="AK69" s="5">
        <v>6160</v>
      </c>
      <c r="AL69" s="5">
        <v>6430</v>
      </c>
      <c r="AM69" s="5">
        <v>6665</v>
      </c>
      <c r="AN69" s="5">
        <v>7040</v>
      </c>
      <c r="AO69" s="5">
        <v>8325</v>
      </c>
      <c r="AP69" s="5">
        <v>15685</v>
      </c>
      <c r="AQ69" s="5">
        <v>35585</v>
      </c>
      <c r="AR69" s="5">
        <v>185</v>
      </c>
      <c r="AS69" s="1"/>
      <c r="AT69" s="1"/>
      <c r="AU69" s="1"/>
      <c r="AV69" s="1"/>
      <c r="AW69" s="1"/>
      <c r="AX69" s="1"/>
      <c r="AY69" s="1"/>
      <c r="AZ69" s="1"/>
      <c r="BA69" s="1"/>
      <c r="BB69" s="1"/>
      <c r="BC69" s="1"/>
      <c r="BD69" s="1"/>
      <c r="BE69" s="1"/>
      <c r="BF69" s="1"/>
      <c r="BG69" s="1"/>
      <c r="BH69" s="1"/>
      <c r="BI69" s="1"/>
      <c r="BJ69" s="1"/>
      <c r="BK69" s="1"/>
      <c r="BL69" s="1"/>
      <c r="BM69" s="1"/>
      <c r="BN69" s="1"/>
      <c r="BO69" s="1"/>
      <c r="BP69" s="1"/>
    </row>
    <row r="70" spans="1:68" x14ac:dyDescent="0.25">
      <c r="A70" t="s">
        <v>80</v>
      </c>
      <c r="B70" t="s">
        <v>5</v>
      </c>
      <c r="C70" t="s">
        <v>2</v>
      </c>
      <c r="D70" s="5" t="s">
        <v>3</v>
      </c>
      <c r="E70" s="5" t="s">
        <v>3</v>
      </c>
      <c r="F70" s="5">
        <v>15</v>
      </c>
      <c r="G70" s="5">
        <v>1080</v>
      </c>
      <c r="H70" s="5">
        <v>15</v>
      </c>
      <c r="I70" s="5">
        <v>9560</v>
      </c>
      <c r="J70" s="5">
        <v>0</v>
      </c>
      <c r="K70" s="5">
        <v>0</v>
      </c>
      <c r="L70" s="5">
        <v>0</v>
      </c>
      <c r="M70" s="5">
        <v>170</v>
      </c>
      <c r="N70" s="5">
        <v>7430</v>
      </c>
      <c r="O70" s="5">
        <v>2830</v>
      </c>
      <c r="P70" s="5">
        <v>180</v>
      </c>
      <c r="Q70" s="5">
        <v>70</v>
      </c>
      <c r="R70" s="5">
        <v>0</v>
      </c>
      <c r="S70" s="5">
        <v>95</v>
      </c>
      <c r="T70" s="5">
        <v>220</v>
      </c>
      <c r="U70" s="5">
        <v>385</v>
      </c>
      <c r="V70" s="5">
        <v>365</v>
      </c>
      <c r="W70" s="5">
        <v>420</v>
      </c>
      <c r="X70" s="5">
        <v>485</v>
      </c>
      <c r="Y70" s="5">
        <v>535</v>
      </c>
      <c r="Z70" s="5">
        <v>530</v>
      </c>
      <c r="AA70" s="5">
        <v>605</v>
      </c>
      <c r="AB70" s="5">
        <v>660</v>
      </c>
      <c r="AC70" s="5">
        <v>595</v>
      </c>
      <c r="AD70" s="5">
        <v>575</v>
      </c>
      <c r="AE70" s="5">
        <v>585</v>
      </c>
      <c r="AF70" s="5">
        <v>480</v>
      </c>
      <c r="AG70" s="5">
        <v>500</v>
      </c>
      <c r="AH70" s="5">
        <v>495</v>
      </c>
      <c r="AI70" s="5">
        <v>425</v>
      </c>
      <c r="AJ70" s="5">
        <v>425</v>
      </c>
      <c r="AK70" s="5">
        <v>380</v>
      </c>
      <c r="AL70" s="5">
        <v>315</v>
      </c>
      <c r="AM70" s="5">
        <v>315</v>
      </c>
      <c r="AN70" s="5">
        <v>255</v>
      </c>
      <c r="AO70" s="5">
        <v>320</v>
      </c>
      <c r="AP70" s="5">
        <v>395</v>
      </c>
      <c r="AQ70" s="5">
        <v>295</v>
      </c>
      <c r="AR70" s="5" t="s">
        <v>3</v>
      </c>
      <c r="AS70" s="2"/>
      <c r="AT70" s="2"/>
      <c r="AU70" s="2"/>
      <c r="AV70" s="2"/>
      <c r="AW70" s="2"/>
      <c r="AX70" s="2"/>
      <c r="AY70" s="2"/>
      <c r="AZ70" s="2"/>
      <c r="BA70" s="2"/>
      <c r="BB70" s="2"/>
      <c r="BC70" s="2"/>
      <c r="BD70" s="2"/>
      <c r="BE70" s="2"/>
      <c r="BF70" s="2"/>
      <c r="BG70" s="2"/>
      <c r="BH70" s="2"/>
      <c r="BI70" s="2"/>
      <c r="BJ70" s="2"/>
      <c r="BK70" s="2"/>
      <c r="BL70" s="2"/>
      <c r="BM70" s="2"/>
      <c r="BN70" s="2"/>
      <c r="BO70" s="2"/>
      <c r="BP70" s="2"/>
    </row>
    <row r="71" spans="1:68" x14ac:dyDescent="0.25">
      <c r="A71" t="s">
        <v>81</v>
      </c>
      <c r="B71" t="s">
        <v>12</v>
      </c>
      <c r="C71" t="s">
        <v>2</v>
      </c>
      <c r="D71" s="5">
        <v>15450</v>
      </c>
      <c r="E71" s="5">
        <v>14635</v>
      </c>
      <c r="F71" s="5">
        <v>52195</v>
      </c>
      <c r="G71" s="5">
        <v>17830</v>
      </c>
      <c r="H71" s="5">
        <v>5685</v>
      </c>
      <c r="I71" s="5">
        <v>820</v>
      </c>
      <c r="J71" s="5">
        <v>2780</v>
      </c>
      <c r="K71" s="5">
        <v>3700</v>
      </c>
      <c r="L71" s="5">
        <v>3695</v>
      </c>
      <c r="M71" s="5">
        <v>2170</v>
      </c>
      <c r="N71" s="5">
        <v>19780</v>
      </c>
      <c r="O71" s="5">
        <v>40800</v>
      </c>
      <c r="P71" s="5">
        <v>17390</v>
      </c>
      <c r="Q71" s="5">
        <v>16300</v>
      </c>
      <c r="R71" s="5" t="s">
        <v>3</v>
      </c>
      <c r="S71" s="5">
        <v>115</v>
      </c>
      <c r="T71" s="5">
        <v>255</v>
      </c>
      <c r="U71" s="5">
        <v>420</v>
      </c>
      <c r="V71" s="5">
        <v>565</v>
      </c>
      <c r="W71" s="5">
        <v>675</v>
      </c>
      <c r="X71" s="5">
        <v>810</v>
      </c>
      <c r="Y71" s="5">
        <v>845</v>
      </c>
      <c r="Z71" s="5">
        <v>1025</v>
      </c>
      <c r="AA71" s="5">
        <v>1205</v>
      </c>
      <c r="AB71" s="5">
        <v>1355</v>
      </c>
      <c r="AC71" s="5">
        <v>1690</v>
      </c>
      <c r="AD71" s="5">
        <v>1925</v>
      </c>
      <c r="AE71" s="5">
        <v>2145</v>
      </c>
      <c r="AF71" s="5">
        <v>2300</v>
      </c>
      <c r="AG71" s="5">
        <v>2580</v>
      </c>
      <c r="AH71" s="5">
        <v>2940</v>
      </c>
      <c r="AI71" s="5">
        <v>3150</v>
      </c>
      <c r="AJ71" s="5">
        <v>3380</v>
      </c>
      <c r="AK71" s="5">
        <v>3740</v>
      </c>
      <c r="AL71" s="5">
        <v>3955</v>
      </c>
      <c r="AM71" s="5">
        <v>4250</v>
      </c>
      <c r="AN71" s="5">
        <v>4645</v>
      </c>
      <c r="AO71" s="5">
        <v>5665</v>
      </c>
      <c r="AP71" s="5">
        <v>15745</v>
      </c>
      <c r="AQ71" s="5">
        <v>41245</v>
      </c>
      <c r="AR71" s="5" t="s">
        <v>3</v>
      </c>
      <c r="AS71" s="1"/>
      <c r="AT71" s="1"/>
      <c r="AU71" s="1"/>
      <c r="AV71" s="1"/>
      <c r="AW71" s="1"/>
      <c r="AX71" s="1"/>
      <c r="AY71" s="1"/>
      <c r="AZ71" s="1"/>
      <c r="BA71" s="1"/>
      <c r="BB71" s="1"/>
      <c r="BC71" s="1"/>
      <c r="BD71" s="1"/>
      <c r="BE71" s="1"/>
      <c r="BF71" s="1"/>
      <c r="BG71" s="1"/>
      <c r="BH71" s="1"/>
      <c r="BI71" s="1"/>
      <c r="BJ71" s="1"/>
      <c r="BK71" s="1"/>
      <c r="BL71" s="1"/>
      <c r="BM71" s="1"/>
      <c r="BN71" s="1"/>
      <c r="BO71" s="1"/>
      <c r="BP71" s="1"/>
    </row>
    <row r="72" spans="1:68" x14ac:dyDescent="0.25">
      <c r="A72" t="s">
        <v>82</v>
      </c>
      <c r="B72" t="s">
        <v>7</v>
      </c>
      <c r="C72" t="s">
        <v>2</v>
      </c>
      <c r="D72" s="5">
        <v>10</v>
      </c>
      <c r="E72" s="5">
        <v>130</v>
      </c>
      <c r="F72" s="5">
        <v>970</v>
      </c>
      <c r="G72" s="5">
        <v>11100</v>
      </c>
      <c r="H72" s="5">
        <v>865</v>
      </c>
      <c r="I72" s="5">
        <v>156245</v>
      </c>
      <c r="J72" s="5">
        <v>2955</v>
      </c>
      <c r="K72" s="5">
        <v>9020</v>
      </c>
      <c r="L72" s="5">
        <v>13285</v>
      </c>
      <c r="M72" s="5">
        <v>6515</v>
      </c>
      <c r="N72" s="5">
        <v>36465</v>
      </c>
      <c r="O72" s="5">
        <v>57840</v>
      </c>
      <c r="P72" s="5">
        <v>24350</v>
      </c>
      <c r="Q72" s="5">
        <v>18885</v>
      </c>
      <c r="R72" s="5" t="s">
        <v>3</v>
      </c>
      <c r="S72" s="5">
        <v>2645</v>
      </c>
      <c r="T72" s="5">
        <v>5535</v>
      </c>
      <c r="U72" s="5">
        <v>8205</v>
      </c>
      <c r="V72" s="5">
        <v>8630</v>
      </c>
      <c r="W72" s="5">
        <v>7935</v>
      </c>
      <c r="X72" s="5">
        <v>7210</v>
      </c>
      <c r="Y72" s="5">
        <v>6375</v>
      </c>
      <c r="Z72" s="5">
        <v>5710</v>
      </c>
      <c r="AA72" s="5">
        <v>5225</v>
      </c>
      <c r="AB72" s="5">
        <v>4885</v>
      </c>
      <c r="AC72" s="5">
        <v>4695</v>
      </c>
      <c r="AD72" s="5">
        <v>4430</v>
      </c>
      <c r="AE72" s="5">
        <v>4405</v>
      </c>
      <c r="AF72" s="5">
        <v>4345</v>
      </c>
      <c r="AG72" s="5">
        <v>4510</v>
      </c>
      <c r="AH72" s="5">
        <v>4475</v>
      </c>
      <c r="AI72" s="5">
        <v>4410</v>
      </c>
      <c r="AJ72" s="5">
        <v>4570</v>
      </c>
      <c r="AK72" s="5">
        <v>4955</v>
      </c>
      <c r="AL72" s="5">
        <v>5005</v>
      </c>
      <c r="AM72" s="5">
        <v>5025</v>
      </c>
      <c r="AN72" s="5">
        <v>5060</v>
      </c>
      <c r="AO72" s="5">
        <v>6085</v>
      </c>
      <c r="AP72" s="5">
        <v>14150</v>
      </c>
      <c r="AQ72" s="5">
        <v>26185</v>
      </c>
      <c r="AR72" s="5">
        <v>4655</v>
      </c>
      <c r="AS72" s="2"/>
      <c r="AT72" s="2"/>
      <c r="AU72" s="2"/>
      <c r="AV72" s="2"/>
      <c r="AW72" s="2"/>
      <c r="AX72" s="2"/>
      <c r="AY72" s="2"/>
      <c r="AZ72" s="2"/>
      <c r="BA72" s="2"/>
      <c r="BB72" s="2"/>
      <c r="BC72" s="2"/>
      <c r="BD72" s="2"/>
      <c r="BE72" s="2"/>
      <c r="BF72" s="2"/>
      <c r="BG72" s="2"/>
      <c r="BH72" s="2"/>
      <c r="BI72" s="2"/>
      <c r="BJ72" s="2"/>
      <c r="BK72" s="2"/>
      <c r="BL72" s="2"/>
      <c r="BM72" s="2"/>
      <c r="BN72" s="2"/>
      <c r="BO72" s="2"/>
      <c r="BP72" s="2"/>
    </row>
    <row r="73" spans="1:68" x14ac:dyDescent="0.25">
      <c r="A73" t="s">
        <v>83</v>
      </c>
      <c r="B73" t="s">
        <v>5</v>
      </c>
      <c r="C73" t="s">
        <v>2</v>
      </c>
      <c r="D73" s="5">
        <v>1470</v>
      </c>
      <c r="E73" s="5">
        <v>52495</v>
      </c>
      <c r="F73" s="5">
        <v>76930</v>
      </c>
      <c r="G73" s="5">
        <v>110360</v>
      </c>
      <c r="H73" s="5">
        <v>5205</v>
      </c>
      <c r="I73" s="5">
        <v>26195</v>
      </c>
      <c r="J73" s="5">
        <v>6900</v>
      </c>
      <c r="K73" s="5">
        <v>15345</v>
      </c>
      <c r="L73" s="5">
        <v>19555</v>
      </c>
      <c r="M73" s="5">
        <v>9465</v>
      </c>
      <c r="N73" s="5">
        <v>80545</v>
      </c>
      <c r="O73" s="5">
        <v>94675</v>
      </c>
      <c r="P73" s="5">
        <v>28390</v>
      </c>
      <c r="Q73" s="5">
        <v>17780</v>
      </c>
      <c r="R73" s="5">
        <v>0</v>
      </c>
      <c r="S73" s="5">
        <v>5285</v>
      </c>
      <c r="T73" s="5">
        <v>3905</v>
      </c>
      <c r="U73" s="5">
        <v>4785</v>
      </c>
      <c r="V73" s="5">
        <v>6440</v>
      </c>
      <c r="W73" s="5">
        <v>7950</v>
      </c>
      <c r="X73" s="5">
        <v>9150</v>
      </c>
      <c r="Y73" s="5">
        <v>9740</v>
      </c>
      <c r="Z73" s="5">
        <v>9985</v>
      </c>
      <c r="AA73" s="5">
        <v>10225</v>
      </c>
      <c r="AB73" s="5">
        <v>9955</v>
      </c>
      <c r="AC73" s="5">
        <v>9640</v>
      </c>
      <c r="AD73" s="5">
        <v>9565</v>
      </c>
      <c r="AE73" s="5">
        <v>9710</v>
      </c>
      <c r="AF73" s="5">
        <v>9655</v>
      </c>
      <c r="AG73" s="5">
        <v>9430</v>
      </c>
      <c r="AH73" s="5">
        <v>9340</v>
      </c>
      <c r="AI73" s="5">
        <v>9285</v>
      </c>
      <c r="AJ73" s="5">
        <v>9150</v>
      </c>
      <c r="AK73" s="5">
        <v>9600</v>
      </c>
      <c r="AL73" s="5">
        <v>9625</v>
      </c>
      <c r="AM73" s="5">
        <v>9590</v>
      </c>
      <c r="AN73" s="5">
        <v>10165</v>
      </c>
      <c r="AO73" s="5">
        <v>11815</v>
      </c>
      <c r="AP73" s="5">
        <v>24555</v>
      </c>
      <c r="AQ73" s="5">
        <v>43920</v>
      </c>
      <c r="AR73" s="5">
        <v>185</v>
      </c>
      <c r="AS73" s="1"/>
      <c r="AT73" s="1"/>
      <c r="AU73" s="1"/>
      <c r="AV73" s="1"/>
      <c r="AW73" s="1"/>
      <c r="AX73" s="1"/>
      <c r="AY73" s="1"/>
      <c r="AZ73" s="1"/>
      <c r="BA73" s="1"/>
      <c r="BB73" s="1"/>
      <c r="BC73" s="1"/>
      <c r="BD73" s="1"/>
      <c r="BE73" s="1"/>
      <c r="BF73" s="1"/>
      <c r="BG73" s="1"/>
      <c r="BH73" s="1"/>
      <c r="BI73" s="1"/>
      <c r="BJ73" s="1"/>
      <c r="BK73" s="1"/>
      <c r="BL73" s="1"/>
      <c r="BM73" s="1"/>
      <c r="BN73" s="1"/>
      <c r="BO73" s="1"/>
      <c r="BP73" s="1"/>
    </row>
    <row r="74" spans="1:68" x14ac:dyDescent="0.25">
      <c r="A74" t="s">
        <v>84</v>
      </c>
      <c r="B74" t="s">
        <v>7</v>
      </c>
      <c r="C74" t="s">
        <v>2</v>
      </c>
      <c r="D74" s="5">
        <v>0</v>
      </c>
      <c r="E74" s="5">
        <v>0</v>
      </c>
      <c r="F74" s="5">
        <v>0</v>
      </c>
      <c r="G74" s="5">
        <v>0</v>
      </c>
      <c r="H74" s="5" t="s">
        <v>3</v>
      </c>
      <c r="I74" s="5">
        <v>100235</v>
      </c>
      <c r="J74" s="5">
        <v>2800</v>
      </c>
      <c r="K74" s="5">
        <v>5975</v>
      </c>
      <c r="L74" s="5">
        <v>6650</v>
      </c>
      <c r="M74" s="5">
        <v>3555</v>
      </c>
      <c r="N74" s="5">
        <v>23775</v>
      </c>
      <c r="O74" s="5">
        <v>33610</v>
      </c>
      <c r="P74" s="5">
        <v>13545</v>
      </c>
      <c r="Q74" s="5">
        <v>10325</v>
      </c>
      <c r="R74" s="5">
        <v>0</v>
      </c>
      <c r="S74" s="5">
        <v>1635</v>
      </c>
      <c r="T74" s="5">
        <v>5860</v>
      </c>
      <c r="U74" s="5">
        <v>6530</v>
      </c>
      <c r="V74" s="5">
        <v>6215</v>
      </c>
      <c r="W74" s="5">
        <v>5320</v>
      </c>
      <c r="X74" s="5">
        <v>4800</v>
      </c>
      <c r="Y74" s="5">
        <v>4210</v>
      </c>
      <c r="Z74" s="5">
        <v>3930</v>
      </c>
      <c r="AA74" s="5">
        <v>3640</v>
      </c>
      <c r="AB74" s="5">
        <v>3350</v>
      </c>
      <c r="AC74" s="5">
        <v>3130</v>
      </c>
      <c r="AD74" s="5">
        <v>2880</v>
      </c>
      <c r="AE74" s="5">
        <v>2805</v>
      </c>
      <c r="AF74" s="5">
        <v>2600</v>
      </c>
      <c r="AG74" s="5">
        <v>2465</v>
      </c>
      <c r="AH74" s="5">
        <v>2305</v>
      </c>
      <c r="AI74" s="5">
        <v>2165</v>
      </c>
      <c r="AJ74" s="5">
        <v>2025</v>
      </c>
      <c r="AK74" s="5">
        <v>2285</v>
      </c>
      <c r="AL74" s="5">
        <v>2060</v>
      </c>
      <c r="AM74" s="5">
        <v>1985</v>
      </c>
      <c r="AN74" s="5">
        <v>2105</v>
      </c>
      <c r="AO74" s="5">
        <v>2385</v>
      </c>
      <c r="AP74" s="5">
        <v>4390</v>
      </c>
      <c r="AQ74" s="5">
        <v>19155</v>
      </c>
      <c r="AR74" s="5" t="s">
        <v>3</v>
      </c>
      <c r="AS74" s="2"/>
      <c r="AT74" s="2"/>
      <c r="AU74" s="2"/>
      <c r="AV74" s="2"/>
      <c r="AW74" s="2"/>
      <c r="AX74" s="2"/>
      <c r="AY74" s="2"/>
      <c r="AZ74" s="2"/>
      <c r="BA74" s="2"/>
      <c r="BB74" s="2"/>
      <c r="BC74" s="2"/>
      <c r="BD74" s="2"/>
      <c r="BE74" s="2"/>
      <c r="BF74" s="2"/>
      <c r="BG74" s="2"/>
      <c r="BH74" s="2"/>
      <c r="BI74" s="2"/>
      <c r="BJ74" s="2"/>
      <c r="BK74" s="2"/>
      <c r="BL74" s="2"/>
      <c r="BM74" s="2"/>
      <c r="BN74" s="2"/>
      <c r="BO74" s="2"/>
      <c r="BP74" s="2"/>
    </row>
    <row r="75" spans="1:68" x14ac:dyDescent="0.25">
      <c r="A75" t="s">
        <v>85</v>
      </c>
      <c r="B75" t="s">
        <v>17</v>
      </c>
      <c r="C75" t="s">
        <v>2</v>
      </c>
      <c r="D75" s="5">
        <v>0</v>
      </c>
      <c r="E75" s="5">
        <v>0</v>
      </c>
      <c r="F75" s="5">
        <v>0</v>
      </c>
      <c r="G75" s="5">
        <v>0</v>
      </c>
      <c r="H75" s="5">
        <v>0</v>
      </c>
      <c r="I75" s="5">
        <v>288705</v>
      </c>
      <c r="J75" s="5">
        <v>7195</v>
      </c>
      <c r="K75" s="5">
        <v>16170</v>
      </c>
      <c r="L75" s="5">
        <v>19960</v>
      </c>
      <c r="M75" s="5">
        <v>9860</v>
      </c>
      <c r="N75" s="5">
        <v>61750</v>
      </c>
      <c r="O75" s="5">
        <v>94260</v>
      </c>
      <c r="P75" s="5">
        <v>42820</v>
      </c>
      <c r="Q75" s="5">
        <v>36680</v>
      </c>
      <c r="R75" s="5">
        <v>10</v>
      </c>
      <c r="S75" s="5">
        <v>510</v>
      </c>
      <c r="T75" s="5">
        <v>1740</v>
      </c>
      <c r="U75" s="5">
        <v>3165</v>
      </c>
      <c r="V75" s="5">
        <v>4635</v>
      </c>
      <c r="W75" s="5">
        <v>6080</v>
      </c>
      <c r="X75" s="5">
        <v>7355</v>
      </c>
      <c r="Y75" s="5">
        <v>8415</v>
      </c>
      <c r="Z75" s="5">
        <v>9030</v>
      </c>
      <c r="AA75" s="5">
        <v>9665</v>
      </c>
      <c r="AB75" s="5">
        <v>10290</v>
      </c>
      <c r="AC75" s="5">
        <v>10530</v>
      </c>
      <c r="AD75" s="5">
        <v>11035</v>
      </c>
      <c r="AE75" s="5">
        <v>12025</v>
      </c>
      <c r="AF75" s="5">
        <v>12065</v>
      </c>
      <c r="AG75" s="5">
        <v>12360</v>
      </c>
      <c r="AH75" s="5">
        <v>12270</v>
      </c>
      <c r="AI75" s="5">
        <v>12215</v>
      </c>
      <c r="AJ75" s="5">
        <v>12405</v>
      </c>
      <c r="AK75" s="5">
        <v>13230</v>
      </c>
      <c r="AL75" s="5">
        <v>12535</v>
      </c>
      <c r="AM75" s="5">
        <v>11955</v>
      </c>
      <c r="AN75" s="5">
        <v>11420</v>
      </c>
      <c r="AO75" s="5">
        <v>12450</v>
      </c>
      <c r="AP75" s="5">
        <v>27195</v>
      </c>
      <c r="AQ75" s="5">
        <v>44130</v>
      </c>
      <c r="AR75" s="5" t="s">
        <v>3</v>
      </c>
      <c r="AS75" s="1"/>
      <c r="AT75" s="1"/>
      <c r="AU75" s="1"/>
      <c r="AV75" s="1"/>
      <c r="AW75" s="1"/>
      <c r="AX75" s="1"/>
      <c r="AY75" s="1"/>
      <c r="AZ75" s="1"/>
      <c r="BA75" s="1"/>
      <c r="BB75" s="1"/>
      <c r="BC75" s="1"/>
      <c r="BD75" s="1"/>
      <c r="BE75" s="1"/>
      <c r="BF75" s="1"/>
      <c r="BG75" s="1"/>
      <c r="BH75" s="1"/>
      <c r="BI75" s="1"/>
      <c r="BJ75" s="1"/>
      <c r="BK75" s="1"/>
      <c r="BL75" s="1"/>
      <c r="BM75" s="1"/>
      <c r="BN75" s="1"/>
      <c r="BO75" s="1"/>
      <c r="BP75" s="1"/>
    </row>
    <row r="76" spans="1:68" x14ac:dyDescent="0.25">
      <c r="A76" t="s">
        <v>86</v>
      </c>
      <c r="B76" t="s">
        <v>5</v>
      </c>
      <c r="C76" t="s">
        <v>2</v>
      </c>
      <c r="D76" s="5">
        <v>120</v>
      </c>
      <c r="E76" s="5">
        <v>16020</v>
      </c>
      <c r="F76" s="5">
        <v>25265</v>
      </c>
      <c r="G76" s="5">
        <v>34370</v>
      </c>
      <c r="H76" s="5">
        <v>620</v>
      </c>
      <c r="I76" s="5">
        <v>5565</v>
      </c>
      <c r="J76" s="5">
        <v>1510</v>
      </c>
      <c r="K76" s="5">
        <v>4160</v>
      </c>
      <c r="L76" s="5">
        <v>5430</v>
      </c>
      <c r="M76" s="5">
        <v>2845</v>
      </c>
      <c r="N76" s="5">
        <v>17715</v>
      </c>
      <c r="O76" s="5">
        <v>27640</v>
      </c>
      <c r="P76" s="5">
        <v>12785</v>
      </c>
      <c r="Q76" s="5">
        <v>9855</v>
      </c>
      <c r="R76" s="5">
        <v>10</v>
      </c>
      <c r="S76" s="5">
        <v>4465</v>
      </c>
      <c r="T76" s="5">
        <v>5490</v>
      </c>
      <c r="U76" s="5">
        <v>5130</v>
      </c>
      <c r="V76" s="5">
        <v>4265</v>
      </c>
      <c r="W76" s="5">
        <v>3535</v>
      </c>
      <c r="X76" s="5">
        <v>3255</v>
      </c>
      <c r="Y76" s="5">
        <v>2935</v>
      </c>
      <c r="Z76" s="5">
        <v>2735</v>
      </c>
      <c r="AA76" s="5">
        <v>2655</v>
      </c>
      <c r="AB76" s="5">
        <v>2435</v>
      </c>
      <c r="AC76" s="5">
        <v>2345</v>
      </c>
      <c r="AD76" s="5">
        <v>2345</v>
      </c>
      <c r="AE76" s="5">
        <v>2460</v>
      </c>
      <c r="AF76" s="5">
        <v>2410</v>
      </c>
      <c r="AG76" s="5">
        <v>2315</v>
      </c>
      <c r="AH76" s="5">
        <v>2310</v>
      </c>
      <c r="AI76" s="5">
        <v>2140</v>
      </c>
      <c r="AJ76" s="5">
        <v>2210</v>
      </c>
      <c r="AK76" s="5">
        <v>2305</v>
      </c>
      <c r="AL76" s="5">
        <v>2330</v>
      </c>
      <c r="AM76" s="5">
        <v>2145</v>
      </c>
      <c r="AN76" s="5">
        <v>2185</v>
      </c>
      <c r="AO76" s="5">
        <v>2380</v>
      </c>
      <c r="AP76" s="5">
        <v>3620</v>
      </c>
      <c r="AQ76" s="5">
        <v>11355</v>
      </c>
      <c r="AR76" s="5">
        <v>205</v>
      </c>
      <c r="AS76" s="2"/>
      <c r="AT76" s="2"/>
      <c r="AU76" s="2"/>
      <c r="AV76" s="2"/>
      <c r="AW76" s="2"/>
      <c r="AX76" s="2"/>
      <c r="AY76" s="2"/>
      <c r="AZ76" s="2"/>
      <c r="BA76" s="2"/>
      <c r="BB76" s="2"/>
      <c r="BC76" s="2"/>
      <c r="BD76" s="2"/>
      <c r="BE76" s="2"/>
      <c r="BF76" s="2"/>
      <c r="BG76" s="2"/>
      <c r="BH76" s="2"/>
      <c r="BI76" s="2"/>
      <c r="BJ76" s="2"/>
      <c r="BK76" s="2"/>
      <c r="BL76" s="2"/>
      <c r="BM76" s="2"/>
      <c r="BN76" s="2"/>
      <c r="BO76" s="2"/>
      <c r="BP76" s="2"/>
    </row>
    <row r="77" spans="1:68" x14ac:dyDescent="0.25">
      <c r="A77" t="s">
        <v>87</v>
      </c>
      <c r="B77" t="s">
        <v>1</v>
      </c>
      <c r="C77" t="s">
        <v>2</v>
      </c>
      <c r="D77" s="5">
        <v>4965</v>
      </c>
      <c r="E77" s="5">
        <v>1055</v>
      </c>
      <c r="F77" s="5">
        <v>48835</v>
      </c>
      <c r="G77" s="5">
        <v>118305</v>
      </c>
      <c r="H77" s="5">
        <v>90</v>
      </c>
      <c r="I77" s="5">
        <v>22390</v>
      </c>
      <c r="J77" s="5">
        <v>5040</v>
      </c>
      <c r="K77" s="5">
        <v>11225</v>
      </c>
      <c r="L77" s="5">
        <v>15385</v>
      </c>
      <c r="M77" s="5">
        <v>7795</v>
      </c>
      <c r="N77" s="5">
        <v>48210</v>
      </c>
      <c r="O77" s="5">
        <v>67430</v>
      </c>
      <c r="P77" s="5">
        <v>24335</v>
      </c>
      <c r="Q77" s="5">
        <v>16225</v>
      </c>
      <c r="R77" s="5">
        <v>0</v>
      </c>
      <c r="S77" s="5">
        <v>595</v>
      </c>
      <c r="T77" s="5">
        <v>3550</v>
      </c>
      <c r="U77" s="5">
        <v>7340</v>
      </c>
      <c r="V77" s="5">
        <v>9815</v>
      </c>
      <c r="W77" s="5">
        <v>11075</v>
      </c>
      <c r="X77" s="5">
        <v>11285</v>
      </c>
      <c r="Y77" s="5">
        <v>10765</v>
      </c>
      <c r="Z77" s="5">
        <v>9820</v>
      </c>
      <c r="AA77" s="5">
        <v>9135</v>
      </c>
      <c r="AB77" s="5">
        <v>8245</v>
      </c>
      <c r="AC77" s="5">
        <v>7665</v>
      </c>
      <c r="AD77" s="5">
        <v>7150</v>
      </c>
      <c r="AE77" s="5">
        <v>6590</v>
      </c>
      <c r="AF77" s="5">
        <v>6045</v>
      </c>
      <c r="AG77" s="5">
        <v>5685</v>
      </c>
      <c r="AH77" s="5">
        <v>5230</v>
      </c>
      <c r="AI77" s="5">
        <v>4935</v>
      </c>
      <c r="AJ77" s="5">
        <v>4540</v>
      </c>
      <c r="AK77" s="5">
        <v>4300</v>
      </c>
      <c r="AL77" s="5">
        <v>4080</v>
      </c>
      <c r="AM77" s="5">
        <v>3675</v>
      </c>
      <c r="AN77" s="5">
        <v>3390</v>
      </c>
      <c r="AO77" s="5">
        <v>3250</v>
      </c>
      <c r="AP77" s="5">
        <v>3185</v>
      </c>
      <c r="AQ77" s="5">
        <v>44150</v>
      </c>
      <c r="AR77" s="5">
        <v>145</v>
      </c>
      <c r="AS77" s="1"/>
      <c r="AT77" s="1"/>
      <c r="AU77" s="1"/>
      <c r="AV77" s="1"/>
      <c r="AW77" s="1"/>
      <c r="AX77" s="1"/>
      <c r="AY77" s="1"/>
      <c r="AZ77" s="1"/>
      <c r="BA77" s="1"/>
      <c r="BB77" s="1"/>
      <c r="BC77" s="1"/>
      <c r="BD77" s="1"/>
      <c r="BE77" s="1"/>
      <c r="BF77" s="1"/>
      <c r="BG77" s="1"/>
      <c r="BH77" s="1"/>
      <c r="BI77" s="1"/>
      <c r="BJ77" s="1"/>
      <c r="BK77" s="1"/>
      <c r="BL77" s="1"/>
      <c r="BM77" s="1"/>
      <c r="BN77" s="1"/>
      <c r="BO77" s="1"/>
      <c r="BP77" s="1"/>
    </row>
    <row r="78" spans="1:68" x14ac:dyDescent="0.25">
      <c r="A78" t="s">
        <v>88</v>
      </c>
      <c r="B78" t="s">
        <v>17</v>
      </c>
      <c r="C78" t="s">
        <v>2</v>
      </c>
      <c r="D78" s="5">
        <v>315</v>
      </c>
      <c r="E78" s="5">
        <v>10080</v>
      </c>
      <c r="F78" s="5">
        <v>36465</v>
      </c>
      <c r="G78" s="5">
        <v>21795</v>
      </c>
      <c r="H78" s="5">
        <v>350</v>
      </c>
      <c r="I78" s="5">
        <v>4370</v>
      </c>
      <c r="J78" s="5">
        <v>1405</v>
      </c>
      <c r="K78" s="5">
        <v>3885</v>
      </c>
      <c r="L78" s="5">
        <v>5800</v>
      </c>
      <c r="M78" s="5">
        <v>3100</v>
      </c>
      <c r="N78" s="5">
        <v>17380</v>
      </c>
      <c r="O78" s="5">
        <v>25455</v>
      </c>
      <c r="P78" s="5">
        <v>9515</v>
      </c>
      <c r="Q78" s="5">
        <v>6835</v>
      </c>
      <c r="R78" s="5" t="s">
        <v>3</v>
      </c>
      <c r="S78" s="5">
        <v>315</v>
      </c>
      <c r="T78" s="5">
        <v>865</v>
      </c>
      <c r="U78" s="5">
        <v>1155</v>
      </c>
      <c r="V78" s="5">
        <v>1475</v>
      </c>
      <c r="W78" s="5">
        <v>1750</v>
      </c>
      <c r="X78" s="5">
        <v>1960</v>
      </c>
      <c r="Y78" s="5">
        <v>2165</v>
      </c>
      <c r="Z78" s="5">
        <v>2380</v>
      </c>
      <c r="AA78" s="5">
        <v>2580</v>
      </c>
      <c r="AB78" s="5">
        <v>2785</v>
      </c>
      <c r="AC78" s="5">
        <v>2835</v>
      </c>
      <c r="AD78" s="5">
        <v>2915</v>
      </c>
      <c r="AE78" s="5">
        <v>3045</v>
      </c>
      <c r="AF78" s="5">
        <v>3100</v>
      </c>
      <c r="AG78" s="5">
        <v>3095</v>
      </c>
      <c r="AH78" s="5">
        <v>3170</v>
      </c>
      <c r="AI78" s="5">
        <v>3025</v>
      </c>
      <c r="AJ78" s="5">
        <v>2975</v>
      </c>
      <c r="AK78" s="5">
        <v>2940</v>
      </c>
      <c r="AL78" s="5">
        <v>3010</v>
      </c>
      <c r="AM78" s="5">
        <v>2935</v>
      </c>
      <c r="AN78" s="5">
        <v>3235</v>
      </c>
      <c r="AO78" s="5">
        <v>4155</v>
      </c>
      <c r="AP78" s="5">
        <v>8110</v>
      </c>
      <c r="AQ78" s="5">
        <v>7375</v>
      </c>
      <c r="AR78" s="5">
        <v>15</v>
      </c>
      <c r="AS78" s="2"/>
      <c r="AT78" s="2"/>
      <c r="AU78" s="2"/>
      <c r="AV78" s="2"/>
      <c r="AW78" s="2"/>
      <c r="AX78" s="2"/>
      <c r="AY78" s="2"/>
      <c r="AZ78" s="2"/>
      <c r="BA78" s="2"/>
      <c r="BB78" s="2"/>
      <c r="BC78" s="2"/>
      <c r="BD78" s="2"/>
      <c r="BE78" s="2"/>
      <c r="BF78" s="2"/>
      <c r="BG78" s="2"/>
      <c r="BH78" s="2"/>
      <c r="BI78" s="2"/>
      <c r="BJ78" s="2"/>
      <c r="BK78" s="2"/>
      <c r="BL78" s="2"/>
      <c r="BM78" s="2"/>
      <c r="BN78" s="2"/>
      <c r="BO78" s="2"/>
      <c r="BP78" s="2"/>
    </row>
    <row r="79" spans="1:68" x14ac:dyDescent="0.25">
      <c r="A79" t="s">
        <v>89</v>
      </c>
      <c r="B79" t="s">
        <v>12</v>
      </c>
      <c r="C79" t="s">
        <v>2</v>
      </c>
      <c r="D79" s="5" t="s">
        <v>3</v>
      </c>
      <c r="E79" s="5">
        <v>145</v>
      </c>
      <c r="F79" s="5">
        <v>2880</v>
      </c>
      <c r="G79" s="5">
        <v>26155</v>
      </c>
      <c r="H79" s="5">
        <v>6285</v>
      </c>
      <c r="I79" s="5">
        <v>25710</v>
      </c>
      <c r="J79" s="5">
        <v>360</v>
      </c>
      <c r="K79" s="5">
        <v>1085</v>
      </c>
      <c r="L79" s="5">
        <v>2270</v>
      </c>
      <c r="M79" s="5">
        <v>960</v>
      </c>
      <c r="N79" s="5">
        <v>14605</v>
      </c>
      <c r="O79" s="5">
        <v>30940</v>
      </c>
      <c r="P79" s="5">
        <v>8730</v>
      </c>
      <c r="Q79" s="5">
        <v>2220</v>
      </c>
      <c r="R79" s="5">
        <v>0</v>
      </c>
      <c r="S79" s="5">
        <v>2430</v>
      </c>
      <c r="T79" s="5">
        <v>5570</v>
      </c>
      <c r="U79" s="5">
        <v>4910</v>
      </c>
      <c r="V79" s="5">
        <v>3955</v>
      </c>
      <c r="W79" s="5">
        <v>3825</v>
      </c>
      <c r="X79" s="5">
        <v>3800</v>
      </c>
      <c r="Y79" s="5">
        <v>3920</v>
      </c>
      <c r="Z79" s="5">
        <v>3915</v>
      </c>
      <c r="AA79" s="5">
        <v>4185</v>
      </c>
      <c r="AB79" s="5">
        <v>3805</v>
      </c>
      <c r="AC79" s="5">
        <v>3505</v>
      </c>
      <c r="AD79" s="5">
        <v>3160</v>
      </c>
      <c r="AE79" s="5">
        <v>2685</v>
      </c>
      <c r="AF79" s="5">
        <v>2300</v>
      </c>
      <c r="AG79" s="5">
        <v>1885</v>
      </c>
      <c r="AH79" s="5">
        <v>1540</v>
      </c>
      <c r="AI79" s="5">
        <v>1280</v>
      </c>
      <c r="AJ79" s="5">
        <v>1125</v>
      </c>
      <c r="AK79" s="5">
        <v>885</v>
      </c>
      <c r="AL79" s="5">
        <v>725</v>
      </c>
      <c r="AM79" s="5">
        <v>575</v>
      </c>
      <c r="AN79" s="5">
        <v>410</v>
      </c>
      <c r="AO79" s="5">
        <v>275</v>
      </c>
      <c r="AP79" s="5">
        <v>175</v>
      </c>
      <c r="AQ79" s="5">
        <v>10</v>
      </c>
      <c r="AR79" s="5">
        <v>330</v>
      </c>
      <c r="AS79" s="1"/>
      <c r="AT79" s="1"/>
      <c r="AU79" s="1"/>
      <c r="AV79" s="1"/>
      <c r="AW79" s="1"/>
      <c r="AX79" s="1"/>
      <c r="AY79" s="1"/>
      <c r="AZ79" s="1"/>
      <c r="BA79" s="1"/>
      <c r="BB79" s="1"/>
      <c r="BC79" s="1"/>
      <c r="BD79" s="1"/>
      <c r="BE79" s="1"/>
      <c r="BF79" s="1"/>
      <c r="BG79" s="1"/>
      <c r="BH79" s="1"/>
      <c r="BI79" s="1"/>
      <c r="BJ79" s="1"/>
      <c r="BK79" s="1"/>
      <c r="BL79" s="1"/>
      <c r="BM79" s="1"/>
      <c r="BN79" s="1"/>
      <c r="BO79" s="1"/>
      <c r="BP79" s="1"/>
    </row>
    <row r="80" spans="1:68" x14ac:dyDescent="0.25">
      <c r="A80" t="s">
        <v>90</v>
      </c>
      <c r="B80" t="s">
        <v>17</v>
      </c>
      <c r="C80" t="s">
        <v>2</v>
      </c>
      <c r="D80" s="5">
        <v>260</v>
      </c>
      <c r="E80" s="5">
        <v>2930</v>
      </c>
      <c r="F80" s="5">
        <v>68095</v>
      </c>
      <c r="G80" s="5">
        <v>33840</v>
      </c>
      <c r="H80" s="5">
        <v>35</v>
      </c>
      <c r="I80" s="5">
        <v>11845</v>
      </c>
      <c r="J80" s="5">
        <v>900</v>
      </c>
      <c r="K80" s="5">
        <v>4505</v>
      </c>
      <c r="L80" s="5">
        <v>6775</v>
      </c>
      <c r="M80" s="5">
        <v>3845</v>
      </c>
      <c r="N80" s="5">
        <v>23940</v>
      </c>
      <c r="O80" s="5">
        <v>36700</v>
      </c>
      <c r="P80" s="5">
        <v>20780</v>
      </c>
      <c r="Q80" s="5">
        <v>19550</v>
      </c>
      <c r="R80" s="5">
        <v>0</v>
      </c>
      <c r="S80" s="5">
        <v>115</v>
      </c>
      <c r="T80" s="5">
        <v>565</v>
      </c>
      <c r="U80" s="5">
        <v>1360</v>
      </c>
      <c r="V80" s="5">
        <v>1910</v>
      </c>
      <c r="W80" s="5">
        <v>2345</v>
      </c>
      <c r="X80" s="5">
        <v>2795</v>
      </c>
      <c r="Y80" s="5">
        <v>2905</v>
      </c>
      <c r="Z80" s="5">
        <v>2885</v>
      </c>
      <c r="AA80" s="5">
        <v>3080</v>
      </c>
      <c r="AB80" s="5">
        <v>2890</v>
      </c>
      <c r="AC80" s="5">
        <v>2980</v>
      </c>
      <c r="AD80" s="5">
        <v>3040</v>
      </c>
      <c r="AE80" s="5">
        <v>3095</v>
      </c>
      <c r="AF80" s="5">
        <v>3090</v>
      </c>
      <c r="AG80" s="5">
        <v>3355</v>
      </c>
      <c r="AH80" s="5">
        <v>3395</v>
      </c>
      <c r="AI80" s="5">
        <v>3390</v>
      </c>
      <c r="AJ80" s="5">
        <v>3390</v>
      </c>
      <c r="AK80" s="5">
        <v>3555</v>
      </c>
      <c r="AL80" s="5">
        <v>3630</v>
      </c>
      <c r="AM80" s="5">
        <v>3780</v>
      </c>
      <c r="AN80" s="5">
        <v>4005</v>
      </c>
      <c r="AO80" s="5">
        <v>4560</v>
      </c>
      <c r="AP80" s="5">
        <v>8640</v>
      </c>
      <c r="AQ80" s="5">
        <v>42250</v>
      </c>
      <c r="AR80" s="5" t="s">
        <v>3</v>
      </c>
      <c r="AS80" s="2"/>
      <c r="AT80" s="2"/>
      <c r="AU80" s="2"/>
      <c r="AV80" s="2"/>
      <c r="AW80" s="2"/>
      <c r="AX80" s="2"/>
      <c r="AY80" s="2"/>
      <c r="AZ80" s="2"/>
      <c r="BA80" s="2"/>
      <c r="BB80" s="2"/>
      <c r="BC80" s="2"/>
      <c r="BD80" s="2"/>
      <c r="BE80" s="2"/>
      <c r="BF80" s="2"/>
      <c r="BG80" s="2"/>
      <c r="BH80" s="2"/>
      <c r="BI80" s="2"/>
      <c r="BJ80" s="2"/>
      <c r="BK80" s="2"/>
      <c r="BL80" s="2"/>
      <c r="BM80" s="2"/>
      <c r="BN80" s="2"/>
      <c r="BO80" s="2"/>
      <c r="BP80" s="2"/>
    </row>
    <row r="81" spans="1:68" x14ac:dyDescent="0.25">
      <c r="A81" t="s">
        <v>91</v>
      </c>
      <c r="B81" t="s">
        <v>43</v>
      </c>
      <c r="C81" t="s">
        <v>2</v>
      </c>
      <c r="D81" s="5">
        <v>765</v>
      </c>
      <c r="E81" s="5">
        <v>2495</v>
      </c>
      <c r="F81" s="5">
        <v>40675</v>
      </c>
      <c r="G81" s="5">
        <v>27920</v>
      </c>
      <c r="H81" s="5">
        <v>830</v>
      </c>
      <c r="I81" s="5">
        <v>6575</v>
      </c>
      <c r="J81" s="5">
        <v>100</v>
      </c>
      <c r="K81" s="5">
        <v>770</v>
      </c>
      <c r="L81" s="5">
        <v>1880</v>
      </c>
      <c r="M81" s="5">
        <v>1900</v>
      </c>
      <c r="N81" s="5">
        <v>22070</v>
      </c>
      <c r="O81" s="5">
        <v>28625</v>
      </c>
      <c r="P81" s="5">
        <v>12200</v>
      </c>
      <c r="Q81" s="5">
        <v>11715</v>
      </c>
      <c r="R81" s="5">
        <v>10</v>
      </c>
      <c r="S81" s="5">
        <v>215</v>
      </c>
      <c r="T81" s="5">
        <v>510</v>
      </c>
      <c r="U81" s="5">
        <v>740</v>
      </c>
      <c r="V81" s="5">
        <v>905</v>
      </c>
      <c r="W81" s="5">
        <v>1100</v>
      </c>
      <c r="X81" s="5">
        <v>1320</v>
      </c>
      <c r="Y81" s="5">
        <v>1550</v>
      </c>
      <c r="Z81" s="5">
        <v>1790</v>
      </c>
      <c r="AA81" s="5">
        <v>2030</v>
      </c>
      <c r="AB81" s="5">
        <v>2340</v>
      </c>
      <c r="AC81" s="5">
        <v>2650</v>
      </c>
      <c r="AD81" s="5">
        <v>2960</v>
      </c>
      <c r="AE81" s="5">
        <v>3295</v>
      </c>
      <c r="AF81" s="5">
        <v>3400</v>
      </c>
      <c r="AG81" s="5">
        <v>3585</v>
      </c>
      <c r="AH81" s="5">
        <v>3625</v>
      </c>
      <c r="AI81" s="5">
        <v>3645</v>
      </c>
      <c r="AJ81" s="5">
        <v>3625</v>
      </c>
      <c r="AK81" s="5">
        <v>3570</v>
      </c>
      <c r="AL81" s="5">
        <v>3710</v>
      </c>
      <c r="AM81" s="5">
        <v>3650</v>
      </c>
      <c r="AN81" s="5">
        <v>3875</v>
      </c>
      <c r="AO81" s="5">
        <v>4230</v>
      </c>
      <c r="AP81" s="5">
        <v>8270</v>
      </c>
      <c r="AQ81" s="5">
        <v>12670</v>
      </c>
      <c r="AR81" s="5">
        <v>10</v>
      </c>
      <c r="AS81" s="1"/>
      <c r="AT81" s="1"/>
      <c r="AU81" s="1"/>
      <c r="AV81" s="1"/>
      <c r="AW81" s="1"/>
      <c r="AX81" s="1"/>
      <c r="AY81" s="1"/>
      <c r="AZ81" s="1"/>
      <c r="BA81" s="1"/>
      <c r="BB81" s="1"/>
      <c r="BC81" s="1"/>
      <c r="BD81" s="1"/>
      <c r="BE81" s="1"/>
      <c r="BF81" s="1"/>
      <c r="BG81" s="1"/>
      <c r="BH81" s="1"/>
      <c r="BI81" s="1"/>
      <c r="BJ81" s="1"/>
      <c r="BK81" s="1"/>
      <c r="BL81" s="1"/>
      <c r="BM81" s="1"/>
      <c r="BN81" s="1"/>
      <c r="BO81" s="1"/>
      <c r="BP81" s="1"/>
    </row>
    <row r="82" spans="1:68" x14ac:dyDescent="0.25">
      <c r="A82" t="s">
        <v>92</v>
      </c>
      <c r="B82" t="s">
        <v>1</v>
      </c>
      <c r="C82" t="s">
        <v>2</v>
      </c>
      <c r="D82" s="5">
        <v>365</v>
      </c>
      <c r="E82" s="5">
        <v>11155</v>
      </c>
      <c r="F82" s="5">
        <v>19455</v>
      </c>
      <c r="G82" s="5">
        <v>26390</v>
      </c>
      <c r="H82" s="5">
        <v>1645</v>
      </c>
      <c r="I82" s="5">
        <v>23180</v>
      </c>
      <c r="J82" s="5">
        <v>1005</v>
      </c>
      <c r="K82" s="5">
        <v>3405</v>
      </c>
      <c r="L82" s="5">
        <v>5010</v>
      </c>
      <c r="M82" s="5">
        <v>2775</v>
      </c>
      <c r="N82" s="5">
        <v>17180</v>
      </c>
      <c r="O82" s="5">
        <v>28375</v>
      </c>
      <c r="P82" s="5">
        <v>14030</v>
      </c>
      <c r="Q82" s="5">
        <v>10415</v>
      </c>
      <c r="R82" s="5">
        <v>0</v>
      </c>
      <c r="S82" s="5">
        <v>750</v>
      </c>
      <c r="T82" s="5">
        <v>2020</v>
      </c>
      <c r="U82" s="5">
        <v>2175</v>
      </c>
      <c r="V82" s="5">
        <v>2460</v>
      </c>
      <c r="W82" s="5">
        <v>2760</v>
      </c>
      <c r="X82" s="5">
        <v>3030</v>
      </c>
      <c r="Y82" s="5">
        <v>3060</v>
      </c>
      <c r="Z82" s="5">
        <v>2960</v>
      </c>
      <c r="AA82" s="5">
        <v>2825</v>
      </c>
      <c r="AB82" s="5">
        <v>2775</v>
      </c>
      <c r="AC82" s="5">
        <v>2530</v>
      </c>
      <c r="AD82" s="5">
        <v>2560</v>
      </c>
      <c r="AE82" s="5">
        <v>2465</v>
      </c>
      <c r="AF82" s="5">
        <v>2475</v>
      </c>
      <c r="AG82" s="5">
        <v>2350</v>
      </c>
      <c r="AH82" s="5">
        <v>2320</v>
      </c>
      <c r="AI82" s="5">
        <v>2235</v>
      </c>
      <c r="AJ82" s="5">
        <v>2165</v>
      </c>
      <c r="AK82" s="5">
        <v>2155</v>
      </c>
      <c r="AL82" s="5">
        <v>2140</v>
      </c>
      <c r="AM82" s="5">
        <v>2180</v>
      </c>
      <c r="AN82" s="5">
        <v>2185</v>
      </c>
      <c r="AO82" s="5">
        <v>2365</v>
      </c>
      <c r="AP82" s="5">
        <v>4205</v>
      </c>
      <c r="AQ82" s="5">
        <v>13440</v>
      </c>
      <c r="AR82" s="5">
        <v>9615</v>
      </c>
      <c r="AS82" s="2"/>
      <c r="AT82" s="2"/>
      <c r="AU82" s="2"/>
      <c r="AV82" s="2"/>
      <c r="AW82" s="2"/>
      <c r="AX82" s="2"/>
      <c r="AY82" s="2"/>
      <c r="AZ82" s="2"/>
      <c r="BA82" s="2"/>
      <c r="BB82" s="2"/>
      <c r="BC82" s="2"/>
      <c r="BD82" s="2"/>
      <c r="BE82" s="2"/>
      <c r="BF82" s="2"/>
      <c r="BG82" s="2"/>
      <c r="BH82" s="2"/>
      <c r="BI82" s="2"/>
      <c r="BJ82" s="2"/>
      <c r="BK82" s="2"/>
      <c r="BL82" s="2"/>
      <c r="BM82" s="2"/>
      <c r="BN82" s="2"/>
      <c r="BO82" s="2"/>
      <c r="BP82" s="2"/>
    </row>
    <row r="83" spans="1:68" x14ac:dyDescent="0.25">
      <c r="A83" t="s">
        <v>93</v>
      </c>
      <c r="B83" t="s">
        <v>12</v>
      </c>
      <c r="C83" t="s">
        <v>19</v>
      </c>
      <c r="D83" s="5" t="s">
        <v>3</v>
      </c>
      <c r="E83" s="5">
        <v>15</v>
      </c>
      <c r="F83" s="5">
        <v>405</v>
      </c>
      <c r="G83" s="5">
        <v>9325</v>
      </c>
      <c r="H83" s="5">
        <v>11265</v>
      </c>
      <c r="I83" s="5">
        <v>5805</v>
      </c>
      <c r="J83" s="5">
        <v>375</v>
      </c>
      <c r="K83" s="5">
        <v>715</v>
      </c>
      <c r="L83" s="5">
        <v>1125</v>
      </c>
      <c r="M83" s="5">
        <v>780</v>
      </c>
      <c r="N83" s="5">
        <v>10190</v>
      </c>
      <c r="O83" s="5">
        <v>11630</v>
      </c>
      <c r="P83" s="5">
        <v>1540</v>
      </c>
      <c r="Q83" s="5">
        <v>470</v>
      </c>
      <c r="R83" s="5">
        <v>0</v>
      </c>
      <c r="S83" s="5">
        <v>755</v>
      </c>
      <c r="T83" s="5">
        <v>1420</v>
      </c>
      <c r="U83" s="5">
        <v>2200</v>
      </c>
      <c r="V83" s="5">
        <v>2465</v>
      </c>
      <c r="W83" s="5">
        <v>2550</v>
      </c>
      <c r="X83" s="5">
        <v>2480</v>
      </c>
      <c r="Y83" s="5">
        <v>2240</v>
      </c>
      <c r="Z83" s="5">
        <v>1955</v>
      </c>
      <c r="AA83" s="5">
        <v>1685</v>
      </c>
      <c r="AB83" s="5">
        <v>1450</v>
      </c>
      <c r="AC83" s="5">
        <v>1305</v>
      </c>
      <c r="AD83" s="5">
        <v>1080</v>
      </c>
      <c r="AE83" s="5">
        <v>905</v>
      </c>
      <c r="AF83" s="5">
        <v>785</v>
      </c>
      <c r="AG83" s="5">
        <v>580</v>
      </c>
      <c r="AH83" s="5">
        <v>530</v>
      </c>
      <c r="AI83" s="5">
        <v>435</v>
      </c>
      <c r="AJ83" s="5">
        <v>375</v>
      </c>
      <c r="AK83" s="5">
        <v>390</v>
      </c>
      <c r="AL83" s="5">
        <v>300</v>
      </c>
      <c r="AM83" s="5">
        <v>220</v>
      </c>
      <c r="AN83" s="5">
        <v>210</v>
      </c>
      <c r="AO83" s="5">
        <v>175</v>
      </c>
      <c r="AP83" s="5">
        <v>260</v>
      </c>
      <c r="AQ83" s="5">
        <v>55</v>
      </c>
      <c r="AR83" s="5">
        <v>20</v>
      </c>
      <c r="AS83" s="1"/>
      <c r="AT83" s="1"/>
      <c r="AU83" s="1"/>
      <c r="AV83" s="1"/>
      <c r="AW83" s="1"/>
      <c r="AX83" s="1"/>
      <c r="AY83" s="1"/>
      <c r="AZ83" s="1"/>
      <c r="BA83" s="1"/>
      <c r="BB83" s="1"/>
      <c r="BC83" s="1"/>
      <c r="BD83" s="1"/>
      <c r="BE83" s="1"/>
      <c r="BF83" s="1"/>
      <c r="BG83" s="1"/>
      <c r="BH83" s="1"/>
      <c r="BI83" s="1"/>
      <c r="BJ83" s="1"/>
      <c r="BK83" s="1"/>
      <c r="BL83" s="1"/>
      <c r="BM83" s="1"/>
      <c r="BN83" s="1"/>
      <c r="BO83" s="1"/>
      <c r="BP83" s="1"/>
    </row>
    <row r="84" spans="1:68" x14ac:dyDescent="0.25">
      <c r="A84" t="s">
        <v>94</v>
      </c>
      <c r="B84" t="s">
        <v>12</v>
      </c>
      <c r="C84" t="s">
        <v>2</v>
      </c>
      <c r="D84" s="5">
        <v>0</v>
      </c>
      <c r="E84" s="5">
        <v>0</v>
      </c>
      <c r="F84" s="5">
        <v>0</v>
      </c>
      <c r="G84" s="5">
        <v>0</v>
      </c>
      <c r="H84" s="5">
        <v>0</v>
      </c>
      <c r="I84" s="5">
        <v>137275</v>
      </c>
      <c r="J84" s="5">
        <v>4835</v>
      </c>
      <c r="K84" s="5">
        <v>7720</v>
      </c>
      <c r="L84" s="5">
        <v>8775</v>
      </c>
      <c r="M84" s="5">
        <v>4650</v>
      </c>
      <c r="N84" s="5">
        <v>35490</v>
      </c>
      <c r="O84" s="5">
        <v>53425</v>
      </c>
      <c r="P84" s="5">
        <v>12965</v>
      </c>
      <c r="Q84" s="5">
        <v>9395</v>
      </c>
      <c r="R84" s="5">
        <v>15</v>
      </c>
      <c r="S84" s="5">
        <v>710</v>
      </c>
      <c r="T84" s="5">
        <v>1445</v>
      </c>
      <c r="U84" s="5">
        <v>2055</v>
      </c>
      <c r="V84" s="5">
        <v>2735</v>
      </c>
      <c r="W84" s="5">
        <v>3495</v>
      </c>
      <c r="X84" s="5">
        <v>3950</v>
      </c>
      <c r="Y84" s="5">
        <v>4460</v>
      </c>
      <c r="Z84" s="5">
        <v>4655</v>
      </c>
      <c r="AA84" s="5">
        <v>4790</v>
      </c>
      <c r="AB84" s="5">
        <v>4980</v>
      </c>
      <c r="AC84" s="5">
        <v>4980</v>
      </c>
      <c r="AD84" s="5">
        <v>4985</v>
      </c>
      <c r="AE84" s="5">
        <v>5235</v>
      </c>
      <c r="AF84" s="5">
        <v>5075</v>
      </c>
      <c r="AG84" s="5">
        <v>5100</v>
      </c>
      <c r="AH84" s="5">
        <v>5090</v>
      </c>
      <c r="AI84" s="5">
        <v>4930</v>
      </c>
      <c r="AJ84" s="5">
        <v>5060</v>
      </c>
      <c r="AK84" s="5">
        <v>5790</v>
      </c>
      <c r="AL84" s="5">
        <v>5610</v>
      </c>
      <c r="AM84" s="5">
        <v>5230</v>
      </c>
      <c r="AN84" s="5">
        <v>5495</v>
      </c>
      <c r="AO84" s="5">
        <v>6580</v>
      </c>
      <c r="AP84" s="5">
        <v>13980</v>
      </c>
      <c r="AQ84" s="5">
        <v>20790</v>
      </c>
      <c r="AR84" s="5">
        <v>70</v>
      </c>
      <c r="AS84" s="2"/>
      <c r="AT84" s="2"/>
      <c r="AU84" s="2"/>
      <c r="AV84" s="2"/>
      <c r="AW84" s="2"/>
      <c r="AX84" s="2"/>
      <c r="AY84" s="2"/>
      <c r="AZ84" s="2"/>
      <c r="BA84" s="2"/>
      <c r="BB84" s="2"/>
      <c r="BC84" s="2"/>
      <c r="BD84" s="2"/>
      <c r="BE84" s="2"/>
      <c r="BF84" s="2"/>
      <c r="BG84" s="2"/>
      <c r="BH84" s="2"/>
      <c r="BI84" s="2"/>
      <c r="BJ84" s="2"/>
      <c r="BK84" s="2"/>
      <c r="BL84" s="2"/>
      <c r="BM84" s="2"/>
      <c r="BN84" s="2"/>
      <c r="BO84" s="2"/>
      <c r="BP84" s="2"/>
    </row>
    <row r="85" spans="1:68" x14ac:dyDescent="0.25">
      <c r="A85" t="s">
        <v>95</v>
      </c>
      <c r="B85" t="s">
        <v>1</v>
      </c>
      <c r="C85" t="s">
        <v>2</v>
      </c>
      <c r="D85" s="5">
        <v>230</v>
      </c>
      <c r="E85" s="5">
        <v>7530</v>
      </c>
      <c r="F85" s="5">
        <v>20915</v>
      </c>
      <c r="G85" s="5">
        <v>6425</v>
      </c>
      <c r="H85" s="5">
        <v>82040</v>
      </c>
      <c r="I85" s="5">
        <v>1520</v>
      </c>
      <c r="J85" s="5">
        <v>3460</v>
      </c>
      <c r="K85" s="5">
        <v>7690</v>
      </c>
      <c r="L85" s="5">
        <v>9285</v>
      </c>
      <c r="M85" s="5">
        <v>4880</v>
      </c>
      <c r="N85" s="5">
        <v>31150</v>
      </c>
      <c r="O85" s="5">
        <v>38025</v>
      </c>
      <c r="P85" s="5">
        <v>13995</v>
      </c>
      <c r="Q85" s="5">
        <v>10175</v>
      </c>
      <c r="R85" s="5">
        <v>0</v>
      </c>
      <c r="S85" s="5">
        <v>3545</v>
      </c>
      <c r="T85" s="5">
        <v>8045</v>
      </c>
      <c r="U85" s="5">
        <v>9995</v>
      </c>
      <c r="V85" s="5">
        <v>9915</v>
      </c>
      <c r="W85" s="5">
        <v>9325</v>
      </c>
      <c r="X85" s="5">
        <v>8105</v>
      </c>
      <c r="Y85" s="5">
        <v>6895</v>
      </c>
      <c r="Z85" s="5">
        <v>5830</v>
      </c>
      <c r="AA85" s="5">
        <v>5025</v>
      </c>
      <c r="AB85" s="5">
        <v>4330</v>
      </c>
      <c r="AC85" s="5">
        <v>3795</v>
      </c>
      <c r="AD85" s="5">
        <v>3400</v>
      </c>
      <c r="AE85" s="5">
        <v>2955</v>
      </c>
      <c r="AF85" s="5">
        <v>2695</v>
      </c>
      <c r="AG85" s="5">
        <v>2505</v>
      </c>
      <c r="AH85" s="5">
        <v>2290</v>
      </c>
      <c r="AI85" s="5">
        <v>2215</v>
      </c>
      <c r="AJ85" s="5">
        <v>2085</v>
      </c>
      <c r="AK85" s="5">
        <v>2060</v>
      </c>
      <c r="AL85" s="5">
        <v>1910</v>
      </c>
      <c r="AM85" s="5">
        <v>1840</v>
      </c>
      <c r="AN85" s="5">
        <v>1895</v>
      </c>
      <c r="AO85" s="5">
        <v>1935</v>
      </c>
      <c r="AP85" s="5">
        <v>2555</v>
      </c>
      <c r="AQ85" s="5">
        <v>13490</v>
      </c>
      <c r="AR85" s="5">
        <v>20</v>
      </c>
      <c r="AS85" s="1"/>
      <c r="AT85" s="1"/>
      <c r="AU85" s="1"/>
      <c r="AV85" s="1"/>
      <c r="AW85" s="1"/>
      <c r="AX85" s="1"/>
      <c r="AY85" s="1"/>
      <c r="AZ85" s="1"/>
      <c r="BA85" s="1"/>
      <c r="BB85" s="1"/>
      <c r="BC85" s="1"/>
      <c r="BD85" s="1"/>
      <c r="BE85" s="1"/>
      <c r="BF85" s="1"/>
      <c r="BG85" s="1"/>
      <c r="BH85" s="1"/>
      <c r="BI85" s="1"/>
      <c r="BJ85" s="1"/>
      <c r="BK85" s="1"/>
      <c r="BL85" s="1"/>
      <c r="BM85" s="1"/>
      <c r="BN85" s="1"/>
      <c r="BO85" s="1"/>
      <c r="BP85" s="1"/>
    </row>
    <row r="86" spans="1:68" x14ac:dyDescent="0.25">
      <c r="A86" t="s">
        <v>96</v>
      </c>
      <c r="B86" t="s">
        <v>17</v>
      </c>
      <c r="C86" t="s">
        <v>2</v>
      </c>
      <c r="D86" s="5">
        <v>835</v>
      </c>
      <c r="E86" s="5">
        <v>33040</v>
      </c>
      <c r="F86" s="5">
        <v>42625</v>
      </c>
      <c r="G86" s="5">
        <v>42465</v>
      </c>
      <c r="H86" s="5">
        <v>1820</v>
      </c>
      <c r="I86" s="5">
        <v>14015</v>
      </c>
      <c r="J86" s="5">
        <v>2470</v>
      </c>
      <c r="K86" s="5">
        <v>6560</v>
      </c>
      <c r="L86" s="5">
        <v>8230</v>
      </c>
      <c r="M86" s="5">
        <v>4510</v>
      </c>
      <c r="N86" s="5">
        <v>29595</v>
      </c>
      <c r="O86" s="5">
        <v>44715</v>
      </c>
      <c r="P86" s="5">
        <v>21015</v>
      </c>
      <c r="Q86" s="5">
        <v>17645</v>
      </c>
      <c r="R86" s="5">
        <v>50</v>
      </c>
      <c r="S86" s="5">
        <v>1740</v>
      </c>
      <c r="T86" s="5">
        <v>1755</v>
      </c>
      <c r="U86" s="5">
        <v>2175</v>
      </c>
      <c r="V86" s="5">
        <v>2475</v>
      </c>
      <c r="W86" s="5">
        <v>2790</v>
      </c>
      <c r="X86" s="5">
        <v>3040</v>
      </c>
      <c r="Y86" s="5">
        <v>3215</v>
      </c>
      <c r="Z86" s="5">
        <v>3420</v>
      </c>
      <c r="AA86" s="5">
        <v>3585</v>
      </c>
      <c r="AB86" s="5">
        <v>3780</v>
      </c>
      <c r="AC86" s="5">
        <v>3885</v>
      </c>
      <c r="AD86" s="5">
        <v>4185</v>
      </c>
      <c r="AE86" s="5">
        <v>4360</v>
      </c>
      <c r="AF86" s="5">
        <v>4600</v>
      </c>
      <c r="AG86" s="5">
        <v>4835</v>
      </c>
      <c r="AH86" s="5">
        <v>4975</v>
      </c>
      <c r="AI86" s="5">
        <v>5100</v>
      </c>
      <c r="AJ86" s="5">
        <v>5175</v>
      </c>
      <c r="AK86" s="5">
        <v>5475</v>
      </c>
      <c r="AL86" s="5">
        <v>5595</v>
      </c>
      <c r="AM86" s="5">
        <v>6025</v>
      </c>
      <c r="AN86" s="5">
        <v>6115</v>
      </c>
      <c r="AO86" s="5">
        <v>7550</v>
      </c>
      <c r="AP86" s="5">
        <v>14520</v>
      </c>
      <c r="AQ86" s="5">
        <v>24405</v>
      </c>
      <c r="AR86" s="5">
        <v>30</v>
      </c>
      <c r="AS86" s="2"/>
      <c r="AT86" s="2"/>
      <c r="AU86" s="2"/>
      <c r="AV86" s="2"/>
      <c r="AW86" s="2"/>
      <c r="AX86" s="2"/>
      <c r="AY86" s="2"/>
      <c r="AZ86" s="2"/>
      <c r="BA86" s="2"/>
      <c r="BB86" s="2"/>
      <c r="BC86" s="2"/>
      <c r="BD86" s="2"/>
      <c r="BE86" s="2"/>
      <c r="BF86" s="2"/>
      <c r="BG86" s="2"/>
      <c r="BH86" s="2"/>
      <c r="BI86" s="2"/>
      <c r="BJ86" s="2"/>
      <c r="BK86" s="2"/>
      <c r="BL86" s="2"/>
      <c r="BM86" s="2"/>
      <c r="BN86" s="2"/>
      <c r="BO86" s="2"/>
      <c r="BP86" s="2"/>
    </row>
    <row r="87" spans="1:68" x14ac:dyDescent="0.25">
      <c r="A87" t="s">
        <v>97</v>
      </c>
      <c r="B87" t="s">
        <v>5</v>
      </c>
      <c r="C87" t="s">
        <v>19</v>
      </c>
      <c r="D87" s="5">
        <v>0</v>
      </c>
      <c r="E87" s="5">
        <v>0</v>
      </c>
      <c r="F87" s="5">
        <v>0</v>
      </c>
      <c r="G87" s="5">
        <v>0</v>
      </c>
      <c r="H87" s="5">
        <v>0</v>
      </c>
      <c r="I87" s="5">
        <v>1905</v>
      </c>
      <c r="J87" s="5">
        <v>30</v>
      </c>
      <c r="K87" s="5">
        <v>95</v>
      </c>
      <c r="L87" s="5">
        <v>145</v>
      </c>
      <c r="M87" s="5">
        <v>50</v>
      </c>
      <c r="N87" s="5">
        <v>510</v>
      </c>
      <c r="O87" s="5">
        <v>735</v>
      </c>
      <c r="P87" s="5">
        <v>225</v>
      </c>
      <c r="Q87" s="5">
        <v>115</v>
      </c>
      <c r="R87" s="5">
        <v>0</v>
      </c>
      <c r="S87" s="5">
        <v>20</v>
      </c>
      <c r="T87" s="5">
        <v>190</v>
      </c>
      <c r="U87" s="5">
        <v>255</v>
      </c>
      <c r="V87" s="5">
        <v>290</v>
      </c>
      <c r="W87" s="5">
        <v>250</v>
      </c>
      <c r="X87" s="5">
        <v>225</v>
      </c>
      <c r="Y87" s="5">
        <v>200</v>
      </c>
      <c r="Z87" s="5">
        <v>155</v>
      </c>
      <c r="AA87" s="5">
        <v>90</v>
      </c>
      <c r="AB87" s="5">
        <v>75</v>
      </c>
      <c r="AC87" s="5">
        <v>50</v>
      </c>
      <c r="AD87" s="5">
        <v>35</v>
      </c>
      <c r="AE87" s="5">
        <v>30</v>
      </c>
      <c r="AF87" s="5">
        <v>10</v>
      </c>
      <c r="AG87" s="5">
        <v>10</v>
      </c>
      <c r="AH87" s="5">
        <v>10</v>
      </c>
      <c r="AI87" s="5" t="s">
        <v>3</v>
      </c>
      <c r="AJ87" s="5" t="s">
        <v>3</v>
      </c>
      <c r="AK87" s="5">
        <v>0</v>
      </c>
      <c r="AL87" s="5" t="s">
        <v>3</v>
      </c>
      <c r="AM87" s="5">
        <v>0</v>
      </c>
      <c r="AN87" s="5" t="s">
        <v>3</v>
      </c>
      <c r="AO87" s="5" t="s">
        <v>3</v>
      </c>
      <c r="AP87" s="5" t="s">
        <v>3</v>
      </c>
      <c r="AQ87" s="5" t="s">
        <v>3</v>
      </c>
      <c r="AR87" s="5">
        <v>0</v>
      </c>
      <c r="AS87" s="1"/>
      <c r="AT87" s="1"/>
      <c r="AU87" s="1"/>
      <c r="AV87" s="1"/>
      <c r="AW87" s="1"/>
      <c r="AX87" s="1"/>
      <c r="AY87" s="1"/>
      <c r="AZ87" s="1"/>
      <c r="BA87" s="1"/>
      <c r="BB87" s="1"/>
      <c r="BC87" s="1"/>
      <c r="BD87" s="1"/>
      <c r="BE87" s="1"/>
      <c r="BF87" s="1"/>
      <c r="BG87" s="1"/>
      <c r="BH87" s="1"/>
      <c r="BI87" s="1"/>
      <c r="BJ87" s="1"/>
      <c r="BK87" s="1"/>
      <c r="BL87" s="1"/>
      <c r="BM87" s="1"/>
      <c r="BN87" s="1"/>
      <c r="BO87" s="1"/>
      <c r="BP87" s="1"/>
    </row>
    <row r="88" spans="1:68" x14ac:dyDescent="0.25">
      <c r="A88" t="s">
        <v>98</v>
      </c>
      <c r="B88" t="s">
        <v>21</v>
      </c>
      <c r="C88" t="s">
        <v>2</v>
      </c>
      <c r="D88" s="5">
        <v>560</v>
      </c>
      <c r="E88" s="5">
        <v>15150</v>
      </c>
      <c r="F88" s="5">
        <v>24700</v>
      </c>
      <c r="G88" s="5">
        <v>15620</v>
      </c>
      <c r="H88" s="5">
        <v>635</v>
      </c>
      <c r="I88" s="5">
        <v>40005</v>
      </c>
      <c r="J88" s="5">
        <v>1635</v>
      </c>
      <c r="K88" s="5">
        <v>4570</v>
      </c>
      <c r="L88" s="5">
        <v>5865</v>
      </c>
      <c r="M88" s="5">
        <v>3405</v>
      </c>
      <c r="N88" s="5">
        <v>22785</v>
      </c>
      <c r="O88" s="5">
        <v>33790</v>
      </c>
      <c r="P88" s="5">
        <v>13840</v>
      </c>
      <c r="Q88" s="5">
        <v>10785</v>
      </c>
      <c r="R88" s="5">
        <v>0</v>
      </c>
      <c r="S88" s="5">
        <v>1705</v>
      </c>
      <c r="T88" s="5">
        <v>1560</v>
      </c>
      <c r="U88" s="5">
        <v>2640</v>
      </c>
      <c r="V88" s="5">
        <v>3530</v>
      </c>
      <c r="W88" s="5">
        <v>4055</v>
      </c>
      <c r="X88" s="5">
        <v>4300</v>
      </c>
      <c r="Y88" s="5">
        <v>4140</v>
      </c>
      <c r="Z88" s="5">
        <v>4050</v>
      </c>
      <c r="AA88" s="5">
        <v>3695</v>
      </c>
      <c r="AB88" s="5">
        <v>3530</v>
      </c>
      <c r="AC88" s="5">
        <v>3300</v>
      </c>
      <c r="AD88" s="5">
        <v>3180</v>
      </c>
      <c r="AE88" s="5">
        <v>2965</v>
      </c>
      <c r="AF88" s="5">
        <v>2840</v>
      </c>
      <c r="AG88" s="5">
        <v>2645</v>
      </c>
      <c r="AH88" s="5">
        <v>2605</v>
      </c>
      <c r="AI88" s="5">
        <v>2485</v>
      </c>
      <c r="AJ88" s="5">
        <v>2325</v>
      </c>
      <c r="AK88" s="5">
        <v>2545</v>
      </c>
      <c r="AL88" s="5">
        <v>2440</v>
      </c>
      <c r="AM88" s="5">
        <v>2485</v>
      </c>
      <c r="AN88" s="5">
        <v>2590</v>
      </c>
      <c r="AO88" s="5">
        <v>3040</v>
      </c>
      <c r="AP88" s="5">
        <v>6915</v>
      </c>
      <c r="AQ88" s="5">
        <v>20920</v>
      </c>
      <c r="AR88" s="5">
        <v>180</v>
      </c>
      <c r="AS88" s="2"/>
      <c r="AT88" s="2"/>
      <c r="AU88" s="2"/>
      <c r="AV88" s="2"/>
      <c r="AW88" s="2"/>
      <c r="AX88" s="2"/>
      <c r="AY88" s="2"/>
      <c r="AZ88" s="2"/>
      <c r="BA88" s="2"/>
      <c r="BB88" s="2"/>
      <c r="BC88" s="2"/>
      <c r="BD88" s="2"/>
      <c r="BE88" s="2"/>
      <c r="BF88" s="2"/>
      <c r="BG88" s="2"/>
      <c r="BH88" s="2"/>
      <c r="BI88" s="2"/>
      <c r="BJ88" s="2"/>
      <c r="BK88" s="2"/>
      <c r="BL88" s="2"/>
      <c r="BM88" s="2"/>
      <c r="BN88" s="2"/>
      <c r="BO88" s="2"/>
      <c r="BP88" s="2"/>
    </row>
    <row r="89" spans="1:68" x14ac:dyDescent="0.25">
      <c r="A89" t="s">
        <v>99</v>
      </c>
      <c r="B89" t="s">
        <v>43</v>
      </c>
      <c r="C89" t="s">
        <v>2</v>
      </c>
      <c r="D89" s="5">
        <v>180</v>
      </c>
      <c r="E89" s="5">
        <v>4015</v>
      </c>
      <c r="F89" s="5">
        <v>18580</v>
      </c>
      <c r="G89" s="5">
        <v>15060</v>
      </c>
      <c r="H89" s="5">
        <v>135</v>
      </c>
      <c r="I89" s="5">
        <v>6845</v>
      </c>
      <c r="J89" s="5">
        <v>530</v>
      </c>
      <c r="K89" s="5">
        <v>1780</v>
      </c>
      <c r="L89" s="5">
        <v>3060</v>
      </c>
      <c r="M89" s="5">
        <v>1490</v>
      </c>
      <c r="N89" s="5">
        <v>8800</v>
      </c>
      <c r="O89" s="5">
        <v>13930</v>
      </c>
      <c r="P89" s="5">
        <v>8440</v>
      </c>
      <c r="Q89" s="5">
        <v>6790</v>
      </c>
      <c r="R89" s="5">
        <v>0</v>
      </c>
      <c r="S89" s="5">
        <v>565</v>
      </c>
      <c r="T89" s="5">
        <v>1110</v>
      </c>
      <c r="U89" s="5">
        <v>1225</v>
      </c>
      <c r="V89" s="5">
        <v>1320</v>
      </c>
      <c r="W89" s="5">
        <v>1390</v>
      </c>
      <c r="X89" s="5">
        <v>1510</v>
      </c>
      <c r="Y89" s="5">
        <v>1580</v>
      </c>
      <c r="Z89" s="5">
        <v>1600</v>
      </c>
      <c r="AA89" s="5">
        <v>1650</v>
      </c>
      <c r="AB89" s="5">
        <v>1625</v>
      </c>
      <c r="AC89" s="5">
        <v>1705</v>
      </c>
      <c r="AD89" s="5">
        <v>1630</v>
      </c>
      <c r="AE89" s="5">
        <v>1675</v>
      </c>
      <c r="AF89" s="5">
        <v>1580</v>
      </c>
      <c r="AG89" s="5">
        <v>1680</v>
      </c>
      <c r="AH89" s="5">
        <v>1640</v>
      </c>
      <c r="AI89" s="5">
        <v>1620</v>
      </c>
      <c r="AJ89" s="5">
        <v>1565</v>
      </c>
      <c r="AK89" s="5">
        <v>1505</v>
      </c>
      <c r="AL89" s="5">
        <v>1525</v>
      </c>
      <c r="AM89" s="5">
        <v>1420</v>
      </c>
      <c r="AN89" s="5">
        <v>1615</v>
      </c>
      <c r="AO89" s="5">
        <v>2180</v>
      </c>
      <c r="AP89" s="5">
        <v>4075</v>
      </c>
      <c r="AQ89" s="5">
        <v>5805</v>
      </c>
      <c r="AR89" s="5">
        <v>10</v>
      </c>
      <c r="AS89" s="1"/>
      <c r="AT89" s="1"/>
      <c r="AU89" s="1"/>
      <c r="AV89" s="1"/>
      <c r="AW89" s="1"/>
      <c r="AX89" s="1"/>
      <c r="AY89" s="1"/>
      <c r="AZ89" s="1"/>
      <c r="BA89" s="1"/>
      <c r="BB89" s="1"/>
      <c r="BC89" s="1"/>
      <c r="BD89" s="1"/>
      <c r="BE89" s="1"/>
      <c r="BF89" s="1"/>
      <c r="BG89" s="1"/>
      <c r="BH89" s="1"/>
      <c r="BI89" s="1"/>
      <c r="BJ89" s="1"/>
      <c r="BK89" s="1"/>
      <c r="BL89" s="1"/>
      <c r="BM89" s="1"/>
      <c r="BN89" s="1"/>
      <c r="BO89" s="1"/>
      <c r="BP89" s="1"/>
    </row>
    <row r="90" spans="1:68" x14ac:dyDescent="0.25">
      <c r="A90" t="s">
        <v>100</v>
      </c>
      <c r="B90" t="s">
        <v>1</v>
      </c>
      <c r="C90" t="s">
        <v>2</v>
      </c>
      <c r="D90" s="5">
        <v>1495</v>
      </c>
      <c r="E90" s="5">
        <v>6845</v>
      </c>
      <c r="F90" s="5">
        <v>39440</v>
      </c>
      <c r="G90" s="5">
        <v>66400</v>
      </c>
      <c r="H90" s="5">
        <v>5040</v>
      </c>
      <c r="I90" s="5">
        <v>4315</v>
      </c>
      <c r="J90" s="5">
        <v>1970</v>
      </c>
      <c r="K90" s="5">
        <v>5400</v>
      </c>
      <c r="L90" s="5">
        <v>7275</v>
      </c>
      <c r="M90" s="5">
        <v>4180</v>
      </c>
      <c r="N90" s="5">
        <v>26440</v>
      </c>
      <c r="O90" s="5">
        <v>41090</v>
      </c>
      <c r="P90" s="5">
        <v>20530</v>
      </c>
      <c r="Q90" s="5">
        <v>16655</v>
      </c>
      <c r="R90" s="5">
        <v>0</v>
      </c>
      <c r="S90" s="5">
        <v>3310</v>
      </c>
      <c r="T90" s="5">
        <v>2355</v>
      </c>
      <c r="U90" s="5">
        <v>2765</v>
      </c>
      <c r="V90" s="5">
        <v>3270</v>
      </c>
      <c r="W90" s="5">
        <v>3585</v>
      </c>
      <c r="X90" s="5">
        <v>3865</v>
      </c>
      <c r="Y90" s="5">
        <v>4040</v>
      </c>
      <c r="Z90" s="5">
        <v>4075</v>
      </c>
      <c r="AA90" s="5">
        <v>4260</v>
      </c>
      <c r="AB90" s="5">
        <v>4265</v>
      </c>
      <c r="AC90" s="5">
        <v>4300</v>
      </c>
      <c r="AD90" s="5">
        <v>4340</v>
      </c>
      <c r="AE90" s="5">
        <v>4495</v>
      </c>
      <c r="AF90" s="5">
        <v>4380</v>
      </c>
      <c r="AG90" s="5">
        <v>4300</v>
      </c>
      <c r="AH90" s="5">
        <v>4290</v>
      </c>
      <c r="AI90" s="5">
        <v>4205</v>
      </c>
      <c r="AJ90" s="5">
        <v>4065</v>
      </c>
      <c r="AK90" s="5">
        <v>4270</v>
      </c>
      <c r="AL90" s="5">
        <v>4170</v>
      </c>
      <c r="AM90" s="5">
        <v>4095</v>
      </c>
      <c r="AN90" s="5">
        <v>4040</v>
      </c>
      <c r="AO90" s="5">
        <v>4730</v>
      </c>
      <c r="AP90" s="5">
        <v>7975</v>
      </c>
      <c r="AQ90" s="5">
        <v>23835</v>
      </c>
      <c r="AR90" s="5">
        <v>270</v>
      </c>
      <c r="AS90" s="2"/>
      <c r="AT90" s="2"/>
      <c r="AU90" s="2"/>
      <c r="AV90" s="2"/>
      <c r="AW90" s="2"/>
      <c r="AX90" s="2"/>
      <c r="AY90" s="2"/>
      <c r="AZ90" s="2"/>
      <c r="BA90" s="2"/>
      <c r="BB90" s="2"/>
      <c r="BC90" s="2"/>
      <c r="BD90" s="2"/>
      <c r="BE90" s="2"/>
      <c r="BF90" s="2"/>
      <c r="BG90" s="2"/>
      <c r="BH90" s="2"/>
      <c r="BI90" s="2"/>
      <c r="BJ90" s="2"/>
      <c r="BK90" s="2"/>
      <c r="BL90" s="2"/>
      <c r="BM90" s="2"/>
      <c r="BN90" s="2"/>
      <c r="BO90" s="2"/>
      <c r="BP90" s="2"/>
    </row>
    <row r="91" spans="1:68" x14ac:dyDescent="0.25">
      <c r="A91" t="s">
        <v>101</v>
      </c>
      <c r="B91" t="s">
        <v>1</v>
      </c>
      <c r="C91" t="s">
        <v>2</v>
      </c>
      <c r="D91" s="5">
        <v>4810</v>
      </c>
      <c r="E91" s="5">
        <v>15395</v>
      </c>
      <c r="F91" s="5">
        <v>35880</v>
      </c>
      <c r="G91" s="5">
        <v>101340</v>
      </c>
      <c r="H91" s="5">
        <v>1500</v>
      </c>
      <c r="I91" s="5">
        <v>455</v>
      </c>
      <c r="J91" s="5">
        <v>2855</v>
      </c>
      <c r="K91" s="5">
        <v>7915</v>
      </c>
      <c r="L91" s="5">
        <v>11385</v>
      </c>
      <c r="M91" s="5">
        <v>5465</v>
      </c>
      <c r="N91" s="5">
        <v>32605</v>
      </c>
      <c r="O91" s="5">
        <v>54340</v>
      </c>
      <c r="P91" s="5">
        <v>26150</v>
      </c>
      <c r="Q91" s="5">
        <v>18660</v>
      </c>
      <c r="R91" s="5">
        <v>0</v>
      </c>
      <c r="S91" s="5">
        <v>12635</v>
      </c>
      <c r="T91" s="5">
        <v>9850</v>
      </c>
      <c r="U91" s="5">
        <v>10610</v>
      </c>
      <c r="V91" s="5">
        <v>9665</v>
      </c>
      <c r="W91" s="5">
        <v>9045</v>
      </c>
      <c r="X91" s="5">
        <v>8090</v>
      </c>
      <c r="Y91" s="5">
        <v>7250</v>
      </c>
      <c r="Z91" s="5">
        <v>6465</v>
      </c>
      <c r="AA91" s="5">
        <v>5850</v>
      </c>
      <c r="AB91" s="5">
        <v>5185</v>
      </c>
      <c r="AC91" s="5">
        <v>4730</v>
      </c>
      <c r="AD91" s="5">
        <v>4670</v>
      </c>
      <c r="AE91" s="5">
        <v>4465</v>
      </c>
      <c r="AF91" s="5">
        <v>4225</v>
      </c>
      <c r="AG91" s="5">
        <v>4250</v>
      </c>
      <c r="AH91" s="5">
        <v>3990</v>
      </c>
      <c r="AI91" s="5">
        <v>3940</v>
      </c>
      <c r="AJ91" s="5">
        <v>3780</v>
      </c>
      <c r="AK91" s="5">
        <v>3870</v>
      </c>
      <c r="AL91" s="5">
        <v>3990</v>
      </c>
      <c r="AM91" s="5">
        <v>4385</v>
      </c>
      <c r="AN91" s="5">
        <v>4840</v>
      </c>
      <c r="AO91" s="5">
        <v>6165</v>
      </c>
      <c r="AP91" s="5">
        <v>11535</v>
      </c>
      <c r="AQ91" s="5">
        <v>4455</v>
      </c>
      <c r="AR91" s="5">
        <v>1435</v>
      </c>
      <c r="AS91" s="1"/>
      <c r="AT91" s="1"/>
      <c r="AU91" s="1"/>
      <c r="AV91" s="1"/>
      <c r="AW91" s="1"/>
      <c r="AX91" s="1"/>
      <c r="AY91" s="1"/>
      <c r="AZ91" s="1"/>
      <c r="BA91" s="1"/>
      <c r="BB91" s="1"/>
      <c r="BC91" s="1"/>
      <c r="BD91" s="1"/>
      <c r="BE91" s="1"/>
      <c r="BF91" s="1"/>
      <c r="BG91" s="1"/>
      <c r="BH91" s="1"/>
      <c r="BI91" s="1"/>
      <c r="BJ91" s="1"/>
      <c r="BK91" s="1"/>
      <c r="BL91" s="1"/>
      <c r="BM91" s="1"/>
      <c r="BN91" s="1"/>
      <c r="BO91" s="1"/>
      <c r="BP91" s="1"/>
    </row>
    <row r="92" spans="1:68" x14ac:dyDescent="0.25">
      <c r="A92" t="s">
        <v>102</v>
      </c>
      <c r="B92" t="s">
        <v>21</v>
      </c>
      <c r="C92" t="s">
        <v>2</v>
      </c>
      <c r="D92" s="5">
        <v>2955</v>
      </c>
      <c r="E92" s="5">
        <v>0</v>
      </c>
      <c r="F92" s="5">
        <v>69820</v>
      </c>
      <c r="G92" s="5">
        <v>87180</v>
      </c>
      <c r="H92" s="5">
        <v>30</v>
      </c>
      <c r="I92" s="5">
        <v>3795</v>
      </c>
      <c r="J92" s="5">
        <v>4215</v>
      </c>
      <c r="K92" s="5">
        <v>8930</v>
      </c>
      <c r="L92" s="5">
        <v>10450</v>
      </c>
      <c r="M92" s="5">
        <v>5410</v>
      </c>
      <c r="N92" s="5">
        <v>39560</v>
      </c>
      <c r="O92" s="5">
        <v>55280</v>
      </c>
      <c r="P92" s="5">
        <v>21920</v>
      </c>
      <c r="Q92" s="5">
        <v>17985</v>
      </c>
      <c r="R92" s="5">
        <v>30</v>
      </c>
      <c r="S92" s="5">
        <v>2550</v>
      </c>
      <c r="T92" s="5">
        <v>1895</v>
      </c>
      <c r="U92" s="5">
        <v>2535</v>
      </c>
      <c r="V92" s="5">
        <v>3705</v>
      </c>
      <c r="W92" s="5">
        <v>4775</v>
      </c>
      <c r="X92" s="5">
        <v>5460</v>
      </c>
      <c r="Y92" s="5">
        <v>6040</v>
      </c>
      <c r="Z92" s="5">
        <v>6475</v>
      </c>
      <c r="AA92" s="5">
        <v>6340</v>
      </c>
      <c r="AB92" s="5">
        <v>6130</v>
      </c>
      <c r="AC92" s="5">
        <v>5975</v>
      </c>
      <c r="AD92" s="5">
        <v>5690</v>
      </c>
      <c r="AE92" s="5">
        <v>5450</v>
      </c>
      <c r="AF92" s="5">
        <v>5005</v>
      </c>
      <c r="AG92" s="5">
        <v>4745</v>
      </c>
      <c r="AH92" s="5">
        <v>4685</v>
      </c>
      <c r="AI92" s="5">
        <v>4565</v>
      </c>
      <c r="AJ92" s="5">
        <v>4485</v>
      </c>
      <c r="AK92" s="5">
        <v>4320</v>
      </c>
      <c r="AL92" s="5">
        <v>4075</v>
      </c>
      <c r="AM92" s="5">
        <v>4120</v>
      </c>
      <c r="AN92" s="5">
        <v>4065</v>
      </c>
      <c r="AO92" s="5">
        <v>4070</v>
      </c>
      <c r="AP92" s="5">
        <v>3935</v>
      </c>
      <c r="AQ92" s="5">
        <v>52690</v>
      </c>
      <c r="AR92" s="5" t="s">
        <v>3</v>
      </c>
      <c r="AS92" s="2"/>
      <c r="AT92" s="2"/>
      <c r="AU92" s="2"/>
      <c r="AV92" s="2"/>
      <c r="AW92" s="2"/>
      <c r="AX92" s="2"/>
      <c r="AY92" s="2"/>
      <c r="AZ92" s="2"/>
      <c r="BA92" s="2"/>
      <c r="BB92" s="2"/>
      <c r="BC92" s="2"/>
      <c r="BD92" s="2"/>
      <c r="BE92" s="2"/>
      <c r="BF92" s="2"/>
      <c r="BG92" s="2"/>
      <c r="BH92" s="2"/>
      <c r="BI92" s="2"/>
      <c r="BJ92" s="2"/>
      <c r="BK92" s="2"/>
      <c r="BL92" s="2"/>
      <c r="BM92" s="2"/>
      <c r="BN92" s="2"/>
      <c r="BO92" s="2"/>
      <c r="BP92" s="2"/>
    </row>
    <row r="93" spans="1:68" x14ac:dyDescent="0.25">
      <c r="A93" t="s">
        <v>103</v>
      </c>
      <c r="B93" t="s">
        <v>1</v>
      </c>
      <c r="C93" t="s">
        <v>9</v>
      </c>
      <c r="D93" s="5" t="s">
        <v>3</v>
      </c>
      <c r="E93" s="5">
        <v>35</v>
      </c>
      <c r="F93" s="5">
        <v>970</v>
      </c>
      <c r="G93" s="5">
        <v>51725</v>
      </c>
      <c r="H93" s="5">
        <v>465</v>
      </c>
      <c r="I93" s="5">
        <v>35</v>
      </c>
      <c r="J93" s="5">
        <v>1190</v>
      </c>
      <c r="K93" s="5">
        <v>3515</v>
      </c>
      <c r="L93" s="5">
        <v>5210</v>
      </c>
      <c r="M93" s="5">
        <v>2425</v>
      </c>
      <c r="N93" s="5">
        <v>13715</v>
      </c>
      <c r="O93" s="5">
        <v>19600</v>
      </c>
      <c r="P93" s="5">
        <v>5725</v>
      </c>
      <c r="Q93" s="5">
        <v>1845</v>
      </c>
      <c r="R93" s="5">
        <v>0</v>
      </c>
      <c r="S93" s="5">
        <v>465</v>
      </c>
      <c r="T93" s="5">
        <v>2815</v>
      </c>
      <c r="U93" s="5">
        <v>5400</v>
      </c>
      <c r="V93" s="5">
        <v>6525</v>
      </c>
      <c r="W93" s="5">
        <v>6520</v>
      </c>
      <c r="X93" s="5">
        <v>5930</v>
      </c>
      <c r="Y93" s="5">
        <v>5020</v>
      </c>
      <c r="Z93" s="5">
        <v>4160</v>
      </c>
      <c r="AA93" s="5">
        <v>3560</v>
      </c>
      <c r="AB93" s="5">
        <v>2815</v>
      </c>
      <c r="AC93" s="5">
        <v>2270</v>
      </c>
      <c r="AD93" s="5">
        <v>1715</v>
      </c>
      <c r="AE93" s="5">
        <v>1375</v>
      </c>
      <c r="AF93" s="5">
        <v>1070</v>
      </c>
      <c r="AG93" s="5">
        <v>805</v>
      </c>
      <c r="AH93" s="5">
        <v>685</v>
      </c>
      <c r="AI93" s="5">
        <v>460</v>
      </c>
      <c r="AJ93" s="5">
        <v>410</v>
      </c>
      <c r="AK93" s="5">
        <v>295</v>
      </c>
      <c r="AL93" s="5">
        <v>230</v>
      </c>
      <c r="AM93" s="5">
        <v>185</v>
      </c>
      <c r="AN93" s="5">
        <v>155</v>
      </c>
      <c r="AO93" s="5">
        <v>110</v>
      </c>
      <c r="AP93" s="5">
        <v>100</v>
      </c>
      <c r="AQ93" s="5">
        <v>140</v>
      </c>
      <c r="AR93" s="5">
        <v>0</v>
      </c>
      <c r="AS93" s="1"/>
      <c r="AT93" s="1"/>
      <c r="AU93" s="1"/>
      <c r="AV93" s="1"/>
      <c r="AW93" s="1"/>
      <c r="AX93" s="1"/>
      <c r="AY93" s="1"/>
      <c r="AZ93" s="1"/>
      <c r="BA93" s="1"/>
      <c r="BB93" s="1"/>
      <c r="BC93" s="1"/>
      <c r="BD93" s="1"/>
      <c r="BE93" s="1"/>
      <c r="BF93" s="1"/>
      <c r="BG93" s="1"/>
      <c r="BH93" s="1"/>
      <c r="BI93" s="1"/>
      <c r="BJ93" s="1"/>
      <c r="BK93" s="1"/>
      <c r="BL93" s="1"/>
      <c r="BM93" s="1"/>
      <c r="BN93" s="1"/>
      <c r="BO93" s="1"/>
      <c r="BP93" s="1"/>
    </row>
    <row r="94" spans="1:68" x14ac:dyDescent="0.25">
      <c r="A94" t="s">
        <v>104</v>
      </c>
      <c r="B94" t="s">
        <v>7</v>
      </c>
      <c r="C94" t="s">
        <v>19</v>
      </c>
      <c r="D94" s="5">
        <v>0</v>
      </c>
      <c r="E94" s="5">
        <v>0</v>
      </c>
      <c r="F94" s="5">
        <v>0</v>
      </c>
      <c r="G94" s="5">
        <v>0</v>
      </c>
      <c r="H94" s="5">
        <v>0</v>
      </c>
      <c r="I94" s="5">
        <v>47440</v>
      </c>
      <c r="J94" s="5">
        <v>295</v>
      </c>
      <c r="K94" s="5">
        <v>3455</v>
      </c>
      <c r="L94" s="5">
        <v>7230</v>
      </c>
      <c r="M94" s="5">
        <v>2730</v>
      </c>
      <c r="N94" s="5">
        <v>10640</v>
      </c>
      <c r="O94" s="5">
        <v>15785</v>
      </c>
      <c r="P94" s="5">
        <v>4800</v>
      </c>
      <c r="Q94" s="5">
        <v>2490</v>
      </c>
      <c r="R94" s="5">
        <v>15</v>
      </c>
      <c r="S94" s="5">
        <v>0</v>
      </c>
      <c r="T94" s="5">
        <v>0</v>
      </c>
      <c r="U94" s="5">
        <v>0</v>
      </c>
      <c r="V94" s="5">
        <v>0</v>
      </c>
      <c r="W94" s="5">
        <v>0</v>
      </c>
      <c r="X94" s="5">
        <v>0</v>
      </c>
      <c r="Y94" s="5">
        <v>0</v>
      </c>
      <c r="Z94" s="5">
        <v>0</v>
      </c>
      <c r="AA94" s="5">
        <v>0</v>
      </c>
      <c r="AB94" s="5">
        <v>0</v>
      </c>
      <c r="AC94" s="5">
        <v>0</v>
      </c>
      <c r="AD94" s="5">
        <v>0</v>
      </c>
      <c r="AE94" s="5">
        <v>0</v>
      </c>
      <c r="AF94" s="5">
        <v>0</v>
      </c>
      <c r="AG94" s="5">
        <v>0</v>
      </c>
      <c r="AH94" s="5">
        <v>0</v>
      </c>
      <c r="AI94" s="5">
        <v>0</v>
      </c>
      <c r="AJ94" s="5">
        <v>0</v>
      </c>
      <c r="AK94" s="5">
        <v>0</v>
      </c>
      <c r="AL94" s="5">
        <v>0</v>
      </c>
      <c r="AM94" s="5">
        <v>0</v>
      </c>
      <c r="AN94" s="5">
        <v>0</v>
      </c>
      <c r="AO94" s="5">
        <v>0</v>
      </c>
      <c r="AP94" s="5">
        <v>0</v>
      </c>
      <c r="AQ94" s="5">
        <v>0</v>
      </c>
      <c r="AR94" s="5">
        <v>47440</v>
      </c>
      <c r="AS94" s="2"/>
      <c r="AT94" s="2"/>
      <c r="AU94" s="2"/>
      <c r="AV94" s="2"/>
      <c r="AW94" s="2"/>
      <c r="AX94" s="2"/>
      <c r="AY94" s="2"/>
      <c r="AZ94" s="2"/>
      <c r="BA94" s="2"/>
      <c r="BB94" s="2"/>
      <c r="BC94" s="2"/>
      <c r="BD94" s="2"/>
      <c r="BE94" s="2"/>
      <c r="BF94" s="2"/>
      <c r="BG94" s="2"/>
      <c r="BH94" s="2"/>
      <c r="BI94" s="2"/>
      <c r="BJ94" s="2"/>
      <c r="BK94" s="2"/>
      <c r="BL94" s="2"/>
      <c r="BM94" s="2"/>
      <c r="BN94" s="2"/>
      <c r="BO94" s="2"/>
      <c r="BP94" s="2"/>
    </row>
    <row r="95" spans="1:68" x14ac:dyDescent="0.25">
      <c r="A95" t="s">
        <v>105</v>
      </c>
      <c r="B95" t="s">
        <v>7</v>
      </c>
      <c r="C95" t="s">
        <v>2</v>
      </c>
      <c r="D95" s="5">
        <v>4590</v>
      </c>
      <c r="E95" s="5" t="s">
        <v>3</v>
      </c>
      <c r="F95" s="5">
        <v>55395</v>
      </c>
      <c r="G95" s="5">
        <v>49625</v>
      </c>
      <c r="H95" s="5">
        <v>2850</v>
      </c>
      <c r="I95" s="5">
        <v>0</v>
      </c>
      <c r="J95" s="5">
        <v>2575</v>
      </c>
      <c r="K95" s="5">
        <v>6630</v>
      </c>
      <c r="L95" s="5">
        <v>8220</v>
      </c>
      <c r="M95" s="5">
        <v>4475</v>
      </c>
      <c r="N95" s="5">
        <v>26855</v>
      </c>
      <c r="O95" s="5">
        <v>36600</v>
      </c>
      <c r="P95" s="5">
        <v>14220</v>
      </c>
      <c r="Q95" s="5">
        <v>12895</v>
      </c>
      <c r="R95" s="5">
        <v>0</v>
      </c>
      <c r="S95" s="5">
        <v>305</v>
      </c>
      <c r="T95" s="5">
        <v>490</v>
      </c>
      <c r="U95" s="5">
        <v>910</v>
      </c>
      <c r="V95" s="5">
        <v>1630</v>
      </c>
      <c r="W95" s="5">
        <v>2375</v>
      </c>
      <c r="X95" s="5">
        <v>2940</v>
      </c>
      <c r="Y95" s="5">
        <v>3480</v>
      </c>
      <c r="Z95" s="5">
        <v>3800</v>
      </c>
      <c r="AA95" s="5">
        <v>4150</v>
      </c>
      <c r="AB95" s="5">
        <v>4380</v>
      </c>
      <c r="AC95" s="5">
        <v>4385</v>
      </c>
      <c r="AD95" s="5">
        <v>4455</v>
      </c>
      <c r="AE95" s="5">
        <v>4555</v>
      </c>
      <c r="AF95" s="5">
        <v>4595</v>
      </c>
      <c r="AG95" s="5">
        <v>4630</v>
      </c>
      <c r="AH95" s="5">
        <v>4395</v>
      </c>
      <c r="AI95" s="5">
        <v>4300</v>
      </c>
      <c r="AJ95" s="5">
        <v>4300</v>
      </c>
      <c r="AK95" s="5">
        <v>4295</v>
      </c>
      <c r="AL95" s="5">
        <v>4270</v>
      </c>
      <c r="AM95" s="5">
        <v>4455</v>
      </c>
      <c r="AN95" s="5">
        <v>4375</v>
      </c>
      <c r="AO95" s="5">
        <v>5335</v>
      </c>
      <c r="AP95" s="5">
        <v>11225</v>
      </c>
      <c r="AQ95" s="5">
        <v>18415</v>
      </c>
      <c r="AR95" s="5">
        <v>25</v>
      </c>
      <c r="AS95" s="1"/>
      <c r="AT95" s="1"/>
      <c r="AU95" s="1"/>
      <c r="AV95" s="1"/>
      <c r="AW95" s="1"/>
      <c r="AX95" s="1"/>
      <c r="AY95" s="1"/>
      <c r="AZ95" s="1"/>
      <c r="BA95" s="1"/>
      <c r="BB95" s="1"/>
      <c r="BC95" s="1"/>
      <c r="BD95" s="1"/>
      <c r="BE95" s="1"/>
      <c r="BF95" s="1"/>
      <c r="BG95" s="1"/>
      <c r="BH95" s="1"/>
      <c r="BI95" s="1"/>
      <c r="BJ95" s="1"/>
      <c r="BK95" s="1"/>
      <c r="BL95" s="1"/>
      <c r="BM95" s="1"/>
      <c r="BN95" s="1"/>
      <c r="BO95" s="1"/>
      <c r="BP95" s="1"/>
    </row>
    <row r="96" spans="1:68" x14ac:dyDescent="0.25">
      <c r="A96" t="s">
        <v>106</v>
      </c>
      <c r="C96" t="s">
        <v>9</v>
      </c>
      <c r="D96" s="5">
        <v>0</v>
      </c>
      <c r="E96" s="5">
        <v>0</v>
      </c>
      <c r="F96" s="5">
        <v>0</v>
      </c>
      <c r="G96" s="5">
        <v>0</v>
      </c>
      <c r="H96" s="5" t="s">
        <v>3</v>
      </c>
      <c r="I96" s="5">
        <v>380</v>
      </c>
      <c r="J96" s="5">
        <v>10</v>
      </c>
      <c r="K96" s="5" t="s">
        <v>3</v>
      </c>
      <c r="L96" s="5">
        <v>10</v>
      </c>
      <c r="M96" s="5">
        <v>10</v>
      </c>
      <c r="N96" s="5">
        <v>145</v>
      </c>
      <c r="O96" s="5">
        <v>175</v>
      </c>
      <c r="P96" s="5">
        <v>15</v>
      </c>
      <c r="Q96" s="5" t="s">
        <v>3</v>
      </c>
      <c r="R96" s="5" t="s">
        <v>3</v>
      </c>
      <c r="S96" s="5" t="s">
        <v>3</v>
      </c>
      <c r="T96" s="5">
        <v>55</v>
      </c>
      <c r="U96" s="5">
        <v>70</v>
      </c>
      <c r="V96" s="5">
        <v>90</v>
      </c>
      <c r="W96" s="5">
        <v>35</v>
      </c>
      <c r="X96" s="5">
        <v>40</v>
      </c>
      <c r="Y96" s="5">
        <v>25</v>
      </c>
      <c r="Z96" s="5">
        <v>15</v>
      </c>
      <c r="AA96" s="5">
        <v>10</v>
      </c>
      <c r="AB96" s="5">
        <v>10</v>
      </c>
      <c r="AC96" s="5" t="s">
        <v>3</v>
      </c>
      <c r="AD96" s="5" t="s">
        <v>3</v>
      </c>
      <c r="AE96" s="5" t="s">
        <v>3</v>
      </c>
      <c r="AF96" s="5" t="s">
        <v>3</v>
      </c>
      <c r="AG96" s="5" t="s">
        <v>3</v>
      </c>
      <c r="AH96" s="5" t="s">
        <v>3</v>
      </c>
      <c r="AI96" s="5">
        <v>0</v>
      </c>
      <c r="AJ96" s="5" t="s">
        <v>3</v>
      </c>
      <c r="AK96" s="5">
        <v>0</v>
      </c>
      <c r="AL96" s="5">
        <v>0</v>
      </c>
      <c r="AM96" s="5">
        <v>0</v>
      </c>
      <c r="AN96" s="5">
        <v>0</v>
      </c>
      <c r="AO96" s="5">
        <v>0</v>
      </c>
      <c r="AP96" s="5">
        <v>0</v>
      </c>
      <c r="AQ96" s="5">
        <v>0</v>
      </c>
      <c r="AR96" s="5">
        <v>15</v>
      </c>
      <c r="AS96" s="2"/>
      <c r="AT96" s="2"/>
      <c r="AU96" s="2"/>
      <c r="AV96" s="2"/>
      <c r="AW96" s="2"/>
      <c r="AX96" s="2"/>
      <c r="AY96" s="2"/>
      <c r="AZ96" s="2"/>
      <c r="BA96" s="2"/>
      <c r="BB96" s="2"/>
      <c r="BC96" s="2"/>
      <c r="BD96" s="2"/>
      <c r="BE96" s="2"/>
      <c r="BF96" s="2"/>
      <c r="BG96" s="2"/>
      <c r="BH96" s="2"/>
      <c r="BI96" s="2"/>
      <c r="BJ96" s="2"/>
      <c r="BK96" s="2"/>
      <c r="BL96" s="2"/>
      <c r="BM96" s="2"/>
      <c r="BN96" s="2"/>
      <c r="BO96" s="2"/>
      <c r="BP96" s="2"/>
    </row>
    <row r="97" spans="1:68" x14ac:dyDescent="0.25">
      <c r="A97" t="s">
        <v>107</v>
      </c>
      <c r="B97" t="s">
        <v>43</v>
      </c>
      <c r="C97" t="s">
        <v>9</v>
      </c>
      <c r="D97" s="5" t="s">
        <v>3</v>
      </c>
      <c r="E97" s="5">
        <v>15</v>
      </c>
      <c r="F97" s="5">
        <v>70</v>
      </c>
      <c r="G97" s="5">
        <v>2365</v>
      </c>
      <c r="H97" s="5">
        <v>700</v>
      </c>
      <c r="I97" s="5">
        <v>0</v>
      </c>
      <c r="J97" s="5">
        <v>20</v>
      </c>
      <c r="K97" s="5">
        <v>205</v>
      </c>
      <c r="L97" s="5">
        <v>405</v>
      </c>
      <c r="M97" s="5">
        <v>155</v>
      </c>
      <c r="N97" s="5">
        <v>660</v>
      </c>
      <c r="O97" s="5">
        <v>1030</v>
      </c>
      <c r="P97" s="5">
        <v>440</v>
      </c>
      <c r="Q97" s="5">
        <v>240</v>
      </c>
      <c r="R97" s="5">
        <v>0</v>
      </c>
      <c r="S97" s="5">
        <v>90</v>
      </c>
      <c r="T97" s="5">
        <v>175</v>
      </c>
      <c r="U97" s="5">
        <v>245</v>
      </c>
      <c r="V97" s="5">
        <v>355</v>
      </c>
      <c r="W97" s="5">
        <v>355</v>
      </c>
      <c r="X97" s="5">
        <v>375</v>
      </c>
      <c r="Y97" s="5">
        <v>295</v>
      </c>
      <c r="Z97" s="5">
        <v>235</v>
      </c>
      <c r="AA97" s="5">
        <v>185</v>
      </c>
      <c r="AB97" s="5">
        <v>145</v>
      </c>
      <c r="AC97" s="5">
        <v>130</v>
      </c>
      <c r="AD97" s="5">
        <v>115</v>
      </c>
      <c r="AE97" s="5">
        <v>90</v>
      </c>
      <c r="AF97" s="5">
        <v>60</v>
      </c>
      <c r="AG97" s="5">
        <v>50</v>
      </c>
      <c r="AH97" s="5">
        <v>45</v>
      </c>
      <c r="AI97" s="5">
        <v>40</v>
      </c>
      <c r="AJ97" s="5">
        <v>35</v>
      </c>
      <c r="AK97" s="5">
        <v>20</v>
      </c>
      <c r="AL97" s="5">
        <v>30</v>
      </c>
      <c r="AM97" s="5">
        <v>10</v>
      </c>
      <c r="AN97" s="5">
        <v>20</v>
      </c>
      <c r="AO97" s="5">
        <v>15</v>
      </c>
      <c r="AP97" s="5">
        <v>10</v>
      </c>
      <c r="AQ97" s="5">
        <v>20</v>
      </c>
      <c r="AR97" s="5" t="s">
        <v>3</v>
      </c>
      <c r="AS97" s="1"/>
      <c r="AT97" s="1"/>
      <c r="AU97" s="1"/>
      <c r="AV97" s="1"/>
      <c r="AW97" s="1"/>
      <c r="AX97" s="1"/>
      <c r="AY97" s="1"/>
      <c r="AZ97" s="1"/>
      <c r="BA97" s="1"/>
      <c r="BB97" s="1"/>
      <c r="BC97" s="1"/>
      <c r="BD97" s="1"/>
      <c r="BE97" s="1"/>
      <c r="BF97" s="1"/>
      <c r="BG97" s="1"/>
      <c r="BH97" s="1"/>
      <c r="BI97" s="1"/>
      <c r="BJ97" s="1"/>
      <c r="BK97" s="1"/>
      <c r="BL97" s="1"/>
      <c r="BM97" s="1"/>
      <c r="BN97" s="1"/>
      <c r="BO97" s="1"/>
      <c r="BP97" s="1"/>
    </row>
    <row r="98" spans="1:68" x14ac:dyDescent="0.25">
      <c r="A98" t="s">
        <v>108</v>
      </c>
      <c r="B98" t="s">
        <v>5</v>
      </c>
      <c r="C98" t="s">
        <v>2</v>
      </c>
      <c r="D98" s="5">
        <v>1470</v>
      </c>
      <c r="E98" s="5">
        <v>44485</v>
      </c>
      <c r="F98" s="5">
        <v>96950</v>
      </c>
      <c r="G98" s="5">
        <v>78585</v>
      </c>
      <c r="H98" s="5">
        <v>1480</v>
      </c>
      <c r="I98" s="5">
        <v>44230</v>
      </c>
      <c r="J98" s="5">
        <v>6155</v>
      </c>
      <c r="K98" s="5">
        <v>14565</v>
      </c>
      <c r="L98" s="5">
        <v>18995</v>
      </c>
      <c r="M98" s="5">
        <v>10425</v>
      </c>
      <c r="N98" s="5">
        <v>66420</v>
      </c>
      <c r="O98" s="5">
        <v>96225</v>
      </c>
      <c r="P98" s="5">
        <v>32880</v>
      </c>
      <c r="Q98" s="5">
        <v>21530</v>
      </c>
      <c r="R98" s="5" t="s">
        <v>3</v>
      </c>
      <c r="S98" s="5">
        <v>460</v>
      </c>
      <c r="T98" s="5">
        <v>2970</v>
      </c>
      <c r="U98" s="5">
        <v>5955</v>
      </c>
      <c r="V98" s="5">
        <v>7585</v>
      </c>
      <c r="W98" s="5">
        <v>8870</v>
      </c>
      <c r="X98" s="5">
        <v>9500</v>
      </c>
      <c r="Y98" s="5">
        <v>9730</v>
      </c>
      <c r="Z98" s="5">
        <v>9780</v>
      </c>
      <c r="AA98" s="5">
        <v>10050</v>
      </c>
      <c r="AB98" s="5">
        <v>10040</v>
      </c>
      <c r="AC98" s="5">
        <v>10250</v>
      </c>
      <c r="AD98" s="5">
        <v>10315</v>
      </c>
      <c r="AE98" s="5">
        <v>10485</v>
      </c>
      <c r="AF98" s="5">
        <v>10125</v>
      </c>
      <c r="AG98" s="5">
        <v>10015</v>
      </c>
      <c r="AH98" s="5">
        <v>9725</v>
      </c>
      <c r="AI98" s="5">
        <v>9260</v>
      </c>
      <c r="AJ98" s="5">
        <v>8975</v>
      </c>
      <c r="AK98" s="5">
        <v>9315</v>
      </c>
      <c r="AL98" s="5">
        <v>8900</v>
      </c>
      <c r="AM98" s="5">
        <v>8645</v>
      </c>
      <c r="AN98" s="5">
        <v>8320</v>
      </c>
      <c r="AO98" s="5">
        <v>9235</v>
      </c>
      <c r="AP98" s="5">
        <v>15120</v>
      </c>
      <c r="AQ98" s="5">
        <v>52400</v>
      </c>
      <c r="AR98" s="5">
        <v>1180</v>
      </c>
      <c r="AS98" s="2"/>
      <c r="AT98" s="2"/>
      <c r="AU98" s="2"/>
      <c r="AV98" s="2"/>
      <c r="AW98" s="2"/>
      <c r="AX98" s="2"/>
      <c r="AY98" s="2"/>
      <c r="AZ98" s="2"/>
      <c r="BA98" s="2"/>
      <c r="BB98" s="2"/>
      <c r="BC98" s="2"/>
      <c r="BD98" s="2"/>
      <c r="BE98" s="2"/>
      <c r="BF98" s="2"/>
      <c r="BG98" s="2"/>
      <c r="BH98" s="2"/>
      <c r="BI98" s="2"/>
      <c r="BJ98" s="2"/>
      <c r="BK98" s="2"/>
      <c r="BL98" s="2"/>
      <c r="BM98" s="2"/>
      <c r="BN98" s="2"/>
      <c r="BO98" s="2"/>
      <c r="BP98" s="2"/>
    </row>
    <row r="99" spans="1:68" x14ac:dyDescent="0.25">
      <c r="A99" t="s">
        <v>109</v>
      </c>
      <c r="B99" t="s">
        <v>7</v>
      </c>
      <c r="C99" t="s">
        <v>9</v>
      </c>
      <c r="D99" s="5">
        <v>0</v>
      </c>
      <c r="E99" s="5">
        <v>0</v>
      </c>
      <c r="F99" s="5">
        <v>0</v>
      </c>
      <c r="G99" s="5">
        <v>0</v>
      </c>
      <c r="H99" s="5">
        <v>0</v>
      </c>
      <c r="I99" s="5">
        <v>10135</v>
      </c>
      <c r="J99" s="5">
        <v>75</v>
      </c>
      <c r="K99" s="5">
        <v>445</v>
      </c>
      <c r="L99" s="5">
        <v>1050</v>
      </c>
      <c r="M99" s="5">
        <v>440</v>
      </c>
      <c r="N99" s="5">
        <v>2090</v>
      </c>
      <c r="O99" s="5">
        <v>3470</v>
      </c>
      <c r="P99" s="5">
        <v>1725</v>
      </c>
      <c r="Q99" s="5">
        <v>840</v>
      </c>
      <c r="R99" s="5">
        <v>0</v>
      </c>
      <c r="S99" s="5">
        <v>145</v>
      </c>
      <c r="T99" s="5">
        <v>470</v>
      </c>
      <c r="U99" s="5">
        <v>545</v>
      </c>
      <c r="V99" s="5">
        <v>645</v>
      </c>
      <c r="W99" s="5">
        <v>585</v>
      </c>
      <c r="X99" s="5">
        <v>520</v>
      </c>
      <c r="Y99" s="5">
        <v>455</v>
      </c>
      <c r="Z99" s="5">
        <v>450</v>
      </c>
      <c r="AA99" s="5">
        <v>360</v>
      </c>
      <c r="AB99" s="5">
        <v>345</v>
      </c>
      <c r="AC99" s="5">
        <v>300</v>
      </c>
      <c r="AD99" s="5">
        <v>235</v>
      </c>
      <c r="AE99" s="5">
        <v>195</v>
      </c>
      <c r="AF99" s="5">
        <v>175</v>
      </c>
      <c r="AG99" s="5">
        <v>180</v>
      </c>
      <c r="AH99" s="5">
        <v>115</v>
      </c>
      <c r="AI99" s="5">
        <v>120</v>
      </c>
      <c r="AJ99" s="5">
        <v>95</v>
      </c>
      <c r="AK99" s="5">
        <v>70</v>
      </c>
      <c r="AL99" s="5">
        <v>70</v>
      </c>
      <c r="AM99" s="5">
        <v>45</v>
      </c>
      <c r="AN99" s="5">
        <v>40</v>
      </c>
      <c r="AO99" s="5">
        <v>40</v>
      </c>
      <c r="AP99" s="5">
        <v>30</v>
      </c>
      <c r="AQ99" s="5">
        <v>350</v>
      </c>
      <c r="AR99" s="5">
        <v>3560</v>
      </c>
      <c r="AS99" s="1"/>
      <c r="AT99" s="1"/>
      <c r="AU99" s="1"/>
      <c r="AV99" s="1"/>
      <c r="AW99" s="1"/>
      <c r="AX99" s="1"/>
      <c r="AY99" s="1"/>
      <c r="AZ99" s="1"/>
      <c r="BA99" s="1"/>
      <c r="BB99" s="1"/>
      <c r="BC99" s="1"/>
      <c r="BD99" s="1"/>
      <c r="BE99" s="1"/>
      <c r="BF99" s="1"/>
      <c r="BG99" s="1"/>
      <c r="BH99" s="1"/>
      <c r="BI99" s="1"/>
      <c r="BJ99" s="1"/>
      <c r="BK99" s="1"/>
      <c r="BL99" s="1"/>
      <c r="BM99" s="1"/>
      <c r="BN99" s="1"/>
      <c r="BO99" s="1"/>
      <c r="BP99" s="1"/>
    </row>
    <row r="100" spans="1:68" x14ac:dyDescent="0.25">
      <c r="A100" t="s">
        <v>110</v>
      </c>
      <c r="B100" t="s">
        <v>43</v>
      </c>
      <c r="C100" t="s">
        <v>2</v>
      </c>
      <c r="D100" s="5">
        <v>125</v>
      </c>
      <c r="E100" s="5">
        <v>900</v>
      </c>
      <c r="F100" s="5">
        <v>12585</v>
      </c>
      <c r="G100" s="5">
        <v>13675</v>
      </c>
      <c r="H100" s="5">
        <v>4990</v>
      </c>
      <c r="I100" s="5">
        <v>5875</v>
      </c>
      <c r="J100" s="5">
        <v>715</v>
      </c>
      <c r="K100" s="5">
        <v>2130</v>
      </c>
      <c r="L100" s="5">
        <v>3095</v>
      </c>
      <c r="M100" s="5">
        <v>1500</v>
      </c>
      <c r="N100" s="5">
        <v>7565</v>
      </c>
      <c r="O100" s="5">
        <v>11820</v>
      </c>
      <c r="P100" s="5">
        <v>5880</v>
      </c>
      <c r="Q100" s="5">
        <v>5445</v>
      </c>
      <c r="R100" s="5">
        <v>0</v>
      </c>
      <c r="S100" s="5">
        <v>2410</v>
      </c>
      <c r="T100" s="5">
        <v>2365</v>
      </c>
      <c r="U100" s="5">
        <v>2075</v>
      </c>
      <c r="V100" s="5">
        <v>1645</v>
      </c>
      <c r="W100" s="5">
        <v>1305</v>
      </c>
      <c r="X100" s="5">
        <v>1110</v>
      </c>
      <c r="Y100" s="5">
        <v>1090</v>
      </c>
      <c r="Z100" s="5">
        <v>1055</v>
      </c>
      <c r="AA100" s="5">
        <v>1010</v>
      </c>
      <c r="AB100" s="5">
        <v>1000</v>
      </c>
      <c r="AC100" s="5">
        <v>995</v>
      </c>
      <c r="AD100" s="5">
        <v>980</v>
      </c>
      <c r="AE100" s="5">
        <v>995</v>
      </c>
      <c r="AF100" s="5">
        <v>980</v>
      </c>
      <c r="AG100" s="5">
        <v>955</v>
      </c>
      <c r="AH100" s="5">
        <v>955</v>
      </c>
      <c r="AI100" s="5">
        <v>885</v>
      </c>
      <c r="AJ100" s="5">
        <v>905</v>
      </c>
      <c r="AK100" s="5">
        <v>1005</v>
      </c>
      <c r="AL100" s="5">
        <v>930</v>
      </c>
      <c r="AM100" s="5">
        <v>945</v>
      </c>
      <c r="AN100" s="5">
        <v>850</v>
      </c>
      <c r="AO100" s="5">
        <v>855</v>
      </c>
      <c r="AP100" s="5">
        <v>850</v>
      </c>
      <c r="AQ100" s="5">
        <v>9985</v>
      </c>
      <c r="AR100" s="5">
        <v>15</v>
      </c>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row>
    <row r="101" spans="1:68" x14ac:dyDescent="0.25">
      <c r="A101" t="s">
        <v>111</v>
      </c>
      <c r="B101" t="s">
        <v>7</v>
      </c>
      <c r="C101" t="s">
        <v>2</v>
      </c>
      <c r="D101" s="5">
        <v>4015</v>
      </c>
      <c r="E101" s="5">
        <v>0</v>
      </c>
      <c r="F101" s="5">
        <v>43800</v>
      </c>
      <c r="G101" s="5">
        <v>0</v>
      </c>
      <c r="H101" s="5">
        <v>56335</v>
      </c>
      <c r="I101" s="5">
        <v>16770</v>
      </c>
      <c r="J101" s="5">
        <v>1560</v>
      </c>
      <c r="K101" s="5">
        <v>5670</v>
      </c>
      <c r="L101" s="5">
        <v>8055</v>
      </c>
      <c r="M101" s="5">
        <v>4060</v>
      </c>
      <c r="N101" s="5">
        <v>24220</v>
      </c>
      <c r="O101" s="5">
        <v>38820</v>
      </c>
      <c r="P101" s="5">
        <v>19960</v>
      </c>
      <c r="Q101" s="5">
        <v>18570</v>
      </c>
      <c r="R101" s="5" t="s">
        <v>3</v>
      </c>
      <c r="S101" s="5">
        <v>1605</v>
      </c>
      <c r="T101" s="5">
        <v>3210</v>
      </c>
      <c r="U101" s="5">
        <v>4315</v>
      </c>
      <c r="V101" s="5">
        <v>4865</v>
      </c>
      <c r="W101" s="5">
        <v>5110</v>
      </c>
      <c r="X101" s="5">
        <v>5015</v>
      </c>
      <c r="Y101" s="5">
        <v>4750</v>
      </c>
      <c r="Z101" s="5">
        <v>4215</v>
      </c>
      <c r="AA101" s="5">
        <v>3930</v>
      </c>
      <c r="AB101" s="5">
        <v>3635</v>
      </c>
      <c r="AC101" s="5">
        <v>3315</v>
      </c>
      <c r="AD101" s="5">
        <v>3125</v>
      </c>
      <c r="AE101" s="5">
        <v>3080</v>
      </c>
      <c r="AF101" s="5">
        <v>2915</v>
      </c>
      <c r="AG101" s="5">
        <v>2900</v>
      </c>
      <c r="AH101" s="5">
        <v>2910</v>
      </c>
      <c r="AI101" s="5">
        <v>2915</v>
      </c>
      <c r="AJ101" s="5">
        <v>2940</v>
      </c>
      <c r="AK101" s="5">
        <v>3145</v>
      </c>
      <c r="AL101" s="5">
        <v>3130</v>
      </c>
      <c r="AM101" s="5">
        <v>3160</v>
      </c>
      <c r="AN101" s="5">
        <v>3330</v>
      </c>
      <c r="AO101" s="5">
        <v>3470</v>
      </c>
      <c r="AP101" s="5">
        <v>6455</v>
      </c>
      <c r="AQ101" s="5">
        <v>33450</v>
      </c>
      <c r="AR101" s="5">
        <v>25</v>
      </c>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row>
    <row r="102" spans="1:68" x14ac:dyDescent="0.25">
      <c r="A102" t="s">
        <v>112</v>
      </c>
      <c r="B102" t="s">
        <v>7</v>
      </c>
      <c r="C102" t="s">
        <v>9</v>
      </c>
      <c r="D102" s="5">
        <v>0</v>
      </c>
      <c r="E102" s="5">
        <v>0</v>
      </c>
      <c r="F102" s="5">
        <v>0</v>
      </c>
      <c r="G102" s="5">
        <v>0</v>
      </c>
      <c r="H102" s="5">
        <v>0</v>
      </c>
      <c r="I102" s="5">
        <v>33585</v>
      </c>
      <c r="J102" s="5">
        <v>175</v>
      </c>
      <c r="K102" s="5">
        <v>1470</v>
      </c>
      <c r="L102" s="5">
        <v>3655</v>
      </c>
      <c r="M102" s="5">
        <v>1440</v>
      </c>
      <c r="N102" s="5">
        <v>10680</v>
      </c>
      <c r="O102" s="5">
        <v>12075</v>
      </c>
      <c r="P102" s="5">
        <v>3005</v>
      </c>
      <c r="Q102" s="5">
        <v>1080</v>
      </c>
      <c r="R102" s="5" t="s">
        <v>3</v>
      </c>
      <c r="S102" s="5">
        <v>0</v>
      </c>
      <c r="T102" s="5">
        <v>0</v>
      </c>
      <c r="U102" s="5">
        <v>0</v>
      </c>
      <c r="V102" s="5">
        <v>0</v>
      </c>
      <c r="W102" s="5">
        <v>0</v>
      </c>
      <c r="X102" s="5">
        <v>0</v>
      </c>
      <c r="Y102" s="5">
        <v>0</v>
      </c>
      <c r="Z102" s="5">
        <v>0</v>
      </c>
      <c r="AA102" s="5">
        <v>0</v>
      </c>
      <c r="AB102" s="5">
        <v>0</v>
      </c>
      <c r="AC102" s="5">
        <v>0</v>
      </c>
      <c r="AD102" s="5">
        <v>0</v>
      </c>
      <c r="AE102" s="5">
        <v>0</v>
      </c>
      <c r="AF102" s="5">
        <v>0</v>
      </c>
      <c r="AG102" s="5">
        <v>0</v>
      </c>
      <c r="AH102" s="5">
        <v>0</v>
      </c>
      <c r="AI102" s="5">
        <v>0</v>
      </c>
      <c r="AJ102" s="5">
        <v>0</v>
      </c>
      <c r="AK102" s="5">
        <v>0</v>
      </c>
      <c r="AL102" s="5">
        <v>0</v>
      </c>
      <c r="AM102" s="5">
        <v>0</v>
      </c>
      <c r="AN102" s="5">
        <v>0</v>
      </c>
      <c r="AO102" s="5">
        <v>0</v>
      </c>
      <c r="AP102" s="5">
        <v>0</v>
      </c>
      <c r="AQ102" s="5">
        <v>0</v>
      </c>
      <c r="AR102" s="5">
        <v>33585</v>
      </c>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row>
    <row r="103" spans="1:68" x14ac:dyDescent="0.25">
      <c r="A103" t="s">
        <v>113</v>
      </c>
      <c r="B103" t="s">
        <v>7</v>
      </c>
      <c r="C103" t="s">
        <v>9</v>
      </c>
      <c r="D103" s="5">
        <v>0</v>
      </c>
      <c r="E103" s="5">
        <v>0</v>
      </c>
      <c r="F103" s="5">
        <v>0</v>
      </c>
      <c r="G103" s="5">
        <v>0</v>
      </c>
      <c r="H103" s="5">
        <v>0</v>
      </c>
      <c r="I103" s="5">
        <v>46300</v>
      </c>
      <c r="J103" s="5">
        <v>560</v>
      </c>
      <c r="K103" s="5">
        <v>2755</v>
      </c>
      <c r="L103" s="5">
        <v>4415</v>
      </c>
      <c r="M103" s="5">
        <v>1825</v>
      </c>
      <c r="N103" s="5">
        <v>13935</v>
      </c>
      <c r="O103" s="5">
        <v>16665</v>
      </c>
      <c r="P103" s="5">
        <v>4455</v>
      </c>
      <c r="Q103" s="5">
        <v>1690</v>
      </c>
      <c r="R103" s="5">
        <v>0</v>
      </c>
      <c r="S103" s="5">
        <v>0</v>
      </c>
      <c r="T103" s="5">
        <v>0</v>
      </c>
      <c r="U103" s="5">
        <v>0</v>
      </c>
      <c r="V103" s="5">
        <v>0</v>
      </c>
      <c r="W103" s="5">
        <v>0</v>
      </c>
      <c r="X103" s="5">
        <v>0</v>
      </c>
      <c r="Y103" s="5">
        <v>0</v>
      </c>
      <c r="Z103" s="5">
        <v>0</v>
      </c>
      <c r="AA103" s="5">
        <v>0</v>
      </c>
      <c r="AB103" s="5">
        <v>0</v>
      </c>
      <c r="AC103" s="5">
        <v>0</v>
      </c>
      <c r="AD103" s="5">
        <v>0</v>
      </c>
      <c r="AE103" s="5">
        <v>0</v>
      </c>
      <c r="AF103" s="5">
        <v>0</v>
      </c>
      <c r="AG103" s="5">
        <v>0</v>
      </c>
      <c r="AH103" s="5">
        <v>0</v>
      </c>
      <c r="AI103" s="5">
        <v>0</v>
      </c>
      <c r="AJ103" s="5">
        <v>0</v>
      </c>
      <c r="AK103" s="5">
        <v>0</v>
      </c>
      <c r="AL103" s="5">
        <v>0</v>
      </c>
      <c r="AM103" s="5">
        <v>0</v>
      </c>
      <c r="AN103" s="5">
        <v>0</v>
      </c>
      <c r="AO103" s="5">
        <v>0</v>
      </c>
      <c r="AP103" s="5">
        <v>0</v>
      </c>
      <c r="AQ103" s="5">
        <v>0</v>
      </c>
      <c r="AR103" s="5">
        <v>46300</v>
      </c>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row>
    <row r="104" spans="1:68" x14ac:dyDescent="0.25">
      <c r="A104" t="s">
        <v>114</v>
      </c>
      <c r="B104" t="s">
        <v>7</v>
      </c>
      <c r="C104" t="s">
        <v>2</v>
      </c>
      <c r="D104" s="5">
        <v>0</v>
      </c>
      <c r="E104" s="5">
        <v>0</v>
      </c>
      <c r="F104" s="5">
        <v>0</v>
      </c>
      <c r="G104" s="5">
        <v>0</v>
      </c>
      <c r="H104" s="5">
        <v>0</v>
      </c>
      <c r="I104" s="5">
        <v>7195</v>
      </c>
      <c r="J104" s="5">
        <v>10</v>
      </c>
      <c r="K104" s="5">
        <v>310</v>
      </c>
      <c r="L104" s="5">
        <v>920</v>
      </c>
      <c r="M104" s="5">
        <v>370</v>
      </c>
      <c r="N104" s="5">
        <v>1390</v>
      </c>
      <c r="O104" s="5">
        <v>2765</v>
      </c>
      <c r="P104" s="5">
        <v>1005</v>
      </c>
      <c r="Q104" s="5">
        <v>430</v>
      </c>
      <c r="R104" s="5">
        <v>0</v>
      </c>
      <c r="S104" s="5">
        <v>335</v>
      </c>
      <c r="T104" s="5">
        <v>860</v>
      </c>
      <c r="U104" s="5">
        <v>1260</v>
      </c>
      <c r="V104" s="5">
        <v>1000</v>
      </c>
      <c r="W104" s="5">
        <v>815</v>
      </c>
      <c r="X104" s="5">
        <v>655</v>
      </c>
      <c r="Y104" s="5">
        <v>505</v>
      </c>
      <c r="Z104" s="5">
        <v>415</v>
      </c>
      <c r="AA104" s="5">
        <v>345</v>
      </c>
      <c r="AB104" s="5">
        <v>250</v>
      </c>
      <c r="AC104" s="5">
        <v>200</v>
      </c>
      <c r="AD104" s="5">
        <v>140</v>
      </c>
      <c r="AE104" s="5">
        <v>100</v>
      </c>
      <c r="AF104" s="5">
        <v>85</v>
      </c>
      <c r="AG104" s="5">
        <v>60</v>
      </c>
      <c r="AH104" s="5">
        <v>40</v>
      </c>
      <c r="AI104" s="5">
        <v>40</v>
      </c>
      <c r="AJ104" s="5">
        <v>30</v>
      </c>
      <c r="AK104" s="5">
        <v>15</v>
      </c>
      <c r="AL104" s="5">
        <v>15</v>
      </c>
      <c r="AM104" s="5">
        <v>10</v>
      </c>
      <c r="AN104" s="5" t="s">
        <v>3</v>
      </c>
      <c r="AO104" s="5" t="s">
        <v>3</v>
      </c>
      <c r="AP104" s="5" t="s">
        <v>3</v>
      </c>
      <c r="AQ104" s="5">
        <v>10</v>
      </c>
      <c r="AR104" s="5">
        <v>10</v>
      </c>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row>
    <row r="105" spans="1:68" x14ac:dyDescent="0.25">
      <c r="A105" t="s">
        <v>115</v>
      </c>
      <c r="B105" t="s">
        <v>7</v>
      </c>
      <c r="C105" t="s">
        <v>2</v>
      </c>
      <c r="D105" s="5">
        <v>1510</v>
      </c>
      <c r="E105" s="5">
        <v>5305</v>
      </c>
      <c r="F105" s="5">
        <v>74400</v>
      </c>
      <c r="G105" s="5">
        <v>30425</v>
      </c>
      <c r="H105" s="5">
        <v>3175</v>
      </c>
      <c r="I105" s="5">
        <v>305</v>
      </c>
      <c r="J105" s="5">
        <v>2605</v>
      </c>
      <c r="K105" s="5">
        <v>5805</v>
      </c>
      <c r="L105" s="5">
        <v>7660</v>
      </c>
      <c r="M105" s="5">
        <v>3875</v>
      </c>
      <c r="N105" s="5">
        <v>24180</v>
      </c>
      <c r="O105" s="5">
        <v>40965</v>
      </c>
      <c r="P105" s="5">
        <v>16715</v>
      </c>
      <c r="Q105" s="5">
        <v>13300</v>
      </c>
      <c r="R105" s="5" t="s">
        <v>3</v>
      </c>
      <c r="S105" s="5">
        <v>380</v>
      </c>
      <c r="T105" s="5">
        <v>1885</v>
      </c>
      <c r="U105" s="5">
        <v>3455</v>
      </c>
      <c r="V105" s="5">
        <v>4230</v>
      </c>
      <c r="W105" s="5">
        <v>4520</v>
      </c>
      <c r="X105" s="5">
        <v>4655</v>
      </c>
      <c r="Y105" s="5">
        <v>4755</v>
      </c>
      <c r="Z105" s="5">
        <v>4480</v>
      </c>
      <c r="AA105" s="5">
        <v>4340</v>
      </c>
      <c r="AB105" s="5">
        <v>4180</v>
      </c>
      <c r="AC105" s="5">
        <v>3975</v>
      </c>
      <c r="AD105" s="5">
        <v>3965</v>
      </c>
      <c r="AE105" s="5">
        <v>3880</v>
      </c>
      <c r="AF105" s="5">
        <v>3870</v>
      </c>
      <c r="AG105" s="5">
        <v>3970</v>
      </c>
      <c r="AH105" s="5">
        <v>4005</v>
      </c>
      <c r="AI105" s="5">
        <v>4140</v>
      </c>
      <c r="AJ105" s="5">
        <v>4130</v>
      </c>
      <c r="AK105" s="5">
        <v>4190</v>
      </c>
      <c r="AL105" s="5">
        <v>4310</v>
      </c>
      <c r="AM105" s="5">
        <v>4480</v>
      </c>
      <c r="AN105" s="5">
        <v>5085</v>
      </c>
      <c r="AO105" s="5">
        <v>5885</v>
      </c>
      <c r="AP105" s="5">
        <v>9485</v>
      </c>
      <c r="AQ105" s="5">
        <v>12865</v>
      </c>
      <c r="AR105" s="5">
        <v>0</v>
      </c>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row>
    <row r="106" spans="1:68" x14ac:dyDescent="0.25">
      <c r="A106" t="s">
        <v>116</v>
      </c>
      <c r="B106" t="s">
        <v>43</v>
      </c>
      <c r="C106" t="s">
        <v>2</v>
      </c>
      <c r="D106" s="5">
        <v>2175</v>
      </c>
      <c r="E106" s="5">
        <v>1515</v>
      </c>
      <c r="F106" s="5">
        <v>42500</v>
      </c>
      <c r="G106" s="5">
        <v>8890</v>
      </c>
      <c r="H106" s="5">
        <v>80970</v>
      </c>
      <c r="I106" s="5">
        <v>3325</v>
      </c>
      <c r="J106" s="5">
        <v>1435</v>
      </c>
      <c r="K106" s="5">
        <v>6765</v>
      </c>
      <c r="L106" s="5">
        <v>11540</v>
      </c>
      <c r="M106" s="5">
        <v>5605</v>
      </c>
      <c r="N106" s="5">
        <v>29320</v>
      </c>
      <c r="O106" s="5">
        <v>47295</v>
      </c>
      <c r="P106" s="5">
        <v>22910</v>
      </c>
      <c r="Q106" s="5">
        <v>14505</v>
      </c>
      <c r="R106" s="5">
        <v>0</v>
      </c>
      <c r="S106" s="5">
        <v>1110</v>
      </c>
      <c r="T106" s="5">
        <v>3840</v>
      </c>
      <c r="U106" s="5">
        <v>7360</v>
      </c>
      <c r="V106" s="5">
        <v>9180</v>
      </c>
      <c r="W106" s="5">
        <v>9885</v>
      </c>
      <c r="X106" s="5">
        <v>9130</v>
      </c>
      <c r="Y106" s="5">
        <v>8265</v>
      </c>
      <c r="Z106" s="5">
        <v>7555</v>
      </c>
      <c r="AA106" s="5">
        <v>6505</v>
      </c>
      <c r="AB106" s="5">
        <v>5685</v>
      </c>
      <c r="AC106" s="5">
        <v>5075</v>
      </c>
      <c r="AD106" s="5">
        <v>4540</v>
      </c>
      <c r="AE106" s="5">
        <v>4175</v>
      </c>
      <c r="AF106" s="5">
        <v>3775</v>
      </c>
      <c r="AG106" s="5">
        <v>3765</v>
      </c>
      <c r="AH106" s="5">
        <v>3365</v>
      </c>
      <c r="AI106" s="5">
        <v>3235</v>
      </c>
      <c r="AJ106" s="5">
        <v>3125</v>
      </c>
      <c r="AK106" s="5">
        <v>3075</v>
      </c>
      <c r="AL106" s="5">
        <v>3090</v>
      </c>
      <c r="AM106" s="5">
        <v>2995</v>
      </c>
      <c r="AN106" s="5">
        <v>3010</v>
      </c>
      <c r="AO106" s="5">
        <v>3285</v>
      </c>
      <c r="AP106" s="5">
        <v>8345</v>
      </c>
      <c r="AQ106" s="5">
        <v>16005</v>
      </c>
      <c r="AR106" s="5">
        <v>10</v>
      </c>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row>
    <row r="107" spans="1:68" x14ac:dyDescent="0.25">
      <c r="A107" t="s">
        <v>117</v>
      </c>
      <c r="B107" t="s">
        <v>43</v>
      </c>
      <c r="C107" t="s">
        <v>2</v>
      </c>
      <c r="D107" s="5">
        <v>735</v>
      </c>
      <c r="E107" s="5">
        <v>2975</v>
      </c>
      <c r="F107" s="5">
        <v>32010</v>
      </c>
      <c r="G107" s="5">
        <v>44745</v>
      </c>
      <c r="H107" s="5">
        <v>50</v>
      </c>
      <c r="I107" s="5">
        <v>7135</v>
      </c>
      <c r="J107" s="5">
        <v>1815</v>
      </c>
      <c r="K107" s="5">
        <v>4400</v>
      </c>
      <c r="L107" s="5">
        <v>5670</v>
      </c>
      <c r="M107" s="5">
        <v>3265</v>
      </c>
      <c r="N107" s="5">
        <v>21230</v>
      </c>
      <c r="O107" s="5">
        <v>27695</v>
      </c>
      <c r="P107" s="5">
        <v>12790</v>
      </c>
      <c r="Q107" s="5">
        <v>10750</v>
      </c>
      <c r="R107" s="5">
        <v>35</v>
      </c>
      <c r="S107" s="5">
        <v>695</v>
      </c>
      <c r="T107" s="5">
        <v>2670</v>
      </c>
      <c r="U107" s="5">
        <v>4505</v>
      </c>
      <c r="V107" s="5">
        <v>4490</v>
      </c>
      <c r="W107" s="5">
        <v>3995</v>
      </c>
      <c r="X107" s="5">
        <v>3390</v>
      </c>
      <c r="Y107" s="5">
        <v>2965</v>
      </c>
      <c r="Z107" s="5">
        <v>2790</v>
      </c>
      <c r="AA107" s="5">
        <v>2690</v>
      </c>
      <c r="AB107" s="5">
        <v>2620</v>
      </c>
      <c r="AC107" s="5">
        <v>2685</v>
      </c>
      <c r="AD107" s="5">
        <v>2605</v>
      </c>
      <c r="AE107" s="5">
        <v>2560</v>
      </c>
      <c r="AF107" s="5">
        <v>2705</v>
      </c>
      <c r="AG107" s="5">
        <v>2700</v>
      </c>
      <c r="AH107" s="5">
        <v>2665</v>
      </c>
      <c r="AI107" s="5">
        <v>2795</v>
      </c>
      <c r="AJ107" s="5">
        <v>2765</v>
      </c>
      <c r="AK107" s="5">
        <v>2655</v>
      </c>
      <c r="AL107" s="5">
        <v>2740</v>
      </c>
      <c r="AM107" s="5">
        <v>2730</v>
      </c>
      <c r="AN107" s="5">
        <v>2875</v>
      </c>
      <c r="AO107" s="5">
        <v>3245</v>
      </c>
      <c r="AP107" s="5">
        <v>4990</v>
      </c>
      <c r="AQ107" s="5">
        <v>15985</v>
      </c>
      <c r="AR107" s="5">
        <v>160</v>
      </c>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row>
    <row r="108" spans="1:68" x14ac:dyDescent="0.25">
      <c r="A108" t="s">
        <v>118</v>
      </c>
      <c r="B108" t="s">
        <v>12</v>
      </c>
      <c r="C108" t="s">
        <v>2</v>
      </c>
      <c r="D108" s="5">
        <v>94405</v>
      </c>
      <c r="E108" s="5">
        <v>0</v>
      </c>
      <c r="F108" s="5">
        <v>0</v>
      </c>
      <c r="G108" s="5">
        <v>1095</v>
      </c>
      <c r="H108" s="5">
        <v>0</v>
      </c>
      <c r="I108" s="5">
        <v>112355</v>
      </c>
      <c r="J108" s="5">
        <v>4430</v>
      </c>
      <c r="K108" s="5">
        <v>8115</v>
      </c>
      <c r="L108" s="5">
        <v>10715</v>
      </c>
      <c r="M108" s="5">
        <v>5620</v>
      </c>
      <c r="N108" s="5">
        <v>51975</v>
      </c>
      <c r="O108" s="5">
        <v>79405</v>
      </c>
      <c r="P108" s="5">
        <v>27305</v>
      </c>
      <c r="Q108" s="5">
        <v>20290</v>
      </c>
      <c r="R108" s="5">
        <v>0</v>
      </c>
      <c r="S108" s="5">
        <v>1340</v>
      </c>
      <c r="T108" s="5">
        <v>5350</v>
      </c>
      <c r="U108" s="5">
        <v>7110</v>
      </c>
      <c r="V108" s="5">
        <v>7700</v>
      </c>
      <c r="W108" s="5">
        <v>8385</v>
      </c>
      <c r="X108" s="5">
        <v>8470</v>
      </c>
      <c r="Y108" s="5">
        <v>8255</v>
      </c>
      <c r="Z108" s="5">
        <v>8075</v>
      </c>
      <c r="AA108" s="5">
        <v>7385</v>
      </c>
      <c r="AB108" s="5">
        <v>7060</v>
      </c>
      <c r="AC108" s="5">
        <v>6785</v>
      </c>
      <c r="AD108" s="5">
        <v>6765</v>
      </c>
      <c r="AE108" s="5">
        <v>6250</v>
      </c>
      <c r="AF108" s="5">
        <v>6340</v>
      </c>
      <c r="AG108" s="5">
        <v>6205</v>
      </c>
      <c r="AH108" s="5">
        <v>6185</v>
      </c>
      <c r="AI108" s="5">
        <v>5995</v>
      </c>
      <c r="AJ108" s="5">
        <v>6070</v>
      </c>
      <c r="AK108" s="5">
        <v>6000</v>
      </c>
      <c r="AL108" s="5">
        <v>6125</v>
      </c>
      <c r="AM108" s="5">
        <v>6145</v>
      </c>
      <c r="AN108" s="5">
        <v>6755</v>
      </c>
      <c r="AO108" s="5">
        <v>9170</v>
      </c>
      <c r="AP108" s="5">
        <v>24500</v>
      </c>
      <c r="AQ108" s="5">
        <v>29385</v>
      </c>
      <c r="AR108" s="5">
        <v>40</v>
      </c>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row>
    <row r="109" spans="1:68" x14ac:dyDescent="0.25">
      <c r="A109" t="s">
        <v>119</v>
      </c>
      <c r="B109" t="s">
        <v>21</v>
      </c>
      <c r="C109" t="s">
        <v>9</v>
      </c>
      <c r="D109" s="5" t="s">
        <v>3</v>
      </c>
      <c r="E109" s="5">
        <v>0</v>
      </c>
      <c r="F109" s="5" t="s">
        <v>3</v>
      </c>
      <c r="G109" s="5" t="s">
        <v>3</v>
      </c>
      <c r="H109" s="5">
        <v>0</v>
      </c>
      <c r="I109" s="5">
        <v>53770</v>
      </c>
      <c r="J109" s="5">
        <v>1190</v>
      </c>
      <c r="K109" s="5">
        <v>1230</v>
      </c>
      <c r="L109" s="5">
        <v>1115</v>
      </c>
      <c r="M109" s="5">
        <v>915</v>
      </c>
      <c r="N109" s="5">
        <v>18210</v>
      </c>
      <c r="O109" s="5">
        <v>21215</v>
      </c>
      <c r="P109" s="5">
        <v>6800</v>
      </c>
      <c r="Q109" s="5">
        <v>3095</v>
      </c>
      <c r="R109" s="5" t="s">
        <v>3</v>
      </c>
      <c r="S109" s="5">
        <v>4135</v>
      </c>
      <c r="T109" s="5">
        <v>7345</v>
      </c>
      <c r="U109" s="5">
        <v>4890</v>
      </c>
      <c r="V109" s="5">
        <v>3485</v>
      </c>
      <c r="W109" s="5">
        <v>2655</v>
      </c>
      <c r="X109" s="5">
        <v>1980</v>
      </c>
      <c r="Y109" s="5">
        <v>1490</v>
      </c>
      <c r="Z109" s="5">
        <v>1195</v>
      </c>
      <c r="AA109" s="5">
        <v>880</v>
      </c>
      <c r="AB109" s="5">
        <v>735</v>
      </c>
      <c r="AC109" s="5">
        <v>580</v>
      </c>
      <c r="AD109" s="5">
        <v>475</v>
      </c>
      <c r="AE109" s="5">
        <v>435</v>
      </c>
      <c r="AF109" s="5">
        <v>370</v>
      </c>
      <c r="AG109" s="5">
        <v>335</v>
      </c>
      <c r="AH109" s="5">
        <v>315</v>
      </c>
      <c r="AI109" s="5">
        <v>305</v>
      </c>
      <c r="AJ109" s="5">
        <v>290</v>
      </c>
      <c r="AK109" s="5">
        <v>270</v>
      </c>
      <c r="AL109" s="5">
        <v>240</v>
      </c>
      <c r="AM109" s="5">
        <v>210</v>
      </c>
      <c r="AN109" s="5">
        <v>200</v>
      </c>
      <c r="AO109" s="5">
        <v>200</v>
      </c>
      <c r="AP109" s="5">
        <v>165</v>
      </c>
      <c r="AQ109" s="5">
        <v>3010</v>
      </c>
      <c r="AR109" s="5">
        <v>17595</v>
      </c>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row>
    <row r="110" spans="1:68" x14ac:dyDescent="0.25">
      <c r="A110" t="s">
        <v>120</v>
      </c>
      <c r="B110" t="s">
        <v>7</v>
      </c>
      <c r="C110" t="s">
        <v>2</v>
      </c>
      <c r="D110" s="5">
        <v>240</v>
      </c>
      <c r="E110" s="5">
        <v>440</v>
      </c>
      <c r="F110" s="5">
        <v>1345</v>
      </c>
      <c r="G110" s="5">
        <v>4140</v>
      </c>
      <c r="H110" s="5">
        <v>835</v>
      </c>
      <c r="I110" s="5">
        <v>55845</v>
      </c>
      <c r="J110" s="5">
        <v>1020</v>
      </c>
      <c r="K110" s="5">
        <v>2940</v>
      </c>
      <c r="L110" s="5">
        <v>4830</v>
      </c>
      <c r="M110" s="5">
        <v>2455</v>
      </c>
      <c r="N110" s="5">
        <v>13190</v>
      </c>
      <c r="O110" s="5">
        <v>20635</v>
      </c>
      <c r="P110" s="5">
        <v>9295</v>
      </c>
      <c r="Q110" s="5">
        <v>8445</v>
      </c>
      <c r="R110" s="5">
        <v>25</v>
      </c>
      <c r="S110" s="5">
        <v>1500</v>
      </c>
      <c r="T110" s="5">
        <v>1530</v>
      </c>
      <c r="U110" s="5">
        <v>1705</v>
      </c>
      <c r="V110" s="5">
        <v>1910</v>
      </c>
      <c r="W110" s="5">
        <v>1990</v>
      </c>
      <c r="X110" s="5">
        <v>2060</v>
      </c>
      <c r="Y110" s="5">
        <v>2105</v>
      </c>
      <c r="Z110" s="5">
        <v>2060</v>
      </c>
      <c r="AA110" s="5">
        <v>2055</v>
      </c>
      <c r="AB110" s="5">
        <v>1940</v>
      </c>
      <c r="AC110" s="5">
        <v>1865</v>
      </c>
      <c r="AD110" s="5">
        <v>1900</v>
      </c>
      <c r="AE110" s="5">
        <v>1845</v>
      </c>
      <c r="AF110" s="5">
        <v>1785</v>
      </c>
      <c r="AG110" s="5">
        <v>1825</v>
      </c>
      <c r="AH110" s="5">
        <v>1855</v>
      </c>
      <c r="AI110" s="5">
        <v>1965</v>
      </c>
      <c r="AJ110" s="5">
        <v>2055</v>
      </c>
      <c r="AK110" s="5">
        <v>2170</v>
      </c>
      <c r="AL110" s="5">
        <v>2400</v>
      </c>
      <c r="AM110" s="5">
        <v>2580</v>
      </c>
      <c r="AN110" s="5">
        <v>2790</v>
      </c>
      <c r="AO110" s="5">
        <v>3240</v>
      </c>
      <c r="AP110" s="5">
        <v>9175</v>
      </c>
      <c r="AQ110" s="5">
        <v>5655</v>
      </c>
      <c r="AR110" s="5">
        <v>895</v>
      </c>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row>
    <row r="111" spans="1:68" x14ac:dyDescent="0.25">
      <c r="A111" t="s">
        <v>121</v>
      </c>
      <c r="B111" t="s">
        <v>43</v>
      </c>
      <c r="C111" t="s">
        <v>2</v>
      </c>
      <c r="D111" s="5">
        <v>485</v>
      </c>
      <c r="E111" s="5">
        <v>13765</v>
      </c>
      <c r="F111" s="5">
        <v>25975</v>
      </c>
      <c r="G111" s="5">
        <v>29190</v>
      </c>
      <c r="H111" s="5">
        <v>495</v>
      </c>
      <c r="I111" s="5">
        <v>3325</v>
      </c>
      <c r="J111" s="5">
        <v>925</v>
      </c>
      <c r="K111" s="5">
        <v>3110</v>
      </c>
      <c r="L111" s="5">
        <v>4435</v>
      </c>
      <c r="M111" s="5">
        <v>2550</v>
      </c>
      <c r="N111" s="5">
        <v>17350</v>
      </c>
      <c r="O111" s="5">
        <v>22740</v>
      </c>
      <c r="P111" s="5">
        <v>11325</v>
      </c>
      <c r="Q111" s="5">
        <v>10145</v>
      </c>
      <c r="R111" s="5">
        <v>665</v>
      </c>
      <c r="S111" s="5">
        <v>265</v>
      </c>
      <c r="T111" s="5">
        <v>790</v>
      </c>
      <c r="U111" s="5">
        <v>1255</v>
      </c>
      <c r="V111" s="5">
        <v>1535</v>
      </c>
      <c r="W111" s="5">
        <v>1825</v>
      </c>
      <c r="X111" s="5">
        <v>1930</v>
      </c>
      <c r="Y111" s="5">
        <v>2135</v>
      </c>
      <c r="Z111" s="5">
        <v>2135</v>
      </c>
      <c r="AA111" s="5">
        <v>2190</v>
      </c>
      <c r="AB111" s="5">
        <v>2165</v>
      </c>
      <c r="AC111" s="5">
        <v>2155</v>
      </c>
      <c r="AD111" s="5">
        <v>2220</v>
      </c>
      <c r="AE111" s="5">
        <v>2255</v>
      </c>
      <c r="AF111" s="5">
        <v>2350</v>
      </c>
      <c r="AG111" s="5">
        <v>2280</v>
      </c>
      <c r="AH111" s="5">
        <v>2380</v>
      </c>
      <c r="AI111" s="5">
        <v>2445</v>
      </c>
      <c r="AJ111" s="5">
        <v>2465</v>
      </c>
      <c r="AK111" s="5">
        <v>2480</v>
      </c>
      <c r="AL111" s="5">
        <v>2485</v>
      </c>
      <c r="AM111" s="5">
        <v>2635</v>
      </c>
      <c r="AN111" s="5">
        <v>2835</v>
      </c>
      <c r="AO111" s="5">
        <v>3575</v>
      </c>
      <c r="AP111" s="5">
        <v>8010</v>
      </c>
      <c r="AQ111" s="5">
        <v>13080</v>
      </c>
      <c r="AR111" s="5">
        <v>3375</v>
      </c>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row>
    <row r="112" spans="1:68" x14ac:dyDescent="0.25">
      <c r="A112" t="s">
        <v>122</v>
      </c>
      <c r="B112" t="s">
        <v>5</v>
      </c>
      <c r="C112" t="s">
        <v>2</v>
      </c>
      <c r="D112" s="5">
        <v>550</v>
      </c>
      <c r="E112" s="5">
        <v>20675</v>
      </c>
      <c r="F112" s="5">
        <v>28815</v>
      </c>
      <c r="G112" s="5">
        <v>28800</v>
      </c>
      <c r="H112" s="5">
        <v>485</v>
      </c>
      <c r="I112" s="5">
        <v>845</v>
      </c>
      <c r="J112" s="5">
        <v>2040</v>
      </c>
      <c r="K112" s="5">
        <v>4205</v>
      </c>
      <c r="L112" s="5">
        <v>4395</v>
      </c>
      <c r="M112" s="5">
        <v>2380</v>
      </c>
      <c r="N112" s="5">
        <v>19065</v>
      </c>
      <c r="O112" s="5">
        <v>28255</v>
      </c>
      <c r="P112" s="5">
        <v>11300</v>
      </c>
      <c r="Q112" s="5">
        <v>8525</v>
      </c>
      <c r="R112" s="5" t="s">
        <v>3</v>
      </c>
      <c r="S112" s="5">
        <v>1885</v>
      </c>
      <c r="T112" s="5">
        <v>1650</v>
      </c>
      <c r="U112" s="5">
        <v>1310</v>
      </c>
      <c r="V112" s="5">
        <v>1220</v>
      </c>
      <c r="W112" s="5">
        <v>1470</v>
      </c>
      <c r="X112" s="5">
        <v>1845</v>
      </c>
      <c r="Y112" s="5">
        <v>2000</v>
      </c>
      <c r="Z112" s="5">
        <v>2075</v>
      </c>
      <c r="AA112" s="5">
        <v>2065</v>
      </c>
      <c r="AB112" s="5">
        <v>2210</v>
      </c>
      <c r="AC112" s="5">
        <v>2155</v>
      </c>
      <c r="AD112" s="5">
        <v>2335</v>
      </c>
      <c r="AE112" s="5">
        <v>2310</v>
      </c>
      <c r="AF112" s="5">
        <v>2360</v>
      </c>
      <c r="AG112" s="5">
        <v>2460</v>
      </c>
      <c r="AH112" s="5">
        <v>2640</v>
      </c>
      <c r="AI112" s="5">
        <v>2760</v>
      </c>
      <c r="AJ112" s="5">
        <v>2750</v>
      </c>
      <c r="AK112" s="5">
        <v>2810</v>
      </c>
      <c r="AL112" s="5">
        <v>2970</v>
      </c>
      <c r="AM112" s="5">
        <v>2995</v>
      </c>
      <c r="AN112" s="5">
        <v>3320</v>
      </c>
      <c r="AO112" s="5">
        <v>4050</v>
      </c>
      <c r="AP112" s="5">
        <v>10785</v>
      </c>
      <c r="AQ112" s="5">
        <v>15675</v>
      </c>
      <c r="AR112" s="5">
        <v>55</v>
      </c>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row>
    <row r="113" spans="1:68" x14ac:dyDescent="0.25">
      <c r="A113" t="s">
        <v>123</v>
      </c>
      <c r="B113" t="s">
        <v>43</v>
      </c>
      <c r="C113" t="s">
        <v>2</v>
      </c>
      <c r="D113" s="5">
        <v>565</v>
      </c>
      <c r="E113" s="5">
        <v>2635</v>
      </c>
      <c r="F113" s="5">
        <v>12465</v>
      </c>
      <c r="G113" s="5">
        <v>24050</v>
      </c>
      <c r="H113" s="5">
        <v>1665</v>
      </c>
      <c r="I113" s="5">
        <v>650</v>
      </c>
      <c r="J113" s="5">
        <v>560</v>
      </c>
      <c r="K113" s="5">
        <v>1890</v>
      </c>
      <c r="L113" s="5">
        <v>2950</v>
      </c>
      <c r="M113" s="5">
        <v>1595</v>
      </c>
      <c r="N113" s="5">
        <v>9105</v>
      </c>
      <c r="O113" s="5">
        <v>13710</v>
      </c>
      <c r="P113" s="5">
        <v>6445</v>
      </c>
      <c r="Q113" s="5">
        <v>5780</v>
      </c>
      <c r="R113" s="5" t="s">
        <v>3</v>
      </c>
      <c r="S113" s="5">
        <v>35</v>
      </c>
      <c r="T113" s="5">
        <v>240</v>
      </c>
      <c r="U113" s="5">
        <v>530</v>
      </c>
      <c r="V113" s="5">
        <v>865</v>
      </c>
      <c r="W113" s="5">
        <v>1160</v>
      </c>
      <c r="X113" s="5">
        <v>1355</v>
      </c>
      <c r="Y113" s="5">
        <v>1565</v>
      </c>
      <c r="Z113" s="5">
        <v>1585</v>
      </c>
      <c r="AA113" s="5">
        <v>1700</v>
      </c>
      <c r="AB113" s="5">
        <v>1625</v>
      </c>
      <c r="AC113" s="5">
        <v>1705</v>
      </c>
      <c r="AD113" s="5">
        <v>1720</v>
      </c>
      <c r="AE113" s="5">
        <v>1735</v>
      </c>
      <c r="AF113" s="5">
        <v>1670</v>
      </c>
      <c r="AG113" s="5">
        <v>1685</v>
      </c>
      <c r="AH113" s="5">
        <v>1640</v>
      </c>
      <c r="AI113" s="5">
        <v>1695</v>
      </c>
      <c r="AJ113" s="5">
        <v>1600</v>
      </c>
      <c r="AK113" s="5">
        <v>1605</v>
      </c>
      <c r="AL113" s="5">
        <v>1550</v>
      </c>
      <c r="AM113" s="5">
        <v>1700</v>
      </c>
      <c r="AN113" s="5">
        <v>1695</v>
      </c>
      <c r="AO113" s="5">
        <v>2085</v>
      </c>
      <c r="AP113" s="5">
        <v>3810</v>
      </c>
      <c r="AQ113" s="5">
        <v>5470</v>
      </c>
      <c r="AR113" s="5" t="s">
        <v>3</v>
      </c>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row>
    <row r="114" spans="1:68" x14ac:dyDescent="0.25">
      <c r="A114" t="s">
        <v>124</v>
      </c>
      <c r="B114" t="s">
        <v>21</v>
      </c>
      <c r="C114" t="s">
        <v>2</v>
      </c>
      <c r="D114" s="5">
        <v>780</v>
      </c>
      <c r="E114" s="5">
        <v>14130</v>
      </c>
      <c r="F114" s="5">
        <v>46825</v>
      </c>
      <c r="G114" s="5">
        <v>57055</v>
      </c>
      <c r="H114" s="5">
        <v>4080</v>
      </c>
      <c r="I114" s="5">
        <v>48700</v>
      </c>
      <c r="J114" s="5">
        <v>2300</v>
      </c>
      <c r="K114" s="5">
        <v>5290</v>
      </c>
      <c r="L114" s="5">
        <v>8615</v>
      </c>
      <c r="M114" s="5">
        <v>5325</v>
      </c>
      <c r="N114" s="5">
        <v>47195</v>
      </c>
      <c r="O114" s="5">
        <v>70135</v>
      </c>
      <c r="P114" s="5">
        <v>20065</v>
      </c>
      <c r="Q114" s="5">
        <v>12635</v>
      </c>
      <c r="R114" s="5" t="s">
        <v>3</v>
      </c>
      <c r="S114" s="5">
        <v>9915</v>
      </c>
      <c r="T114" s="5">
        <v>11095</v>
      </c>
      <c r="U114" s="5">
        <v>8800</v>
      </c>
      <c r="V114" s="5">
        <v>7260</v>
      </c>
      <c r="W114" s="5">
        <v>6215</v>
      </c>
      <c r="X114" s="5">
        <v>5320</v>
      </c>
      <c r="Y114" s="5">
        <v>4870</v>
      </c>
      <c r="Z114" s="5">
        <v>4560</v>
      </c>
      <c r="AA114" s="5">
        <v>4395</v>
      </c>
      <c r="AB114" s="5">
        <v>4145</v>
      </c>
      <c r="AC114" s="5">
        <v>4085</v>
      </c>
      <c r="AD114" s="5">
        <v>4045</v>
      </c>
      <c r="AE114" s="5">
        <v>3890</v>
      </c>
      <c r="AF114" s="5">
        <v>4060</v>
      </c>
      <c r="AG114" s="5">
        <v>3950</v>
      </c>
      <c r="AH114" s="5">
        <v>3800</v>
      </c>
      <c r="AI114" s="5">
        <v>3950</v>
      </c>
      <c r="AJ114" s="5">
        <v>3745</v>
      </c>
      <c r="AK114" s="5">
        <v>3800</v>
      </c>
      <c r="AL114" s="5">
        <v>3595</v>
      </c>
      <c r="AM114" s="5">
        <v>3475</v>
      </c>
      <c r="AN114" s="5">
        <v>3535</v>
      </c>
      <c r="AO114" s="5">
        <v>3445</v>
      </c>
      <c r="AP114" s="5">
        <v>4285</v>
      </c>
      <c r="AQ114" s="5">
        <v>27670</v>
      </c>
      <c r="AR114" s="5">
        <v>23670</v>
      </c>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row>
    <row r="115" spans="1:68" x14ac:dyDescent="0.25">
      <c r="A115" t="s">
        <v>125</v>
      </c>
      <c r="C115" t="s">
        <v>9</v>
      </c>
      <c r="D115" s="5">
        <v>0</v>
      </c>
      <c r="E115" s="5">
        <v>0</v>
      </c>
      <c r="F115" s="5">
        <v>0</v>
      </c>
      <c r="G115" s="5">
        <v>0</v>
      </c>
      <c r="H115" s="5">
        <v>0</v>
      </c>
      <c r="I115" s="5">
        <v>1525</v>
      </c>
      <c r="J115" s="5">
        <v>50</v>
      </c>
      <c r="K115" s="5">
        <v>95</v>
      </c>
      <c r="L115" s="5">
        <v>175</v>
      </c>
      <c r="M115" s="5">
        <v>70</v>
      </c>
      <c r="N115" s="5">
        <v>435</v>
      </c>
      <c r="O115" s="5">
        <v>540</v>
      </c>
      <c r="P115" s="5">
        <v>130</v>
      </c>
      <c r="Q115" s="5">
        <v>35</v>
      </c>
      <c r="R115" s="5">
        <v>0</v>
      </c>
      <c r="S115" s="5">
        <v>150</v>
      </c>
      <c r="T115" s="5">
        <v>250</v>
      </c>
      <c r="U115" s="5">
        <v>135</v>
      </c>
      <c r="V115" s="5">
        <v>40</v>
      </c>
      <c r="W115" s="5">
        <v>20</v>
      </c>
      <c r="X115" s="5">
        <v>10</v>
      </c>
      <c r="Y115" s="5" t="s">
        <v>3</v>
      </c>
      <c r="Z115" s="5" t="s">
        <v>3</v>
      </c>
      <c r="AA115" s="5" t="s">
        <v>3</v>
      </c>
      <c r="AB115" s="5" t="s">
        <v>3</v>
      </c>
      <c r="AC115" s="5">
        <v>0</v>
      </c>
      <c r="AD115" s="5">
        <v>0</v>
      </c>
      <c r="AE115" s="5">
        <v>0</v>
      </c>
      <c r="AF115" s="5" t="s">
        <v>3</v>
      </c>
      <c r="AG115" s="5">
        <v>0</v>
      </c>
      <c r="AH115" s="5">
        <v>0</v>
      </c>
      <c r="AI115" s="5">
        <v>0</v>
      </c>
      <c r="AJ115" s="5">
        <v>0</v>
      </c>
      <c r="AK115" s="5">
        <v>0</v>
      </c>
      <c r="AL115" s="5">
        <v>0</v>
      </c>
      <c r="AM115" s="5">
        <v>0</v>
      </c>
      <c r="AN115" s="5">
        <v>0</v>
      </c>
      <c r="AO115" s="5" t="s">
        <v>3</v>
      </c>
      <c r="AP115" s="5">
        <v>0</v>
      </c>
      <c r="AQ115" s="5">
        <v>0</v>
      </c>
      <c r="AR115" s="5">
        <v>910</v>
      </c>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row>
    <row r="116" spans="1:68" x14ac:dyDescent="0.25">
      <c r="A116" t="s">
        <v>126</v>
      </c>
      <c r="B116" t="s">
        <v>1</v>
      </c>
      <c r="C116" t="s">
        <v>9</v>
      </c>
      <c r="D116" s="5">
        <v>0</v>
      </c>
      <c r="E116" s="5">
        <v>0</v>
      </c>
      <c r="F116" s="5">
        <v>0</v>
      </c>
      <c r="G116" s="5">
        <v>15</v>
      </c>
      <c r="H116" s="5">
        <v>0</v>
      </c>
      <c r="I116" s="5">
        <v>30440</v>
      </c>
      <c r="J116" s="5">
        <v>735</v>
      </c>
      <c r="K116" s="5">
        <v>1805</v>
      </c>
      <c r="L116" s="5">
        <v>2595</v>
      </c>
      <c r="M116" s="5">
        <v>1080</v>
      </c>
      <c r="N116" s="5">
        <v>7290</v>
      </c>
      <c r="O116" s="5">
        <v>9855</v>
      </c>
      <c r="P116" s="5">
        <v>4135</v>
      </c>
      <c r="Q116" s="5">
        <v>2965</v>
      </c>
      <c r="R116" s="5">
        <v>0</v>
      </c>
      <c r="S116" s="5">
        <v>465</v>
      </c>
      <c r="T116" s="5">
        <v>2655</v>
      </c>
      <c r="U116" s="5">
        <v>4070</v>
      </c>
      <c r="V116" s="5">
        <v>3845</v>
      </c>
      <c r="W116" s="5">
        <v>3095</v>
      </c>
      <c r="X116" s="5">
        <v>2490</v>
      </c>
      <c r="Y116" s="5">
        <v>1990</v>
      </c>
      <c r="Z116" s="5">
        <v>1525</v>
      </c>
      <c r="AA116" s="5">
        <v>1185</v>
      </c>
      <c r="AB116" s="5">
        <v>1095</v>
      </c>
      <c r="AC116" s="5">
        <v>900</v>
      </c>
      <c r="AD116" s="5">
        <v>790</v>
      </c>
      <c r="AE116" s="5">
        <v>635</v>
      </c>
      <c r="AF116" s="5">
        <v>570</v>
      </c>
      <c r="AG116" s="5">
        <v>460</v>
      </c>
      <c r="AH116" s="5">
        <v>425</v>
      </c>
      <c r="AI116" s="5">
        <v>300</v>
      </c>
      <c r="AJ116" s="5">
        <v>295</v>
      </c>
      <c r="AK116" s="5">
        <v>285</v>
      </c>
      <c r="AL116" s="5">
        <v>265</v>
      </c>
      <c r="AM116" s="5">
        <v>225</v>
      </c>
      <c r="AN116" s="5">
        <v>205</v>
      </c>
      <c r="AO116" s="5">
        <v>170</v>
      </c>
      <c r="AP116" s="5">
        <v>155</v>
      </c>
      <c r="AQ116" s="5">
        <v>1440</v>
      </c>
      <c r="AR116" s="5">
        <v>925</v>
      </c>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row>
    <row r="117" spans="1:68" x14ac:dyDescent="0.25">
      <c r="A117" t="s">
        <v>127</v>
      </c>
      <c r="B117" t="s">
        <v>21</v>
      </c>
      <c r="C117" t="s">
        <v>9</v>
      </c>
      <c r="D117" s="5">
        <v>0</v>
      </c>
      <c r="E117" s="5">
        <v>10</v>
      </c>
      <c r="F117" s="5">
        <v>95</v>
      </c>
      <c r="G117" s="5">
        <v>32685</v>
      </c>
      <c r="H117" s="5">
        <v>85</v>
      </c>
      <c r="I117" s="5">
        <v>55</v>
      </c>
      <c r="J117" s="5">
        <v>300</v>
      </c>
      <c r="K117" s="5">
        <v>1390</v>
      </c>
      <c r="L117" s="5">
        <v>2930</v>
      </c>
      <c r="M117" s="5">
        <v>1440</v>
      </c>
      <c r="N117" s="5">
        <v>12775</v>
      </c>
      <c r="O117" s="5">
        <v>11545</v>
      </c>
      <c r="P117" s="5">
        <v>1940</v>
      </c>
      <c r="Q117" s="5">
        <v>610</v>
      </c>
      <c r="R117" s="5">
        <v>0</v>
      </c>
      <c r="S117" s="5">
        <v>245</v>
      </c>
      <c r="T117" s="5">
        <v>1340</v>
      </c>
      <c r="U117" s="5">
        <v>3420</v>
      </c>
      <c r="V117" s="5">
        <v>3865</v>
      </c>
      <c r="W117" s="5">
        <v>3595</v>
      </c>
      <c r="X117" s="5">
        <v>3180</v>
      </c>
      <c r="Y117" s="5">
        <v>2720</v>
      </c>
      <c r="Z117" s="5">
        <v>2430</v>
      </c>
      <c r="AA117" s="5">
        <v>2030</v>
      </c>
      <c r="AB117" s="5">
        <v>1815</v>
      </c>
      <c r="AC117" s="5">
        <v>1580</v>
      </c>
      <c r="AD117" s="5">
        <v>1370</v>
      </c>
      <c r="AE117" s="5">
        <v>1130</v>
      </c>
      <c r="AF117" s="5">
        <v>860</v>
      </c>
      <c r="AG117" s="5">
        <v>745</v>
      </c>
      <c r="AH117" s="5">
        <v>625</v>
      </c>
      <c r="AI117" s="5">
        <v>475</v>
      </c>
      <c r="AJ117" s="5">
        <v>405</v>
      </c>
      <c r="AK117" s="5">
        <v>310</v>
      </c>
      <c r="AL117" s="5">
        <v>260</v>
      </c>
      <c r="AM117" s="5">
        <v>180</v>
      </c>
      <c r="AN117" s="5">
        <v>130</v>
      </c>
      <c r="AO117" s="5">
        <v>110</v>
      </c>
      <c r="AP117" s="5">
        <v>85</v>
      </c>
      <c r="AQ117" s="5">
        <v>25</v>
      </c>
      <c r="AR117" s="5">
        <v>0</v>
      </c>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row>
    <row r="118" spans="1:68" x14ac:dyDescent="0.25">
      <c r="A118" t="s">
        <v>128</v>
      </c>
      <c r="B118" t="s">
        <v>1</v>
      </c>
      <c r="C118" t="s">
        <v>2</v>
      </c>
      <c r="D118" s="5">
        <v>150</v>
      </c>
      <c r="E118" s="5">
        <v>315</v>
      </c>
      <c r="F118" s="5">
        <v>3430</v>
      </c>
      <c r="G118" s="5">
        <v>29440</v>
      </c>
      <c r="H118" s="5">
        <v>95</v>
      </c>
      <c r="I118" s="5">
        <v>915</v>
      </c>
      <c r="J118" s="5">
        <v>5820</v>
      </c>
      <c r="K118" s="5">
        <v>10930</v>
      </c>
      <c r="L118" s="5">
        <v>14100</v>
      </c>
      <c r="M118" s="5">
        <v>3470</v>
      </c>
      <c r="N118" s="5">
        <v>30</v>
      </c>
      <c r="O118" s="5" t="s">
        <v>3</v>
      </c>
      <c r="P118" s="5">
        <v>0</v>
      </c>
      <c r="Q118" s="5">
        <v>0</v>
      </c>
      <c r="R118" s="5">
        <v>0</v>
      </c>
      <c r="S118" s="5">
        <v>535</v>
      </c>
      <c r="T118" s="5">
        <v>1805</v>
      </c>
      <c r="U118" s="5">
        <v>1475</v>
      </c>
      <c r="V118" s="5">
        <v>1825</v>
      </c>
      <c r="W118" s="5">
        <v>2175</v>
      </c>
      <c r="X118" s="5">
        <v>2570</v>
      </c>
      <c r="Y118" s="5">
        <v>2630</v>
      </c>
      <c r="Z118" s="5">
        <v>2470</v>
      </c>
      <c r="AA118" s="5">
        <v>2210</v>
      </c>
      <c r="AB118" s="5">
        <v>2105</v>
      </c>
      <c r="AC118" s="5">
        <v>1760</v>
      </c>
      <c r="AD118" s="5">
        <v>1555</v>
      </c>
      <c r="AE118" s="5">
        <v>1430</v>
      </c>
      <c r="AF118" s="5">
        <v>1180</v>
      </c>
      <c r="AG118" s="5">
        <v>1010</v>
      </c>
      <c r="AH118" s="5">
        <v>935</v>
      </c>
      <c r="AI118" s="5">
        <v>795</v>
      </c>
      <c r="AJ118" s="5">
        <v>725</v>
      </c>
      <c r="AK118" s="5">
        <v>775</v>
      </c>
      <c r="AL118" s="5">
        <v>630</v>
      </c>
      <c r="AM118" s="5">
        <v>610</v>
      </c>
      <c r="AN118" s="5">
        <v>595</v>
      </c>
      <c r="AO118" s="5">
        <v>680</v>
      </c>
      <c r="AP118" s="5">
        <v>1005</v>
      </c>
      <c r="AQ118" s="5">
        <v>860</v>
      </c>
      <c r="AR118" s="5">
        <v>0</v>
      </c>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row>
    <row r="119" spans="1:68" x14ac:dyDescent="0.25">
      <c r="A119" t="s">
        <v>129</v>
      </c>
      <c r="B119" t="s">
        <v>1</v>
      </c>
      <c r="C119" t="s">
        <v>2</v>
      </c>
      <c r="D119" s="5">
        <v>3555</v>
      </c>
      <c r="E119" s="5">
        <v>3470</v>
      </c>
      <c r="F119" s="5">
        <v>28340</v>
      </c>
      <c r="G119" s="5">
        <v>71275</v>
      </c>
      <c r="H119" s="5">
        <v>5720</v>
      </c>
      <c r="I119" s="5">
        <v>8935</v>
      </c>
      <c r="J119" s="5">
        <v>10</v>
      </c>
      <c r="K119" s="5">
        <v>30</v>
      </c>
      <c r="L119" s="5">
        <v>50</v>
      </c>
      <c r="M119" s="5">
        <v>2455</v>
      </c>
      <c r="N119" s="5">
        <v>34230</v>
      </c>
      <c r="O119" s="5">
        <v>48875</v>
      </c>
      <c r="P119" s="5">
        <v>20070</v>
      </c>
      <c r="Q119" s="5">
        <v>15570</v>
      </c>
      <c r="R119" s="5">
        <v>0</v>
      </c>
      <c r="S119" s="5">
        <v>260</v>
      </c>
      <c r="T119" s="5">
        <v>1320</v>
      </c>
      <c r="U119" s="5">
        <v>2410</v>
      </c>
      <c r="V119" s="5">
        <v>2950</v>
      </c>
      <c r="W119" s="5">
        <v>3475</v>
      </c>
      <c r="X119" s="5">
        <v>3595</v>
      </c>
      <c r="Y119" s="5">
        <v>3870</v>
      </c>
      <c r="Z119" s="5">
        <v>4145</v>
      </c>
      <c r="AA119" s="5">
        <v>4180</v>
      </c>
      <c r="AB119" s="5">
        <v>4260</v>
      </c>
      <c r="AC119" s="5">
        <v>4335</v>
      </c>
      <c r="AD119" s="5">
        <v>4235</v>
      </c>
      <c r="AE119" s="5">
        <v>4305</v>
      </c>
      <c r="AF119" s="5">
        <v>4340</v>
      </c>
      <c r="AG119" s="5">
        <v>4505</v>
      </c>
      <c r="AH119" s="5">
        <v>4315</v>
      </c>
      <c r="AI119" s="5">
        <v>4275</v>
      </c>
      <c r="AJ119" s="5">
        <v>4265</v>
      </c>
      <c r="AK119" s="5">
        <v>4230</v>
      </c>
      <c r="AL119" s="5">
        <v>4240</v>
      </c>
      <c r="AM119" s="5">
        <v>4100</v>
      </c>
      <c r="AN119" s="5">
        <v>4575</v>
      </c>
      <c r="AO119" s="5">
        <v>4705</v>
      </c>
      <c r="AP119" s="5">
        <v>5380</v>
      </c>
      <c r="AQ119" s="5">
        <v>27675</v>
      </c>
      <c r="AR119" s="5">
        <v>1355</v>
      </c>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row>
    <row r="120" spans="1:68" x14ac:dyDescent="0.25">
      <c r="A120" t="s">
        <v>130</v>
      </c>
      <c r="B120" t="s">
        <v>21</v>
      </c>
      <c r="C120" t="s">
        <v>2</v>
      </c>
      <c r="D120" s="5">
        <v>60</v>
      </c>
      <c r="E120" s="5">
        <v>395</v>
      </c>
      <c r="F120" s="5">
        <v>3015</v>
      </c>
      <c r="G120" s="5">
        <v>86490</v>
      </c>
      <c r="H120" s="5">
        <v>80</v>
      </c>
      <c r="I120" s="5">
        <v>5765</v>
      </c>
      <c r="J120" s="5">
        <v>1050</v>
      </c>
      <c r="K120" s="5">
        <v>3910</v>
      </c>
      <c r="L120" s="5">
        <v>5885</v>
      </c>
      <c r="M120" s="5">
        <v>3025</v>
      </c>
      <c r="N120" s="5">
        <v>19225</v>
      </c>
      <c r="O120" s="5">
        <v>32560</v>
      </c>
      <c r="P120" s="5">
        <v>16870</v>
      </c>
      <c r="Q120" s="5">
        <v>13275</v>
      </c>
      <c r="R120" s="5">
        <v>0</v>
      </c>
      <c r="S120" s="5">
        <v>235</v>
      </c>
      <c r="T120" s="5">
        <v>1565</v>
      </c>
      <c r="U120" s="5">
        <v>3055</v>
      </c>
      <c r="V120" s="5">
        <v>4045</v>
      </c>
      <c r="W120" s="5">
        <v>4400</v>
      </c>
      <c r="X120" s="5">
        <v>4305</v>
      </c>
      <c r="Y120" s="5">
        <v>3980</v>
      </c>
      <c r="Z120" s="5">
        <v>3580</v>
      </c>
      <c r="AA120" s="5">
        <v>3260</v>
      </c>
      <c r="AB120" s="5">
        <v>2990</v>
      </c>
      <c r="AC120" s="5">
        <v>2880</v>
      </c>
      <c r="AD120" s="5">
        <v>2680</v>
      </c>
      <c r="AE120" s="5">
        <v>2675</v>
      </c>
      <c r="AF120" s="5">
        <v>2765</v>
      </c>
      <c r="AG120" s="5">
        <v>2845</v>
      </c>
      <c r="AH120" s="5">
        <v>2990</v>
      </c>
      <c r="AI120" s="5">
        <v>3210</v>
      </c>
      <c r="AJ120" s="5">
        <v>3435</v>
      </c>
      <c r="AK120" s="5">
        <v>3695</v>
      </c>
      <c r="AL120" s="5">
        <v>4065</v>
      </c>
      <c r="AM120" s="5">
        <v>4385</v>
      </c>
      <c r="AN120" s="5">
        <v>5410</v>
      </c>
      <c r="AO120" s="5">
        <v>6875</v>
      </c>
      <c r="AP120" s="5">
        <v>9855</v>
      </c>
      <c r="AQ120" s="5">
        <v>6615</v>
      </c>
      <c r="AR120" s="5" t="s">
        <v>3</v>
      </c>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row>
    <row r="121" spans="1:68" x14ac:dyDescent="0.25">
      <c r="A121" t="s">
        <v>131</v>
      </c>
      <c r="B121" t="s">
        <v>21</v>
      </c>
      <c r="C121" t="s">
        <v>19</v>
      </c>
      <c r="D121" s="5" t="s">
        <v>3</v>
      </c>
      <c r="E121" s="5" t="s">
        <v>3</v>
      </c>
      <c r="F121" s="5" t="s">
        <v>3</v>
      </c>
      <c r="G121" s="5">
        <v>315</v>
      </c>
      <c r="H121" s="5">
        <v>45</v>
      </c>
      <c r="I121" s="5">
        <v>20445</v>
      </c>
      <c r="J121" s="5">
        <v>85</v>
      </c>
      <c r="K121" s="5">
        <v>1020</v>
      </c>
      <c r="L121" s="5">
        <v>2390</v>
      </c>
      <c r="M121" s="5">
        <v>950</v>
      </c>
      <c r="N121" s="5">
        <v>4065</v>
      </c>
      <c r="O121" s="5">
        <v>7510</v>
      </c>
      <c r="P121" s="5">
        <v>3320</v>
      </c>
      <c r="Q121" s="5">
        <v>1470</v>
      </c>
      <c r="R121" s="5">
        <v>0</v>
      </c>
      <c r="S121" s="5">
        <v>185</v>
      </c>
      <c r="T121" s="5">
        <v>1455</v>
      </c>
      <c r="U121" s="5">
        <v>2630</v>
      </c>
      <c r="V121" s="5">
        <v>2680</v>
      </c>
      <c r="W121" s="5">
        <v>2560</v>
      </c>
      <c r="X121" s="5">
        <v>2135</v>
      </c>
      <c r="Y121" s="5">
        <v>1695</v>
      </c>
      <c r="Z121" s="5">
        <v>1405</v>
      </c>
      <c r="AA121" s="5">
        <v>1190</v>
      </c>
      <c r="AB121" s="5">
        <v>960</v>
      </c>
      <c r="AC121" s="5">
        <v>795</v>
      </c>
      <c r="AD121" s="5">
        <v>595</v>
      </c>
      <c r="AE121" s="5">
        <v>475</v>
      </c>
      <c r="AF121" s="5">
        <v>410</v>
      </c>
      <c r="AG121" s="5">
        <v>345</v>
      </c>
      <c r="AH121" s="5">
        <v>270</v>
      </c>
      <c r="AI121" s="5">
        <v>205</v>
      </c>
      <c r="AJ121" s="5">
        <v>170</v>
      </c>
      <c r="AK121" s="5">
        <v>140</v>
      </c>
      <c r="AL121" s="5">
        <v>115</v>
      </c>
      <c r="AM121" s="5">
        <v>100</v>
      </c>
      <c r="AN121" s="5">
        <v>80</v>
      </c>
      <c r="AO121" s="5">
        <v>60</v>
      </c>
      <c r="AP121" s="5">
        <v>50</v>
      </c>
      <c r="AQ121" s="5">
        <v>105</v>
      </c>
      <c r="AR121" s="5" t="s">
        <v>3</v>
      </c>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row>
    <row r="122" spans="1:68" x14ac:dyDescent="0.25">
      <c r="A122" t="s">
        <v>132</v>
      </c>
      <c r="B122" t="s">
        <v>5</v>
      </c>
      <c r="C122" t="s">
        <v>9</v>
      </c>
      <c r="D122" s="5">
        <v>10</v>
      </c>
      <c r="E122" s="5" t="s">
        <v>3</v>
      </c>
      <c r="F122" s="5">
        <v>25</v>
      </c>
      <c r="G122" s="5">
        <v>2945</v>
      </c>
      <c r="H122" s="5">
        <v>2870</v>
      </c>
      <c r="I122" s="5" t="s">
        <v>3</v>
      </c>
      <c r="J122" s="5">
        <v>70</v>
      </c>
      <c r="K122" s="5">
        <v>245</v>
      </c>
      <c r="L122" s="5">
        <v>330</v>
      </c>
      <c r="M122" s="5">
        <v>255</v>
      </c>
      <c r="N122" s="5">
        <v>1510</v>
      </c>
      <c r="O122" s="5">
        <v>2290</v>
      </c>
      <c r="P122" s="5">
        <v>850</v>
      </c>
      <c r="Q122" s="5">
        <v>305</v>
      </c>
      <c r="R122" s="5">
        <v>0</v>
      </c>
      <c r="S122" s="5">
        <v>55</v>
      </c>
      <c r="T122" s="5">
        <v>115</v>
      </c>
      <c r="U122" s="5">
        <v>130</v>
      </c>
      <c r="V122" s="5">
        <v>170</v>
      </c>
      <c r="W122" s="5">
        <v>180</v>
      </c>
      <c r="X122" s="5">
        <v>230</v>
      </c>
      <c r="Y122" s="5">
        <v>240</v>
      </c>
      <c r="Z122" s="5">
        <v>280</v>
      </c>
      <c r="AA122" s="5">
        <v>285</v>
      </c>
      <c r="AB122" s="5">
        <v>345</v>
      </c>
      <c r="AC122" s="5">
        <v>350</v>
      </c>
      <c r="AD122" s="5">
        <v>340</v>
      </c>
      <c r="AE122" s="5">
        <v>305</v>
      </c>
      <c r="AF122" s="5">
        <v>285</v>
      </c>
      <c r="AG122" s="5">
        <v>275</v>
      </c>
      <c r="AH122" s="5">
        <v>270</v>
      </c>
      <c r="AI122" s="5">
        <v>230</v>
      </c>
      <c r="AJ122" s="5">
        <v>225</v>
      </c>
      <c r="AK122" s="5">
        <v>185</v>
      </c>
      <c r="AL122" s="5">
        <v>160</v>
      </c>
      <c r="AM122" s="5">
        <v>165</v>
      </c>
      <c r="AN122" s="5">
        <v>135</v>
      </c>
      <c r="AO122" s="5">
        <v>135</v>
      </c>
      <c r="AP122" s="5">
        <v>120</v>
      </c>
      <c r="AQ122" s="5">
        <v>655</v>
      </c>
      <c r="AR122" s="5" t="s">
        <v>3</v>
      </c>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row>
    <row r="123" spans="1:68" x14ac:dyDescent="0.25">
      <c r="A123" t="s">
        <v>133</v>
      </c>
      <c r="B123" t="s">
        <v>43</v>
      </c>
      <c r="C123" t="s">
        <v>2</v>
      </c>
      <c r="D123" s="5">
        <v>315</v>
      </c>
      <c r="E123" s="5">
        <v>11455</v>
      </c>
      <c r="F123" s="5">
        <v>29700</v>
      </c>
      <c r="G123" s="5">
        <v>19165</v>
      </c>
      <c r="H123" s="5">
        <v>72180</v>
      </c>
      <c r="I123" s="5">
        <v>620</v>
      </c>
      <c r="J123" s="5">
        <v>1355</v>
      </c>
      <c r="K123" s="5">
        <v>6370</v>
      </c>
      <c r="L123" s="5">
        <v>10880</v>
      </c>
      <c r="M123" s="5">
        <v>5545</v>
      </c>
      <c r="N123" s="5">
        <v>28215</v>
      </c>
      <c r="O123" s="5">
        <v>45665</v>
      </c>
      <c r="P123" s="5">
        <v>21260</v>
      </c>
      <c r="Q123" s="5">
        <v>14150</v>
      </c>
      <c r="R123" s="5">
        <v>0</v>
      </c>
      <c r="S123" s="5">
        <v>1105</v>
      </c>
      <c r="T123" s="5">
        <v>7110</v>
      </c>
      <c r="U123" s="5">
        <v>11190</v>
      </c>
      <c r="V123" s="5">
        <v>11035</v>
      </c>
      <c r="W123" s="5">
        <v>9935</v>
      </c>
      <c r="X123" s="5">
        <v>8910</v>
      </c>
      <c r="Y123" s="5">
        <v>7720</v>
      </c>
      <c r="Z123" s="5">
        <v>6835</v>
      </c>
      <c r="AA123" s="5">
        <v>6225</v>
      </c>
      <c r="AB123" s="5">
        <v>5540</v>
      </c>
      <c r="AC123" s="5">
        <v>4905</v>
      </c>
      <c r="AD123" s="5">
        <v>4440</v>
      </c>
      <c r="AE123" s="5">
        <v>4120</v>
      </c>
      <c r="AF123" s="5">
        <v>3750</v>
      </c>
      <c r="AG123" s="5">
        <v>3515</v>
      </c>
      <c r="AH123" s="5">
        <v>3240</v>
      </c>
      <c r="AI123" s="5">
        <v>3085</v>
      </c>
      <c r="AJ123" s="5">
        <v>2910</v>
      </c>
      <c r="AK123" s="5">
        <v>2780</v>
      </c>
      <c r="AL123" s="5">
        <v>2610</v>
      </c>
      <c r="AM123" s="5">
        <v>2555</v>
      </c>
      <c r="AN123" s="5">
        <v>2435</v>
      </c>
      <c r="AO123" s="5">
        <v>2515</v>
      </c>
      <c r="AP123" s="5">
        <v>5280</v>
      </c>
      <c r="AQ123" s="5">
        <v>9685</v>
      </c>
      <c r="AR123" s="5">
        <v>15</v>
      </c>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row>
    <row r="124" spans="1:68" x14ac:dyDescent="0.25">
      <c r="A124" t="s">
        <v>134</v>
      </c>
      <c r="B124" t="s">
        <v>1</v>
      </c>
      <c r="C124" t="s">
        <v>2</v>
      </c>
      <c r="D124" s="5">
        <v>675</v>
      </c>
      <c r="E124" s="5">
        <v>14785</v>
      </c>
      <c r="F124" s="5">
        <v>19535</v>
      </c>
      <c r="G124" s="5">
        <v>21635</v>
      </c>
      <c r="H124" s="5">
        <v>1835</v>
      </c>
      <c r="I124" s="5">
        <v>63140</v>
      </c>
      <c r="J124" s="5">
        <v>1950</v>
      </c>
      <c r="K124" s="5">
        <v>6185</v>
      </c>
      <c r="L124" s="5">
        <v>8630</v>
      </c>
      <c r="M124" s="5">
        <v>4465</v>
      </c>
      <c r="N124" s="5">
        <v>29025</v>
      </c>
      <c r="O124" s="5">
        <v>43005</v>
      </c>
      <c r="P124" s="5">
        <v>17145</v>
      </c>
      <c r="Q124" s="5">
        <v>11085</v>
      </c>
      <c r="R124" s="5">
        <v>115</v>
      </c>
      <c r="S124" s="5">
        <v>740</v>
      </c>
      <c r="T124" s="5">
        <v>2680</v>
      </c>
      <c r="U124" s="5">
        <v>5035</v>
      </c>
      <c r="V124" s="5">
        <v>6555</v>
      </c>
      <c r="W124" s="5">
        <v>7370</v>
      </c>
      <c r="X124" s="5">
        <v>7525</v>
      </c>
      <c r="Y124" s="5">
        <v>7135</v>
      </c>
      <c r="Z124" s="5">
        <v>6480</v>
      </c>
      <c r="AA124" s="5">
        <v>5685</v>
      </c>
      <c r="AB124" s="5">
        <v>5140</v>
      </c>
      <c r="AC124" s="5">
        <v>4530</v>
      </c>
      <c r="AD124" s="5">
        <v>4050</v>
      </c>
      <c r="AE124" s="5">
        <v>3940</v>
      </c>
      <c r="AF124" s="5">
        <v>3545</v>
      </c>
      <c r="AG124" s="5">
        <v>3320</v>
      </c>
      <c r="AH124" s="5">
        <v>3085</v>
      </c>
      <c r="AI124" s="5">
        <v>2905</v>
      </c>
      <c r="AJ124" s="5">
        <v>2885</v>
      </c>
      <c r="AK124" s="5">
        <v>2990</v>
      </c>
      <c r="AL124" s="5">
        <v>2975</v>
      </c>
      <c r="AM124" s="5">
        <v>3185</v>
      </c>
      <c r="AN124" s="5">
        <v>3215</v>
      </c>
      <c r="AO124" s="5">
        <v>3910</v>
      </c>
      <c r="AP124" s="5">
        <v>7280</v>
      </c>
      <c r="AQ124" s="5">
        <v>15440</v>
      </c>
      <c r="AR124" s="5">
        <v>10</v>
      </c>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row>
    <row r="125" spans="1:68" x14ac:dyDescent="0.25">
      <c r="A125" t="s">
        <v>135</v>
      </c>
      <c r="B125" t="s">
        <v>1</v>
      </c>
      <c r="C125" t="s">
        <v>2</v>
      </c>
      <c r="D125" s="5">
        <v>1775</v>
      </c>
      <c r="E125" s="5">
        <v>15500</v>
      </c>
      <c r="F125" s="5">
        <v>54220</v>
      </c>
      <c r="G125" s="5">
        <v>50780</v>
      </c>
      <c r="H125" s="5">
        <v>41540</v>
      </c>
      <c r="I125" s="5">
        <v>18290</v>
      </c>
      <c r="J125" s="5">
        <v>4760</v>
      </c>
      <c r="K125" s="5">
        <v>9785</v>
      </c>
      <c r="L125" s="5">
        <v>12305</v>
      </c>
      <c r="M125" s="5">
        <v>5965</v>
      </c>
      <c r="N125" s="5">
        <v>42285</v>
      </c>
      <c r="O125" s="5">
        <v>61675</v>
      </c>
      <c r="P125" s="5">
        <v>26400</v>
      </c>
      <c r="Q125" s="5">
        <v>18910</v>
      </c>
      <c r="R125" s="5">
        <v>25</v>
      </c>
      <c r="S125" s="5">
        <v>4925</v>
      </c>
      <c r="T125" s="5">
        <v>6745</v>
      </c>
      <c r="U125" s="5">
        <v>8585</v>
      </c>
      <c r="V125" s="5">
        <v>9500</v>
      </c>
      <c r="W125" s="5">
        <v>9745</v>
      </c>
      <c r="X125" s="5">
        <v>9435</v>
      </c>
      <c r="Y125" s="5">
        <v>8840</v>
      </c>
      <c r="Z125" s="5">
        <v>7940</v>
      </c>
      <c r="AA125" s="5">
        <v>7310</v>
      </c>
      <c r="AB125" s="5">
        <v>6840</v>
      </c>
      <c r="AC125" s="5">
        <v>6665</v>
      </c>
      <c r="AD125" s="5">
        <v>6345</v>
      </c>
      <c r="AE125" s="5">
        <v>6035</v>
      </c>
      <c r="AF125" s="5">
        <v>5945</v>
      </c>
      <c r="AG125" s="5">
        <v>5860</v>
      </c>
      <c r="AH125" s="5">
        <v>5895</v>
      </c>
      <c r="AI125" s="5">
        <v>5700</v>
      </c>
      <c r="AJ125" s="5">
        <v>5685</v>
      </c>
      <c r="AK125" s="5">
        <v>5625</v>
      </c>
      <c r="AL125" s="5">
        <v>5700</v>
      </c>
      <c r="AM125" s="5">
        <v>5820</v>
      </c>
      <c r="AN125" s="5">
        <v>5895</v>
      </c>
      <c r="AO125" s="5">
        <v>6585</v>
      </c>
      <c r="AP125" s="5">
        <v>10945</v>
      </c>
      <c r="AQ125" s="5">
        <v>13230</v>
      </c>
      <c r="AR125" s="5">
        <v>320</v>
      </c>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row>
    <row r="126" spans="1:68" x14ac:dyDescent="0.25">
      <c r="A126" t="s">
        <v>136</v>
      </c>
      <c r="B126" t="s">
        <v>21</v>
      </c>
      <c r="C126" t="s">
        <v>2</v>
      </c>
      <c r="D126" s="5">
        <v>35</v>
      </c>
      <c r="E126" s="5">
        <v>1225</v>
      </c>
      <c r="F126" s="5">
        <v>19500</v>
      </c>
      <c r="G126" s="5">
        <v>18000</v>
      </c>
      <c r="H126" s="5">
        <v>340</v>
      </c>
      <c r="I126" s="5">
        <v>18940</v>
      </c>
      <c r="J126" s="5">
        <v>945</v>
      </c>
      <c r="K126" s="5">
        <v>2825</v>
      </c>
      <c r="L126" s="5">
        <v>3980</v>
      </c>
      <c r="M126" s="5">
        <v>2060</v>
      </c>
      <c r="N126" s="5">
        <v>11505</v>
      </c>
      <c r="O126" s="5">
        <v>18555</v>
      </c>
      <c r="P126" s="5">
        <v>9405</v>
      </c>
      <c r="Q126" s="5">
        <v>8765</v>
      </c>
      <c r="R126" s="5">
        <v>0</v>
      </c>
      <c r="S126" s="5">
        <v>145</v>
      </c>
      <c r="T126" s="5">
        <v>630</v>
      </c>
      <c r="U126" s="5">
        <v>1330</v>
      </c>
      <c r="V126" s="5">
        <v>1850</v>
      </c>
      <c r="W126" s="5">
        <v>2435</v>
      </c>
      <c r="X126" s="5">
        <v>2770</v>
      </c>
      <c r="Y126" s="5">
        <v>2960</v>
      </c>
      <c r="Z126" s="5">
        <v>2920</v>
      </c>
      <c r="AA126" s="5">
        <v>2830</v>
      </c>
      <c r="AB126" s="5">
        <v>2710</v>
      </c>
      <c r="AC126" s="5">
        <v>2615</v>
      </c>
      <c r="AD126" s="5">
        <v>2345</v>
      </c>
      <c r="AE126" s="5">
        <v>2370</v>
      </c>
      <c r="AF126" s="5">
        <v>2235</v>
      </c>
      <c r="AG126" s="5">
        <v>1965</v>
      </c>
      <c r="AH126" s="5">
        <v>1975</v>
      </c>
      <c r="AI126" s="5">
        <v>1860</v>
      </c>
      <c r="AJ126" s="5">
        <v>1845</v>
      </c>
      <c r="AK126" s="5">
        <v>1910</v>
      </c>
      <c r="AL126" s="5">
        <v>1845</v>
      </c>
      <c r="AM126" s="5">
        <v>1800</v>
      </c>
      <c r="AN126" s="5">
        <v>1980</v>
      </c>
      <c r="AO126" s="5">
        <v>2160</v>
      </c>
      <c r="AP126" s="5">
        <v>4920</v>
      </c>
      <c r="AQ126" s="5">
        <v>5630</v>
      </c>
      <c r="AR126" s="5" t="s">
        <v>3</v>
      </c>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row>
    <row r="127" spans="1:68" x14ac:dyDescent="0.25">
      <c r="A127" t="s">
        <v>137</v>
      </c>
      <c r="B127" t="s">
        <v>7</v>
      </c>
      <c r="C127" t="s">
        <v>19</v>
      </c>
      <c r="D127" s="5" t="s">
        <v>3</v>
      </c>
      <c r="E127" s="5" t="s">
        <v>3</v>
      </c>
      <c r="F127" s="5">
        <v>10</v>
      </c>
      <c r="G127" s="5">
        <v>4960</v>
      </c>
      <c r="H127" s="5">
        <v>2725</v>
      </c>
      <c r="I127" s="5">
        <v>0</v>
      </c>
      <c r="J127" s="5">
        <v>10</v>
      </c>
      <c r="K127" s="5">
        <v>415</v>
      </c>
      <c r="L127" s="5">
        <v>1075</v>
      </c>
      <c r="M127" s="5">
        <v>375</v>
      </c>
      <c r="N127" s="5">
        <v>1360</v>
      </c>
      <c r="O127" s="5">
        <v>2730</v>
      </c>
      <c r="P127" s="5">
        <v>1120</v>
      </c>
      <c r="Q127" s="5">
        <v>620</v>
      </c>
      <c r="R127" s="5">
        <v>0</v>
      </c>
      <c r="S127" s="5">
        <v>455</v>
      </c>
      <c r="T127" s="5">
        <v>850</v>
      </c>
      <c r="U127" s="5">
        <v>1080</v>
      </c>
      <c r="V127" s="5">
        <v>1000</v>
      </c>
      <c r="W127" s="5">
        <v>835</v>
      </c>
      <c r="X127" s="5">
        <v>715</v>
      </c>
      <c r="Y127" s="5">
        <v>535</v>
      </c>
      <c r="Z127" s="5">
        <v>460</v>
      </c>
      <c r="AA127" s="5">
        <v>415</v>
      </c>
      <c r="AB127" s="5">
        <v>345</v>
      </c>
      <c r="AC127" s="5">
        <v>265</v>
      </c>
      <c r="AD127" s="5">
        <v>185</v>
      </c>
      <c r="AE127" s="5">
        <v>145</v>
      </c>
      <c r="AF127" s="5">
        <v>90</v>
      </c>
      <c r="AG127" s="5">
        <v>80</v>
      </c>
      <c r="AH127" s="5">
        <v>50</v>
      </c>
      <c r="AI127" s="5">
        <v>50</v>
      </c>
      <c r="AJ127" s="5">
        <v>35</v>
      </c>
      <c r="AK127" s="5">
        <v>20</v>
      </c>
      <c r="AL127" s="5">
        <v>25</v>
      </c>
      <c r="AM127" s="5">
        <v>15</v>
      </c>
      <c r="AN127" s="5">
        <v>15</v>
      </c>
      <c r="AO127" s="5" t="s">
        <v>3</v>
      </c>
      <c r="AP127" s="5">
        <v>10</v>
      </c>
      <c r="AQ127" s="5">
        <v>35</v>
      </c>
      <c r="AR127" s="5">
        <v>0</v>
      </c>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row>
    <row r="128" spans="1:68" x14ac:dyDescent="0.25">
      <c r="A128" t="s">
        <v>138</v>
      </c>
      <c r="B128" t="s">
        <v>5</v>
      </c>
      <c r="C128" t="s">
        <v>2</v>
      </c>
      <c r="D128" s="5">
        <v>185</v>
      </c>
      <c r="E128" s="5">
        <v>6295</v>
      </c>
      <c r="F128" s="5">
        <v>28005</v>
      </c>
      <c r="G128" s="5">
        <v>26820</v>
      </c>
      <c r="H128" s="5">
        <v>820</v>
      </c>
      <c r="I128" s="5">
        <v>1150</v>
      </c>
      <c r="J128" s="5">
        <v>2270</v>
      </c>
      <c r="K128" s="5">
        <v>5040</v>
      </c>
      <c r="L128" s="5">
        <v>6370</v>
      </c>
      <c r="M128" s="5">
        <v>2420</v>
      </c>
      <c r="N128" s="5">
        <v>9695</v>
      </c>
      <c r="O128" s="5">
        <v>17835</v>
      </c>
      <c r="P128" s="5">
        <v>10515</v>
      </c>
      <c r="Q128" s="5">
        <v>9130</v>
      </c>
      <c r="R128" s="5" t="s">
        <v>3</v>
      </c>
      <c r="S128" s="5">
        <v>310</v>
      </c>
      <c r="T128" s="5">
        <v>1185</v>
      </c>
      <c r="U128" s="5">
        <v>1945</v>
      </c>
      <c r="V128" s="5">
        <v>2515</v>
      </c>
      <c r="W128" s="5">
        <v>2690</v>
      </c>
      <c r="X128" s="5">
        <v>2545</v>
      </c>
      <c r="Y128" s="5">
        <v>2500</v>
      </c>
      <c r="Z128" s="5">
        <v>2325</v>
      </c>
      <c r="AA128" s="5">
        <v>2260</v>
      </c>
      <c r="AB128" s="5">
        <v>2165</v>
      </c>
      <c r="AC128" s="5">
        <v>2245</v>
      </c>
      <c r="AD128" s="5">
        <v>2130</v>
      </c>
      <c r="AE128" s="5">
        <v>2150</v>
      </c>
      <c r="AF128" s="5">
        <v>2180</v>
      </c>
      <c r="AG128" s="5">
        <v>2070</v>
      </c>
      <c r="AH128" s="5">
        <v>2020</v>
      </c>
      <c r="AI128" s="5">
        <v>1940</v>
      </c>
      <c r="AJ128" s="5">
        <v>1980</v>
      </c>
      <c r="AK128" s="5">
        <v>2180</v>
      </c>
      <c r="AL128" s="5">
        <v>2125</v>
      </c>
      <c r="AM128" s="5">
        <v>2080</v>
      </c>
      <c r="AN128" s="5">
        <v>1980</v>
      </c>
      <c r="AO128" s="5">
        <v>2240</v>
      </c>
      <c r="AP128" s="5">
        <v>4305</v>
      </c>
      <c r="AQ128" s="5">
        <v>11195</v>
      </c>
      <c r="AR128" s="5">
        <v>10</v>
      </c>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row>
    <row r="129" spans="1:68" x14ac:dyDescent="0.25">
      <c r="A129" t="s">
        <v>139</v>
      </c>
      <c r="B129" t="s">
        <v>12</v>
      </c>
      <c r="C129" t="s">
        <v>2</v>
      </c>
      <c r="D129" s="5">
        <v>560</v>
      </c>
      <c r="E129" s="5">
        <v>11850</v>
      </c>
      <c r="F129" s="5">
        <v>43680</v>
      </c>
      <c r="G129" s="5">
        <v>49365</v>
      </c>
      <c r="H129" s="5">
        <v>1490</v>
      </c>
      <c r="I129" s="5">
        <v>2605</v>
      </c>
      <c r="J129" s="5">
        <v>3330</v>
      </c>
      <c r="K129" s="5">
        <v>5630</v>
      </c>
      <c r="L129" s="5">
        <v>6695</v>
      </c>
      <c r="M129" s="5">
        <v>3140</v>
      </c>
      <c r="N129" s="5">
        <v>28990</v>
      </c>
      <c r="O129" s="5">
        <v>39930</v>
      </c>
      <c r="P129" s="5">
        <v>12600</v>
      </c>
      <c r="Q129" s="5">
        <v>9215</v>
      </c>
      <c r="R129" s="5">
        <v>20</v>
      </c>
      <c r="S129" s="5">
        <v>420</v>
      </c>
      <c r="T129" s="5">
        <v>955</v>
      </c>
      <c r="U129" s="5">
        <v>1420</v>
      </c>
      <c r="V129" s="5">
        <v>1755</v>
      </c>
      <c r="W129" s="5">
        <v>1920</v>
      </c>
      <c r="X129" s="5">
        <v>2120</v>
      </c>
      <c r="Y129" s="5">
        <v>2375</v>
      </c>
      <c r="Z129" s="5">
        <v>2465</v>
      </c>
      <c r="AA129" s="5">
        <v>2710</v>
      </c>
      <c r="AB129" s="5">
        <v>2805</v>
      </c>
      <c r="AC129" s="5">
        <v>2935</v>
      </c>
      <c r="AD129" s="5">
        <v>3225</v>
      </c>
      <c r="AE129" s="5">
        <v>3425</v>
      </c>
      <c r="AF129" s="5">
        <v>3425</v>
      </c>
      <c r="AG129" s="5">
        <v>3620</v>
      </c>
      <c r="AH129" s="5">
        <v>3680</v>
      </c>
      <c r="AI129" s="5">
        <v>3940</v>
      </c>
      <c r="AJ129" s="5">
        <v>4125</v>
      </c>
      <c r="AK129" s="5">
        <v>4210</v>
      </c>
      <c r="AL129" s="5">
        <v>4395</v>
      </c>
      <c r="AM129" s="5">
        <v>4915</v>
      </c>
      <c r="AN129" s="5">
        <v>5915</v>
      </c>
      <c r="AO129" s="5">
        <v>9130</v>
      </c>
      <c r="AP129" s="5">
        <v>19590</v>
      </c>
      <c r="AQ129" s="5">
        <v>14055</v>
      </c>
      <c r="AR129" s="5">
        <v>10</v>
      </c>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row>
    <row r="130" spans="1:68" x14ac:dyDescent="0.25">
      <c r="A130" t="s">
        <v>140</v>
      </c>
      <c r="B130" t="s">
        <v>5</v>
      </c>
      <c r="C130" t="s">
        <v>2</v>
      </c>
      <c r="D130" s="5">
        <v>160</v>
      </c>
      <c r="E130" s="5">
        <v>8120</v>
      </c>
      <c r="F130" s="5">
        <v>25440</v>
      </c>
      <c r="G130" s="5">
        <v>65225</v>
      </c>
      <c r="H130" s="5">
        <v>2780</v>
      </c>
      <c r="I130" s="5">
        <v>43585</v>
      </c>
      <c r="J130" s="5">
        <v>2760</v>
      </c>
      <c r="K130" s="5">
        <v>6095</v>
      </c>
      <c r="L130" s="5">
        <v>7925</v>
      </c>
      <c r="M130" s="5">
        <v>4750</v>
      </c>
      <c r="N130" s="5">
        <v>33190</v>
      </c>
      <c r="O130" s="5">
        <v>52975</v>
      </c>
      <c r="P130" s="5">
        <v>22590</v>
      </c>
      <c r="Q130" s="5">
        <v>15015</v>
      </c>
      <c r="R130" s="5">
        <v>0</v>
      </c>
      <c r="S130" s="5">
        <v>2945</v>
      </c>
      <c r="T130" s="5">
        <v>8960</v>
      </c>
      <c r="U130" s="5">
        <v>8915</v>
      </c>
      <c r="V130" s="5">
        <v>7310</v>
      </c>
      <c r="W130" s="5">
        <v>6320</v>
      </c>
      <c r="X130" s="5">
        <v>5860</v>
      </c>
      <c r="Y130" s="5">
        <v>5200</v>
      </c>
      <c r="Z130" s="5">
        <v>4705</v>
      </c>
      <c r="AA130" s="5">
        <v>4225</v>
      </c>
      <c r="AB130" s="5">
        <v>3925</v>
      </c>
      <c r="AC130" s="5">
        <v>3670</v>
      </c>
      <c r="AD130" s="5">
        <v>3565</v>
      </c>
      <c r="AE130" s="5">
        <v>3325</v>
      </c>
      <c r="AF130" s="5">
        <v>3345</v>
      </c>
      <c r="AG130" s="5">
        <v>3295</v>
      </c>
      <c r="AH130" s="5">
        <v>3160</v>
      </c>
      <c r="AI130" s="5">
        <v>3280</v>
      </c>
      <c r="AJ130" s="5">
        <v>3290</v>
      </c>
      <c r="AK130" s="5">
        <v>4110</v>
      </c>
      <c r="AL130" s="5">
        <v>4370</v>
      </c>
      <c r="AM130" s="5">
        <v>4780</v>
      </c>
      <c r="AN130" s="5">
        <v>5305</v>
      </c>
      <c r="AO130" s="5">
        <v>6500</v>
      </c>
      <c r="AP130" s="5">
        <v>12380</v>
      </c>
      <c r="AQ130" s="5">
        <v>22520</v>
      </c>
      <c r="AR130" s="5">
        <v>35</v>
      </c>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row>
    <row r="131" spans="1:68" x14ac:dyDescent="0.25">
      <c r="A131" t="s">
        <v>141</v>
      </c>
      <c r="B131" t="s">
        <v>12</v>
      </c>
      <c r="C131" t="s">
        <v>9</v>
      </c>
      <c r="D131" s="5">
        <v>0</v>
      </c>
      <c r="E131" s="5">
        <v>0</v>
      </c>
      <c r="F131" s="5">
        <v>0</v>
      </c>
      <c r="G131" s="5">
        <v>10</v>
      </c>
      <c r="H131" s="5">
        <v>0</v>
      </c>
      <c r="I131" s="5">
        <v>49610</v>
      </c>
      <c r="J131" s="5">
        <v>145</v>
      </c>
      <c r="K131" s="5">
        <v>785</v>
      </c>
      <c r="L131" s="5">
        <v>1440</v>
      </c>
      <c r="M131" s="5">
        <v>1365</v>
      </c>
      <c r="N131" s="5">
        <v>19900</v>
      </c>
      <c r="O131" s="5">
        <v>21465</v>
      </c>
      <c r="P131" s="5">
        <v>3475</v>
      </c>
      <c r="Q131" s="5">
        <v>1040</v>
      </c>
      <c r="R131" s="5" t="s">
        <v>3</v>
      </c>
      <c r="S131" s="5">
        <v>4520</v>
      </c>
      <c r="T131" s="5">
        <v>6150</v>
      </c>
      <c r="U131" s="5">
        <v>4445</v>
      </c>
      <c r="V131" s="5">
        <v>3925</v>
      </c>
      <c r="W131" s="5">
        <v>3700</v>
      </c>
      <c r="X131" s="5">
        <v>3460</v>
      </c>
      <c r="Y131" s="5">
        <v>3035</v>
      </c>
      <c r="Z131" s="5">
        <v>2665</v>
      </c>
      <c r="AA131" s="5">
        <v>2270</v>
      </c>
      <c r="AB131" s="5">
        <v>1935</v>
      </c>
      <c r="AC131" s="5">
        <v>1645</v>
      </c>
      <c r="AD131" s="5">
        <v>1405</v>
      </c>
      <c r="AE131" s="5">
        <v>1195</v>
      </c>
      <c r="AF131" s="5">
        <v>995</v>
      </c>
      <c r="AG131" s="5">
        <v>825</v>
      </c>
      <c r="AH131" s="5">
        <v>715</v>
      </c>
      <c r="AI131" s="5">
        <v>645</v>
      </c>
      <c r="AJ131" s="5">
        <v>560</v>
      </c>
      <c r="AK131" s="5">
        <v>440</v>
      </c>
      <c r="AL131" s="5">
        <v>335</v>
      </c>
      <c r="AM131" s="5">
        <v>330</v>
      </c>
      <c r="AN131" s="5">
        <v>310</v>
      </c>
      <c r="AO131" s="5">
        <v>305</v>
      </c>
      <c r="AP131" s="5">
        <v>240</v>
      </c>
      <c r="AQ131" s="5">
        <v>3040</v>
      </c>
      <c r="AR131" s="5">
        <v>530</v>
      </c>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row>
    <row r="132" spans="1:68" x14ac:dyDescent="0.25">
      <c r="A132" t="s">
        <v>142</v>
      </c>
      <c r="B132" t="s">
        <v>5</v>
      </c>
      <c r="C132" t="s">
        <v>2</v>
      </c>
      <c r="D132" s="5">
        <v>555</v>
      </c>
      <c r="E132" s="5">
        <v>15850</v>
      </c>
      <c r="F132" s="5">
        <v>32050</v>
      </c>
      <c r="G132" s="5">
        <v>29830</v>
      </c>
      <c r="H132" s="5">
        <v>6090</v>
      </c>
      <c r="I132" s="5">
        <v>385</v>
      </c>
      <c r="J132" s="5">
        <v>1555</v>
      </c>
      <c r="K132" s="5">
        <v>4105</v>
      </c>
      <c r="L132" s="5">
        <v>5495</v>
      </c>
      <c r="M132" s="5">
        <v>3005</v>
      </c>
      <c r="N132" s="5">
        <v>16545</v>
      </c>
      <c r="O132" s="5">
        <v>28510</v>
      </c>
      <c r="P132" s="5">
        <v>13380</v>
      </c>
      <c r="Q132" s="5">
        <v>12155</v>
      </c>
      <c r="R132" s="5">
        <v>0</v>
      </c>
      <c r="S132" s="5">
        <v>135</v>
      </c>
      <c r="T132" s="5">
        <v>605</v>
      </c>
      <c r="U132" s="5">
        <v>1180</v>
      </c>
      <c r="V132" s="5">
        <v>1690</v>
      </c>
      <c r="W132" s="5">
        <v>2130</v>
      </c>
      <c r="X132" s="5">
        <v>2430</v>
      </c>
      <c r="Y132" s="5">
        <v>2585</v>
      </c>
      <c r="Z132" s="5">
        <v>2685</v>
      </c>
      <c r="AA132" s="5">
        <v>2830</v>
      </c>
      <c r="AB132" s="5">
        <v>2835</v>
      </c>
      <c r="AC132" s="5">
        <v>2800</v>
      </c>
      <c r="AD132" s="5">
        <v>2820</v>
      </c>
      <c r="AE132" s="5">
        <v>2865</v>
      </c>
      <c r="AF132" s="5">
        <v>2870</v>
      </c>
      <c r="AG132" s="5">
        <v>2700</v>
      </c>
      <c r="AH132" s="5">
        <v>2770</v>
      </c>
      <c r="AI132" s="5">
        <v>2775</v>
      </c>
      <c r="AJ132" s="5">
        <v>2555</v>
      </c>
      <c r="AK132" s="5">
        <v>2680</v>
      </c>
      <c r="AL132" s="5">
        <v>2805</v>
      </c>
      <c r="AM132" s="5">
        <v>2750</v>
      </c>
      <c r="AN132" s="5">
        <v>2850</v>
      </c>
      <c r="AO132" s="5">
        <v>3290</v>
      </c>
      <c r="AP132" s="5">
        <v>8735</v>
      </c>
      <c r="AQ132" s="5">
        <v>20370</v>
      </c>
      <c r="AR132" s="5">
        <v>15</v>
      </c>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row>
    <row r="133" spans="1:68" x14ac:dyDescent="0.25">
      <c r="A133" t="s">
        <v>143</v>
      </c>
      <c r="B133" t="s">
        <v>7</v>
      </c>
      <c r="C133" t="s">
        <v>2</v>
      </c>
      <c r="D133" s="5">
        <v>460</v>
      </c>
      <c r="E133" s="5">
        <v>11990</v>
      </c>
      <c r="F133" s="5">
        <v>36425</v>
      </c>
      <c r="G133" s="5">
        <v>41275</v>
      </c>
      <c r="H133" s="5">
        <v>1380</v>
      </c>
      <c r="I133" s="5">
        <v>390</v>
      </c>
      <c r="J133" s="5">
        <v>2360</v>
      </c>
      <c r="K133" s="5">
        <v>4940</v>
      </c>
      <c r="L133" s="5">
        <v>5945</v>
      </c>
      <c r="M133" s="5">
        <v>3255</v>
      </c>
      <c r="N133" s="5">
        <v>18570</v>
      </c>
      <c r="O133" s="5">
        <v>30430</v>
      </c>
      <c r="P133" s="5">
        <v>13380</v>
      </c>
      <c r="Q133" s="5">
        <v>13030</v>
      </c>
      <c r="R133" s="5" t="s">
        <v>3</v>
      </c>
      <c r="S133" s="5">
        <v>210</v>
      </c>
      <c r="T133" s="5">
        <v>480</v>
      </c>
      <c r="U133" s="5">
        <v>820</v>
      </c>
      <c r="V133" s="5">
        <v>1345</v>
      </c>
      <c r="W133" s="5">
        <v>1845</v>
      </c>
      <c r="X133" s="5">
        <v>2320</v>
      </c>
      <c r="Y133" s="5">
        <v>2560</v>
      </c>
      <c r="Z133" s="5">
        <v>2835</v>
      </c>
      <c r="AA133" s="5">
        <v>2990</v>
      </c>
      <c r="AB133" s="5">
        <v>3090</v>
      </c>
      <c r="AC133" s="5">
        <v>3150</v>
      </c>
      <c r="AD133" s="5">
        <v>3175</v>
      </c>
      <c r="AE133" s="5">
        <v>3325</v>
      </c>
      <c r="AF133" s="5">
        <v>3280</v>
      </c>
      <c r="AG133" s="5">
        <v>3375</v>
      </c>
      <c r="AH133" s="5">
        <v>3300</v>
      </c>
      <c r="AI133" s="5">
        <v>3350</v>
      </c>
      <c r="AJ133" s="5">
        <v>3330</v>
      </c>
      <c r="AK133" s="5">
        <v>3495</v>
      </c>
      <c r="AL133" s="5">
        <v>3620</v>
      </c>
      <c r="AM133" s="5">
        <v>3845</v>
      </c>
      <c r="AN133" s="5">
        <v>3930</v>
      </c>
      <c r="AO133" s="5">
        <v>4870</v>
      </c>
      <c r="AP133" s="5">
        <v>22385</v>
      </c>
      <c r="AQ133" s="5">
        <v>4950</v>
      </c>
      <c r="AR133" s="5">
        <v>30</v>
      </c>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row>
    <row r="134" spans="1:68" x14ac:dyDescent="0.25">
      <c r="A134" t="s">
        <v>144</v>
      </c>
      <c r="B134" t="s">
        <v>7</v>
      </c>
      <c r="C134" t="s">
        <v>19</v>
      </c>
      <c r="D134" s="5" t="s">
        <v>3</v>
      </c>
      <c r="E134" s="5">
        <v>1075</v>
      </c>
      <c r="F134" s="5">
        <v>1885</v>
      </c>
      <c r="G134" s="5">
        <v>47775</v>
      </c>
      <c r="H134" s="5">
        <v>22035</v>
      </c>
      <c r="I134" s="5">
        <v>9685</v>
      </c>
      <c r="J134" s="5">
        <v>1235</v>
      </c>
      <c r="K134" s="5">
        <v>4325</v>
      </c>
      <c r="L134" s="5">
        <v>9025</v>
      </c>
      <c r="M134" s="5">
        <v>3700</v>
      </c>
      <c r="N134" s="5">
        <v>19700</v>
      </c>
      <c r="O134" s="5">
        <v>30035</v>
      </c>
      <c r="P134" s="5">
        <v>9940</v>
      </c>
      <c r="Q134" s="5">
        <v>4500</v>
      </c>
      <c r="R134" s="5">
        <v>0</v>
      </c>
      <c r="S134" s="5">
        <v>800</v>
      </c>
      <c r="T134" s="5">
        <v>3145</v>
      </c>
      <c r="U134" s="5">
        <v>5640</v>
      </c>
      <c r="V134" s="5">
        <v>7160</v>
      </c>
      <c r="W134" s="5">
        <v>7940</v>
      </c>
      <c r="X134" s="5">
        <v>7860</v>
      </c>
      <c r="Y134" s="5">
        <v>7515</v>
      </c>
      <c r="Z134" s="5">
        <v>6990</v>
      </c>
      <c r="AA134" s="5">
        <v>6070</v>
      </c>
      <c r="AB134" s="5">
        <v>5240</v>
      </c>
      <c r="AC134" s="5">
        <v>4520</v>
      </c>
      <c r="AD134" s="5">
        <v>3650</v>
      </c>
      <c r="AE134" s="5">
        <v>3255</v>
      </c>
      <c r="AF134" s="5">
        <v>2485</v>
      </c>
      <c r="AG134" s="5">
        <v>2095</v>
      </c>
      <c r="AH134" s="5">
        <v>1680</v>
      </c>
      <c r="AI134" s="5">
        <v>1425</v>
      </c>
      <c r="AJ134" s="5">
        <v>1150</v>
      </c>
      <c r="AK134" s="5">
        <v>950</v>
      </c>
      <c r="AL134" s="5">
        <v>750</v>
      </c>
      <c r="AM134" s="5">
        <v>610</v>
      </c>
      <c r="AN134" s="5">
        <v>520</v>
      </c>
      <c r="AO134" s="5">
        <v>420</v>
      </c>
      <c r="AP134" s="5">
        <v>375</v>
      </c>
      <c r="AQ134" s="5">
        <v>235</v>
      </c>
      <c r="AR134" s="5" t="s">
        <v>3</v>
      </c>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row>
    <row r="135" spans="1:68" x14ac:dyDescent="0.25">
      <c r="A135" t="s">
        <v>145</v>
      </c>
      <c r="B135" t="s">
        <v>5</v>
      </c>
      <c r="C135" t="s">
        <v>2</v>
      </c>
      <c r="D135" s="5">
        <v>540</v>
      </c>
      <c r="E135" s="5">
        <v>15340</v>
      </c>
      <c r="F135" s="5">
        <v>33030</v>
      </c>
      <c r="G135" s="5">
        <v>26770</v>
      </c>
      <c r="H135" s="5">
        <v>15750</v>
      </c>
      <c r="I135" s="5">
        <v>0</v>
      </c>
      <c r="J135" s="5">
        <v>2205</v>
      </c>
      <c r="K135" s="5">
        <v>5090</v>
      </c>
      <c r="L135" s="5">
        <v>6305</v>
      </c>
      <c r="M135" s="5">
        <v>3185</v>
      </c>
      <c r="N135" s="5">
        <v>22830</v>
      </c>
      <c r="O135" s="5">
        <v>31860</v>
      </c>
      <c r="P135" s="5">
        <v>11875</v>
      </c>
      <c r="Q135" s="5">
        <v>8065</v>
      </c>
      <c r="R135" s="5" t="s">
        <v>3</v>
      </c>
      <c r="S135" s="5">
        <v>930</v>
      </c>
      <c r="T135" s="5">
        <v>2605</v>
      </c>
      <c r="U135" s="5">
        <v>3430</v>
      </c>
      <c r="V135" s="5">
        <v>3745</v>
      </c>
      <c r="W135" s="5">
        <v>3735</v>
      </c>
      <c r="X135" s="5">
        <v>3520</v>
      </c>
      <c r="Y135" s="5">
        <v>3285</v>
      </c>
      <c r="Z135" s="5">
        <v>3100</v>
      </c>
      <c r="AA135" s="5">
        <v>2940</v>
      </c>
      <c r="AB135" s="5">
        <v>2860</v>
      </c>
      <c r="AC135" s="5">
        <v>2785</v>
      </c>
      <c r="AD135" s="5">
        <v>2700</v>
      </c>
      <c r="AE135" s="5">
        <v>2665</v>
      </c>
      <c r="AF135" s="5">
        <v>2670</v>
      </c>
      <c r="AG135" s="5">
        <v>2675</v>
      </c>
      <c r="AH135" s="5">
        <v>2660</v>
      </c>
      <c r="AI135" s="5">
        <v>2685</v>
      </c>
      <c r="AJ135" s="5">
        <v>2680</v>
      </c>
      <c r="AK135" s="5">
        <v>2775</v>
      </c>
      <c r="AL135" s="5">
        <v>2715</v>
      </c>
      <c r="AM135" s="5">
        <v>2815</v>
      </c>
      <c r="AN135" s="5">
        <v>3020</v>
      </c>
      <c r="AO135" s="5">
        <v>3695</v>
      </c>
      <c r="AP135" s="5">
        <v>11215</v>
      </c>
      <c r="AQ135" s="5">
        <v>13515</v>
      </c>
      <c r="AR135" s="5">
        <v>10</v>
      </c>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row>
    <row r="136" spans="1:68" x14ac:dyDescent="0.25">
      <c r="A136" t="s">
        <v>146</v>
      </c>
      <c r="B136" t="s">
        <v>43</v>
      </c>
      <c r="C136" t="s">
        <v>9</v>
      </c>
      <c r="D136" s="5">
        <v>0</v>
      </c>
      <c r="E136" s="5">
        <v>0</v>
      </c>
      <c r="F136" s="5">
        <v>0</v>
      </c>
      <c r="G136" s="5">
        <v>0</v>
      </c>
      <c r="H136" s="5">
        <v>0</v>
      </c>
      <c r="I136" s="5">
        <v>1435</v>
      </c>
      <c r="J136" s="5">
        <v>0</v>
      </c>
      <c r="K136" s="5">
        <v>65</v>
      </c>
      <c r="L136" s="5">
        <v>175</v>
      </c>
      <c r="M136" s="5">
        <v>60</v>
      </c>
      <c r="N136" s="5">
        <v>220</v>
      </c>
      <c r="O136" s="5">
        <v>525</v>
      </c>
      <c r="P136" s="5">
        <v>275</v>
      </c>
      <c r="Q136" s="5">
        <v>115</v>
      </c>
      <c r="R136" s="5">
        <v>0</v>
      </c>
      <c r="S136" s="5">
        <v>30</v>
      </c>
      <c r="T136" s="5">
        <v>170</v>
      </c>
      <c r="U136" s="5">
        <v>230</v>
      </c>
      <c r="V136" s="5">
        <v>250</v>
      </c>
      <c r="W136" s="5">
        <v>190</v>
      </c>
      <c r="X136" s="5">
        <v>135</v>
      </c>
      <c r="Y136" s="5">
        <v>145</v>
      </c>
      <c r="Z136" s="5">
        <v>90</v>
      </c>
      <c r="AA136" s="5">
        <v>55</v>
      </c>
      <c r="AB136" s="5">
        <v>40</v>
      </c>
      <c r="AC136" s="5">
        <v>35</v>
      </c>
      <c r="AD136" s="5">
        <v>20</v>
      </c>
      <c r="AE136" s="5">
        <v>15</v>
      </c>
      <c r="AF136" s="5">
        <v>15</v>
      </c>
      <c r="AG136" s="5" t="s">
        <v>3</v>
      </c>
      <c r="AH136" s="5">
        <v>10</v>
      </c>
      <c r="AI136" s="5" t="s">
        <v>3</v>
      </c>
      <c r="AJ136" s="5" t="s">
        <v>3</v>
      </c>
      <c r="AK136" s="5" t="s">
        <v>3</v>
      </c>
      <c r="AL136" s="5">
        <v>0</v>
      </c>
      <c r="AM136" s="5" t="s">
        <v>3</v>
      </c>
      <c r="AN136" s="5" t="s">
        <v>3</v>
      </c>
      <c r="AO136" s="5">
        <v>0</v>
      </c>
      <c r="AP136" s="5">
        <v>0</v>
      </c>
      <c r="AQ136" s="5">
        <v>0</v>
      </c>
      <c r="AR136" s="5" t="s">
        <v>3</v>
      </c>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row>
    <row r="137" spans="1:68" x14ac:dyDescent="0.25">
      <c r="A137" t="s">
        <v>147</v>
      </c>
      <c r="B137" t="s">
        <v>43</v>
      </c>
      <c r="C137" t="s">
        <v>9</v>
      </c>
      <c r="D137" s="5">
        <v>0</v>
      </c>
      <c r="E137" s="5">
        <v>0</v>
      </c>
      <c r="F137" s="5">
        <v>0</v>
      </c>
      <c r="G137" s="5">
        <v>0</v>
      </c>
      <c r="H137" s="5">
        <v>0</v>
      </c>
      <c r="I137" s="5">
        <v>370</v>
      </c>
      <c r="J137" s="5" t="s">
        <v>3</v>
      </c>
      <c r="K137" s="5">
        <v>15</v>
      </c>
      <c r="L137" s="5">
        <v>60</v>
      </c>
      <c r="M137" s="5">
        <v>30</v>
      </c>
      <c r="N137" s="5">
        <v>55</v>
      </c>
      <c r="O137" s="5">
        <v>125</v>
      </c>
      <c r="P137" s="5">
        <v>60</v>
      </c>
      <c r="Q137" s="5">
        <v>35</v>
      </c>
      <c r="R137" s="5">
        <v>0</v>
      </c>
      <c r="S137" s="5">
        <v>10</v>
      </c>
      <c r="T137" s="5">
        <v>40</v>
      </c>
      <c r="U137" s="5">
        <v>65</v>
      </c>
      <c r="V137" s="5">
        <v>60</v>
      </c>
      <c r="W137" s="5">
        <v>45</v>
      </c>
      <c r="X137" s="5">
        <v>35</v>
      </c>
      <c r="Y137" s="5">
        <v>25</v>
      </c>
      <c r="Z137" s="5">
        <v>30</v>
      </c>
      <c r="AA137" s="5">
        <v>20</v>
      </c>
      <c r="AB137" s="5">
        <v>15</v>
      </c>
      <c r="AC137" s="5">
        <v>15</v>
      </c>
      <c r="AD137" s="5" t="s">
        <v>3</v>
      </c>
      <c r="AE137" s="5" t="s">
        <v>3</v>
      </c>
      <c r="AF137" s="5" t="s">
        <v>3</v>
      </c>
      <c r="AG137" s="5" t="s">
        <v>3</v>
      </c>
      <c r="AH137" s="5" t="s">
        <v>3</v>
      </c>
      <c r="AI137" s="5" t="s">
        <v>3</v>
      </c>
      <c r="AJ137" s="5">
        <v>0</v>
      </c>
      <c r="AK137" s="5">
        <v>0</v>
      </c>
      <c r="AL137" s="5" t="s">
        <v>3</v>
      </c>
      <c r="AM137" s="5">
        <v>0</v>
      </c>
      <c r="AN137" s="5">
        <v>0</v>
      </c>
      <c r="AO137" s="5">
        <v>0</v>
      </c>
      <c r="AP137" s="5">
        <v>0</v>
      </c>
      <c r="AQ137" s="5">
        <v>0</v>
      </c>
      <c r="AR137" s="5">
        <v>0</v>
      </c>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row>
    <row r="138" spans="1:68" x14ac:dyDescent="0.25">
      <c r="A138" t="s">
        <v>148</v>
      </c>
      <c r="B138" t="s">
        <v>21</v>
      </c>
      <c r="C138" t="s">
        <v>2</v>
      </c>
      <c r="D138" s="5">
        <v>625</v>
      </c>
      <c r="E138" s="5">
        <v>25215</v>
      </c>
      <c r="F138" s="5">
        <v>22140</v>
      </c>
      <c r="G138" s="5">
        <v>15720</v>
      </c>
      <c r="H138" s="5" t="s">
        <v>3</v>
      </c>
      <c r="I138" s="5">
        <v>15975</v>
      </c>
      <c r="J138" s="5">
        <v>1455</v>
      </c>
      <c r="K138" s="5">
        <v>4000</v>
      </c>
      <c r="L138" s="5">
        <v>5230</v>
      </c>
      <c r="M138" s="5">
        <v>2630</v>
      </c>
      <c r="N138" s="5">
        <v>15735</v>
      </c>
      <c r="O138" s="5">
        <v>25030</v>
      </c>
      <c r="P138" s="5">
        <v>13195</v>
      </c>
      <c r="Q138" s="5">
        <v>12410</v>
      </c>
      <c r="R138" s="5" t="s">
        <v>3</v>
      </c>
      <c r="S138" s="5">
        <v>3670</v>
      </c>
      <c r="T138" s="5">
        <v>3150</v>
      </c>
      <c r="U138" s="5">
        <v>2900</v>
      </c>
      <c r="V138" s="5">
        <v>3085</v>
      </c>
      <c r="W138" s="5">
        <v>3390</v>
      </c>
      <c r="X138" s="5">
        <v>3475</v>
      </c>
      <c r="Y138" s="5">
        <v>3515</v>
      </c>
      <c r="Z138" s="5">
        <v>3505</v>
      </c>
      <c r="AA138" s="5">
        <v>3345</v>
      </c>
      <c r="AB138" s="5">
        <v>3045</v>
      </c>
      <c r="AC138" s="5">
        <v>2810</v>
      </c>
      <c r="AD138" s="5">
        <v>2730</v>
      </c>
      <c r="AE138" s="5">
        <v>2525</v>
      </c>
      <c r="AF138" s="5">
        <v>2450</v>
      </c>
      <c r="AG138" s="5">
        <v>2245</v>
      </c>
      <c r="AH138" s="5">
        <v>2210</v>
      </c>
      <c r="AI138" s="5">
        <v>2075</v>
      </c>
      <c r="AJ138" s="5">
        <v>2050</v>
      </c>
      <c r="AK138" s="5">
        <v>2005</v>
      </c>
      <c r="AL138" s="5">
        <v>1905</v>
      </c>
      <c r="AM138" s="5">
        <v>1965</v>
      </c>
      <c r="AN138" s="5">
        <v>1915</v>
      </c>
      <c r="AO138" s="5">
        <v>2330</v>
      </c>
      <c r="AP138" s="5">
        <v>3625</v>
      </c>
      <c r="AQ138" s="5">
        <v>13735</v>
      </c>
      <c r="AR138" s="5">
        <v>30</v>
      </c>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row>
    <row r="139" spans="1:68" x14ac:dyDescent="0.25">
      <c r="A139" t="s">
        <v>149</v>
      </c>
      <c r="B139" t="s">
        <v>12</v>
      </c>
      <c r="C139" t="s">
        <v>2</v>
      </c>
      <c r="D139" s="5">
        <v>400</v>
      </c>
      <c r="E139" s="5">
        <v>820</v>
      </c>
      <c r="F139" s="5">
        <v>8280</v>
      </c>
      <c r="G139" s="5">
        <v>26295</v>
      </c>
      <c r="H139" s="5">
        <v>430</v>
      </c>
      <c r="I139" s="5">
        <v>10590</v>
      </c>
      <c r="J139" s="5">
        <v>2035</v>
      </c>
      <c r="K139" s="5">
        <v>2425</v>
      </c>
      <c r="L139" s="5">
        <v>2455</v>
      </c>
      <c r="M139" s="5">
        <v>1340</v>
      </c>
      <c r="N139" s="5">
        <v>8960</v>
      </c>
      <c r="O139" s="5">
        <v>16635</v>
      </c>
      <c r="P139" s="5">
        <v>6690</v>
      </c>
      <c r="Q139" s="5">
        <v>6275</v>
      </c>
      <c r="R139" s="5">
        <v>0</v>
      </c>
      <c r="S139" s="5">
        <v>95</v>
      </c>
      <c r="T139" s="5">
        <v>270</v>
      </c>
      <c r="U139" s="5">
        <v>285</v>
      </c>
      <c r="V139" s="5">
        <v>285</v>
      </c>
      <c r="W139" s="5">
        <v>380</v>
      </c>
      <c r="X139" s="5">
        <v>465</v>
      </c>
      <c r="Y139" s="5">
        <v>505</v>
      </c>
      <c r="Z139" s="5">
        <v>555</v>
      </c>
      <c r="AA139" s="5">
        <v>635</v>
      </c>
      <c r="AB139" s="5">
        <v>785</v>
      </c>
      <c r="AC139" s="5">
        <v>870</v>
      </c>
      <c r="AD139" s="5">
        <v>995</v>
      </c>
      <c r="AE139" s="5">
        <v>1085</v>
      </c>
      <c r="AF139" s="5">
        <v>1240</v>
      </c>
      <c r="AG139" s="5">
        <v>1380</v>
      </c>
      <c r="AH139" s="5">
        <v>1515</v>
      </c>
      <c r="AI139" s="5">
        <v>1545</v>
      </c>
      <c r="AJ139" s="5">
        <v>1665</v>
      </c>
      <c r="AK139" s="5">
        <v>1840</v>
      </c>
      <c r="AL139" s="5">
        <v>2060</v>
      </c>
      <c r="AM139" s="5">
        <v>2175</v>
      </c>
      <c r="AN139" s="5">
        <v>2410</v>
      </c>
      <c r="AO139" s="5">
        <v>3210</v>
      </c>
      <c r="AP139" s="5">
        <v>6820</v>
      </c>
      <c r="AQ139" s="5">
        <v>13745</v>
      </c>
      <c r="AR139" s="5" t="s">
        <v>3</v>
      </c>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row>
    <row r="140" spans="1:68" x14ac:dyDescent="0.25">
      <c r="A140" t="s">
        <v>150</v>
      </c>
      <c r="B140" t="s">
        <v>1</v>
      </c>
      <c r="C140" t="s">
        <v>2</v>
      </c>
      <c r="D140" s="5">
        <v>825</v>
      </c>
      <c r="E140" s="5">
        <v>2460</v>
      </c>
      <c r="F140" s="5">
        <v>19250</v>
      </c>
      <c r="G140" s="5">
        <v>74875</v>
      </c>
      <c r="H140" s="5">
        <v>19370</v>
      </c>
      <c r="I140" s="5">
        <v>24550</v>
      </c>
      <c r="J140" s="5">
        <v>3935</v>
      </c>
      <c r="K140" s="5">
        <v>8315</v>
      </c>
      <c r="L140" s="5">
        <v>11195</v>
      </c>
      <c r="M140" s="5">
        <v>5240</v>
      </c>
      <c r="N140" s="5">
        <v>39650</v>
      </c>
      <c r="O140" s="5">
        <v>47140</v>
      </c>
      <c r="P140" s="5">
        <v>15955</v>
      </c>
      <c r="Q140" s="5">
        <v>9825</v>
      </c>
      <c r="R140" s="5">
        <v>65</v>
      </c>
      <c r="S140" s="5">
        <v>615</v>
      </c>
      <c r="T140" s="5">
        <v>4440</v>
      </c>
      <c r="U140" s="5">
        <v>8690</v>
      </c>
      <c r="V140" s="5">
        <v>9385</v>
      </c>
      <c r="W140" s="5">
        <v>8645</v>
      </c>
      <c r="X140" s="5">
        <v>7600</v>
      </c>
      <c r="Y140" s="5">
        <v>6730</v>
      </c>
      <c r="Z140" s="5">
        <v>5975</v>
      </c>
      <c r="AA140" s="5">
        <v>5515</v>
      </c>
      <c r="AB140" s="5">
        <v>5335</v>
      </c>
      <c r="AC140" s="5">
        <v>4970</v>
      </c>
      <c r="AD140" s="5">
        <v>4860</v>
      </c>
      <c r="AE140" s="5">
        <v>4730</v>
      </c>
      <c r="AF140" s="5">
        <v>4600</v>
      </c>
      <c r="AG140" s="5">
        <v>4545</v>
      </c>
      <c r="AH140" s="5">
        <v>4420</v>
      </c>
      <c r="AI140" s="5">
        <v>4160</v>
      </c>
      <c r="AJ140" s="5">
        <v>4065</v>
      </c>
      <c r="AK140" s="5">
        <v>4320</v>
      </c>
      <c r="AL140" s="5">
        <v>4360</v>
      </c>
      <c r="AM140" s="5">
        <v>4420</v>
      </c>
      <c r="AN140" s="5">
        <v>4720</v>
      </c>
      <c r="AO140" s="5">
        <v>5075</v>
      </c>
      <c r="AP140" s="5">
        <v>7725</v>
      </c>
      <c r="AQ140" s="5">
        <v>11405</v>
      </c>
      <c r="AR140" s="5">
        <v>20</v>
      </c>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row>
    <row r="141" spans="1:68" x14ac:dyDescent="0.25">
      <c r="A141" t="s">
        <v>151</v>
      </c>
      <c r="B141" t="s">
        <v>17</v>
      </c>
      <c r="C141" t="s">
        <v>2</v>
      </c>
      <c r="D141" s="5">
        <v>1395</v>
      </c>
      <c r="E141" s="5">
        <v>1505</v>
      </c>
      <c r="F141" s="5">
        <v>11790</v>
      </c>
      <c r="G141" s="5">
        <v>45010</v>
      </c>
      <c r="H141" s="5">
        <v>15745</v>
      </c>
      <c r="I141" s="5">
        <v>12505</v>
      </c>
      <c r="J141" s="5">
        <v>2785</v>
      </c>
      <c r="K141" s="5">
        <v>4985</v>
      </c>
      <c r="L141" s="5">
        <v>5935</v>
      </c>
      <c r="M141" s="5">
        <v>2980</v>
      </c>
      <c r="N141" s="5">
        <v>19595</v>
      </c>
      <c r="O141" s="5">
        <v>29970</v>
      </c>
      <c r="P141" s="5">
        <v>11510</v>
      </c>
      <c r="Q141" s="5">
        <v>10185</v>
      </c>
      <c r="R141" s="5" t="s">
        <v>3</v>
      </c>
      <c r="S141" s="5">
        <v>1150</v>
      </c>
      <c r="T141" s="5">
        <v>2005</v>
      </c>
      <c r="U141" s="5">
        <v>2070</v>
      </c>
      <c r="V141" s="5">
        <v>2015</v>
      </c>
      <c r="W141" s="5">
        <v>2355</v>
      </c>
      <c r="X141" s="5">
        <v>2590</v>
      </c>
      <c r="Y141" s="5">
        <v>2675</v>
      </c>
      <c r="Z141" s="5">
        <v>2780</v>
      </c>
      <c r="AA141" s="5">
        <v>2845</v>
      </c>
      <c r="AB141" s="5">
        <v>2880</v>
      </c>
      <c r="AC141" s="5">
        <v>2885</v>
      </c>
      <c r="AD141" s="5">
        <v>2855</v>
      </c>
      <c r="AE141" s="5">
        <v>3020</v>
      </c>
      <c r="AF141" s="5">
        <v>2965</v>
      </c>
      <c r="AG141" s="5">
        <v>3035</v>
      </c>
      <c r="AH141" s="5">
        <v>3080</v>
      </c>
      <c r="AI141" s="5">
        <v>3100</v>
      </c>
      <c r="AJ141" s="5">
        <v>3265</v>
      </c>
      <c r="AK141" s="5">
        <v>3550</v>
      </c>
      <c r="AL141" s="5">
        <v>3430</v>
      </c>
      <c r="AM141" s="5">
        <v>3105</v>
      </c>
      <c r="AN141" s="5">
        <v>2700</v>
      </c>
      <c r="AO141" s="5">
        <v>3080</v>
      </c>
      <c r="AP141" s="5">
        <v>6820</v>
      </c>
      <c r="AQ141" s="5">
        <v>17440</v>
      </c>
      <c r="AR141" s="5">
        <v>260</v>
      </c>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row>
    <row r="142" spans="1:68" x14ac:dyDescent="0.25">
      <c r="A142" t="s">
        <v>152</v>
      </c>
      <c r="B142" t="s">
        <v>17</v>
      </c>
      <c r="C142" t="s">
        <v>2</v>
      </c>
      <c r="D142" s="5">
        <v>360</v>
      </c>
      <c r="E142" s="5">
        <v>2640</v>
      </c>
      <c r="F142" s="5">
        <v>27625</v>
      </c>
      <c r="G142" s="5">
        <v>24670</v>
      </c>
      <c r="H142" s="5">
        <v>6450</v>
      </c>
      <c r="I142" s="5">
        <v>0</v>
      </c>
      <c r="J142" s="5">
        <v>985</v>
      </c>
      <c r="K142" s="5">
        <v>2715</v>
      </c>
      <c r="L142" s="5">
        <v>3530</v>
      </c>
      <c r="M142" s="5">
        <v>1905</v>
      </c>
      <c r="N142" s="5">
        <v>12625</v>
      </c>
      <c r="O142" s="5">
        <v>19560</v>
      </c>
      <c r="P142" s="5">
        <v>11035</v>
      </c>
      <c r="Q142" s="5">
        <v>9390</v>
      </c>
      <c r="R142" s="5">
        <v>0</v>
      </c>
      <c r="S142" s="5">
        <v>125</v>
      </c>
      <c r="T142" s="5">
        <v>670</v>
      </c>
      <c r="U142" s="5">
        <v>1240</v>
      </c>
      <c r="V142" s="5">
        <v>1790</v>
      </c>
      <c r="W142" s="5">
        <v>2295</v>
      </c>
      <c r="X142" s="5">
        <v>2465</v>
      </c>
      <c r="Y142" s="5">
        <v>2615</v>
      </c>
      <c r="Z142" s="5">
        <v>2665</v>
      </c>
      <c r="AA142" s="5">
        <v>2540</v>
      </c>
      <c r="AB142" s="5">
        <v>2340</v>
      </c>
      <c r="AC142" s="5">
        <v>2225</v>
      </c>
      <c r="AD142" s="5">
        <v>2135</v>
      </c>
      <c r="AE142" s="5">
        <v>2055</v>
      </c>
      <c r="AF142" s="5">
        <v>2080</v>
      </c>
      <c r="AG142" s="5">
        <v>1995</v>
      </c>
      <c r="AH142" s="5">
        <v>2005</v>
      </c>
      <c r="AI142" s="5">
        <v>2085</v>
      </c>
      <c r="AJ142" s="5">
        <v>2055</v>
      </c>
      <c r="AK142" s="5">
        <v>2090</v>
      </c>
      <c r="AL142" s="5">
        <v>2025</v>
      </c>
      <c r="AM142" s="5">
        <v>2020</v>
      </c>
      <c r="AN142" s="5">
        <v>2260</v>
      </c>
      <c r="AO142" s="5">
        <v>2435</v>
      </c>
      <c r="AP142" s="5">
        <v>4300</v>
      </c>
      <c r="AQ142" s="5">
        <v>11230</v>
      </c>
      <c r="AR142" s="5" t="s">
        <v>3</v>
      </c>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row>
    <row r="143" spans="1:68" x14ac:dyDescent="0.25">
      <c r="A143" t="s">
        <v>153</v>
      </c>
      <c r="B143" t="s">
        <v>1</v>
      </c>
      <c r="C143" t="s">
        <v>2</v>
      </c>
      <c r="D143" s="5">
        <v>320</v>
      </c>
      <c r="E143" s="5">
        <v>11345</v>
      </c>
      <c r="F143" s="5">
        <v>24285</v>
      </c>
      <c r="G143" s="5">
        <v>19850</v>
      </c>
      <c r="H143" s="5">
        <v>395</v>
      </c>
      <c r="I143" s="5">
        <v>19690</v>
      </c>
      <c r="J143" s="5">
        <v>1640</v>
      </c>
      <c r="K143" s="5">
        <v>3640</v>
      </c>
      <c r="L143" s="5">
        <v>4325</v>
      </c>
      <c r="M143" s="5">
        <v>2555</v>
      </c>
      <c r="N143" s="5">
        <v>18160</v>
      </c>
      <c r="O143" s="5">
        <v>26360</v>
      </c>
      <c r="P143" s="5">
        <v>10955</v>
      </c>
      <c r="Q143" s="5">
        <v>8260</v>
      </c>
      <c r="R143" s="5">
        <v>0</v>
      </c>
      <c r="S143" s="5">
        <v>4190</v>
      </c>
      <c r="T143" s="5">
        <v>2625</v>
      </c>
      <c r="U143" s="5">
        <v>1450</v>
      </c>
      <c r="V143" s="5">
        <v>1665</v>
      </c>
      <c r="W143" s="5">
        <v>1895</v>
      </c>
      <c r="X143" s="5">
        <v>2110</v>
      </c>
      <c r="Y143" s="5">
        <v>2285</v>
      </c>
      <c r="Z143" s="5">
        <v>2380</v>
      </c>
      <c r="AA143" s="5">
        <v>2280</v>
      </c>
      <c r="AB143" s="5">
        <v>2235</v>
      </c>
      <c r="AC143" s="5">
        <v>2110</v>
      </c>
      <c r="AD143" s="5">
        <v>2215</v>
      </c>
      <c r="AE143" s="5">
        <v>2080</v>
      </c>
      <c r="AF143" s="5">
        <v>2065</v>
      </c>
      <c r="AG143" s="5">
        <v>2085</v>
      </c>
      <c r="AH143" s="5">
        <v>2020</v>
      </c>
      <c r="AI143" s="5">
        <v>1965</v>
      </c>
      <c r="AJ143" s="5">
        <v>1955</v>
      </c>
      <c r="AK143" s="5">
        <v>1895</v>
      </c>
      <c r="AL143" s="5">
        <v>1840</v>
      </c>
      <c r="AM143" s="5">
        <v>1885</v>
      </c>
      <c r="AN143" s="5">
        <v>1870</v>
      </c>
      <c r="AO143" s="5">
        <v>1820</v>
      </c>
      <c r="AP143" s="5">
        <v>1835</v>
      </c>
      <c r="AQ143" s="5">
        <v>24965</v>
      </c>
      <c r="AR143" s="5">
        <v>170</v>
      </c>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row>
    <row r="144" spans="1:68" x14ac:dyDescent="0.25">
      <c r="A144" t="s">
        <v>154</v>
      </c>
      <c r="B144" t="s">
        <v>43</v>
      </c>
      <c r="C144" t="s">
        <v>2</v>
      </c>
      <c r="D144" s="5">
        <v>390</v>
      </c>
      <c r="E144" s="5">
        <v>2315</v>
      </c>
      <c r="F144" s="5">
        <v>16785</v>
      </c>
      <c r="G144" s="5">
        <v>13325</v>
      </c>
      <c r="H144" s="5">
        <v>640</v>
      </c>
      <c r="I144" s="5">
        <v>1385</v>
      </c>
      <c r="J144" s="5">
        <v>215</v>
      </c>
      <c r="K144" s="5">
        <v>930</v>
      </c>
      <c r="L144" s="5">
        <v>1805</v>
      </c>
      <c r="M144" s="5">
        <v>965</v>
      </c>
      <c r="N144" s="5">
        <v>7680</v>
      </c>
      <c r="O144" s="5">
        <v>11835</v>
      </c>
      <c r="P144" s="5">
        <v>5855</v>
      </c>
      <c r="Q144" s="5">
        <v>5555</v>
      </c>
      <c r="R144" s="5">
        <v>0</v>
      </c>
      <c r="S144" s="5">
        <v>460</v>
      </c>
      <c r="T144" s="5">
        <v>495</v>
      </c>
      <c r="U144" s="5">
        <v>415</v>
      </c>
      <c r="V144" s="5">
        <v>420</v>
      </c>
      <c r="W144" s="5">
        <v>505</v>
      </c>
      <c r="X144" s="5">
        <v>595</v>
      </c>
      <c r="Y144" s="5">
        <v>640</v>
      </c>
      <c r="Z144" s="5">
        <v>800</v>
      </c>
      <c r="AA144" s="5">
        <v>850</v>
      </c>
      <c r="AB144" s="5">
        <v>865</v>
      </c>
      <c r="AC144" s="5">
        <v>960</v>
      </c>
      <c r="AD144" s="5">
        <v>1050</v>
      </c>
      <c r="AE144" s="5">
        <v>1215</v>
      </c>
      <c r="AF144" s="5">
        <v>1240</v>
      </c>
      <c r="AG144" s="5">
        <v>1460</v>
      </c>
      <c r="AH144" s="5">
        <v>1475</v>
      </c>
      <c r="AI144" s="5">
        <v>1565</v>
      </c>
      <c r="AJ144" s="5">
        <v>1565</v>
      </c>
      <c r="AK144" s="5">
        <v>1680</v>
      </c>
      <c r="AL144" s="5">
        <v>1785</v>
      </c>
      <c r="AM144" s="5">
        <v>1775</v>
      </c>
      <c r="AN144" s="5">
        <v>1785</v>
      </c>
      <c r="AO144" s="5">
        <v>1940</v>
      </c>
      <c r="AP144" s="5">
        <v>3365</v>
      </c>
      <c r="AQ144" s="5">
        <v>5925</v>
      </c>
      <c r="AR144" s="5">
        <v>10</v>
      </c>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row>
    <row r="145" spans="1:68" x14ac:dyDescent="0.25">
      <c r="A145" t="s">
        <v>155</v>
      </c>
      <c r="B145" t="s">
        <v>21</v>
      </c>
      <c r="C145" t="s">
        <v>2</v>
      </c>
      <c r="D145" s="5">
        <v>2630</v>
      </c>
      <c r="E145" s="5">
        <v>12960</v>
      </c>
      <c r="F145" s="5">
        <v>43010</v>
      </c>
      <c r="G145" s="5">
        <v>53000</v>
      </c>
      <c r="H145" s="5">
        <v>915</v>
      </c>
      <c r="I145" s="5">
        <v>24410</v>
      </c>
      <c r="J145" s="5">
        <v>1895</v>
      </c>
      <c r="K145" s="5">
        <v>5970</v>
      </c>
      <c r="L145" s="5">
        <v>7975</v>
      </c>
      <c r="M145" s="5">
        <v>4335</v>
      </c>
      <c r="N145" s="5">
        <v>30915</v>
      </c>
      <c r="O145" s="5">
        <v>49555</v>
      </c>
      <c r="P145" s="5">
        <v>20990</v>
      </c>
      <c r="Q145" s="5">
        <v>15290</v>
      </c>
      <c r="R145" s="5">
        <v>0</v>
      </c>
      <c r="S145" s="5">
        <v>1440</v>
      </c>
      <c r="T145" s="5">
        <v>5105</v>
      </c>
      <c r="U145" s="5">
        <v>7755</v>
      </c>
      <c r="V145" s="5">
        <v>7505</v>
      </c>
      <c r="W145" s="5">
        <v>6250</v>
      </c>
      <c r="X145" s="5">
        <v>5190</v>
      </c>
      <c r="Y145" s="5">
        <v>4410</v>
      </c>
      <c r="Z145" s="5">
        <v>3865</v>
      </c>
      <c r="AA145" s="5">
        <v>3610</v>
      </c>
      <c r="AB145" s="5">
        <v>3565</v>
      </c>
      <c r="AC145" s="5">
        <v>3385</v>
      </c>
      <c r="AD145" s="5">
        <v>3500</v>
      </c>
      <c r="AE145" s="5">
        <v>3675</v>
      </c>
      <c r="AF145" s="5">
        <v>3700</v>
      </c>
      <c r="AG145" s="5">
        <v>3870</v>
      </c>
      <c r="AH145" s="5">
        <v>3780</v>
      </c>
      <c r="AI145" s="5">
        <v>3795</v>
      </c>
      <c r="AJ145" s="5">
        <v>3820</v>
      </c>
      <c r="AK145" s="5">
        <v>3785</v>
      </c>
      <c r="AL145" s="5">
        <v>3790</v>
      </c>
      <c r="AM145" s="5">
        <v>3940</v>
      </c>
      <c r="AN145" s="5">
        <v>4015</v>
      </c>
      <c r="AO145" s="5">
        <v>4430</v>
      </c>
      <c r="AP145" s="5">
        <v>7875</v>
      </c>
      <c r="AQ145" s="5">
        <v>30840</v>
      </c>
      <c r="AR145" s="5">
        <v>25</v>
      </c>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row>
    <row r="146" spans="1:68" x14ac:dyDescent="0.25">
      <c r="A146" t="s">
        <v>156</v>
      </c>
      <c r="B146" t="s">
        <v>21</v>
      </c>
      <c r="C146" t="s">
        <v>2</v>
      </c>
      <c r="D146" s="5">
        <v>520</v>
      </c>
      <c r="E146" s="5">
        <v>15405</v>
      </c>
      <c r="F146" s="5">
        <v>47180</v>
      </c>
      <c r="G146" s="5">
        <v>33345</v>
      </c>
      <c r="H146" s="5">
        <v>2790</v>
      </c>
      <c r="I146" s="5">
        <v>35</v>
      </c>
      <c r="J146" s="5">
        <v>1365</v>
      </c>
      <c r="K146" s="5">
        <v>4400</v>
      </c>
      <c r="L146" s="5">
        <v>6125</v>
      </c>
      <c r="M146" s="5">
        <v>3585</v>
      </c>
      <c r="N146" s="5">
        <v>20865</v>
      </c>
      <c r="O146" s="5">
        <v>32045</v>
      </c>
      <c r="P146" s="5">
        <v>17015</v>
      </c>
      <c r="Q146" s="5">
        <v>13880</v>
      </c>
      <c r="R146" s="5">
        <v>0</v>
      </c>
      <c r="S146" s="5">
        <v>215</v>
      </c>
      <c r="T146" s="5">
        <v>715</v>
      </c>
      <c r="U146" s="5">
        <v>1310</v>
      </c>
      <c r="V146" s="5">
        <v>1960</v>
      </c>
      <c r="W146" s="5">
        <v>2595</v>
      </c>
      <c r="X146" s="5">
        <v>3260</v>
      </c>
      <c r="Y146" s="5">
        <v>3570</v>
      </c>
      <c r="Z146" s="5">
        <v>3850</v>
      </c>
      <c r="AA146" s="5">
        <v>3950</v>
      </c>
      <c r="AB146" s="5">
        <v>3945</v>
      </c>
      <c r="AC146" s="5">
        <v>3790</v>
      </c>
      <c r="AD146" s="5">
        <v>3790</v>
      </c>
      <c r="AE146" s="5">
        <v>3705</v>
      </c>
      <c r="AF146" s="5">
        <v>3595</v>
      </c>
      <c r="AG146" s="5">
        <v>3530</v>
      </c>
      <c r="AH146" s="5">
        <v>3430</v>
      </c>
      <c r="AI146" s="5">
        <v>3180</v>
      </c>
      <c r="AJ146" s="5">
        <v>3105</v>
      </c>
      <c r="AK146" s="5">
        <v>3145</v>
      </c>
      <c r="AL146" s="5">
        <v>2920</v>
      </c>
      <c r="AM146" s="5">
        <v>2965</v>
      </c>
      <c r="AN146" s="5">
        <v>2915</v>
      </c>
      <c r="AO146" s="5">
        <v>2895</v>
      </c>
      <c r="AP146" s="5">
        <v>3650</v>
      </c>
      <c r="AQ146" s="5">
        <v>27300</v>
      </c>
      <c r="AR146" s="5" t="s">
        <v>3</v>
      </c>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row>
    <row r="147" spans="1:68" x14ac:dyDescent="0.25">
      <c r="A147" t="s">
        <v>157</v>
      </c>
      <c r="B147" t="s">
        <v>43</v>
      </c>
      <c r="C147" t="s">
        <v>2</v>
      </c>
      <c r="D147" s="5">
        <v>430</v>
      </c>
      <c r="E147" s="5">
        <v>2340</v>
      </c>
      <c r="F147" s="5">
        <v>28205</v>
      </c>
      <c r="G147" s="5">
        <v>21105</v>
      </c>
      <c r="H147" s="5">
        <v>4705</v>
      </c>
      <c r="I147" s="5">
        <v>20850</v>
      </c>
      <c r="J147" s="5">
        <v>1005</v>
      </c>
      <c r="K147" s="5">
        <v>3435</v>
      </c>
      <c r="L147" s="5">
        <v>5720</v>
      </c>
      <c r="M147" s="5">
        <v>2915</v>
      </c>
      <c r="N147" s="5">
        <v>15250</v>
      </c>
      <c r="O147" s="5">
        <v>25615</v>
      </c>
      <c r="P147" s="5">
        <v>13515</v>
      </c>
      <c r="Q147" s="5">
        <v>10180</v>
      </c>
      <c r="R147" s="5" t="s">
        <v>3</v>
      </c>
      <c r="S147" s="5">
        <v>790</v>
      </c>
      <c r="T147" s="5">
        <v>3150</v>
      </c>
      <c r="U147" s="5">
        <v>5305</v>
      </c>
      <c r="V147" s="5">
        <v>5300</v>
      </c>
      <c r="W147" s="5">
        <v>4925</v>
      </c>
      <c r="X147" s="5">
        <v>4405</v>
      </c>
      <c r="Y147" s="5">
        <v>3695</v>
      </c>
      <c r="Z147" s="5">
        <v>3145</v>
      </c>
      <c r="AA147" s="5">
        <v>2750</v>
      </c>
      <c r="AB147" s="5">
        <v>2375</v>
      </c>
      <c r="AC147" s="5">
        <v>2180</v>
      </c>
      <c r="AD147" s="5">
        <v>2025</v>
      </c>
      <c r="AE147" s="5">
        <v>1970</v>
      </c>
      <c r="AF147" s="5">
        <v>1980</v>
      </c>
      <c r="AG147" s="5">
        <v>2070</v>
      </c>
      <c r="AH147" s="5">
        <v>1990</v>
      </c>
      <c r="AI147" s="5">
        <v>2070</v>
      </c>
      <c r="AJ147" s="5">
        <v>2095</v>
      </c>
      <c r="AK147" s="5">
        <v>2160</v>
      </c>
      <c r="AL147" s="5">
        <v>2230</v>
      </c>
      <c r="AM147" s="5">
        <v>2435</v>
      </c>
      <c r="AN147" s="5">
        <v>2400</v>
      </c>
      <c r="AO147" s="5">
        <v>2940</v>
      </c>
      <c r="AP147" s="5">
        <v>4785</v>
      </c>
      <c r="AQ147" s="5">
        <v>8375</v>
      </c>
      <c r="AR147" s="5">
        <v>90</v>
      </c>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row>
    <row r="148" spans="1:68" x14ac:dyDescent="0.25">
      <c r="A148" t="s">
        <v>158</v>
      </c>
      <c r="B148" t="s">
        <v>12</v>
      </c>
      <c r="C148" t="s">
        <v>9</v>
      </c>
      <c r="D148" s="5">
        <v>35</v>
      </c>
      <c r="E148" s="5">
        <v>40</v>
      </c>
      <c r="F148" s="5">
        <v>2375</v>
      </c>
      <c r="G148" s="5">
        <v>40340</v>
      </c>
      <c r="H148" s="5">
        <v>5590</v>
      </c>
      <c r="I148" s="5">
        <v>1285</v>
      </c>
      <c r="J148" s="5">
        <v>935</v>
      </c>
      <c r="K148" s="5">
        <v>1485</v>
      </c>
      <c r="L148" s="5">
        <v>2100</v>
      </c>
      <c r="M148" s="5">
        <v>990</v>
      </c>
      <c r="N148" s="5">
        <v>23215</v>
      </c>
      <c r="O148" s="5">
        <v>18405</v>
      </c>
      <c r="P148" s="5">
        <v>2000</v>
      </c>
      <c r="Q148" s="5">
        <v>535</v>
      </c>
      <c r="R148" s="5" t="s">
        <v>3</v>
      </c>
      <c r="S148" s="5">
        <v>1260</v>
      </c>
      <c r="T148" s="5">
        <v>1000</v>
      </c>
      <c r="U148" s="5">
        <v>1410</v>
      </c>
      <c r="V148" s="5">
        <v>2185</v>
      </c>
      <c r="W148" s="5">
        <v>3180</v>
      </c>
      <c r="X148" s="5">
        <v>3870</v>
      </c>
      <c r="Y148" s="5">
        <v>3970</v>
      </c>
      <c r="Z148" s="5">
        <v>3860</v>
      </c>
      <c r="AA148" s="5">
        <v>3590</v>
      </c>
      <c r="AB148" s="5">
        <v>3240</v>
      </c>
      <c r="AC148" s="5">
        <v>2875</v>
      </c>
      <c r="AD148" s="5">
        <v>2560</v>
      </c>
      <c r="AE148" s="5">
        <v>2185</v>
      </c>
      <c r="AF148" s="5">
        <v>1995</v>
      </c>
      <c r="AG148" s="5">
        <v>1705</v>
      </c>
      <c r="AH148" s="5">
        <v>1480</v>
      </c>
      <c r="AI148" s="5">
        <v>1315</v>
      </c>
      <c r="AJ148" s="5">
        <v>1165</v>
      </c>
      <c r="AK148" s="5">
        <v>1175</v>
      </c>
      <c r="AL148" s="5">
        <v>1090</v>
      </c>
      <c r="AM148" s="5">
        <v>960</v>
      </c>
      <c r="AN148" s="5">
        <v>930</v>
      </c>
      <c r="AO148" s="5">
        <v>1080</v>
      </c>
      <c r="AP148" s="5">
        <v>1180</v>
      </c>
      <c r="AQ148" s="5">
        <v>350</v>
      </c>
      <c r="AR148" s="5">
        <v>65</v>
      </c>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row>
    <row r="149" spans="1:68" x14ac:dyDescent="0.25">
      <c r="A149" t="s">
        <v>159</v>
      </c>
      <c r="B149" t="s">
        <v>12</v>
      </c>
      <c r="C149" t="s">
        <v>9</v>
      </c>
      <c r="D149" s="5">
        <v>0</v>
      </c>
      <c r="E149" s="5">
        <v>8845</v>
      </c>
      <c r="F149" s="5">
        <v>6515</v>
      </c>
      <c r="G149" s="5">
        <v>40065</v>
      </c>
      <c r="H149" s="5">
        <v>2315</v>
      </c>
      <c r="I149" s="5">
        <v>7060</v>
      </c>
      <c r="J149" s="5">
        <v>2185</v>
      </c>
      <c r="K149" s="5">
        <v>4355</v>
      </c>
      <c r="L149" s="5">
        <v>5260</v>
      </c>
      <c r="M149" s="5">
        <v>2405</v>
      </c>
      <c r="N149" s="5">
        <v>20505</v>
      </c>
      <c r="O149" s="5">
        <v>24190</v>
      </c>
      <c r="P149" s="5">
        <v>4480</v>
      </c>
      <c r="Q149" s="5">
        <v>1425</v>
      </c>
      <c r="R149" s="5">
        <v>0</v>
      </c>
      <c r="S149" s="5">
        <v>5075</v>
      </c>
      <c r="T149" s="5">
        <v>3915</v>
      </c>
      <c r="U149" s="5">
        <v>2235</v>
      </c>
      <c r="V149" s="5">
        <v>2960</v>
      </c>
      <c r="W149" s="5">
        <v>3570</v>
      </c>
      <c r="X149" s="5">
        <v>3790</v>
      </c>
      <c r="Y149" s="5">
        <v>3775</v>
      </c>
      <c r="Z149" s="5">
        <v>3480</v>
      </c>
      <c r="AA149" s="5">
        <v>3210</v>
      </c>
      <c r="AB149" s="5">
        <v>3040</v>
      </c>
      <c r="AC149" s="5">
        <v>2795</v>
      </c>
      <c r="AD149" s="5">
        <v>2480</v>
      </c>
      <c r="AE149" s="5">
        <v>2420</v>
      </c>
      <c r="AF149" s="5">
        <v>2275</v>
      </c>
      <c r="AG149" s="5">
        <v>1960</v>
      </c>
      <c r="AH149" s="5">
        <v>1800</v>
      </c>
      <c r="AI149" s="5">
        <v>1590</v>
      </c>
      <c r="AJ149" s="5">
        <v>1360</v>
      </c>
      <c r="AK149" s="5">
        <v>1240</v>
      </c>
      <c r="AL149" s="5">
        <v>1090</v>
      </c>
      <c r="AM149" s="5">
        <v>980</v>
      </c>
      <c r="AN149" s="5">
        <v>865</v>
      </c>
      <c r="AO149" s="5">
        <v>695</v>
      </c>
      <c r="AP149" s="5">
        <v>540</v>
      </c>
      <c r="AQ149" s="5">
        <v>2055</v>
      </c>
      <c r="AR149" s="5">
        <v>5605</v>
      </c>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row>
    <row r="150" spans="1:68" x14ac:dyDescent="0.25">
      <c r="A150" t="s">
        <v>160</v>
      </c>
      <c r="B150" t="s">
        <v>12</v>
      </c>
      <c r="C150" t="s">
        <v>9</v>
      </c>
      <c r="D150" s="5">
        <v>0</v>
      </c>
      <c r="E150" s="5">
        <v>8485</v>
      </c>
      <c r="F150" s="5">
        <v>5335</v>
      </c>
      <c r="G150" s="5">
        <v>32090</v>
      </c>
      <c r="H150" s="5">
        <v>165</v>
      </c>
      <c r="I150" s="5">
        <v>15540</v>
      </c>
      <c r="J150" s="5">
        <v>1475</v>
      </c>
      <c r="K150" s="5">
        <v>3775</v>
      </c>
      <c r="L150" s="5">
        <v>4460</v>
      </c>
      <c r="M150" s="5">
        <v>2245</v>
      </c>
      <c r="N150" s="5">
        <v>19445</v>
      </c>
      <c r="O150" s="5">
        <v>23520</v>
      </c>
      <c r="P150" s="5">
        <v>4795</v>
      </c>
      <c r="Q150" s="5">
        <v>1895</v>
      </c>
      <c r="R150" s="5">
        <v>0</v>
      </c>
      <c r="S150" s="5">
        <v>3700</v>
      </c>
      <c r="T150" s="5">
        <v>3185</v>
      </c>
      <c r="U150" s="5">
        <v>1260</v>
      </c>
      <c r="V150" s="5">
        <v>1140</v>
      </c>
      <c r="W150" s="5">
        <v>1560</v>
      </c>
      <c r="X150" s="5">
        <v>1855</v>
      </c>
      <c r="Y150" s="5">
        <v>2020</v>
      </c>
      <c r="Z150" s="5">
        <v>2125</v>
      </c>
      <c r="AA150" s="5">
        <v>2110</v>
      </c>
      <c r="AB150" s="5">
        <v>2105</v>
      </c>
      <c r="AC150" s="5">
        <v>2055</v>
      </c>
      <c r="AD150" s="5">
        <v>2150</v>
      </c>
      <c r="AE150" s="5">
        <v>1990</v>
      </c>
      <c r="AF150" s="5">
        <v>1865</v>
      </c>
      <c r="AG150" s="5">
        <v>1955</v>
      </c>
      <c r="AH150" s="5">
        <v>1820</v>
      </c>
      <c r="AI150" s="5">
        <v>1660</v>
      </c>
      <c r="AJ150" s="5">
        <v>1530</v>
      </c>
      <c r="AK150" s="5">
        <v>1470</v>
      </c>
      <c r="AL150" s="5">
        <v>1340</v>
      </c>
      <c r="AM150" s="5">
        <v>1350</v>
      </c>
      <c r="AN150" s="5">
        <v>1245</v>
      </c>
      <c r="AO150" s="5">
        <v>1165</v>
      </c>
      <c r="AP150" s="5">
        <v>1110</v>
      </c>
      <c r="AQ150" s="5">
        <v>5470</v>
      </c>
      <c r="AR150" s="5">
        <v>12365</v>
      </c>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row>
    <row r="151" spans="1:68" x14ac:dyDescent="0.25">
      <c r="A151" t="s">
        <v>161</v>
      </c>
      <c r="B151" t="s">
        <v>12</v>
      </c>
      <c r="C151" t="s">
        <v>9</v>
      </c>
      <c r="D151" s="5">
        <v>0</v>
      </c>
      <c r="E151" s="5">
        <v>6655</v>
      </c>
      <c r="F151" s="5">
        <v>5750</v>
      </c>
      <c r="G151" s="5">
        <v>28015</v>
      </c>
      <c r="H151" s="5">
        <v>1475</v>
      </c>
      <c r="I151" s="5">
        <v>6085</v>
      </c>
      <c r="J151" s="5">
        <v>1220</v>
      </c>
      <c r="K151" s="5">
        <v>3515</v>
      </c>
      <c r="L151" s="5">
        <v>4325</v>
      </c>
      <c r="M151" s="5">
        <v>1965</v>
      </c>
      <c r="N151" s="5">
        <v>14690</v>
      </c>
      <c r="O151" s="5">
        <v>17880</v>
      </c>
      <c r="P151" s="5">
        <v>3240</v>
      </c>
      <c r="Q151" s="5">
        <v>1150</v>
      </c>
      <c r="R151" s="5">
        <v>0</v>
      </c>
      <c r="S151" s="5">
        <v>3905</v>
      </c>
      <c r="T151" s="5">
        <v>3500</v>
      </c>
      <c r="U151" s="5">
        <v>1925</v>
      </c>
      <c r="V151" s="5">
        <v>1990</v>
      </c>
      <c r="W151" s="5">
        <v>2375</v>
      </c>
      <c r="X151" s="5">
        <v>2685</v>
      </c>
      <c r="Y151" s="5">
        <v>2600</v>
      </c>
      <c r="Z151" s="5">
        <v>2535</v>
      </c>
      <c r="AA151" s="5">
        <v>2385</v>
      </c>
      <c r="AB151" s="5">
        <v>2110</v>
      </c>
      <c r="AC151" s="5">
        <v>2050</v>
      </c>
      <c r="AD151" s="5">
        <v>1920</v>
      </c>
      <c r="AE151" s="5">
        <v>1620</v>
      </c>
      <c r="AF151" s="5">
        <v>1450</v>
      </c>
      <c r="AG151" s="5">
        <v>1380</v>
      </c>
      <c r="AH151" s="5">
        <v>1240</v>
      </c>
      <c r="AI151" s="5">
        <v>1100</v>
      </c>
      <c r="AJ151" s="5">
        <v>1035</v>
      </c>
      <c r="AK151" s="5">
        <v>945</v>
      </c>
      <c r="AL151" s="5">
        <v>750</v>
      </c>
      <c r="AM151" s="5">
        <v>665</v>
      </c>
      <c r="AN151" s="5">
        <v>590</v>
      </c>
      <c r="AO151" s="5">
        <v>465</v>
      </c>
      <c r="AP151" s="5">
        <v>295</v>
      </c>
      <c r="AQ151" s="5">
        <v>1165</v>
      </c>
      <c r="AR151" s="5">
        <v>5310</v>
      </c>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row>
    <row r="152" spans="1:68" x14ac:dyDescent="0.25">
      <c r="A152" t="s">
        <v>162</v>
      </c>
      <c r="B152" t="s">
        <v>21</v>
      </c>
      <c r="C152" t="s">
        <v>2</v>
      </c>
      <c r="D152" s="5">
        <v>400</v>
      </c>
      <c r="E152" s="5">
        <v>14510</v>
      </c>
      <c r="F152" s="5">
        <v>56160</v>
      </c>
      <c r="G152" s="5">
        <v>27675</v>
      </c>
      <c r="H152" s="5">
        <v>1990</v>
      </c>
      <c r="I152" s="5">
        <v>260</v>
      </c>
      <c r="J152" s="5">
        <v>1360</v>
      </c>
      <c r="K152" s="5">
        <v>3260</v>
      </c>
      <c r="L152" s="5">
        <v>3685</v>
      </c>
      <c r="M152" s="5">
        <v>2740</v>
      </c>
      <c r="N152" s="5">
        <v>19985</v>
      </c>
      <c r="O152" s="5">
        <v>32540</v>
      </c>
      <c r="P152" s="5">
        <v>20265</v>
      </c>
      <c r="Q152" s="5">
        <v>17155</v>
      </c>
      <c r="R152" s="5" t="s">
        <v>3</v>
      </c>
      <c r="S152" s="5">
        <v>210</v>
      </c>
      <c r="T152" s="5">
        <v>725</v>
      </c>
      <c r="U152" s="5">
        <v>1010</v>
      </c>
      <c r="V152" s="5">
        <v>1260</v>
      </c>
      <c r="W152" s="5">
        <v>1610</v>
      </c>
      <c r="X152" s="5">
        <v>1835</v>
      </c>
      <c r="Y152" s="5">
        <v>2100</v>
      </c>
      <c r="Z152" s="5">
        <v>2295</v>
      </c>
      <c r="AA152" s="5">
        <v>2405</v>
      </c>
      <c r="AB152" s="5">
        <v>2600</v>
      </c>
      <c r="AC152" s="5">
        <v>2720</v>
      </c>
      <c r="AD152" s="5">
        <v>2945</v>
      </c>
      <c r="AE152" s="5">
        <v>3095</v>
      </c>
      <c r="AF152" s="5">
        <v>3110</v>
      </c>
      <c r="AG152" s="5">
        <v>3305</v>
      </c>
      <c r="AH152" s="5">
        <v>3170</v>
      </c>
      <c r="AI152" s="5">
        <v>3210</v>
      </c>
      <c r="AJ152" s="5">
        <v>3190</v>
      </c>
      <c r="AK152" s="5">
        <v>3305</v>
      </c>
      <c r="AL152" s="5">
        <v>3360</v>
      </c>
      <c r="AM152" s="5">
        <v>3335</v>
      </c>
      <c r="AN152" s="5">
        <v>3530</v>
      </c>
      <c r="AO152" s="5">
        <v>3890</v>
      </c>
      <c r="AP152" s="5">
        <v>7030</v>
      </c>
      <c r="AQ152" s="5">
        <v>35755</v>
      </c>
      <c r="AR152" s="5" t="s">
        <v>3</v>
      </c>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row>
    <row r="153" spans="1:68" x14ac:dyDescent="0.25">
      <c r="A153" t="s">
        <v>163</v>
      </c>
      <c r="B153" t="s">
        <v>12</v>
      </c>
      <c r="C153" t="s">
        <v>2</v>
      </c>
      <c r="D153" s="5">
        <v>255</v>
      </c>
      <c r="E153" s="5">
        <v>11960</v>
      </c>
      <c r="F153" s="5">
        <v>24655</v>
      </c>
      <c r="G153" s="5">
        <v>31555</v>
      </c>
      <c r="H153" s="5">
        <v>2765</v>
      </c>
      <c r="I153" s="5">
        <v>1440</v>
      </c>
      <c r="J153" s="5">
        <v>330</v>
      </c>
      <c r="K153" s="5">
        <v>625</v>
      </c>
      <c r="L153" s="5">
        <v>835</v>
      </c>
      <c r="M153" s="5">
        <v>675</v>
      </c>
      <c r="N153" s="5">
        <v>26010</v>
      </c>
      <c r="O153" s="5">
        <v>31750</v>
      </c>
      <c r="P153" s="5">
        <v>8145</v>
      </c>
      <c r="Q153" s="5">
        <v>4235</v>
      </c>
      <c r="R153" s="5">
        <v>20</v>
      </c>
      <c r="S153" s="5">
        <v>1490</v>
      </c>
      <c r="T153" s="5">
        <v>2005</v>
      </c>
      <c r="U153" s="5">
        <v>2100</v>
      </c>
      <c r="V153" s="5">
        <v>2570</v>
      </c>
      <c r="W153" s="5">
        <v>2975</v>
      </c>
      <c r="X153" s="5">
        <v>3315</v>
      </c>
      <c r="Y153" s="5">
        <v>3330</v>
      </c>
      <c r="Z153" s="5">
        <v>3240</v>
      </c>
      <c r="AA153" s="5">
        <v>3145</v>
      </c>
      <c r="AB153" s="5">
        <v>3115</v>
      </c>
      <c r="AC153" s="5">
        <v>2915</v>
      </c>
      <c r="AD153" s="5">
        <v>2800</v>
      </c>
      <c r="AE153" s="5">
        <v>2800</v>
      </c>
      <c r="AF153" s="5">
        <v>2765</v>
      </c>
      <c r="AG153" s="5">
        <v>2655</v>
      </c>
      <c r="AH153" s="5">
        <v>2595</v>
      </c>
      <c r="AI153" s="5">
        <v>2525</v>
      </c>
      <c r="AJ153" s="5">
        <v>2440</v>
      </c>
      <c r="AK153" s="5">
        <v>2465</v>
      </c>
      <c r="AL153" s="5">
        <v>2285</v>
      </c>
      <c r="AM153" s="5">
        <v>2260</v>
      </c>
      <c r="AN153" s="5">
        <v>2155</v>
      </c>
      <c r="AO153" s="5">
        <v>2475</v>
      </c>
      <c r="AP153" s="5">
        <v>4200</v>
      </c>
      <c r="AQ153" s="5">
        <v>7895</v>
      </c>
      <c r="AR153" s="5">
        <v>110</v>
      </c>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row>
    <row r="154" spans="1:68" x14ac:dyDescent="0.25">
      <c r="A154" t="s">
        <v>164</v>
      </c>
      <c r="B154" t="s">
        <v>7</v>
      </c>
      <c r="C154" t="s">
        <v>2</v>
      </c>
      <c r="D154" s="5">
        <v>775</v>
      </c>
      <c r="E154" s="5">
        <v>13530</v>
      </c>
      <c r="F154" s="5">
        <v>44745</v>
      </c>
      <c r="G154" s="5">
        <v>42580</v>
      </c>
      <c r="H154" s="5">
        <v>700</v>
      </c>
      <c r="I154" s="5">
        <v>4010</v>
      </c>
      <c r="J154" s="5">
        <v>2630</v>
      </c>
      <c r="K154" s="5">
        <v>5850</v>
      </c>
      <c r="L154" s="5">
        <v>6115</v>
      </c>
      <c r="M154" s="5">
        <v>3550</v>
      </c>
      <c r="N154" s="5">
        <v>24235</v>
      </c>
      <c r="O154" s="5">
        <v>34905</v>
      </c>
      <c r="P154" s="5">
        <v>15960</v>
      </c>
      <c r="Q154" s="5">
        <v>13100</v>
      </c>
      <c r="R154" s="5">
        <v>0</v>
      </c>
      <c r="S154" s="5">
        <v>1095</v>
      </c>
      <c r="T154" s="5">
        <v>1265</v>
      </c>
      <c r="U154" s="5">
        <v>1585</v>
      </c>
      <c r="V154" s="5">
        <v>2005</v>
      </c>
      <c r="W154" s="5">
        <v>2535</v>
      </c>
      <c r="X154" s="5">
        <v>2840</v>
      </c>
      <c r="Y154" s="5">
        <v>3145</v>
      </c>
      <c r="Z154" s="5">
        <v>3145</v>
      </c>
      <c r="AA154" s="5">
        <v>3210</v>
      </c>
      <c r="AB154" s="5">
        <v>3455</v>
      </c>
      <c r="AC154" s="5">
        <v>3610</v>
      </c>
      <c r="AD154" s="5">
        <v>3635</v>
      </c>
      <c r="AE154" s="5">
        <v>3800</v>
      </c>
      <c r="AF154" s="5">
        <v>3785</v>
      </c>
      <c r="AG154" s="5">
        <v>3945</v>
      </c>
      <c r="AH154" s="5">
        <v>4360</v>
      </c>
      <c r="AI154" s="5">
        <v>4205</v>
      </c>
      <c r="AJ154" s="5">
        <v>4255</v>
      </c>
      <c r="AK154" s="5">
        <v>4340</v>
      </c>
      <c r="AL154" s="5">
        <v>4315</v>
      </c>
      <c r="AM154" s="5">
        <v>4560</v>
      </c>
      <c r="AN154" s="5">
        <v>4695</v>
      </c>
      <c r="AO154" s="5">
        <v>5545</v>
      </c>
      <c r="AP154" s="5">
        <v>13295</v>
      </c>
      <c r="AQ154" s="5">
        <v>13230</v>
      </c>
      <c r="AR154" s="5">
        <v>490</v>
      </c>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row>
    <row r="155" spans="1:68" x14ac:dyDescent="0.25">
      <c r="A155" t="s">
        <v>165</v>
      </c>
      <c r="B155" t="s">
        <v>21</v>
      </c>
      <c r="C155" t="s">
        <v>2</v>
      </c>
      <c r="D155" s="5">
        <v>5875</v>
      </c>
      <c r="E155" s="5">
        <v>3970</v>
      </c>
      <c r="F155" s="5">
        <v>95055</v>
      </c>
      <c r="G155" s="5">
        <v>159090</v>
      </c>
      <c r="H155" s="5">
        <v>0</v>
      </c>
      <c r="I155" s="5">
        <v>33865</v>
      </c>
      <c r="J155" s="5">
        <v>2720</v>
      </c>
      <c r="K155" s="5">
        <v>7865</v>
      </c>
      <c r="L155" s="5">
        <v>11795</v>
      </c>
      <c r="M155" s="5">
        <v>8990</v>
      </c>
      <c r="N155" s="5">
        <v>78935</v>
      </c>
      <c r="O155" s="5">
        <v>110145</v>
      </c>
      <c r="P155" s="5">
        <v>41790</v>
      </c>
      <c r="Q155" s="5">
        <v>35605</v>
      </c>
      <c r="R155" s="5" t="s">
        <v>3</v>
      </c>
      <c r="S155" s="5">
        <v>2020</v>
      </c>
      <c r="T155" s="5">
        <v>3040</v>
      </c>
      <c r="U155" s="5">
        <v>4215</v>
      </c>
      <c r="V155" s="5">
        <v>5535</v>
      </c>
      <c r="W155" s="5">
        <v>6970</v>
      </c>
      <c r="X155" s="5">
        <v>7975</v>
      </c>
      <c r="Y155" s="5">
        <v>9140</v>
      </c>
      <c r="Z155" s="5">
        <v>9810</v>
      </c>
      <c r="AA155" s="5">
        <v>10335</v>
      </c>
      <c r="AB155" s="5">
        <v>10670</v>
      </c>
      <c r="AC155" s="5">
        <v>10960</v>
      </c>
      <c r="AD155" s="5">
        <v>11100</v>
      </c>
      <c r="AE155" s="5">
        <v>11555</v>
      </c>
      <c r="AF155" s="5">
        <v>11350</v>
      </c>
      <c r="AG155" s="5">
        <v>11405</v>
      </c>
      <c r="AH155" s="5">
        <v>11085</v>
      </c>
      <c r="AI155" s="5">
        <v>10760</v>
      </c>
      <c r="AJ155" s="5">
        <v>10685</v>
      </c>
      <c r="AK155" s="5">
        <v>10765</v>
      </c>
      <c r="AL155" s="5">
        <v>10335</v>
      </c>
      <c r="AM155" s="5">
        <v>10045</v>
      </c>
      <c r="AN155" s="5">
        <v>9985</v>
      </c>
      <c r="AO155" s="5">
        <v>11840</v>
      </c>
      <c r="AP155" s="5">
        <v>16175</v>
      </c>
      <c r="AQ155" s="5">
        <v>70055</v>
      </c>
      <c r="AR155" s="5">
        <v>45</v>
      </c>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row>
    <row r="156" spans="1:68" x14ac:dyDescent="0.25">
      <c r="A156" t="s">
        <v>166</v>
      </c>
      <c r="B156" t="s">
        <v>43</v>
      </c>
      <c r="C156" t="s">
        <v>2</v>
      </c>
      <c r="D156" s="5">
        <v>2185</v>
      </c>
      <c r="E156" s="5">
        <v>22840</v>
      </c>
      <c r="F156" s="5">
        <v>21175</v>
      </c>
      <c r="G156" s="5">
        <v>44545</v>
      </c>
      <c r="H156" s="5">
        <v>1045</v>
      </c>
      <c r="I156" s="5">
        <v>16155</v>
      </c>
      <c r="J156" s="5">
        <v>5385</v>
      </c>
      <c r="K156" s="5">
        <v>9890</v>
      </c>
      <c r="L156" s="5">
        <v>11155</v>
      </c>
      <c r="M156" s="5">
        <v>4505</v>
      </c>
      <c r="N156" s="5">
        <v>24720</v>
      </c>
      <c r="O156" s="5">
        <v>32105</v>
      </c>
      <c r="P156" s="5">
        <v>11665</v>
      </c>
      <c r="Q156" s="5">
        <v>8505</v>
      </c>
      <c r="R156" s="5">
        <v>10</v>
      </c>
      <c r="S156" s="5">
        <v>1580</v>
      </c>
      <c r="T156" s="5">
        <v>2300</v>
      </c>
      <c r="U156" s="5">
        <v>3025</v>
      </c>
      <c r="V156" s="5">
        <v>3485</v>
      </c>
      <c r="W156" s="5">
        <v>3840</v>
      </c>
      <c r="X156" s="5">
        <v>4040</v>
      </c>
      <c r="Y156" s="5">
        <v>4285</v>
      </c>
      <c r="Z156" s="5">
        <v>4130</v>
      </c>
      <c r="AA156" s="5">
        <v>4005</v>
      </c>
      <c r="AB156" s="5">
        <v>3840</v>
      </c>
      <c r="AC156" s="5">
        <v>3860</v>
      </c>
      <c r="AD156" s="5">
        <v>3685</v>
      </c>
      <c r="AE156" s="5">
        <v>3565</v>
      </c>
      <c r="AF156" s="5">
        <v>3480</v>
      </c>
      <c r="AG156" s="5">
        <v>3345</v>
      </c>
      <c r="AH156" s="5">
        <v>3390</v>
      </c>
      <c r="AI156" s="5">
        <v>3275</v>
      </c>
      <c r="AJ156" s="5">
        <v>3195</v>
      </c>
      <c r="AK156" s="5">
        <v>3320</v>
      </c>
      <c r="AL156" s="5">
        <v>3290</v>
      </c>
      <c r="AM156" s="5">
        <v>3475</v>
      </c>
      <c r="AN156" s="5">
        <v>3525</v>
      </c>
      <c r="AO156" s="5">
        <v>4235</v>
      </c>
      <c r="AP156" s="5">
        <v>7480</v>
      </c>
      <c r="AQ156" s="5">
        <v>20305</v>
      </c>
      <c r="AR156" s="5" t="s">
        <v>3</v>
      </c>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row>
    <row r="157" spans="1:68" x14ac:dyDescent="0.25">
      <c r="A157" t="s">
        <v>167</v>
      </c>
      <c r="B157" t="s">
        <v>21</v>
      </c>
      <c r="C157" t="s">
        <v>2</v>
      </c>
      <c r="D157" s="5">
        <v>380</v>
      </c>
      <c r="E157" s="5">
        <v>245</v>
      </c>
      <c r="F157" s="5">
        <v>10745</v>
      </c>
      <c r="G157" s="5">
        <v>128145</v>
      </c>
      <c r="H157" s="5">
        <v>10240</v>
      </c>
      <c r="I157" s="5">
        <v>85</v>
      </c>
      <c r="J157" s="5">
        <v>5600</v>
      </c>
      <c r="K157" s="5">
        <v>9345</v>
      </c>
      <c r="L157" s="5">
        <v>12185</v>
      </c>
      <c r="M157" s="5">
        <v>6215</v>
      </c>
      <c r="N157" s="5">
        <v>41880</v>
      </c>
      <c r="O157" s="5">
        <v>47550</v>
      </c>
      <c r="P157" s="5">
        <v>16030</v>
      </c>
      <c r="Q157" s="5">
        <v>11040</v>
      </c>
      <c r="R157" s="5">
        <v>0</v>
      </c>
      <c r="S157" s="5">
        <v>9625</v>
      </c>
      <c r="T157" s="5">
        <v>6895</v>
      </c>
      <c r="U157" s="5">
        <v>10535</v>
      </c>
      <c r="V157" s="5">
        <v>10660</v>
      </c>
      <c r="W157" s="5">
        <v>9250</v>
      </c>
      <c r="X157" s="5">
        <v>8200</v>
      </c>
      <c r="Y157" s="5">
        <v>7165</v>
      </c>
      <c r="Z157" s="5">
        <v>6405</v>
      </c>
      <c r="AA157" s="5">
        <v>5670</v>
      </c>
      <c r="AB157" s="5">
        <v>5295</v>
      </c>
      <c r="AC157" s="5">
        <v>4875</v>
      </c>
      <c r="AD157" s="5">
        <v>4550</v>
      </c>
      <c r="AE157" s="5">
        <v>4180</v>
      </c>
      <c r="AF157" s="5">
        <v>3920</v>
      </c>
      <c r="AG157" s="5">
        <v>3615</v>
      </c>
      <c r="AH157" s="5">
        <v>3455</v>
      </c>
      <c r="AI157" s="5">
        <v>3195</v>
      </c>
      <c r="AJ157" s="5">
        <v>3030</v>
      </c>
      <c r="AK157" s="5">
        <v>2905</v>
      </c>
      <c r="AL157" s="5">
        <v>2765</v>
      </c>
      <c r="AM157" s="5">
        <v>2660</v>
      </c>
      <c r="AN157" s="5">
        <v>2615</v>
      </c>
      <c r="AO157" s="5">
        <v>2825</v>
      </c>
      <c r="AP157" s="5">
        <v>4820</v>
      </c>
      <c r="AQ157" s="5">
        <v>20670</v>
      </c>
      <c r="AR157" s="5">
        <v>50</v>
      </c>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row>
    <row r="158" spans="1:68" x14ac:dyDescent="0.25">
      <c r="A158" t="s">
        <v>168</v>
      </c>
      <c r="B158" t="s">
        <v>21</v>
      </c>
      <c r="C158" t="s">
        <v>2</v>
      </c>
      <c r="D158" s="5">
        <v>3650</v>
      </c>
      <c r="E158" s="5">
        <v>11985</v>
      </c>
      <c r="F158" s="5">
        <v>78975</v>
      </c>
      <c r="G158" s="5">
        <v>99625</v>
      </c>
      <c r="H158" s="5">
        <v>7885</v>
      </c>
      <c r="I158" s="5">
        <v>4490</v>
      </c>
      <c r="J158" s="5">
        <v>5155</v>
      </c>
      <c r="K158" s="5">
        <v>11045</v>
      </c>
      <c r="L158" s="5">
        <v>15505</v>
      </c>
      <c r="M158" s="5">
        <v>8030</v>
      </c>
      <c r="N158" s="5">
        <v>44105</v>
      </c>
      <c r="O158" s="5">
        <v>68450</v>
      </c>
      <c r="P158" s="5">
        <v>30110</v>
      </c>
      <c r="Q158" s="5">
        <v>24205</v>
      </c>
      <c r="R158" s="5" t="s">
        <v>3</v>
      </c>
      <c r="S158" s="5">
        <v>1200</v>
      </c>
      <c r="T158" s="5">
        <v>7590</v>
      </c>
      <c r="U158" s="5">
        <v>11835</v>
      </c>
      <c r="V158" s="5">
        <v>11370</v>
      </c>
      <c r="W158" s="5">
        <v>10400</v>
      </c>
      <c r="X158" s="5">
        <v>9250</v>
      </c>
      <c r="Y158" s="5">
        <v>8285</v>
      </c>
      <c r="Z158" s="5">
        <v>7345</v>
      </c>
      <c r="AA158" s="5">
        <v>6775</v>
      </c>
      <c r="AB158" s="5">
        <v>5985</v>
      </c>
      <c r="AC158" s="5">
        <v>5665</v>
      </c>
      <c r="AD158" s="5">
        <v>5395</v>
      </c>
      <c r="AE158" s="5">
        <v>5210</v>
      </c>
      <c r="AF158" s="5">
        <v>5225</v>
      </c>
      <c r="AG158" s="5">
        <v>5130</v>
      </c>
      <c r="AH158" s="5">
        <v>5250</v>
      </c>
      <c r="AI158" s="5">
        <v>5190</v>
      </c>
      <c r="AJ158" s="5">
        <v>5145</v>
      </c>
      <c r="AK158" s="5">
        <v>5185</v>
      </c>
      <c r="AL158" s="5">
        <v>5240</v>
      </c>
      <c r="AM158" s="5">
        <v>5480</v>
      </c>
      <c r="AN158" s="5">
        <v>5780</v>
      </c>
      <c r="AO158" s="5">
        <v>6650</v>
      </c>
      <c r="AP158" s="5">
        <v>7715</v>
      </c>
      <c r="AQ158" s="5">
        <v>48190</v>
      </c>
      <c r="AR158" s="5">
        <v>120</v>
      </c>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row>
    <row r="159" spans="1:68" x14ac:dyDescent="0.25">
      <c r="A159" t="s">
        <v>169</v>
      </c>
      <c r="B159" t="s">
        <v>21</v>
      </c>
      <c r="C159" t="s">
        <v>2</v>
      </c>
      <c r="D159" s="5">
        <v>1345</v>
      </c>
      <c r="E159" s="5">
        <v>9950</v>
      </c>
      <c r="F159" s="5">
        <v>57835</v>
      </c>
      <c r="G159" s="5">
        <v>108120</v>
      </c>
      <c r="H159" s="5">
        <v>0</v>
      </c>
      <c r="I159" s="5">
        <v>0</v>
      </c>
      <c r="J159" s="5">
        <v>6635</v>
      </c>
      <c r="K159" s="5">
        <v>11225</v>
      </c>
      <c r="L159" s="5">
        <v>13625</v>
      </c>
      <c r="M159" s="5">
        <v>7065</v>
      </c>
      <c r="N159" s="5">
        <v>40680</v>
      </c>
      <c r="O159" s="5">
        <v>55745</v>
      </c>
      <c r="P159" s="5">
        <v>22975</v>
      </c>
      <c r="Q159" s="5">
        <v>19300</v>
      </c>
      <c r="R159" s="5">
        <v>0</v>
      </c>
      <c r="S159" s="5">
        <v>3520</v>
      </c>
      <c r="T159" s="5">
        <v>2860</v>
      </c>
      <c r="U159" s="5">
        <v>3535</v>
      </c>
      <c r="V159" s="5">
        <v>4745</v>
      </c>
      <c r="W159" s="5">
        <v>5760</v>
      </c>
      <c r="X159" s="5">
        <v>6550</v>
      </c>
      <c r="Y159" s="5">
        <v>6800</v>
      </c>
      <c r="Z159" s="5">
        <v>6900</v>
      </c>
      <c r="AA159" s="5">
        <v>6865</v>
      </c>
      <c r="AB159" s="5">
        <v>6700</v>
      </c>
      <c r="AC159" s="5">
        <v>6535</v>
      </c>
      <c r="AD159" s="5">
        <v>6340</v>
      </c>
      <c r="AE159" s="5">
        <v>6115</v>
      </c>
      <c r="AF159" s="5">
        <v>5795</v>
      </c>
      <c r="AG159" s="5">
        <v>5685</v>
      </c>
      <c r="AH159" s="5">
        <v>5485</v>
      </c>
      <c r="AI159" s="5">
        <v>5200</v>
      </c>
      <c r="AJ159" s="5">
        <v>4955</v>
      </c>
      <c r="AK159" s="5">
        <v>4850</v>
      </c>
      <c r="AL159" s="5">
        <v>4575</v>
      </c>
      <c r="AM159" s="5">
        <v>4420</v>
      </c>
      <c r="AN159" s="5">
        <v>4405</v>
      </c>
      <c r="AO159" s="5">
        <v>4590</v>
      </c>
      <c r="AP159" s="5">
        <v>6615</v>
      </c>
      <c r="AQ159" s="5">
        <v>47290</v>
      </c>
      <c r="AR159" s="5">
        <v>155</v>
      </c>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row>
    <row r="160" spans="1:68" x14ac:dyDescent="0.25">
      <c r="A160" t="s">
        <v>170</v>
      </c>
      <c r="B160" t="s">
        <v>5</v>
      </c>
      <c r="C160" t="s">
        <v>2</v>
      </c>
      <c r="D160" s="5">
        <v>425</v>
      </c>
      <c r="E160" s="5">
        <v>13565</v>
      </c>
      <c r="F160" s="5">
        <v>28250</v>
      </c>
      <c r="G160" s="5">
        <v>35585</v>
      </c>
      <c r="H160" s="5">
        <v>700</v>
      </c>
      <c r="I160" s="5">
        <v>9510</v>
      </c>
      <c r="J160" s="5">
        <v>1055</v>
      </c>
      <c r="K160" s="5">
        <v>3710</v>
      </c>
      <c r="L160" s="5">
        <v>5390</v>
      </c>
      <c r="M160" s="5">
        <v>3175</v>
      </c>
      <c r="N160" s="5">
        <v>18915</v>
      </c>
      <c r="O160" s="5">
        <v>28965</v>
      </c>
      <c r="P160" s="5">
        <v>15265</v>
      </c>
      <c r="Q160" s="5">
        <v>11555</v>
      </c>
      <c r="R160" s="5" t="s">
        <v>3</v>
      </c>
      <c r="S160" s="5">
        <v>580</v>
      </c>
      <c r="T160" s="5">
        <v>1455</v>
      </c>
      <c r="U160" s="5">
        <v>2145</v>
      </c>
      <c r="V160" s="5">
        <v>3015</v>
      </c>
      <c r="W160" s="5">
        <v>3415</v>
      </c>
      <c r="X160" s="5">
        <v>3735</v>
      </c>
      <c r="Y160" s="5">
        <v>3910</v>
      </c>
      <c r="Z160" s="5">
        <v>3945</v>
      </c>
      <c r="AA160" s="5">
        <v>3960</v>
      </c>
      <c r="AB160" s="5">
        <v>3900</v>
      </c>
      <c r="AC160" s="5">
        <v>3705</v>
      </c>
      <c r="AD160" s="5">
        <v>3600</v>
      </c>
      <c r="AE160" s="5">
        <v>3485</v>
      </c>
      <c r="AF160" s="5">
        <v>3350</v>
      </c>
      <c r="AG160" s="5">
        <v>3150</v>
      </c>
      <c r="AH160" s="5">
        <v>3105</v>
      </c>
      <c r="AI160" s="5">
        <v>2890</v>
      </c>
      <c r="AJ160" s="5">
        <v>2760</v>
      </c>
      <c r="AK160" s="5">
        <v>2710</v>
      </c>
      <c r="AL160" s="5">
        <v>2725</v>
      </c>
      <c r="AM160" s="5">
        <v>2525</v>
      </c>
      <c r="AN160" s="5">
        <v>2500</v>
      </c>
      <c r="AO160" s="5">
        <v>2750</v>
      </c>
      <c r="AP160" s="5">
        <v>6315</v>
      </c>
      <c r="AQ160" s="5">
        <v>12395</v>
      </c>
      <c r="AR160" s="5">
        <v>10</v>
      </c>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row>
    <row r="161" spans="1:68" x14ac:dyDescent="0.25">
      <c r="A161" t="s">
        <v>171</v>
      </c>
      <c r="B161" t="s">
        <v>21</v>
      </c>
      <c r="C161" t="s">
        <v>2</v>
      </c>
      <c r="D161" s="5">
        <v>910</v>
      </c>
      <c r="E161" s="5">
        <v>12435</v>
      </c>
      <c r="F161" s="5">
        <v>48790</v>
      </c>
      <c r="G161" s="5">
        <v>113710</v>
      </c>
      <c r="H161" s="5">
        <v>7055</v>
      </c>
      <c r="I161" s="5">
        <v>0</v>
      </c>
      <c r="J161" s="5">
        <v>2760</v>
      </c>
      <c r="K161" s="5">
        <v>8640</v>
      </c>
      <c r="L161" s="5">
        <v>12055</v>
      </c>
      <c r="M161" s="5">
        <v>6125</v>
      </c>
      <c r="N161" s="5">
        <v>38120</v>
      </c>
      <c r="O161" s="5">
        <v>62140</v>
      </c>
      <c r="P161" s="5">
        <v>29620</v>
      </c>
      <c r="Q161" s="5">
        <v>23435</v>
      </c>
      <c r="R161" s="5" t="s">
        <v>3</v>
      </c>
      <c r="S161" s="5">
        <v>1135</v>
      </c>
      <c r="T161" s="5">
        <v>3515</v>
      </c>
      <c r="U161" s="5">
        <v>5085</v>
      </c>
      <c r="V161" s="5">
        <v>5360</v>
      </c>
      <c r="W161" s="5">
        <v>5535</v>
      </c>
      <c r="X161" s="5">
        <v>5965</v>
      </c>
      <c r="Y161" s="5">
        <v>6030</v>
      </c>
      <c r="Z161" s="5">
        <v>6315</v>
      </c>
      <c r="AA161" s="5">
        <v>6220</v>
      </c>
      <c r="AB161" s="5">
        <v>6060</v>
      </c>
      <c r="AC161" s="5">
        <v>5980</v>
      </c>
      <c r="AD161" s="5">
        <v>5995</v>
      </c>
      <c r="AE161" s="5">
        <v>6015</v>
      </c>
      <c r="AF161" s="5">
        <v>5570</v>
      </c>
      <c r="AG161" s="5">
        <v>5510</v>
      </c>
      <c r="AH161" s="5">
        <v>5335</v>
      </c>
      <c r="AI161" s="5">
        <v>5300</v>
      </c>
      <c r="AJ161" s="5">
        <v>5295</v>
      </c>
      <c r="AK161" s="5">
        <v>5675</v>
      </c>
      <c r="AL161" s="5">
        <v>5465</v>
      </c>
      <c r="AM161" s="5">
        <v>5640</v>
      </c>
      <c r="AN161" s="5">
        <v>5625</v>
      </c>
      <c r="AO161" s="5">
        <v>6235</v>
      </c>
      <c r="AP161" s="5">
        <v>11485</v>
      </c>
      <c r="AQ161" s="5">
        <v>46490</v>
      </c>
      <c r="AR161" s="5">
        <v>55</v>
      </c>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row>
    <row r="162" spans="1:68" x14ac:dyDescent="0.25">
      <c r="A162" t="s">
        <v>172</v>
      </c>
      <c r="B162" t="s">
        <v>43</v>
      </c>
      <c r="C162" t="s">
        <v>2</v>
      </c>
      <c r="D162" s="5">
        <v>840</v>
      </c>
      <c r="E162" s="5">
        <v>19410</v>
      </c>
      <c r="F162" s="5">
        <v>40435</v>
      </c>
      <c r="G162" s="5">
        <v>25700</v>
      </c>
      <c r="H162" s="5">
        <v>3685</v>
      </c>
      <c r="I162" s="5">
        <v>2340</v>
      </c>
      <c r="J162" s="5">
        <v>1420</v>
      </c>
      <c r="K162" s="5">
        <v>3940</v>
      </c>
      <c r="L162" s="5">
        <v>4570</v>
      </c>
      <c r="M162" s="5">
        <v>2885</v>
      </c>
      <c r="N162" s="5">
        <v>19905</v>
      </c>
      <c r="O162" s="5">
        <v>30655</v>
      </c>
      <c r="P162" s="5">
        <v>16155</v>
      </c>
      <c r="Q162" s="5">
        <v>12875</v>
      </c>
      <c r="R162" s="5" t="s">
        <v>3</v>
      </c>
      <c r="S162" s="5">
        <v>150</v>
      </c>
      <c r="T162" s="5">
        <v>505</v>
      </c>
      <c r="U162" s="5">
        <v>910</v>
      </c>
      <c r="V162" s="5">
        <v>1065</v>
      </c>
      <c r="W162" s="5">
        <v>1345</v>
      </c>
      <c r="X162" s="5">
        <v>1570</v>
      </c>
      <c r="Y162" s="5">
        <v>1775</v>
      </c>
      <c r="Z162" s="5">
        <v>1885</v>
      </c>
      <c r="AA162" s="5">
        <v>2090</v>
      </c>
      <c r="AB162" s="5">
        <v>2240</v>
      </c>
      <c r="AC162" s="5">
        <v>2330</v>
      </c>
      <c r="AD162" s="5">
        <v>2395</v>
      </c>
      <c r="AE162" s="5">
        <v>2465</v>
      </c>
      <c r="AF162" s="5">
        <v>2435</v>
      </c>
      <c r="AG162" s="5">
        <v>2555</v>
      </c>
      <c r="AH162" s="5">
        <v>2605</v>
      </c>
      <c r="AI162" s="5">
        <v>2640</v>
      </c>
      <c r="AJ162" s="5">
        <v>2670</v>
      </c>
      <c r="AK162" s="5">
        <v>2745</v>
      </c>
      <c r="AL162" s="5">
        <v>2755</v>
      </c>
      <c r="AM162" s="5">
        <v>2690</v>
      </c>
      <c r="AN162" s="5">
        <v>2805</v>
      </c>
      <c r="AO162" s="5">
        <v>2730</v>
      </c>
      <c r="AP162" s="5">
        <v>2665</v>
      </c>
      <c r="AQ162" s="5">
        <v>42390</v>
      </c>
      <c r="AR162" s="5" t="s">
        <v>3</v>
      </c>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row>
    <row r="163" spans="1:68" x14ac:dyDescent="0.25">
      <c r="A163" t="s">
        <v>173</v>
      </c>
      <c r="B163" t="s">
        <v>7</v>
      </c>
      <c r="C163" t="s">
        <v>2</v>
      </c>
      <c r="D163" s="5">
        <v>3795</v>
      </c>
      <c r="E163" s="5">
        <v>22240</v>
      </c>
      <c r="F163" s="5">
        <v>51400</v>
      </c>
      <c r="G163" s="5">
        <v>48585</v>
      </c>
      <c r="H163" s="5">
        <v>1100</v>
      </c>
      <c r="I163" s="5">
        <v>3710</v>
      </c>
      <c r="J163" s="5">
        <v>2210</v>
      </c>
      <c r="K163" s="5">
        <v>5990</v>
      </c>
      <c r="L163" s="5">
        <v>8085</v>
      </c>
      <c r="M163" s="5">
        <v>4190</v>
      </c>
      <c r="N163" s="5">
        <v>25960</v>
      </c>
      <c r="O163" s="5">
        <v>41340</v>
      </c>
      <c r="P163" s="5">
        <v>22600</v>
      </c>
      <c r="Q163" s="5">
        <v>20460</v>
      </c>
      <c r="R163" s="5">
        <v>0</v>
      </c>
      <c r="S163" s="5">
        <v>285</v>
      </c>
      <c r="T163" s="5">
        <v>1025</v>
      </c>
      <c r="U163" s="5">
        <v>1675</v>
      </c>
      <c r="V163" s="5">
        <v>1945</v>
      </c>
      <c r="W163" s="5">
        <v>2380</v>
      </c>
      <c r="X163" s="5">
        <v>2815</v>
      </c>
      <c r="Y163" s="5">
        <v>3140</v>
      </c>
      <c r="Z163" s="5">
        <v>3570</v>
      </c>
      <c r="AA163" s="5">
        <v>3930</v>
      </c>
      <c r="AB163" s="5">
        <v>4260</v>
      </c>
      <c r="AC163" s="5">
        <v>4685</v>
      </c>
      <c r="AD163" s="5">
        <v>4820</v>
      </c>
      <c r="AE163" s="5">
        <v>5060</v>
      </c>
      <c r="AF163" s="5">
        <v>5380</v>
      </c>
      <c r="AG163" s="5">
        <v>5630</v>
      </c>
      <c r="AH163" s="5">
        <v>6215</v>
      </c>
      <c r="AI163" s="5">
        <v>6240</v>
      </c>
      <c r="AJ163" s="5">
        <v>6385</v>
      </c>
      <c r="AK163" s="5">
        <v>6635</v>
      </c>
      <c r="AL163" s="5">
        <v>6470</v>
      </c>
      <c r="AM163" s="5">
        <v>6815</v>
      </c>
      <c r="AN163" s="5">
        <v>7630</v>
      </c>
      <c r="AO163" s="5">
        <v>8875</v>
      </c>
      <c r="AP163" s="5">
        <v>14095</v>
      </c>
      <c r="AQ163" s="5">
        <v>10875</v>
      </c>
      <c r="AR163" s="5" t="s">
        <v>3</v>
      </c>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row>
    <row r="164" spans="1:68" x14ac:dyDescent="0.25">
      <c r="A164" t="s">
        <v>174</v>
      </c>
      <c r="B164" t="s">
        <v>12</v>
      </c>
      <c r="C164" t="s">
        <v>9</v>
      </c>
      <c r="D164" s="5">
        <v>0</v>
      </c>
      <c r="E164" s="5">
        <v>10530</v>
      </c>
      <c r="F164" s="5">
        <v>5225</v>
      </c>
      <c r="G164" s="5">
        <v>29420</v>
      </c>
      <c r="H164" s="5">
        <v>380</v>
      </c>
      <c r="I164" s="5">
        <v>5105</v>
      </c>
      <c r="J164" s="5">
        <v>1590</v>
      </c>
      <c r="K164" s="5">
        <v>3505</v>
      </c>
      <c r="L164" s="5">
        <v>4230</v>
      </c>
      <c r="M164" s="5">
        <v>2035</v>
      </c>
      <c r="N164" s="5">
        <v>12650</v>
      </c>
      <c r="O164" s="5">
        <v>18610</v>
      </c>
      <c r="P164" s="5">
        <v>5585</v>
      </c>
      <c r="Q164" s="5">
        <v>2450</v>
      </c>
      <c r="R164" s="5" t="s">
        <v>3</v>
      </c>
      <c r="S164" s="5">
        <v>4965</v>
      </c>
      <c r="T164" s="5">
        <v>4750</v>
      </c>
      <c r="U164" s="5">
        <v>1790</v>
      </c>
      <c r="V164" s="5">
        <v>1760</v>
      </c>
      <c r="W164" s="5">
        <v>2210</v>
      </c>
      <c r="X164" s="5">
        <v>2465</v>
      </c>
      <c r="Y164" s="5">
        <v>2540</v>
      </c>
      <c r="Z164" s="5">
        <v>2400</v>
      </c>
      <c r="AA164" s="5">
        <v>2275</v>
      </c>
      <c r="AB164" s="5">
        <v>2250</v>
      </c>
      <c r="AC164" s="5">
        <v>1995</v>
      </c>
      <c r="AD164" s="5">
        <v>1940</v>
      </c>
      <c r="AE164" s="5">
        <v>1805</v>
      </c>
      <c r="AF164" s="5">
        <v>1605</v>
      </c>
      <c r="AG164" s="5">
        <v>1490</v>
      </c>
      <c r="AH164" s="5">
        <v>1360</v>
      </c>
      <c r="AI164" s="5">
        <v>1280</v>
      </c>
      <c r="AJ164" s="5">
        <v>1160</v>
      </c>
      <c r="AK164" s="5">
        <v>1005</v>
      </c>
      <c r="AL164" s="5">
        <v>870</v>
      </c>
      <c r="AM164" s="5">
        <v>780</v>
      </c>
      <c r="AN164" s="5">
        <v>645</v>
      </c>
      <c r="AO164" s="5">
        <v>550</v>
      </c>
      <c r="AP164" s="5">
        <v>480</v>
      </c>
      <c r="AQ164" s="5">
        <v>2410</v>
      </c>
      <c r="AR164" s="5">
        <v>3885</v>
      </c>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row>
    <row r="165" spans="1:68" x14ac:dyDescent="0.25">
      <c r="A165" t="s">
        <v>175</v>
      </c>
      <c r="B165" t="s">
        <v>12</v>
      </c>
      <c r="C165" t="s">
        <v>9</v>
      </c>
      <c r="D165" s="5">
        <v>25</v>
      </c>
      <c r="E165" s="5">
        <v>15</v>
      </c>
      <c r="F165" s="5">
        <v>355</v>
      </c>
      <c r="G165" s="5">
        <v>11355</v>
      </c>
      <c r="H165" s="5">
        <v>8210</v>
      </c>
      <c r="I165" s="5">
        <v>35</v>
      </c>
      <c r="J165" s="5">
        <v>260</v>
      </c>
      <c r="K165" s="5">
        <v>670</v>
      </c>
      <c r="L165" s="5">
        <v>755</v>
      </c>
      <c r="M165" s="5">
        <v>640</v>
      </c>
      <c r="N165" s="5">
        <v>5105</v>
      </c>
      <c r="O165" s="5">
        <v>7920</v>
      </c>
      <c r="P165" s="5">
        <v>3100</v>
      </c>
      <c r="Q165" s="5">
        <v>1535</v>
      </c>
      <c r="R165" s="5">
        <v>0</v>
      </c>
      <c r="S165" s="5">
        <v>310</v>
      </c>
      <c r="T165" s="5">
        <v>900</v>
      </c>
      <c r="U165" s="5">
        <v>870</v>
      </c>
      <c r="V165" s="5">
        <v>750</v>
      </c>
      <c r="W165" s="5">
        <v>800</v>
      </c>
      <c r="X165" s="5">
        <v>830</v>
      </c>
      <c r="Y165" s="5">
        <v>910</v>
      </c>
      <c r="Z165" s="5">
        <v>985</v>
      </c>
      <c r="AA165" s="5">
        <v>930</v>
      </c>
      <c r="AB165" s="5">
        <v>1030</v>
      </c>
      <c r="AC165" s="5">
        <v>955</v>
      </c>
      <c r="AD165" s="5">
        <v>975</v>
      </c>
      <c r="AE165" s="5">
        <v>885</v>
      </c>
      <c r="AF165" s="5">
        <v>845</v>
      </c>
      <c r="AG165" s="5">
        <v>820</v>
      </c>
      <c r="AH165" s="5">
        <v>795</v>
      </c>
      <c r="AI165" s="5">
        <v>715</v>
      </c>
      <c r="AJ165" s="5">
        <v>605</v>
      </c>
      <c r="AK165" s="5">
        <v>585</v>
      </c>
      <c r="AL165" s="5">
        <v>555</v>
      </c>
      <c r="AM165" s="5">
        <v>525</v>
      </c>
      <c r="AN165" s="5">
        <v>435</v>
      </c>
      <c r="AO165" s="5">
        <v>410</v>
      </c>
      <c r="AP165" s="5">
        <v>350</v>
      </c>
      <c r="AQ165" s="5">
        <v>2210</v>
      </c>
      <c r="AR165" s="5">
        <v>15</v>
      </c>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row>
    <row r="166" spans="1:68" x14ac:dyDescent="0.25">
      <c r="A166" t="s">
        <v>176</v>
      </c>
      <c r="B166" t="s">
        <v>12</v>
      </c>
      <c r="C166" t="s">
        <v>9</v>
      </c>
      <c r="D166" s="5">
        <v>0</v>
      </c>
      <c r="E166" s="5" t="s">
        <v>3</v>
      </c>
      <c r="F166" s="5">
        <v>1505</v>
      </c>
      <c r="G166" s="5">
        <v>14620</v>
      </c>
      <c r="H166" s="5">
        <v>625</v>
      </c>
      <c r="I166" s="5">
        <v>1610</v>
      </c>
      <c r="J166" s="5">
        <v>310</v>
      </c>
      <c r="K166" s="5">
        <v>865</v>
      </c>
      <c r="L166" s="5">
        <v>1420</v>
      </c>
      <c r="M166" s="5">
        <v>675</v>
      </c>
      <c r="N166" s="5">
        <v>6270</v>
      </c>
      <c r="O166" s="5">
        <v>7410</v>
      </c>
      <c r="P166" s="5">
        <v>1095</v>
      </c>
      <c r="Q166" s="5">
        <v>315</v>
      </c>
      <c r="R166" s="5">
        <v>0</v>
      </c>
      <c r="S166" s="5">
        <v>140</v>
      </c>
      <c r="T166" s="5">
        <v>635</v>
      </c>
      <c r="U166" s="5">
        <v>1050</v>
      </c>
      <c r="V166" s="5">
        <v>1435</v>
      </c>
      <c r="W166" s="5">
        <v>1560</v>
      </c>
      <c r="X166" s="5">
        <v>1515</v>
      </c>
      <c r="Y166" s="5">
        <v>1430</v>
      </c>
      <c r="Z166" s="5">
        <v>1265</v>
      </c>
      <c r="AA166" s="5">
        <v>1135</v>
      </c>
      <c r="AB166" s="5">
        <v>1000</v>
      </c>
      <c r="AC166" s="5">
        <v>890</v>
      </c>
      <c r="AD166" s="5">
        <v>760</v>
      </c>
      <c r="AE166" s="5">
        <v>670</v>
      </c>
      <c r="AF166" s="5">
        <v>580</v>
      </c>
      <c r="AG166" s="5">
        <v>490</v>
      </c>
      <c r="AH166" s="5">
        <v>395</v>
      </c>
      <c r="AI166" s="5">
        <v>315</v>
      </c>
      <c r="AJ166" s="5">
        <v>265</v>
      </c>
      <c r="AK166" s="5">
        <v>235</v>
      </c>
      <c r="AL166" s="5">
        <v>220</v>
      </c>
      <c r="AM166" s="5">
        <v>175</v>
      </c>
      <c r="AN166" s="5">
        <v>130</v>
      </c>
      <c r="AO166" s="5">
        <v>85</v>
      </c>
      <c r="AP166" s="5">
        <v>70</v>
      </c>
      <c r="AQ166" s="5">
        <v>380</v>
      </c>
      <c r="AR166" s="5">
        <v>1530</v>
      </c>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row>
    <row r="167" spans="1:68" x14ac:dyDescent="0.25">
      <c r="A167" t="s">
        <v>177</v>
      </c>
      <c r="B167" t="s">
        <v>21</v>
      </c>
      <c r="C167" t="s">
        <v>2</v>
      </c>
      <c r="D167" s="5">
        <v>935</v>
      </c>
      <c r="E167" s="5">
        <v>7700</v>
      </c>
      <c r="F167" s="5">
        <v>26650</v>
      </c>
      <c r="G167" s="5">
        <v>26665</v>
      </c>
      <c r="H167" s="5">
        <v>1220</v>
      </c>
      <c r="I167" s="5">
        <v>4515</v>
      </c>
      <c r="J167" s="5">
        <v>2100</v>
      </c>
      <c r="K167" s="5">
        <v>3125</v>
      </c>
      <c r="L167" s="5">
        <v>3750</v>
      </c>
      <c r="M167" s="5">
        <v>2370</v>
      </c>
      <c r="N167" s="5">
        <v>14600</v>
      </c>
      <c r="O167" s="5">
        <v>22440</v>
      </c>
      <c r="P167" s="5">
        <v>10100</v>
      </c>
      <c r="Q167" s="5">
        <v>9180</v>
      </c>
      <c r="R167" s="5">
        <v>15</v>
      </c>
      <c r="S167" s="5">
        <v>680</v>
      </c>
      <c r="T167" s="5">
        <v>2535</v>
      </c>
      <c r="U167" s="5">
        <v>2870</v>
      </c>
      <c r="V167" s="5">
        <v>2625</v>
      </c>
      <c r="W167" s="5">
        <v>2330</v>
      </c>
      <c r="X167" s="5">
        <v>2175</v>
      </c>
      <c r="Y167" s="5">
        <v>2120</v>
      </c>
      <c r="Z167" s="5">
        <v>2015</v>
      </c>
      <c r="AA167" s="5">
        <v>1930</v>
      </c>
      <c r="AB167" s="5">
        <v>1935</v>
      </c>
      <c r="AC167" s="5">
        <v>1970</v>
      </c>
      <c r="AD167" s="5">
        <v>2095</v>
      </c>
      <c r="AE167" s="5">
        <v>2025</v>
      </c>
      <c r="AF167" s="5">
        <v>2035</v>
      </c>
      <c r="AG167" s="5">
        <v>2060</v>
      </c>
      <c r="AH167" s="5">
        <v>2010</v>
      </c>
      <c r="AI167" s="5">
        <v>2085</v>
      </c>
      <c r="AJ167" s="5">
        <v>2125</v>
      </c>
      <c r="AK167" s="5">
        <v>2245</v>
      </c>
      <c r="AL167" s="5">
        <v>2185</v>
      </c>
      <c r="AM167" s="5">
        <v>2310</v>
      </c>
      <c r="AN167" s="5">
        <v>2405</v>
      </c>
      <c r="AO167" s="5">
        <v>2880</v>
      </c>
      <c r="AP167" s="5">
        <v>3725</v>
      </c>
      <c r="AQ167" s="5">
        <v>14245</v>
      </c>
      <c r="AR167" s="5">
        <v>80</v>
      </c>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row>
    <row r="168" spans="1:68" x14ac:dyDescent="0.25">
      <c r="A168" t="s">
        <v>178</v>
      </c>
      <c r="B168" t="s">
        <v>5</v>
      </c>
      <c r="C168" t="s">
        <v>2</v>
      </c>
      <c r="D168" s="5">
        <v>395</v>
      </c>
      <c r="E168" s="5">
        <v>4610</v>
      </c>
      <c r="F168" s="5">
        <v>40285</v>
      </c>
      <c r="G168" s="5">
        <v>31835</v>
      </c>
      <c r="H168" s="5">
        <v>1670</v>
      </c>
      <c r="I168" s="5">
        <v>11840</v>
      </c>
      <c r="J168" s="5">
        <v>1735</v>
      </c>
      <c r="K168" s="5">
        <v>4610</v>
      </c>
      <c r="L168" s="5">
        <v>5940</v>
      </c>
      <c r="M168" s="5">
        <v>3175</v>
      </c>
      <c r="N168" s="5">
        <v>20260</v>
      </c>
      <c r="O168" s="5">
        <v>33055</v>
      </c>
      <c r="P168" s="5">
        <v>13630</v>
      </c>
      <c r="Q168" s="5">
        <v>8230</v>
      </c>
      <c r="R168" s="5" t="s">
        <v>3</v>
      </c>
      <c r="S168" s="5">
        <v>600</v>
      </c>
      <c r="T168" s="5">
        <v>1390</v>
      </c>
      <c r="U168" s="5">
        <v>2165</v>
      </c>
      <c r="V168" s="5">
        <v>2775</v>
      </c>
      <c r="W168" s="5">
        <v>3185</v>
      </c>
      <c r="X168" s="5">
        <v>3570</v>
      </c>
      <c r="Y168" s="5">
        <v>3490</v>
      </c>
      <c r="Z168" s="5">
        <v>3465</v>
      </c>
      <c r="AA168" s="5">
        <v>3415</v>
      </c>
      <c r="AB168" s="5">
        <v>3200</v>
      </c>
      <c r="AC168" s="5">
        <v>3150</v>
      </c>
      <c r="AD168" s="5">
        <v>3035</v>
      </c>
      <c r="AE168" s="5">
        <v>2780</v>
      </c>
      <c r="AF168" s="5">
        <v>2690</v>
      </c>
      <c r="AG168" s="5">
        <v>2640</v>
      </c>
      <c r="AH168" s="5">
        <v>2440</v>
      </c>
      <c r="AI168" s="5">
        <v>2330</v>
      </c>
      <c r="AJ168" s="5">
        <v>2250</v>
      </c>
      <c r="AK168" s="5">
        <v>2250</v>
      </c>
      <c r="AL168" s="5">
        <v>2180</v>
      </c>
      <c r="AM168" s="5">
        <v>2205</v>
      </c>
      <c r="AN168" s="5">
        <v>2245</v>
      </c>
      <c r="AO168" s="5">
        <v>2685</v>
      </c>
      <c r="AP168" s="5">
        <v>4965</v>
      </c>
      <c r="AQ168" s="5">
        <v>24770</v>
      </c>
      <c r="AR168" s="5">
        <v>770</v>
      </c>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row>
    <row r="169" spans="1:68" x14ac:dyDescent="0.25">
      <c r="A169" t="s">
        <v>179</v>
      </c>
      <c r="B169" t="s">
        <v>17</v>
      </c>
      <c r="C169" t="s">
        <v>2</v>
      </c>
      <c r="D169" s="5">
        <v>8445</v>
      </c>
      <c r="E169" s="5">
        <v>1705</v>
      </c>
      <c r="F169" s="5">
        <v>36230</v>
      </c>
      <c r="G169" s="5">
        <v>45435</v>
      </c>
      <c r="H169" s="5">
        <v>875</v>
      </c>
      <c r="I169" s="5">
        <v>30005</v>
      </c>
      <c r="J169" s="5">
        <v>3700</v>
      </c>
      <c r="K169" s="5">
        <v>7055</v>
      </c>
      <c r="L169" s="5">
        <v>10090</v>
      </c>
      <c r="M169" s="5">
        <v>4760</v>
      </c>
      <c r="N169" s="5">
        <v>26180</v>
      </c>
      <c r="O169" s="5">
        <v>41955</v>
      </c>
      <c r="P169" s="5">
        <v>15445</v>
      </c>
      <c r="Q169" s="5">
        <v>13505</v>
      </c>
      <c r="R169" s="5">
        <v>10</v>
      </c>
      <c r="S169" s="5">
        <v>600</v>
      </c>
      <c r="T169" s="5">
        <v>1605</v>
      </c>
      <c r="U169" s="5">
        <v>2385</v>
      </c>
      <c r="V169" s="5">
        <v>3235</v>
      </c>
      <c r="W169" s="5">
        <v>4190</v>
      </c>
      <c r="X169" s="5">
        <v>4850</v>
      </c>
      <c r="Y169" s="5">
        <v>5160</v>
      </c>
      <c r="Z169" s="5">
        <v>5220</v>
      </c>
      <c r="AA169" s="5">
        <v>5030</v>
      </c>
      <c r="AB169" s="5">
        <v>4880</v>
      </c>
      <c r="AC169" s="5">
        <v>4770</v>
      </c>
      <c r="AD169" s="5">
        <v>4350</v>
      </c>
      <c r="AE169" s="5">
        <v>4395</v>
      </c>
      <c r="AF169" s="5">
        <v>4285</v>
      </c>
      <c r="AG169" s="5">
        <v>4075</v>
      </c>
      <c r="AH169" s="5">
        <v>4030</v>
      </c>
      <c r="AI169" s="5">
        <v>3775</v>
      </c>
      <c r="AJ169" s="5">
        <v>3810</v>
      </c>
      <c r="AK169" s="5">
        <v>3660</v>
      </c>
      <c r="AL169" s="5">
        <v>3445</v>
      </c>
      <c r="AM169" s="5">
        <v>3490</v>
      </c>
      <c r="AN169" s="5">
        <v>3560</v>
      </c>
      <c r="AO169" s="5">
        <v>4295</v>
      </c>
      <c r="AP169" s="5">
        <v>7865</v>
      </c>
      <c r="AQ169" s="5">
        <v>25710</v>
      </c>
      <c r="AR169" s="5">
        <v>15</v>
      </c>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row>
    <row r="170" spans="1:68" x14ac:dyDescent="0.25">
      <c r="A170" t="s">
        <v>180</v>
      </c>
      <c r="B170" t="s">
        <v>21</v>
      </c>
      <c r="C170" t="s">
        <v>9</v>
      </c>
      <c r="D170" s="5">
        <v>0</v>
      </c>
      <c r="E170" s="5">
        <v>0</v>
      </c>
      <c r="F170" s="5" t="s">
        <v>3</v>
      </c>
      <c r="G170" s="5" t="s">
        <v>3</v>
      </c>
      <c r="H170" s="5" t="s">
        <v>3</v>
      </c>
      <c r="I170" s="5">
        <v>47035</v>
      </c>
      <c r="J170" s="5">
        <v>3065</v>
      </c>
      <c r="K170" s="5">
        <v>3355</v>
      </c>
      <c r="L170" s="5">
        <v>3055</v>
      </c>
      <c r="M170" s="5">
        <v>1445</v>
      </c>
      <c r="N170" s="5">
        <v>13590</v>
      </c>
      <c r="O170" s="5">
        <v>14505</v>
      </c>
      <c r="P170" s="5">
        <v>4610</v>
      </c>
      <c r="Q170" s="5">
        <v>3415</v>
      </c>
      <c r="R170" s="5" t="s">
        <v>3</v>
      </c>
      <c r="S170" s="5">
        <v>825</v>
      </c>
      <c r="T170" s="5">
        <v>1920</v>
      </c>
      <c r="U170" s="5">
        <v>2665</v>
      </c>
      <c r="V170" s="5">
        <v>3535</v>
      </c>
      <c r="W170" s="5">
        <v>3745</v>
      </c>
      <c r="X170" s="5">
        <v>3655</v>
      </c>
      <c r="Y170" s="5">
        <v>3325</v>
      </c>
      <c r="Z170" s="5">
        <v>2990</v>
      </c>
      <c r="AA170" s="5">
        <v>2475</v>
      </c>
      <c r="AB170" s="5">
        <v>2285</v>
      </c>
      <c r="AC170" s="5">
        <v>1850</v>
      </c>
      <c r="AD170" s="5">
        <v>1705</v>
      </c>
      <c r="AE170" s="5">
        <v>1400</v>
      </c>
      <c r="AF170" s="5">
        <v>1240</v>
      </c>
      <c r="AG170" s="5">
        <v>1085</v>
      </c>
      <c r="AH170" s="5">
        <v>965</v>
      </c>
      <c r="AI170" s="5">
        <v>830</v>
      </c>
      <c r="AJ170" s="5">
        <v>725</v>
      </c>
      <c r="AK170" s="5">
        <v>625</v>
      </c>
      <c r="AL170" s="5">
        <v>615</v>
      </c>
      <c r="AM170" s="5">
        <v>535</v>
      </c>
      <c r="AN170" s="5">
        <v>445</v>
      </c>
      <c r="AO170" s="5">
        <v>425</v>
      </c>
      <c r="AP170" s="5">
        <v>420</v>
      </c>
      <c r="AQ170" s="5">
        <v>6535</v>
      </c>
      <c r="AR170" s="5">
        <v>235</v>
      </c>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row>
    <row r="171" spans="1:68" x14ac:dyDescent="0.25">
      <c r="A171" t="s">
        <v>181</v>
      </c>
      <c r="B171" t="s">
        <v>17</v>
      </c>
      <c r="C171" t="s">
        <v>2</v>
      </c>
      <c r="D171" s="5">
        <v>245</v>
      </c>
      <c r="E171" s="5">
        <v>10215</v>
      </c>
      <c r="F171" s="5">
        <v>25245</v>
      </c>
      <c r="G171" s="5">
        <v>24445</v>
      </c>
      <c r="H171" s="5">
        <v>3235</v>
      </c>
      <c r="I171" s="5">
        <v>1355</v>
      </c>
      <c r="J171" s="5">
        <v>910</v>
      </c>
      <c r="K171" s="5">
        <v>2720</v>
      </c>
      <c r="L171" s="5">
        <v>3750</v>
      </c>
      <c r="M171" s="5">
        <v>2085</v>
      </c>
      <c r="N171" s="5">
        <v>13765</v>
      </c>
      <c r="O171" s="5">
        <v>20920</v>
      </c>
      <c r="P171" s="5">
        <v>10835</v>
      </c>
      <c r="Q171" s="5">
        <v>9755</v>
      </c>
      <c r="R171" s="5">
        <v>0</v>
      </c>
      <c r="S171" s="5">
        <v>1000</v>
      </c>
      <c r="T171" s="5">
        <v>410</v>
      </c>
      <c r="U171" s="5">
        <v>755</v>
      </c>
      <c r="V171" s="5">
        <v>1105</v>
      </c>
      <c r="W171" s="5">
        <v>1525</v>
      </c>
      <c r="X171" s="5">
        <v>1825</v>
      </c>
      <c r="Y171" s="5">
        <v>2100</v>
      </c>
      <c r="Z171" s="5">
        <v>2340</v>
      </c>
      <c r="AA171" s="5">
        <v>2530</v>
      </c>
      <c r="AB171" s="5">
        <v>2620</v>
      </c>
      <c r="AC171" s="5">
        <v>2720</v>
      </c>
      <c r="AD171" s="5">
        <v>2685</v>
      </c>
      <c r="AE171" s="5">
        <v>2800</v>
      </c>
      <c r="AF171" s="5">
        <v>2805</v>
      </c>
      <c r="AG171" s="5">
        <v>2665</v>
      </c>
      <c r="AH171" s="5">
        <v>2605</v>
      </c>
      <c r="AI171" s="5">
        <v>2430</v>
      </c>
      <c r="AJ171" s="5">
        <v>2370</v>
      </c>
      <c r="AK171" s="5">
        <v>2255</v>
      </c>
      <c r="AL171" s="5">
        <v>2120</v>
      </c>
      <c r="AM171" s="5">
        <v>1935</v>
      </c>
      <c r="AN171" s="5">
        <v>1885</v>
      </c>
      <c r="AO171" s="5">
        <v>1700</v>
      </c>
      <c r="AP171" s="5">
        <v>1765</v>
      </c>
      <c r="AQ171" s="5">
        <v>13825</v>
      </c>
      <c r="AR171" s="5">
        <v>1955</v>
      </c>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row>
    <row r="172" spans="1:68" x14ac:dyDescent="0.25">
      <c r="A172" t="s">
        <v>182</v>
      </c>
      <c r="B172" t="s">
        <v>12</v>
      </c>
      <c r="C172" t="s">
        <v>2</v>
      </c>
      <c r="D172" s="5">
        <v>280</v>
      </c>
      <c r="E172" s="5">
        <v>7780</v>
      </c>
      <c r="F172" s="5">
        <v>28950</v>
      </c>
      <c r="G172" s="5">
        <v>43555</v>
      </c>
      <c r="H172" s="5">
        <v>1825</v>
      </c>
      <c r="I172" s="5">
        <v>1100</v>
      </c>
      <c r="J172" s="5">
        <v>4790</v>
      </c>
      <c r="K172" s="5">
        <v>6850</v>
      </c>
      <c r="L172" s="5">
        <v>8040</v>
      </c>
      <c r="M172" s="5">
        <v>4205</v>
      </c>
      <c r="N172" s="5">
        <v>20920</v>
      </c>
      <c r="O172" s="5">
        <v>26785</v>
      </c>
      <c r="P172" s="5">
        <v>7330</v>
      </c>
      <c r="Q172" s="5">
        <v>4555</v>
      </c>
      <c r="R172" s="5">
        <v>0</v>
      </c>
      <c r="S172" s="5">
        <v>605</v>
      </c>
      <c r="T172" s="5">
        <v>1155</v>
      </c>
      <c r="U172" s="5">
        <v>1545</v>
      </c>
      <c r="V172" s="5">
        <v>1860</v>
      </c>
      <c r="W172" s="5">
        <v>2270</v>
      </c>
      <c r="X172" s="5">
        <v>2725</v>
      </c>
      <c r="Y172" s="5">
        <v>2820</v>
      </c>
      <c r="Z172" s="5">
        <v>3090</v>
      </c>
      <c r="AA172" s="5">
        <v>3205</v>
      </c>
      <c r="AB172" s="5">
        <v>3330</v>
      </c>
      <c r="AC172" s="5">
        <v>3340</v>
      </c>
      <c r="AD172" s="5">
        <v>3270</v>
      </c>
      <c r="AE172" s="5">
        <v>3410</v>
      </c>
      <c r="AF172" s="5">
        <v>3270</v>
      </c>
      <c r="AG172" s="5">
        <v>3350</v>
      </c>
      <c r="AH172" s="5">
        <v>3310</v>
      </c>
      <c r="AI172" s="5">
        <v>3175</v>
      </c>
      <c r="AJ172" s="5">
        <v>3065</v>
      </c>
      <c r="AK172" s="5">
        <v>2940</v>
      </c>
      <c r="AL172" s="5">
        <v>2950</v>
      </c>
      <c r="AM172" s="5">
        <v>3035</v>
      </c>
      <c r="AN172" s="5">
        <v>3275</v>
      </c>
      <c r="AO172" s="5">
        <v>3875</v>
      </c>
      <c r="AP172" s="5">
        <v>8100</v>
      </c>
      <c r="AQ172" s="5">
        <v>10510</v>
      </c>
      <c r="AR172" s="5" t="s">
        <v>3</v>
      </c>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row>
    <row r="173" spans="1:68" x14ac:dyDescent="0.25">
      <c r="A173" t="s">
        <v>183</v>
      </c>
      <c r="B173" t="s">
        <v>43</v>
      </c>
      <c r="C173" t="s">
        <v>9</v>
      </c>
      <c r="D173" s="5">
        <v>0</v>
      </c>
      <c r="E173" s="5">
        <v>0</v>
      </c>
      <c r="F173" s="5">
        <v>0</v>
      </c>
      <c r="G173" s="5">
        <v>0</v>
      </c>
      <c r="H173" s="5">
        <v>270</v>
      </c>
      <c r="I173" s="5">
        <v>1670</v>
      </c>
      <c r="J173" s="5">
        <v>10</v>
      </c>
      <c r="K173" s="5">
        <v>155</v>
      </c>
      <c r="L173" s="5">
        <v>215</v>
      </c>
      <c r="M173" s="5">
        <v>80</v>
      </c>
      <c r="N173" s="5">
        <v>410</v>
      </c>
      <c r="O173" s="5">
        <v>695</v>
      </c>
      <c r="P173" s="5">
        <v>275</v>
      </c>
      <c r="Q173" s="5">
        <v>105</v>
      </c>
      <c r="R173" s="5">
        <v>0</v>
      </c>
      <c r="S173" s="5">
        <v>45</v>
      </c>
      <c r="T173" s="5">
        <v>190</v>
      </c>
      <c r="U173" s="5">
        <v>320</v>
      </c>
      <c r="V173" s="5">
        <v>320</v>
      </c>
      <c r="W173" s="5">
        <v>250</v>
      </c>
      <c r="X173" s="5">
        <v>205</v>
      </c>
      <c r="Y173" s="5">
        <v>165</v>
      </c>
      <c r="Z173" s="5">
        <v>110</v>
      </c>
      <c r="AA173" s="5">
        <v>65</v>
      </c>
      <c r="AB173" s="5">
        <v>70</v>
      </c>
      <c r="AC173" s="5">
        <v>50</v>
      </c>
      <c r="AD173" s="5">
        <v>30</v>
      </c>
      <c r="AE173" s="5">
        <v>30</v>
      </c>
      <c r="AF173" s="5">
        <v>15</v>
      </c>
      <c r="AG173" s="5">
        <v>15</v>
      </c>
      <c r="AH173" s="5">
        <v>10</v>
      </c>
      <c r="AI173" s="5" t="s">
        <v>3</v>
      </c>
      <c r="AJ173" s="5">
        <v>10</v>
      </c>
      <c r="AK173" s="5">
        <v>10</v>
      </c>
      <c r="AL173" s="5">
        <v>10</v>
      </c>
      <c r="AM173" s="5" t="s">
        <v>3</v>
      </c>
      <c r="AN173" s="5" t="s">
        <v>3</v>
      </c>
      <c r="AO173" s="5" t="s">
        <v>3</v>
      </c>
      <c r="AP173" s="5" t="s">
        <v>3</v>
      </c>
      <c r="AQ173" s="5" t="s">
        <v>3</v>
      </c>
      <c r="AR173" s="5" t="s">
        <v>3</v>
      </c>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row>
    <row r="174" spans="1:68" x14ac:dyDescent="0.25">
      <c r="A174" t="s">
        <v>184</v>
      </c>
      <c r="B174" t="s">
        <v>5</v>
      </c>
      <c r="C174" t="s">
        <v>2</v>
      </c>
      <c r="D174" s="5">
        <v>740</v>
      </c>
      <c r="E174" s="5">
        <v>15125</v>
      </c>
      <c r="F174" s="5">
        <v>33685</v>
      </c>
      <c r="G174" s="5">
        <v>23110</v>
      </c>
      <c r="H174" s="5">
        <v>190</v>
      </c>
      <c r="I174" s="5">
        <v>5295</v>
      </c>
      <c r="J174" s="5">
        <v>1690</v>
      </c>
      <c r="K174" s="5">
        <v>4750</v>
      </c>
      <c r="L174" s="5">
        <v>5740</v>
      </c>
      <c r="M174" s="5">
        <v>2960</v>
      </c>
      <c r="N174" s="5">
        <v>15540</v>
      </c>
      <c r="O174" s="5">
        <v>25365</v>
      </c>
      <c r="P174" s="5">
        <v>12315</v>
      </c>
      <c r="Q174" s="5">
        <v>9780</v>
      </c>
      <c r="R174" s="5">
        <v>0</v>
      </c>
      <c r="S174" s="5">
        <v>505</v>
      </c>
      <c r="T174" s="5">
        <v>1460</v>
      </c>
      <c r="U174" s="5">
        <v>1550</v>
      </c>
      <c r="V174" s="5">
        <v>1700</v>
      </c>
      <c r="W174" s="5">
        <v>2030</v>
      </c>
      <c r="X174" s="5">
        <v>2325</v>
      </c>
      <c r="Y174" s="5">
        <v>2570</v>
      </c>
      <c r="Z174" s="5">
        <v>2545</v>
      </c>
      <c r="AA174" s="5">
        <v>2560</v>
      </c>
      <c r="AB174" s="5">
        <v>2545</v>
      </c>
      <c r="AC174" s="5">
        <v>2505</v>
      </c>
      <c r="AD174" s="5">
        <v>2580</v>
      </c>
      <c r="AE174" s="5">
        <v>2640</v>
      </c>
      <c r="AF174" s="5">
        <v>2560</v>
      </c>
      <c r="AG174" s="5">
        <v>2625</v>
      </c>
      <c r="AH174" s="5">
        <v>2595</v>
      </c>
      <c r="AI174" s="5">
        <v>2525</v>
      </c>
      <c r="AJ174" s="5">
        <v>2515</v>
      </c>
      <c r="AK174" s="5">
        <v>2590</v>
      </c>
      <c r="AL174" s="5">
        <v>2605</v>
      </c>
      <c r="AM174" s="5">
        <v>2715</v>
      </c>
      <c r="AN174" s="5">
        <v>2860</v>
      </c>
      <c r="AO174" s="5">
        <v>3315</v>
      </c>
      <c r="AP174" s="5">
        <v>5185</v>
      </c>
      <c r="AQ174" s="5">
        <v>18545</v>
      </c>
      <c r="AR174" s="5" t="s">
        <v>3</v>
      </c>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row>
    <row r="175" spans="1:68" x14ac:dyDescent="0.25">
      <c r="A175" t="s">
        <v>185</v>
      </c>
      <c r="B175" t="s">
        <v>7</v>
      </c>
      <c r="C175" t="s">
        <v>9</v>
      </c>
      <c r="D175" s="5">
        <v>0</v>
      </c>
      <c r="E175" s="5">
        <v>10</v>
      </c>
      <c r="F175" s="5">
        <v>180</v>
      </c>
      <c r="G175" s="5">
        <v>16840</v>
      </c>
      <c r="H175" s="5">
        <v>50</v>
      </c>
      <c r="I175" s="5">
        <v>700</v>
      </c>
      <c r="J175" s="5" t="s">
        <v>3</v>
      </c>
      <c r="K175" s="5">
        <v>530</v>
      </c>
      <c r="L175" s="5">
        <v>1640</v>
      </c>
      <c r="M175" s="5">
        <v>870</v>
      </c>
      <c r="N175" s="5">
        <v>4950</v>
      </c>
      <c r="O175" s="5">
        <v>6695</v>
      </c>
      <c r="P175" s="5">
        <v>2150</v>
      </c>
      <c r="Q175" s="5">
        <v>935</v>
      </c>
      <c r="R175" s="5">
        <v>0</v>
      </c>
      <c r="S175" s="5">
        <v>175</v>
      </c>
      <c r="T175" s="5">
        <v>905</v>
      </c>
      <c r="U175" s="5">
        <v>1590</v>
      </c>
      <c r="V175" s="5">
        <v>1715</v>
      </c>
      <c r="W175" s="5">
        <v>1660</v>
      </c>
      <c r="X175" s="5">
        <v>1520</v>
      </c>
      <c r="Y175" s="5">
        <v>1295</v>
      </c>
      <c r="Z175" s="5">
        <v>1245</v>
      </c>
      <c r="AA175" s="5">
        <v>1115</v>
      </c>
      <c r="AB175" s="5">
        <v>985</v>
      </c>
      <c r="AC175" s="5">
        <v>855</v>
      </c>
      <c r="AD175" s="5">
        <v>645</v>
      </c>
      <c r="AE175" s="5">
        <v>560</v>
      </c>
      <c r="AF175" s="5">
        <v>495</v>
      </c>
      <c r="AG175" s="5">
        <v>380</v>
      </c>
      <c r="AH175" s="5">
        <v>360</v>
      </c>
      <c r="AI175" s="5">
        <v>275</v>
      </c>
      <c r="AJ175" s="5">
        <v>210</v>
      </c>
      <c r="AK175" s="5">
        <v>175</v>
      </c>
      <c r="AL175" s="5">
        <v>165</v>
      </c>
      <c r="AM175" s="5">
        <v>105</v>
      </c>
      <c r="AN175" s="5">
        <v>105</v>
      </c>
      <c r="AO175" s="5">
        <v>75</v>
      </c>
      <c r="AP175" s="5">
        <v>45</v>
      </c>
      <c r="AQ175" s="5">
        <v>800</v>
      </c>
      <c r="AR175" s="5">
        <v>325</v>
      </c>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row>
    <row r="176" spans="1:68" x14ac:dyDescent="0.25">
      <c r="A176" t="s">
        <v>186</v>
      </c>
      <c r="B176" t="s">
        <v>21</v>
      </c>
      <c r="C176" t="s">
        <v>2</v>
      </c>
      <c r="D176" s="5">
        <v>645</v>
      </c>
      <c r="E176" s="5">
        <v>16605</v>
      </c>
      <c r="F176" s="5">
        <v>48865</v>
      </c>
      <c r="G176" s="5">
        <v>73450</v>
      </c>
      <c r="H176" s="5">
        <v>2750</v>
      </c>
      <c r="I176" s="5">
        <v>13585</v>
      </c>
      <c r="J176" s="5">
        <v>1770</v>
      </c>
      <c r="K176" s="5">
        <v>6690</v>
      </c>
      <c r="L176" s="5">
        <v>10795</v>
      </c>
      <c r="M176" s="5">
        <v>5410</v>
      </c>
      <c r="N176" s="5">
        <v>32325</v>
      </c>
      <c r="O176" s="5">
        <v>52005</v>
      </c>
      <c r="P176" s="5">
        <v>26465</v>
      </c>
      <c r="Q176" s="5">
        <v>20440</v>
      </c>
      <c r="R176" s="5" t="s">
        <v>3</v>
      </c>
      <c r="S176" s="5">
        <v>3795</v>
      </c>
      <c r="T176" s="5">
        <v>7190</v>
      </c>
      <c r="U176" s="5">
        <v>7360</v>
      </c>
      <c r="V176" s="5">
        <v>7030</v>
      </c>
      <c r="W176" s="5">
        <v>6400</v>
      </c>
      <c r="X176" s="5">
        <v>6180</v>
      </c>
      <c r="Y176" s="5">
        <v>5735</v>
      </c>
      <c r="Z176" s="5">
        <v>5450</v>
      </c>
      <c r="AA176" s="5">
        <v>5010</v>
      </c>
      <c r="AB176" s="5">
        <v>4820</v>
      </c>
      <c r="AC176" s="5">
        <v>4745</v>
      </c>
      <c r="AD176" s="5">
        <v>4685</v>
      </c>
      <c r="AE176" s="5">
        <v>4550</v>
      </c>
      <c r="AF176" s="5">
        <v>4500</v>
      </c>
      <c r="AG176" s="5">
        <v>4505</v>
      </c>
      <c r="AH176" s="5">
        <v>4250</v>
      </c>
      <c r="AI176" s="5">
        <v>4350</v>
      </c>
      <c r="AJ176" s="5">
        <v>4260</v>
      </c>
      <c r="AK176" s="5">
        <v>4255</v>
      </c>
      <c r="AL176" s="5">
        <v>4010</v>
      </c>
      <c r="AM176" s="5">
        <v>4165</v>
      </c>
      <c r="AN176" s="5">
        <v>4170</v>
      </c>
      <c r="AO176" s="5">
        <v>5220</v>
      </c>
      <c r="AP176" s="5">
        <v>13930</v>
      </c>
      <c r="AQ176" s="5">
        <v>24275</v>
      </c>
      <c r="AR176" s="5">
        <v>1080</v>
      </c>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row>
    <row r="177" spans="1:68" x14ac:dyDescent="0.25">
      <c r="A177" t="s">
        <v>187</v>
      </c>
      <c r="B177" t="s">
        <v>5</v>
      </c>
      <c r="C177" t="s">
        <v>2</v>
      </c>
      <c r="D177" s="5">
        <v>440</v>
      </c>
      <c r="E177" s="5">
        <v>12580</v>
      </c>
      <c r="F177" s="5">
        <v>35370</v>
      </c>
      <c r="G177" s="5">
        <v>51170</v>
      </c>
      <c r="H177" s="5">
        <v>1485</v>
      </c>
      <c r="I177" s="5">
        <v>10835</v>
      </c>
      <c r="J177" s="5">
        <v>3020</v>
      </c>
      <c r="K177" s="5">
        <v>6320</v>
      </c>
      <c r="L177" s="5">
        <v>7720</v>
      </c>
      <c r="M177" s="5">
        <v>4070</v>
      </c>
      <c r="N177" s="5">
        <v>25040</v>
      </c>
      <c r="O177" s="5">
        <v>38880</v>
      </c>
      <c r="P177" s="5">
        <v>16535</v>
      </c>
      <c r="Q177" s="5">
        <v>10280</v>
      </c>
      <c r="R177" s="5">
        <v>15</v>
      </c>
      <c r="S177" s="5">
        <v>3075</v>
      </c>
      <c r="T177" s="5">
        <v>3970</v>
      </c>
      <c r="U177" s="5">
        <v>4295</v>
      </c>
      <c r="V177" s="5">
        <v>4565</v>
      </c>
      <c r="W177" s="5">
        <v>4305</v>
      </c>
      <c r="X177" s="5">
        <v>4440</v>
      </c>
      <c r="Y177" s="5">
        <v>4245</v>
      </c>
      <c r="Z177" s="5">
        <v>4135</v>
      </c>
      <c r="AA177" s="5">
        <v>4165</v>
      </c>
      <c r="AB177" s="5">
        <v>4015</v>
      </c>
      <c r="AC177" s="5">
        <v>4040</v>
      </c>
      <c r="AD177" s="5">
        <v>3985</v>
      </c>
      <c r="AE177" s="5">
        <v>3835</v>
      </c>
      <c r="AF177" s="5">
        <v>3860</v>
      </c>
      <c r="AG177" s="5">
        <v>3885</v>
      </c>
      <c r="AH177" s="5">
        <v>3625</v>
      </c>
      <c r="AI177" s="5">
        <v>3585</v>
      </c>
      <c r="AJ177" s="5">
        <v>3510</v>
      </c>
      <c r="AK177" s="5">
        <v>3620</v>
      </c>
      <c r="AL177" s="5">
        <v>3495</v>
      </c>
      <c r="AM177" s="5">
        <v>3515</v>
      </c>
      <c r="AN177" s="5">
        <v>3765</v>
      </c>
      <c r="AO177" s="5">
        <v>4760</v>
      </c>
      <c r="AP177" s="5">
        <v>7215</v>
      </c>
      <c r="AQ177" s="5">
        <v>13925</v>
      </c>
      <c r="AR177" s="5">
        <v>50</v>
      </c>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row>
    <row r="178" spans="1:68" x14ac:dyDescent="0.25">
      <c r="A178" t="s">
        <v>188</v>
      </c>
      <c r="B178" t="s">
        <v>21</v>
      </c>
      <c r="C178" t="s">
        <v>2</v>
      </c>
      <c r="D178" s="5">
        <v>275</v>
      </c>
      <c r="E178" s="5">
        <v>12815</v>
      </c>
      <c r="F178" s="5">
        <v>13000</v>
      </c>
      <c r="G178" s="5">
        <v>9155</v>
      </c>
      <c r="H178" s="5">
        <v>330</v>
      </c>
      <c r="I178" s="5">
        <v>14795</v>
      </c>
      <c r="J178" s="5">
        <v>900</v>
      </c>
      <c r="K178" s="5">
        <v>2230</v>
      </c>
      <c r="L178" s="5">
        <v>3040</v>
      </c>
      <c r="M178" s="5">
        <v>1855</v>
      </c>
      <c r="N178" s="5">
        <v>10025</v>
      </c>
      <c r="O178" s="5">
        <v>15275</v>
      </c>
      <c r="P178" s="5">
        <v>9020</v>
      </c>
      <c r="Q178" s="5">
        <v>8020</v>
      </c>
      <c r="R178" s="5">
        <v>0</v>
      </c>
      <c r="S178" s="5">
        <v>65</v>
      </c>
      <c r="T178" s="5">
        <v>265</v>
      </c>
      <c r="U178" s="5">
        <v>610</v>
      </c>
      <c r="V178" s="5">
        <v>900</v>
      </c>
      <c r="W178" s="5">
        <v>1170</v>
      </c>
      <c r="X178" s="5">
        <v>1285</v>
      </c>
      <c r="Y178" s="5">
        <v>1395</v>
      </c>
      <c r="Z178" s="5">
        <v>1320</v>
      </c>
      <c r="AA178" s="5">
        <v>1350</v>
      </c>
      <c r="AB178" s="5">
        <v>1350</v>
      </c>
      <c r="AC178" s="5">
        <v>1280</v>
      </c>
      <c r="AD178" s="5">
        <v>1285</v>
      </c>
      <c r="AE178" s="5">
        <v>1280</v>
      </c>
      <c r="AF178" s="5">
        <v>1335</v>
      </c>
      <c r="AG178" s="5">
        <v>1275</v>
      </c>
      <c r="AH178" s="5">
        <v>1360</v>
      </c>
      <c r="AI178" s="5">
        <v>1325</v>
      </c>
      <c r="AJ178" s="5">
        <v>1365</v>
      </c>
      <c r="AK178" s="5">
        <v>1345</v>
      </c>
      <c r="AL178" s="5">
        <v>1430</v>
      </c>
      <c r="AM178" s="5">
        <v>1425</v>
      </c>
      <c r="AN178" s="5">
        <v>1445</v>
      </c>
      <c r="AO178" s="5">
        <v>1705</v>
      </c>
      <c r="AP178" s="5">
        <v>3580</v>
      </c>
      <c r="AQ178" s="5">
        <v>16610</v>
      </c>
      <c r="AR178" s="5">
        <v>2615</v>
      </c>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row>
    <row r="179" spans="1:68" x14ac:dyDescent="0.25">
      <c r="A179" t="s">
        <v>189</v>
      </c>
      <c r="B179" t="s">
        <v>43</v>
      </c>
      <c r="C179" t="s">
        <v>2</v>
      </c>
      <c r="D179" s="5">
        <v>135</v>
      </c>
      <c r="E179" s="5">
        <v>3495</v>
      </c>
      <c r="F179" s="5">
        <v>23250</v>
      </c>
      <c r="G179" s="5">
        <v>15935</v>
      </c>
      <c r="H179" s="5">
        <v>2705</v>
      </c>
      <c r="I179" s="5">
        <v>555</v>
      </c>
      <c r="J179" s="5">
        <v>855</v>
      </c>
      <c r="K179" s="5">
        <v>2060</v>
      </c>
      <c r="L179" s="5">
        <v>2915</v>
      </c>
      <c r="M179" s="5">
        <v>1775</v>
      </c>
      <c r="N179" s="5">
        <v>9810</v>
      </c>
      <c r="O179" s="5">
        <v>14125</v>
      </c>
      <c r="P179" s="5">
        <v>7505</v>
      </c>
      <c r="Q179" s="5">
        <v>7035</v>
      </c>
      <c r="R179" s="5" t="s">
        <v>3</v>
      </c>
      <c r="S179" s="5">
        <v>790</v>
      </c>
      <c r="T179" s="5">
        <v>750</v>
      </c>
      <c r="U179" s="5">
        <v>825</v>
      </c>
      <c r="V179" s="5">
        <v>1040</v>
      </c>
      <c r="W179" s="5">
        <v>1225</v>
      </c>
      <c r="X179" s="5">
        <v>1550</v>
      </c>
      <c r="Y179" s="5">
        <v>1800</v>
      </c>
      <c r="Z179" s="5">
        <v>2020</v>
      </c>
      <c r="AA179" s="5">
        <v>2250</v>
      </c>
      <c r="AB179" s="5">
        <v>2310</v>
      </c>
      <c r="AC179" s="5">
        <v>2450</v>
      </c>
      <c r="AD179" s="5">
        <v>2410</v>
      </c>
      <c r="AE179" s="5">
        <v>2460</v>
      </c>
      <c r="AF179" s="5">
        <v>2365</v>
      </c>
      <c r="AG179" s="5">
        <v>2275</v>
      </c>
      <c r="AH179" s="5">
        <v>2245</v>
      </c>
      <c r="AI179" s="5">
        <v>2050</v>
      </c>
      <c r="AJ179" s="5">
        <v>1940</v>
      </c>
      <c r="AK179" s="5">
        <v>1825</v>
      </c>
      <c r="AL179" s="5">
        <v>1795</v>
      </c>
      <c r="AM179" s="5">
        <v>1665</v>
      </c>
      <c r="AN179" s="5">
        <v>1515</v>
      </c>
      <c r="AO179" s="5">
        <v>1455</v>
      </c>
      <c r="AP179" s="5">
        <v>1695</v>
      </c>
      <c r="AQ179" s="5">
        <v>3105</v>
      </c>
      <c r="AR179" s="5">
        <v>280</v>
      </c>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row>
    <row r="180" spans="1:68" x14ac:dyDescent="0.25">
      <c r="A180" t="s">
        <v>190</v>
      </c>
      <c r="B180" t="s">
        <v>1</v>
      </c>
      <c r="C180" t="s">
        <v>2</v>
      </c>
      <c r="D180" s="5">
        <v>1695</v>
      </c>
      <c r="E180" s="5">
        <v>10420</v>
      </c>
      <c r="F180" s="5">
        <v>41415</v>
      </c>
      <c r="G180" s="5">
        <v>46465</v>
      </c>
      <c r="H180" s="5">
        <v>4985</v>
      </c>
      <c r="I180" s="5">
        <v>3560</v>
      </c>
      <c r="J180" s="5">
        <v>1740</v>
      </c>
      <c r="K180" s="5">
        <v>4120</v>
      </c>
      <c r="L180" s="5">
        <v>4705</v>
      </c>
      <c r="M180" s="5">
        <v>3210</v>
      </c>
      <c r="N180" s="5">
        <v>23270</v>
      </c>
      <c r="O180" s="5">
        <v>34185</v>
      </c>
      <c r="P180" s="5">
        <v>19485</v>
      </c>
      <c r="Q180" s="5">
        <v>17815</v>
      </c>
      <c r="R180" s="5" t="s">
        <v>3</v>
      </c>
      <c r="S180" s="5">
        <v>1510</v>
      </c>
      <c r="T180" s="5">
        <v>2490</v>
      </c>
      <c r="U180" s="5">
        <v>2855</v>
      </c>
      <c r="V180" s="5">
        <v>3145</v>
      </c>
      <c r="W180" s="5">
        <v>3165</v>
      </c>
      <c r="X180" s="5">
        <v>3375</v>
      </c>
      <c r="Y180" s="5">
        <v>3320</v>
      </c>
      <c r="Z180" s="5">
        <v>3270</v>
      </c>
      <c r="AA180" s="5">
        <v>3325</v>
      </c>
      <c r="AB180" s="5">
        <v>3345</v>
      </c>
      <c r="AC180" s="5">
        <v>3390</v>
      </c>
      <c r="AD180" s="5">
        <v>3510</v>
      </c>
      <c r="AE180" s="5">
        <v>3435</v>
      </c>
      <c r="AF180" s="5">
        <v>3505</v>
      </c>
      <c r="AG180" s="5">
        <v>3550</v>
      </c>
      <c r="AH180" s="5">
        <v>3560</v>
      </c>
      <c r="AI180" s="5">
        <v>3525</v>
      </c>
      <c r="AJ180" s="5">
        <v>3510</v>
      </c>
      <c r="AK180" s="5">
        <v>3590</v>
      </c>
      <c r="AL180" s="5">
        <v>3440</v>
      </c>
      <c r="AM180" s="5">
        <v>3480</v>
      </c>
      <c r="AN180" s="5">
        <v>3755</v>
      </c>
      <c r="AO180" s="5">
        <v>4115</v>
      </c>
      <c r="AP180" s="5">
        <v>7175</v>
      </c>
      <c r="AQ180" s="5">
        <v>25195</v>
      </c>
      <c r="AR180" s="5">
        <v>25</v>
      </c>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row>
    <row r="181" spans="1:68" x14ac:dyDescent="0.25">
      <c r="A181" t="s">
        <v>191</v>
      </c>
      <c r="B181" t="s">
        <v>1</v>
      </c>
      <c r="C181" t="s">
        <v>9</v>
      </c>
      <c r="D181" s="5">
        <v>0</v>
      </c>
      <c r="E181" s="5">
        <v>0</v>
      </c>
      <c r="F181" s="5" t="s">
        <v>3</v>
      </c>
      <c r="G181" s="5">
        <v>15</v>
      </c>
      <c r="H181" s="5">
        <v>0</v>
      </c>
      <c r="I181" s="5">
        <v>33330</v>
      </c>
      <c r="J181" s="5">
        <v>1135</v>
      </c>
      <c r="K181" s="5">
        <v>1505</v>
      </c>
      <c r="L181" s="5">
        <v>1215</v>
      </c>
      <c r="M181" s="5">
        <v>690</v>
      </c>
      <c r="N181" s="5">
        <v>9855</v>
      </c>
      <c r="O181" s="5">
        <v>9380</v>
      </c>
      <c r="P181" s="5">
        <v>4740</v>
      </c>
      <c r="Q181" s="5">
        <v>4810</v>
      </c>
      <c r="R181" s="5">
        <v>10</v>
      </c>
      <c r="S181" s="5">
        <v>805</v>
      </c>
      <c r="T181" s="5">
        <v>2970</v>
      </c>
      <c r="U181" s="5">
        <v>4320</v>
      </c>
      <c r="V181" s="5">
        <v>4065</v>
      </c>
      <c r="W181" s="5">
        <v>3170</v>
      </c>
      <c r="X181" s="5">
        <v>2535</v>
      </c>
      <c r="Y181" s="5">
        <v>1940</v>
      </c>
      <c r="Z181" s="5">
        <v>1450</v>
      </c>
      <c r="AA181" s="5">
        <v>1290</v>
      </c>
      <c r="AB181" s="5">
        <v>1010</v>
      </c>
      <c r="AC181" s="5">
        <v>890</v>
      </c>
      <c r="AD181" s="5">
        <v>750</v>
      </c>
      <c r="AE181" s="5">
        <v>685</v>
      </c>
      <c r="AF181" s="5">
        <v>590</v>
      </c>
      <c r="AG181" s="5">
        <v>535</v>
      </c>
      <c r="AH181" s="5">
        <v>530</v>
      </c>
      <c r="AI181" s="5">
        <v>430</v>
      </c>
      <c r="AJ181" s="5">
        <v>370</v>
      </c>
      <c r="AK181" s="5">
        <v>395</v>
      </c>
      <c r="AL181" s="5">
        <v>300</v>
      </c>
      <c r="AM181" s="5">
        <v>300</v>
      </c>
      <c r="AN181" s="5">
        <v>265</v>
      </c>
      <c r="AO181" s="5">
        <v>255</v>
      </c>
      <c r="AP181" s="5">
        <v>215</v>
      </c>
      <c r="AQ181" s="5">
        <v>2515</v>
      </c>
      <c r="AR181" s="5">
        <v>770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86E29-CC55-491D-80E7-F760E05F3042}">
  <sheetPr codeName="Sheet2"/>
  <dimension ref="A1:AR181"/>
  <sheetViews>
    <sheetView workbookViewId="0">
      <selection sqref="A1:AR181"/>
    </sheetView>
  </sheetViews>
  <sheetFormatPr defaultRowHeight="15" x14ac:dyDescent="0.25"/>
  <cols>
    <col min="1" max="1" width="47.42578125" customWidth="1"/>
    <col min="2" max="2" width="23.7109375" customWidth="1"/>
    <col min="3" max="3" width="24.140625" customWidth="1"/>
    <col min="4" max="9" width="11.85546875" style="7" customWidth="1"/>
    <col min="10" max="10" width="14.5703125" style="7" customWidth="1"/>
    <col min="11" max="17" width="9.140625" style="7"/>
    <col min="18" max="18" width="13.140625" style="7" customWidth="1"/>
    <col min="19" max="44" width="9.140625" style="7"/>
  </cols>
  <sheetData>
    <row r="1" spans="1:44" x14ac:dyDescent="0.25">
      <c r="A1" t="s">
        <v>209</v>
      </c>
      <c r="B1" t="s">
        <v>210</v>
      </c>
      <c r="C1" t="s">
        <v>211</v>
      </c>
      <c r="D1" s="6" t="s">
        <v>212</v>
      </c>
      <c r="E1" s="6" t="s">
        <v>213</v>
      </c>
      <c r="F1" s="6" t="s">
        <v>214</v>
      </c>
      <c r="G1" s="6" t="s">
        <v>215</v>
      </c>
      <c r="H1" s="6" t="s">
        <v>216</v>
      </c>
      <c r="I1" s="6" t="s">
        <v>217</v>
      </c>
      <c r="J1" s="6" t="s">
        <v>218</v>
      </c>
      <c r="K1" s="6" t="s">
        <v>219</v>
      </c>
      <c r="L1" s="6" t="s">
        <v>220</v>
      </c>
      <c r="M1" s="6" t="s">
        <v>221</v>
      </c>
      <c r="N1" s="6" t="s">
        <v>222</v>
      </c>
      <c r="O1" s="6" t="s">
        <v>223</v>
      </c>
      <c r="P1" s="6" t="s">
        <v>224</v>
      </c>
      <c r="Q1" s="6" t="s">
        <v>225</v>
      </c>
      <c r="R1" s="6" t="s">
        <v>226</v>
      </c>
      <c r="S1" s="6" t="s">
        <v>227</v>
      </c>
      <c r="T1" s="6" t="s">
        <v>228</v>
      </c>
      <c r="U1" s="6" t="s">
        <v>229</v>
      </c>
      <c r="V1" s="6" t="s">
        <v>230</v>
      </c>
      <c r="W1" s="6" t="s">
        <v>231</v>
      </c>
      <c r="X1" s="6" t="s">
        <v>232</v>
      </c>
      <c r="Y1" s="6" t="s">
        <v>233</v>
      </c>
      <c r="Z1" s="6" t="s">
        <v>234</v>
      </c>
      <c r="AA1" s="6" t="s">
        <v>235</v>
      </c>
      <c r="AB1" s="6" t="s">
        <v>192</v>
      </c>
      <c r="AC1" s="6" t="s">
        <v>193</v>
      </c>
      <c r="AD1" s="6" t="s">
        <v>194</v>
      </c>
      <c r="AE1" s="6" t="s">
        <v>195</v>
      </c>
      <c r="AF1" s="6" t="s">
        <v>196</v>
      </c>
      <c r="AG1" s="6" t="s">
        <v>197</v>
      </c>
      <c r="AH1" s="6" t="s">
        <v>198</v>
      </c>
      <c r="AI1" s="6" t="s">
        <v>199</v>
      </c>
      <c r="AJ1" s="6" t="s">
        <v>200</v>
      </c>
      <c r="AK1" s="6" t="s">
        <v>201</v>
      </c>
      <c r="AL1" s="6" t="s">
        <v>202</v>
      </c>
      <c r="AM1" s="6" t="s">
        <v>203</v>
      </c>
      <c r="AN1" s="6" t="s">
        <v>204</v>
      </c>
      <c r="AO1" s="6" t="s">
        <v>205</v>
      </c>
      <c r="AP1" s="6" t="s">
        <v>206</v>
      </c>
      <c r="AQ1" s="6" t="s">
        <v>207</v>
      </c>
      <c r="AR1" s="6" t="s">
        <v>208</v>
      </c>
    </row>
    <row r="2" spans="1:44" x14ac:dyDescent="0.25">
      <c r="A2" t="s">
        <v>0</v>
      </c>
      <c r="B2" t="s">
        <v>1</v>
      </c>
      <c r="C2" t="s">
        <v>2</v>
      </c>
      <c r="D2" s="6">
        <v>140</v>
      </c>
      <c r="E2" s="6">
        <v>5375</v>
      </c>
      <c r="F2" s="6">
        <v>19320</v>
      </c>
      <c r="G2" s="6">
        <v>26195</v>
      </c>
      <c r="H2" s="6">
        <v>755</v>
      </c>
      <c r="I2" s="6">
        <v>285</v>
      </c>
      <c r="J2" s="6">
        <v>745</v>
      </c>
      <c r="K2" s="6">
        <v>2550</v>
      </c>
      <c r="L2" s="6">
        <v>3530</v>
      </c>
      <c r="M2" s="6">
        <v>1710</v>
      </c>
      <c r="N2" s="6">
        <v>10730</v>
      </c>
      <c r="O2" s="6">
        <v>17725</v>
      </c>
      <c r="P2" s="6">
        <v>8380</v>
      </c>
      <c r="Q2" s="6">
        <v>6705</v>
      </c>
      <c r="R2" s="6">
        <v>0</v>
      </c>
      <c r="S2" s="6">
        <v>275</v>
      </c>
      <c r="T2" s="6">
        <v>1020</v>
      </c>
      <c r="U2" s="6">
        <v>1715</v>
      </c>
      <c r="V2" s="6">
        <v>2335</v>
      </c>
      <c r="W2" s="6">
        <v>2590</v>
      </c>
      <c r="X2" s="6">
        <v>2570</v>
      </c>
      <c r="Y2" s="6">
        <v>2370</v>
      </c>
      <c r="Z2" s="6">
        <v>2140</v>
      </c>
      <c r="AA2" s="6">
        <v>1980</v>
      </c>
      <c r="AB2" s="6">
        <v>1840</v>
      </c>
      <c r="AC2" s="6">
        <v>1720</v>
      </c>
      <c r="AD2" s="6">
        <v>1730</v>
      </c>
      <c r="AE2" s="6">
        <v>1735</v>
      </c>
      <c r="AF2" s="6">
        <v>1775</v>
      </c>
      <c r="AG2" s="6">
        <v>1815</v>
      </c>
      <c r="AH2" s="6">
        <v>1795</v>
      </c>
      <c r="AI2" s="6">
        <v>1815</v>
      </c>
      <c r="AJ2" s="6">
        <v>1790</v>
      </c>
      <c r="AK2" s="6">
        <v>1760</v>
      </c>
      <c r="AL2" s="6">
        <v>1690</v>
      </c>
      <c r="AM2" s="6">
        <v>1750</v>
      </c>
      <c r="AN2" s="6">
        <v>1785</v>
      </c>
      <c r="AO2" s="6">
        <v>2020</v>
      </c>
      <c r="AP2" s="6">
        <v>3535</v>
      </c>
      <c r="AQ2" s="6">
        <v>6530</v>
      </c>
      <c r="AR2" s="6" t="s">
        <v>236</v>
      </c>
    </row>
    <row r="3" spans="1:44" x14ac:dyDescent="0.25">
      <c r="A3" t="s">
        <v>4</v>
      </c>
      <c r="B3" t="s">
        <v>5</v>
      </c>
      <c r="C3" t="s">
        <v>2</v>
      </c>
      <c r="D3" s="6">
        <v>215</v>
      </c>
      <c r="E3" s="6">
        <v>3070</v>
      </c>
      <c r="F3" s="6">
        <v>5690</v>
      </c>
      <c r="G3" s="6">
        <v>29410</v>
      </c>
      <c r="H3" s="6">
        <v>0</v>
      </c>
      <c r="I3" s="6">
        <v>3905</v>
      </c>
      <c r="J3" s="6">
        <v>7895</v>
      </c>
      <c r="K3" s="6">
        <v>14340</v>
      </c>
      <c r="L3" s="6">
        <v>15820</v>
      </c>
      <c r="M3" s="6">
        <v>4100</v>
      </c>
      <c r="N3" s="6">
        <v>100</v>
      </c>
      <c r="O3" s="6">
        <v>40</v>
      </c>
      <c r="P3" s="6" t="s">
        <v>236</v>
      </c>
      <c r="Q3" s="6">
        <v>0</v>
      </c>
      <c r="R3" s="6">
        <v>0</v>
      </c>
      <c r="S3" s="6">
        <v>105</v>
      </c>
      <c r="T3" s="6">
        <v>260</v>
      </c>
      <c r="U3" s="6">
        <v>495</v>
      </c>
      <c r="V3" s="6">
        <v>860</v>
      </c>
      <c r="W3" s="6">
        <v>1285</v>
      </c>
      <c r="X3" s="6">
        <v>1605</v>
      </c>
      <c r="Y3" s="6">
        <v>1835</v>
      </c>
      <c r="Z3" s="6">
        <v>2105</v>
      </c>
      <c r="AA3" s="6">
        <v>2205</v>
      </c>
      <c r="AB3" s="6">
        <v>2275</v>
      </c>
      <c r="AC3" s="6">
        <v>2295</v>
      </c>
      <c r="AD3" s="6">
        <v>2300</v>
      </c>
      <c r="AE3" s="6">
        <v>2245</v>
      </c>
      <c r="AF3" s="6">
        <v>2150</v>
      </c>
      <c r="AG3" s="6">
        <v>2030</v>
      </c>
      <c r="AH3" s="6">
        <v>1935</v>
      </c>
      <c r="AI3" s="6">
        <v>1800</v>
      </c>
      <c r="AJ3" s="6">
        <v>1710</v>
      </c>
      <c r="AK3" s="6">
        <v>1635</v>
      </c>
      <c r="AL3" s="6">
        <v>1590</v>
      </c>
      <c r="AM3" s="6">
        <v>1615</v>
      </c>
      <c r="AN3" s="6">
        <v>1685</v>
      </c>
      <c r="AO3" s="6">
        <v>2020</v>
      </c>
      <c r="AP3" s="6">
        <v>2910</v>
      </c>
      <c r="AQ3" s="6">
        <v>1160</v>
      </c>
      <c r="AR3" s="6">
        <v>180</v>
      </c>
    </row>
    <row r="4" spans="1:44" x14ac:dyDescent="0.25">
      <c r="A4" t="s">
        <v>6</v>
      </c>
      <c r="B4" t="s">
        <v>7</v>
      </c>
      <c r="C4" t="s">
        <v>2</v>
      </c>
      <c r="D4" s="6">
        <v>15</v>
      </c>
      <c r="E4" s="6">
        <v>795</v>
      </c>
      <c r="F4" s="6">
        <v>3040</v>
      </c>
      <c r="G4" s="6">
        <v>28895</v>
      </c>
      <c r="H4" s="6">
        <v>145</v>
      </c>
      <c r="I4" s="6">
        <v>55620</v>
      </c>
      <c r="J4" s="6">
        <v>2835</v>
      </c>
      <c r="K4" s="6">
        <v>5205</v>
      </c>
      <c r="L4" s="6">
        <v>5755</v>
      </c>
      <c r="M4" s="6">
        <v>2985</v>
      </c>
      <c r="N4" s="6">
        <v>17845</v>
      </c>
      <c r="O4" s="6">
        <v>28400</v>
      </c>
      <c r="P4" s="6">
        <v>12515</v>
      </c>
      <c r="Q4" s="6">
        <v>12970</v>
      </c>
      <c r="R4" s="6" t="s">
        <v>236</v>
      </c>
      <c r="S4" s="6">
        <v>435</v>
      </c>
      <c r="T4" s="6">
        <v>665</v>
      </c>
      <c r="U4" s="6">
        <v>1275</v>
      </c>
      <c r="V4" s="6">
        <v>2265</v>
      </c>
      <c r="W4" s="6">
        <v>2790</v>
      </c>
      <c r="X4" s="6">
        <v>3100</v>
      </c>
      <c r="Y4" s="6">
        <v>3110</v>
      </c>
      <c r="Z4" s="6">
        <v>3025</v>
      </c>
      <c r="AA4" s="6">
        <v>2870</v>
      </c>
      <c r="AB4" s="6">
        <v>2735</v>
      </c>
      <c r="AC4" s="6">
        <v>2605</v>
      </c>
      <c r="AD4" s="6">
        <v>2580</v>
      </c>
      <c r="AE4" s="6">
        <v>2430</v>
      </c>
      <c r="AF4" s="6">
        <v>2415</v>
      </c>
      <c r="AG4" s="6">
        <v>2390</v>
      </c>
      <c r="AH4" s="6">
        <v>2485</v>
      </c>
      <c r="AI4" s="6">
        <v>2440</v>
      </c>
      <c r="AJ4" s="6">
        <v>2520</v>
      </c>
      <c r="AK4" s="6">
        <v>2550</v>
      </c>
      <c r="AL4" s="6">
        <v>2685</v>
      </c>
      <c r="AM4" s="6">
        <v>2800</v>
      </c>
      <c r="AN4" s="6">
        <v>2855</v>
      </c>
      <c r="AO4" s="6">
        <v>3470</v>
      </c>
      <c r="AP4" s="6">
        <v>6455</v>
      </c>
      <c r="AQ4" s="6">
        <v>18090</v>
      </c>
      <c r="AR4" s="6">
        <v>7460</v>
      </c>
    </row>
    <row r="5" spans="1:44" x14ac:dyDescent="0.25">
      <c r="A5" t="s">
        <v>8</v>
      </c>
      <c r="B5" t="s">
        <v>7</v>
      </c>
      <c r="C5" t="s">
        <v>9</v>
      </c>
      <c r="D5" s="6">
        <v>0</v>
      </c>
      <c r="E5" s="6">
        <v>10</v>
      </c>
      <c r="F5" s="6">
        <v>50</v>
      </c>
      <c r="G5" s="6">
        <v>17005</v>
      </c>
      <c r="H5" s="6">
        <v>10</v>
      </c>
      <c r="I5" s="6">
        <v>1115</v>
      </c>
      <c r="J5" s="6">
        <v>35</v>
      </c>
      <c r="K5" s="6">
        <v>630</v>
      </c>
      <c r="L5" s="6">
        <v>1415</v>
      </c>
      <c r="M5" s="6">
        <v>705</v>
      </c>
      <c r="N5" s="6">
        <v>5295</v>
      </c>
      <c r="O5" s="6">
        <v>7150</v>
      </c>
      <c r="P5" s="6">
        <v>2090</v>
      </c>
      <c r="Q5" s="6">
        <v>865</v>
      </c>
      <c r="R5" s="6">
        <v>0</v>
      </c>
      <c r="S5" s="6">
        <v>80</v>
      </c>
      <c r="T5" s="6">
        <v>810</v>
      </c>
      <c r="U5" s="6">
        <v>1950</v>
      </c>
      <c r="V5" s="6">
        <v>2180</v>
      </c>
      <c r="W5" s="6">
        <v>2060</v>
      </c>
      <c r="X5" s="6">
        <v>1705</v>
      </c>
      <c r="Y5" s="6">
        <v>1430</v>
      </c>
      <c r="Z5" s="6">
        <v>1135</v>
      </c>
      <c r="AA5" s="6">
        <v>920</v>
      </c>
      <c r="AB5" s="6">
        <v>765</v>
      </c>
      <c r="AC5" s="6">
        <v>615</v>
      </c>
      <c r="AD5" s="6">
        <v>500</v>
      </c>
      <c r="AE5" s="6">
        <v>380</v>
      </c>
      <c r="AF5" s="6">
        <v>315</v>
      </c>
      <c r="AG5" s="6">
        <v>220</v>
      </c>
      <c r="AH5" s="6">
        <v>175</v>
      </c>
      <c r="AI5" s="6">
        <v>130</v>
      </c>
      <c r="AJ5" s="6">
        <v>80</v>
      </c>
      <c r="AK5" s="6">
        <v>70</v>
      </c>
      <c r="AL5" s="6">
        <v>65</v>
      </c>
      <c r="AM5" s="6">
        <v>40</v>
      </c>
      <c r="AN5" s="6">
        <v>30</v>
      </c>
      <c r="AO5" s="6">
        <v>20</v>
      </c>
      <c r="AP5" s="6">
        <v>20</v>
      </c>
      <c r="AQ5" s="6">
        <v>1950</v>
      </c>
      <c r="AR5" s="6">
        <v>555</v>
      </c>
    </row>
    <row r="6" spans="1:44" x14ac:dyDescent="0.25">
      <c r="A6" t="s">
        <v>10</v>
      </c>
      <c r="B6" t="s">
        <v>7</v>
      </c>
      <c r="C6" t="s">
        <v>9</v>
      </c>
      <c r="D6" s="6">
        <v>0</v>
      </c>
      <c r="E6" s="6">
        <v>0</v>
      </c>
      <c r="F6" s="6">
        <v>0</v>
      </c>
      <c r="G6" s="6">
        <v>0</v>
      </c>
      <c r="H6" s="6">
        <v>0</v>
      </c>
      <c r="I6" s="6">
        <v>2985</v>
      </c>
      <c r="J6" s="6">
        <v>0</v>
      </c>
      <c r="K6" s="6">
        <v>215</v>
      </c>
      <c r="L6" s="6">
        <v>205</v>
      </c>
      <c r="M6" s="6">
        <v>105</v>
      </c>
      <c r="N6" s="6">
        <v>1265</v>
      </c>
      <c r="O6" s="6">
        <v>955</v>
      </c>
      <c r="P6" s="6">
        <v>190</v>
      </c>
      <c r="Q6" s="6">
        <v>50</v>
      </c>
      <c r="R6" s="6">
        <v>0</v>
      </c>
      <c r="S6" s="6">
        <v>30</v>
      </c>
      <c r="T6" s="6">
        <v>90</v>
      </c>
      <c r="U6" s="6">
        <v>145</v>
      </c>
      <c r="V6" s="6">
        <v>150</v>
      </c>
      <c r="W6" s="6">
        <v>130</v>
      </c>
      <c r="X6" s="6">
        <v>180</v>
      </c>
      <c r="Y6" s="6">
        <v>200</v>
      </c>
      <c r="Z6" s="6">
        <v>225</v>
      </c>
      <c r="AA6" s="6">
        <v>235</v>
      </c>
      <c r="AB6" s="6">
        <v>245</v>
      </c>
      <c r="AC6" s="6">
        <v>175</v>
      </c>
      <c r="AD6" s="6">
        <v>180</v>
      </c>
      <c r="AE6" s="6">
        <v>145</v>
      </c>
      <c r="AF6" s="6">
        <v>140</v>
      </c>
      <c r="AG6" s="6">
        <v>110</v>
      </c>
      <c r="AH6" s="6">
        <v>65</v>
      </c>
      <c r="AI6" s="6">
        <v>60</v>
      </c>
      <c r="AJ6" s="6">
        <v>65</v>
      </c>
      <c r="AK6" s="6">
        <v>50</v>
      </c>
      <c r="AL6" s="6">
        <v>35</v>
      </c>
      <c r="AM6" s="6">
        <v>40</v>
      </c>
      <c r="AN6" s="6">
        <v>25</v>
      </c>
      <c r="AO6" s="6">
        <v>25</v>
      </c>
      <c r="AP6" s="6">
        <v>20</v>
      </c>
      <c r="AQ6" s="6">
        <v>175</v>
      </c>
      <c r="AR6" s="6">
        <v>45</v>
      </c>
    </row>
    <row r="7" spans="1:44" x14ac:dyDescent="0.25">
      <c r="A7" t="s">
        <v>11</v>
      </c>
      <c r="B7" t="s">
        <v>12</v>
      </c>
      <c r="C7" t="s">
        <v>2</v>
      </c>
      <c r="D7" s="6">
        <v>7810</v>
      </c>
      <c r="E7" s="6">
        <v>15270</v>
      </c>
      <c r="F7" s="6">
        <v>70735</v>
      </c>
      <c r="G7" s="6">
        <v>27485</v>
      </c>
      <c r="H7" s="6">
        <v>6570</v>
      </c>
      <c r="I7" s="6">
        <v>345</v>
      </c>
      <c r="J7" s="6">
        <v>4510</v>
      </c>
      <c r="K7" s="6">
        <v>6950</v>
      </c>
      <c r="L7" s="6">
        <v>6550</v>
      </c>
      <c r="M7" s="6">
        <v>3550</v>
      </c>
      <c r="N7" s="6">
        <v>23250</v>
      </c>
      <c r="O7" s="6">
        <v>45650</v>
      </c>
      <c r="P7" s="6">
        <v>19475</v>
      </c>
      <c r="Q7" s="6">
        <v>18235</v>
      </c>
      <c r="R7" s="6">
        <v>50</v>
      </c>
      <c r="S7" s="6">
        <v>445</v>
      </c>
      <c r="T7" s="6">
        <v>770</v>
      </c>
      <c r="U7" s="6">
        <v>970</v>
      </c>
      <c r="V7" s="6">
        <v>1125</v>
      </c>
      <c r="W7" s="6">
        <v>1345</v>
      </c>
      <c r="X7" s="6">
        <v>1440</v>
      </c>
      <c r="Y7" s="6">
        <v>1515</v>
      </c>
      <c r="Z7" s="6">
        <v>1730</v>
      </c>
      <c r="AA7" s="6">
        <v>1880</v>
      </c>
      <c r="AB7" s="6">
        <v>2020</v>
      </c>
      <c r="AC7" s="6">
        <v>2225</v>
      </c>
      <c r="AD7" s="6">
        <v>2520</v>
      </c>
      <c r="AE7" s="6">
        <v>2670</v>
      </c>
      <c r="AF7" s="6">
        <v>2895</v>
      </c>
      <c r="AG7" s="6">
        <v>3055</v>
      </c>
      <c r="AH7" s="6">
        <v>3295</v>
      </c>
      <c r="AI7" s="6">
        <v>3350</v>
      </c>
      <c r="AJ7" s="6">
        <v>3535</v>
      </c>
      <c r="AK7" s="6">
        <v>4285</v>
      </c>
      <c r="AL7" s="6">
        <v>4470</v>
      </c>
      <c r="AM7" s="6">
        <v>4700</v>
      </c>
      <c r="AN7" s="6">
        <v>4915</v>
      </c>
      <c r="AO7" s="6">
        <v>6385</v>
      </c>
      <c r="AP7" s="6">
        <v>11580</v>
      </c>
      <c r="AQ7" s="6">
        <v>55090</v>
      </c>
      <c r="AR7" s="6">
        <v>15</v>
      </c>
    </row>
    <row r="8" spans="1:44" x14ac:dyDescent="0.25">
      <c r="A8" t="s">
        <v>13</v>
      </c>
      <c r="B8" t="s">
        <v>1</v>
      </c>
      <c r="C8" t="s">
        <v>2</v>
      </c>
      <c r="D8" s="6">
        <v>1120</v>
      </c>
      <c r="E8" s="6">
        <v>5025</v>
      </c>
      <c r="F8" s="6">
        <v>9695</v>
      </c>
      <c r="G8" s="6">
        <v>60995</v>
      </c>
      <c r="H8" s="6">
        <v>60</v>
      </c>
      <c r="I8" s="6">
        <v>1485</v>
      </c>
      <c r="J8" s="6">
        <v>1890</v>
      </c>
      <c r="K8" s="6">
        <v>4115</v>
      </c>
      <c r="L8" s="6">
        <v>4875</v>
      </c>
      <c r="M8" s="6">
        <v>2700</v>
      </c>
      <c r="N8" s="6">
        <v>17680</v>
      </c>
      <c r="O8" s="6">
        <v>26800</v>
      </c>
      <c r="P8" s="6">
        <v>11920</v>
      </c>
      <c r="Q8" s="6">
        <v>8390</v>
      </c>
      <c r="R8" s="6" t="s">
        <v>236</v>
      </c>
      <c r="S8" s="6">
        <v>325</v>
      </c>
      <c r="T8" s="6">
        <v>590</v>
      </c>
      <c r="U8" s="6">
        <v>980</v>
      </c>
      <c r="V8" s="6">
        <v>1420</v>
      </c>
      <c r="W8" s="6">
        <v>1825</v>
      </c>
      <c r="X8" s="6">
        <v>2230</v>
      </c>
      <c r="Y8" s="6">
        <v>2370</v>
      </c>
      <c r="Z8" s="6">
        <v>2605</v>
      </c>
      <c r="AA8" s="6">
        <v>2770</v>
      </c>
      <c r="AB8" s="6">
        <v>2925</v>
      </c>
      <c r="AC8" s="6">
        <v>2975</v>
      </c>
      <c r="AD8" s="6">
        <v>3020</v>
      </c>
      <c r="AE8" s="6">
        <v>3120</v>
      </c>
      <c r="AF8" s="6">
        <v>3185</v>
      </c>
      <c r="AG8" s="6">
        <v>3135</v>
      </c>
      <c r="AH8" s="6">
        <v>3195</v>
      </c>
      <c r="AI8" s="6">
        <v>3210</v>
      </c>
      <c r="AJ8" s="6">
        <v>3105</v>
      </c>
      <c r="AK8" s="6">
        <v>3140</v>
      </c>
      <c r="AL8" s="6">
        <v>3110</v>
      </c>
      <c r="AM8" s="6">
        <v>3130</v>
      </c>
      <c r="AN8" s="6">
        <v>3250</v>
      </c>
      <c r="AO8" s="6">
        <v>3700</v>
      </c>
      <c r="AP8" s="6">
        <v>7080</v>
      </c>
      <c r="AQ8" s="6">
        <v>11965</v>
      </c>
      <c r="AR8" s="6">
        <v>20</v>
      </c>
    </row>
    <row r="9" spans="1:44" x14ac:dyDescent="0.25">
      <c r="A9" t="s">
        <v>14</v>
      </c>
      <c r="B9" t="s">
        <v>12</v>
      </c>
      <c r="C9" t="s">
        <v>2</v>
      </c>
      <c r="D9" s="6">
        <v>14010</v>
      </c>
      <c r="E9" s="6">
        <v>5765</v>
      </c>
      <c r="F9" s="6">
        <v>137505</v>
      </c>
      <c r="G9" s="6">
        <v>88385</v>
      </c>
      <c r="H9" s="6">
        <v>13485</v>
      </c>
      <c r="I9" s="6">
        <v>3260</v>
      </c>
      <c r="J9" s="6">
        <v>10465</v>
      </c>
      <c r="K9" s="6">
        <v>16380</v>
      </c>
      <c r="L9" s="6">
        <v>18360</v>
      </c>
      <c r="M9" s="6">
        <v>8505</v>
      </c>
      <c r="N9" s="6">
        <v>70130</v>
      </c>
      <c r="O9" s="6">
        <v>96635</v>
      </c>
      <c r="P9" s="6">
        <v>24855</v>
      </c>
      <c r="Q9" s="6">
        <v>16915</v>
      </c>
      <c r="R9" s="6">
        <v>165</v>
      </c>
      <c r="S9" s="6">
        <v>990</v>
      </c>
      <c r="T9" s="6">
        <v>2410</v>
      </c>
      <c r="U9" s="6">
        <v>3575</v>
      </c>
      <c r="V9" s="6">
        <v>4285</v>
      </c>
      <c r="W9" s="6">
        <v>4985</v>
      </c>
      <c r="X9" s="6">
        <v>5650</v>
      </c>
      <c r="Y9" s="6">
        <v>6310</v>
      </c>
      <c r="Z9" s="6">
        <v>6945</v>
      </c>
      <c r="AA9" s="6">
        <v>7545</v>
      </c>
      <c r="AB9" s="6">
        <v>7975</v>
      </c>
      <c r="AC9" s="6">
        <v>8430</v>
      </c>
      <c r="AD9" s="6">
        <v>8640</v>
      </c>
      <c r="AE9" s="6">
        <v>8975</v>
      </c>
      <c r="AF9" s="6">
        <v>9190</v>
      </c>
      <c r="AG9" s="6">
        <v>9435</v>
      </c>
      <c r="AH9" s="6">
        <v>9720</v>
      </c>
      <c r="AI9" s="6">
        <v>9600</v>
      </c>
      <c r="AJ9" s="6">
        <v>10135</v>
      </c>
      <c r="AK9" s="6">
        <v>10850</v>
      </c>
      <c r="AL9" s="6">
        <v>10970</v>
      </c>
      <c r="AM9" s="6">
        <v>11515</v>
      </c>
      <c r="AN9" s="6">
        <v>12225</v>
      </c>
      <c r="AO9" s="6">
        <v>14360</v>
      </c>
      <c r="AP9" s="6">
        <v>30810</v>
      </c>
      <c r="AQ9" s="6">
        <v>46700</v>
      </c>
      <c r="AR9" s="6">
        <v>185</v>
      </c>
    </row>
    <row r="10" spans="1:44" x14ac:dyDescent="0.25">
      <c r="A10" t="s">
        <v>15</v>
      </c>
      <c r="B10" t="s">
        <v>12</v>
      </c>
      <c r="C10" t="s">
        <v>9</v>
      </c>
      <c r="D10" s="6">
        <v>0</v>
      </c>
      <c r="E10" s="6">
        <v>5765</v>
      </c>
      <c r="F10" s="6">
        <v>1235</v>
      </c>
      <c r="G10" s="6">
        <v>22260</v>
      </c>
      <c r="H10" s="6">
        <v>825</v>
      </c>
      <c r="I10" s="6">
        <v>965</v>
      </c>
      <c r="J10" s="6">
        <v>505</v>
      </c>
      <c r="K10" s="6">
        <v>1415</v>
      </c>
      <c r="L10" s="6">
        <v>2565</v>
      </c>
      <c r="M10" s="6">
        <v>960</v>
      </c>
      <c r="N10" s="6">
        <v>6450</v>
      </c>
      <c r="O10" s="6">
        <v>9910</v>
      </c>
      <c r="P10" s="6">
        <v>2480</v>
      </c>
      <c r="Q10" s="6">
        <v>1000</v>
      </c>
      <c r="R10" s="6">
        <v>0</v>
      </c>
      <c r="S10" s="6">
        <v>375</v>
      </c>
      <c r="T10" s="6">
        <v>745</v>
      </c>
      <c r="U10" s="6">
        <v>1435</v>
      </c>
      <c r="V10" s="6">
        <v>1885</v>
      </c>
      <c r="W10" s="6">
        <v>2065</v>
      </c>
      <c r="X10" s="6">
        <v>2090</v>
      </c>
      <c r="Y10" s="6">
        <v>1950</v>
      </c>
      <c r="Z10" s="6">
        <v>1750</v>
      </c>
      <c r="AA10" s="6">
        <v>1615</v>
      </c>
      <c r="AB10" s="6">
        <v>1490</v>
      </c>
      <c r="AC10" s="6">
        <v>1230</v>
      </c>
      <c r="AD10" s="6">
        <v>1135</v>
      </c>
      <c r="AE10" s="6">
        <v>935</v>
      </c>
      <c r="AF10" s="6">
        <v>890</v>
      </c>
      <c r="AG10" s="6">
        <v>775</v>
      </c>
      <c r="AH10" s="6">
        <v>650</v>
      </c>
      <c r="AI10" s="6">
        <v>555</v>
      </c>
      <c r="AJ10" s="6">
        <v>475</v>
      </c>
      <c r="AK10" s="6">
        <v>385</v>
      </c>
      <c r="AL10" s="6">
        <v>335</v>
      </c>
      <c r="AM10" s="6">
        <v>250</v>
      </c>
      <c r="AN10" s="6">
        <v>215</v>
      </c>
      <c r="AO10" s="6">
        <v>185</v>
      </c>
      <c r="AP10" s="6">
        <v>140</v>
      </c>
      <c r="AQ10" s="6">
        <v>1000</v>
      </c>
      <c r="AR10" s="6">
        <v>725</v>
      </c>
    </row>
    <row r="11" spans="1:44" x14ac:dyDescent="0.25">
      <c r="A11" t="s">
        <v>16</v>
      </c>
      <c r="B11" t="s">
        <v>17</v>
      </c>
      <c r="C11" t="s">
        <v>2</v>
      </c>
      <c r="D11" s="6">
        <v>760</v>
      </c>
      <c r="E11" s="6">
        <v>6645</v>
      </c>
      <c r="F11" s="6">
        <v>37915</v>
      </c>
      <c r="G11" s="6">
        <v>78915</v>
      </c>
      <c r="H11" s="6">
        <v>5020</v>
      </c>
      <c r="I11" s="6">
        <v>12080</v>
      </c>
      <c r="J11" s="6">
        <v>3480</v>
      </c>
      <c r="K11" s="6">
        <v>7800</v>
      </c>
      <c r="L11" s="6">
        <v>9925</v>
      </c>
      <c r="M11" s="6">
        <v>4970</v>
      </c>
      <c r="N11" s="6">
        <v>30420</v>
      </c>
      <c r="O11" s="6">
        <v>48125</v>
      </c>
      <c r="P11" s="6">
        <v>18980</v>
      </c>
      <c r="Q11" s="6">
        <v>17645</v>
      </c>
      <c r="R11" s="6">
        <v>0</v>
      </c>
      <c r="S11" s="6">
        <v>480</v>
      </c>
      <c r="T11" s="6">
        <v>1805</v>
      </c>
      <c r="U11" s="6">
        <v>2845</v>
      </c>
      <c r="V11" s="6">
        <v>3970</v>
      </c>
      <c r="W11" s="6">
        <v>4590</v>
      </c>
      <c r="X11" s="6">
        <v>4935</v>
      </c>
      <c r="Y11" s="6">
        <v>5045</v>
      </c>
      <c r="Z11" s="6">
        <v>5010</v>
      </c>
      <c r="AA11" s="6">
        <v>4675</v>
      </c>
      <c r="AB11" s="6">
        <v>4615</v>
      </c>
      <c r="AC11" s="6">
        <v>4520</v>
      </c>
      <c r="AD11" s="6">
        <v>4290</v>
      </c>
      <c r="AE11" s="6">
        <v>4155</v>
      </c>
      <c r="AF11" s="6">
        <v>4220</v>
      </c>
      <c r="AG11" s="6">
        <v>4215</v>
      </c>
      <c r="AH11" s="6">
        <v>4080</v>
      </c>
      <c r="AI11" s="6">
        <v>4165</v>
      </c>
      <c r="AJ11" s="6">
        <v>4220</v>
      </c>
      <c r="AK11" s="6">
        <v>4725</v>
      </c>
      <c r="AL11" s="6">
        <v>4640</v>
      </c>
      <c r="AM11" s="6">
        <v>4885</v>
      </c>
      <c r="AN11" s="6">
        <v>5330</v>
      </c>
      <c r="AO11" s="6">
        <v>6290</v>
      </c>
      <c r="AP11" s="6">
        <v>14310</v>
      </c>
      <c r="AQ11" s="6">
        <v>29315</v>
      </c>
      <c r="AR11" s="6" t="s">
        <v>236</v>
      </c>
    </row>
    <row r="12" spans="1:44" x14ac:dyDescent="0.25">
      <c r="A12" t="s">
        <v>18</v>
      </c>
      <c r="B12" t="s">
        <v>7</v>
      </c>
      <c r="C12" t="s">
        <v>19</v>
      </c>
      <c r="D12" s="6">
        <v>0</v>
      </c>
      <c r="E12" s="6">
        <v>0</v>
      </c>
      <c r="F12" s="6">
        <v>0</v>
      </c>
      <c r="G12" s="6">
        <v>0</v>
      </c>
      <c r="H12" s="6">
        <v>0</v>
      </c>
      <c r="I12" s="6">
        <v>1770</v>
      </c>
      <c r="J12" s="6">
        <v>10</v>
      </c>
      <c r="K12" s="6">
        <v>105</v>
      </c>
      <c r="L12" s="6">
        <v>260</v>
      </c>
      <c r="M12" s="6">
        <v>85</v>
      </c>
      <c r="N12" s="6">
        <v>390</v>
      </c>
      <c r="O12" s="6">
        <v>645</v>
      </c>
      <c r="P12" s="6">
        <v>195</v>
      </c>
      <c r="Q12" s="6">
        <v>80</v>
      </c>
      <c r="R12" s="6">
        <v>0</v>
      </c>
      <c r="S12" s="6">
        <v>0</v>
      </c>
      <c r="T12" s="6">
        <v>0</v>
      </c>
      <c r="U12" s="6">
        <v>0</v>
      </c>
      <c r="V12" s="6">
        <v>0</v>
      </c>
      <c r="W12" s="6">
        <v>0</v>
      </c>
      <c r="X12" s="6">
        <v>0</v>
      </c>
      <c r="Y12" s="6">
        <v>0</v>
      </c>
      <c r="Z12" s="6">
        <v>0</v>
      </c>
      <c r="AA12" s="6">
        <v>0</v>
      </c>
      <c r="AB12" s="6">
        <v>0</v>
      </c>
      <c r="AC12" s="6">
        <v>0</v>
      </c>
      <c r="AD12" s="6">
        <v>0</v>
      </c>
      <c r="AE12" s="6">
        <v>0</v>
      </c>
      <c r="AF12" s="6">
        <v>0</v>
      </c>
      <c r="AG12" s="6">
        <v>0</v>
      </c>
      <c r="AH12" s="6">
        <v>0</v>
      </c>
      <c r="AI12" s="6">
        <v>0</v>
      </c>
      <c r="AJ12" s="6">
        <v>0</v>
      </c>
      <c r="AK12" s="6">
        <v>0</v>
      </c>
      <c r="AL12" s="6">
        <v>0</v>
      </c>
      <c r="AM12" s="6">
        <v>0</v>
      </c>
      <c r="AN12" s="6">
        <v>0</v>
      </c>
      <c r="AO12" s="6">
        <v>0</v>
      </c>
      <c r="AP12" s="6">
        <v>0</v>
      </c>
      <c r="AQ12" s="6">
        <v>0</v>
      </c>
      <c r="AR12" s="6">
        <v>1770</v>
      </c>
    </row>
    <row r="13" spans="1:44" x14ac:dyDescent="0.25">
      <c r="A13" t="s">
        <v>20</v>
      </c>
      <c r="B13" t="s">
        <v>21</v>
      </c>
      <c r="C13" t="s">
        <v>2</v>
      </c>
      <c r="D13" s="6">
        <v>665</v>
      </c>
      <c r="E13" s="6">
        <v>3505</v>
      </c>
      <c r="F13" s="6">
        <v>9200</v>
      </c>
      <c r="G13" s="6">
        <v>24760</v>
      </c>
      <c r="H13" s="6">
        <v>4100</v>
      </c>
      <c r="I13" s="6">
        <v>80</v>
      </c>
      <c r="J13" s="6">
        <v>8495</v>
      </c>
      <c r="K13" s="6">
        <v>14275</v>
      </c>
      <c r="L13" s="6">
        <v>15795</v>
      </c>
      <c r="M13" s="6">
        <v>3690</v>
      </c>
      <c r="N13" s="6">
        <v>40</v>
      </c>
      <c r="O13" s="6">
        <v>10</v>
      </c>
      <c r="P13" s="6">
        <v>0</v>
      </c>
      <c r="Q13" s="6" t="s">
        <v>237</v>
      </c>
      <c r="R13" s="6">
        <v>0</v>
      </c>
      <c r="S13" s="6">
        <v>105</v>
      </c>
      <c r="T13" s="6">
        <v>240</v>
      </c>
      <c r="U13" s="6">
        <v>455</v>
      </c>
      <c r="V13" s="6">
        <v>880</v>
      </c>
      <c r="W13" s="6">
        <v>1210</v>
      </c>
      <c r="X13" s="6">
        <v>1485</v>
      </c>
      <c r="Y13" s="6">
        <v>1725</v>
      </c>
      <c r="Z13" s="6">
        <v>1885</v>
      </c>
      <c r="AA13" s="6">
        <v>1995</v>
      </c>
      <c r="AB13" s="6">
        <v>1960</v>
      </c>
      <c r="AC13" s="6">
        <v>1945</v>
      </c>
      <c r="AD13" s="6">
        <v>1975</v>
      </c>
      <c r="AE13" s="6">
        <v>1925</v>
      </c>
      <c r="AF13" s="6">
        <v>1800</v>
      </c>
      <c r="AG13" s="6">
        <v>1695</v>
      </c>
      <c r="AH13" s="6">
        <v>1660</v>
      </c>
      <c r="AI13" s="6">
        <v>1595</v>
      </c>
      <c r="AJ13" s="6">
        <v>1585</v>
      </c>
      <c r="AK13" s="6">
        <v>1610</v>
      </c>
      <c r="AL13" s="6">
        <v>1555</v>
      </c>
      <c r="AM13" s="6">
        <v>1615</v>
      </c>
      <c r="AN13" s="6">
        <v>1680</v>
      </c>
      <c r="AO13" s="6">
        <v>2515</v>
      </c>
      <c r="AP13" s="6">
        <v>4110</v>
      </c>
      <c r="AQ13" s="6">
        <v>3095</v>
      </c>
      <c r="AR13" s="6">
        <v>10</v>
      </c>
    </row>
    <row r="14" spans="1:44" x14ac:dyDescent="0.25">
      <c r="A14" t="s">
        <v>22</v>
      </c>
      <c r="B14" t="s">
        <v>5</v>
      </c>
      <c r="C14" t="s">
        <v>2</v>
      </c>
      <c r="D14" s="6">
        <v>675</v>
      </c>
      <c r="E14" s="6">
        <v>7140</v>
      </c>
      <c r="F14" s="6">
        <v>28685</v>
      </c>
      <c r="G14" s="6">
        <v>23385</v>
      </c>
      <c r="H14" s="6">
        <v>855</v>
      </c>
      <c r="I14" s="6">
        <v>550</v>
      </c>
      <c r="J14" s="6">
        <v>980</v>
      </c>
      <c r="K14" s="6">
        <v>2715</v>
      </c>
      <c r="L14" s="6">
        <v>3235</v>
      </c>
      <c r="M14" s="6">
        <v>1990</v>
      </c>
      <c r="N14" s="6">
        <v>11120</v>
      </c>
      <c r="O14" s="6">
        <v>20010</v>
      </c>
      <c r="P14" s="6">
        <v>11205</v>
      </c>
      <c r="Q14" s="6">
        <v>10045</v>
      </c>
      <c r="R14" s="6">
        <v>0</v>
      </c>
      <c r="S14" s="6">
        <v>350</v>
      </c>
      <c r="T14" s="6">
        <v>655</v>
      </c>
      <c r="U14" s="6">
        <v>925</v>
      </c>
      <c r="V14" s="6">
        <v>1035</v>
      </c>
      <c r="W14" s="6">
        <v>1145</v>
      </c>
      <c r="X14" s="6">
        <v>1260</v>
      </c>
      <c r="Y14" s="6">
        <v>1340</v>
      </c>
      <c r="Z14" s="6">
        <v>1405</v>
      </c>
      <c r="AA14" s="6">
        <v>1500</v>
      </c>
      <c r="AB14" s="6">
        <v>1465</v>
      </c>
      <c r="AC14" s="6">
        <v>1580</v>
      </c>
      <c r="AD14" s="6">
        <v>1620</v>
      </c>
      <c r="AE14" s="6">
        <v>1735</v>
      </c>
      <c r="AF14" s="6">
        <v>1790</v>
      </c>
      <c r="AG14" s="6">
        <v>1760</v>
      </c>
      <c r="AH14" s="6">
        <v>1920</v>
      </c>
      <c r="AI14" s="6">
        <v>1970</v>
      </c>
      <c r="AJ14" s="6">
        <v>1870</v>
      </c>
      <c r="AK14" s="6">
        <v>2020</v>
      </c>
      <c r="AL14" s="6">
        <v>2055</v>
      </c>
      <c r="AM14" s="6">
        <v>2110</v>
      </c>
      <c r="AN14" s="6">
        <v>2065</v>
      </c>
      <c r="AO14" s="6">
        <v>2510</v>
      </c>
      <c r="AP14" s="6">
        <v>3935</v>
      </c>
      <c r="AQ14" s="6">
        <v>21290</v>
      </c>
      <c r="AR14" s="6" t="s">
        <v>236</v>
      </c>
    </row>
    <row r="15" spans="1:44" x14ac:dyDescent="0.25">
      <c r="A15" t="s">
        <v>23</v>
      </c>
      <c r="B15" t="s">
        <v>5</v>
      </c>
      <c r="C15" t="s">
        <v>2</v>
      </c>
      <c r="D15" s="6">
        <v>155</v>
      </c>
      <c r="E15" s="6">
        <v>0</v>
      </c>
      <c r="F15" s="6">
        <v>53510</v>
      </c>
      <c r="G15" s="6">
        <v>31195</v>
      </c>
      <c r="H15" s="6">
        <v>0</v>
      </c>
      <c r="I15" s="6">
        <v>16240</v>
      </c>
      <c r="J15" s="6">
        <v>2535</v>
      </c>
      <c r="K15" s="6">
        <v>6335</v>
      </c>
      <c r="L15" s="6">
        <v>7505</v>
      </c>
      <c r="M15" s="6">
        <v>3895</v>
      </c>
      <c r="N15" s="6">
        <v>24770</v>
      </c>
      <c r="O15" s="6">
        <v>34500</v>
      </c>
      <c r="P15" s="6">
        <v>12540</v>
      </c>
      <c r="Q15" s="6">
        <v>9020</v>
      </c>
      <c r="R15" s="6">
        <v>0</v>
      </c>
      <c r="S15" s="6">
        <v>1690</v>
      </c>
      <c r="T15" s="6">
        <v>3090</v>
      </c>
      <c r="U15" s="6">
        <v>3140</v>
      </c>
      <c r="V15" s="6">
        <v>3015</v>
      </c>
      <c r="W15" s="6">
        <v>2995</v>
      </c>
      <c r="X15" s="6">
        <v>2995</v>
      </c>
      <c r="Y15" s="6">
        <v>3130</v>
      </c>
      <c r="Z15" s="6">
        <v>3350</v>
      </c>
      <c r="AA15" s="6">
        <v>3440</v>
      </c>
      <c r="AB15" s="6">
        <v>3450</v>
      </c>
      <c r="AC15" s="6">
        <v>3545</v>
      </c>
      <c r="AD15" s="6">
        <v>3510</v>
      </c>
      <c r="AE15" s="6">
        <v>3585</v>
      </c>
      <c r="AF15" s="6">
        <v>3490</v>
      </c>
      <c r="AG15" s="6">
        <v>3555</v>
      </c>
      <c r="AH15" s="6">
        <v>3460</v>
      </c>
      <c r="AI15" s="6">
        <v>3515</v>
      </c>
      <c r="AJ15" s="6">
        <v>3200</v>
      </c>
      <c r="AK15" s="6">
        <v>3430</v>
      </c>
      <c r="AL15" s="6">
        <v>3285</v>
      </c>
      <c r="AM15" s="6">
        <v>3350</v>
      </c>
      <c r="AN15" s="6">
        <v>3350</v>
      </c>
      <c r="AO15" s="6">
        <v>3930</v>
      </c>
      <c r="AP15" s="6">
        <v>5690</v>
      </c>
      <c r="AQ15" s="6">
        <v>19920</v>
      </c>
      <c r="AR15" s="6">
        <v>0</v>
      </c>
    </row>
    <row r="16" spans="1:44" x14ac:dyDescent="0.25">
      <c r="A16" t="s">
        <v>24</v>
      </c>
      <c r="B16" t="s">
        <v>1</v>
      </c>
      <c r="C16" t="s">
        <v>2</v>
      </c>
      <c r="D16" s="6">
        <v>310</v>
      </c>
      <c r="E16" s="6">
        <v>8630</v>
      </c>
      <c r="F16" s="6">
        <v>46140</v>
      </c>
      <c r="G16" s="6">
        <v>47295</v>
      </c>
      <c r="H16" s="6">
        <v>430</v>
      </c>
      <c r="I16" s="6">
        <v>5705</v>
      </c>
      <c r="J16" s="6">
        <v>2385</v>
      </c>
      <c r="K16" s="6">
        <v>6065</v>
      </c>
      <c r="L16" s="6">
        <v>7575</v>
      </c>
      <c r="M16" s="6">
        <v>4310</v>
      </c>
      <c r="N16" s="6">
        <v>28665</v>
      </c>
      <c r="O16" s="6">
        <v>39135</v>
      </c>
      <c r="P16" s="6">
        <v>11830</v>
      </c>
      <c r="Q16" s="6">
        <v>8545</v>
      </c>
      <c r="R16" s="6">
        <v>0</v>
      </c>
      <c r="S16" s="6">
        <v>365</v>
      </c>
      <c r="T16" s="6">
        <v>780</v>
      </c>
      <c r="U16" s="6">
        <v>1310</v>
      </c>
      <c r="V16" s="6">
        <v>1815</v>
      </c>
      <c r="W16" s="6">
        <v>2375</v>
      </c>
      <c r="X16" s="6">
        <v>2885</v>
      </c>
      <c r="Y16" s="6">
        <v>3215</v>
      </c>
      <c r="Z16" s="6">
        <v>3430</v>
      </c>
      <c r="AA16" s="6">
        <v>3665</v>
      </c>
      <c r="AB16" s="6">
        <v>3675</v>
      </c>
      <c r="AC16" s="6">
        <v>3800</v>
      </c>
      <c r="AD16" s="6">
        <v>4000</v>
      </c>
      <c r="AE16" s="6">
        <v>3835</v>
      </c>
      <c r="AF16" s="6">
        <v>3900</v>
      </c>
      <c r="AG16" s="6">
        <v>3935</v>
      </c>
      <c r="AH16" s="6">
        <v>3870</v>
      </c>
      <c r="AI16" s="6">
        <v>3850</v>
      </c>
      <c r="AJ16" s="6">
        <v>3955</v>
      </c>
      <c r="AK16" s="6">
        <v>3950</v>
      </c>
      <c r="AL16" s="6">
        <v>4025</v>
      </c>
      <c r="AM16" s="6">
        <v>4150</v>
      </c>
      <c r="AN16" s="6">
        <v>4410</v>
      </c>
      <c r="AO16" s="6">
        <v>5520</v>
      </c>
      <c r="AP16" s="6">
        <v>18895</v>
      </c>
      <c r="AQ16" s="6">
        <v>12890</v>
      </c>
      <c r="AR16" s="6">
        <v>10</v>
      </c>
    </row>
    <row r="17" spans="1:44" x14ac:dyDescent="0.25">
      <c r="A17" t="s">
        <v>25</v>
      </c>
      <c r="B17" t="s">
        <v>5</v>
      </c>
      <c r="C17" t="s">
        <v>19</v>
      </c>
      <c r="D17" s="6" t="s">
        <v>236</v>
      </c>
      <c r="E17" s="6">
        <v>480</v>
      </c>
      <c r="F17" s="6">
        <v>625</v>
      </c>
      <c r="G17" s="6">
        <v>37100</v>
      </c>
      <c r="H17" s="6">
        <v>1465</v>
      </c>
      <c r="I17" s="6">
        <v>385</v>
      </c>
      <c r="J17" s="6">
        <v>1190</v>
      </c>
      <c r="K17" s="6">
        <v>3000</v>
      </c>
      <c r="L17" s="6">
        <v>4120</v>
      </c>
      <c r="M17" s="6">
        <v>1705</v>
      </c>
      <c r="N17" s="6">
        <v>10905</v>
      </c>
      <c r="O17" s="6">
        <v>13845</v>
      </c>
      <c r="P17" s="6">
        <v>3775</v>
      </c>
      <c r="Q17" s="6">
        <v>1525</v>
      </c>
      <c r="R17" s="6">
        <v>0</v>
      </c>
      <c r="S17" s="6">
        <v>3920</v>
      </c>
      <c r="T17" s="6">
        <v>8375</v>
      </c>
      <c r="U17" s="6">
        <v>8260</v>
      </c>
      <c r="V17" s="6">
        <v>6065</v>
      </c>
      <c r="W17" s="6">
        <v>4215</v>
      </c>
      <c r="X17" s="6">
        <v>2865</v>
      </c>
      <c r="Y17" s="6">
        <v>1805</v>
      </c>
      <c r="Z17" s="6">
        <v>1225</v>
      </c>
      <c r="AA17" s="6">
        <v>860</v>
      </c>
      <c r="AB17" s="6">
        <v>625</v>
      </c>
      <c r="AC17" s="6">
        <v>485</v>
      </c>
      <c r="AD17" s="6">
        <v>400</v>
      </c>
      <c r="AE17" s="6">
        <v>230</v>
      </c>
      <c r="AF17" s="6">
        <v>180</v>
      </c>
      <c r="AG17" s="6">
        <v>120</v>
      </c>
      <c r="AH17" s="6">
        <v>100</v>
      </c>
      <c r="AI17" s="6">
        <v>75</v>
      </c>
      <c r="AJ17" s="6">
        <v>65</v>
      </c>
      <c r="AK17" s="6">
        <v>45</v>
      </c>
      <c r="AL17" s="6">
        <v>30</v>
      </c>
      <c r="AM17" s="6">
        <v>25</v>
      </c>
      <c r="AN17" s="6">
        <v>25</v>
      </c>
      <c r="AO17" s="6">
        <v>25</v>
      </c>
      <c r="AP17" s="6">
        <v>10</v>
      </c>
      <c r="AQ17" s="6">
        <v>15</v>
      </c>
      <c r="AR17" s="6" t="s">
        <v>236</v>
      </c>
    </row>
    <row r="18" spans="1:44" x14ac:dyDescent="0.25">
      <c r="A18" t="s">
        <v>26</v>
      </c>
      <c r="B18" t="s">
        <v>7</v>
      </c>
      <c r="C18" t="s">
        <v>2</v>
      </c>
      <c r="D18" s="6">
        <v>370</v>
      </c>
      <c r="E18" s="6">
        <v>16205</v>
      </c>
      <c r="F18" s="6">
        <v>35555</v>
      </c>
      <c r="G18" s="6">
        <v>60940</v>
      </c>
      <c r="H18" s="6">
        <v>1355</v>
      </c>
      <c r="I18" s="6">
        <v>31600</v>
      </c>
      <c r="J18" s="6">
        <v>3400</v>
      </c>
      <c r="K18" s="6">
        <v>6890</v>
      </c>
      <c r="L18" s="6">
        <v>9045</v>
      </c>
      <c r="M18" s="6">
        <v>4780</v>
      </c>
      <c r="N18" s="6">
        <v>33345</v>
      </c>
      <c r="O18" s="6">
        <v>51245</v>
      </c>
      <c r="P18" s="6">
        <v>21070</v>
      </c>
      <c r="Q18" s="6">
        <v>16250</v>
      </c>
      <c r="R18" s="6" t="s">
        <v>236</v>
      </c>
      <c r="S18" s="6">
        <v>3220</v>
      </c>
      <c r="T18" s="6">
        <v>2335</v>
      </c>
      <c r="U18" s="6">
        <v>2640</v>
      </c>
      <c r="V18" s="6">
        <v>3375</v>
      </c>
      <c r="W18" s="6">
        <v>3895</v>
      </c>
      <c r="X18" s="6">
        <v>4400</v>
      </c>
      <c r="Y18" s="6">
        <v>4690</v>
      </c>
      <c r="Z18" s="6">
        <v>4785</v>
      </c>
      <c r="AA18" s="6">
        <v>5065</v>
      </c>
      <c r="AB18" s="6">
        <v>4890</v>
      </c>
      <c r="AC18" s="6">
        <v>5020</v>
      </c>
      <c r="AD18" s="6">
        <v>4720</v>
      </c>
      <c r="AE18" s="6">
        <v>4670</v>
      </c>
      <c r="AF18" s="6">
        <v>4680</v>
      </c>
      <c r="AG18" s="6">
        <v>4570</v>
      </c>
      <c r="AH18" s="6">
        <v>4560</v>
      </c>
      <c r="AI18" s="6">
        <v>4505</v>
      </c>
      <c r="AJ18" s="6">
        <v>4400</v>
      </c>
      <c r="AK18" s="6">
        <v>4440</v>
      </c>
      <c r="AL18" s="6">
        <v>4320</v>
      </c>
      <c r="AM18" s="6">
        <v>4385</v>
      </c>
      <c r="AN18" s="6">
        <v>4680</v>
      </c>
      <c r="AO18" s="6">
        <v>5355</v>
      </c>
      <c r="AP18" s="6">
        <v>12865</v>
      </c>
      <c r="AQ18" s="6">
        <v>33475</v>
      </c>
      <c r="AR18" s="6">
        <v>85</v>
      </c>
    </row>
    <row r="19" spans="1:44" x14ac:dyDescent="0.25">
      <c r="A19" t="s">
        <v>27</v>
      </c>
      <c r="B19" t="s">
        <v>7</v>
      </c>
      <c r="C19" t="s">
        <v>2</v>
      </c>
      <c r="D19" s="6">
        <v>185</v>
      </c>
      <c r="E19" s="6">
        <v>9145</v>
      </c>
      <c r="F19" s="6">
        <v>36050</v>
      </c>
      <c r="G19" s="6">
        <v>15185</v>
      </c>
      <c r="H19" s="6">
        <v>135</v>
      </c>
      <c r="I19" s="6">
        <v>10175</v>
      </c>
      <c r="J19" s="6">
        <v>2310</v>
      </c>
      <c r="K19" s="6">
        <v>4495</v>
      </c>
      <c r="L19" s="6">
        <v>5380</v>
      </c>
      <c r="M19" s="6">
        <v>2695</v>
      </c>
      <c r="N19" s="6">
        <v>14255</v>
      </c>
      <c r="O19" s="6">
        <v>22870</v>
      </c>
      <c r="P19" s="6">
        <v>9770</v>
      </c>
      <c r="Q19" s="6">
        <v>9110</v>
      </c>
      <c r="R19" s="6" t="s">
        <v>236</v>
      </c>
      <c r="S19" s="6">
        <v>175</v>
      </c>
      <c r="T19" s="6">
        <v>450</v>
      </c>
      <c r="U19" s="6">
        <v>1045</v>
      </c>
      <c r="V19" s="6">
        <v>1505</v>
      </c>
      <c r="W19" s="6">
        <v>1840</v>
      </c>
      <c r="X19" s="6">
        <v>2030</v>
      </c>
      <c r="Y19" s="6">
        <v>2015</v>
      </c>
      <c r="Z19" s="6">
        <v>2085</v>
      </c>
      <c r="AA19" s="6">
        <v>2055</v>
      </c>
      <c r="AB19" s="6">
        <v>2045</v>
      </c>
      <c r="AC19" s="6">
        <v>2045</v>
      </c>
      <c r="AD19" s="6">
        <v>2100</v>
      </c>
      <c r="AE19" s="6">
        <v>2385</v>
      </c>
      <c r="AF19" s="6">
        <v>2310</v>
      </c>
      <c r="AG19" s="6">
        <v>2260</v>
      </c>
      <c r="AH19" s="6">
        <v>2355</v>
      </c>
      <c r="AI19" s="6">
        <v>2300</v>
      </c>
      <c r="AJ19" s="6">
        <v>2355</v>
      </c>
      <c r="AK19" s="6">
        <v>2640</v>
      </c>
      <c r="AL19" s="6">
        <v>2635</v>
      </c>
      <c r="AM19" s="6">
        <v>2730</v>
      </c>
      <c r="AN19" s="6">
        <v>2825</v>
      </c>
      <c r="AO19" s="6">
        <v>3395</v>
      </c>
      <c r="AP19" s="6">
        <v>5620</v>
      </c>
      <c r="AQ19" s="6">
        <v>17655</v>
      </c>
      <c r="AR19" s="6">
        <v>25</v>
      </c>
    </row>
    <row r="20" spans="1:44" x14ac:dyDescent="0.25">
      <c r="A20" t="s">
        <v>28</v>
      </c>
      <c r="B20" t="s">
        <v>1</v>
      </c>
      <c r="C20" t="s">
        <v>2</v>
      </c>
      <c r="D20" s="6">
        <v>445</v>
      </c>
      <c r="E20" s="6">
        <v>17070</v>
      </c>
      <c r="F20" s="6">
        <v>47040</v>
      </c>
      <c r="G20" s="6">
        <v>56700</v>
      </c>
      <c r="H20" s="6">
        <v>1890</v>
      </c>
      <c r="I20" s="6">
        <v>2375</v>
      </c>
      <c r="J20" s="6">
        <v>2260</v>
      </c>
      <c r="K20" s="6">
        <v>6095</v>
      </c>
      <c r="L20" s="6">
        <v>8625</v>
      </c>
      <c r="M20" s="6">
        <v>4770</v>
      </c>
      <c r="N20" s="6">
        <v>29190</v>
      </c>
      <c r="O20" s="6">
        <v>43645</v>
      </c>
      <c r="P20" s="6">
        <v>17235</v>
      </c>
      <c r="Q20" s="6">
        <v>13700</v>
      </c>
      <c r="R20" s="6">
        <v>0</v>
      </c>
      <c r="S20" s="6">
        <v>520</v>
      </c>
      <c r="T20" s="6">
        <v>2050</v>
      </c>
      <c r="U20" s="6">
        <v>2980</v>
      </c>
      <c r="V20" s="6">
        <v>4205</v>
      </c>
      <c r="W20" s="6">
        <v>5155</v>
      </c>
      <c r="X20" s="6">
        <v>5835</v>
      </c>
      <c r="Y20" s="6">
        <v>5920</v>
      </c>
      <c r="Z20" s="6">
        <v>5880</v>
      </c>
      <c r="AA20" s="6">
        <v>5760</v>
      </c>
      <c r="AB20" s="6">
        <v>5530</v>
      </c>
      <c r="AC20" s="6">
        <v>5525</v>
      </c>
      <c r="AD20" s="6">
        <v>5315</v>
      </c>
      <c r="AE20" s="6">
        <v>5200</v>
      </c>
      <c r="AF20" s="6">
        <v>5145</v>
      </c>
      <c r="AG20" s="6">
        <v>4985</v>
      </c>
      <c r="AH20" s="6">
        <v>4810</v>
      </c>
      <c r="AI20" s="6">
        <v>4650</v>
      </c>
      <c r="AJ20" s="6">
        <v>4235</v>
      </c>
      <c r="AK20" s="6">
        <v>4135</v>
      </c>
      <c r="AL20" s="6">
        <v>3810</v>
      </c>
      <c r="AM20" s="6">
        <v>3680</v>
      </c>
      <c r="AN20" s="6">
        <v>3825</v>
      </c>
      <c r="AO20" s="6">
        <v>3970</v>
      </c>
      <c r="AP20" s="6">
        <v>8280</v>
      </c>
      <c r="AQ20" s="6">
        <v>14100</v>
      </c>
      <c r="AR20" s="6">
        <v>15</v>
      </c>
    </row>
    <row r="21" spans="1:44" x14ac:dyDescent="0.25">
      <c r="A21" t="s">
        <v>29</v>
      </c>
      <c r="B21" t="s">
        <v>17</v>
      </c>
      <c r="C21" t="s">
        <v>2</v>
      </c>
      <c r="D21" s="6">
        <v>615</v>
      </c>
      <c r="E21" s="6">
        <v>1740</v>
      </c>
      <c r="F21" s="6">
        <v>15195</v>
      </c>
      <c r="G21" s="6">
        <v>59515</v>
      </c>
      <c r="H21" s="6">
        <v>4090</v>
      </c>
      <c r="I21" s="6">
        <v>27970</v>
      </c>
      <c r="J21" s="6">
        <v>2430</v>
      </c>
      <c r="K21" s="6">
        <v>5615</v>
      </c>
      <c r="L21" s="6">
        <v>8565</v>
      </c>
      <c r="M21" s="6">
        <v>4180</v>
      </c>
      <c r="N21" s="6">
        <v>24600</v>
      </c>
      <c r="O21" s="6">
        <v>36180</v>
      </c>
      <c r="P21" s="6">
        <v>15540</v>
      </c>
      <c r="Q21" s="6">
        <v>12015</v>
      </c>
      <c r="R21" s="6">
        <v>0</v>
      </c>
      <c r="S21" s="6">
        <v>1160</v>
      </c>
      <c r="T21" s="6">
        <v>4135</v>
      </c>
      <c r="U21" s="6">
        <v>4990</v>
      </c>
      <c r="V21" s="6">
        <v>4905</v>
      </c>
      <c r="W21" s="6">
        <v>4830</v>
      </c>
      <c r="X21" s="6">
        <v>4700</v>
      </c>
      <c r="Y21" s="6">
        <v>4385</v>
      </c>
      <c r="Z21" s="6">
        <v>4210</v>
      </c>
      <c r="AA21" s="6">
        <v>3840</v>
      </c>
      <c r="AB21" s="6">
        <v>3505</v>
      </c>
      <c r="AC21" s="6">
        <v>3325</v>
      </c>
      <c r="AD21" s="6">
        <v>3135</v>
      </c>
      <c r="AE21" s="6">
        <v>2955</v>
      </c>
      <c r="AF21" s="6">
        <v>2680</v>
      </c>
      <c r="AG21" s="6">
        <v>2660</v>
      </c>
      <c r="AH21" s="6">
        <v>2515</v>
      </c>
      <c r="AI21" s="6">
        <v>2455</v>
      </c>
      <c r="AJ21" s="6">
        <v>2365</v>
      </c>
      <c r="AK21" s="6">
        <v>2285</v>
      </c>
      <c r="AL21" s="6">
        <v>2245</v>
      </c>
      <c r="AM21" s="6">
        <v>2080</v>
      </c>
      <c r="AN21" s="6">
        <v>2055</v>
      </c>
      <c r="AO21" s="6">
        <v>2130</v>
      </c>
      <c r="AP21" s="6">
        <v>2235</v>
      </c>
      <c r="AQ21" s="6">
        <v>33250</v>
      </c>
      <c r="AR21" s="6">
        <v>95</v>
      </c>
    </row>
    <row r="22" spans="1:44" x14ac:dyDescent="0.25">
      <c r="A22" t="s">
        <v>30</v>
      </c>
      <c r="B22" t="s">
        <v>12</v>
      </c>
      <c r="C22" t="s">
        <v>19</v>
      </c>
      <c r="D22" s="6" t="s">
        <v>236</v>
      </c>
      <c r="E22" s="6">
        <v>10</v>
      </c>
      <c r="F22" s="6">
        <v>280</v>
      </c>
      <c r="G22" s="6">
        <v>425</v>
      </c>
      <c r="H22" s="6">
        <v>22905</v>
      </c>
      <c r="I22" s="6">
        <v>430</v>
      </c>
      <c r="J22" s="6">
        <v>80</v>
      </c>
      <c r="K22" s="6">
        <v>590</v>
      </c>
      <c r="L22" s="6">
        <v>1690</v>
      </c>
      <c r="M22" s="6">
        <v>850</v>
      </c>
      <c r="N22" s="6">
        <v>6150</v>
      </c>
      <c r="O22" s="6">
        <v>9665</v>
      </c>
      <c r="P22" s="6">
        <v>3295</v>
      </c>
      <c r="Q22" s="6">
        <v>1735</v>
      </c>
      <c r="R22" s="6">
        <v>0</v>
      </c>
      <c r="S22" s="6">
        <v>710</v>
      </c>
      <c r="T22" s="6">
        <v>1050</v>
      </c>
      <c r="U22" s="6">
        <v>1770</v>
      </c>
      <c r="V22" s="6">
        <v>2250</v>
      </c>
      <c r="W22" s="6">
        <v>2355</v>
      </c>
      <c r="X22" s="6">
        <v>2340</v>
      </c>
      <c r="Y22" s="6">
        <v>2170</v>
      </c>
      <c r="Z22" s="6">
        <v>1945</v>
      </c>
      <c r="AA22" s="6">
        <v>1690</v>
      </c>
      <c r="AB22" s="6">
        <v>1470</v>
      </c>
      <c r="AC22" s="6">
        <v>1225</v>
      </c>
      <c r="AD22" s="6">
        <v>1075</v>
      </c>
      <c r="AE22" s="6">
        <v>885</v>
      </c>
      <c r="AF22" s="6">
        <v>675</v>
      </c>
      <c r="AG22" s="6">
        <v>595</v>
      </c>
      <c r="AH22" s="6">
        <v>480</v>
      </c>
      <c r="AI22" s="6">
        <v>340</v>
      </c>
      <c r="AJ22" s="6">
        <v>290</v>
      </c>
      <c r="AK22" s="6">
        <v>220</v>
      </c>
      <c r="AL22" s="6">
        <v>160</v>
      </c>
      <c r="AM22" s="6">
        <v>145</v>
      </c>
      <c r="AN22" s="6">
        <v>85</v>
      </c>
      <c r="AO22" s="6">
        <v>65</v>
      </c>
      <c r="AP22" s="6">
        <v>55</v>
      </c>
      <c r="AQ22" s="6">
        <v>10</v>
      </c>
      <c r="AR22" s="6" t="s">
        <v>236</v>
      </c>
    </row>
    <row r="23" spans="1:44" x14ac:dyDescent="0.25">
      <c r="A23" t="s">
        <v>31</v>
      </c>
      <c r="B23" t="s">
        <v>12</v>
      </c>
      <c r="C23" t="s">
        <v>2</v>
      </c>
      <c r="D23" s="6">
        <v>240</v>
      </c>
      <c r="E23" s="6">
        <v>5370</v>
      </c>
      <c r="F23" s="6">
        <v>11810</v>
      </c>
      <c r="G23" s="6">
        <v>16985</v>
      </c>
      <c r="H23" s="6">
        <v>660</v>
      </c>
      <c r="I23" s="6">
        <v>113780</v>
      </c>
      <c r="J23" s="6">
        <v>7360</v>
      </c>
      <c r="K23" s="6">
        <v>10130</v>
      </c>
      <c r="L23" s="6">
        <v>10350</v>
      </c>
      <c r="M23" s="6">
        <v>4540</v>
      </c>
      <c r="N23" s="6">
        <v>36370</v>
      </c>
      <c r="O23" s="6">
        <v>51105</v>
      </c>
      <c r="P23" s="6">
        <v>16810</v>
      </c>
      <c r="Q23" s="6">
        <v>12185</v>
      </c>
      <c r="R23" s="6">
        <v>0</v>
      </c>
      <c r="S23" s="6">
        <v>400</v>
      </c>
      <c r="T23" s="6">
        <v>850</v>
      </c>
      <c r="U23" s="6">
        <v>1370</v>
      </c>
      <c r="V23" s="6">
        <v>1955</v>
      </c>
      <c r="W23" s="6">
        <v>2675</v>
      </c>
      <c r="X23" s="6">
        <v>3350</v>
      </c>
      <c r="Y23" s="6">
        <v>3805</v>
      </c>
      <c r="Z23" s="6">
        <v>4215</v>
      </c>
      <c r="AA23" s="6">
        <v>4390</v>
      </c>
      <c r="AB23" s="6">
        <v>4620</v>
      </c>
      <c r="AC23" s="6">
        <v>4950</v>
      </c>
      <c r="AD23" s="6">
        <v>5260</v>
      </c>
      <c r="AE23" s="6">
        <v>5260</v>
      </c>
      <c r="AF23" s="6">
        <v>5515</v>
      </c>
      <c r="AG23" s="6">
        <v>5630</v>
      </c>
      <c r="AH23" s="6">
        <v>5925</v>
      </c>
      <c r="AI23" s="6">
        <v>5890</v>
      </c>
      <c r="AJ23" s="6">
        <v>6115</v>
      </c>
      <c r="AK23" s="6">
        <v>6130</v>
      </c>
      <c r="AL23" s="6">
        <v>6150</v>
      </c>
      <c r="AM23" s="6">
        <v>6415</v>
      </c>
      <c r="AN23" s="6">
        <v>6885</v>
      </c>
      <c r="AO23" s="6">
        <v>8870</v>
      </c>
      <c r="AP23" s="6">
        <v>21410</v>
      </c>
      <c r="AQ23" s="6">
        <v>20590</v>
      </c>
      <c r="AR23" s="6">
        <v>220</v>
      </c>
    </row>
    <row r="24" spans="1:44" x14ac:dyDescent="0.25">
      <c r="A24" t="s">
        <v>32</v>
      </c>
      <c r="B24" t="s">
        <v>21</v>
      </c>
      <c r="C24" t="s">
        <v>2</v>
      </c>
      <c r="D24" s="6">
        <v>1415</v>
      </c>
      <c r="E24" s="6">
        <v>5165</v>
      </c>
      <c r="F24" s="6">
        <v>31525</v>
      </c>
      <c r="G24" s="6">
        <v>11020</v>
      </c>
      <c r="H24" s="6">
        <v>4290</v>
      </c>
      <c r="I24" s="6">
        <v>20775</v>
      </c>
      <c r="J24" s="6">
        <v>1065</v>
      </c>
      <c r="K24" s="6">
        <v>2720</v>
      </c>
      <c r="L24" s="6">
        <v>3545</v>
      </c>
      <c r="M24" s="6">
        <v>2255</v>
      </c>
      <c r="N24" s="6">
        <v>15740</v>
      </c>
      <c r="O24" s="6">
        <v>25045</v>
      </c>
      <c r="P24" s="6">
        <v>13260</v>
      </c>
      <c r="Q24" s="6">
        <v>10570</v>
      </c>
      <c r="R24" s="6">
        <v>0</v>
      </c>
      <c r="S24" s="6">
        <v>125</v>
      </c>
      <c r="T24" s="6">
        <v>855</v>
      </c>
      <c r="U24" s="6">
        <v>1950</v>
      </c>
      <c r="V24" s="6">
        <v>2685</v>
      </c>
      <c r="W24" s="6">
        <v>3045</v>
      </c>
      <c r="X24" s="6">
        <v>3010</v>
      </c>
      <c r="Y24" s="6">
        <v>2885</v>
      </c>
      <c r="Z24" s="6">
        <v>2805</v>
      </c>
      <c r="AA24" s="6">
        <v>2670</v>
      </c>
      <c r="AB24" s="6">
        <v>2625</v>
      </c>
      <c r="AC24" s="6">
        <v>2650</v>
      </c>
      <c r="AD24" s="6">
        <v>2520</v>
      </c>
      <c r="AE24" s="6">
        <v>2750</v>
      </c>
      <c r="AF24" s="6">
        <v>2750</v>
      </c>
      <c r="AG24" s="6">
        <v>2850</v>
      </c>
      <c r="AH24" s="6">
        <v>2810</v>
      </c>
      <c r="AI24" s="6">
        <v>2900</v>
      </c>
      <c r="AJ24" s="6">
        <v>2925</v>
      </c>
      <c r="AK24" s="6">
        <v>2995</v>
      </c>
      <c r="AL24" s="6">
        <v>3120</v>
      </c>
      <c r="AM24" s="6">
        <v>3065</v>
      </c>
      <c r="AN24" s="6">
        <v>3325</v>
      </c>
      <c r="AO24" s="6">
        <v>3435</v>
      </c>
      <c r="AP24" s="6">
        <v>7110</v>
      </c>
      <c r="AQ24" s="6">
        <v>6315</v>
      </c>
      <c r="AR24" s="6">
        <v>10</v>
      </c>
    </row>
    <row r="25" spans="1:44" x14ac:dyDescent="0.25">
      <c r="A25" t="s">
        <v>33</v>
      </c>
      <c r="B25" t="s">
        <v>1</v>
      </c>
      <c r="C25" t="s">
        <v>9</v>
      </c>
      <c r="D25" s="6" t="s">
        <v>236</v>
      </c>
      <c r="E25" s="6">
        <v>2390</v>
      </c>
      <c r="F25" s="6">
        <v>10875</v>
      </c>
      <c r="G25" s="6">
        <v>53275</v>
      </c>
      <c r="H25" s="6">
        <v>2965</v>
      </c>
      <c r="I25" s="6">
        <v>7855</v>
      </c>
      <c r="J25" s="6">
        <v>1050</v>
      </c>
      <c r="K25" s="6">
        <v>4475</v>
      </c>
      <c r="L25" s="6">
        <v>7775</v>
      </c>
      <c r="M25" s="6">
        <v>3450</v>
      </c>
      <c r="N25" s="6">
        <v>20735</v>
      </c>
      <c r="O25" s="6">
        <v>28085</v>
      </c>
      <c r="P25" s="6">
        <v>8580</v>
      </c>
      <c r="Q25" s="6">
        <v>3205</v>
      </c>
      <c r="R25" s="6">
        <v>0</v>
      </c>
      <c r="S25" s="6">
        <v>600</v>
      </c>
      <c r="T25" s="6">
        <v>4820</v>
      </c>
      <c r="U25" s="6">
        <v>9185</v>
      </c>
      <c r="V25" s="6">
        <v>10070</v>
      </c>
      <c r="W25" s="6">
        <v>9150</v>
      </c>
      <c r="X25" s="6">
        <v>7965</v>
      </c>
      <c r="Y25" s="6">
        <v>6520</v>
      </c>
      <c r="Z25" s="6">
        <v>5485</v>
      </c>
      <c r="AA25" s="6">
        <v>4640</v>
      </c>
      <c r="AB25" s="6">
        <v>3780</v>
      </c>
      <c r="AC25" s="6">
        <v>3125</v>
      </c>
      <c r="AD25" s="6">
        <v>2410</v>
      </c>
      <c r="AE25" s="6">
        <v>1975</v>
      </c>
      <c r="AF25" s="6">
        <v>1580</v>
      </c>
      <c r="AG25" s="6">
        <v>1285</v>
      </c>
      <c r="AH25" s="6">
        <v>1055</v>
      </c>
      <c r="AI25" s="6">
        <v>880</v>
      </c>
      <c r="AJ25" s="6">
        <v>695</v>
      </c>
      <c r="AK25" s="6">
        <v>570</v>
      </c>
      <c r="AL25" s="6">
        <v>410</v>
      </c>
      <c r="AM25" s="6">
        <v>285</v>
      </c>
      <c r="AN25" s="6">
        <v>240</v>
      </c>
      <c r="AO25" s="6">
        <v>185</v>
      </c>
      <c r="AP25" s="6">
        <v>125</v>
      </c>
      <c r="AQ25" s="6">
        <v>335</v>
      </c>
      <c r="AR25" s="6">
        <v>0</v>
      </c>
    </row>
    <row r="26" spans="1:44" x14ac:dyDescent="0.25">
      <c r="A26" t="s">
        <v>34</v>
      </c>
      <c r="B26" t="s">
        <v>17</v>
      </c>
      <c r="C26" t="s">
        <v>9</v>
      </c>
      <c r="D26" s="6" t="s">
        <v>236</v>
      </c>
      <c r="E26" s="6" t="s">
        <v>236</v>
      </c>
      <c r="F26" s="6">
        <v>380</v>
      </c>
      <c r="G26" s="6">
        <v>18200</v>
      </c>
      <c r="H26" s="6">
        <v>2490</v>
      </c>
      <c r="I26" s="6" t="s">
        <v>236</v>
      </c>
      <c r="J26" s="6">
        <v>135</v>
      </c>
      <c r="K26" s="6">
        <v>990</v>
      </c>
      <c r="L26" s="6">
        <v>2070</v>
      </c>
      <c r="M26" s="6">
        <v>860</v>
      </c>
      <c r="N26" s="6">
        <v>4250</v>
      </c>
      <c r="O26" s="6">
        <v>7285</v>
      </c>
      <c r="P26" s="6">
        <v>3750</v>
      </c>
      <c r="Q26" s="6">
        <v>1735</v>
      </c>
      <c r="R26" s="6">
        <v>0</v>
      </c>
      <c r="S26" s="6">
        <v>325</v>
      </c>
      <c r="T26" s="6">
        <v>1945</v>
      </c>
      <c r="U26" s="6">
        <v>3545</v>
      </c>
      <c r="V26" s="6">
        <v>3385</v>
      </c>
      <c r="W26" s="6">
        <v>2890</v>
      </c>
      <c r="X26" s="6">
        <v>2270</v>
      </c>
      <c r="Y26" s="6">
        <v>1725</v>
      </c>
      <c r="Z26" s="6">
        <v>1270</v>
      </c>
      <c r="AA26" s="6">
        <v>945</v>
      </c>
      <c r="AB26" s="6">
        <v>740</v>
      </c>
      <c r="AC26" s="6">
        <v>555</v>
      </c>
      <c r="AD26" s="6">
        <v>400</v>
      </c>
      <c r="AE26" s="6">
        <v>290</v>
      </c>
      <c r="AF26" s="6">
        <v>220</v>
      </c>
      <c r="AG26" s="6">
        <v>165</v>
      </c>
      <c r="AH26" s="6">
        <v>100</v>
      </c>
      <c r="AI26" s="6">
        <v>75</v>
      </c>
      <c r="AJ26" s="6">
        <v>70</v>
      </c>
      <c r="AK26" s="6">
        <v>55</v>
      </c>
      <c r="AL26" s="6">
        <v>25</v>
      </c>
      <c r="AM26" s="6">
        <v>20</v>
      </c>
      <c r="AN26" s="6">
        <v>20</v>
      </c>
      <c r="AO26" s="6">
        <v>20</v>
      </c>
      <c r="AP26" s="6">
        <v>15</v>
      </c>
      <c r="AQ26" s="6">
        <v>10</v>
      </c>
      <c r="AR26" s="6">
        <v>0</v>
      </c>
    </row>
    <row r="27" spans="1:44" x14ac:dyDescent="0.25">
      <c r="A27" t="s">
        <v>35</v>
      </c>
      <c r="B27" t="s">
        <v>5</v>
      </c>
      <c r="C27" t="s">
        <v>2</v>
      </c>
      <c r="D27" s="6">
        <v>1130</v>
      </c>
      <c r="E27" s="6">
        <v>2455</v>
      </c>
      <c r="F27" s="6">
        <v>25390</v>
      </c>
      <c r="G27" s="6">
        <v>27180</v>
      </c>
      <c r="H27" s="6">
        <v>10680</v>
      </c>
      <c r="I27" s="6">
        <v>6005</v>
      </c>
      <c r="J27" s="6">
        <v>1045</v>
      </c>
      <c r="K27" s="6">
        <v>3315</v>
      </c>
      <c r="L27" s="6">
        <v>4115</v>
      </c>
      <c r="M27" s="6">
        <v>2285</v>
      </c>
      <c r="N27" s="6">
        <v>17430</v>
      </c>
      <c r="O27" s="6">
        <v>25175</v>
      </c>
      <c r="P27" s="6">
        <v>10890</v>
      </c>
      <c r="Q27" s="6">
        <v>8575</v>
      </c>
      <c r="R27" s="6">
        <v>20</v>
      </c>
      <c r="S27" s="6">
        <v>275</v>
      </c>
      <c r="T27" s="6">
        <v>860</v>
      </c>
      <c r="U27" s="6">
        <v>1390</v>
      </c>
      <c r="V27" s="6">
        <v>1990</v>
      </c>
      <c r="W27" s="6">
        <v>2385</v>
      </c>
      <c r="X27" s="6">
        <v>2675</v>
      </c>
      <c r="Y27" s="6">
        <v>2900</v>
      </c>
      <c r="Z27" s="6">
        <v>2980</v>
      </c>
      <c r="AA27" s="6">
        <v>2980</v>
      </c>
      <c r="AB27" s="6">
        <v>2990</v>
      </c>
      <c r="AC27" s="6">
        <v>3070</v>
      </c>
      <c r="AD27" s="6">
        <v>2920</v>
      </c>
      <c r="AE27" s="6">
        <v>2915</v>
      </c>
      <c r="AF27" s="6">
        <v>2705</v>
      </c>
      <c r="AG27" s="6">
        <v>2770</v>
      </c>
      <c r="AH27" s="6">
        <v>2635</v>
      </c>
      <c r="AI27" s="6">
        <v>2590</v>
      </c>
      <c r="AJ27" s="6">
        <v>2455</v>
      </c>
      <c r="AK27" s="6">
        <v>2515</v>
      </c>
      <c r="AL27" s="6">
        <v>2495</v>
      </c>
      <c r="AM27" s="6">
        <v>2405</v>
      </c>
      <c r="AN27" s="6">
        <v>2430</v>
      </c>
      <c r="AO27" s="6">
        <v>2685</v>
      </c>
      <c r="AP27" s="6">
        <v>3210</v>
      </c>
      <c r="AQ27" s="6">
        <v>7625</v>
      </c>
      <c r="AR27" s="6">
        <v>6005</v>
      </c>
    </row>
    <row r="28" spans="1:44" x14ac:dyDescent="0.25">
      <c r="A28" t="s">
        <v>36</v>
      </c>
      <c r="B28" t="s">
        <v>1</v>
      </c>
      <c r="C28" t="s">
        <v>2</v>
      </c>
      <c r="D28" s="6">
        <v>1225</v>
      </c>
      <c r="E28" s="6">
        <v>20845</v>
      </c>
      <c r="F28" s="6">
        <v>76635</v>
      </c>
      <c r="G28" s="6">
        <v>27640</v>
      </c>
      <c r="H28" s="6">
        <v>2290</v>
      </c>
      <c r="I28" s="6">
        <v>1045</v>
      </c>
      <c r="J28" s="6">
        <v>2740</v>
      </c>
      <c r="K28" s="6">
        <v>6310</v>
      </c>
      <c r="L28" s="6">
        <v>7840</v>
      </c>
      <c r="M28" s="6">
        <v>4810</v>
      </c>
      <c r="N28" s="6">
        <v>28535</v>
      </c>
      <c r="O28" s="6">
        <v>42770</v>
      </c>
      <c r="P28" s="6">
        <v>20610</v>
      </c>
      <c r="Q28" s="6">
        <v>16060</v>
      </c>
      <c r="R28" s="6" t="s">
        <v>236</v>
      </c>
      <c r="S28" s="6">
        <v>5125</v>
      </c>
      <c r="T28" s="6">
        <v>2815</v>
      </c>
      <c r="U28" s="6">
        <v>2450</v>
      </c>
      <c r="V28" s="6">
        <v>2650</v>
      </c>
      <c r="W28" s="6">
        <v>3000</v>
      </c>
      <c r="X28" s="6">
        <v>3305</v>
      </c>
      <c r="Y28" s="6">
        <v>3445</v>
      </c>
      <c r="Z28" s="6">
        <v>3580</v>
      </c>
      <c r="AA28" s="6">
        <v>3845</v>
      </c>
      <c r="AB28" s="6">
        <v>3950</v>
      </c>
      <c r="AC28" s="6">
        <v>4045</v>
      </c>
      <c r="AD28" s="6">
        <v>4145</v>
      </c>
      <c r="AE28" s="6">
        <v>4345</v>
      </c>
      <c r="AF28" s="6">
        <v>4560</v>
      </c>
      <c r="AG28" s="6">
        <v>4585</v>
      </c>
      <c r="AH28" s="6">
        <v>4690</v>
      </c>
      <c r="AI28" s="6">
        <v>4655</v>
      </c>
      <c r="AJ28" s="6">
        <v>4790</v>
      </c>
      <c r="AK28" s="6">
        <v>5560</v>
      </c>
      <c r="AL28" s="6">
        <v>5265</v>
      </c>
      <c r="AM28" s="6">
        <v>5525</v>
      </c>
      <c r="AN28" s="6">
        <v>5615</v>
      </c>
      <c r="AO28" s="6">
        <v>6815</v>
      </c>
      <c r="AP28" s="6">
        <v>12225</v>
      </c>
      <c r="AQ28" s="6">
        <v>18675</v>
      </c>
      <c r="AR28" s="6">
        <v>20</v>
      </c>
    </row>
    <row r="29" spans="1:44" x14ac:dyDescent="0.25">
      <c r="A29" t="s">
        <v>37</v>
      </c>
      <c r="B29" t="s">
        <v>12</v>
      </c>
      <c r="C29" t="s">
        <v>2</v>
      </c>
      <c r="D29" s="6">
        <v>70</v>
      </c>
      <c r="E29" s="6">
        <v>6930</v>
      </c>
      <c r="F29" s="6">
        <v>22620</v>
      </c>
      <c r="G29" s="6">
        <v>13365</v>
      </c>
      <c r="H29" s="6">
        <v>340</v>
      </c>
      <c r="I29" s="6">
        <v>108055</v>
      </c>
      <c r="J29" s="6">
        <v>5245</v>
      </c>
      <c r="K29" s="6">
        <v>8875</v>
      </c>
      <c r="L29" s="6">
        <v>10345</v>
      </c>
      <c r="M29" s="6">
        <v>5445</v>
      </c>
      <c r="N29" s="6">
        <v>42550</v>
      </c>
      <c r="O29" s="6">
        <v>54950</v>
      </c>
      <c r="P29" s="6">
        <v>14470</v>
      </c>
      <c r="Q29" s="6">
        <v>9500</v>
      </c>
      <c r="R29" s="6" t="s">
        <v>236</v>
      </c>
      <c r="S29" s="6">
        <v>590</v>
      </c>
      <c r="T29" s="6">
        <v>1195</v>
      </c>
      <c r="U29" s="6">
        <v>1765</v>
      </c>
      <c r="V29" s="6">
        <v>2520</v>
      </c>
      <c r="W29" s="6">
        <v>3025</v>
      </c>
      <c r="X29" s="6">
        <v>3485</v>
      </c>
      <c r="Y29" s="6">
        <v>3750</v>
      </c>
      <c r="Z29" s="6">
        <v>4055</v>
      </c>
      <c r="AA29" s="6">
        <v>4310</v>
      </c>
      <c r="AB29" s="6">
        <v>4350</v>
      </c>
      <c r="AC29" s="6">
        <v>4375</v>
      </c>
      <c r="AD29" s="6">
        <v>4490</v>
      </c>
      <c r="AE29" s="6">
        <v>4510</v>
      </c>
      <c r="AF29" s="6">
        <v>4430</v>
      </c>
      <c r="AG29" s="6">
        <v>4345</v>
      </c>
      <c r="AH29" s="6">
        <v>4270</v>
      </c>
      <c r="AI29" s="6">
        <v>4205</v>
      </c>
      <c r="AJ29" s="6">
        <v>4220</v>
      </c>
      <c r="AK29" s="6">
        <v>4035</v>
      </c>
      <c r="AL29" s="6">
        <v>3880</v>
      </c>
      <c r="AM29" s="6">
        <v>3770</v>
      </c>
      <c r="AN29" s="6">
        <v>3835</v>
      </c>
      <c r="AO29" s="6">
        <v>4405</v>
      </c>
      <c r="AP29" s="6">
        <v>9360</v>
      </c>
      <c r="AQ29" s="6">
        <v>17395</v>
      </c>
      <c r="AR29" s="6">
        <v>40825</v>
      </c>
    </row>
    <row r="30" spans="1:44" x14ac:dyDescent="0.25">
      <c r="A30" t="s">
        <v>38</v>
      </c>
      <c r="B30" t="s">
        <v>7</v>
      </c>
      <c r="C30" t="s">
        <v>2</v>
      </c>
      <c r="D30" s="6">
        <v>50</v>
      </c>
      <c r="E30" s="6">
        <v>695</v>
      </c>
      <c r="F30" s="6">
        <v>4220</v>
      </c>
      <c r="G30" s="6">
        <v>24455</v>
      </c>
      <c r="H30" s="6">
        <v>5560</v>
      </c>
      <c r="I30" s="6">
        <v>69180</v>
      </c>
      <c r="J30" s="6">
        <v>3250</v>
      </c>
      <c r="K30" s="6">
        <v>6115</v>
      </c>
      <c r="L30" s="6">
        <v>7300</v>
      </c>
      <c r="M30" s="6">
        <v>3590</v>
      </c>
      <c r="N30" s="6">
        <v>23270</v>
      </c>
      <c r="O30" s="6">
        <v>36575</v>
      </c>
      <c r="P30" s="6">
        <v>13370</v>
      </c>
      <c r="Q30" s="6">
        <v>10680</v>
      </c>
      <c r="R30" s="6" t="s">
        <v>236</v>
      </c>
      <c r="S30" s="6">
        <v>1565</v>
      </c>
      <c r="T30" s="6">
        <v>2630</v>
      </c>
      <c r="U30" s="6">
        <v>3325</v>
      </c>
      <c r="V30" s="6">
        <v>3425</v>
      </c>
      <c r="W30" s="6">
        <v>3355</v>
      </c>
      <c r="X30" s="6">
        <v>3315</v>
      </c>
      <c r="Y30" s="6">
        <v>3155</v>
      </c>
      <c r="Z30" s="6">
        <v>3060</v>
      </c>
      <c r="AA30" s="6">
        <v>2915</v>
      </c>
      <c r="AB30" s="6">
        <v>2960</v>
      </c>
      <c r="AC30" s="6">
        <v>3010</v>
      </c>
      <c r="AD30" s="6">
        <v>3125</v>
      </c>
      <c r="AE30" s="6">
        <v>3260</v>
      </c>
      <c r="AF30" s="6">
        <v>3485</v>
      </c>
      <c r="AG30" s="6">
        <v>3710</v>
      </c>
      <c r="AH30" s="6">
        <v>3865</v>
      </c>
      <c r="AI30" s="6">
        <v>3935</v>
      </c>
      <c r="AJ30" s="6">
        <v>4130</v>
      </c>
      <c r="AK30" s="6">
        <v>4425</v>
      </c>
      <c r="AL30" s="6">
        <v>4520</v>
      </c>
      <c r="AM30" s="6">
        <v>4690</v>
      </c>
      <c r="AN30" s="6">
        <v>4895</v>
      </c>
      <c r="AO30" s="6">
        <v>5765</v>
      </c>
      <c r="AP30" s="6">
        <v>12240</v>
      </c>
      <c r="AQ30" s="6">
        <v>9360</v>
      </c>
      <c r="AR30" s="6">
        <v>35</v>
      </c>
    </row>
    <row r="31" spans="1:44" x14ac:dyDescent="0.25">
      <c r="A31" t="s">
        <v>39</v>
      </c>
      <c r="B31" t="s">
        <v>21</v>
      </c>
      <c r="C31" t="s">
        <v>19</v>
      </c>
      <c r="D31" s="6">
        <v>15</v>
      </c>
      <c r="E31" s="6">
        <v>110</v>
      </c>
      <c r="F31" s="6">
        <v>3660</v>
      </c>
      <c r="G31" s="6">
        <v>68405</v>
      </c>
      <c r="H31" s="6">
        <v>12515</v>
      </c>
      <c r="I31" s="6">
        <v>600</v>
      </c>
      <c r="J31" s="6">
        <v>385</v>
      </c>
      <c r="K31" s="6">
        <v>4330</v>
      </c>
      <c r="L31" s="6">
        <v>7850</v>
      </c>
      <c r="M31" s="6">
        <v>3505</v>
      </c>
      <c r="N31" s="6">
        <v>19745</v>
      </c>
      <c r="O31" s="6">
        <v>31615</v>
      </c>
      <c r="P31" s="6">
        <v>12870</v>
      </c>
      <c r="Q31" s="6">
        <v>5005</v>
      </c>
      <c r="R31" s="6">
        <v>0</v>
      </c>
      <c r="S31" s="6">
        <v>2055</v>
      </c>
      <c r="T31" s="6">
        <v>9775</v>
      </c>
      <c r="U31" s="6">
        <v>17705</v>
      </c>
      <c r="V31" s="6">
        <v>16360</v>
      </c>
      <c r="W31" s="6">
        <v>12610</v>
      </c>
      <c r="X31" s="6">
        <v>9010</v>
      </c>
      <c r="Y31" s="6">
        <v>5920</v>
      </c>
      <c r="Z31" s="6">
        <v>3990</v>
      </c>
      <c r="AA31" s="6">
        <v>2725</v>
      </c>
      <c r="AB31" s="6">
        <v>1785</v>
      </c>
      <c r="AC31" s="6">
        <v>1190</v>
      </c>
      <c r="AD31" s="6">
        <v>885</v>
      </c>
      <c r="AE31" s="6">
        <v>425</v>
      </c>
      <c r="AF31" s="6">
        <v>280</v>
      </c>
      <c r="AG31" s="6">
        <v>180</v>
      </c>
      <c r="AH31" s="6">
        <v>130</v>
      </c>
      <c r="AI31" s="6">
        <v>95</v>
      </c>
      <c r="AJ31" s="6">
        <v>70</v>
      </c>
      <c r="AK31" s="6">
        <v>30</v>
      </c>
      <c r="AL31" s="6">
        <v>15</v>
      </c>
      <c r="AM31" s="6">
        <v>20</v>
      </c>
      <c r="AN31" s="6">
        <v>20</v>
      </c>
      <c r="AO31" s="6">
        <v>10</v>
      </c>
      <c r="AP31" s="6">
        <v>10</v>
      </c>
      <c r="AQ31" s="6">
        <v>10</v>
      </c>
      <c r="AR31" s="6" t="s">
        <v>236</v>
      </c>
    </row>
    <row r="32" spans="1:44" x14ac:dyDescent="0.25">
      <c r="A32" t="s">
        <v>40</v>
      </c>
      <c r="B32" t="s">
        <v>21</v>
      </c>
      <c r="C32" t="s">
        <v>9</v>
      </c>
      <c r="D32" s="6" t="s">
        <v>236</v>
      </c>
      <c r="E32" s="6">
        <v>145</v>
      </c>
      <c r="F32" s="6">
        <v>970</v>
      </c>
      <c r="G32" s="6">
        <v>17825</v>
      </c>
      <c r="H32" s="6">
        <v>645</v>
      </c>
      <c r="I32" s="6">
        <v>360</v>
      </c>
      <c r="J32" s="6">
        <v>385</v>
      </c>
      <c r="K32" s="6">
        <v>1235</v>
      </c>
      <c r="L32" s="6">
        <v>1765</v>
      </c>
      <c r="M32" s="6">
        <v>835</v>
      </c>
      <c r="N32" s="6">
        <v>5910</v>
      </c>
      <c r="O32" s="6">
        <v>7085</v>
      </c>
      <c r="P32" s="6">
        <v>2050</v>
      </c>
      <c r="Q32" s="6">
        <v>680</v>
      </c>
      <c r="R32" s="6">
        <v>0</v>
      </c>
      <c r="S32" s="6">
        <v>375</v>
      </c>
      <c r="T32" s="6">
        <v>975</v>
      </c>
      <c r="U32" s="6">
        <v>1830</v>
      </c>
      <c r="V32" s="6">
        <v>2400</v>
      </c>
      <c r="W32" s="6">
        <v>2375</v>
      </c>
      <c r="X32" s="6">
        <v>2135</v>
      </c>
      <c r="Y32" s="6">
        <v>1750</v>
      </c>
      <c r="Z32" s="6">
        <v>1525</v>
      </c>
      <c r="AA32" s="6">
        <v>1245</v>
      </c>
      <c r="AB32" s="6">
        <v>1060</v>
      </c>
      <c r="AC32" s="6">
        <v>880</v>
      </c>
      <c r="AD32" s="6">
        <v>690</v>
      </c>
      <c r="AE32" s="6">
        <v>580</v>
      </c>
      <c r="AF32" s="6">
        <v>460</v>
      </c>
      <c r="AG32" s="6">
        <v>390</v>
      </c>
      <c r="AH32" s="6">
        <v>315</v>
      </c>
      <c r="AI32" s="6">
        <v>230</v>
      </c>
      <c r="AJ32" s="6">
        <v>210</v>
      </c>
      <c r="AK32" s="6">
        <v>145</v>
      </c>
      <c r="AL32" s="6">
        <v>125</v>
      </c>
      <c r="AM32" s="6">
        <v>80</v>
      </c>
      <c r="AN32" s="6">
        <v>50</v>
      </c>
      <c r="AO32" s="6">
        <v>35</v>
      </c>
      <c r="AP32" s="6">
        <v>45</v>
      </c>
      <c r="AQ32" s="6">
        <v>40</v>
      </c>
      <c r="AR32" s="6">
        <v>0</v>
      </c>
    </row>
    <row r="33" spans="1:44" x14ac:dyDescent="0.25">
      <c r="A33" t="s">
        <v>41</v>
      </c>
      <c r="B33" t="s">
        <v>1</v>
      </c>
      <c r="C33" t="s">
        <v>2</v>
      </c>
      <c r="D33" s="6">
        <v>410</v>
      </c>
      <c r="E33" s="6">
        <v>7805</v>
      </c>
      <c r="F33" s="6">
        <v>35710</v>
      </c>
      <c r="G33" s="6">
        <v>43365</v>
      </c>
      <c r="H33" s="6">
        <v>27880</v>
      </c>
      <c r="I33" s="6">
        <v>34425</v>
      </c>
      <c r="J33" s="6">
        <v>2600</v>
      </c>
      <c r="K33" s="6">
        <v>7470</v>
      </c>
      <c r="L33" s="6">
        <v>10355</v>
      </c>
      <c r="M33" s="6">
        <v>5240</v>
      </c>
      <c r="N33" s="6">
        <v>35465</v>
      </c>
      <c r="O33" s="6">
        <v>51900</v>
      </c>
      <c r="P33" s="6">
        <v>20720</v>
      </c>
      <c r="Q33" s="6">
        <v>15840</v>
      </c>
      <c r="R33" s="6">
        <v>0</v>
      </c>
      <c r="S33" s="6">
        <v>8905</v>
      </c>
      <c r="T33" s="6">
        <v>7210</v>
      </c>
      <c r="U33" s="6">
        <v>6020</v>
      </c>
      <c r="V33" s="6">
        <v>5280</v>
      </c>
      <c r="W33" s="6">
        <v>5225</v>
      </c>
      <c r="X33" s="6">
        <v>5115</v>
      </c>
      <c r="Y33" s="6">
        <v>5050</v>
      </c>
      <c r="Z33" s="6">
        <v>5140</v>
      </c>
      <c r="AA33" s="6">
        <v>4760</v>
      </c>
      <c r="AB33" s="6">
        <v>4655</v>
      </c>
      <c r="AC33" s="6">
        <v>4775</v>
      </c>
      <c r="AD33" s="6">
        <v>4700</v>
      </c>
      <c r="AE33" s="6">
        <v>4735</v>
      </c>
      <c r="AF33" s="6">
        <v>4670</v>
      </c>
      <c r="AG33" s="6">
        <v>4660</v>
      </c>
      <c r="AH33" s="6">
        <v>4710</v>
      </c>
      <c r="AI33" s="6">
        <v>4555</v>
      </c>
      <c r="AJ33" s="6">
        <v>4405</v>
      </c>
      <c r="AK33" s="6">
        <v>4540</v>
      </c>
      <c r="AL33" s="6">
        <v>4530</v>
      </c>
      <c r="AM33" s="6">
        <v>4290</v>
      </c>
      <c r="AN33" s="6">
        <v>4295</v>
      </c>
      <c r="AO33" s="6">
        <v>4705</v>
      </c>
      <c r="AP33" s="6">
        <v>8950</v>
      </c>
      <c r="AQ33" s="6">
        <v>23675</v>
      </c>
      <c r="AR33" s="6">
        <v>45</v>
      </c>
    </row>
    <row r="34" spans="1:44" x14ac:dyDescent="0.25">
      <c r="A34" t="s">
        <v>42</v>
      </c>
      <c r="B34" t="s">
        <v>43</v>
      </c>
      <c r="C34" t="s">
        <v>2</v>
      </c>
      <c r="D34" s="6">
        <v>170</v>
      </c>
      <c r="E34" s="6">
        <v>1510</v>
      </c>
      <c r="F34" s="6">
        <v>18350</v>
      </c>
      <c r="G34" s="6">
        <v>43440</v>
      </c>
      <c r="H34" s="6">
        <v>3325</v>
      </c>
      <c r="I34" s="6">
        <v>7640</v>
      </c>
      <c r="J34" s="6">
        <v>705</v>
      </c>
      <c r="K34" s="6">
        <v>2975</v>
      </c>
      <c r="L34" s="6">
        <v>5550</v>
      </c>
      <c r="M34" s="6">
        <v>2730</v>
      </c>
      <c r="N34" s="6">
        <v>13750</v>
      </c>
      <c r="O34" s="6">
        <v>24475</v>
      </c>
      <c r="P34" s="6">
        <v>14155</v>
      </c>
      <c r="Q34" s="6">
        <v>10110</v>
      </c>
      <c r="R34" s="6">
        <v>0</v>
      </c>
      <c r="S34" s="6">
        <v>7535</v>
      </c>
      <c r="T34" s="6">
        <v>13555</v>
      </c>
      <c r="U34" s="6">
        <v>6795</v>
      </c>
      <c r="V34" s="6">
        <v>3760</v>
      </c>
      <c r="W34" s="6">
        <v>2660</v>
      </c>
      <c r="X34" s="6">
        <v>2115</v>
      </c>
      <c r="Y34" s="6">
        <v>1850</v>
      </c>
      <c r="Z34" s="6">
        <v>1680</v>
      </c>
      <c r="AA34" s="6">
        <v>1580</v>
      </c>
      <c r="AB34" s="6">
        <v>1620</v>
      </c>
      <c r="AC34" s="6">
        <v>1560</v>
      </c>
      <c r="AD34" s="6">
        <v>1685</v>
      </c>
      <c r="AE34" s="6">
        <v>1730</v>
      </c>
      <c r="AF34" s="6">
        <v>1745</v>
      </c>
      <c r="AG34" s="6">
        <v>1735</v>
      </c>
      <c r="AH34" s="6">
        <v>1685</v>
      </c>
      <c r="AI34" s="6">
        <v>1725</v>
      </c>
      <c r="AJ34" s="6">
        <v>1700</v>
      </c>
      <c r="AK34" s="6">
        <v>1670</v>
      </c>
      <c r="AL34" s="6">
        <v>1715</v>
      </c>
      <c r="AM34" s="6">
        <v>1760</v>
      </c>
      <c r="AN34" s="6">
        <v>2010</v>
      </c>
      <c r="AO34" s="6">
        <v>2740</v>
      </c>
      <c r="AP34" s="6">
        <v>2555</v>
      </c>
      <c r="AQ34" s="6">
        <v>5155</v>
      </c>
      <c r="AR34" s="6">
        <v>120</v>
      </c>
    </row>
    <row r="35" spans="1:44" x14ac:dyDescent="0.25">
      <c r="A35" t="s">
        <v>44</v>
      </c>
      <c r="B35" t="s">
        <v>17</v>
      </c>
      <c r="C35" t="s">
        <v>2</v>
      </c>
      <c r="D35" s="6">
        <v>0</v>
      </c>
      <c r="E35" s="6">
        <v>0</v>
      </c>
      <c r="F35" s="6">
        <v>0</v>
      </c>
      <c r="G35" s="6">
        <v>0</v>
      </c>
      <c r="H35" s="6">
        <v>0</v>
      </c>
      <c r="I35" s="6">
        <v>122150</v>
      </c>
      <c r="J35" s="6">
        <v>3220</v>
      </c>
      <c r="K35" s="6">
        <v>7040</v>
      </c>
      <c r="L35" s="6">
        <v>9700</v>
      </c>
      <c r="M35" s="6">
        <v>4765</v>
      </c>
      <c r="N35" s="6">
        <v>26810</v>
      </c>
      <c r="O35" s="6">
        <v>40940</v>
      </c>
      <c r="P35" s="6">
        <v>16235</v>
      </c>
      <c r="Q35" s="6">
        <v>13440</v>
      </c>
      <c r="R35" s="6">
        <v>0</v>
      </c>
      <c r="S35" s="6">
        <v>2400</v>
      </c>
      <c r="T35" s="6">
        <v>3165</v>
      </c>
      <c r="U35" s="6">
        <v>4670</v>
      </c>
      <c r="V35" s="6">
        <v>5725</v>
      </c>
      <c r="W35" s="6">
        <v>6180</v>
      </c>
      <c r="X35" s="6">
        <v>5875</v>
      </c>
      <c r="Y35" s="6">
        <v>5445</v>
      </c>
      <c r="Z35" s="6">
        <v>4835</v>
      </c>
      <c r="AA35" s="6">
        <v>4380</v>
      </c>
      <c r="AB35" s="6">
        <v>3900</v>
      </c>
      <c r="AC35" s="6">
        <v>3560</v>
      </c>
      <c r="AD35" s="6">
        <v>3420</v>
      </c>
      <c r="AE35" s="6">
        <v>3280</v>
      </c>
      <c r="AF35" s="6">
        <v>3145</v>
      </c>
      <c r="AG35" s="6">
        <v>2985</v>
      </c>
      <c r="AH35" s="6">
        <v>3135</v>
      </c>
      <c r="AI35" s="6">
        <v>3090</v>
      </c>
      <c r="AJ35" s="6">
        <v>2945</v>
      </c>
      <c r="AK35" s="6">
        <v>2930</v>
      </c>
      <c r="AL35" s="6">
        <v>3005</v>
      </c>
      <c r="AM35" s="6">
        <v>3065</v>
      </c>
      <c r="AN35" s="6">
        <v>3340</v>
      </c>
      <c r="AO35" s="6">
        <v>3860</v>
      </c>
      <c r="AP35" s="6">
        <v>6760</v>
      </c>
      <c r="AQ35" s="6">
        <v>26505</v>
      </c>
      <c r="AR35" s="6">
        <v>545</v>
      </c>
    </row>
    <row r="36" spans="1:44" x14ac:dyDescent="0.25">
      <c r="A36" t="s">
        <v>45</v>
      </c>
      <c r="B36" t="s">
        <v>5</v>
      </c>
      <c r="C36" t="s">
        <v>2</v>
      </c>
      <c r="D36" s="6">
        <v>190</v>
      </c>
      <c r="E36" s="6">
        <v>5130</v>
      </c>
      <c r="F36" s="6">
        <v>15055</v>
      </c>
      <c r="G36" s="6">
        <v>9685</v>
      </c>
      <c r="H36" s="6">
        <v>190</v>
      </c>
      <c r="I36" s="6">
        <v>8800</v>
      </c>
      <c r="J36" s="6">
        <v>505</v>
      </c>
      <c r="K36" s="6">
        <v>1660</v>
      </c>
      <c r="L36" s="6">
        <v>2345</v>
      </c>
      <c r="M36" s="6">
        <v>1345</v>
      </c>
      <c r="N36" s="6">
        <v>7140</v>
      </c>
      <c r="O36" s="6">
        <v>13025</v>
      </c>
      <c r="P36" s="6">
        <v>6730</v>
      </c>
      <c r="Q36" s="6">
        <v>6300</v>
      </c>
      <c r="R36" s="6">
        <v>0</v>
      </c>
      <c r="S36" s="6">
        <v>165</v>
      </c>
      <c r="T36" s="6">
        <v>475</v>
      </c>
      <c r="U36" s="6">
        <v>745</v>
      </c>
      <c r="V36" s="6">
        <v>985</v>
      </c>
      <c r="W36" s="6">
        <v>1220</v>
      </c>
      <c r="X36" s="6">
        <v>1320</v>
      </c>
      <c r="Y36" s="6">
        <v>1405</v>
      </c>
      <c r="Z36" s="6">
        <v>1360</v>
      </c>
      <c r="AA36" s="6">
        <v>1345</v>
      </c>
      <c r="AB36" s="6">
        <v>1355</v>
      </c>
      <c r="AC36" s="6">
        <v>1355</v>
      </c>
      <c r="AD36" s="6">
        <v>1465</v>
      </c>
      <c r="AE36" s="6">
        <v>1500</v>
      </c>
      <c r="AF36" s="6">
        <v>1470</v>
      </c>
      <c r="AG36" s="6">
        <v>1485</v>
      </c>
      <c r="AH36" s="6">
        <v>1405</v>
      </c>
      <c r="AI36" s="6">
        <v>1405</v>
      </c>
      <c r="AJ36" s="6">
        <v>1390</v>
      </c>
      <c r="AK36" s="6">
        <v>1290</v>
      </c>
      <c r="AL36" s="6">
        <v>1305</v>
      </c>
      <c r="AM36" s="6">
        <v>1340</v>
      </c>
      <c r="AN36" s="6">
        <v>1380</v>
      </c>
      <c r="AO36" s="6">
        <v>1635</v>
      </c>
      <c r="AP36" s="6">
        <v>3265</v>
      </c>
      <c r="AQ36" s="6">
        <v>6955</v>
      </c>
      <c r="AR36" s="6">
        <v>45</v>
      </c>
    </row>
    <row r="37" spans="1:44" x14ac:dyDescent="0.25">
      <c r="A37" t="s">
        <v>46</v>
      </c>
      <c r="B37" t="s">
        <v>7</v>
      </c>
      <c r="C37" t="s">
        <v>2</v>
      </c>
      <c r="D37" s="6">
        <v>0</v>
      </c>
      <c r="E37" s="6">
        <v>1530</v>
      </c>
      <c r="F37" s="6">
        <v>9100</v>
      </c>
      <c r="G37" s="6">
        <v>9965</v>
      </c>
      <c r="H37" s="6">
        <v>79695</v>
      </c>
      <c r="I37" s="6">
        <v>95960</v>
      </c>
      <c r="J37" s="6">
        <v>4355</v>
      </c>
      <c r="K37" s="6">
        <v>9685</v>
      </c>
      <c r="L37" s="6">
        <v>12015</v>
      </c>
      <c r="M37" s="6">
        <v>6665</v>
      </c>
      <c r="N37" s="6">
        <v>46355</v>
      </c>
      <c r="O37" s="6">
        <v>63790</v>
      </c>
      <c r="P37" s="6">
        <v>31070</v>
      </c>
      <c r="Q37" s="6">
        <v>22310</v>
      </c>
      <c r="R37" s="6" t="s">
        <v>236</v>
      </c>
      <c r="S37" s="6">
        <v>905</v>
      </c>
      <c r="T37" s="6">
        <v>3090</v>
      </c>
      <c r="U37" s="6">
        <v>4615</v>
      </c>
      <c r="V37" s="6">
        <v>5120</v>
      </c>
      <c r="W37" s="6">
        <v>5005</v>
      </c>
      <c r="X37" s="6">
        <v>4610</v>
      </c>
      <c r="Y37" s="6">
        <v>4410</v>
      </c>
      <c r="Z37" s="6">
        <v>3870</v>
      </c>
      <c r="AA37" s="6">
        <v>3405</v>
      </c>
      <c r="AB37" s="6">
        <v>3040</v>
      </c>
      <c r="AC37" s="6">
        <v>2645</v>
      </c>
      <c r="AD37" s="6">
        <v>2480</v>
      </c>
      <c r="AE37" s="6">
        <v>2220</v>
      </c>
      <c r="AF37" s="6">
        <v>2150</v>
      </c>
      <c r="AG37" s="6">
        <v>2050</v>
      </c>
      <c r="AH37" s="6">
        <v>1815</v>
      </c>
      <c r="AI37" s="6">
        <v>1850</v>
      </c>
      <c r="AJ37" s="6">
        <v>1835</v>
      </c>
      <c r="AK37" s="6">
        <v>1850</v>
      </c>
      <c r="AL37" s="6">
        <v>1845</v>
      </c>
      <c r="AM37" s="6">
        <v>1815</v>
      </c>
      <c r="AN37" s="6">
        <v>1890</v>
      </c>
      <c r="AO37" s="6">
        <v>2185</v>
      </c>
      <c r="AP37" s="6">
        <v>3420</v>
      </c>
      <c r="AQ37" s="6">
        <v>33250</v>
      </c>
      <c r="AR37" s="6">
        <v>94870</v>
      </c>
    </row>
    <row r="38" spans="1:44" x14ac:dyDescent="0.25">
      <c r="A38" t="s">
        <v>47</v>
      </c>
      <c r="B38" t="s">
        <v>5</v>
      </c>
      <c r="C38" t="s">
        <v>2</v>
      </c>
      <c r="D38" s="6">
        <v>1155</v>
      </c>
      <c r="E38" s="6">
        <v>22445</v>
      </c>
      <c r="F38" s="6">
        <v>36750</v>
      </c>
      <c r="G38" s="6">
        <v>81885</v>
      </c>
      <c r="H38" s="6">
        <v>2225</v>
      </c>
      <c r="I38" s="6">
        <v>7115</v>
      </c>
      <c r="J38" s="6">
        <v>3255</v>
      </c>
      <c r="K38" s="6">
        <v>8180</v>
      </c>
      <c r="L38" s="6">
        <v>10640</v>
      </c>
      <c r="M38" s="6">
        <v>5840</v>
      </c>
      <c r="N38" s="6">
        <v>36990</v>
      </c>
      <c r="O38" s="6">
        <v>53285</v>
      </c>
      <c r="P38" s="6">
        <v>20120</v>
      </c>
      <c r="Q38" s="6">
        <v>13260</v>
      </c>
      <c r="R38" s="6">
        <v>10</v>
      </c>
      <c r="S38" s="6">
        <v>360</v>
      </c>
      <c r="T38" s="6">
        <v>1135</v>
      </c>
      <c r="U38" s="6">
        <v>2070</v>
      </c>
      <c r="V38" s="6">
        <v>3515</v>
      </c>
      <c r="W38" s="6">
        <v>4855</v>
      </c>
      <c r="X38" s="6">
        <v>6200</v>
      </c>
      <c r="Y38" s="6">
        <v>6850</v>
      </c>
      <c r="Z38" s="6">
        <v>7200</v>
      </c>
      <c r="AA38" s="6">
        <v>7330</v>
      </c>
      <c r="AB38" s="6">
        <v>7150</v>
      </c>
      <c r="AC38" s="6">
        <v>6975</v>
      </c>
      <c r="AD38" s="6">
        <v>6655</v>
      </c>
      <c r="AE38" s="6">
        <v>6480</v>
      </c>
      <c r="AF38" s="6">
        <v>6025</v>
      </c>
      <c r="AG38" s="6">
        <v>5690</v>
      </c>
      <c r="AH38" s="6">
        <v>5590</v>
      </c>
      <c r="AI38" s="6">
        <v>5145</v>
      </c>
      <c r="AJ38" s="6">
        <v>5025</v>
      </c>
      <c r="AK38" s="6">
        <v>5080</v>
      </c>
      <c r="AL38" s="6">
        <v>4750</v>
      </c>
      <c r="AM38" s="6">
        <v>4455</v>
      </c>
      <c r="AN38" s="6">
        <v>4300</v>
      </c>
      <c r="AO38" s="6">
        <v>4885</v>
      </c>
      <c r="AP38" s="6">
        <v>10330</v>
      </c>
      <c r="AQ38" s="6">
        <v>23445</v>
      </c>
      <c r="AR38" s="6">
        <v>75</v>
      </c>
    </row>
    <row r="39" spans="1:44" x14ac:dyDescent="0.25">
      <c r="A39" t="s">
        <v>48</v>
      </c>
      <c r="B39" t="s">
        <v>17</v>
      </c>
      <c r="C39" t="s">
        <v>2</v>
      </c>
      <c r="D39" s="6">
        <v>940</v>
      </c>
      <c r="E39" s="6">
        <v>4470</v>
      </c>
      <c r="F39" s="6">
        <v>90840</v>
      </c>
      <c r="G39" s="6">
        <v>49495</v>
      </c>
      <c r="H39" s="6">
        <v>500</v>
      </c>
      <c r="I39" s="6">
        <v>18180</v>
      </c>
      <c r="J39" s="6">
        <v>2530</v>
      </c>
      <c r="K39" s="6">
        <v>7710</v>
      </c>
      <c r="L39" s="6">
        <v>9710</v>
      </c>
      <c r="M39" s="6">
        <v>5675</v>
      </c>
      <c r="N39" s="6">
        <v>35015</v>
      </c>
      <c r="O39" s="6">
        <v>52020</v>
      </c>
      <c r="P39" s="6">
        <v>27295</v>
      </c>
      <c r="Q39" s="6">
        <v>24475</v>
      </c>
      <c r="R39" s="6">
        <v>0</v>
      </c>
      <c r="S39" s="6">
        <v>550</v>
      </c>
      <c r="T39" s="6">
        <v>1890</v>
      </c>
      <c r="U39" s="6">
        <v>3565</v>
      </c>
      <c r="V39" s="6">
        <v>4805</v>
      </c>
      <c r="W39" s="6">
        <v>5670</v>
      </c>
      <c r="X39" s="6">
        <v>6135</v>
      </c>
      <c r="Y39" s="6">
        <v>6465</v>
      </c>
      <c r="Z39" s="6">
        <v>6420</v>
      </c>
      <c r="AA39" s="6">
        <v>6505</v>
      </c>
      <c r="AB39" s="6">
        <v>6365</v>
      </c>
      <c r="AC39" s="6">
        <v>6380</v>
      </c>
      <c r="AD39" s="6">
        <v>6490</v>
      </c>
      <c r="AE39" s="6">
        <v>6240</v>
      </c>
      <c r="AF39" s="6">
        <v>6235</v>
      </c>
      <c r="AG39" s="6">
        <v>6110</v>
      </c>
      <c r="AH39" s="6">
        <v>6025</v>
      </c>
      <c r="AI39" s="6">
        <v>5895</v>
      </c>
      <c r="AJ39" s="6">
        <v>5990</v>
      </c>
      <c r="AK39" s="6">
        <v>6075</v>
      </c>
      <c r="AL39" s="6">
        <v>5755</v>
      </c>
      <c r="AM39" s="6">
        <v>6120</v>
      </c>
      <c r="AN39" s="6">
        <v>6080</v>
      </c>
      <c r="AO39" s="6">
        <v>7315</v>
      </c>
      <c r="AP39" s="6">
        <v>19425</v>
      </c>
      <c r="AQ39" s="6">
        <v>15900</v>
      </c>
      <c r="AR39" s="6">
        <v>25</v>
      </c>
    </row>
    <row r="40" spans="1:44" x14ac:dyDescent="0.25">
      <c r="A40" t="s">
        <v>49</v>
      </c>
      <c r="B40" t="s">
        <v>7</v>
      </c>
      <c r="C40" t="s">
        <v>2</v>
      </c>
      <c r="D40" s="6">
        <v>615</v>
      </c>
      <c r="E40" s="6">
        <v>4330</v>
      </c>
      <c r="F40" s="6">
        <v>56645</v>
      </c>
      <c r="G40" s="6">
        <v>48455</v>
      </c>
      <c r="H40" s="6">
        <v>2060</v>
      </c>
      <c r="I40" s="6">
        <v>4210</v>
      </c>
      <c r="J40" s="6">
        <v>1875</v>
      </c>
      <c r="K40" s="6">
        <v>4850</v>
      </c>
      <c r="L40" s="6">
        <v>6760</v>
      </c>
      <c r="M40" s="6">
        <v>3880</v>
      </c>
      <c r="N40" s="6">
        <v>23845</v>
      </c>
      <c r="O40" s="6">
        <v>37710</v>
      </c>
      <c r="P40" s="6">
        <v>20270</v>
      </c>
      <c r="Q40" s="6">
        <v>17120</v>
      </c>
      <c r="R40" s="6" t="s">
        <v>236</v>
      </c>
      <c r="S40" s="6">
        <v>760</v>
      </c>
      <c r="T40" s="6">
        <v>2395</v>
      </c>
      <c r="U40" s="6">
        <v>3205</v>
      </c>
      <c r="V40" s="6">
        <v>3890</v>
      </c>
      <c r="W40" s="6">
        <v>4125</v>
      </c>
      <c r="X40" s="6">
        <v>4285</v>
      </c>
      <c r="Y40" s="6">
        <v>4355</v>
      </c>
      <c r="Z40" s="6">
        <v>4185</v>
      </c>
      <c r="AA40" s="6">
        <v>4070</v>
      </c>
      <c r="AB40" s="6">
        <v>4095</v>
      </c>
      <c r="AC40" s="6">
        <v>3820</v>
      </c>
      <c r="AD40" s="6">
        <v>3950</v>
      </c>
      <c r="AE40" s="6">
        <v>3905</v>
      </c>
      <c r="AF40" s="6">
        <v>3805</v>
      </c>
      <c r="AG40" s="6">
        <v>3825</v>
      </c>
      <c r="AH40" s="6">
        <v>3820</v>
      </c>
      <c r="AI40" s="6">
        <v>3780</v>
      </c>
      <c r="AJ40" s="6">
        <v>3915</v>
      </c>
      <c r="AK40" s="6">
        <v>3955</v>
      </c>
      <c r="AL40" s="6">
        <v>3930</v>
      </c>
      <c r="AM40" s="6">
        <v>4025</v>
      </c>
      <c r="AN40" s="6">
        <v>4225</v>
      </c>
      <c r="AO40" s="6">
        <v>4840</v>
      </c>
      <c r="AP40" s="6">
        <v>7685</v>
      </c>
      <c r="AQ40" s="6">
        <v>21120</v>
      </c>
      <c r="AR40" s="6">
        <v>350</v>
      </c>
    </row>
    <row r="41" spans="1:44" x14ac:dyDescent="0.25">
      <c r="A41" t="s">
        <v>50</v>
      </c>
      <c r="B41" t="s">
        <v>12</v>
      </c>
      <c r="C41" t="s">
        <v>2</v>
      </c>
      <c r="D41" s="6">
        <v>1375</v>
      </c>
      <c r="E41" s="6">
        <v>7350</v>
      </c>
      <c r="F41" s="6">
        <v>44315</v>
      </c>
      <c r="G41" s="6">
        <v>60085</v>
      </c>
      <c r="H41" s="6">
        <v>4630</v>
      </c>
      <c r="I41" s="6">
        <v>265</v>
      </c>
      <c r="J41" s="6">
        <v>3235</v>
      </c>
      <c r="K41" s="6">
        <v>6795</v>
      </c>
      <c r="L41" s="6">
        <v>9255</v>
      </c>
      <c r="M41" s="6">
        <v>4370</v>
      </c>
      <c r="N41" s="6">
        <v>24030</v>
      </c>
      <c r="O41" s="6">
        <v>39795</v>
      </c>
      <c r="P41" s="6">
        <v>15840</v>
      </c>
      <c r="Q41" s="6">
        <v>14695</v>
      </c>
      <c r="R41" s="6">
        <v>0</v>
      </c>
      <c r="S41" s="6">
        <v>255</v>
      </c>
      <c r="T41" s="6">
        <v>710</v>
      </c>
      <c r="U41" s="6">
        <v>1280</v>
      </c>
      <c r="V41" s="6">
        <v>1820</v>
      </c>
      <c r="W41" s="6">
        <v>2565</v>
      </c>
      <c r="X41" s="6">
        <v>3200</v>
      </c>
      <c r="Y41" s="6">
        <v>3720</v>
      </c>
      <c r="Z41" s="6">
        <v>3950</v>
      </c>
      <c r="AA41" s="6">
        <v>4235</v>
      </c>
      <c r="AB41" s="6">
        <v>4360</v>
      </c>
      <c r="AC41" s="6">
        <v>4645</v>
      </c>
      <c r="AD41" s="6">
        <v>4605</v>
      </c>
      <c r="AE41" s="6">
        <v>4735</v>
      </c>
      <c r="AF41" s="6">
        <v>4645</v>
      </c>
      <c r="AG41" s="6">
        <v>4705</v>
      </c>
      <c r="AH41" s="6">
        <v>4430</v>
      </c>
      <c r="AI41" s="6">
        <v>4285</v>
      </c>
      <c r="AJ41" s="6">
        <v>4380</v>
      </c>
      <c r="AK41" s="6">
        <v>4365</v>
      </c>
      <c r="AL41" s="6">
        <v>4240</v>
      </c>
      <c r="AM41" s="6">
        <v>4330</v>
      </c>
      <c r="AN41" s="6">
        <v>4430</v>
      </c>
      <c r="AO41" s="6">
        <v>5415</v>
      </c>
      <c r="AP41" s="6">
        <v>12115</v>
      </c>
      <c r="AQ41" s="6">
        <v>20580</v>
      </c>
      <c r="AR41" s="6">
        <v>15</v>
      </c>
    </row>
    <row r="42" spans="1:44" x14ac:dyDescent="0.25">
      <c r="A42" t="s">
        <v>51</v>
      </c>
      <c r="B42" t="s">
        <v>7</v>
      </c>
      <c r="C42" t="s">
        <v>2</v>
      </c>
      <c r="D42" s="6">
        <v>1630</v>
      </c>
      <c r="E42" s="6">
        <v>19855</v>
      </c>
      <c r="F42" s="6">
        <v>100150</v>
      </c>
      <c r="G42" s="6">
        <v>53360</v>
      </c>
      <c r="H42" s="6">
        <v>14210</v>
      </c>
      <c r="I42" s="6">
        <v>5340</v>
      </c>
      <c r="J42" s="6">
        <v>4170</v>
      </c>
      <c r="K42" s="6">
        <v>10770</v>
      </c>
      <c r="L42" s="6">
        <v>14645</v>
      </c>
      <c r="M42" s="6">
        <v>7400</v>
      </c>
      <c r="N42" s="6">
        <v>40080</v>
      </c>
      <c r="O42" s="6">
        <v>66210</v>
      </c>
      <c r="P42" s="6">
        <v>26830</v>
      </c>
      <c r="Q42" s="6">
        <v>24435</v>
      </c>
      <c r="R42" s="6">
        <v>10</v>
      </c>
      <c r="S42" s="6">
        <v>1705</v>
      </c>
      <c r="T42" s="6">
        <v>2205</v>
      </c>
      <c r="U42" s="6">
        <v>2430</v>
      </c>
      <c r="V42" s="6">
        <v>2715</v>
      </c>
      <c r="W42" s="6">
        <v>3135</v>
      </c>
      <c r="X42" s="6">
        <v>3530</v>
      </c>
      <c r="Y42" s="6">
        <v>3835</v>
      </c>
      <c r="Z42" s="6">
        <v>4070</v>
      </c>
      <c r="AA42" s="6">
        <v>4430</v>
      </c>
      <c r="AB42" s="6">
        <v>4840</v>
      </c>
      <c r="AC42" s="6">
        <v>4995</v>
      </c>
      <c r="AD42" s="6">
        <v>5235</v>
      </c>
      <c r="AE42" s="6">
        <v>5495</v>
      </c>
      <c r="AF42" s="6">
        <v>5450</v>
      </c>
      <c r="AG42" s="6">
        <v>5920</v>
      </c>
      <c r="AH42" s="6">
        <v>5900</v>
      </c>
      <c r="AI42" s="6">
        <v>6110</v>
      </c>
      <c r="AJ42" s="6">
        <v>6185</v>
      </c>
      <c r="AK42" s="6">
        <v>6260</v>
      </c>
      <c r="AL42" s="6">
        <v>6280</v>
      </c>
      <c r="AM42" s="6">
        <v>6135</v>
      </c>
      <c r="AN42" s="6">
        <v>5955</v>
      </c>
      <c r="AO42" s="6">
        <v>5925</v>
      </c>
      <c r="AP42" s="6">
        <v>5730</v>
      </c>
      <c r="AQ42" s="6">
        <v>79850</v>
      </c>
      <c r="AR42" s="6">
        <v>225</v>
      </c>
    </row>
    <row r="43" spans="1:44" x14ac:dyDescent="0.25">
      <c r="A43" t="s">
        <v>52</v>
      </c>
      <c r="B43" t="s">
        <v>17</v>
      </c>
      <c r="C43" t="s">
        <v>9</v>
      </c>
      <c r="D43" s="6">
        <v>0</v>
      </c>
      <c r="E43" s="6">
        <v>0</v>
      </c>
      <c r="F43" s="6">
        <v>15</v>
      </c>
      <c r="G43" s="6">
        <v>2360</v>
      </c>
      <c r="H43" s="6">
        <v>440</v>
      </c>
      <c r="I43" s="6">
        <v>0</v>
      </c>
      <c r="J43" s="6">
        <v>10</v>
      </c>
      <c r="K43" s="6">
        <v>130</v>
      </c>
      <c r="L43" s="6">
        <v>335</v>
      </c>
      <c r="M43" s="6">
        <v>150</v>
      </c>
      <c r="N43" s="6">
        <v>555</v>
      </c>
      <c r="O43" s="6">
        <v>935</v>
      </c>
      <c r="P43" s="6">
        <v>485</v>
      </c>
      <c r="Q43" s="6">
        <v>215</v>
      </c>
      <c r="R43" s="6">
        <v>0</v>
      </c>
      <c r="S43" s="6">
        <v>180</v>
      </c>
      <c r="T43" s="6">
        <v>770</v>
      </c>
      <c r="U43" s="6">
        <v>560</v>
      </c>
      <c r="V43" s="6">
        <v>385</v>
      </c>
      <c r="W43" s="6">
        <v>255</v>
      </c>
      <c r="X43" s="6">
        <v>180</v>
      </c>
      <c r="Y43" s="6">
        <v>140</v>
      </c>
      <c r="Z43" s="6">
        <v>80</v>
      </c>
      <c r="AA43" s="6">
        <v>65</v>
      </c>
      <c r="AB43" s="6">
        <v>50</v>
      </c>
      <c r="AC43" s="6">
        <v>35</v>
      </c>
      <c r="AD43" s="6">
        <v>25</v>
      </c>
      <c r="AE43" s="6">
        <v>20</v>
      </c>
      <c r="AF43" s="6">
        <v>20</v>
      </c>
      <c r="AG43" s="6">
        <v>10</v>
      </c>
      <c r="AH43" s="6" t="s">
        <v>236</v>
      </c>
      <c r="AI43" s="6" t="s">
        <v>236</v>
      </c>
      <c r="AJ43" s="6" t="s">
        <v>236</v>
      </c>
      <c r="AK43" s="6" t="s">
        <v>236</v>
      </c>
      <c r="AL43" s="6" t="s">
        <v>236</v>
      </c>
      <c r="AM43" s="6" t="s">
        <v>236</v>
      </c>
      <c r="AN43" s="6" t="s">
        <v>236</v>
      </c>
      <c r="AO43" s="6" t="s">
        <v>236</v>
      </c>
      <c r="AP43" s="6" t="s">
        <v>236</v>
      </c>
      <c r="AQ43" s="6" t="s">
        <v>236</v>
      </c>
      <c r="AR43" s="6">
        <v>0</v>
      </c>
    </row>
    <row r="44" spans="1:44" x14ac:dyDescent="0.25">
      <c r="A44" t="s">
        <v>53</v>
      </c>
      <c r="B44" t="s">
        <v>1</v>
      </c>
      <c r="C44" t="s">
        <v>2</v>
      </c>
      <c r="D44" s="6">
        <v>390</v>
      </c>
      <c r="E44" s="6">
        <v>5175</v>
      </c>
      <c r="F44" s="6">
        <v>30375</v>
      </c>
      <c r="G44" s="6">
        <v>34015</v>
      </c>
      <c r="H44" s="6">
        <v>670</v>
      </c>
      <c r="I44" s="6">
        <v>1475</v>
      </c>
      <c r="J44" s="6">
        <v>1580</v>
      </c>
      <c r="K44" s="6">
        <v>3285</v>
      </c>
      <c r="L44" s="6">
        <v>4430</v>
      </c>
      <c r="M44" s="6">
        <v>2365</v>
      </c>
      <c r="N44" s="6">
        <v>15910</v>
      </c>
      <c r="O44" s="6">
        <v>25165</v>
      </c>
      <c r="P44" s="6">
        <v>10740</v>
      </c>
      <c r="Q44" s="6">
        <v>8625</v>
      </c>
      <c r="R44" s="6">
        <v>0</v>
      </c>
      <c r="S44" s="6">
        <v>385</v>
      </c>
      <c r="T44" s="6">
        <v>1445</v>
      </c>
      <c r="U44" s="6">
        <v>2410</v>
      </c>
      <c r="V44" s="6">
        <v>2510</v>
      </c>
      <c r="W44" s="6">
        <v>2670</v>
      </c>
      <c r="X44" s="6">
        <v>2710</v>
      </c>
      <c r="Y44" s="6">
        <v>2705</v>
      </c>
      <c r="Z44" s="6">
        <v>2605</v>
      </c>
      <c r="AA44" s="6">
        <v>2505</v>
      </c>
      <c r="AB44" s="6">
        <v>2580</v>
      </c>
      <c r="AC44" s="6">
        <v>2435</v>
      </c>
      <c r="AD44" s="6">
        <v>2480</v>
      </c>
      <c r="AE44" s="6">
        <v>2565</v>
      </c>
      <c r="AF44" s="6">
        <v>2520</v>
      </c>
      <c r="AG44" s="6">
        <v>2530</v>
      </c>
      <c r="AH44" s="6">
        <v>2500</v>
      </c>
      <c r="AI44" s="6">
        <v>2565</v>
      </c>
      <c r="AJ44" s="6">
        <v>2445</v>
      </c>
      <c r="AK44" s="6">
        <v>2865</v>
      </c>
      <c r="AL44" s="6">
        <v>2755</v>
      </c>
      <c r="AM44" s="6">
        <v>2895</v>
      </c>
      <c r="AN44" s="6">
        <v>2900</v>
      </c>
      <c r="AO44" s="6">
        <v>3315</v>
      </c>
      <c r="AP44" s="6">
        <v>8550</v>
      </c>
      <c r="AQ44" s="6">
        <v>6240</v>
      </c>
      <c r="AR44" s="6" t="s">
        <v>236</v>
      </c>
    </row>
    <row r="45" spans="1:44" x14ac:dyDescent="0.25">
      <c r="A45" t="s">
        <v>54</v>
      </c>
      <c r="B45" t="s">
        <v>21</v>
      </c>
      <c r="C45" t="s">
        <v>2</v>
      </c>
      <c r="D45" s="6">
        <v>15</v>
      </c>
      <c r="E45" s="6">
        <v>370</v>
      </c>
      <c r="F45" s="6">
        <v>2625</v>
      </c>
      <c r="G45" s="6">
        <v>14350</v>
      </c>
      <c r="H45" s="6">
        <v>280</v>
      </c>
      <c r="I45" s="6">
        <v>47400</v>
      </c>
      <c r="J45" s="6">
        <v>1545</v>
      </c>
      <c r="K45" s="6">
        <v>3265</v>
      </c>
      <c r="L45" s="6">
        <v>4180</v>
      </c>
      <c r="M45" s="6">
        <v>2125</v>
      </c>
      <c r="N45" s="6">
        <v>15605</v>
      </c>
      <c r="O45" s="6">
        <v>21665</v>
      </c>
      <c r="P45" s="6">
        <v>9570</v>
      </c>
      <c r="Q45" s="6">
        <v>7085</v>
      </c>
      <c r="R45" s="6" t="s">
        <v>236</v>
      </c>
      <c r="S45" s="6">
        <v>430</v>
      </c>
      <c r="T45" s="6">
        <v>1705</v>
      </c>
      <c r="U45" s="6">
        <v>2735</v>
      </c>
      <c r="V45" s="6">
        <v>3305</v>
      </c>
      <c r="W45" s="6">
        <v>3565</v>
      </c>
      <c r="X45" s="6">
        <v>3520</v>
      </c>
      <c r="Y45" s="6">
        <v>3235</v>
      </c>
      <c r="Z45" s="6">
        <v>2950</v>
      </c>
      <c r="AA45" s="6">
        <v>2705</v>
      </c>
      <c r="AB45" s="6">
        <v>2540</v>
      </c>
      <c r="AC45" s="6">
        <v>2290</v>
      </c>
      <c r="AD45" s="6">
        <v>2215</v>
      </c>
      <c r="AE45" s="6">
        <v>2020</v>
      </c>
      <c r="AF45" s="6">
        <v>1960</v>
      </c>
      <c r="AG45" s="6">
        <v>1910</v>
      </c>
      <c r="AH45" s="6">
        <v>1865</v>
      </c>
      <c r="AI45" s="6">
        <v>1850</v>
      </c>
      <c r="AJ45" s="6">
        <v>1870</v>
      </c>
      <c r="AK45" s="6">
        <v>1835</v>
      </c>
      <c r="AL45" s="6">
        <v>1805</v>
      </c>
      <c r="AM45" s="6">
        <v>1870</v>
      </c>
      <c r="AN45" s="6">
        <v>1970</v>
      </c>
      <c r="AO45" s="6">
        <v>2365</v>
      </c>
      <c r="AP45" s="6">
        <v>5475</v>
      </c>
      <c r="AQ45" s="6">
        <v>7030</v>
      </c>
      <c r="AR45" s="6">
        <v>15</v>
      </c>
    </row>
    <row r="46" spans="1:44" x14ac:dyDescent="0.25">
      <c r="A46" t="s">
        <v>55</v>
      </c>
      <c r="B46" t="s">
        <v>43</v>
      </c>
      <c r="C46" t="s">
        <v>56</v>
      </c>
      <c r="D46" s="6">
        <v>50</v>
      </c>
      <c r="E46" s="6">
        <v>260</v>
      </c>
      <c r="F46" s="6">
        <v>1610</v>
      </c>
      <c r="G46" s="6">
        <v>19935</v>
      </c>
      <c r="H46" s="6">
        <v>1245</v>
      </c>
      <c r="I46" s="6">
        <v>40</v>
      </c>
      <c r="J46" s="6">
        <v>70</v>
      </c>
      <c r="K46" s="6">
        <v>1235</v>
      </c>
      <c r="L46" s="6">
        <v>2500</v>
      </c>
      <c r="M46" s="6">
        <v>1095</v>
      </c>
      <c r="N46" s="6">
        <v>4780</v>
      </c>
      <c r="O46" s="6">
        <v>8425</v>
      </c>
      <c r="P46" s="6">
        <v>3545</v>
      </c>
      <c r="Q46" s="6">
        <v>1490</v>
      </c>
      <c r="R46" s="6">
        <v>0</v>
      </c>
      <c r="S46" s="6">
        <v>80</v>
      </c>
      <c r="T46" s="6">
        <v>935</v>
      </c>
      <c r="U46" s="6">
        <v>2750</v>
      </c>
      <c r="V46" s="6">
        <v>3265</v>
      </c>
      <c r="W46" s="6">
        <v>3170</v>
      </c>
      <c r="X46" s="6">
        <v>2725</v>
      </c>
      <c r="Y46" s="6">
        <v>2270</v>
      </c>
      <c r="Z46" s="6">
        <v>1810</v>
      </c>
      <c r="AA46" s="6">
        <v>1500</v>
      </c>
      <c r="AB46" s="6">
        <v>1160</v>
      </c>
      <c r="AC46" s="6">
        <v>835</v>
      </c>
      <c r="AD46" s="6">
        <v>710</v>
      </c>
      <c r="AE46" s="6">
        <v>495</v>
      </c>
      <c r="AF46" s="6">
        <v>375</v>
      </c>
      <c r="AG46" s="6">
        <v>275</v>
      </c>
      <c r="AH46" s="6">
        <v>195</v>
      </c>
      <c r="AI46" s="6">
        <v>165</v>
      </c>
      <c r="AJ46" s="6">
        <v>105</v>
      </c>
      <c r="AK46" s="6">
        <v>95</v>
      </c>
      <c r="AL46" s="6">
        <v>60</v>
      </c>
      <c r="AM46" s="6">
        <v>40</v>
      </c>
      <c r="AN46" s="6">
        <v>35</v>
      </c>
      <c r="AO46" s="6">
        <v>35</v>
      </c>
      <c r="AP46" s="6">
        <v>25</v>
      </c>
      <c r="AQ46" s="6">
        <v>35</v>
      </c>
      <c r="AR46" s="6">
        <v>0</v>
      </c>
    </row>
    <row r="47" spans="1:44" x14ac:dyDescent="0.25">
      <c r="A47" t="s">
        <v>57</v>
      </c>
      <c r="B47" t="s">
        <v>43</v>
      </c>
      <c r="C47" t="s">
        <v>2</v>
      </c>
      <c r="D47" s="6">
        <v>610</v>
      </c>
      <c r="E47" s="6">
        <v>9835</v>
      </c>
      <c r="F47" s="6">
        <v>51215</v>
      </c>
      <c r="G47" s="6">
        <v>26335</v>
      </c>
      <c r="H47" s="6">
        <v>885</v>
      </c>
      <c r="I47" s="6">
        <v>26270</v>
      </c>
      <c r="J47" s="6">
        <v>285</v>
      </c>
      <c r="K47" s="6">
        <v>3455</v>
      </c>
      <c r="L47" s="6">
        <v>5510</v>
      </c>
      <c r="M47" s="6">
        <v>3550</v>
      </c>
      <c r="N47" s="6">
        <v>26730</v>
      </c>
      <c r="O47" s="6">
        <v>39815</v>
      </c>
      <c r="P47" s="6">
        <v>19175</v>
      </c>
      <c r="Q47" s="6">
        <v>16630</v>
      </c>
      <c r="R47" s="6" t="s">
        <v>236</v>
      </c>
      <c r="S47" s="6">
        <v>1315</v>
      </c>
      <c r="T47" s="6">
        <v>2305</v>
      </c>
      <c r="U47" s="6">
        <v>2940</v>
      </c>
      <c r="V47" s="6">
        <v>3295</v>
      </c>
      <c r="W47" s="6">
        <v>3710</v>
      </c>
      <c r="X47" s="6">
        <v>3655</v>
      </c>
      <c r="Y47" s="6">
        <v>3885</v>
      </c>
      <c r="Z47" s="6">
        <v>3715</v>
      </c>
      <c r="AA47" s="6">
        <v>3670</v>
      </c>
      <c r="AB47" s="6">
        <v>3760</v>
      </c>
      <c r="AC47" s="6">
        <v>3655</v>
      </c>
      <c r="AD47" s="6">
        <v>3650</v>
      </c>
      <c r="AE47" s="6">
        <v>3595</v>
      </c>
      <c r="AF47" s="6">
        <v>3575</v>
      </c>
      <c r="AG47" s="6">
        <v>3525</v>
      </c>
      <c r="AH47" s="6">
        <v>3475</v>
      </c>
      <c r="AI47" s="6">
        <v>3465</v>
      </c>
      <c r="AJ47" s="6">
        <v>3175</v>
      </c>
      <c r="AK47" s="6">
        <v>3540</v>
      </c>
      <c r="AL47" s="6">
        <v>3530</v>
      </c>
      <c r="AM47" s="6">
        <v>3615</v>
      </c>
      <c r="AN47" s="6">
        <v>3750</v>
      </c>
      <c r="AO47" s="6">
        <v>4540</v>
      </c>
      <c r="AP47" s="6">
        <v>9835</v>
      </c>
      <c r="AQ47" s="6">
        <v>25985</v>
      </c>
      <c r="AR47" s="6" t="s">
        <v>236</v>
      </c>
    </row>
    <row r="48" spans="1:44" x14ac:dyDescent="0.25">
      <c r="A48" t="s">
        <v>58</v>
      </c>
      <c r="B48" t="s">
        <v>43</v>
      </c>
      <c r="C48" t="s">
        <v>2</v>
      </c>
      <c r="D48" s="6">
        <v>1505</v>
      </c>
      <c r="E48" s="6">
        <v>1990</v>
      </c>
      <c r="F48" s="6">
        <v>30915</v>
      </c>
      <c r="G48" s="6">
        <v>1255</v>
      </c>
      <c r="H48" s="6">
        <v>29160</v>
      </c>
      <c r="I48" s="6">
        <v>21220</v>
      </c>
      <c r="J48" s="6">
        <v>1630</v>
      </c>
      <c r="K48" s="6">
        <v>4550</v>
      </c>
      <c r="L48" s="6">
        <v>5950</v>
      </c>
      <c r="M48" s="6">
        <v>3195</v>
      </c>
      <c r="N48" s="6">
        <v>20040</v>
      </c>
      <c r="O48" s="6">
        <v>30775</v>
      </c>
      <c r="P48" s="6">
        <v>11180</v>
      </c>
      <c r="Q48" s="6">
        <v>8725</v>
      </c>
      <c r="R48" s="6" t="s">
        <v>236</v>
      </c>
      <c r="S48" s="6">
        <v>570</v>
      </c>
      <c r="T48" s="6">
        <v>950</v>
      </c>
      <c r="U48" s="6">
        <v>1565</v>
      </c>
      <c r="V48" s="6">
        <v>2345</v>
      </c>
      <c r="W48" s="6">
        <v>2825</v>
      </c>
      <c r="X48" s="6">
        <v>3435</v>
      </c>
      <c r="Y48" s="6">
        <v>3475</v>
      </c>
      <c r="Z48" s="6">
        <v>3695</v>
      </c>
      <c r="AA48" s="6">
        <v>3680</v>
      </c>
      <c r="AB48" s="6">
        <v>3675</v>
      </c>
      <c r="AC48" s="6">
        <v>3490</v>
      </c>
      <c r="AD48" s="6">
        <v>3365</v>
      </c>
      <c r="AE48" s="6">
        <v>3280</v>
      </c>
      <c r="AF48" s="6">
        <v>3220</v>
      </c>
      <c r="AG48" s="6">
        <v>3085</v>
      </c>
      <c r="AH48" s="6">
        <v>3035</v>
      </c>
      <c r="AI48" s="6">
        <v>2955</v>
      </c>
      <c r="AJ48" s="6">
        <v>2885</v>
      </c>
      <c r="AK48" s="6">
        <v>2800</v>
      </c>
      <c r="AL48" s="6">
        <v>2585</v>
      </c>
      <c r="AM48" s="6">
        <v>2685</v>
      </c>
      <c r="AN48" s="6">
        <v>2680</v>
      </c>
      <c r="AO48" s="6">
        <v>3105</v>
      </c>
      <c r="AP48" s="6">
        <v>12920</v>
      </c>
      <c r="AQ48" s="6">
        <v>7725</v>
      </c>
      <c r="AR48" s="6">
        <v>20</v>
      </c>
    </row>
    <row r="49" spans="1:44" x14ac:dyDescent="0.25">
      <c r="A49" t="s">
        <v>59</v>
      </c>
      <c r="B49" t="s">
        <v>12</v>
      </c>
      <c r="C49" t="s">
        <v>2</v>
      </c>
      <c r="D49" s="6">
        <v>85</v>
      </c>
      <c r="E49" s="6">
        <v>2170</v>
      </c>
      <c r="F49" s="6">
        <v>6570</v>
      </c>
      <c r="G49" s="6">
        <v>10400</v>
      </c>
      <c r="H49" s="6">
        <v>1035</v>
      </c>
      <c r="I49" s="6">
        <v>84700</v>
      </c>
      <c r="J49" s="6">
        <v>2810</v>
      </c>
      <c r="K49" s="6">
        <v>4600</v>
      </c>
      <c r="L49" s="6">
        <v>5320</v>
      </c>
      <c r="M49" s="6">
        <v>2630</v>
      </c>
      <c r="N49" s="6">
        <v>32670</v>
      </c>
      <c r="O49" s="6">
        <v>42390</v>
      </c>
      <c r="P49" s="6">
        <v>9230</v>
      </c>
      <c r="Q49" s="6">
        <v>5310</v>
      </c>
      <c r="R49" s="6">
        <v>0</v>
      </c>
      <c r="S49" s="6">
        <v>570</v>
      </c>
      <c r="T49" s="6">
        <v>1880</v>
      </c>
      <c r="U49" s="6">
        <v>3465</v>
      </c>
      <c r="V49" s="6">
        <v>3745</v>
      </c>
      <c r="W49" s="6">
        <v>3710</v>
      </c>
      <c r="X49" s="6">
        <v>3530</v>
      </c>
      <c r="Y49" s="6">
        <v>3695</v>
      </c>
      <c r="Z49" s="6">
        <v>3685</v>
      </c>
      <c r="AA49" s="6">
        <v>3610</v>
      </c>
      <c r="AB49" s="6">
        <v>3725</v>
      </c>
      <c r="AC49" s="6">
        <v>3715</v>
      </c>
      <c r="AD49" s="6">
        <v>3600</v>
      </c>
      <c r="AE49" s="6">
        <v>3790</v>
      </c>
      <c r="AF49" s="6">
        <v>3780</v>
      </c>
      <c r="AG49" s="6">
        <v>3795</v>
      </c>
      <c r="AH49" s="6">
        <v>3940</v>
      </c>
      <c r="AI49" s="6">
        <v>3940</v>
      </c>
      <c r="AJ49" s="6">
        <v>4010</v>
      </c>
      <c r="AK49" s="6">
        <v>4135</v>
      </c>
      <c r="AL49" s="6">
        <v>4200</v>
      </c>
      <c r="AM49" s="6">
        <v>4220</v>
      </c>
      <c r="AN49" s="6">
        <v>4480</v>
      </c>
      <c r="AO49" s="6">
        <v>5105</v>
      </c>
      <c r="AP49" s="6">
        <v>8630</v>
      </c>
      <c r="AQ49" s="6">
        <v>11925</v>
      </c>
      <c r="AR49" s="6">
        <v>90</v>
      </c>
    </row>
    <row r="50" spans="1:44" x14ac:dyDescent="0.25">
      <c r="A50" t="s">
        <v>60</v>
      </c>
      <c r="B50" t="s">
        <v>7</v>
      </c>
      <c r="C50" t="s">
        <v>2</v>
      </c>
      <c r="D50" s="6">
        <v>7515</v>
      </c>
      <c r="E50" s="6">
        <v>10830</v>
      </c>
      <c r="F50" s="6">
        <v>50910</v>
      </c>
      <c r="G50" s="6">
        <v>36310</v>
      </c>
      <c r="H50" s="6">
        <v>645</v>
      </c>
      <c r="I50" s="6">
        <v>0</v>
      </c>
      <c r="J50" s="6">
        <v>1845</v>
      </c>
      <c r="K50" s="6">
        <v>5535</v>
      </c>
      <c r="L50" s="6">
        <v>7260</v>
      </c>
      <c r="M50" s="6">
        <v>3855</v>
      </c>
      <c r="N50" s="6">
        <v>23450</v>
      </c>
      <c r="O50" s="6">
        <v>35710</v>
      </c>
      <c r="P50" s="6">
        <v>15455</v>
      </c>
      <c r="Q50" s="6">
        <v>13105</v>
      </c>
      <c r="R50" s="6" t="s">
        <v>236</v>
      </c>
      <c r="S50" s="6">
        <v>1170</v>
      </c>
      <c r="T50" s="6">
        <v>1185</v>
      </c>
      <c r="U50" s="6">
        <v>1880</v>
      </c>
      <c r="V50" s="6">
        <v>2610</v>
      </c>
      <c r="W50" s="6">
        <v>3230</v>
      </c>
      <c r="X50" s="6">
        <v>3750</v>
      </c>
      <c r="Y50" s="6">
        <v>3730</v>
      </c>
      <c r="Z50" s="6">
        <v>3875</v>
      </c>
      <c r="AA50" s="6">
        <v>3820</v>
      </c>
      <c r="AB50" s="6">
        <v>3610</v>
      </c>
      <c r="AC50" s="6">
        <v>3605</v>
      </c>
      <c r="AD50" s="6">
        <v>3660</v>
      </c>
      <c r="AE50" s="6">
        <v>3545</v>
      </c>
      <c r="AF50" s="6">
        <v>3550</v>
      </c>
      <c r="AG50" s="6">
        <v>3605</v>
      </c>
      <c r="AH50" s="6">
        <v>3625</v>
      </c>
      <c r="AI50" s="6">
        <v>3625</v>
      </c>
      <c r="AJ50" s="6">
        <v>3700</v>
      </c>
      <c r="AK50" s="6">
        <v>3800</v>
      </c>
      <c r="AL50" s="6">
        <v>4105</v>
      </c>
      <c r="AM50" s="6">
        <v>4205</v>
      </c>
      <c r="AN50" s="6">
        <v>4530</v>
      </c>
      <c r="AO50" s="6">
        <v>5370</v>
      </c>
      <c r="AP50" s="6">
        <v>8640</v>
      </c>
      <c r="AQ50" s="6">
        <v>15250</v>
      </c>
      <c r="AR50" s="6">
        <v>2550</v>
      </c>
    </row>
    <row r="51" spans="1:44" x14ac:dyDescent="0.25">
      <c r="A51" t="s">
        <v>61</v>
      </c>
      <c r="B51" t="s">
        <v>1</v>
      </c>
      <c r="C51" t="s">
        <v>2</v>
      </c>
      <c r="D51" s="6">
        <v>345</v>
      </c>
      <c r="E51" s="6">
        <v>5945</v>
      </c>
      <c r="F51" s="6">
        <v>15110</v>
      </c>
      <c r="G51" s="6">
        <v>14935</v>
      </c>
      <c r="H51" s="6">
        <v>250</v>
      </c>
      <c r="I51" s="6">
        <v>9360</v>
      </c>
      <c r="J51" s="6">
        <v>520</v>
      </c>
      <c r="K51" s="6">
        <v>1995</v>
      </c>
      <c r="L51" s="6">
        <v>3155</v>
      </c>
      <c r="M51" s="6">
        <v>1840</v>
      </c>
      <c r="N51" s="6">
        <v>8545</v>
      </c>
      <c r="O51" s="6">
        <v>15540</v>
      </c>
      <c r="P51" s="6">
        <v>7590</v>
      </c>
      <c r="Q51" s="6">
        <v>6760</v>
      </c>
      <c r="R51" s="6" t="s">
        <v>236</v>
      </c>
      <c r="S51" s="6">
        <v>215</v>
      </c>
      <c r="T51" s="6">
        <v>1270</v>
      </c>
      <c r="U51" s="6">
        <v>1935</v>
      </c>
      <c r="V51" s="6">
        <v>2050</v>
      </c>
      <c r="W51" s="6">
        <v>1990</v>
      </c>
      <c r="X51" s="6">
        <v>1790</v>
      </c>
      <c r="Y51" s="6">
        <v>1760</v>
      </c>
      <c r="Z51" s="6">
        <v>1745</v>
      </c>
      <c r="AA51" s="6">
        <v>1580</v>
      </c>
      <c r="AB51" s="6">
        <v>1605</v>
      </c>
      <c r="AC51" s="6">
        <v>1585</v>
      </c>
      <c r="AD51" s="6">
        <v>1510</v>
      </c>
      <c r="AE51" s="6">
        <v>1620</v>
      </c>
      <c r="AF51" s="6">
        <v>1495</v>
      </c>
      <c r="AG51" s="6">
        <v>1600</v>
      </c>
      <c r="AH51" s="6">
        <v>1600</v>
      </c>
      <c r="AI51" s="6">
        <v>1615</v>
      </c>
      <c r="AJ51" s="6">
        <v>1575</v>
      </c>
      <c r="AK51" s="6">
        <v>1665</v>
      </c>
      <c r="AL51" s="6">
        <v>1660</v>
      </c>
      <c r="AM51" s="6">
        <v>1620</v>
      </c>
      <c r="AN51" s="6">
        <v>1735</v>
      </c>
      <c r="AO51" s="6">
        <v>2245</v>
      </c>
      <c r="AP51" s="6">
        <v>3275</v>
      </c>
      <c r="AQ51" s="6">
        <v>5125</v>
      </c>
      <c r="AR51" s="6">
        <v>85</v>
      </c>
    </row>
    <row r="52" spans="1:44" x14ac:dyDescent="0.25">
      <c r="A52" t="s">
        <v>62</v>
      </c>
      <c r="B52" t="s">
        <v>12</v>
      </c>
      <c r="C52" t="s">
        <v>2</v>
      </c>
      <c r="D52" s="6">
        <v>1040</v>
      </c>
      <c r="E52" s="6">
        <v>1460</v>
      </c>
      <c r="F52" s="6">
        <v>41870</v>
      </c>
      <c r="G52" s="6">
        <v>31025</v>
      </c>
      <c r="H52" s="6">
        <v>2265</v>
      </c>
      <c r="I52" s="6">
        <v>2930</v>
      </c>
      <c r="J52" s="6">
        <v>2835</v>
      </c>
      <c r="K52" s="6">
        <v>4160</v>
      </c>
      <c r="L52" s="6">
        <v>4300</v>
      </c>
      <c r="M52" s="6">
        <v>2135</v>
      </c>
      <c r="N52" s="6">
        <v>25850</v>
      </c>
      <c r="O52" s="6">
        <v>31560</v>
      </c>
      <c r="P52" s="6">
        <v>6365</v>
      </c>
      <c r="Q52" s="6">
        <v>3385</v>
      </c>
      <c r="R52" s="6">
        <v>0</v>
      </c>
      <c r="S52" s="6">
        <v>190</v>
      </c>
      <c r="T52" s="6">
        <v>425</v>
      </c>
      <c r="U52" s="6">
        <v>590</v>
      </c>
      <c r="V52" s="6">
        <v>760</v>
      </c>
      <c r="W52" s="6">
        <v>1125</v>
      </c>
      <c r="X52" s="6">
        <v>1400</v>
      </c>
      <c r="Y52" s="6">
        <v>1790</v>
      </c>
      <c r="Z52" s="6">
        <v>2200</v>
      </c>
      <c r="AA52" s="6">
        <v>2405</v>
      </c>
      <c r="AB52" s="6">
        <v>2560</v>
      </c>
      <c r="AC52" s="6">
        <v>2700</v>
      </c>
      <c r="AD52" s="6">
        <v>2790</v>
      </c>
      <c r="AE52" s="6">
        <v>2910</v>
      </c>
      <c r="AF52" s="6">
        <v>2865</v>
      </c>
      <c r="AG52" s="6">
        <v>2770</v>
      </c>
      <c r="AH52" s="6">
        <v>2650</v>
      </c>
      <c r="AI52" s="6">
        <v>2625</v>
      </c>
      <c r="AJ52" s="6">
        <v>2530</v>
      </c>
      <c r="AK52" s="6">
        <v>2585</v>
      </c>
      <c r="AL52" s="6">
        <v>2295</v>
      </c>
      <c r="AM52" s="6">
        <v>2215</v>
      </c>
      <c r="AN52" s="6">
        <v>2205</v>
      </c>
      <c r="AO52" s="6">
        <v>2110</v>
      </c>
      <c r="AP52" s="6">
        <v>2040</v>
      </c>
      <c r="AQ52" s="6">
        <v>31840</v>
      </c>
      <c r="AR52" s="6">
        <v>25</v>
      </c>
    </row>
    <row r="53" spans="1:44" x14ac:dyDescent="0.25">
      <c r="A53" t="s">
        <v>63</v>
      </c>
      <c r="B53" t="s">
        <v>12</v>
      </c>
      <c r="C53" t="s">
        <v>19</v>
      </c>
      <c r="D53" s="6" t="s">
        <v>236</v>
      </c>
      <c r="E53" s="6">
        <v>245</v>
      </c>
      <c r="F53" s="6">
        <v>1180</v>
      </c>
      <c r="G53" s="6">
        <v>35860</v>
      </c>
      <c r="H53" s="6">
        <v>2500</v>
      </c>
      <c r="I53" s="6">
        <v>52700</v>
      </c>
      <c r="J53" s="6">
        <v>3020</v>
      </c>
      <c r="K53" s="6">
        <v>7045</v>
      </c>
      <c r="L53" s="6">
        <v>9260</v>
      </c>
      <c r="M53" s="6">
        <v>3735</v>
      </c>
      <c r="N53" s="6">
        <v>24545</v>
      </c>
      <c r="O53" s="6">
        <v>34890</v>
      </c>
      <c r="P53" s="6">
        <v>7475</v>
      </c>
      <c r="Q53" s="6">
        <v>2520</v>
      </c>
      <c r="R53" s="6">
        <v>0</v>
      </c>
      <c r="S53" s="6">
        <v>5015</v>
      </c>
      <c r="T53" s="6">
        <v>6720</v>
      </c>
      <c r="U53" s="6">
        <v>7510</v>
      </c>
      <c r="V53" s="6">
        <v>7865</v>
      </c>
      <c r="W53" s="6">
        <v>8135</v>
      </c>
      <c r="X53" s="6">
        <v>7755</v>
      </c>
      <c r="Y53" s="6">
        <v>7125</v>
      </c>
      <c r="Z53" s="6">
        <v>6530</v>
      </c>
      <c r="AA53" s="6">
        <v>5725</v>
      </c>
      <c r="AB53" s="6">
        <v>4865</v>
      </c>
      <c r="AC53" s="6">
        <v>4185</v>
      </c>
      <c r="AD53" s="6">
        <v>3640</v>
      </c>
      <c r="AE53" s="6">
        <v>3155</v>
      </c>
      <c r="AF53" s="6">
        <v>2525</v>
      </c>
      <c r="AG53" s="6">
        <v>2190</v>
      </c>
      <c r="AH53" s="6">
        <v>1860</v>
      </c>
      <c r="AI53" s="6">
        <v>1530</v>
      </c>
      <c r="AJ53" s="6">
        <v>1360</v>
      </c>
      <c r="AK53" s="6">
        <v>1205</v>
      </c>
      <c r="AL53" s="6">
        <v>875</v>
      </c>
      <c r="AM53" s="6">
        <v>780</v>
      </c>
      <c r="AN53" s="6">
        <v>560</v>
      </c>
      <c r="AO53" s="6">
        <v>470</v>
      </c>
      <c r="AP53" s="6">
        <v>430</v>
      </c>
      <c r="AQ53" s="6">
        <v>480</v>
      </c>
      <c r="AR53" s="6" t="s">
        <v>236</v>
      </c>
    </row>
    <row r="54" spans="1:44" x14ac:dyDescent="0.25">
      <c r="A54" t="s">
        <v>64</v>
      </c>
      <c r="B54" t="s">
        <v>1</v>
      </c>
      <c r="C54" t="s">
        <v>2</v>
      </c>
      <c r="D54" s="6">
        <v>580</v>
      </c>
      <c r="E54" s="6">
        <v>755</v>
      </c>
      <c r="F54" s="6">
        <v>7980</v>
      </c>
      <c r="G54" s="6">
        <v>73075</v>
      </c>
      <c r="H54" s="6">
        <v>4835</v>
      </c>
      <c r="I54" s="6">
        <v>19350</v>
      </c>
      <c r="J54" s="6">
        <v>2440</v>
      </c>
      <c r="K54" s="6">
        <v>5185</v>
      </c>
      <c r="L54" s="6">
        <v>6105</v>
      </c>
      <c r="M54" s="6">
        <v>3475</v>
      </c>
      <c r="N54" s="6">
        <v>23850</v>
      </c>
      <c r="O54" s="6">
        <v>35735</v>
      </c>
      <c r="P54" s="6">
        <v>16330</v>
      </c>
      <c r="Q54" s="6">
        <v>13455</v>
      </c>
      <c r="R54" s="6" t="s">
        <v>236</v>
      </c>
      <c r="S54" s="6">
        <v>565</v>
      </c>
      <c r="T54" s="6">
        <v>1550</v>
      </c>
      <c r="U54" s="6">
        <v>2075</v>
      </c>
      <c r="V54" s="6">
        <v>2325</v>
      </c>
      <c r="W54" s="6">
        <v>2590</v>
      </c>
      <c r="X54" s="6">
        <v>2855</v>
      </c>
      <c r="Y54" s="6">
        <v>2995</v>
      </c>
      <c r="Z54" s="6">
        <v>3150</v>
      </c>
      <c r="AA54" s="6">
        <v>3235</v>
      </c>
      <c r="AB54" s="6">
        <v>3315</v>
      </c>
      <c r="AC54" s="6">
        <v>3345</v>
      </c>
      <c r="AD54" s="6">
        <v>3430</v>
      </c>
      <c r="AE54" s="6">
        <v>3645</v>
      </c>
      <c r="AF54" s="6">
        <v>3560</v>
      </c>
      <c r="AG54" s="6">
        <v>3660</v>
      </c>
      <c r="AH54" s="6">
        <v>3575</v>
      </c>
      <c r="AI54" s="6">
        <v>3590</v>
      </c>
      <c r="AJ54" s="6">
        <v>3690</v>
      </c>
      <c r="AK54" s="6">
        <v>3600</v>
      </c>
      <c r="AL54" s="6">
        <v>3565</v>
      </c>
      <c r="AM54" s="6">
        <v>3575</v>
      </c>
      <c r="AN54" s="6">
        <v>3550</v>
      </c>
      <c r="AO54" s="6">
        <v>4340</v>
      </c>
      <c r="AP54" s="6">
        <v>11120</v>
      </c>
      <c r="AQ54" s="6">
        <v>23675</v>
      </c>
      <c r="AR54" s="6" t="s">
        <v>236</v>
      </c>
    </row>
    <row r="55" spans="1:44" x14ac:dyDescent="0.25">
      <c r="A55" t="s">
        <v>65</v>
      </c>
      <c r="B55" t="s">
        <v>12</v>
      </c>
      <c r="C55" t="s">
        <v>2</v>
      </c>
      <c r="D55" s="6">
        <v>3990</v>
      </c>
      <c r="E55" s="6">
        <v>34650</v>
      </c>
      <c r="F55" s="6">
        <v>56230</v>
      </c>
      <c r="G55" s="6">
        <v>44585</v>
      </c>
      <c r="H55" s="6">
        <v>1640</v>
      </c>
      <c r="I55" s="6">
        <v>3215</v>
      </c>
      <c r="J55" s="6">
        <v>3700</v>
      </c>
      <c r="K55" s="6">
        <v>5490</v>
      </c>
      <c r="L55" s="6">
        <v>7000</v>
      </c>
      <c r="M55" s="6">
        <v>3240</v>
      </c>
      <c r="N55" s="6">
        <v>35080</v>
      </c>
      <c r="O55" s="6">
        <v>57385</v>
      </c>
      <c r="P55" s="6">
        <v>20310</v>
      </c>
      <c r="Q55" s="6">
        <v>12070</v>
      </c>
      <c r="R55" s="6">
        <v>30</v>
      </c>
      <c r="S55" s="6">
        <v>1720</v>
      </c>
      <c r="T55" s="6">
        <v>3890</v>
      </c>
      <c r="U55" s="6">
        <v>3920</v>
      </c>
      <c r="V55" s="6">
        <v>4095</v>
      </c>
      <c r="W55" s="6">
        <v>4425</v>
      </c>
      <c r="X55" s="6">
        <v>4945</v>
      </c>
      <c r="Y55" s="6">
        <v>5290</v>
      </c>
      <c r="Z55" s="6">
        <v>5345</v>
      </c>
      <c r="AA55" s="6">
        <v>5375</v>
      </c>
      <c r="AB55" s="6">
        <v>5355</v>
      </c>
      <c r="AC55" s="6">
        <v>5150</v>
      </c>
      <c r="AD55" s="6">
        <v>5075</v>
      </c>
      <c r="AE55" s="6">
        <v>4680</v>
      </c>
      <c r="AF55" s="6">
        <v>4575</v>
      </c>
      <c r="AG55" s="6">
        <v>4425</v>
      </c>
      <c r="AH55" s="6">
        <v>4165</v>
      </c>
      <c r="AI55" s="6">
        <v>3870</v>
      </c>
      <c r="AJ55" s="6">
        <v>3845</v>
      </c>
      <c r="AK55" s="6">
        <v>3585</v>
      </c>
      <c r="AL55" s="6">
        <v>3325</v>
      </c>
      <c r="AM55" s="6">
        <v>3195</v>
      </c>
      <c r="AN55" s="6">
        <v>3120</v>
      </c>
      <c r="AO55" s="6">
        <v>2925</v>
      </c>
      <c r="AP55" s="6">
        <v>3125</v>
      </c>
      <c r="AQ55" s="6">
        <v>44760</v>
      </c>
      <c r="AR55" s="6">
        <v>115</v>
      </c>
    </row>
    <row r="56" spans="1:44" x14ac:dyDescent="0.25">
      <c r="A56" t="s">
        <v>66</v>
      </c>
      <c r="B56" t="s">
        <v>5</v>
      </c>
      <c r="C56" t="s">
        <v>9</v>
      </c>
      <c r="D56" s="6">
        <v>10</v>
      </c>
      <c r="E56" s="6" t="s">
        <v>236</v>
      </c>
      <c r="F56" s="6">
        <v>25</v>
      </c>
      <c r="G56" s="6">
        <v>280</v>
      </c>
      <c r="H56" s="6">
        <v>2270</v>
      </c>
      <c r="I56" s="6">
        <v>58565</v>
      </c>
      <c r="J56" s="6">
        <v>2025</v>
      </c>
      <c r="K56" s="6">
        <v>3545</v>
      </c>
      <c r="L56" s="6">
        <v>4435</v>
      </c>
      <c r="M56" s="6">
        <v>2215</v>
      </c>
      <c r="N56" s="6">
        <v>18820</v>
      </c>
      <c r="O56" s="6">
        <v>21425</v>
      </c>
      <c r="P56" s="6">
        <v>5910</v>
      </c>
      <c r="Q56" s="6">
        <v>2740</v>
      </c>
      <c r="R56" s="6">
        <v>35</v>
      </c>
      <c r="S56" s="6">
        <v>1270</v>
      </c>
      <c r="T56" s="6">
        <v>4230</v>
      </c>
      <c r="U56" s="6">
        <v>4965</v>
      </c>
      <c r="V56" s="6">
        <v>4550</v>
      </c>
      <c r="W56" s="6">
        <v>3900</v>
      </c>
      <c r="X56" s="6">
        <v>3110</v>
      </c>
      <c r="Y56" s="6">
        <v>2545</v>
      </c>
      <c r="Z56" s="6">
        <v>2090</v>
      </c>
      <c r="AA56" s="6">
        <v>1650</v>
      </c>
      <c r="AB56" s="6">
        <v>1345</v>
      </c>
      <c r="AC56" s="6">
        <v>1000</v>
      </c>
      <c r="AD56" s="6">
        <v>945</v>
      </c>
      <c r="AE56" s="6">
        <v>710</v>
      </c>
      <c r="AF56" s="6">
        <v>590</v>
      </c>
      <c r="AG56" s="6">
        <v>500</v>
      </c>
      <c r="AH56" s="6">
        <v>420</v>
      </c>
      <c r="AI56" s="6">
        <v>310</v>
      </c>
      <c r="AJ56" s="6">
        <v>235</v>
      </c>
      <c r="AK56" s="6">
        <v>210</v>
      </c>
      <c r="AL56" s="6">
        <v>165</v>
      </c>
      <c r="AM56" s="6">
        <v>155</v>
      </c>
      <c r="AN56" s="6">
        <v>130</v>
      </c>
      <c r="AO56" s="6">
        <v>110</v>
      </c>
      <c r="AP56" s="6">
        <v>95</v>
      </c>
      <c r="AQ56" s="6">
        <v>1130</v>
      </c>
      <c r="AR56" s="6">
        <v>24790</v>
      </c>
    </row>
    <row r="57" spans="1:44" x14ac:dyDescent="0.25">
      <c r="A57" t="s">
        <v>67</v>
      </c>
      <c r="B57" t="s">
        <v>5</v>
      </c>
      <c r="C57" t="s">
        <v>9</v>
      </c>
      <c r="D57" s="6">
        <v>0</v>
      </c>
      <c r="E57" s="6">
        <v>0</v>
      </c>
      <c r="F57" s="6">
        <v>0</v>
      </c>
      <c r="G57" s="6">
        <v>0</v>
      </c>
      <c r="H57" s="6">
        <v>0</v>
      </c>
      <c r="I57" s="6">
        <v>480</v>
      </c>
      <c r="J57" s="6">
        <v>10</v>
      </c>
      <c r="K57" s="6">
        <v>20</v>
      </c>
      <c r="L57" s="6">
        <v>25</v>
      </c>
      <c r="M57" s="6">
        <v>10</v>
      </c>
      <c r="N57" s="6">
        <v>160</v>
      </c>
      <c r="O57" s="6">
        <v>220</v>
      </c>
      <c r="P57" s="6">
        <v>25</v>
      </c>
      <c r="Q57" s="6">
        <v>10</v>
      </c>
      <c r="R57" s="6" t="s">
        <v>236</v>
      </c>
      <c r="S57" s="6">
        <v>10</v>
      </c>
      <c r="T57" s="6">
        <v>80</v>
      </c>
      <c r="U57" s="6">
        <v>105</v>
      </c>
      <c r="V57" s="6">
        <v>85</v>
      </c>
      <c r="W57" s="6">
        <v>65</v>
      </c>
      <c r="X57" s="6">
        <v>45</v>
      </c>
      <c r="Y57" s="6">
        <v>20</v>
      </c>
      <c r="Z57" s="6">
        <v>10</v>
      </c>
      <c r="AA57" s="6">
        <v>10</v>
      </c>
      <c r="AB57" s="6" t="s">
        <v>236</v>
      </c>
      <c r="AC57" s="6" t="s">
        <v>236</v>
      </c>
      <c r="AD57" s="6" t="s">
        <v>236</v>
      </c>
      <c r="AE57" s="6" t="s">
        <v>236</v>
      </c>
      <c r="AF57" s="6" t="s">
        <v>236</v>
      </c>
      <c r="AG57" s="6" t="s">
        <v>236</v>
      </c>
      <c r="AH57" s="6" t="s">
        <v>236</v>
      </c>
      <c r="AI57" s="6">
        <v>0</v>
      </c>
      <c r="AJ57" s="6">
        <v>0</v>
      </c>
      <c r="AK57" s="6" t="s">
        <v>236</v>
      </c>
      <c r="AL57" s="6">
        <v>0</v>
      </c>
      <c r="AM57" s="6">
        <v>0</v>
      </c>
      <c r="AN57" s="6">
        <v>0</v>
      </c>
      <c r="AO57" s="6">
        <v>0</v>
      </c>
      <c r="AP57" s="6">
        <v>0</v>
      </c>
      <c r="AQ57" s="6">
        <v>0</v>
      </c>
      <c r="AR57" s="6">
        <v>25</v>
      </c>
    </row>
    <row r="58" spans="1:44" x14ac:dyDescent="0.25">
      <c r="A58" t="s">
        <v>68</v>
      </c>
      <c r="B58" t="s">
        <v>21</v>
      </c>
      <c r="C58" t="s">
        <v>9</v>
      </c>
      <c r="D58" s="6" t="s">
        <v>236</v>
      </c>
      <c r="E58" s="6">
        <v>0</v>
      </c>
      <c r="F58" s="6" t="s">
        <v>236</v>
      </c>
      <c r="G58" s="6">
        <v>20</v>
      </c>
      <c r="H58" s="6">
        <v>235</v>
      </c>
      <c r="I58" s="6">
        <v>7380</v>
      </c>
      <c r="J58" s="6">
        <v>250</v>
      </c>
      <c r="K58" s="6">
        <v>430</v>
      </c>
      <c r="L58" s="6">
        <v>350</v>
      </c>
      <c r="M58" s="6">
        <v>195</v>
      </c>
      <c r="N58" s="6">
        <v>2330</v>
      </c>
      <c r="O58" s="6">
        <v>2775</v>
      </c>
      <c r="P58" s="6">
        <v>870</v>
      </c>
      <c r="Q58" s="6">
        <v>445</v>
      </c>
      <c r="R58" s="6" t="s">
        <v>236</v>
      </c>
      <c r="S58" s="6">
        <v>95</v>
      </c>
      <c r="T58" s="6">
        <v>390</v>
      </c>
      <c r="U58" s="6">
        <v>615</v>
      </c>
      <c r="V58" s="6">
        <v>655</v>
      </c>
      <c r="W58" s="6">
        <v>490</v>
      </c>
      <c r="X58" s="6">
        <v>410</v>
      </c>
      <c r="Y58" s="6">
        <v>340</v>
      </c>
      <c r="Z58" s="6">
        <v>265</v>
      </c>
      <c r="AA58" s="6">
        <v>195</v>
      </c>
      <c r="AB58" s="6">
        <v>155</v>
      </c>
      <c r="AC58" s="6">
        <v>130</v>
      </c>
      <c r="AD58" s="6">
        <v>125</v>
      </c>
      <c r="AE58" s="6">
        <v>105</v>
      </c>
      <c r="AF58" s="6">
        <v>80</v>
      </c>
      <c r="AG58" s="6">
        <v>75</v>
      </c>
      <c r="AH58" s="6">
        <v>70</v>
      </c>
      <c r="AI58" s="6">
        <v>50</v>
      </c>
      <c r="AJ58" s="6">
        <v>35</v>
      </c>
      <c r="AK58" s="6">
        <v>25</v>
      </c>
      <c r="AL58" s="6">
        <v>30</v>
      </c>
      <c r="AM58" s="6">
        <v>25</v>
      </c>
      <c r="AN58" s="6">
        <v>20</v>
      </c>
      <c r="AO58" s="6">
        <v>20</v>
      </c>
      <c r="AP58" s="6">
        <v>20</v>
      </c>
      <c r="AQ58" s="6">
        <v>205</v>
      </c>
      <c r="AR58" s="6">
        <v>3025</v>
      </c>
    </row>
    <row r="59" spans="1:44" x14ac:dyDescent="0.25">
      <c r="A59" t="s">
        <v>69</v>
      </c>
      <c r="B59" t="s">
        <v>7</v>
      </c>
      <c r="C59" t="s">
        <v>2</v>
      </c>
      <c r="D59" s="6">
        <v>280</v>
      </c>
      <c r="E59" s="6">
        <v>6285</v>
      </c>
      <c r="F59" s="6">
        <v>5600</v>
      </c>
      <c r="G59" s="6">
        <v>13455</v>
      </c>
      <c r="H59" s="6">
        <v>2380</v>
      </c>
      <c r="I59" s="6">
        <v>40</v>
      </c>
      <c r="J59" s="6">
        <v>360</v>
      </c>
      <c r="K59" s="6">
        <v>890</v>
      </c>
      <c r="L59" s="6">
        <v>900</v>
      </c>
      <c r="M59" s="6">
        <v>705</v>
      </c>
      <c r="N59" s="6">
        <v>4565</v>
      </c>
      <c r="O59" s="6">
        <v>8615</v>
      </c>
      <c r="P59" s="6">
        <v>6475</v>
      </c>
      <c r="Q59" s="6">
        <v>5535</v>
      </c>
      <c r="R59" s="6">
        <v>0</v>
      </c>
      <c r="S59" s="6">
        <v>15</v>
      </c>
      <c r="T59" s="6">
        <v>130</v>
      </c>
      <c r="U59" s="6">
        <v>210</v>
      </c>
      <c r="V59" s="6">
        <v>280</v>
      </c>
      <c r="W59" s="6">
        <v>370</v>
      </c>
      <c r="X59" s="6">
        <v>415</v>
      </c>
      <c r="Y59" s="6">
        <v>510</v>
      </c>
      <c r="Z59" s="6">
        <v>465</v>
      </c>
      <c r="AA59" s="6">
        <v>565</v>
      </c>
      <c r="AB59" s="6">
        <v>565</v>
      </c>
      <c r="AC59" s="6">
        <v>605</v>
      </c>
      <c r="AD59" s="6">
        <v>745</v>
      </c>
      <c r="AE59" s="6">
        <v>715</v>
      </c>
      <c r="AF59" s="6">
        <v>830</v>
      </c>
      <c r="AG59" s="6">
        <v>925</v>
      </c>
      <c r="AH59" s="6">
        <v>925</v>
      </c>
      <c r="AI59" s="6">
        <v>950</v>
      </c>
      <c r="AJ59" s="6">
        <v>1025</v>
      </c>
      <c r="AK59" s="6">
        <v>1115</v>
      </c>
      <c r="AL59" s="6">
        <v>1290</v>
      </c>
      <c r="AM59" s="6">
        <v>1345</v>
      </c>
      <c r="AN59" s="6">
        <v>1410</v>
      </c>
      <c r="AO59" s="6">
        <v>1795</v>
      </c>
      <c r="AP59" s="6">
        <v>4945</v>
      </c>
      <c r="AQ59" s="6">
        <v>5720</v>
      </c>
      <c r="AR59" s="6">
        <v>175</v>
      </c>
    </row>
    <row r="60" spans="1:44" x14ac:dyDescent="0.25">
      <c r="A60" t="s">
        <v>70</v>
      </c>
      <c r="B60" t="s">
        <v>17</v>
      </c>
      <c r="C60" t="s">
        <v>2</v>
      </c>
      <c r="D60" s="6">
        <v>400</v>
      </c>
      <c r="E60" s="6">
        <v>3585</v>
      </c>
      <c r="F60" s="6">
        <v>34045</v>
      </c>
      <c r="G60" s="6">
        <v>22885</v>
      </c>
      <c r="H60" s="6">
        <v>4410</v>
      </c>
      <c r="I60" s="6">
        <v>325</v>
      </c>
      <c r="J60" s="6">
        <v>1030</v>
      </c>
      <c r="K60" s="6">
        <v>2955</v>
      </c>
      <c r="L60" s="6">
        <v>4330</v>
      </c>
      <c r="M60" s="6">
        <v>2535</v>
      </c>
      <c r="N60" s="6">
        <v>13760</v>
      </c>
      <c r="O60" s="6">
        <v>20700</v>
      </c>
      <c r="P60" s="6">
        <v>11380</v>
      </c>
      <c r="Q60" s="6">
        <v>8955</v>
      </c>
      <c r="R60" s="6">
        <v>0</v>
      </c>
      <c r="S60" s="6">
        <v>305</v>
      </c>
      <c r="T60" s="6">
        <v>930</v>
      </c>
      <c r="U60" s="6">
        <v>1555</v>
      </c>
      <c r="V60" s="6">
        <v>1835</v>
      </c>
      <c r="W60" s="6">
        <v>2135</v>
      </c>
      <c r="X60" s="6">
        <v>2310</v>
      </c>
      <c r="Y60" s="6">
        <v>2390</v>
      </c>
      <c r="Z60" s="6">
        <v>2480</v>
      </c>
      <c r="AA60" s="6">
        <v>2375</v>
      </c>
      <c r="AB60" s="6">
        <v>2440</v>
      </c>
      <c r="AC60" s="6">
        <v>2370</v>
      </c>
      <c r="AD60" s="6">
        <v>2530</v>
      </c>
      <c r="AE60" s="6">
        <v>2420</v>
      </c>
      <c r="AF60" s="6">
        <v>2460</v>
      </c>
      <c r="AG60" s="6">
        <v>2430</v>
      </c>
      <c r="AH60" s="6">
        <v>2320</v>
      </c>
      <c r="AI60" s="6">
        <v>2240</v>
      </c>
      <c r="AJ60" s="6">
        <v>2230</v>
      </c>
      <c r="AK60" s="6">
        <v>2120</v>
      </c>
      <c r="AL60" s="6">
        <v>2065</v>
      </c>
      <c r="AM60" s="6">
        <v>2040</v>
      </c>
      <c r="AN60" s="6">
        <v>2105</v>
      </c>
      <c r="AO60" s="6">
        <v>2360</v>
      </c>
      <c r="AP60" s="6">
        <v>5585</v>
      </c>
      <c r="AQ60" s="6">
        <v>10350</v>
      </c>
      <c r="AR60" s="6">
        <v>1270</v>
      </c>
    </row>
    <row r="61" spans="1:44" x14ac:dyDescent="0.25">
      <c r="A61" t="s">
        <v>71</v>
      </c>
      <c r="B61" t="s">
        <v>7</v>
      </c>
      <c r="C61" t="s">
        <v>19</v>
      </c>
      <c r="D61" s="6">
        <v>10</v>
      </c>
      <c r="E61" s="6">
        <v>145</v>
      </c>
      <c r="F61" s="6">
        <v>765</v>
      </c>
      <c r="G61" s="6">
        <v>13385</v>
      </c>
      <c r="H61" s="6">
        <v>4150</v>
      </c>
      <c r="I61" s="6">
        <v>26385</v>
      </c>
      <c r="J61" s="6">
        <v>85</v>
      </c>
      <c r="K61" s="6">
        <v>2185</v>
      </c>
      <c r="L61" s="6">
        <v>4665</v>
      </c>
      <c r="M61" s="6">
        <v>1830</v>
      </c>
      <c r="N61" s="6">
        <v>9670</v>
      </c>
      <c r="O61" s="6">
        <v>16500</v>
      </c>
      <c r="P61" s="6">
        <v>6715</v>
      </c>
      <c r="Q61" s="6">
        <v>3185</v>
      </c>
      <c r="R61" s="6">
        <v>0</v>
      </c>
      <c r="S61" s="6">
        <v>880</v>
      </c>
      <c r="T61" s="6">
        <v>3560</v>
      </c>
      <c r="U61" s="6">
        <v>6555</v>
      </c>
      <c r="V61" s="6">
        <v>7460</v>
      </c>
      <c r="W61" s="6">
        <v>6795</v>
      </c>
      <c r="X61" s="6">
        <v>5175</v>
      </c>
      <c r="Y61" s="6">
        <v>3920</v>
      </c>
      <c r="Z61" s="6">
        <v>3025</v>
      </c>
      <c r="AA61" s="6">
        <v>2135</v>
      </c>
      <c r="AB61" s="6">
        <v>1550</v>
      </c>
      <c r="AC61" s="6">
        <v>1080</v>
      </c>
      <c r="AD61" s="6">
        <v>775</v>
      </c>
      <c r="AE61" s="6">
        <v>575</v>
      </c>
      <c r="AF61" s="6">
        <v>395</v>
      </c>
      <c r="AG61" s="6">
        <v>275</v>
      </c>
      <c r="AH61" s="6">
        <v>195</v>
      </c>
      <c r="AI61" s="6">
        <v>135</v>
      </c>
      <c r="AJ61" s="6">
        <v>105</v>
      </c>
      <c r="AK61" s="6">
        <v>70</v>
      </c>
      <c r="AL61" s="6">
        <v>55</v>
      </c>
      <c r="AM61" s="6">
        <v>35</v>
      </c>
      <c r="AN61" s="6">
        <v>35</v>
      </c>
      <c r="AO61" s="6">
        <v>20</v>
      </c>
      <c r="AP61" s="6">
        <v>10</v>
      </c>
      <c r="AQ61" s="6">
        <v>20</v>
      </c>
      <c r="AR61" s="6" t="s">
        <v>236</v>
      </c>
    </row>
    <row r="62" spans="1:44" x14ac:dyDescent="0.25">
      <c r="A62" t="s">
        <v>72</v>
      </c>
      <c r="B62" t="s">
        <v>21</v>
      </c>
      <c r="C62" t="s">
        <v>2</v>
      </c>
      <c r="D62" s="6">
        <v>20</v>
      </c>
      <c r="E62" s="6">
        <v>3810</v>
      </c>
      <c r="F62" s="6">
        <v>15380</v>
      </c>
      <c r="G62" s="6">
        <v>21825</v>
      </c>
      <c r="H62" s="6">
        <v>690</v>
      </c>
      <c r="I62" s="6">
        <v>35605</v>
      </c>
      <c r="J62" s="6">
        <v>1605</v>
      </c>
      <c r="K62" s="6">
        <v>3505</v>
      </c>
      <c r="L62" s="6">
        <v>4240</v>
      </c>
      <c r="M62" s="6">
        <v>2510</v>
      </c>
      <c r="N62" s="6">
        <v>17060</v>
      </c>
      <c r="O62" s="6">
        <v>25685</v>
      </c>
      <c r="P62" s="6">
        <v>12515</v>
      </c>
      <c r="Q62" s="6">
        <v>10210</v>
      </c>
      <c r="R62" s="6">
        <v>0</v>
      </c>
      <c r="S62" s="6">
        <v>170</v>
      </c>
      <c r="T62" s="6">
        <v>575</v>
      </c>
      <c r="U62" s="6">
        <v>1285</v>
      </c>
      <c r="V62" s="6">
        <v>2050</v>
      </c>
      <c r="W62" s="6">
        <v>2465</v>
      </c>
      <c r="X62" s="6">
        <v>2610</v>
      </c>
      <c r="Y62" s="6">
        <v>2415</v>
      </c>
      <c r="Z62" s="6">
        <v>2310</v>
      </c>
      <c r="AA62" s="6">
        <v>2220</v>
      </c>
      <c r="AB62" s="6">
        <v>2125</v>
      </c>
      <c r="AC62" s="6">
        <v>2045</v>
      </c>
      <c r="AD62" s="6">
        <v>2060</v>
      </c>
      <c r="AE62" s="6">
        <v>2035</v>
      </c>
      <c r="AF62" s="6">
        <v>2075</v>
      </c>
      <c r="AG62" s="6">
        <v>2150</v>
      </c>
      <c r="AH62" s="6">
        <v>2075</v>
      </c>
      <c r="AI62" s="6">
        <v>2075</v>
      </c>
      <c r="AJ62" s="6">
        <v>2105</v>
      </c>
      <c r="AK62" s="6">
        <v>2100</v>
      </c>
      <c r="AL62" s="6">
        <v>2010</v>
      </c>
      <c r="AM62" s="6">
        <v>2050</v>
      </c>
      <c r="AN62" s="6">
        <v>1950</v>
      </c>
      <c r="AO62" s="6">
        <v>1895</v>
      </c>
      <c r="AP62" s="6">
        <v>1845</v>
      </c>
      <c r="AQ62" s="6">
        <v>30620</v>
      </c>
      <c r="AR62" s="6" t="s">
        <v>236</v>
      </c>
    </row>
    <row r="63" spans="1:44" x14ac:dyDescent="0.25">
      <c r="A63" t="s">
        <v>73</v>
      </c>
      <c r="B63" t="s">
        <v>12</v>
      </c>
      <c r="C63" t="s">
        <v>2</v>
      </c>
      <c r="D63" s="6">
        <v>10945</v>
      </c>
      <c r="E63" s="6">
        <v>12820</v>
      </c>
      <c r="F63" s="6">
        <v>42695</v>
      </c>
      <c r="G63" s="6">
        <v>46885</v>
      </c>
      <c r="H63" s="6">
        <v>1550</v>
      </c>
      <c r="I63" s="6">
        <v>50580</v>
      </c>
      <c r="J63" s="6">
        <v>5185</v>
      </c>
      <c r="K63" s="6">
        <v>7325</v>
      </c>
      <c r="L63" s="6">
        <v>8700</v>
      </c>
      <c r="M63" s="6">
        <v>4580</v>
      </c>
      <c r="N63" s="6">
        <v>38840</v>
      </c>
      <c r="O63" s="6">
        <v>61270</v>
      </c>
      <c r="P63" s="6">
        <v>20815</v>
      </c>
      <c r="Q63" s="6">
        <v>18730</v>
      </c>
      <c r="R63" s="6">
        <v>30</v>
      </c>
      <c r="S63" s="6">
        <v>2335</v>
      </c>
      <c r="T63" s="6">
        <v>1460</v>
      </c>
      <c r="U63" s="6">
        <v>1765</v>
      </c>
      <c r="V63" s="6">
        <v>2320</v>
      </c>
      <c r="W63" s="6">
        <v>3005</v>
      </c>
      <c r="X63" s="6">
        <v>3590</v>
      </c>
      <c r="Y63" s="6">
        <v>4080</v>
      </c>
      <c r="Z63" s="6">
        <v>4290</v>
      </c>
      <c r="AA63" s="6">
        <v>4690</v>
      </c>
      <c r="AB63" s="6">
        <v>4950</v>
      </c>
      <c r="AC63" s="6">
        <v>5030</v>
      </c>
      <c r="AD63" s="6">
        <v>5250</v>
      </c>
      <c r="AE63" s="6">
        <v>5365</v>
      </c>
      <c r="AF63" s="6">
        <v>5515</v>
      </c>
      <c r="AG63" s="6">
        <v>5575</v>
      </c>
      <c r="AH63" s="6">
        <v>5565</v>
      </c>
      <c r="AI63" s="6">
        <v>5585</v>
      </c>
      <c r="AJ63" s="6">
        <v>5770</v>
      </c>
      <c r="AK63" s="6">
        <v>6425</v>
      </c>
      <c r="AL63" s="6">
        <v>6560</v>
      </c>
      <c r="AM63" s="6">
        <v>6855</v>
      </c>
      <c r="AN63" s="6">
        <v>6915</v>
      </c>
      <c r="AO63" s="6">
        <v>8300</v>
      </c>
      <c r="AP63" s="6">
        <v>18410</v>
      </c>
      <c r="AQ63" s="6">
        <v>35670</v>
      </c>
      <c r="AR63" s="6">
        <v>190</v>
      </c>
    </row>
    <row r="64" spans="1:44" x14ac:dyDescent="0.25">
      <c r="A64" t="s">
        <v>74</v>
      </c>
      <c r="B64" t="s">
        <v>12</v>
      </c>
      <c r="C64" t="s">
        <v>2</v>
      </c>
      <c r="D64" s="6">
        <v>335</v>
      </c>
      <c r="E64" s="6">
        <v>3665</v>
      </c>
      <c r="F64" s="6">
        <v>24810</v>
      </c>
      <c r="G64" s="6">
        <v>54135</v>
      </c>
      <c r="H64" s="6">
        <v>3905</v>
      </c>
      <c r="I64" s="6">
        <v>3605</v>
      </c>
      <c r="J64" s="6">
        <v>2520</v>
      </c>
      <c r="K64" s="6">
        <v>5420</v>
      </c>
      <c r="L64" s="6">
        <v>6690</v>
      </c>
      <c r="M64" s="6">
        <v>3295</v>
      </c>
      <c r="N64" s="6">
        <v>19360</v>
      </c>
      <c r="O64" s="6">
        <v>31295</v>
      </c>
      <c r="P64" s="6">
        <v>11720</v>
      </c>
      <c r="Q64" s="6">
        <v>10160</v>
      </c>
      <c r="R64" s="6">
        <v>0</v>
      </c>
      <c r="S64" s="6">
        <v>295</v>
      </c>
      <c r="T64" s="6">
        <v>1380</v>
      </c>
      <c r="U64" s="6">
        <v>2210</v>
      </c>
      <c r="V64" s="6">
        <v>2470</v>
      </c>
      <c r="W64" s="6">
        <v>2545</v>
      </c>
      <c r="X64" s="6">
        <v>2565</v>
      </c>
      <c r="Y64" s="6">
        <v>2505</v>
      </c>
      <c r="Z64" s="6">
        <v>2515</v>
      </c>
      <c r="AA64" s="6">
        <v>2570</v>
      </c>
      <c r="AB64" s="6">
        <v>2550</v>
      </c>
      <c r="AC64" s="6">
        <v>2810</v>
      </c>
      <c r="AD64" s="6">
        <v>2785</v>
      </c>
      <c r="AE64" s="6">
        <v>2970</v>
      </c>
      <c r="AF64" s="6">
        <v>3055</v>
      </c>
      <c r="AG64" s="6">
        <v>3080</v>
      </c>
      <c r="AH64" s="6">
        <v>3135</v>
      </c>
      <c r="AI64" s="6">
        <v>3275</v>
      </c>
      <c r="AJ64" s="6">
        <v>3395</v>
      </c>
      <c r="AK64" s="6">
        <v>3535</v>
      </c>
      <c r="AL64" s="6">
        <v>3595</v>
      </c>
      <c r="AM64" s="6">
        <v>3705</v>
      </c>
      <c r="AN64" s="6">
        <v>3950</v>
      </c>
      <c r="AO64" s="6">
        <v>4220</v>
      </c>
      <c r="AP64" s="6">
        <v>4975</v>
      </c>
      <c r="AQ64" s="6">
        <v>20320</v>
      </c>
      <c r="AR64" s="6">
        <v>50</v>
      </c>
    </row>
    <row r="65" spans="1:44" x14ac:dyDescent="0.25">
      <c r="A65" t="s">
        <v>75</v>
      </c>
      <c r="B65" t="s">
        <v>5</v>
      </c>
      <c r="C65" t="s">
        <v>2</v>
      </c>
      <c r="D65" s="6">
        <v>430</v>
      </c>
      <c r="E65" s="6">
        <v>10005</v>
      </c>
      <c r="F65" s="6">
        <v>41745</v>
      </c>
      <c r="G65" s="6">
        <v>70060</v>
      </c>
      <c r="H65" s="6">
        <v>1365</v>
      </c>
      <c r="I65" s="6">
        <v>385</v>
      </c>
      <c r="J65" s="6">
        <v>2230</v>
      </c>
      <c r="K65" s="6">
        <v>6115</v>
      </c>
      <c r="L65" s="6">
        <v>8085</v>
      </c>
      <c r="M65" s="6">
        <v>4520</v>
      </c>
      <c r="N65" s="6">
        <v>29695</v>
      </c>
      <c r="O65" s="6">
        <v>43525</v>
      </c>
      <c r="P65" s="6">
        <v>17500</v>
      </c>
      <c r="Q65" s="6">
        <v>12315</v>
      </c>
      <c r="R65" s="6">
        <v>0</v>
      </c>
      <c r="S65" s="6">
        <v>245</v>
      </c>
      <c r="T65" s="6">
        <v>1015</v>
      </c>
      <c r="U65" s="6">
        <v>1960</v>
      </c>
      <c r="V65" s="6">
        <v>3020</v>
      </c>
      <c r="W65" s="6">
        <v>3810</v>
      </c>
      <c r="X65" s="6">
        <v>4370</v>
      </c>
      <c r="Y65" s="6">
        <v>4640</v>
      </c>
      <c r="Z65" s="6">
        <v>4835</v>
      </c>
      <c r="AA65" s="6">
        <v>4980</v>
      </c>
      <c r="AB65" s="6">
        <v>5085</v>
      </c>
      <c r="AC65" s="6">
        <v>5065</v>
      </c>
      <c r="AD65" s="6">
        <v>5225</v>
      </c>
      <c r="AE65" s="6">
        <v>5105</v>
      </c>
      <c r="AF65" s="6">
        <v>5025</v>
      </c>
      <c r="AG65" s="6">
        <v>4945</v>
      </c>
      <c r="AH65" s="6">
        <v>4760</v>
      </c>
      <c r="AI65" s="6">
        <v>4645</v>
      </c>
      <c r="AJ65" s="6">
        <v>4645</v>
      </c>
      <c r="AK65" s="6">
        <v>4580</v>
      </c>
      <c r="AL65" s="6">
        <v>4160</v>
      </c>
      <c r="AM65" s="6">
        <v>3920</v>
      </c>
      <c r="AN65" s="6">
        <v>3585</v>
      </c>
      <c r="AO65" s="6">
        <v>3890</v>
      </c>
      <c r="AP65" s="6">
        <v>5505</v>
      </c>
      <c r="AQ65" s="6">
        <v>24965</v>
      </c>
      <c r="AR65" s="6">
        <v>25</v>
      </c>
    </row>
    <row r="66" spans="1:44" x14ac:dyDescent="0.25">
      <c r="A66" t="s">
        <v>76</v>
      </c>
      <c r="B66" t="s">
        <v>1</v>
      </c>
      <c r="C66" t="s">
        <v>2</v>
      </c>
      <c r="D66" s="6">
        <v>655</v>
      </c>
      <c r="E66" s="6">
        <v>6900</v>
      </c>
      <c r="F66" s="6">
        <v>108130</v>
      </c>
      <c r="G66" s="6">
        <v>53405</v>
      </c>
      <c r="H66" s="6">
        <v>2740</v>
      </c>
      <c r="I66" s="6">
        <v>4590</v>
      </c>
      <c r="J66" s="6">
        <v>4220</v>
      </c>
      <c r="K66" s="6">
        <v>8750</v>
      </c>
      <c r="L66" s="6">
        <v>10025</v>
      </c>
      <c r="M66" s="6">
        <v>5920</v>
      </c>
      <c r="N66" s="6">
        <v>49115</v>
      </c>
      <c r="O66" s="6">
        <v>59605</v>
      </c>
      <c r="P66" s="6">
        <v>21320</v>
      </c>
      <c r="Q66" s="6">
        <v>17460</v>
      </c>
      <c r="R66" s="6">
        <v>0</v>
      </c>
      <c r="S66" s="6">
        <v>5865</v>
      </c>
      <c r="T66" s="6">
        <v>3930</v>
      </c>
      <c r="U66" s="6">
        <v>3335</v>
      </c>
      <c r="V66" s="6">
        <v>3580</v>
      </c>
      <c r="W66" s="6">
        <v>3875</v>
      </c>
      <c r="X66" s="6">
        <v>4120</v>
      </c>
      <c r="Y66" s="6">
        <v>4605</v>
      </c>
      <c r="Z66" s="6">
        <v>4725</v>
      </c>
      <c r="AA66" s="6">
        <v>5035</v>
      </c>
      <c r="AB66" s="6">
        <v>5160</v>
      </c>
      <c r="AC66" s="6">
        <v>5230</v>
      </c>
      <c r="AD66" s="6">
        <v>5290</v>
      </c>
      <c r="AE66" s="6">
        <v>5455</v>
      </c>
      <c r="AF66" s="6">
        <v>5550</v>
      </c>
      <c r="AG66" s="6">
        <v>5525</v>
      </c>
      <c r="AH66" s="6">
        <v>5750</v>
      </c>
      <c r="AI66" s="6">
        <v>5680</v>
      </c>
      <c r="AJ66" s="6">
        <v>5685</v>
      </c>
      <c r="AK66" s="6">
        <v>5860</v>
      </c>
      <c r="AL66" s="6">
        <v>5970</v>
      </c>
      <c r="AM66" s="6">
        <v>6385</v>
      </c>
      <c r="AN66" s="6">
        <v>6580</v>
      </c>
      <c r="AO66" s="6">
        <v>8325</v>
      </c>
      <c r="AP66" s="6">
        <v>18550</v>
      </c>
      <c r="AQ66" s="6">
        <v>36030</v>
      </c>
      <c r="AR66" s="6">
        <v>330</v>
      </c>
    </row>
    <row r="67" spans="1:44" x14ac:dyDescent="0.25">
      <c r="A67" t="s">
        <v>77</v>
      </c>
      <c r="B67" t="s">
        <v>12</v>
      </c>
      <c r="C67" t="s">
        <v>2</v>
      </c>
      <c r="D67" s="6">
        <v>620</v>
      </c>
      <c r="E67" s="6">
        <v>20835</v>
      </c>
      <c r="F67" s="6">
        <v>78650</v>
      </c>
      <c r="G67" s="6">
        <v>40225</v>
      </c>
      <c r="H67" s="6">
        <v>21535</v>
      </c>
      <c r="I67" s="6">
        <v>90</v>
      </c>
      <c r="J67" s="6">
        <v>6400</v>
      </c>
      <c r="K67" s="6">
        <v>8120</v>
      </c>
      <c r="L67" s="6">
        <v>8355</v>
      </c>
      <c r="M67" s="6">
        <v>4745</v>
      </c>
      <c r="N67" s="6">
        <v>39090</v>
      </c>
      <c r="O67" s="6">
        <v>60555</v>
      </c>
      <c r="P67" s="6">
        <v>19340</v>
      </c>
      <c r="Q67" s="6">
        <v>15350</v>
      </c>
      <c r="R67" s="6">
        <v>15</v>
      </c>
      <c r="S67" s="6">
        <v>425</v>
      </c>
      <c r="T67" s="6">
        <v>1140</v>
      </c>
      <c r="U67" s="6">
        <v>1910</v>
      </c>
      <c r="V67" s="6">
        <v>2635</v>
      </c>
      <c r="W67" s="6">
        <v>2945</v>
      </c>
      <c r="X67" s="6">
        <v>3105</v>
      </c>
      <c r="Y67" s="6">
        <v>3355</v>
      </c>
      <c r="Z67" s="6">
        <v>3530</v>
      </c>
      <c r="AA67" s="6">
        <v>3635</v>
      </c>
      <c r="AB67" s="6">
        <v>3830</v>
      </c>
      <c r="AC67" s="6">
        <v>4115</v>
      </c>
      <c r="AD67" s="6">
        <v>4470</v>
      </c>
      <c r="AE67" s="6">
        <v>5010</v>
      </c>
      <c r="AF67" s="6">
        <v>5365</v>
      </c>
      <c r="AG67" s="6">
        <v>5805</v>
      </c>
      <c r="AH67" s="6">
        <v>6250</v>
      </c>
      <c r="AI67" s="6">
        <v>6770</v>
      </c>
      <c r="AJ67" s="6">
        <v>7410</v>
      </c>
      <c r="AK67" s="6">
        <v>8015</v>
      </c>
      <c r="AL67" s="6">
        <v>8505</v>
      </c>
      <c r="AM67" s="6">
        <v>9455</v>
      </c>
      <c r="AN67" s="6">
        <v>10085</v>
      </c>
      <c r="AO67" s="6">
        <v>12675</v>
      </c>
      <c r="AP67" s="6">
        <v>19590</v>
      </c>
      <c r="AQ67" s="6">
        <v>21880</v>
      </c>
      <c r="AR67" s="6">
        <v>45</v>
      </c>
    </row>
    <row r="68" spans="1:44" x14ac:dyDescent="0.25">
      <c r="A68" t="s">
        <v>78</v>
      </c>
      <c r="B68" t="s">
        <v>21</v>
      </c>
      <c r="C68" t="s">
        <v>19</v>
      </c>
      <c r="D68" s="6">
        <v>20</v>
      </c>
      <c r="E68" s="6">
        <v>2890</v>
      </c>
      <c r="F68" s="6">
        <v>10295</v>
      </c>
      <c r="G68" s="6">
        <v>97405</v>
      </c>
      <c r="H68" s="6">
        <v>6090</v>
      </c>
      <c r="I68" s="6">
        <v>3220</v>
      </c>
      <c r="J68" s="6">
        <v>2590</v>
      </c>
      <c r="K68" s="6">
        <v>7005</v>
      </c>
      <c r="L68" s="6">
        <v>11175</v>
      </c>
      <c r="M68" s="6">
        <v>5075</v>
      </c>
      <c r="N68" s="6">
        <v>32180</v>
      </c>
      <c r="O68" s="6">
        <v>41745</v>
      </c>
      <c r="P68" s="6">
        <v>14825</v>
      </c>
      <c r="Q68" s="6">
        <v>5325</v>
      </c>
      <c r="R68" s="6">
        <v>0</v>
      </c>
      <c r="S68" s="6">
        <v>895</v>
      </c>
      <c r="T68" s="6">
        <v>5025</v>
      </c>
      <c r="U68" s="6">
        <v>9825</v>
      </c>
      <c r="V68" s="6">
        <v>11720</v>
      </c>
      <c r="W68" s="6">
        <v>11550</v>
      </c>
      <c r="X68" s="6">
        <v>10835</v>
      </c>
      <c r="Y68" s="6">
        <v>9735</v>
      </c>
      <c r="Z68" s="6">
        <v>8435</v>
      </c>
      <c r="AA68" s="6">
        <v>7450</v>
      </c>
      <c r="AB68" s="6">
        <v>6405</v>
      </c>
      <c r="AC68" s="6">
        <v>5675</v>
      </c>
      <c r="AD68" s="6">
        <v>4840</v>
      </c>
      <c r="AE68" s="6">
        <v>4320</v>
      </c>
      <c r="AF68" s="6">
        <v>3645</v>
      </c>
      <c r="AG68" s="6">
        <v>3210</v>
      </c>
      <c r="AH68" s="6">
        <v>2750</v>
      </c>
      <c r="AI68" s="6">
        <v>2335</v>
      </c>
      <c r="AJ68" s="6">
        <v>1955</v>
      </c>
      <c r="AK68" s="6">
        <v>1715</v>
      </c>
      <c r="AL68" s="6">
        <v>1400</v>
      </c>
      <c r="AM68" s="6">
        <v>1320</v>
      </c>
      <c r="AN68" s="6">
        <v>1070</v>
      </c>
      <c r="AO68" s="6">
        <v>965</v>
      </c>
      <c r="AP68" s="6">
        <v>930</v>
      </c>
      <c r="AQ68" s="6">
        <v>1925</v>
      </c>
      <c r="AR68" s="6">
        <v>0</v>
      </c>
    </row>
    <row r="69" spans="1:44" x14ac:dyDescent="0.25">
      <c r="A69" t="s">
        <v>79</v>
      </c>
      <c r="B69" t="s">
        <v>5</v>
      </c>
      <c r="C69" t="s">
        <v>2</v>
      </c>
      <c r="D69" s="6">
        <v>445</v>
      </c>
      <c r="E69" s="6">
        <v>10855</v>
      </c>
      <c r="F69" s="6">
        <v>40335</v>
      </c>
      <c r="G69" s="6">
        <v>30580</v>
      </c>
      <c r="H69" s="6">
        <v>2520</v>
      </c>
      <c r="I69" s="6">
        <v>99885</v>
      </c>
      <c r="J69" s="6">
        <v>80</v>
      </c>
      <c r="K69" s="6">
        <v>310</v>
      </c>
      <c r="L69" s="6">
        <v>395</v>
      </c>
      <c r="M69" s="6">
        <v>2905</v>
      </c>
      <c r="N69" s="6">
        <v>50990</v>
      </c>
      <c r="O69" s="6">
        <v>79800</v>
      </c>
      <c r="P69" s="6">
        <v>30830</v>
      </c>
      <c r="Q69" s="6">
        <v>19305</v>
      </c>
      <c r="R69" s="6" t="s">
        <v>236</v>
      </c>
      <c r="S69" s="6">
        <v>3960</v>
      </c>
      <c r="T69" s="6">
        <v>4945</v>
      </c>
      <c r="U69" s="6">
        <v>5225</v>
      </c>
      <c r="V69" s="6">
        <v>5775</v>
      </c>
      <c r="W69" s="6">
        <v>5835</v>
      </c>
      <c r="X69" s="6">
        <v>5910</v>
      </c>
      <c r="Y69" s="6">
        <v>5735</v>
      </c>
      <c r="Z69" s="6">
        <v>5680</v>
      </c>
      <c r="AA69" s="6">
        <v>5475</v>
      </c>
      <c r="AB69" s="6">
        <v>5420</v>
      </c>
      <c r="AC69" s="6">
        <v>5390</v>
      </c>
      <c r="AD69" s="6">
        <v>5560</v>
      </c>
      <c r="AE69" s="6">
        <v>5450</v>
      </c>
      <c r="AF69" s="6">
        <v>5540</v>
      </c>
      <c r="AG69" s="6">
        <v>5565</v>
      </c>
      <c r="AH69" s="6">
        <v>5535</v>
      </c>
      <c r="AI69" s="6">
        <v>5705</v>
      </c>
      <c r="AJ69" s="6">
        <v>5835</v>
      </c>
      <c r="AK69" s="6">
        <v>6160</v>
      </c>
      <c r="AL69" s="6">
        <v>6430</v>
      </c>
      <c r="AM69" s="6">
        <v>6665</v>
      </c>
      <c r="AN69" s="6">
        <v>7040</v>
      </c>
      <c r="AO69" s="6">
        <v>8325</v>
      </c>
      <c r="AP69" s="6">
        <v>15685</v>
      </c>
      <c r="AQ69" s="6">
        <v>35585</v>
      </c>
      <c r="AR69" s="6">
        <v>185</v>
      </c>
    </row>
    <row r="70" spans="1:44" x14ac:dyDescent="0.25">
      <c r="A70" t="s">
        <v>80</v>
      </c>
      <c r="B70" t="s">
        <v>5</v>
      </c>
      <c r="C70" t="s">
        <v>2</v>
      </c>
      <c r="D70" s="6" t="s">
        <v>236</v>
      </c>
      <c r="E70" s="6" t="s">
        <v>236</v>
      </c>
      <c r="F70" s="6">
        <v>15</v>
      </c>
      <c r="G70" s="6">
        <v>1080</v>
      </c>
      <c r="H70" s="6">
        <v>15</v>
      </c>
      <c r="I70" s="6">
        <v>9560</v>
      </c>
      <c r="J70" s="6">
        <v>0</v>
      </c>
      <c r="K70" s="6">
        <v>0</v>
      </c>
      <c r="L70" s="6">
        <v>0</v>
      </c>
      <c r="M70" s="6">
        <v>170</v>
      </c>
      <c r="N70" s="6">
        <v>7430</v>
      </c>
      <c r="O70" s="6">
        <v>2830</v>
      </c>
      <c r="P70" s="6">
        <v>180</v>
      </c>
      <c r="Q70" s="6">
        <v>70</v>
      </c>
      <c r="R70" s="6">
        <v>0</v>
      </c>
      <c r="S70" s="6">
        <v>95</v>
      </c>
      <c r="T70" s="6">
        <v>220</v>
      </c>
      <c r="U70" s="6">
        <v>385</v>
      </c>
      <c r="V70" s="6">
        <v>365</v>
      </c>
      <c r="W70" s="6">
        <v>420</v>
      </c>
      <c r="X70" s="6">
        <v>485</v>
      </c>
      <c r="Y70" s="6">
        <v>535</v>
      </c>
      <c r="Z70" s="6">
        <v>530</v>
      </c>
      <c r="AA70" s="6">
        <v>605</v>
      </c>
      <c r="AB70" s="6">
        <v>660</v>
      </c>
      <c r="AC70" s="6">
        <v>595</v>
      </c>
      <c r="AD70" s="6">
        <v>575</v>
      </c>
      <c r="AE70" s="6">
        <v>585</v>
      </c>
      <c r="AF70" s="6">
        <v>480</v>
      </c>
      <c r="AG70" s="6">
        <v>500</v>
      </c>
      <c r="AH70" s="6">
        <v>495</v>
      </c>
      <c r="AI70" s="6">
        <v>425</v>
      </c>
      <c r="AJ70" s="6">
        <v>425</v>
      </c>
      <c r="AK70" s="6">
        <v>380</v>
      </c>
      <c r="AL70" s="6">
        <v>315</v>
      </c>
      <c r="AM70" s="6">
        <v>315</v>
      </c>
      <c r="AN70" s="6">
        <v>255</v>
      </c>
      <c r="AO70" s="6">
        <v>320</v>
      </c>
      <c r="AP70" s="6">
        <v>395</v>
      </c>
      <c r="AQ70" s="6">
        <v>295</v>
      </c>
      <c r="AR70" s="6" t="s">
        <v>236</v>
      </c>
    </row>
    <row r="71" spans="1:44" x14ac:dyDescent="0.25">
      <c r="A71" t="s">
        <v>81</v>
      </c>
      <c r="B71" t="s">
        <v>12</v>
      </c>
      <c r="C71" t="s">
        <v>2</v>
      </c>
      <c r="D71" s="6">
        <v>15450</v>
      </c>
      <c r="E71" s="6">
        <v>14635</v>
      </c>
      <c r="F71" s="6">
        <v>52195</v>
      </c>
      <c r="G71" s="6">
        <v>17830</v>
      </c>
      <c r="H71" s="6">
        <v>5685</v>
      </c>
      <c r="I71" s="6">
        <v>820</v>
      </c>
      <c r="J71" s="6">
        <v>2780</v>
      </c>
      <c r="K71" s="6">
        <v>3700</v>
      </c>
      <c r="L71" s="6">
        <v>3695</v>
      </c>
      <c r="M71" s="6">
        <v>2170</v>
      </c>
      <c r="N71" s="6">
        <v>19780</v>
      </c>
      <c r="O71" s="6">
        <v>40800</v>
      </c>
      <c r="P71" s="6">
        <v>17390</v>
      </c>
      <c r="Q71" s="6">
        <v>16300</v>
      </c>
      <c r="R71" s="6" t="s">
        <v>236</v>
      </c>
      <c r="S71" s="6">
        <v>115</v>
      </c>
      <c r="T71" s="6">
        <v>255</v>
      </c>
      <c r="U71" s="6">
        <v>420</v>
      </c>
      <c r="V71" s="6">
        <v>565</v>
      </c>
      <c r="W71" s="6">
        <v>675</v>
      </c>
      <c r="X71" s="6">
        <v>810</v>
      </c>
      <c r="Y71" s="6">
        <v>845</v>
      </c>
      <c r="Z71" s="6">
        <v>1025</v>
      </c>
      <c r="AA71" s="6">
        <v>1205</v>
      </c>
      <c r="AB71" s="6">
        <v>1355</v>
      </c>
      <c r="AC71" s="6">
        <v>1690</v>
      </c>
      <c r="AD71" s="6">
        <v>1925</v>
      </c>
      <c r="AE71" s="6">
        <v>2145</v>
      </c>
      <c r="AF71" s="6">
        <v>2300</v>
      </c>
      <c r="AG71" s="6">
        <v>2580</v>
      </c>
      <c r="AH71" s="6">
        <v>2940</v>
      </c>
      <c r="AI71" s="6">
        <v>3150</v>
      </c>
      <c r="AJ71" s="6">
        <v>3380</v>
      </c>
      <c r="AK71" s="6">
        <v>3740</v>
      </c>
      <c r="AL71" s="6">
        <v>3955</v>
      </c>
      <c r="AM71" s="6">
        <v>4250</v>
      </c>
      <c r="AN71" s="6">
        <v>4645</v>
      </c>
      <c r="AO71" s="6">
        <v>5665</v>
      </c>
      <c r="AP71" s="6">
        <v>15745</v>
      </c>
      <c r="AQ71" s="6">
        <v>41245</v>
      </c>
      <c r="AR71" s="6" t="s">
        <v>236</v>
      </c>
    </row>
    <row r="72" spans="1:44" x14ac:dyDescent="0.25">
      <c r="A72" t="s">
        <v>82</v>
      </c>
      <c r="B72" t="s">
        <v>7</v>
      </c>
      <c r="C72" t="s">
        <v>2</v>
      </c>
      <c r="D72" s="6">
        <v>10</v>
      </c>
      <c r="E72" s="6">
        <v>130</v>
      </c>
      <c r="F72" s="6">
        <v>970</v>
      </c>
      <c r="G72" s="6">
        <v>11100</v>
      </c>
      <c r="H72" s="6">
        <v>865</v>
      </c>
      <c r="I72" s="6">
        <v>156245</v>
      </c>
      <c r="J72" s="6">
        <v>2955</v>
      </c>
      <c r="K72" s="6">
        <v>9020</v>
      </c>
      <c r="L72" s="6">
        <v>13285</v>
      </c>
      <c r="M72" s="6">
        <v>6515</v>
      </c>
      <c r="N72" s="6">
        <v>36465</v>
      </c>
      <c r="O72" s="6">
        <v>57840</v>
      </c>
      <c r="P72" s="6">
        <v>24350</v>
      </c>
      <c r="Q72" s="6">
        <v>18885</v>
      </c>
      <c r="R72" s="6" t="s">
        <v>236</v>
      </c>
      <c r="S72" s="6">
        <v>2645</v>
      </c>
      <c r="T72" s="6">
        <v>5535</v>
      </c>
      <c r="U72" s="6">
        <v>8205</v>
      </c>
      <c r="V72" s="6">
        <v>8630</v>
      </c>
      <c r="W72" s="6">
        <v>7935</v>
      </c>
      <c r="X72" s="6">
        <v>7210</v>
      </c>
      <c r="Y72" s="6">
        <v>6375</v>
      </c>
      <c r="Z72" s="6">
        <v>5710</v>
      </c>
      <c r="AA72" s="6">
        <v>5225</v>
      </c>
      <c r="AB72" s="6">
        <v>4885</v>
      </c>
      <c r="AC72" s="6">
        <v>4695</v>
      </c>
      <c r="AD72" s="6">
        <v>4430</v>
      </c>
      <c r="AE72" s="6">
        <v>4405</v>
      </c>
      <c r="AF72" s="6">
        <v>4345</v>
      </c>
      <c r="AG72" s="6">
        <v>4510</v>
      </c>
      <c r="AH72" s="6">
        <v>4475</v>
      </c>
      <c r="AI72" s="6">
        <v>4410</v>
      </c>
      <c r="AJ72" s="6">
        <v>4570</v>
      </c>
      <c r="AK72" s="6">
        <v>4955</v>
      </c>
      <c r="AL72" s="6">
        <v>5005</v>
      </c>
      <c r="AM72" s="6">
        <v>5025</v>
      </c>
      <c r="AN72" s="6">
        <v>5060</v>
      </c>
      <c r="AO72" s="6">
        <v>6085</v>
      </c>
      <c r="AP72" s="6">
        <v>14150</v>
      </c>
      <c r="AQ72" s="6">
        <v>26185</v>
      </c>
      <c r="AR72" s="6">
        <v>4655</v>
      </c>
    </row>
    <row r="73" spans="1:44" x14ac:dyDescent="0.25">
      <c r="A73" t="s">
        <v>83</v>
      </c>
      <c r="B73" t="s">
        <v>5</v>
      </c>
      <c r="C73" t="s">
        <v>2</v>
      </c>
      <c r="D73" s="6">
        <v>1470</v>
      </c>
      <c r="E73" s="6">
        <v>52495</v>
      </c>
      <c r="F73" s="6">
        <v>76930</v>
      </c>
      <c r="G73" s="6">
        <v>110360</v>
      </c>
      <c r="H73" s="6">
        <v>5205</v>
      </c>
      <c r="I73" s="6">
        <v>26195</v>
      </c>
      <c r="J73" s="6">
        <v>6900</v>
      </c>
      <c r="K73" s="6">
        <v>15345</v>
      </c>
      <c r="L73" s="6">
        <v>19555</v>
      </c>
      <c r="M73" s="6">
        <v>9465</v>
      </c>
      <c r="N73" s="6">
        <v>80545</v>
      </c>
      <c r="O73" s="6">
        <v>94675</v>
      </c>
      <c r="P73" s="6">
        <v>28390</v>
      </c>
      <c r="Q73" s="6">
        <v>17780</v>
      </c>
      <c r="R73" s="6">
        <v>0</v>
      </c>
      <c r="S73" s="6">
        <v>5285</v>
      </c>
      <c r="T73" s="6">
        <v>3905</v>
      </c>
      <c r="U73" s="6">
        <v>4785</v>
      </c>
      <c r="V73" s="6">
        <v>6440</v>
      </c>
      <c r="W73" s="6">
        <v>7950</v>
      </c>
      <c r="X73" s="6">
        <v>9150</v>
      </c>
      <c r="Y73" s="6">
        <v>9740</v>
      </c>
      <c r="Z73" s="6">
        <v>9985</v>
      </c>
      <c r="AA73" s="6">
        <v>10225</v>
      </c>
      <c r="AB73" s="6">
        <v>9955</v>
      </c>
      <c r="AC73" s="6">
        <v>9640</v>
      </c>
      <c r="AD73" s="6">
        <v>9565</v>
      </c>
      <c r="AE73" s="6">
        <v>9710</v>
      </c>
      <c r="AF73" s="6">
        <v>9655</v>
      </c>
      <c r="AG73" s="6">
        <v>9430</v>
      </c>
      <c r="AH73" s="6">
        <v>9340</v>
      </c>
      <c r="AI73" s="6">
        <v>9285</v>
      </c>
      <c r="AJ73" s="6">
        <v>9150</v>
      </c>
      <c r="AK73" s="6">
        <v>9600</v>
      </c>
      <c r="AL73" s="6">
        <v>9625</v>
      </c>
      <c r="AM73" s="6">
        <v>9590</v>
      </c>
      <c r="AN73" s="6">
        <v>10165</v>
      </c>
      <c r="AO73" s="6">
        <v>11815</v>
      </c>
      <c r="AP73" s="6">
        <v>24555</v>
      </c>
      <c r="AQ73" s="6">
        <v>43920</v>
      </c>
      <c r="AR73" s="6">
        <v>185</v>
      </c>
    </row>
    <row r="74" spans="1:44" x14ac:dyDescent="0.25">
      <c r="A74" t="s">
        <v>84</v>
      </c>
      <c r="B74" t="s">
        <v>7</v>
      </c>
      <c r="C74" t="s">
        <v>2</v>
      </c>
      <c r="D74" s="6">
        <v>0</v>
      </c>
      <c r="E74" s="6">
        <v>0</v>
      </c>
      <c r="F74" s="6">
        <v>0</v>
      </c>
      <c r="G74" s="6">
        <v>0</v>
      </c>
      <c r="H74" s="6" t="s">
        <v>236</v>
      </c>
      <c r="I74" s="6">
        <v>100235</v>
      </c>
      <c r="J74" s="6">
        <v>2800</v>
      </c>
      <c r="K74" s="6">
        <v>5975</v>
      </c>
      <c r="L74" s="6">
        <v>6650</v>
      </c>
      <c r="M74" s="6">
        <v>3555</v>
      </c>
      <c r="N74" s="6">
        <v>23775</v>
      </c>
      <c r="O74" s="6">
        <v>33610</v>
      </c>
      <c r="P74" s="6">
        <v>13545</v>
      </c>
      <c r="Q74" s="6">
        <v>10325</v>
      </c>
      <c r="R74" s="6">
        <v>0</v>
      </c>
      <c r="S74" s="6">
        <v>1635</v>
      </c>
      <c r="T74" s="6">
        <v>5860</v>
      </c>
      <c r="U74" s="6">
        <v>6530</v>
      </c>
      <c r="V74" s="6">
        <v>6215</v>
      </c>
      <c r="W74" s="6">
        <v>5320</v>
      </c>
      <c r="X74" s="6">
        <v>4800</v>
      </c>
      <c r="Y74" s="6">
        <v>4210</v>
      </c>
      <c r="Z74" s="6">
        <v>3930</v>
      </c>
      <c r="AA74" s="6">
        <v>3640</v>
      </c>
      <c r="AB74" s="6">
        <v>3350</v>
      </c>
      <c r="AC74" s="6">
        <v>3130</v>
      </c>
      <c r="AD74" s="6">
        <v>2880</v>
      </c>
      <c r="AE74" s="6">
        <v>2805</v>
      </c>
      <c r="AF74" s="6">
        <v>2600</v>
      </c>
      <c r="AG74" s="6">
        <v>2465</v>
      </c>
      <c r="AH74" s="6">
        <v>2305</v>
      </c>
      <c r="AI74" s="6">
        <v>2165</v>
      </c>
      <c r="AJ74" s="6">
        <v>2025</v>
      </c>
      <c r="AK74" s="6">
        <v>2285</v>
      </c>
      <c r="AL74" s="6">
        <v>2060</v>
      </c>
      <c r="AM74" s="6">
        <v>1985</v>
      </c>
      <c r="AN74" s="6">
        <v>2105</v>
      </c>
      <c r="AO74" s="6">
        <v>2385</v>
      </c>
      <c r="AP74" s="6">
        <v>4390</v>
      </c>
      <c r="AQ74" s="6">
        <v>19155</v>
      </c>
      <c r="AR74" s="6" t="s">
        <v>236</v>
      </c>
    </row>
    <row r="75" spans="1:44" x14ac:dyDescent="0.25">
      <c r="A75" t="s">
        <v>85</v>
      </c>
      <c r="B75" t="s">
        <v>17</v>
      </c>
      <c r="C75" t="s">
        <v>2</v>
      </c>
      <c r="D75" s="6">
        <v>0</v>
      </c>
      <c r="E75" s="6">
        <v>0</v>
      </c>
      <c r="F75" s="6">
        <v>0</v>
      </c>
      <c r="G75" s="6">
        <v>0</v>
      </c>
      <c r="H75" s="6">
        <v>0</v>
      </c>
      <c r="I75" s="6">
        <v>288705</v>
      </c>
      <c r="J75" s="6">
        <v>7195</v>
      </c>
      <c r="K75" s="6">
        <v>16170</v>
      </c>
      <c r="L75" s="6">
        <v>19960</v>
      </c>
      <c r="M75" s="6">
        <v>9860</v>
      </c>
      <c r="N75" s="6">
        <v>61750</v>
      </c>
      <c r="O75" s="6">
        <v>94260</v>
      </c>
      <c r="P75" s="6">
        <v>42820</v>
      </c>
      <c r="Q75" s="6">
        <v>36680</v>
      </c>
      <c r="R75" s="6">
        <v>10</v>
      </c>
      <c r="S75" s="6">
        <v>510</v>
      </c>
      <c r="T75" s="6">
        <v>1740</v>
      </c>
      <c r="U75" s="6">
        <v>3165</v>
      </c>
      <c r="V75" s="6">
        <v>4635</v>
      </c>
      <c r="W75" s="6">
        <v>6080</v>
      </c>
      <c r="X75" s="6">
        <v>7355</v>
      </c>
      <c r="Y75" s="6">
        <v>8415</v>
      </c>
      <c r="Z75" s="6">
        <v>9030</v>
      </c>
      <c r="AA75" s="6">
        <v>9665</v>
      </c>
      <c r="AB75" s="6">
        <v>10290</v>
      </c>
      <c r="AC75" s="6">
        <v>10530</v>
      </c>
      <c r="AD75" s="6">
        <v>11035</v>
      </c>
      <c r="AE75" s="6">
        <v>12025</v>
      </c>
      <c r="AF75" s="6">
        <v>12065</v>
      </c>
      <c r="AG75" s="6">
        <v>12360</v>
      </c>
      <c r="AH75" s="6">
        <v>12270</v>
      </c>
      <c r="AI75" s="6">
        <v>12215</v>
      </c>
      <c r="AJ75" s="6">
        <v>12405</v>
      </c>
      <c r="AK75" s="6">
        <v>13230</v>
      </c>
      <c r="AL75" s="6">
        <v>12535</v>
      </c>
      <c r="AM75" s="6">
        <v>11955</v>
      </c>
      <c r="AN75" s="6">
        <v>11420</v>
      </c>
      <c r="AO75" s="6">
        <v>12450</v>
      </c>
      <c r="AP75" s="6">
        <v>27195</v>
      </c>
      <c r="AQ75" s="6">
        <v>44130</v>
      </c>
      <c r="AR75" s="6" t="s">
        <v>236</v>
      </c>
    </row>
    <row r="76" spans="1:44" x14ac:dyDescent="0.25">
      <c r="A76" t="s">
        <v>86</v>
      </c>
      <c r="B76" t="s">
        <v>5</v>
      </c>
      <c r="C76" t="s">
        <v>2</v>
      </c>
      <c r="D76" s="6">
        <v>120</v>
      </c>
      <c r="E76" s="6">
        <v>16020</v>
      </c>
      <c r="F76" s="6">
        <v>25265</v>
      </c>
      <c r="G76" s="6">
        <v>34370</v>
      </c>
      <c r="H76" s="6">
        <v>620</v>
      </c>
      <c r="I76" s="6">
        <v>5565</v>
      </c>
      <c r="J76" s="6">
        <v>1510</v>
      </c>
      <c r="K76" s="6">
        <v>4160</v>
      </c>
      <c r="L76" s="6">
        <v>5430</v>
      </c>
      <c r="M76" s="6">
        <v>2845</v>
      </c>
      <c r="N76" s="6">
        <v>17715</v>
      </c>
      <c r="O76" s="6">
        <v>27640</v>
      </c>
      <c r="P76" s="6">
        <v>12785</v>
      </c>
      <c r="Q76" s="6">
        <v>9855</v>
      </c>
      <c r="R76" s="6">
        <v>10</v>
      </c>
      <c r="S76" s="6">
        <v>4465</v>
      </c>
      <c r="T76" s="6">
        <v>5490</v>
      </c>
      <c r="U76" s="6">
        <v>5130</v>
      </c>
      <c r="V76" s="6">
        <v>4265</v>
      </c>
      <c r="W76" s="6">
        <v>3535</v>
      </c>
      <c r="X76" s="6">
        <v>3255</v>
      </c>
      <c r="Y76" s="6">
        <v>2935</v>
      </c>
      <c r="Z76" s="6">
        <v>2735</v>
      </c>
      <c r="AA76" s="6">
        <v>2655</v>
      </c>
      <c r="AB76" s="6">
        <v>2435</v>
      </c>
      <c r="AC76" s="6">
        <v>2345</v>
      </c>
      <c r="AD76" s="6">
        <v>2345</v>
      </c>
      <c r="AE76" s="6">
        <v>2460</v>
      </c>
      <c r="AF76" s="6">
        <v>2410</v>
      </c>
      <c r="AG76" s="6">
        <v>2315</v>
      </c>
      <c r="AH76" s="6">
        <v>2310</v>
      </c>
      <c r="AI76" s="6">
        <v>2140</v>
      </c>
      <c r="AJ76" s="6">
        <v>2210</v>
      </c>
      <c r="AK76" s="6">
        <v>2305</v>
      </c>
      <c r="AL76" s="6">
        <v>2330</v>
      </c>
      <c r="AM76" s="6">
        <v>2145</v>
      </c>
      <c r="AN76" s="6">
        <v>2185</v>
      </c>
      <c r="AO76" s="6">
        <v>2380</v>
      </c>
      <c r="AP76" s="6">
        <v>3620</v>
      </c>
      <c r="AQ76" s="6">
        <v>11355</v>
      </c>
      <c r="AR76" s="6">
        <v>205</v>
      </c>
    </row>
    <row r="77" spans="1:44" x14ac:dyDescent="0.25">
      <c r="A77" t="s">
        <v>87</v>
      </c>
      <c r="B77" t="s">
        <v>1</v>
      </c>
      <c r="C77" t="s">
        <v>2</v>
      </c>
      <c r="D77" s="6">
        <v>4965</v>
      </c>
      <c r="E77" s="6">
        <v>1055</v>
      </c>
      <c r="F77" s="6">
        <v>48835</v>
      </c>
      <c r="G77" s="6">
        <v>118305</v>
      </c>
      <c r="H77" s="6">
        <v>90</v>
      </c>
      <c r="I77" s="6">
        <v>22390</v>
      </c>
      <c r="J77" s="6">
        <v>5040</v>
      </c>
      <c r="K77" s="6">
        <v>11225</v>
      </c>
      <c r="L77" s="6">
        <v>15385</v>
      </c>
      <c r="M77" s="6">
        <v>7795</v>
      </c>
      <c r="N77" s="6">
        <v>48210</v>
      </c>
      <c r="O77" s="6">
        <v>67430</v>
      </c>
      <c r="P77" s="6">
        <v>24335</v>
      </c>
      <c r="Q77" s="6">
        <v>16225</v>
      </c>
      <c r="R77" s="6">
        <v>0</v>
      </c>
      <c r="S77" s="6">
        <v>595</v>
      </c>
      <c r="T77" s="6">
        <v>3550</v>
      </c>
      <c r="U77" s="6">
        <v>7340</v>
      </c>
      <c r="V77" s="6">
        <v>9815</v>
      </c>
      <c r="W77" s="6">
        <v>11075</v>
      </c>
      <c r="X77" s="6">
        <v>11285</v>
      </c>
      <c r="Y77" s="6">
        <v>10765</v>
      </c>
      <c r="Z77" s="6">
        <v>9820</v>
      </c>
      <c r="AA77" s="6">
        <v>9135</v>
      </c>
      <c r="AB77" s="6">
        <v>8245</v>
      </c>
      <c r="AC77" s="6">
        <v>7665</v>
      </c>
      <c r="AD77" s="6">
        <v>7150</v>
      </c>
      <c r="AE77" s="6">
        <v>6590</v>
      </c>
      <c r="AF77" s="6">
        <v>6045</v>
      </c>
      <c r="AG77" s="6">
        <v>5685</v>
      </c>
      <c r="AH77" s="6">
        <v>5230</v>
      </c>
      <c r="AI77" s="6">
        <v>4935</v>
      </c>
      <c r="AJ77" s="6">
        <v>4540</v>
      </c>
      <c r="AK77" s="6">
        <v>4300</v>
      </c>
      <c r="AL77" s="6">
        <v>4080</v>
      </c>
      <c r="AM77" s="6">
        <v>3675</v>
      </c>
      <c r="AN77" s="6">
        <v>3390</v>
      </c>
      <c r="AO77" s="6">
        <v>3250</v>
      </c>
      <c r="AP77" s="6">
        <v>3185</v>
      </c>
      <c r="AQ77" s="6">
        <v>44150</v>
      </c>
      <c r="AR77" s="6">
        <v>145</v>
      </c>
    </row>
    <row r="78" spans="1:44" x14ac:dyDescent="0.25">
      <c r="A78" t="s">
        <v>88</v>
      </c>
      <c r="B78" t="s">
        <v>17</v>
      </c>
      <c r="C78" t="s">
        <v>2</v>
      </c>
      <c r="D78" s="6">
        <v>315</v>
      </c>
      <c r="E78" s="6">
        <v>10080</v>
      </c>
      <c r="F78" s="6">
        <v>36465</v>
      </c>
      <c r="G78" s="6">
        <v>21795</v>
      </c>
      <c r="H78" s="6">
        <v>350</v>
      </c>
      <c r="I78" s="6">
        <v>4370</v>
      </c>
      <c r="J78" s="6">
        <v>1405</v>
      </c>
      <c r="K78" s="6">
        <v>3885</v>
      </c>
      <c r="L78" s="6">
        <v>5800</v>
      </c>
      <c r="M78" s="6">
        <v>3100</v>
      </c>
      <c r="N78" s="6">
        <v>17380</v>
      </c>
      <c r="O78" s="6">
        <v>25455</v>
      </c>
      <c r="P78" s="6">
        <v>9515</v>
      </c>
      <c r="Q78" s="6">
        <v>6835</v>
      </c>
      <c r="R78" s="6" t="s">
        <v>236</v>
      </c>
      <c r="S78" s="6">
        <v>315</v>
      </c>
      <c r="T78" s="6">
        <v>865</v>
      </c>
      <c r="U78" s="6">
        <v>1155</v>
      </c>
      <c r="V78" s="6">
        <v>1475</v>
      </c>
      <c r="W78" s="6">
        <v>1750</v>
      </c>
      <c r="X78" s="6">
        <v>1960</v>
      </c>
      <c r="Y78" s="6">
        <v>2165</v>
      </c>
      <c r="Z78" s="6">
        <v>2380</v>
      </c>
      <c r="AA78" s="6">
        <v>2580</v>
      </c>
      <c r="AB78" s="6">
        <v>2785</v>
      </c>
      <c r="AC78" s="6">
        <v>2835</v>
      </c>
      <c r="AD78" s="6">
        <v>2915</v>
      </c>
      <c r="AE78" s="6">
        <v>3045</v>
      </c>
      <c r="AF78" s="6">
        <v>3100</v>
      </c>
      <c r="AG78" s="6">
        <v>3095</v>
      </c>
      <c r="AH78" s="6">
        <v>3170</v>
      </c>
      <c r="AI78" s="6">
        <v>3025</v>
      </c>
      <c r="AJ78" s="6">
        <v>2975</v>
      </c>
      <c r="AK78" s="6">
        <v>2940</v>
      </c>
      <c r="AL78" s="6">
        <v>3010</v>
      </c>
      <c r="AM78" s="6">
        <v>2935</v>
      </c>
      <c r="AN78" s="6">
        <v>3235</v>
      </c>
      <c r="AO78" s="6">
        <v>4155</v>
      </c>
      <c r="AP78" s="6">
        <v>8110</v>
      </c>
      <c r="AQ78" s="6">
        <v>7375</v>
      </c>
      <c r="AR78" s="6">
        <v>15</v>
      </c>
    </row>
    <row r="79" spans="1:44" x14ac:dyDescent="0.25">
      <c r="A79" t="s">
        <v>89</v>
      </c>
      <c r="B79" t="s">
        <v>12</v>
      </c>
      <c r="C79" t="s">
        <v>2</v>
      </c>
      <c r="D79" s="6" t="s">
        <v>236</v>
      </c>
      <c r="E79" s="6">
        <v>145</v>
      </c>
      <c r="F79" s="6">
        <v>2880</v>
      </c>
      <c r="G79" s="6">
        <v>26155</v>
      </c>
      <c r="H79" s="6">
        <v>6285</v>
      </c>
      <c r="I79" s="6">
        <v>25710</v>
      </c>
      <c r="J79" s="6">
        <v>360</v>
      </c>
      <c r="K79" s="6">
        <v>1085</v>
      </c>
      <c r="L79" s="6">
        <v>2270</v>
      </c>
      <c r="M79" s="6">
        <v>960</v>
      </c>
      <c r="N79" s="6">
        <v>14605</v>
      </c>
      <c r="O79" s="6">
        <v>30940</v>
      </c>
      <c r="P79" s="6">
        <v>8730</v>
      </c>
      <c r="Q79" s="6">
        <v>2220</v>
      </c>
      <c r="R79" s="6">
        <v>0</v>
      </c>
      <c r="S79" s="6">
        <v>2430</v>
      </c>
      <c r="T79" s="6">
        <v>5570</v>
      </c>
      <c r="U79" s="6">
        <v>4910</v>
      </c>
      <c r="V79" s="6">
        <v>3955</v>
      </c>
      <c r="W79" s="6">
        <v>3825</v>
      </c>
      <c r="X79" s="6">
        <v>3800</v>
      </c>
      <c r="Y79" s="6">
        <v>3920</v>
      </c>
      <c r="Z79" s="6">
        <v>3915</v>
      </c>
      <c r="AA79" s="6">
        <v>4185</v>
      </c>
      <c r="AB79" s="6">
        <v>3805</v>
      </c>
      <c r="AC79" s="6">
        <v>3505</v>
      </c>
      <c r="AD79" s="6">
        <v>3160</v>
      </c>
      <c r="AE79" s="6">
        <v>2685</v>
      </c>
      <c r="AF79" s="6">
        <v>2300</v>
      </c>
      <c r="AG79" s="6">
        <v>1885</v>
      </c>
      <c r="AH79" s="6">
        <v>1540</v>
      </c>
      <c r="AI79" s="6">
        <v>1280</v>
      </c>
      <c r="AJ79" s="6">
        <v>1125</v>
      </c>
      <c r="AK79" s="6">
        <v>885</v>
      </c>
      <c r="AL79" s="6">
        <v>725</v>
      </c>
      <c r="AM79" s="6">
        <v>575</v>
      </c>
      <c r="AN79" s="6">
        <v>410</v>
      </c>
      <c r="AO79" s="6">
        <v>275</v>
      </c>
      <c r="AP79" s="6">
        <v>175</v>
      </c>
      <c r="AQ79" s="6">
        <v>10</v>
      </c>
      <c r="AR79" s="6">
        <v>330</v>
      </c>
    </row>
    <row r="80" spans="1:44" x14ac:dyDescent="0.25">
      <c r="A80" t="s">
        <v>90</v>
      </c>
      <c r="B80" t="s">
        <v>17</v>
      </c>
      <c r="C80" t="s">
        <v>2</v>
      </c>
      <c r="D80" s="6">
        <v>260</v>
      </c>
      <c r="E80" s="6">
        <v>2930</v>
      </c>
      <c r="F80" s="6">
        <v>68095</v>
      </c>
      <c r="G80" s="6">
        <v>33840</v>
      </c>
      <c r="H80" s="6">
        <v>35</v>
      </c>
      <c r="I80" s="6">
        <v>11845</v>
      </c>
      <c r="J80" s="6">
        <v>900</v>
      </c>
      <c r="K80" s="6">
        <v>4505</v>
      </c>
      <c r="L80" s="6">
        <v>6775</v>
      </c>
      <c r="M80" s="6">
        <v>3845</v>
      </c>
      <c r="N80" s="6">
        <v>23940</v>
      </c>
      <c r="O80" s="6">
        <v>36700</v>
      </c>
      <c r="P80" s="6">
        <v>20780</v>
      </c>
      <c r="Q80" s="6">
        <v>19550</v>
      </c>
      <c r="R80" s="6">
        <v>0</v>
      </c>
      <c r="S80" s="6">
        <v>115</v>
      </c>
      <c r="T80" s="6">
        <v>565</v>
      </c>
      <c r="U80" s="6">
        <v>1360</v>
      </c>
      <c r="V80" s="6">
        <v>1910</v>
      </c>
      <c r="W80" s="6">
        <v>2345</v>
      </c>
      <c r="X80" s="6">
        <v>2795</v>
      </c>
      <c r="Y80" s="6">
        <v>2905</v>
      </c>
      <c r="Z80" s="6">
        <v>2885</v>
      </c>
      <c r="AA80" s="6">
        <v>3080</v>
      </c>
      <c r="AB80" s="6">
        <v>2890</v>
      </c>
      <c r="AC80" s="6">
        <v>2980</v>
      </c>
      <c r="AD80" s="6">
        <v>3040</v>
      </c>
      <c r="AE80" s="6">
        <v>3095</v>
      </c>
      <c r="AF80" s="6">
        <v>3090</v>
      </c>
      <c r="AG80" s="6">
        <v>3355</v>
      </c>
      <c r="AH80" s="6">
        <v>3395</v>
      </c>
      <c r="AI80" s="6">
        <v>3390</v>
      </c>
      <c r="AJ80" s="6">
        <v>3390</v>
      </c>
      <c r="AK80" s="6">
        <v>3555</v>
      </c>
      <c r="AL80" s="6">
        <v>3630</v>
      </c>
      <c r="AM80" s="6">
        <v>3780</v>
      </c>
      <c r="AN80" s="6">
        <v>4005</v>
      </c>
      <c r="AO80" s="6">
        <v>4560</v>
      </c>
      <c r="AP80" s="6">
        <v>8640</v>
      </c>
      <c r="AQ80" s="6">
        <v>42250</v>
      </c>
      <c r="AR80" s="6" t="s">
        <v>236</v>
      </c>
    </row>
    <row r="81" spans="1:44" x14ac:dyDescent="0.25">
      <c r="A81" t="s">
        <v>91</v>
      </c>
      <c r="B81" t="s">
        <v>43</v>
      </c>
      <c r="C81" t="s">
        <v>2</v>
      </c>
      <c r="D81" s="6">
        <v>765</v>
      </c>
      <c r="E81" s="6">
        <v>2495</v>
      </c>
      <c r="F81" s="6">
        <v>40675</v>
      </c>
      <c r="G81" s="6">
        <v>27920</v>
      </c>
      <c r="H81" s="6">
        <v>830</v>
      </c>
      <c r="I81" s="6">
        <v>6575</v>
      </c>
      <c r="J81" s="6">
        <v>100</v>
      </c>
      <c r="K81" s="6">
        <v>770</v>
      </c>
      <c r="L81" s="6">
        <v>1880</v>
      </c>
      <c r="M81" s="6">
        <v>1900</v>
      </c>
      <c r="N81" s="6">
        <v>22070</v>
      </c>
      <c r="O81" s="6">
        <v>28625</v>
      </c>
      <c r="P81" s="6">
        <v>12200</v>
      </c>
      <c r="Q81" s="6">
        <v>11715</v>
      </c>
      <c r="R81" s="6">
        <v>10</v>
      </c>
      <c r="S81" s="6">
        <v>215</v>
      </c>
      <c r="T81" s="6">
        <v>510</v>
      </c>
      <c r="U81" s="6">
        <v>740</v>
      </c>
      <c r="V81" s="6">
        <v>905</v>
      </c>
      <c r="W81" s="6">
        <v>1100</v>
      </c>
      <c r="X81" s="6">
        <v>1320</v>
      </c>
      <c r="Y81" s="6">
        <v>1550</v>
      </c>
      <c r="Z81" s="6">
        <v>1790</v>
      </c>
      <c r="AA81" s="6">
        <v>2030</v>
      </c>
      <c r="AB81" s="6">
        <v>2340</v>
      </c>
      <c r="AC81" s="6">
        <v>2650</v>
      </c>
      <c r="AD81" s="6">
        <v>2960</v>
      </c>
      <c r="AE81" s="6">
        <v>3295</v>
      </c>
      <c r="AF81" s="6">
        <v>3400</v>
      </c>
      <c r="AG81" s="6">
        <v>3585</v>
      </c>
      <c r="AH81" s="6">
        <v>3625</v>
      </c>
      <c r="AI81" s="6">
        <v>3645</v>
      </c>
      <c r="AJ81" s="6">
        <v>3625</v>
      </c>
      <c r="AK81" s="6">
        <v>3570</v>
      </c>
      <c r="AL81" s="6">
        <v>3710</v>
      </c>
      <c r="AM81" s="6">
        <v>3650</v>
      </c>
      <c r="AN81" s="6">
        <v>3875</v>
      </c>
      <c r="AO81" s="6">
        <v>4230</v>
      </c>
      <c r="AP81" s="6">
        <v>8270</v>
      </c>
      <c r="AQ81" s="6">
        <v>12670</v>
      </c>
      <c r="AR81" s="6">
        <v>10</v>
      </c>
    </row>
    <row r="82" spans="1:44" x14ac:dyDescent="0.25">
      <c r="A82" t="s">
        <v>92</v>
      </c>
      <c r="B82" t="s">
        <v>1</v>
      </c>
      <c r="C82" t="s">
        <v>2</v>
      </c>
      <c r="D82" s="6">
        <v>365</v>
      </c>
      <c r="E82" s="6">
        <v>11155</v>
      </c>
      <c r="F82" s="6">
        <v>19455</v>
      </c>
      <c r="G82" s="6">
        <v>26390</v>
      </c>
      <c r="H82" s="6">
        <v>1645</v>
      </c>
      <c r="I82" s="6">
        <v>23180</v>
      </c>
      <c r="J82" s="6">
        <v>1005</v>
      </c>
      <c r="K82" s="6">
        <v>3405</v>
      </c>
      <c r="L82" s="6">
        <v>5010</v>
      </c>
      <c r="M82" s="6">
        <v>2775</v>
      </c>
      <c r="N82" s="6">
        <v>17180</v>
      </c>
      <c r="O82" s="6">
        <v>28375</v>
      </c>
      <c r="P82" s="6">
        <v>14030</v>
      </c>
      <c r="Q82" s="6">
        <v>10415</v>
      </c>
      <c r="R82" s="6">
        <v>0</v>
      </c>
      <c r="S82" s="6">
        <v>750</v>
      </c>
      <c r="T82" s="6">
        <v>2020</v>
      </c>
      <c r="U82" s="6">
        <v>2175</v>
      </c>
      <c r="V82" s="6">
        <v>2460</v>
      </c>
      <c r="W82" s="6">
        <v>2760</v>
      </c>
      <c r="X82" s="6">
        <v>3030</v>
      </c>
      <c r="Y82" s="6">
        <v>3060</v>
      </c>
      <c r="Z82" s="6">
        <v>2960</v>
      </c>
      <c r="AA82" s="6">
        <v>2825</v>
      </c>
      <c r="AB82" s="6">
        <v>2775</v>
      </c>
      <c r="AC82" s="6">
        <v>2530</v>
      </c>
      <c r="AD82" s="6">
        <v>2560</v>
      </c>
      <c r="AE82" s="6">
        <v>2465</v>
      </c>
      <c r="AF82" s="6">
        <v>2475</v>
      </c>
      <c r="AG82" s="6">
        <v>2350</v>
      </c>
      <c r="AH82" s="6">
        <v>2320</v>
      </c>
      <c r="AI82" s="6">
        <v>2235</v>
      </c>
      <c r="AJ82" s="6">
        <v>2165</v>
      </c>
      <c r="AK82" s="6">
        <v>2155</v>
      </c>
      <c r="AL82" s="6">
        <v>2140</v>
      </c>
      <c r="AM82" s="6">
        <v>2180</v>
      </c>
      <c r="AN82" s="6">
        <v>2185</v>
      </c>
      <c r="AO82" s="6">
        <v>2365</v>
      </c>
      <c r="AP82" s="6">
        <v>4205</v>
      </c>
      <c r="AQ82" s="6">
        <v>13440</v>
      </c>
      <c r="AR82" s="6">
        <v>9615</v>
      </c>
    </row>
    <row r="83" spans="1:44" x14ac:dyDescent="0.25">
      <c r="A83" t="s">
        <v>93</v>
      </c>
      <c r="B83" t="s">
        <v>12</v>
      </c>
      <c r="C83" t="s">
        <v>19</v>
      </c>
      <c r="D83" s="6" t="s">
        <v>236</v>
      </c>
      <c r="E83" s="6">
        <v>15</v>
      </c>
      <c r="F83" s="6">
        <v>405</v>
      </c>
      <c r="G83" s="6">
        <v>9325</v>
      </c>
      <c r="H83" s="6">
        <v>11265</v>
      </c>
      <c r="I83" s="6">
        <v>5805</v>
      </c>
      <c r="J83" s="6">
        <v>375</v>
      </c>
      <c r="K83" s="6">
        <v>715</v>
      </c>
      <c r="L83" s="6">
        <v>1125</v>
      </c>
      <c r="M83" s="6">
        <v>780</v>
      </c>
      <c r="N83" s="6">
        <v>10190</v>
      </c>
      <c r="O83" s="6">
        <v>11630</v>
      </c>
      <c r="P83" s="6">
        <v>1540</v>
      </c>
      <c r="Q83" s="6">
        <v>470</v>
      </c>
      <c r="R83" s="6">
        <v>0</v>
      </c>
      <c r="S83" s="6">
        <v>755</v>
      </c>
      <c r="T83" s="6">
        <v>1420</v>
      </c>
      <c r="U83" s="6">
        <v>2200</v>
      </c>
      <c r="V83" s="6">
        <v>2465</v>
      </c>
      <c r="W83" s="6">
        <v>2550</v>
      </c>
      <c r="X83" s="6">
        <v>2480</v>
      </c>
      <c r="Y83" s="6">
        <v>2240</v>
      </c>
      <c r="Z83" s="6">
        <v>1955</v>
      </c>
      <c r="AA83" s="6">
        <v>1685</v>
      </c>
      <c r="AB83" s="6">
        <v>1450</v>
      </c>
      <c r="AC83" s="6">
        <v>1305</v>
      </c>
      <c r="AD83" s="6">
        <v>1080</v>
      </c>
      <c r="AE83" s="6">
        <v>905</v>
      </c>
      <c r="AF83" s="6">
        <v>785</v>
      </c>
      <c r="AG83" s="6">
        <v>580</v>
      </c>
      <c r="AH83" s="6">
        <v>530</v>
      </c>
      <c r="AI83" s="6">
        <v>435</v>
      </c>
      <c r="AJ83" s="6">
        <v>375</v>
      </c>
      <c r="AK83" s="6">
        <v>390</v>
      </c>
      <c r="AL83" s="6">
        <v>300</v>
      </c>
      <c r="AM83" s="6">
        <v>220</v>
      </c>
      <c r="AN83" s="6">
        <v>210</v>
      </c>
      <c r="AO83" s="6">
        <v>175</v>
      </c>
      <c r="AP83" s="6">
        <v>260</v>
      </c>
      <c r="AQ83" s="6">
        <v>55</v>
      </c>
      <c r="AR83" s="6">
        <v>20</v>
      </c>
    </row>
    <row r="84" spans="1:44" x14ac:dyDescent="0.25">
      <c r="A84" t="s">
        <v>94</v>
      </c>
      <c r="B84" t="s">
        <v>12</v>
      </c>
      <c r="C84" t="s">
        <v>2</v>
      </c>
      <c r="D84" s="6">
        <v>0</v>
      </c>
      <c r="E84" s="6">
        <v>0</v>
      </c>
      <c r="F84" s="6">
        <v>0</v>
      </c>
      <c r="G84" s="6">
        <v>0</v>
      </c>
      <c r="H84" s="6">
        <v>0</v>
      </c>
      <c r="I84" s="6">
        <v>137275</v>
      </c>
      <c r="J84" s="6">
        <v>4835</v>
      </c>
      <c r="K84" s="6">
        <v>7720</v>
      </c>
      <c r="L84" s="6">
        <v>8775</v>
      </c>
      <c r="M84" s="6">
        <v>4650</v>
      </c>
      <c r="N84" s="6">
        <v>35490</v>
      </c>
      <c r="O84" s="6">
        <v>53425</v>
      </c>
      <c r="P84" s="6">
        <v>12965</v>
      </c>
      <c r="Q84" s="6">
        <v>9395</v>
      </c>
      <c r="R84" s="6">
        <v>15</v>
      </c>
      <c r="S84" s="6">
        <v>710</v>
      </c>
      <c r="T84" s="6">
        <v>1445</v>
      </c>
      <c r="U84" s="6">
        <v>2055</v>
      </c>
      <c r="V84" s="6">
        <v>2735</v>
      </c>
      <c r="W84" s="6">
        <v>3495</v>
      </c>
      <c r="X84" s="6">
        <v>3950</v>
      </c>
      <c r="Y84" s="6">
        <v>4460</v>
      </c>
      <c r="Z84" s="6">
        <v>4655</v>
      </c>
      <c r="AA84" s="6">
        <v>4790</v>
      </c>
      <c r="AB84" s="6">
        <v>4980</v>
      </c>
      <c r="AC84" s="6">
        <v>4980</v>
      </c>
      <c r="AD84" s="6">
        <v>4985</v>
      </c>
      <c r="AE84" s="6">
        <v>5235</v>
      </c>
      <c r="AF84" s="6">
        <v>5075</v>
      </c>
      <c r="AG84" s="6">
        <v>5100</v>
      </c>
      <c r="AH84" s="6">
        <v>5090</v>
      </c>
      <c r="AI84" s="6">
        <v>4930</v>
      </c>
      <c r="AJ84" s="6">
        <v>5060</v>
      </c>
      <c r="AK84" s="6">
        <v>5790</v>
      </c>
      <c r="AL84" s="6">
        <v>5610</v>
      </c>
      <c r="AM84" s="6">
        <v>5230</v>
      </c>
      <c r="AN84" s="6">
        <v>5495</v>
      </c>
      <c r="AO84" s="6">
        <v>6580</v>
      </c>
      <c r="AP84" s="6">
        <v>13980</v>
      </c>
      <c r="AQ84" s="6">
        <v>20790</v>
      </c>
      <c r="AR84" s="6">
        <v>70</v>
      </c>
    </row>
    <row r="85" spans="1:44" x14ac:dyDescent="0.25">
      <c r="A85" t="s">
        <v>95</v>
      </c>
      <c r="B85" t="s">
        <v>1</v>
      </c>
      <c r="C85" t="s">
        <v>2</v>
      </c>
      <c r="D85" s="6">
        <v>230</v>
      </c>
      <c r="E85" s="6">
        <v>7530</v>
      </c>
      <c r="F85" s="6">
        <v>20915</v>
      </c>
      <c r="G85" s="6">
        <v>6425</v>
      </c>
      <c r="H85" s="6">
        <v>82040</v>
      </c>
      <c r="I85" s="6">
        <v>1520</v>
      </c>
      <c r="J85" s="6">
        <v>3460</v>
      </c>
      <c r="K85" s="6">
        <v>7690</v>
      </c>
      <c r="L85" s="6">
        <v>9285</v>
      </c>
      <c r="M85" s="6">
        <v>4880</v>
      </c>
      <c r="N85" s="6">
        <v>31150</v>
      </c>
      <c r="O85" s="6">
        <v>38025</v>
      </c>
      <c r="P85" s="6">
        <v>13995</v>
      </c>
      <c r="Q85" s="6">
        <v>10175</v>
      </c>
      <c r="R85" s="6">
        <v>0</v>
      </c>
      <c r="S85" s="6">
        <v>3545</v>
      </c>
      <c r="T85" s="6">
        <v>8045</v>
      </c>
      <c r="U85" s="6">
        <v>9995</v>
      </c>
      <c r="V85" s="6">
        <v>9915</v>
      </c>
      <c r="W85" s="6">
        <v>9325</v>
      </c>
      <c r="X85" s="6">
        <v>8105</v>
      </c>
      <c r="Y85" s="6">
        <v>6895</v>
      </c>
      <c r="Z85" s="6">
        <v>5830</v>
      </c>
      <c r="AA85" s="6">
        <v>5025</v>
      </c>
      <c r="AB85" s="6">
        <v>4330</v>
      </c>
      <c r="AC85" s="6">
        <v>3795</v>
      </c>
      <c r="AD85" s="6">
        <v>3400</v>
      </c>
      <c r="AE85" s="6">
        <v>2955</v>
      </c>
      <c r="AF85" s="6">
        <v>2695</v>
      </c>
      <c r="AG85" s="6">
        <v>2505</v>
      </c>
      <c r="AH85" s="6">
        <v>2290</v>
      </c>
      <c r="AI85" s="6">
        <v>2215</v>
      </c>
      <c r="AJ85" s="6">
        <v>2085</v>
      </c>
      <c r="AK85" s="6">
        <v>2060</v>
      </c>
      <c r="AL85" s="6">
        <v>1910</v>
      </c>
      <c r="AM85" s="6">
        <v>1840</v>
      </c>
      <c r="AN85" s="6">
        <v>1895</v>
      </c>
      <c r="AO85" s="6">
        <v>1935</v>
      </c>
      <c r="AP85" s="6">
        <v>2555</v>
      </c>
      <c r="AQ85" s="6">
        <v>13490</v>
      </c>
      <c r="AR85" s="6">
        <v>20</v>
      </c>
    </row>
    <row r="86" spans="1:44" x14ac:dyDescent="0.25">
      <c r="A86" t="s">
        <v>96</v>
      </c>
      <c r="B86" t="s">
        <v>17</v>
      </c>
      <c r="C86" t="s">
        <v>2</v>
      </c>
      <c r="D86" s="6">
        <v>835</v>
      </c>
      <c r="E86" s="6">
        <v>33040</v>
      </c>
      <c r="F86" s="6">
        <v>42625</v>
      </c>
      <c r="G86" s="6">
        <v>42465</v>
      </c>
      <c r="H86" s="6">
        <v>1820</v>
      </c>
      <c r="I86" s="6">
        <v>14015</v>
      </c>
      <c r="J86" s="6">
        <v>2470</v>
      </c>
      <c r="K86" s="6">
        <v>6560</v>
      </c>
      <c r="L86" s="6">
        <v>8230</v>
      </c>
      <c r="M86" s="6">
        <v>4510</v>
      </c>
      <c r="N86" s="6">
        <v>29595</v>
      </c>
      <c r="O86" s="6">
        <v>44715</v>
      </c>
      <c r="P86" s="6">
        <v>21015</v>
      </c>
      <c r="Q86" s="6">
        <v>17645</v>
      </c>
      <c r="R86" s="6">
        <v>50</v>
      </c>
      <c r="S86" s="6">
        <v>1740</v>
      </c>
      <c r="T86" s="6">
        <v>1755</v>
      </c>
      <c r="U86" s="6">
        <v>2175</v>
      </c>
      <c r="V86" s="6">
        <v>2475</v>
      </c>
      <c r="W86" s="6">
        <v>2790</v>
      </c>
      <c r="X86" s="6">
        <v>3040</v>
      </c>
      <c r="Y86" s="6">
        <v>3215</v>
      </c>
      <c r="Z86" s="6">
        <v>3420</v>
      </c>
      <c r="AA86" s="6">
        <v>3585</v>
      </c>
      <c r="AB86" s="6">
        <v>3780</v>
      </c>
      <c r="AC86" s="6">
        <v>3885</v>
      </c>
      <c r="AD86" s="6">
        <v>4185</v>
      </c>
      <c r="AE86" s="6">
        <v>4360</v>
      </c>
      <c r="AF86" s="6">
        <v>4600</v>
      </c>
      <c r="AG86" s="6">
        <v>4835</v>
      </c>
      <c r="AH86" s="6">
        <v>4975</v>
      </c>
      <c r="AI86" s="6">
        <v>5100</v>
      </c>
      <c r="AJ86" s="6">
        <v>5175</v>
      </c>
      <c r="AK86" s="6">
        <v>5475</v>
      </c>
      <c r="AL86" s="6">
        <v>5595</v>
      </c>
      <c r="AM86" s="6">
        <v>6025</v>
      </c>
      <c r="AN86" s="6">
        <v>6115</v>
      </c>
      <c r="AO86" s="6">
        <v>7550</v>
      </c>
      <c r="AP86" s="6">
        <v>14520</v>
      </c>
      <c r="AQ86" s="6">
        <v>24405</v>
      </c>
      <c r="AR86" s="6">
        <v>30</v>
      </c>
    </row>
    <row r="87" spans="1:44" x14ac:dyDescent="0.25">
      <c r="A87" t="s">
        <v>97</v>
      </c>
      <c r="B87" t="s">
        <v>5</v>
      </c>
      <c r="C87" t="s">
        <v>19</v>
      </c>
      <c r="D87" s="6">
        <v>0</v>
      </c>
      <c r="E87" s="6">
        <v>0</v>
      </c>
      <c r="F87" s="6">
        <v>0</v>
      </c>
      <c r="G87" s="6">
        <v>0</v>
      </c>
      <c r="H87" s="6">
        <v>0</v>
      </c>
      <c r="I87" s="6">
        <v>1905</v>
      </c>
      <c r="J87" s="6">
        <v>30</v>
      </c>
      <c r="K87" s="6">
        <v>95</v>
      </c>
      <c r="L87" s="6">
        <v>145</v>
      </c>
      <c r="M87" s="6">
        <v>50</v>
      </c>
      <c r="N87" s="6">
        <v>510</v>
      </c>
      <c r="O87" s="6">
        <v>735</v>
      </c>
      <c r="P87" s="6">
        <v>225</v>
      </c>
      <c r="Q87" s="6">
        <v>115</v>
      </c>
      <c r="R87" s="6">
        <v>0</v>
      </c>
      <c r="S87" s="6">
        <v>20</v>
      </c>
      <c r="T87" s="6">
        <v>190</v>
      </c>
      <c r="U87" s="6">
        <v>255</v>
      </c>
      <c r="V87" s="6">
        <v>290</v>
      </c>
      <c r="W87" s="6">
        <v>250</v>
      </c>
      <c r="X87" s="6">
        <v>225</v>
      </c>
      <c r="Y87" s="6">
        <v>200</v>
      </c>
      <c r="Z87" s="6">
        <v>155</v>
      </c>
      <c r="AA87" s="6">
        <v>90</v>
      </c>
      <c r="AB87" s="6">
        <v>75</v>
      </c>
      <c r="AC87" s="6">
        <v>50</v>
      </c>
      <c r="AD87" s="6">
        <v>35</v>
      </c>
      <c r="AE87" s="6">
        <v>30</v>
      </c>
      <c r="AF87" s="6">
        <v>10</v>
      </c>
      <c r="AG87" s="6">
        <v>10</v>
      </c>
      <c r="AH87" s="6">
        <v>10</v>
      </c>
      <c r="AI87" s="6" t="s">
        <v>236</v>
      </c>
      <c r="AJ87" s="6" t="s">
        <v>236</v>
      </c>
      <c r="AK87" s="6">
        <v>0</v>
      </c>
      <c r="AL87" s="6" t="s">
        <v>236</v>
      </c>
      <c r="AM87" s="6">
        <v>0</v>
      </c>
      <c r="AN87" s="6" t="s">
        <v>236</v>
      </c>
      <c r="AO87" s="6" t="s">
        <v>236</v>
      </c>
      <c r="AP87" s="6" t="s">
        <v>236</v>
      </c>
      <c r="AQ87" s="6" t="s">
        <v>236</v>
      </c>
      <c r="AR87" s="6">
        <v>0</v>
      </c>
    </row>
    <row r="88" spans="1:44" x14ac:dyDescent="0.25">
      <c r="A88" t="s">
        <v>98</v>
      </c>
      <c r="B88" t="s">
        <v>21</v>
      </c>
      <c r="C88" t="s">
        <v>2</v>
      </c>
      <c r="D88" s="6">
        <v>560</v>
      </c>
      <c r="E88" s="6">
        <v>15150</v>
      </c>
      <c r="F88" s="6">
        <v>24700</v>
      </c>
      <c r="G88" s="6">
        <v>15620</v>
      </c>
      <c r="H88" s="6">
        <v>635</v>
      </c>
      <c r="I88" s="6">
        <v>40005</v>
      </c>
      <c r="J88" s="6">
        <v>1635</v>
      </c>
      <c r="K88" s="6">
        <v>4570</v>
      </c>
      <c r="L88" s="6">
        <v>5865</v>
      </c>
      <c r="M88" s="6">
        <v>3405</v>
      </c>
      <c r="N88" s="6">
        <v>22785</v>
      </c>
      <c r="O88" s="6">
        <v>33790</v>
      </c>
      <c r="P88" s="6">
        <v>13840</v>
      </c>
      <c r="Q88" s="6">
        <v>10785</v>
      </c>
      <c r="R88" s="6">
        <v>0</v>
      </c>
      <c r="S88" s="6">
        <v>1705</v>
      </c>
      <c r="T88" s="6">
        <v>1560</v>
      </c>
      <c r="U88" s="6">
        <v>2640</v>
      </c>
      <c r="V88" s="6">
        <v>3530</v>
      </c>
      <c r="W88" s="6">
        <v>4055</v>
      </c>
      <c r="X88" s="6">
        <v>4300</v>
      </c>
      <c r="Y88" s="6">
        <v>4140</v>
      </c>
      <c r="Z88" s="6">
        <v>4050</v>
      </c>
      <c r="AA88" s="6">
        <v>3695</v>
      </c>
      <c r="AB88" s="6">
        <v>3530</v>
      </c>
      <c r="AC88" s="6">
        <v>3300</v>
      </c>
      <c r="AD88" s="6">
        <v>3180</v>
      </c>
      <c r="AE88" s="6">
        <v>2965</v>
      </c>
      <c r="AF88" s="6">
        <v>2840</v>
      </c>
      <c r="AG88" s="6">
        <v>2645</v>
      </c>
      <c r="AH88" s="6">
        <v>2605</v>
      </c>
      <c r="AI88" s="6">
        <v>2485</v>
      </c>
      <c r="AJ88" s="6">
        <v>2325</v>
      </c>
      <c r="AK88" s="6">
        <v>2545</v>
      </c>
      <c r="AL88" s="6">
        <v>2440</v>
      </c>
      <c r="AM88" s="6">
        <v>2485</v>
      </c>
      <c r="AN88" s="6">
        <v>2590</v>
      </c>
      <c r="AO88" s="6">
        <v>3040</v>
      </c>
      <c r="AP88" s="6">
        <v>6915</v>
      </c>
      <c r="AQ88" s="6">
        <v>20920</v>
      </c>
      <c r="AR88" s="6">
        <v>180</v>
      </c>
    </row>
    <row r="89" spans="1:44" x14ac:dyDescent="0.25">
      <c r="A89" t="s">
        <v>99</v>
      </c>
      <c r="B89" t="s">
        <v>43</v>
      </c>
      <c r="C89" t="s">
        <v>2</v>
      </c>
      <c r="D89" s="6">
        <v>180</v>
      </c>
      <c r="E89" s="6">
        <v>4015</v>
      </c>
      <c r="F89" s="6">
        <v>18580</v>
      </c>
      <c r="G89" s="6">
        <v>15060</v>
      </c>
      <c r="H89" s="6">
        <v>135</v>
      </c>
      <c r="I89" s="6">
        <v>6845</v>
      </c>
      <c r="J89" s="6">
        <v>530</v>
      </c>
      <c r="K89" s="6">
        <v>1780</v>
      </c>
      <c r="L89" s="6">
        <v>3060</v>
      </c>
      <c r="M89" s="6">
        <v>1490</v>
      </c>
      <c r="N89" s="6">
        <v>8800</v>
      </c>
      <c r="O89" s="6">
        <v>13930</v>
      </c>
      <c r="P89" s="6">
        <v>8440</v>
      </c>
      <c r="Q89" s="6">
        <v>6790</v>
      </c>
      <c r="R89" s="6">
        <v>0</v>
      </c>
      <c r="S89" s="6">
        <v>565</v>
      </c>
      <c r="T89" s="6">
        <v>1110</v>
      </c>
      <c r="U89" s="6">
        <v>1225</v>
      </c>
      <c r="V89" s="6">
        <v>1320</v>
      </c>
      <c r="W89" s="6">
        <v>1390</v>
      </c>
      <c r="X89" s="6">
        <v>1510</v>
      </c>
      <c r="Y89" s="6">
        <v>1580</v>
      </c>
      <c r="Z89" s="6">
        <v>1600</v>
      </c>
      <c r="AA89" s="6">
        <v>1650</v>
      </c>
      <c r="AB89" s="6">
        <v>1625</v>
      </c>
      <c r="AC89" s="6">
        <v>1705</v>
      </c>
      <c r="AD89" s="6">
        <v>1630</v>
      </c>
      <c r="AE89" s="6">
        <v>1675</v>
      </c>
      <c r="AF89" s="6">
        <v>1580</v>
      </c>
      <c r="AG89" s="6">
        <v>1680</v>
      </c>
      <c r="AH89" s="6">
        <v>1640</v>
      </c>
      <c r="AI89" s="6">
        <v>1620</v>
      </c>
      <c r="AJ89" s="6">
        <v>1565</v>
      </c>
      <c r="AK89" s="6">
        <v>1505</v>
      </c>
      <c r="AL89" s="6">
        <v>1525</v>
      </c>
      <c r="AM89" s="6">
        <v>1420</v>
      </c>
      <c r="AN89" s="6">
        <v>1615</v>
      </c>
      <c r="AO89" s="6">
        <v>2180</v>
      </c>
      <c r="AP89" s="6">
        <v>4075</v>
      </c>
      <c r="AQ89" s="6">
        <v>5805</v>
      </c>
      <c r="AR89" s="6">
        <v>10</v>
      </c>
    </row>
    <row r="90" spans="1:44" x14ac:dyDescent="0.25">
      <c r="A90" t="s">
        <v>100</v>
      </c>
      <c r="B90" t="s">
        <v>1</v>
      </c>
      <c r="C90" t="s">
        <v>2</v>
      </c>
      <c r="D90" s="6">
        <v>1495</v>
      </c>
      <c r="E90" s="6">
        <v>6845</v>
      </c>
      <c r="F90" s="6">
        <v>39440</v>
      </c>
      <c r="G90" s="6">
        <v>66400</v>
      </c>
      <c r="H90" s="6">
        <v>5040</v>
      </c>
      <c r="I90" s="6">
        <v>4315</v>
      </c>
      <c r="J90" s="6">
        <v>1970</v>
      </c>
      <c r="K90" s="6">
        <v>5400</v>
      </c>
      <c r="L90" s="6">
        <v>7275</v>
      </c>
      <c r="M90" s="6">
        <v>4180</v>
      </c>
      <c r="N90" s="6">
        <v>26440</v>
      </c>
      <c r="O90" s="6">
        <v>41090</v>
      </c>
      <c r="P90" s="6">
        <v>20530</v>
      </c>
      <c r="Q90" s="6">
        <v>16655</v>
      </c>
      <c r="R90" s="6">
        <v>0</v>
      </c>
      <c r="S90" s="6">
        <v>3310</v>
      </c>
      <c r="T90" s="6">
        <v>2355</v>
      </c>
      <c r="U90" s="6">
        <v>2765</v>
      </c>
      <c r="V90" s="6">
        <v>3270</v>
      </c>
      <c r="W90" s="6">
        <v>3585</v>
      </c>
      <c r="X90" s="6">
        <v>3865</v>
      </c>
      <c r="Y90" s="6">
        <v>4040</v>
      </c>
      <c r="Z90" s="6">
        <v>4075</v>
      </c>
      <c r="AA90" s="6">
        <v>4260</v>
      </c>
      <c r="AB90" s="6">
        <v>4265</v>
      </c>
      <c r="AC90" s="6">
        <v>4300</v>
      </c>
      <c r="AD90" s="6">
        <v>4340</v>
      </c>
      <c r="AE90" s="6">
        <v>4495</v>
      </c>
      <c r="AF90" s="6">
        <v>4380</v>
      </c>
      <c r="AG90" s="6">
        <v>4300</v>
      </c>
      <c r="AH90" s="6">
        <v>4290</v>
      </c>
      <c r="AI90" s="6">
        <v>4205</v>
      </c>
      <c r="AJ90" s="6">
        <v>4065</v>
      </c>
      <c r="AK90" s="6">
        <v>4270</v>
      </c>
      <c r="AL90" s="6">
        <v>4170</v>
      </c>
      <c r="AM90" s="6">
        <v>4095</v>
      </c>
      <c r="AN90" s="6">
        <v>4040</v>
      </c>
      <c r="AO90" s="6">
        <v>4730</v>
      </c>
      <c r="AP90" s="6">
        <v>7975</v>
      </c>
      <c r="AQ90" s="6">
        <v>23835</v>
      </c>
      <c r="AR90" s="6">
        <v>270</v>
      </c>
    </row>
    <row r="91" spans="1:44" x14ac:dyDescent="0.25">
      <c r="A91" t="s">
        <v>101</v>
      </c>
      <c r="B91" t="s">
        <v>1</v>
      </c>
      <c r="C91" t="s">
        <v>2</v>
      </c>
      <c r="D91" s="6">
        <v>4810</v>
      </c>
      <c r="E91" s="6">
        <v>15395</v>
      </c>
      <c r="F91" s="6">
        <v>35880</v>
      </c>
      <c r="G91" s="6">
        <v>101340</v>
      </c>
      <c r="H91" s="6">
        <v>1500</v>
      </c>
      <c r="I91" s="6">
        <v>455</v>
      </c>
      <c r="J91" s="6">
        <v>2855</v>
      </c>
      <c r="K91" s="6">
        <v>7915</v>
      </c>
      <c r="L91" s="6">
        <v>11385</v>
      </c>
      <c r="M91" s="6">
        <v>5465</v>
      </c>
      <c r="N91" s="6">
        <v>32605</v>
      </c>
      <c r="O91" s="6">
        <v>54340</v>
      </c>
      <c r="P91" s="6">
        <v>26150</v>
      </c>
      <c r="Q91" s="6">
        <v>18660</v>
      </c>
      <c r="R91" s="6">
        <v>0</v>
      </c>
      <c r="S91" s="6">
        <v>12635</v>
      </c>
      <c r="T91" s="6">
        <v>9850</v>
      </c>
      <c r="U91" s="6">
        <v>10610</v>
      </c>
      <c r="V91" s="6">
        <v>9665</v>
      </c>
      <c r="W91" s="6">
        <v>9045</v>
      </c>
      <c r="X91" s="6">
        <v>8090</v>
      </c>
      <c r="Y91" s="6">
        <v>7250</v>
      </c>
      <c r="Z91" s="6">
        <v>6465</v>
      </c>
      <c r="AA91" s="6">
        <v>5850</v>
      </c>
      <c r="AB91" s="6">
        <v>5185</v>
      </c>
      <c r="AC91" s="6">
        <v>4730</v>
      </c>
      <c r="AD91" s="6">
        <v>4670</v>
      </c>
      <c r="AE91" s="6">
        <v>4465</v>
      </c>
      <c r="AF91" s="6">
        <v>4225</v>
      </c>
      <c r="AG91" s="6">
        <v>4250</v>
      </c>
      <c r="AH91" s="6">
        <v>3990</v>
      </c>
      <c r="AI91" s="6">
        <v>3940</v>
      </c>
      <c r="AJ91" s="6">
        <v>3780</v>
      </c>
      <c r="AK91" s="6">
        <v>3870</v>
      </c>
      <c r="AL91" s="6">
        <v>3990</v>
      </c>
      <c r="AM91" s="6">
        <v>4385</v>
      </c>
      <c r="AN91" s="6">
        <v>4840</v>
      </c>
      <c r="AO91" s="6">
        <v>6165</v>
      </c>
      <c r="AP91" s="6">
        <v>11535</v>
      </c>
      <c r="AQ91" s="6">
        <v>4455</v>
      </c>
      <c r="AR91" s="6">
        <v>1435</v>
      </c>
    </row>
    <row r="92" spans="1:44" x14ac:dyDescent="0.25">
      <c r="A92" t="s">
        <v>102</v>
      </c>
      <c r="B92" t="s">
        <v>21</v>
      </c>
      <c r="C92" t="s">
        <v>2</v>
      </c>
      <c r="D92" s="6">
        <v>2955</v>
      </c>
      <c r="E92" s="6">
        <v>0</v>
      </c>
      <c r="F92" s="6">
        <v>69820</v>
      </c>
      <c r="G92" s="6">
        <v>87180</v>
      </c>
      <c r="H92" s="6">
        <v>30</v>
      </c>
      <c r="I92" s="6">
        <v>3795</v>
      </c>
      <c r="J92" s="6">
        <v>4215</v>
      </c>
      <c r="K92" s="6">
        <v>8930</v>
      </c>
      <c r="L92" s="6">
        <v>10450</v>
      </c>
      <c r="M92" s="6">
        <v>5410</v>
      </c>
      <c r="N92" s="6">
        <v>39560</v>
      </c>
      <c r="O92" s="6">
        <v>55280</v>
      </c>
      <c r="P92" s="6">
        <v>21920</v>
      </c>
      <c r="Q92" s="6">
        <v>17985</v>
      </c>
      <c r="R92" s="6">
        <v>30</v>
      </c>
      <c r="S92" s="6">
        <v>2550</v>
      </c>
      <c r="T92" s="6">
        <v>1895</v>
      </c>
      <c r="U92" s="6">
        <v>2535</v>
      </c>
      <c r="V92" s="6">
        <v>3705</v>
      </c>
      <c r="W92" s="6">
        <v>4775</v>
      </c>
      <c r="X92" s="6">
        <v>5460</v>
      </c>
      <c r="Y92" s="6">
        <v>6040</v>
      </c>
      <c r="Z92" s="6">
        <v>6475</v>
      </c>
      <c r="AA92" s="6">
        <v>6340</v>
      </c>
      <c r="AB92" s="6">
        <v>6130</v>
      </c>
      <c r="AC92" s="6">
        <v>5975</v>
      </c>
      <c r="AD92" s="6">
        <v>5690</v>
      </c>
      <c r="AE92" s="6">
        <v>5450</v>
      </c>
      <c r="AF92" s="6">
        <v>5005</v>
      </c>
      <c r="AG92" s="6">
        <v>4745</v>
      </c>
      <c r="AH92" s="6">
        <v>4685</v>
      </c>
      <c r="AI92" s="6">
        <v>4565</v>
      </c>
      <c r="AJ92" s="6">
        <v>4485</v>
      </c>
      <c r="AK92" s="6">
        <v>4320</v>
      </c>
      <c r="AL92" s="6">
        <v>4075</v>
      </c>
      <c r="AM92" s="6">
        <v>4120</v>
      </c>
      <c r="AN92" s="6">
        <v>4065</v>
      </c>
      <c r="AO92" s="6">
        <v>4070</v>
      </c>
      <c r="AP92" s="6">
        <v>3935</v>
      </c>
      <c r="AQ92" s="6">
        <v>52690</v>
      </c>
      <c r="AR92" s="6" t="s">
        <v>236</v>
      </c>
    </row>
    <row r="93" spans="1:44" x14ac:dyDescent="0.25">
      <c r="A93" t="s">
        <v>103</v>
      </c>
      <c r="B93" t="s">
        <v>1</v>
      </c>
      <c r="C93" t="s">
        <v>9</v>
      </c>
      <c r="D93" s="6" t="s">
        <v>236</v>
      </c>
      <c r="E93" s="6">
        <v>35</v>
      </c>
      <c r="F93" s="6">
        <v>970</v>
      </c>
      <c r="G93" s="6">
        <v>51725</v>
      </c>
      <c r="H93" s="6">
        <v>465</v>
      </c>
      <c r="I93" s="6">
        <v>35</v>
      </c>
      <c r="J93" s="6">
        <v>1190</v>
      </c>
      <c r="K93" s="6">
        <v>3515</v>
      </c>
      <c r="L93" s="6">
        <v>5210</v>
      </c>
      <c r="M93" s="6">
        <v>2425</v>
      </c>
      <c r="N93" s="6">
        <v>13715</v>
      </c>
      <c r="O93" s="6">
        <v>19600</v>
      </c>
      <c r="P93" s="6">
        <v>5725</v>
      </c>
      <c r="Q93" s="6">
        <v>1845</v>
      </c>
      <c r="R93" s="6">
        <v>0</v>
      </c>
      <c r="S93" s="6">
        <v>465</v>
      </c>
      <c r="T93" s="6">
        <v>2815</v>
      </c>
      <c r="U93" s="6">
        <v>5400</v>
      </c>
      <c r="V93" s="6">
        <v>6525</v>
      </c>
      <c r="W93" s="6">
        <v>6520</v>
      </c>
      <c r="X93" s="6">
        <v>5930</v>
      </c>
      <c r="Y93" s="6">
        <v>5020</v>
      </c>
      <c r="Z93" s="6">
        <v>4160</v>
      </c>
      <c r="AA93" s="6">
        <v>3560</v>
      </c>
      <c r="AB93" s="6">
        <v>2815</v>
      </c>
      <c r="AC93" s="6">
        <v>2270</v>
      </c>
      <c r="AD93" s="6">
        <v>1715</v>
      </c>
      <c r="AE93" s="6">
        <v>1375</v>
      </c>
      <c r="AF93" s="6">
        <v>1070</v>
      </c>
      <c r="AG93" s="6">
        <v>805</v>
      </c>
      <c r="AH93" s="6">
        <v>685</v>
      </c>
      <c r="AI93" s="6">
        <v>460</v>
      </c>
      <c r="AJ93" s="6">
        <v>410</v>
      </c>
      <c r="AK93" s="6">
        <v>295</v>
      </c>
      <c r="AL93" s="6">
        <v>230</v>
      </c>
      <c r="AM93" s="6">
        <v>185</v>
      </c>
      <c r="AN93" s="6">
        <v>155</v>
      </c>
      <c r="AO93" s="6">
        <v>110</v>
      </c>
      <c r="AP93" s="6">
        <v>100</v>
      </c>
      <c r="AQ93" s="6">
        <v>140</v>
      </c>
      <c r="AR93" s="6">
        <v>0</v>
      </c>
    </row>
    <row r="94" spans="1:44" x14ac:dyDescent="0.25">
      <c r="A94" t="s">
        <v>104</v>
      </c>
      <c r="B94" t="s">
        <v>7</v>
      </c>
      <c r="C94" t="s">
        <v>19</v>
      </c>
      <c r="D94" s="6">
        <v>0</v>
      </c>
      <c r="E94" s="6">
        <v>0</v>
      </c>
      <c r="F94" s="6">
        <v>0</v>
      </c>
      <c r="G94" s="6">
        <v>0</v>
      </c>
      <c r="H94" s="6">
        <v>0</v>
      </c>
      <c r="I94" s="6">
        <v>47440</v>
      </c>
      <c r="J94" s="6">
        <v>295</v>
      </c>
      <c r="K94" s="6">
        <v>3455</v>
      </c>
      <c r="L94" s="6">
        <v>7230</v>
      </c>
      <c r="M94" s="6">
        <v>2730</v>
      </c>
      <c r="N94" s="6">
        <v>10640</v>
      </c>
      <c r="O94" s="6">
        <v>15785</v>
      </c>
      <c r="P94" s="6">
        <v>4800</v>
      </c>
      <c r="Q94" s="6">
        <v>2490</v>
      </c>
      <c r="R94" s="6">
        <v>15</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6">
        <v>0</v>
      </c>
      <c r="AL94" s="6">
        <v>0</v>
      </c>
      <c r="AM94" s="6">
        <v>0</v>
      </c>
      <c r="AN94" s="6">
        <v>0</v>
      </c>
      <c r="AO94" s="6">
        <v>0</v>
      </c>
      <c r="AP94" s="6">
        <v>0</v>
      </c>
      <c r="AQ94" s="6">
        <v>0</v>
      </c>
      <c r="AR94" s="6">
        <v>47440</v>
      </c>
    </row>
    <row r="95" spans="1:44" x14ac:dyDescent="0.25">
      <c r="A95" t="s">
        <v>105</v>
      </c>
      <c r="B95" t="s">
        <v>7</v>
      </c>
      <c r="C95" t="s">
        <v>2</v>
      </c>
      <c r="D95" s="6">
        <v>4590</v>
      </c>
      <c r="E95" s="6" t="s">
        <v>236</v>
      </c>
      <c r="F95" s="6">
        <v>55395</v>
      </c>
      <c r="G95" s="6">
        <v>49625</v>
      </c>
      <c r="H95" s="6">
        <v>2850</v>
      </c>
      <c r="I95" s="6">
        <v>0</v>
      </c>
      <c r="J95" s="6">
        <v>2575</v>
      </c>
      <c r="K95" s="6">
        <v>6630</v>
      </c>
      <c r="L95" s="6">
        <v>8220</v>
      </c>
      <c r="M95" s="6">
        <v>4475</v>
      </c>
      <c r="N95" s="6">
        <v>26855</v>
      </c>
      <c r="O95" s="6">
        <v>36600</v>
      </c>
      <c r="P95" s="6">
        <v>14220</v>
      </c>
      <c r="Q95" s="6">
        <v>12895</v>
      </c>
      <c r="R95" s="6">
        <v>0</v>
      </c>
      <c r="S95" s="6">
        <v>305</v>
      </c>
      <c r="T95" s="6">
        <v>490</v>
      </c>
      <c r="U95" s="6">
        <v>910</v>
      </c>
      <c r="V95" s="6">
        <v>1630</v>
      </c>
      <c r="W95" s="6">
        <v>2375</v>
      </c>
      <c r="X95" s="6">
        <v>2940</v>
      </c>
      <c r="Y95" s="6">
        <v>3480</v>
      </c>
      <c r="Z95" s="6">
        <v>3800</v>
      </c>
      <c r="AA95" s="6">
        <v>4150</v>
      </c>
      <c r="AB95" s="6">
        <v>4380</v>
      </c>
      <c r="AC95" s="6">
        <v>4385</v>
      </c>
      <c r="AD95" s="6">
        <v>4455</v>
      </c>
      <c r="AE95" s="6">
        <v>4555</v>
      </c>
      <c r="AF95" s="6">
        <v>4595</v>
      </c>
      <c r="AG95" s="6">
        <v>4630</v>
      </c>
      <c r="AH95" s="6">
        <v>4395</v>
      </c>
      <c r="AI95" s="6">
        <v>4300</v>
      </c>
      <c r="AJ95" s="6">
        <v>4300</v>
      </c>
      <c r="AK95" s="6">
        <v>4295</v>
      </c>
      <c r="AL95" s="6">
        <v>4270</v>
      </c>
      <c r="AM95" s="6">
        <v>4455</v>
      </c>
      <c r="AN95" s="6">
        <v>4375</v>
      </c>
      <c r="AO95" s="6">
        <v>5335</v>
      </c>
      <c r="AP95" s="6">
        <v>11225</v>
      </c>
      <c r="AQ95" s="6">
        <v>18415</v>
      </c>
      <c r="AR95" s="6">
        <v>25</v>
      </c>
    </row>
    <row r="96" spans="1:44" x14ac:dyDescent="0.25">
      <c r="A96" t="s">
        <v>106</v>
      </c>
      <c r="B96" t="s">
        <v>43</v>
      </c>
      <c r="C96" t="s">
        <v>9</v>
      </c>
      <c r="D96" s="6">
        <v>0</v>
      </c>
      <c r="E96" s="6">
        <v>0</v>
      </c>
      <c r="F96" s="6">
        <v>0</v>
      </c>
      <c r="G96" s="6">
        <v>0</v>
      </c>
      <c r="H96" s="6" t="s">
        <v>236</v>
      </c>
      <c r="I96" s="6">
        <v>380</v>
      </c>
      <c r="J96" s="6">
        <v>10</v>
      </c>
      <c r="K96" s="6" t="s">
        <v>236</v>
      </c>
      <c r="L96" s="6">
        <v>10</v>
      </c>
      <c r="M96" s="6">
        <v>10</v>
      </c>
      <c r="N96" s="6">
        <v>145</v>
      </c>
      <c r="O96" s="6">
        <v>175</v>
      </c>
      <c r="P96" s="6">
        <v>15</v>
      </c>
      <c r="Q96" s="6" t="s">
        <v>236</v>
      </c>
      <c r="R96" s="6" t="s">
        <v>236</v>
      </c>
      <c r="S96" s="6" t="s">
        <v>236</v>
      </c>
      <c r="T96" s="6">
        <v>55</v>
      </c>
      <c r="U96" s="6">
        <v>70</v>
      </c>
      <c r="V96" s="6">
        <v>90</v>
      </c>
      <c r="W96" s="6">
        <v>35</v>
      </c>
      <c r="X96" s="6">
        <v>40</v>
      </c>
      <c r="Y96" s="6">
        <v>25</v>
      </c>
      <c r="Z96" s="6">
        <v>15</v>
      </c>
      <c r="AA96" s="6">
        <v>10</v>
      </c>
      <c r="AB96" s="6">
        <v>10</v>
      </c>
      <c r="AC96" s="6" t="s">
        <v>236</v>
      </c>
      <c r="AD96" s="6" t="s">
        <v>236</v>
      </c>
      <c r="AE96" s="6" t="s">
        <v>236</v>
      </c>
      <c r="AF96" s="6" t="s">
        <v>236</v>
      </c>
      <c r="AG96" s="6" t="s">
        <v>236</v>
      </c>
      <c r="AH96" s="6" t="s">
        <v>236</v>
      </c>
      <c r="AI96" s="6">
        <v>0</v>
      </c>
      <c r="AJ96" s="6" t="s">
        <v>236</v>
      </c>
      <c r="AK96" s="6">
        <v>0</v>
      </c>
      <c r="AL96" s="6">
        <v>0</v>
      </c>
      <c r="AM96" s="6">
        <v>0</v>
      </c>
      <c r="AN96" s="6">
        <v>0</v>
      </c>
      <c r="AO96" s="6">
        <v>0</v>
      </c>
      <c r="AP96" s="6">
        <v>0</v>
      </c>
      <c r="AQ96" s="6">
        <v>0</v>
      </c>
      <c r="AR96" s="6">
        <v>15</v>
      </c>
    </row>
    <row r="97" spans="1:44" x14ac:dyDescent="0.25">
      <c r="A97" t="s">
        <v>107</v>
      </c>
      <c r="B97" t="s">
        <v>43</v>
      </c>
      <c r="C97" t="s">
        <v>9</v>
      </c>
      <c r="D97" s="6" t="s">
        <v>236</v>
      </c>
      <c r="E97" s="6">
        <v>15</v>
      </c>
      <c r="F97" s="6">
        <v>70</v>
      </c>
      <c r="G97" s="6">
        <v>2365</v>
      </c>
      <c r="H97" s="6">
        <v>700</v>
      </c>
      <c r="I97" s="6">
        <v>0</v>
      </c>
      <c r="J97" s="6">
        <v>20</v>
      </c>
      <c r="K97" s="6">
        <v>205</v>
      </c>
      <c r="L97" s="6">
        <v>405</v>
      </c>
      <c r="M97" s="6">
        <v>155</v>
      </c>
      <c r="N97" s="6">
        <v>660</v>
      </c>
      <c r="O97" s="6">
        <v>1030</v>
      </c>
      <c r="P97" s="6">
        <v>440</v>
      </c>
      <c r="Q97" s="6">
        <v>240</v>
      </c>
      <c r="R97" s="6">
        <v>0</v>
      </c>
      <c r="S97" s="6">
        <v>90</v>
      </c>
      <c r="T97" s="6">
        <v>175</v>
      </c>
      <c r="U97" s="6">
        <v>245</v>
      </c>
      <c r="V97" s="6">
        <v>355</v>
      </c>
      <c r="W97" s="6">
        <v>355</v>
      </c>
      <c r="X97" s="6">
        <v>375</v>
      </c>
      <c r="Y97" s="6">
        <v>295</v>
      </c>
      <c r="Z97" s="6">
        <v>235</v>
      </c>
      <c r="AA97" s="6">
        <v>185</v>
      </c>
      <c r="AB97" s="6">
        <v>145</v>
      </c>
      <c r="AC97" s="6">
        <v>130</v>
      </c>
      <c r="AD97" s="6">
        <v>115</v>
      </c>
      <c r="AE97" s="6">
        <v>90</v>
      </c>
      <c r="AF97" s="6">
        <v>60</v>
      </c>
      <c r="AG97" s="6">
        <v>50</v>
      </c>
      <c r="AH97" s="6">
        <v>45</v>
      </c>
      <c r="AI97" s="6">
        <v>40</v>
      </c>
      <c r="AJ97" s="6">
        <v>35</v>
      </c>
      <c r="AK97" s="6">
        <v>20</v>
      </c>
      <c r="AL97" s="6">
        <v>30</v>
      </c>
      <c r="AM97" s="6">
        <v>10</v>
      </c>
      <c r="AN97" s="6">
        <v>20</v>
      </c>
      <c r="AO97" s="6">
        <v>15</v>
      </c>
      <c r="AP97" s="6">
        <v>10</v>
      </c>
      <c r="AQ97" s="6">
        <v>20</v>
      </c>
      <c r="AR97" s="6" t="s">
        <v>236</v>
      </c>
    </row>
    <row r="98" spans="1:44" x14ac:dyDescent="0.25">
      <c r="A98" t="s">
        <v>108</v>
      </c>
      <c r="B98" t="s">
        <v>5</v>
      </c>
      <c r="C98" t="s">
        <v>2</v>
      </c>
      <c r="D98" s="6">
        <v>1470</v>
      </c>
      <c r="E98" s="6">
        <v>44485</v>
      </c>
      <c r="F98" s="6">
        <v>96950</v>
      </c>
      <c r="G98" s="6">
        <v>78585</v>
      </c>
      <c r="H98" s="6">
        <v>1480</v>
      </c>
      <c r="I98" s="6">
        <v>44230</v>
      </c>
      <c r="J98" s="6">
        <v>6155</v>
      </c>
      <c r="K98" s="6">
        <v>14565</v>
      </c>
      <c r="L98" s="6">
        <v>18995</v>
      </c>
      <c r="M98" s="6">
        <v>10425</v>
      </c>
      <c r="N98" s="6">
        <v>66420</v>
      </c>
      <c r="O98" s="6">
        <v>96225</v>
      </c>
      <c r="P98" s="6">
        <v>32880</v>
      </c>
      <c r="Q98" s="6">
        <v>21530</v>
      </c>
      <c r="R98" s="6" t="s">
        <v>236</v>
      </c>
      <c r="S98" s="6">
        <v>460</v>
      </c>
      <c r="T98" s="6">
        <v>2970</v>
      </c>
      <c r="U98" s="6">
        <v>5955</v>
      </c>
      <c r="V98" s="6">
        <v>7585</v>
      </c>
      <c r="W98" s="6">
        <v>8870</v>
      </c>
      <c r="X98" s="6">
        <v>9500</v>
      </c>
      <c r="Y98" s="6">
        <v>9730</v>
      </c>
      <c r="Z98" s="6">
        <v>9780</v>
      </c>
      <c r="AA98" s="6">
        <v>10050</v>
      </c>
      <c r="AB98" s="6">
        <v>10040</v>
      </c>
      <c r="AC98" s="6">
        <v>10250</v>
      </c>
      <c r="AD98" s="6">
        <v>10315</v>
      </c>
      <c r="AE98" s="6">
        <v>10485</v>
      </c>
      <c r="AF98" s="6">
        <v>10125</v>
      </c>
      <c r="AG98" s="6">
        <v>10015</v>
      </c>
      <c r="AH98" s="6">
        <v>9725</v>
      </c>
      <c r="AI98" s="6">
        <v>9260</v>
      </c>
      <c r="AJ98" s="6">
        <v>8975</v>
      </c>
      <c r="AK98" s="6">
        <v>9315</v>
      </c>
      <c r="AL98" s="6">
        <v>8900</v>
      </c>
      <c r="AM98" s="6">
        <v>8645</v>
      </c>
      <c r="AN98" s="6">
        <v>8320</v>
      </c>
      <c r="AO98" s="6">
        <v>9235</v>
      </c>
      <c r="AP98" s="6">
        <v>15120</v>
      </c>
      <c r="AQ98" s="6">
        <v>52400</v>
      </c>
      <c r="AR98" s="6">
        <v>1180</v>
      </c>
    </row>
    <row r="99" spans="1:44" x14ac:dyDescent="0.25">
      <c r="A99" t="s">
        <v>109</v>
      </c>
      <c r="B99" t="s">
        <v>7</v>
      </c>
      <c r="C99" t="s">
        <v>9</v>
      </c>
      <c r="D99" s="6">
        <v>0</v>
      </c>
      <c r="E99" s="6">
        <v>0</v>
      </c>
      <c r="F99" s="6">
        <v>0</v>
      </c>
      <c r="G99" s="6">
        <v>0</v>
      </c>
      <c r="H99" s="6">
        <v>0</v>
      </c>
      <c r="I99" s="6">
        <v>10135</v>
      </c>
      <c r="J99" s="6">
        <v>75</v>
      </c>
      <c r="K99" s="6">
        <v>445</v>
      </c>
      <c r="L99" s="6">
        <v>1050</v>
      </c>
      <c r="M99" s="6">
        <v>440</v>
      </c>
      <c r="N99" s="6">
        <v>2090</v>
      </c>
      <c r="O99" s="6">
        <v>3470</v>
      </c>
      <c r="P99" s="6">
        <v>1725</v>
      </c>
      <c r="Q99" s="6">
        <v>840</v>
      </c>
      <c r="R99" s="6">
        <v>0</v>
      </c>
      <c r="S99" s="6">
        <v>145</v>
      </c>
      <c r="T99" s="6">
        <v>470</v>
      </c>
      <c r="U99" s="6">
        <v>545</v>
      </c>
      <c r="V99" s="6">
        <v>645</v>
      </c>
      <c r="W99" s="6">
        <v>585</v>
      </c>
      <c r="X99" s="6">
        <v>520</v>
      </c>
      <c r="Y99" s="6">
        <v>455</v>
      </c>
      <c r="Z99" s="6">
        <v>450</v>
      </c>
      <c r="AA99" s="6">
        <v>360</v>
      </c>
      <c r="AB99" s="6">
        <v>345</v>
      </c>
      <c r="AC99" s="6">
        <v>300</v>
      </c>
      <c r="AD99" s="6">
        <v>235</v>
      </c>
      <c r="AE99" s="6">
        <v>195</v>
      </c>
      <c r="AF99" s="6">
        <v>175</v>
      </c>
      <c r="AG99" s="6">
        <v>180</v>
      </c>
      <c r="AH99" s="6">
        <v>115</v>
      </c>
      <c r="AI99" s="6">
        <v>120</v>
      </c>
      <c r="AJ99" s="6">
        <v>95</v>
      </c>
      <c r="AK99" s="6">
        <v>70</v>
      </c>
      <c r="AL99" s="6">
        <v>70</v>
      </c>
      <c r="AM99" s="6">
        <v>45</v>
      </c>
      <c r="AN99" s="6">
        <v>40</v>
      </c>
      <c r="AO99" s="6">
        <v>40</v>
      </c>
      <c r="AP99" s="6">
        <v>30</v>
      </c>
      <c r="AQ99" s="6">
        <v>350</v>
      </c>
      <c r="AR99" s="6">
        <v>3560</v>
      </c>
    </row>
    <row r="100" spans="1:44" x14ac:dyDescent="0.25">
      <c r="A100" t="s">
        <v>110</v>
      </c>
      <c r="B100" t="s">
        <v>43</v>
      </c>
      <c r="C100" t="s">
        <v>2</v>
      </c>
      <c r="D100" s="6">
        <v>125</v>
      </c>
      <c r="E100" s="6">
        <v>900</v>
      </c>
      <c r="F100" s="6">
        <v>12585</v>
      </c>
      <c r="G100" s="6">
        <v>13675</v>
      </c>
      <c r="H100" s="6">
        <v>4990</v>
      </c>
      <c r="I100" s="6">
        <v>5875</v>
      </c>
      <c r="J100" s="6">
        <v>715</v>
      </c>
      <c r="K100" s="6">
        <v>2130</v>
      </c>
      <c r="L100" s="6">
        <v>3095</v>
      </c>
      <c r="M100" s="6">
        <v>1500</v>
      </c>
      <c r="N100" s="6">
        <v>7565</v>
      </c>
      <c r="O100" s="6">
        <v>11820</v>
      </c>
      <c r="P100" s="6">
        <v>5880</v>
      </c>
      <c r="Q100" s="6">
        <v>5445</v>
      </c>
      <c r="R100" s="6">
        <v>0</v>
      </c>
      <c r="S100" s="6">
        <v>2410</v>
      </c>
      <c r="T100" s="6">
        <v>2365</v>
      </c>
      <c r="U100" s="6">
        <v>2075</v>
      </c>
      <c r="V100" s="6">
        <v>1645</v>
      </c>
      <c r="W100" s="6">
        <v>1305</v>
      </c>
      <c r="X100" s="6">
        <v>1110</v>
      </c>
      <c r="Y100" s="6">
        <v>1090</v>
      </c>
      <c r="Z100" s="6">
        <v>1055</v>
      </c>
      <c r="AA100" s="6">
        <v>1010</v>
      </c>
      <c r="AB100" s="6">
        <v>1000</v>
      </c>
      <c r="AC100" s="6">
        <v>995</v>
      </c>
      <c r="AD100" s="6">
        <v>980</v>
      </c>
      <c r="AE100" s="6">
        <v>995</v>
      </c>
      <c r="AF100" s="6">
        <v>980</v>
      </c>
      <c r="AG100" s="6">
        <v>955</v>
      </c>
      <c r="AH100" s="6">
        <v>955</v>
      </c>
      <c r="AI100" s="6">
        <v>885</v>
      </c>
      <c r="AJ100" s="6">
        <v>905</v>
      </c>
      <c r="AK100" s="6">
        <v>1005</v>
      </c>
      <c r="AL100" s="6">
        <v>930</v>
      </c>
      <c r="AM100" s="6">
        <v>945</v>
      </c>
      <c r="AN100" s="6">
        <v>850</v>
      </c>
      <c r="AO100" s="6">
        <v>855</v>
      </c>
      <c r="AP100" s="6">
        <v>850</v>
      </c>
      <c r="AQ100" s="6">
        <v>9985</v>
      </c>
      <c r="AR100" s="6">
        <v>15</v>
      </c>
    </row>
    <row r="101" spans="1:44" x14ac:dyDescent="0.25">
      <c r="A101" t="s">
        <v>111</v>
      </c>
      <c r="B101" t="s">
        <v>7</v>
      </c>
      <c r="C101" t="s">
        <v>2</v>
      </c>
      <c r="D101" s="6">
        <v>4015</v>
      </c>
      <c r="E101" s="6">
        <v>0</v>
      </c>
      <c r="F101" s="6">
        <v>43800</v>
      </c>
      <c r="G101" s="6">
        <v>0</v>
      </c>
      <c r="H101" s="6">
        <v>56335</v>
      </c>
      <c r="I101" s="6">
        <v>16770</v>
      </c>
      <c r="J101" s="6">
        <v>1560</v>
      </c>
      <c r="K101" s="6">
        <v>5670</v>
      </c>
      <c r="L101" s="6">
        <v>8055</v>
      </c>
      <c r="M101" s="6">
        <v>4060</v>
      </c>
      <c r="N101" s="6">
        <v>24220</v>
      </c>
      <c r="O101" s="6">
        <v>38820</v>
      </c>
      <c r="P101" s="6">
        <v>19960</v>
      </c>
      <c r="Q101" s="6">
        <v>18570</v>
      </c>
      <c r="R101" s="6" t="s">
        <v>236</v>
      </c>
      <c r="S101" s="6">
        <v>1605</v>
      </c>
      <c r="T101" s="6">
        <v>3210</v>
      </c>
      <c r="U101" s="6">
        <v>4315</v>
      </c>
      <c r="V101" s="6">
        <v>4865</v>
      </c>
      <c r="W101" s="6">
        <v>5110</v>
      </c>
      <c r="X101" s="6">
        <v>5015</v>
      </c>
      <c r="Y101" s="6">
        <v>4750</v>
      </c>
      <c r="Z101" s="6">
        <v>4215</v>
      </c>
      <c r="AA101" s="6">
        <v>3930</v>
      </c>
      <c r="AB101" s="6">
        <v>3635</v>
      </c>
      <c r="AC101" s="6">
        <v>3315</v>
      </c>
      <c r="AD101" s="6">
        <v>3125</v>
      </c>
      <c r="AE101" s="6">
        <v>3080</v>
      </c>
      <c r="AF101" s="6">
        <v>2915</v>
      </c>
      <c r="AG101" s="6">
        <v>2900</v>
      </c>
      <c r="AH101" s="6">
        <v>2910</v>
      </c>
      <c r="AI101" s="6">
        <v>2915</v>
      </c>
      <c r="AJ101" s="6">
        <v>2940</v>
      </c>
      <c r="AK101" s="6">
        <v>3145</v>
      </c>
      <c r="AL101" s="6">
        <v>3130</v>
      </c>
      <c r="AM101" s="6">
        <v>3160</v>
      </c>
      <c r="AN101" s="6">
        <v>3330</v>
      </c>
      <c r="AO101" s="6">
        <v>3470</v>
      </c>
      <c r="AP101" s="6">
        <v>6455</v>
      </c>
      <c r="AQ101" s="6">
        <v>33450</v>
      </c>
      <c r="AR101" s="6">
        <v>25</v>
      </c>
    </row>
    <row r="102" spans="1:44" x14ac:dyDescent="0.25">
      <c r="A102" t="s">
        <v>112</v>
      </c>
      <c r="B102" t="s">
        <v>7</v>
      </c>
      <c r="C102" t="s">
        <v>9</v>
      </c>
      <c r="D102" s="6">
        <v>0</v>
      </c>
      <c r="E102" s="6">
        <v>0</v>
      </c>
      <c r="F102" s="6">
        <v>0</v>
      </c>
      <c r="G102" s="6">
        <v>0</v>
      </c>
      <c r="H102" s="6">
        <v>0</v>
      </c>
      <c r="I102" s="6">
        <v>33585</v>
      </c>
      <c r="J102" s="6">
        <v>175</v>
      </c>
      <c r="K102" s="6">
        <v>1470</v>
      </c>
      <c r="L102" s="6">
        <v>3655</v>
      </c>
      <c r="M102" s="6">
        <v>1440</v>
      </c>
      <c r="N102" s="6">
        <v>10680</v>
      </c>
      <c r="O102" s="6">
        <v>12075</v>
      </c>
      <c r="P102" s="6">
        <v>3005</v>
      </c>
      <c r="Q102" s="6">
        <v>1080</v>
      </c>
      <c r="R102" s="6" t="s">
        <v>236</v>
      </c>
      <c r="S102" s="6">
        <v>0</v>
      </c>
      <c r="T102" s="6">
        <v>0</v>
      </c>
      <c r="U102" s="6">
        <v>0</v>
      </c>
      <c r="V102" s="6">
        <v>0</v>
      </c>
      <c r="W102" s="6">
        <v>0</v>
      </c>
      <c r="X102" s="6">
        <v>0</v>
      </c>
      <c r="Y102" s="6">
        <v>0</v>
      </c>
      <c r="Z102" s="6">
        <v>0</v>
      </c>
      <c r="AA102" s="6">
        <v>0</v>
      </c>
      <c r="AB102" s="6">
        <v>0</v>
      </c>
      <c r="AC102" s="6">
        <v>0</v>
      </c>
      <c r="AD102" s="6">
        <v>0</v>
      </c>
      <c r="AE102" s="6">
        <v>0</v>
      </c>
      <c r="AF102" s="6">
        <v>0</v>
      </c>
      <c r="AG102" s="6">
        <v>0</v>
      </c>
      <c r="AH102" s="6">
        <v>0</v>
      </c>
      <c r="AI102" s="6">
        <v>0</v>
      </c>
      <c r="AJ102" s="6">
        <v>0</v>
      </c>
      <c r="AK102" s="6">
        <v>0</v>
      </c>
      <c r="AL102" s="6">
        <v>0</v>
      </c>
      <c r="AM102" s="6">
        <v>0</v>
      </c>
      <c r="AN102" s="6">
        <v>0</v>
      </c>
      <c r="AO102" s="6">
        <v>0</v>
      </c>
      <c r="AP102" s="6">
        <v>0</v>
      </c>
      <c r="AQ102" s="6">
        <v>0</v>
      </c>
      <c r="AR102" s="6">
        <v>33585</v>
      </c>
    </row>
    <row r="103" spans="1:44" x14ac:dyDescent="0.25">
      <c r="A103" t="s">
        <v>113</v>
      </c>
      <c r="B103" t="s">
        <v>7</v>
      </c>
      <c r="C103" t="s">
        <v>9</v>
      </c>
      <c r="D103" s="6">
        <v>0</v>
      </c>
      <c r="E103" s="6">
        <v>0</v>
      </c>
      <c r="F103" s="6">
        <v>0</v>
      </c>
      <c r="G103" s="6">
        <v>0</v>
      </c>
      <c r="H103" s="6">
        <v>0</v>
      </c>
      <c r="I103" s="6">
        <v>46300</v>
      </c>
      <c r="J103" s="6">
        <v>560</v>
      </c>
      <c r="K103" s="6">
        <v>2755</v>
      </c>
      <c r="L103" s="6">
        <v>4415</v>
      </c>
      <c r="M103" s="6">
        <v>1825</v>
      </c>
      <c r="N103" s="6">
        <v>13935</v>
      </c>
      <c r="O103" s="6">
        <v>16665</v>
      </c>
      <c r="P103" s="6">
        <v>4455</v>
      </c>
      <c r="Q103" s="6">
        <v>1690</v>
      </c>
      <c r="R103" s="6">
        <v>0</v>
      </c>
      <c r="S103" s="6">
        <v>0</v>
      </c>
      <c r="T103" s="6">
        <v>0</v>
      </c>
      <c r="U103" s="6">
        <v>0</v>
      </c>
      <c r="V103" s="6">
        <v>0</v>
      </c>
      <c r="W103" s="6">
        <v>0</v>
      </c>
      <c r="X103" s="6">
        <v>0</v>
      </c>
      <c r="Y103" s="6">
        <v>0</v>
      </c>
      <c r="Z103" s="6">
        <v>0</v>
      </c>
      <c r="AA103" s="6">
        <v>0</v>
      </c>
      <c r="AB103" s="6">
        <v>0</v>
      </c>
      <c r="AC103" s="6">
        <v>0</v>
      </c>
      <c r="AD103" s="6">
        <v>0</v>
      </c>
      <c r="AE103" s="6">
        <v>0</v>
      </c>
      <c r="AF103" s="6">
        <v>0</v>
      </c>
      <c r="AG103" s="6">
        <v>0</v>
      </c>
      <c r="AH103" s="6">
        <v>0</v>
      </c>
      <c r="AI103" s="6">
        <v>0</v>
      </c>
      <c r="AJ103" s="6">
        <v>0</v>
      </c>
      <c r="AK103" s="6">
        <v>0</v>
      </c>
      <c r="AL103" s="6">
        <v>0</v>
      </c>
      <c r="AM103" s="6">
        <v>0</v>
      </c>
      <c r="AN103" s="6">
        <v>0</v>
      </c>
      <c r="AO103" s="6">
        <v>0</v>
      </c>
      <c r="AP103" s="6">
        <v>0</v>
      </c>
      <c r="AQ103" s="6">
        <v>0</v>
      </c>
      <c r="AR103" s="6">
        <v>46300</v>
      </c>
    </row>
    <row r="104" spans="1:44" x14ac:dyDescent="0.25">
      <c r="A104" t="s">
        <v>114</v>
      </c>
      <c r="B104" t="s">
        <v>7</v>
      </c>
      <c r="C104" t="s">
        <v>2</v>
      </c>
      <c r="D104" s="6">
        <v>0</v>
      </c>
      <c r="E104" s="6">
        <v>0</v>
      </c>
      <c r="F104" s="6">
        <v>0</v>
      </c>
      <c r="G104" s="6">
        <v>0</v>
      </c>
      <c r="H104" s="6">
        <v>0</v>
      </c>
      <c r="I104" s="6">
        <v>7195</v>
      </c>
      <c r="J104" s="6">
        <v>10</v>
      </c>
      <c r="K104" s="6">
        <v>310</v>
      </c>
      <c r="L104" s="6">
        <v>920</v>
      </c>
      <c r="M104" s="6">
        <v>370</v>
      </c>
      <c r="N104" s="6">
        <v>1390</v>
      </c>
      <c r="O104" s="6">
        <v>2765</v>
      </c>
      <c r="P104" s="6">
        <v>1005</v>
      </c>
      <c r="Q104" s="6">
        <v>430</v>
      </c>
      <c r="R104" s="6">
        <v>0</v>
      </c>
      <c r="S104" s="6">
        <v>335</v>
      </c>
      <c r="T104" s="6">
        <v>860</v>
      </c>
      <c r="U104" s="6">
        <v>1260</v>
      </c>
      <c r="V104" s="6">
        <v>1000</v>
      </c>
      <c r="W104" s="6">
        <v>815</v>
      </c>
      <c r="X104" s="6">
        <v>655</v>
      </c>
      <c r="Y104" s="6">
        <v>505</v>
      </c>
      <c r="Z104" s="6">
        <v>415</v>
      </c>
      <c r="AA104" s="6">
        <v>345</v>
      </c>
      <c r="AB104" s="6">
        <v>250</v>
      </c>
      <c r="AC104" s="6">
        <v>200</v>
      </c>
      <c r="AD104" s="6">
        <v>140</v>
      </c>
      <c r="AE104" s="6">
        <v>100</v>
      </c>
      <c r="AF104" s="6">
        <v>85</v>
      </c>
      <c r="AG104" s="6">
        <v>60</v>
      </c>
      <c r="AH104" s="6">
        <v>40</v>
      </c>
      <c r="AI104" s="6">
        <v>40</v>
      </c>
      <c r="AJ104" s="6">
        <v>30</v>
      </c>
      <c r="AK104" s="6">
        <v>15</v>
      </c>
      <c r="AL104" s="6">
        <v>15</v>
      </c>
      <c r="AM104" s="6">
        <v>10</v>
      </c>
      <c r="AN104" s="6" t="s">
        <v>236</v>
      </c>
      <c r="AO104" s="6" t="s">
        <v>236</v>
      </c>
      <c r="AP104" s="6" t="s">
        <v>236</v>
      </c>
      <c r="AQ104" s="6">
        <v>10</v>
      </c>
      <c r="AR104" s="6">
        <v>10</v>
      </c>
    </row>
    <row r="105" spans="1:44" x14ac:dyDescent="0.25">
      <c r="A105" t="s">
        <v>115</v>
      </c>
      <c r="B105" t="s">
        <v>7</v>
      </c>
      <c r="C105" t="s">
        <v>2</v>
      </c>
      <c r="D105" s="6">
        <v>1510</v>
      </c>
      <c r="E105" s="6">
        <v>5305</v>
      </c>
      <c r="F105" s="6">
        <v>74400</v>
      </c>
      <c r="G105" s="6">
        <v>30425</v>
      </c>
      <c r="H105" s="6">
        <v>3175</v>
      </c>
      <c r="I105" s="6">
        <v>305</v>
      </c>
      <c r="J105" s="6">
        <v>2605</v>
      </c>
      <c r="K105" s="6">
        <v>5805</v>
      </c>
      <c r="L105" s="6">
        <v>7660</v>
      </c>
      <c r="M105" s="6">
        <v>3875</v>
      </c>
      <c r="N105" s="6">
        <v>24180</v>
      </c>
      <c r="O105" s="6">
        <v>40965</v>
      </c>
      <c r="P105" s="6">
        <v>16715</v>
      </c>
      <c r="Q105" s="6">
        <v>13300</v>
      </c>
      <c r="R105" s="6" t="s">
        <v>236</v>
      </c>
      <c r="S105" s="6">
        <v>380</v>
      </c>
      <c r="T105" s="6">
        <v>1885</v>
      </c>
      <c r="U105" s="6">
        <v>3455</v>
      </c>
      <c r="V105" s="6">
        <v>4230</v>
      </c>
      <c r="W105" s="6">
        <v>4520</v>
      </c>
      <c r="X105" s="6">
        <v>4655</v>
      </c>
      <c r="Y105" s="6">
        <v>4755</v>
      </c>
      <c r="Z105" s="6">
        <v>4480</v>
      </c>
      <c r="AA105" s="6">
        <v>4340</v>
      </c>
      <c r="AB105" s="6">
        <v>4180</v>
      </c>
      <c r="AC105" s="6">
        <v>3975</v>
      </c>
      <c r="AD105" s="6">
        <v>3965</v>
      </c>
      <c r="AE105" s="6">
        <v>3880</v>
      </c>
      <c r="AF105" s="6">
        <v>3870</v>
      </c>
      <c r="AG105" s="6">
        <v>3970</v>
      </c>
      <c r="AH105" s="6">
        <v>4005</v>
      </c>
      <c r="AI105" s="6">
        <v>4140</v>
      </c>
      <c r="AJ105" s="6">
        <v>4130</v>
      </c>
      <c r="AK105" s="6">
        <v>4190</v>
      </c>
      <c r="AL105" s="6">
        <v>4310</v>
      </c>
      <c r="AM105" s="6">
        <v>4480</v>
      </c>
      <c r="AN105" s="6">
        <v>5085</v>
      </c>
      <c r="AO105" s="6">
        <v>5885</v>
      </c>
      <c r="AP105" s="6">
        <v>9485</v>
      </c>
      <c r="AQ105" s="6">
        <v>12865</v>
      </c>
      <c r="AR105" s="6">
        <v>0</v>
      </c>
    </row>
    <row r="106" spans="1:44" x14ac:dyDescent="0.25">
      <c r="A106" t="s">
        <v>116</v>
      </c>
      <c r="B106" t="s">
        <v>43</v>
      </c>
      <c r="C106" t="s">
        <v>2</v>
      </c>
      <c r="D106" s="6">
        <v>2175</v>
      </c>
      <c r="E106" s="6">
        <v>1515</v>
      </c>
      <c r="F106" s="6">
        <v>42500</v>
      </c>
      <c r="G106" s="6">
        <v>8890</v>
      </c>
      <c r="H106" s="6">
        <v>80970</v>
      </c>
      <c r="I106" s="6">
        <v>3325</v>
      </c>
      <c r="J106" s="6">
        <v>1435</v>
      </c>
      <c r="K106" s="6">
        <v>6765</v>
      </c>
      <c r="L106" s="6">
        <v>11540</v>
      </c>
      <c r="M106" s="6">
        <v>5605</v>
      </c>
      <c r="N106" s="6">
        <v>29320</v>
      </c>
      <c r="O106" s="6">
        <v>47295</v>
      </c>
      <c r="P106" s="6">
        <v>22910</v>
      </c>
      <c r="Q106" s="6">
        <v>14505</v>
      </c>
      <c r="R106" s="6">
        <v>0</v>
      </c>
      <c r="S106" s="6">
        <v>1110</v>
      </c>
      <c r="T106" s="6">
        <v>3840</v>
      </c>
      <c r="U106" s="6">
        <v>7360</v>
      </c>
      <c r="V106" s="6">
        <v>9180</v>
      </c>
      <c r="W106" s="6">
        <v>9885</v>
      </c>
      <c r="X106" s="6">
        <v>9130</v>
      </c>
      <c r="Y106" s="6">
        <v>8265</v>
      </c>
      <c r="Z106" s="6">
        <v>7555</v>
      </c>
      <c r="AA106" s="6">
        <v>6505</v>
      </c>
      <c r="AB106" s="6">
        <v>5685</v>
      </c>
      <c r="AC106" s="6">
        <v>5075</v>
      </c>
      <c r="AD106" s="6">
        <v>4540</v>
      </c>
      <c r="AE106" s="6">
        <v>4175</v>
      </c>
      <c r="AF106" s="6">
        <v>3775</v>
      </c>
      <c r="AG106" s="6">
        <v>3765</v>
      </c>
      <c r="AH106" s="6">
        <v>3365</v>
      </c>
      <c r="AI106" s="6">
        <v>3235</v>
      </c>
      <c r="AJ106" s="6">
        <v>3125</v>
      </c>
      <c r="AK106" s="6">
        <v>3075</v>
      </c>
      <c r="AL106" s="6">
        <v>3090</v>
      </c>
      <c r="AM106" s="6">
        <v>2995</v>
      </c>
      <c r="AN106" s="6">
        <v>3010</v>
      </c>
      <c r="AO106" s="6">
        <v>3285</v>
      </c>
      <c r="AP106" s="6">
        <v>8345</v>
      </c>
      <c r="AQ106" s="6">
        <v>16005</v>
      </c>
      <c r="AR106" s="6">
        <v>10</v>
      </c>
    </row>
    <row r="107" spans="1:44" x14ac:dyDescent="0.25">
      <c r="A107" t="s">
        <v>117</v>
      </c>
      <c r="B107" t="s">
        <v>43</v>
      </c>
      <c r="C107" t="s">
        <v>2</v>
      </c>
      <c r="D107" s="6">
        <v>735</v>
      </c>
      <c r="E107" s="6">
        <v>2975</v>
      </c>
      <c r="F107" s="6">
        <v>32010</v>
      </c>
      <c r="G107" s="6">
        <v>44745</v>
      </c>
      <c r="H107" s="6">
        <v>50</v>
      </c>
      <c r="I107" s="6">
        <v>7135</v>
      </c>
      <c r="J107" s="6">
        <v>1815</v>
      </c>
      <c r="K107" s="6">
        <v>4400</v>
      </c>
      <c r="L107" s="6">
        <v>5670</v>
      </c>
      <c r="M107" s="6">
        <v>3265</v>
      </c>
      <c r="N107" s="6">
        <v>21230</v>
      </c>
      <c r="O107" s="6">
        <v>27695</v>
      </c>
      <c r="P107" s="6">
        <v>12790</v>
      </c>
      <c r="Q107" s="6">
        <v>10750</v>
      </c>
      <c r="R107" s="6">
        <v>35</v>
      </c>
      <c r="S107" s="6">
        <v>695</v>
      </c>
      <c r="T107" s="6">
        <v>2670</v>
      </c>
      <c r="U107" s="6">
        <v>4505</v>
      </c>
      <c r="V107" s="6">
        <v>4490</v>
      </c>
      <c r="W107" s="6">
        <v>3995</v>
      </c>
      <c r="X107" s="6">
        <v>3390</v>
      </c>
      <c r="Y107" s="6">
        <v>2965</v>
      </c>
      <c r="Z107" s="6">
        <v>2790</v>
      </c>
      <c r="AA107" s="6">
        <v>2690</v>
      </c>
      <c r="AB107" s="6">
        <v>2620</v>
      </c>
      <c r="AC107" s="6">
        <v>2685</v>
      </c>
      <c r="AD107" s="6">
        <v>2605</v>
      </c>
      <c r="AE107" s="6">
        <v>2560</v>
      </c>
      <c r="AF107" s="6">
        <v>2705</v>
      </c>
      <c r="AG107" s="6">
        <v>2700</v>
      </c>
      <c r="AH107" s="6">
        <v>2665</v>
      </c>
      <c r="AI107" s="6">
        <v>2795</v>
      </c>
      <c r="AJ107" s="6">
        <v>2765</v>
      </c>
      <c r="AK107" s="6">
        <v>2655</v>
      </c>
      <c r="AL107" s="6">
        <v>2740</v>
      </c>
      <c r="AM107" s="6">
        <v>2730</v>
      </c>
      <c r="AN107" s="6">
        <v>2875</v>
      </c>
      <c r="AO107" s="6">
        <v>3245</v>
      </c>
      <c r="AP107" s="6">
        <v>4990</v>
      </c>
      <c r="AQ107" s="6">
        <v>15985</v>
      </c>
      <c r="AR107" s="6">
        <v>160</v>
      </c>
    </row>
    <row r="108" spans="1:44" x14ac:dyDescent="0.25">
      <c r="A108" t="s">
        <v>118</v>
      </c>
      <c r="B108" t="s">
        <v>12</v>
      </c>
      <c r="C108" t="s">
        <v>2</v>
      </c>
      <c r="D108" s="6">
        <v>94405</v>
      </c>
      <c r="E108" s="6">
        <v>0</v>
      </c>
      <c r="F108" s="6">
        <v>0</v>
      </c>
      <c r="G108" s="6">
        <v>1095</v>
      </c>
      <c r="H108" s="6">
        <v>0</v>
      </c>
      <c r="I108" s="6">
        <v>112355</v>
      </c>
      <c r="J108" s="6">
        <v>4430</v>
      </c>
      <c r="K108" s="6">
        <v>8115</v>
      </c>
      <c r="L108" s="6">
        <v>10715</v>
      </c>
      <c r="M108" s="6">
        <v>5620</v>
      </c>
      <c r="N108" s="6">
        <v>51975</v>
      </c>
      <c r="O108" s="6">
        <v>79405</v>
      </c>
      <c r="P108" s="6">
        <v>27305</v>
      </c>
      <c r="Q108" s="6">
        <v>20290</v>
      </c>
      <c r="R108" s="6">
        <v>0</v>
      </c>
      <c r="S108" s="6">
        <v>1340</v>
      </c>
      <c r="T108" s="6">
        <v>5350</v>
      </c>
      <c r="U108" s="6">
        <v>7110</v>
      </c>
      <c r="V108" s="6">
        <v>7700</v>
      </c>
      <c r="W108" s="6">
        <v>8385</v>
      </c>
      <c r="X108" s="6">
        <v>8470</v>
      </c>
      <c r="Y108" s="6">
        <v>8255</v>
      </c>
      <c r="Z108" s="6">
        <v>8075</v>
      </c>
      <c r="AA108" s="6">
        <v>7385</v>
      </c>
      <c r="AB108" s="6">
        <v>7060</v>
      </c>
      <c r="AC108" s="6">
        <v>6785</v>
      </c>
      <c r="AD108" s="6">
        <v>6765</v>
      </c>
      <c r="AE108" s="6">
        <v>6250</v>
      </c>
      <c r="AF108" s="6">
        <v>6340</v>
      </c>
      <c r="AG108" s="6">
        <v>6205</v>
      </c>
      <c r="AH108" s="6">
        <v>6185</v>
      </c>
      <c r="AI108" s="6">
        <v>5995</v>
      </c>
      <c r="AJ108" s="6">
        <v>6070</v>
      </c>
      <c r="AK108" s="6">
        <v>6000</v>
      </c>
      <c r="AL108" s="6">
        <v>6125</v>
      </c>
      <c r="AM108" s="6">
        <v>6145</v>
      </c>
      <c r="AN108" s="6">
        <v>6755</v>
      </c>
      <c r="AO108" s="6">
        <v>9170</v>
      </c>
      <c r="AP108" s="6">
        <v>24500</v>
      </c>
      <c r="AQ108" s="6">
        <v>29385</v>
      </c>
      <c r="AR108" s="6">
        <v>40</v>
      </c>
    </row>
    <row r="109" spans="1:44" x14ac:dyDescent="0.25">
      <c r="A109" t="s">
        <v>119</v>
      </c>
      <c r="B109" t="s">
        <v>21</v>
      </c>
      <c r="C109" t="s">
        <v>9</v>
      </c>
      <c r="D109" s="6" t="s">
        <v>236</v>
      </c>
      <c r="E109" s="6">
        <v>0</v>
      </c>
      <c r="F109" s="6" t="s">
        <v>236</v>
      </c>
      <c r="G109" s="6" t="s">
        <v>236</v>
      </c>
      <c r="H109" s="6">
        <v>0</v>
      </c>
      <c r="I109" s="6">
        <v>53770</v>
      </c>
      <c r="J109" s="6">
        <v>1190</v>
      </c>
      <c r="K109" s="6">
        <v>1230</v>
      </c>
      <c r="L109" s="6">
        <v>1115</v>
      </c>
      <c r="M109" s="6">
        <v>915</v>
      </c>
      <c r="N109" s="6">
        <v>18210</v>
      </c>
      <c r="O109" s="6">
        <v>21215</v>
      </c>
      <c r="P109" s="6">
        <v>6800</v>
      </c>
      <c r="Q109" s="6">
        <v>3095</v>
      </c>
      <c r="R109" s="6" t="s">
        <v>236</v>
      </c>
      <c r="S109" s="6">
        <v>4135</v>
      </c>
      <c r="T109" s="6">
        <v>7345</v>
      </c>
      <c r="U109" s="6">
        <v>4890</v>
      </c>
      <c r="V109" s="6">
        <v>3485</v>
      </c>
      <c r="W109" s="6">
        <v>2655</v>
      </c>
      <c r="X109" s="6">
        <v>1980</v>
      </c>
      <c r="Y109" s="6">
        <v>1490</v>
      </c>
      <c r="Z109" s="6">
        <v>1195</v>
      </c>
      <c r="AA109" s="6">
        <v>880</v>
      </c>
      <c r="AB109" s="6">
        <v>735</v>
      </c>
      <c r="AC109" s="6">
        <v>580</v>
      </c>
      <c r="AD109" s="6">
        <v>475</v>
      </c>
      <c r="AE109" s="6">
        <v>435</v>
      </c>
      <c r="AF109" s="6">
        <v>370</v>
      </c>
      <c r="AG109" s="6">
        <v>335</v>
      </c>
      <c r="AH109" s="6">
        <v>315</v>
      </c>
      <c r="AI109" s="6">
        <v>305</v>
      </c>
      <c r="AJ109" s="6">
        <v>290</v>
      </c>
      <c r="AK109" s="6">
        <v>270</v>
      </c>
      <c r="AL109" s="6">
        <v>240</v>
      </c>
      <c r="AM109" s="6">
        <v>210</v>
      </c>
      <c r="AN109" s="6">
        <v>200</v>
      </c>
      <c r="AO109" s="6">
        <v>200</v>
      </c>
      <c r="AP109" s="6">
        <v>165</v>
      </c>
      <c r="AQ109" s="6">
        <v>3010</v>
      </c>
      <c r="AR109" s="6">
        <v>17595</v>
      </c>
    </row>
    <row r="110" spans="1:44" x14ac:dyDescent="0.25">
      <c r="A110" t="s">
        <v>120</v>
      </c>
      <c r="B110" t="s">
        <v>7</v>
      </c>
      <c r="C110" t="s">
        <v>2</v>
      </c>
      <c r="D110" s="6">
        <v>240</v>
      </c>
      <c r="E110" s="6">
        <v>440</v>
      </c>
      <c r="F110" s="6">
        <v>1345</v>
      </c>
      <c r="G110" s="6">
        <v>4140</v>
      </c>
      <c r="H110" s="6">
        <v>835</v>
      </c>
      <c r="I110" s="6">
        <v>55845</v>
      </c>
      <c r="J110" s="6">
        <v>1020</v>
      </c>
      <c r="K110" s="6">
        <v>2940</v>
      </c>
      <c r="L110" s="6">
        <v>4830</v>
      </c>
      <c r="M110" s="6">
        <v>2455</v>
      </c>
      <c r="N110" s="6">
        <v>13190</v>
      </c>
      <c r="O110" s="6">
        <v>20635</v>
      </c>
      <c r="P110" s="6">
        <v>9295</v>
      </c>
      <c r="Q110" s="6">
        <v>8445</v>
      </c>
      <c r="R110" s="6">
        <v>25</v>
      </c>
      <c r="S110" s="6">
        <v>1500</v>
      </c>
      <c r="T110" s="6">
        <v>1530</v>
      </c>
      <c r="U110" s="6">
        <v>1705</v>
      </c>
      <c r="V110" s="6">
        <v>1910</v>
      </c>
      <c r="W110" s="6">
        <v>1990</v>
      </c>
      <c r="X110" s="6">
        <v>2060</v>
      </c>
      <c r="Y110" s="6">
        <v>2105</v>
      </c>
      <c r="Z110" s="6">
        <v>2060</v>
      </c>
      <c r="AA110" s="6">
        <v>2055</v>
      </c>
      <c r="AB110" s="6">
        <v>1940</v>
      </c>
      <c r="AC110" s="6">
        <v>1865</v>
      </c>
      <c r="AD110" s="6">
        <v>1900</v>
      </c>
      <c r="AE110" s="6">
        <v>1845</v>
      </c>
      <c r="AF110" s="6">
        <v>1785</v>
      </c>
      <c r="AG110" s="6">
        <v>1825</v>
      </c>
      <c r="AH110" s="6">
        <v>1855</v>
      </c>
      <c r="AI110" s="6">
        <v>1965</v>
      </c>
      <c r="AJ110" s="6">
        <v>2055</v>
      </c>
      <c r="AK110" s="6">
        <v>2170</v>
      </c>
      <c r="AL110" s="6">
        <v>2400</v>
      </c>
      <c r="AM110" s="6">
        <v>2580</v>
      </c>
      <c r="AN110" s="6">
        <v>2790</v>
      </c>
      <c r="AO110" s="6">
        <v>3240</v>
      </c>
      <c r="AP110" s="6">
        <v>9175</v>
      </c>
      <c r="AQ110" s="6">
        <v>5655</v>
      </c>
      <c r="AR110" s="6">
        <v>895</v>
      </c>
    </row>
    <row r="111" spans="1:44" x14ac:dyDescent="0.25">
      <c r="A111" t="s">
        <v>121</v>
      </c>
      <c r="B111" t="s">
        <v>43</v>
      </c>
      <c r="C111" t="s">
        <v>2</v>
      </c>
      <c r="D111" s="6">
        <v>485</v>
      </c>
      <c r="E111" s="6">
        <v>13765</v>
      </c>
      <c r="F111" s="6">
        <v>25975</v>
      </c>
      <c r="G111" s="6">
        <v>29190</v>
      </c>
      <c r="H111" s="6">
        <v>495</v>
      </c>
      <c r="I111" s="6">
        <v>3325</v>
      </c>
      <c r="J111" s="6">
        <v>925</v>
      </c>
      <c r="K111" s="6">
        <v>3110</v>
      </c>
      <c r="L111" s="6">
        <v>4435</v>
      </c>
      <c r="M111" s="6">
        <v>2550</v>
      </c>
      <c r="N111" s="6">
        <v>17350</v>
      </c>
      <c r="O111" s="6">
        <v>22740</v>
      </c>
      <c r="P111" s="6">
        <v>11325</v>
      </c>
      <c r="Q111" s="6">
        <v>10145</v>
      </c>
      <c r="R111" s="6">
        <v>665</v>
      </c>
      <c r="S111" s="6">
        <v>265</v>
      </c>
      <c r="T111" s="6">
        <v>790</v>
      </c>
      <c r="U111" s="6">
        <v>1255</v>
      </c>
      <c r="V111" s="6">
        <v>1535</v>
      </c>
      <c r="W111" s="6">
        <v>1825</v>
      </c>
      <c r="X111" s="6">
        <v>1930</v>
      </c>
      <c r="Y111" s="6">
        <v>2135</v>
      </c>
      <c r="Z111" s="6">
        <v>2135</v>
      </c>
      <c r="AA111" s="6">
        <v>2190</v>
      </c>
      <c r="AB111" s="6">
        <v>2165</v>
      </c>
      <c r="AC111" s="6">
        <v>2155</v>
      </c>
      <c r="AD111" s="6">
        <v>2220</v>
      </c>
      <c r="AE111" s="6">
        <v>2255</v>
      </c>
      <c r="AF111" s="6">
        <v>2350</v>
      </c>
      <c r="AG111" s="6">
        <v>2280</v>
      </c>
      <c r="AH111" s="6">
        <v>2380</v>
      </c>
      <c r="AI111" s="6">
        <v>2445</v>
      </c>
      <c r="AJ111" s="6">
        <v>2465</v>
      </c>
      <c r="AK111" s="6">
        <v>2480</v>
      </c>
      <c r="AL111" s="6">
        <v>2485</v>
      </c>
      <c r="AM111" s="6">
        <v>2635</v>
      </c>
      <c r="AN111" s="6">
        <v>2835</v>
      </c>
      <c r="AO111" s="6">
        <v>3575</v>
      </c>
      <c r="AP111" s="6">
        <v>8010</v>
      </c>
      <c r="AQ111" s="6">
        <v>13080</v>
      </c>
      <c r="AR111" s="6">
        <v>3375</v>
      </c>
    </row>
    <row r="112" spans="1:44" x14ac:dyDescent="0.25">
      <c r="A112" t="s">
        <v>122</v>
      </c>
      <c r="B112" t="s">
        <v>5</v>
      </c>
      <c r="C112" t="s">
        <v>2</v>
      </c>
      <c r="D112" s="6">
        <v>550</v>
      </c>
      <c r="E112" s="6">
        <v>20675</v>
      </c>
      <c r="F112" s="6">
        <v>28815</v>
      </c>
      <c r="G112" s="6">
        <v>28800</v>
      </c>
      <c r="H112" s="6">
        <v>485</v>
      </c>
      <c r="I112" s="6">
        <v>845</v>
      </c>
      <c r="J112" s="6">
        <v>2040</v>
      </c>
      <c r="K112" s="6">
        <v>4205</v>
      </c>
      <c r="L112" s="6">
        <v>4395</v>
      </c>
      <c r="M112" s="6">
        <v>2380</v>
      </c>
      <c r="N112" s="6">
        <v>19065</v>
      </c>
      <c r="O112" s="6">
        <v>28255</v>
      </c>
      <c r="P112" s="6">
        <v>11300</v>
      </c>
      <c r="Q112" s="6">
        <v>8525</v>
      </c>
      <c r="R112" s="6" t="s">
        <v>236</v>
      </c>
      <c r="S112" s="6">
        <v>1885</v>
      </c>
      <c r="T112" s="6">
        <v>1650</v>
      </c>
      <c r="U112" s="6">
        <v>1310</v>
      </c>
      <c r="V112" s="6">
        <v>1220</v>
      </c>
      <c r="W112" s="6">
        <v>1470</v>
      </c>
      <c r="X112" s="6">
        <v>1845</v>
      </c>
      <c r="Y112" s="6">
        <v>2000</v>
      </c>
      <c r="Z112" s="6">
        <v>2075</v>
      </c>
      <c r="AA112" s="6">
        <v>2065</v>
      </c>
      <c r="AB112" s="6">
        <v>2210</v>
      </c>
      <c r="AC112" s="6">
        <v>2155</v>
      </c>
      <c r="AD112" s="6">
        <v>2335</v>
      </c>
      <c r="AE112" s="6">
        <v>2310</v>
      </c>
      <c r="AF112" s="6">
        <v>2360</v>
      </c>
      <c r="AG112" s="6">
        <v>2460</v>
      </c>
      <c r="AH112" s="6">
        <v>2640</v>
      </c>
      <c r="AI112" s="6">
        <v>2760</v>
      </c>
      <c r="AJ112" s="6">
        <v>2750</v>
      </c>
      <c r="AK112" s="6">
        <v>2810</v>
      </c>
      <c r="AL112" s="6">
        <v>2970</v>
      </c>
      <c r="AM112" s="6">
        <v>2995</v>
      </c>
      <c r="AN112" s="6">
        <v>3320</v>
      </c>
      <c r="AO112" s="6">
        <v>4050</v>
      </c>
      <c r="AP112" s="6">
        <v>10785</v>
      </c>
      <c r="AQ112" s="6">
        <v>15675</v>
      </c>
      <c r="AR112" s="6">
        <v>55</v>
      </c>
    </row>
    <row r="113" spans="1:44" x14ac:dyDescent="0.25">
      <c r="A113" t="s">
        <v>123</v>
      </c>
      <c r="B113" t="s">
        <v>43</v>
      </c>
      <c r="C113" t="s">
        <v>2</v>
      </c>
      <c r="D113" s="6">
        <v>565</v>
      </c>
      <c r="E113" s="6">
        <v>2635</v>
      </c>
      <c r="F113" s="6">
        <v>12465</v>
      </c>
      <c r="G113" s="6">
        <v>24050</v>
      </c>
      <c r="H113" s="6">
        <v>1665</v>
      </c>
      <c r="I113" s="6">
        <v>650</v>
      </c>
      <c r="J113" s="6">
        <v>560</v>
      </c>
      <c r="K113" s="6">
        <v>1890</v>
      </c>
      <c r="L113" s="6">
        <v>2950</v>
      </c>
      <c r="M113" s="6">
        <v>1595</v>
      </c>
      <c r="N113" s="6">
        <v>9105</v>
      </c>
      <c r="O113" s="6">
        <v>13710</v>
      </c>
      <c r="P113" s="6">
        <v>6445</v>
      </c>
      <c r="Q113" s="6">
        <v>5780</v>
      </c>
      <c r="R113" s="6" t="s">
        <v>236</v>
      </c>
      <c r="S113" s="6">
        <v>35</v>
      </c>
      <c r="T113" s="6">
        <v>240</v>
      </c>
      <c r="U113" s="6">
        <v>530</v>
      </c>
      <c r="V113" s="6">
        <v>865</v>
      </c>
      <c r="W113" s="6">
        <v>1160</v>
      </c>
      <c r="X113" s="6">
        <v>1355</v>
      </c>
      <c r="Y113" s="6">
        <v>1565</v>
      </c>
      <c r="Z113" s="6">
        <v>1585</v>
      </c>
      <c r="AA113" s="6">
        <v>1700</v>
      </c>
      <c r="AB113" s="6">
        <v>1625</v>
      </c>
      <c r="AC113" s="6">
        <v>1705</v>
      </c>
      <c r="AD113" s="6">
        <v>1720</v>
      </c>
      <c r="AE113" s="6">
        <v>1735</v>
      </c>
      <c r="AF113" s="6">
        <v>1670</v>
      </c>
      <c r="AG113" s="6">
        <v>1685</v>
      </c>
      <c r="AH113" s="6">
        <v>1640</v>
      </c>
      <c r="AI113" s="6">
        <v>1695</v>
      </c>
      <c r="AJ113" s="6">
        <v>1600</v>
      </c>
      <c r="AK113" s="6">
        <v>1605</v>
      </c>
      <c r="AL113" s="6">
        <v>1550</v>
      </c>
      <c r="AM113" s="6">
        <v>1700</v>
      </c>
      <c r="AN113" s="6">
        <v>1695</v>
      </c>
      <c r="AO113" s="6">
        <v>2085</v>
      </c>
      <c r="AP113" s="6">
        <v>3810</v>
      </c>
      <c r="AQ113" s="6">
        <v>5470</v>
      </c>
      <c r="AR113" s="6" t="s">
        <v>236</v>
      </c>
    </row>
    <row r="114" spans="1:44" x14ac:dyDescent="0.25">
      <c r="A114" t="s">
        <v>124</v>
      </c>
      <c r="B114" t="s">
        <v>21</v>
      </c>
      <c r="C114" t="s">
        <v>2</v>
      </c>
      <c r="D114" s="6">
        <v>780</v>
      </c>
      <c r="E114" s="6">
        <v>14130</v>
      </c>
      <c r="F114" s="6">
        <v>46825</v>
      </c>
      <c r="G114" s="6">
        <v>57055</v>
      </c>
      <c r="H114" s="6">
        <v>4080</v>
      </c>
      <c r="I114" s="6">
        <v>48700</v>
      </c>
      <c r="J114" s="6">
        <v>2300</v>
      </c>
      <c r="K114" s="6">
        <v>5290</v>
      </c>
      <c r="L114" s="6">
        <v>8615</v>
      </c>
      <c r="M114" s="6">
        <v>5325</v>
      </c>
      <c r="N114" s="6">
        <v>47195</v>
      </c>
      <c r="O114" s="6">
        <v>70135</v>
      </c>
      <c r="P114" s="6">
        <v>20065</v>
      </c>
      <c r="Q114" s="6">
        <v>12635</v>
      </c>
      <c r="R114" s="6" t="s">
        <v>236</v>
      </c>
      <c r="S114" s="6">
        <v>9915</v>
      </c>
      <c r="T114" s="6">
        <v>11095</v>
      </c>
      <c r="U114" s="6">
        <v>8800</v>
      </c>
      <c r="V114" s="6">
        <v>7260</v>
      </c>
      <c r="W114" s="6">
        <v>6215</v>
      </c>
      <c r="X114" s="6">
        <v>5320</v>
      </c>
      <c r="Y114" s="6">
        <v>4870</v>
      </c>
      <c r="Z114" s="6">
        <v>4560</v>
      </c>
      <c r="AA114" s="6">
        <v>4395</v>
      </c>
      <c r="AB114" s="6">
        <v>4145</v>
      </c>
      <c r="AC114" s="6">
        <v>4085</v>
      </c>
      <c r="AD114" s="6">
        <v>4045</v>
      </c>
      <c r="AE114" s="6">
        <v>3890</v>
      </c>
      <c r="AF114" s="6">
        <v>4060</v>
      </c>
      <c r="AG114" s="6">
        <v>3950</v>
      </c>
      <c r="AH114" s="6">
        <v>3800</v>
      </c>
      <c r="AI114" s="6">
        <v>3950</v>
      </c>
      <c r="AJ114" s="6">
        <v>3745</v>
      </c>
      <c r="AK114" s="6">
        <v>3800</v>
      </c>
      <c r="AL114" s="6">
        <v>3595</v>
      </c>
      <c r="AM114" s="6">
        <v>3475</v>
      </c>
      <c r="AN114" s="6">
        <v>3535</v>
      </c>
      <c r="AO114" s="6">
        <v>3445</v>
      </c>
      <c r="AP114" s="6">
        <v>4285</v>
      </c>
      <c r="AQ114" s="6">
        <v>27670</v>
      </c>
      <c r="AR114" s="6">
        <v>23670</v>
      </c>
    </row>
    <row r="115" spans="1:44" x14ac:dyDescent="0.25">
      <c r="A115" t="s">
        <v>125</v>
      </c>
      <c r="B115" t="s">
        <v>43</v>
      </c>
      <c r="C115" t="s">
        <v>9</v>
      </c>
      <c r="D115" s="6">
        <v>0</v>
      </c>
      <c r="E115" s="6">
        <v>0</v>
      </c>
      <c r="F115" s="6">
        <v>0</v>
      </c>
      <c r="G115" s="6">
        <v>0</v>
      </c>
      <c r="H115" s="6">
        <v>0</v>
      </c>
      <c r="I115" s="6">
        <v>1525</v>
      </c>
      <c r="J115" s="6">
        <v>50</v>
      </c>
      <c r="K115" s="6">
        <v>95</v>
      </c>
      <c r="L115" s="6">
        <v>175</v>
      </c>
      <c r="M115" s="6">
        <v>70</v>
      </c>
      <c r="N115" s="6">
        <v>435</v>
      </c>
      <c r="O115" s="6">
        <v>540</v>
      </c>
      <c r="P115" s="6">
        <v>130</v>
      </c>
      <c r="Q115" s="6">
        <v>35</v>
      </c>
      <c r="R115" s="6">
        <v>0</v>
      </c>
      <c r="S115" s="6">
        <v>150</v>
      </c>
      <c r="T115" s="6">
        <v>250</v>
      </c>
      <c r="U115" s="6">
        <v>135</v>
      </c>
      <c r="V115" s="6">
        <v>40</v>
      </c>
      <c r="W115" s="6">
        <v>20</v>
      </c>
      <c r="X115" s="6">
        <v>10</v>
      </c>
      <c r="Y115" s="6" t="s">
        <v>236</v>
      </c>
      <c r="Z115" s="6" t="s">
        <v>236</v>
      </c>
      <c r="AA115" s="6" t="s">
        <v>236</v>
      </c>
      <c r="AB115" s="6" t="s">
        <v>236</v>
      </c>
      <c r="AC115" s="6">
        <v>0</v>
      </c>
      <c r="AD115" s="6">
        <v>0</v>
      </c>
      <c r="AE115" s="6">
        <v>0</v>
      </c>
      <c r="AF115" s="6" t="s">
        <v>236</v>
      </c>
      <c r="AG115" s="6">
        <v>0</v>
      </c>
      <c r="AH115" s="6">
        <v>0</v>
      </c>
      <c r="AI115" s="6">
        <v>0</v>
      </c>
      <c r="AJ115" s="6">
        <v>0</v>
      </c>
      <c r="AK115" s="6">
        <v>0</v>
      </c>
      <c r="AL115" s="6">
        <v>0</v>
      </c>
      <c r="AM115" s="6">
        <v>0</v>
      </c>
      <c r="AN115" s="6">
        <v>0</v>
      </c>
      <c r="AO115" s="6" t="s">
        <v>236</v>
      </c>
      <c r="AP115" s="6">
        <v>0</v>
      </c>
      <c r="AQ115" s="6">
        <v>0</v>
      </c>
      <c r="AR115" s="6">
        <v>910</v>
      </c>
    </row>
    <row r="116" spans="1:44" x14ac:dyDescent="0.25">
      <c r="A116" t="s">
        <v>126</v>
      </c>
      <c r="B116" t="s">
        <v>1</v>
      </c>
      <c r="C116" t="s">
        <v>9</v>
      </c>
      <c r="D116" s="6">
        <v>0</v>
      </c>
      <c r="E116" s="6">
        <v>0</v>
      </c>
      <c r="F116" s="6">
        <v>0</v>
      </c>
      <c r="G116" s="6">
        <v>15</v>
      </c>
      <c r="H116" s="6">
        <v>0</v>
      </c>
      <c r="I116" s="6">
        <v>30440</v>
      </c>
      <c r="J116" s="6">
        <v>735</v>
      </c>
      <c r="K116" s="6">
        <v>1805</v>
      </c>
      <c r="L116" s="6">
        <v>2595</v>
      </c>
      <c r="M116" s="6">
        <v>1080</v>
      </c>
      <c r="N116" s="6">
        <v>7290</v>
      </c>
      <c r="O116" s="6">
        <v>9855</v>
      </c>
      <c r="P116" s="6">
        <v>4135</v>
      </c>
      <c r="Q116" s="6">
        <v>2965</v>
      </c>
      <c r="R116" s="6">
        <v>0</v>
      </c>
      <c r="S116" s="6">
        <v>465</v>
      </c>
      <c r="T116" s="6">
        <v>2655</v>
      </c>
      <c r="U116" s="6">
        <v>4070</v>
      </c>
      <c r="V116" s="6">
        <v>3845</v>
      </c>
      <c r="W116" s="6">
        <v>3095</v>
      </c>
      <c r="X116" s="6">
        <v>2490</v>
      </c>
      <c r="Y116" s="6">
        <v>1990</v>
      </c>
      <c r="Z116" s="6">
        <v>1525</v>
      </c>
      <c r="AA116" s="6">
        <v>1185</v>
      </c>
      <c r="AB116" s="6">
        <v>1095</v>
      </c>
      <c r="AC116" s="6">
        <v>900</v>
      </c>
      <c r="AD116" s="6">
        <v>790</v>
      </c>
      <c r="AE116" s="6">
        <v>635</v>
      </c>
      <c r="AF116" s="6">
        <v>570</v>
      </c>
      <c r="AG116" s="6">
        <v>460</v>
      </c>
      <c r="AH116" s="6">
        <v>425</v>
      </c>
      <c r="AI116" s="6">
        <v>300</v>
      </c>
      <c r="AJ116" s="6">
        <v>295</v>
      </c>
      <c r="AK116" s="6">
        <v>285</v>
      </c>
      <c r="AL116" s="6">
        <v>265</v>
      </c>
      <c r="AM116" s="6">
        <v>225</v>
      </c>
      <c r="AN116" s="6">
        <v>205</v>
      </c>
      <c r="AO116" s="6">
        <v>170</v>
      </c>
      <c r="AP116" s="6">
        <v>155</v>
      </c>
      <c r="AQ116" s="6">
        <v>1440</v>
      </c>
      <c r="AR116" s="6">
        <v>925</v>
      </c>
    </row>
    <row r="117" spans="1:44" x14ac:dyDescent="0.25">
      <c r="A117" t="s">
        <v>127</v>
      </c>
      <c r="B117" t="s">
        <v>21</v>
      </c>
      <c r="C117" t="s">
        <v>9</v>
      </c>
      <c r="D117" s="6">
        <v>0</v>
      </c>
      <c r="E117" s="6">
        <v>10</v>
      </c>
      <c r="F117" s="6">
        <v>95</v>
      </c>
      <c r="G117" s="6">
        <v>32685</v>
      </c>
      <c r="H117" s="6">
        <v>85</v>
      </c>
      <c r="I117" s="6">
        <v>55</v>
      </c>
      <c r="J117" s="6">
        <v>300</v>
      </c>
      <c r="K117" s="6">
        <v>1390</v>
      </c>
      <c r="L117" s="6">
        <v>2930</v>
      </c>
      <c r="M117" s="6">
        <v>1440</v>
      </c>
      <c r="N117" s="6">
        <v>12775</v>
      </c>
      <c r="O117" s="6">
        <v>11545</v>
      </c>
      <c r="P117" s="6">
        <v>1940</v>
      </c>
      <c r="Q117" s="6">
        <v>610</v>
      </c>
      <c r="R117" s="6">
        <v>0</v>
      </c>
      <c r="S117" s="6">
        <v>245</v>
      </c>
      <c r="T117" s="6">
        <v>1340</v>
      </c>
      <c r="U117" s="6">
        <v>3420</v>
      </c>
      <c r="V117" s="6">
        <v>3865</v>
      </c>
      <c r="W117" s="6">
        <v>3595</v>
      </c>
      <c r="X117" s="6">
        <v>3180</v>
      </c>
      <c r="Y117" s="6">
        <v>2720</v>
      </c>
      <c r="Z117" s="6">
        <v>2430</v>
      </c>
      <c r="AA117" s="6">
        <v>2030</v>
      </c>
      <c r="AB117" s="6">
        <v>1815</v>
      </c>
      <c r="AC117" s="6">
        <v>1580</v>
      </c>
      <c r="AD117" s="6">
        <v>1370</v>
      </c>
      <c r="AE117" s="6">
        <v>1130</v>
      </c>
      <c r="AF117" s="6">
        <v>860</v>
      </c>
      <c r="AG117" s="6">
        <v>745</v>
      </c>
      <c r="AH117" s="6">
        <v>625</v>
      </c>
      <c r="AI117" s="6">
        <v>475</v>
      </c>
      <c r="AJ117" s="6">
        <v>405</v>
      </c>
      <c r="AK117" s="6">
        <v>310</v>
      </c>
      <c r="AL117" s="6">
        <v>260</v>
      </c>
      <c r="AM117" s="6">
        <v>180</v>
      </c>
      <c r="AN117" s="6">
        <v>130</v>
      </c>
      <c r="AO117" s="6">
        <v>110</v>
      </c>
      <c r="AP117" s="6">
        <v>85</v>
      </c>
      <c r="AQ117" s="6">
        <v>25</v>
      </c>
      <c r="AR117" s="6">
        <v>0</v>
      </c>
    </row>
    <row r="118" spans="1:44" x14ac:dyDescent="0.25">
      <c r="A118" t="s">
        <v>128</v>
      </c>
      <c r="B118" t="s">
        <v>1</v>
      </c>
      <c r="C118" t="s">
        <v>2</v>
      </c>
      <c r="D118" s="6">
        <v>150</v>
      </c>
      <c r="E118" s="6">
        <v>315</v>
      </c>
      <c r="F118" s="6">
        <v>3430</v>
      </c>
      <c r="G118" s="6">
        <v>29440</v>
      </c>
      <c r="H118" s="6">
        <v>95</v>
      </c>
      <c r="I118" s="6">
        <v>915</v>
      </c>
      <c r="J118" s="6">
        <v>5820</v>
      </c>
      <c r="K118" s="6">
        <v>10930</v>
      </c>
      <c r="L118" s="6">
        <v>14100</v>
      </c>
      <c r="M118" s="6">
        <v>3470</v>
      </c>
      <c r="N118" s="6">
        <v>30</v>
      </c>
      <c r="O118" s="6" t="s">
        <v>236</v>
      </c>
      <c r="P118" s="6">
        <v>0</v>
      </c>
      <c r="Q118" s="6">
        <v>0</v>
      </c>
      <c r="R118" s="6">
        <v>0</v>
      </c>
      <c r="S118" s="6">
        <v>535</v>
      </c>
      <c r="T118" s="6">
        <v>1805</v>
      </c>
      <c r="U118" s="6">
        <v>1475</v>
      </c>
      <c r="V118" s="6">
        <v>1825</v>
      </c>
      <c r="W118" s="6">
        <v>2175</v>
      </c>
      <c r="X118" s="6">
        <v>2570</v>
      </c>
      <c r="Y118" s="6">
        <v>2630</v>
      </c>
      <c r="Z118" s="6">
        <v>2470</v>
      </c>
      <c r="AA118" s="6">
        <v>2210</v>
      </c>
      <c r="AB118" s="6">
        <v>2105</v>
      </c>
      <c r="AC118" s="6">
        <v>1760</v>
      </c>
      <c r="AD118" s="6">
        <v>1555</v>
      </c>
      <c r="AE118" s="6">
        <v>1430</v>
      </c>
      <c r="AF118" s="6">
        <v>1180</v>
      </c>
      <c r="AG118" s="6">
        <v>1010</v>
      </c>
      <c r="AH118" s="6">
        <v>935</v>
      </c>
      <c r="AI118" s="6">
        <v>795</v>
      </c>
      <c r="AJ118" s="6">
        <v>725</v>
      </c>
      <c r="AK118" s="6">
        <v>775</v>
      </c>
      <c r="AL118" s="6">
        <v>630</v>
      </c>
      <c r="AM118" s="6">
        <v>610</v>
      </c>
      <c r="AN118" s="6">
        <v>595</v>
      </c>
      <c r="AO118" s="6">
        <v>680</v>
      </c>
      <c r="AP118" s="6">
        <v>1005</v>
      </c>
      <c r="AQ118" s="6">
        <v>860</v>
      </c>
      <c r="AR118" s="6">
        <v>0</v>
      </c>
    </row>
    <row r="119" spans="1:44" x14ac:dyDescent="0.25">
      <c r="A119" t="s">
        <v>129</v>
      </c>
      <c r="B119" t="s">
        <v>1</v>
      </c>
      <c r="C119" t="s">
        <v>2</v>
      </c>
      <c r="D119" s="6">
        <v>3555</v>
      </c>
      <c r="E119" s="6">
        <v>3470</v>
      </c>
      <c r="F119" s="6">
        <v>28340</v>
      </c>
      <c r="G119" s="6">
        <v>71275</v>
      </c>
      <c r="H119" s="6">
        <v>5720</v>
      </c>
      <c r="I119" s="6">
        <v>8935</v>
      </c>
      <c r="J119" s="6">
        <v>10</v>
      </c>
      <c r="K119" s="6">
        <v>30</v>
      </c>
      <c r="L119" s="6">
        <v>50</v>
      </c>
      <c r="M119" s="6">
        <v>2455</v>
      </c>
      <c r="N119" s="6">
        <v>34230</v>
      </c>
      <c r="O119" s="6">
        <v>48875</v>
      </c>
      <c r="P119" s="6">
        <v>20070</v>
      </c>
      <c r="Q119" s="6">
        <v>15570</v>
      </c>
      <c r="R119" s="6">
        <v>0</v>
      </c>
      <c r="S119" s="6">
        <v>260</v>
      </c>
      <c r="T119" s="6">
        <v>1320</v>
      </c>
      <c r="U119" s="6">
        <v>2410</v>
      </c>
      <c r="V119" s="6">
        <v>2950</v>
      </c>
      <c r="W119" s="6">
        <v>3475</v>
      </c>
      <c r="X119" s="6">
        <v>3595</v>
      </c>
      <c r="Y119" s="6">
        <v>3870</v>
      </c>
      <c r="Z119" s="6">
        <v>4145</v>
      </c>
      <c r="AA119" s="6">
        <v>4180</v>
      </c>
      <c r="AB119" s="6">
        <v>4260</v>
      </c>
      <c r="AC119" s="6">
        <v>4335</v>
      </c>
      <c r="AD119" s="6">
        <v>4235</v>
      </c>
      <c r="AE119" s="6">
        <v>4305</v>
      </c>
      <c r="AF119" s="6">
        <v>4340</v>
      </c>
      <c r="AG119" s="6">
        <v>4505</v>
      </c>
      <c r="AH119" s="6">
        <v>4315</v>
      </c>
      <c r="AI119" s="6">
        <v>4275</v>
      </c>
      <c r="AJ119" s="6">
        <v>4265</v>
      </c>
      <c r="AK119" s="6">
        <v>4230</v>
      </c>
      <c r="AL119" s="6">
        <v>4240</v>
      </c>
      <c r="AM119" s="6">
        <v>4100</v>
      </c>
      <c r="AN119" s="6">
        <v>4575</v>
      </c>
      <c r="AO119" s="6">
        <v>4705</v>
      </c>
      <c r="AP119" s="6">
        <v>5380</v>
      </c>
      <c r="AQ119" s="6">
        <v>27675</v>
      </c>
      <c r="AR119" s="6">
        <v>1355</v>
      </c>
    </row>
    <row r="120" spans="1:44" x14ac:dyDescent="0.25">
      <c r="A120" t="s">
        <v>130</v>
      </c>
      <c r="B120" t="s">
        <v>21</v>
      </c>
      <c r="C120" t="s">
        <v>2</v>
      </c>
      <c r="D120" s="6">
        <v>60</v>
      </c>
      <c r="E120" s="6">
        <v>395</v>
      </c>
      <c r="F120" s="6">
        <v>3015</v>
      </c>
      <c r="G120" s="6">
        <v>86490</v>
      </c>
      <c r="H120" s="6">
        <v>80</v>
      </c>
      <c r="I120" s="6">
        <v>5765</v>
      </c>
      <c r="J120" s="6">
        <v>1050</v>
      </c>
      <c r="K120" s="6">
        <v>3910</v>
      </c>
      <c r="L120" s="6">
        <v>5885</v>
      </c>
      <c r="M120" s="6">
        <v>3025</v>
      </c>
      <c r="N120" s="6">
        <v>19225</v>
      </c>
      <c r="O120" s="6">
        <v>32560</v>
      </c>
      <c r="P120" s="6">
        <v>16870</v>
      </c>
      <c r="Q120" s="6">
        <v>13275</v>
      </c>
      <c r="R120" s="6">
        <v>0</v>
      </c>
      <c r="S120" s="6">
        <v>235</v>
      </c>
      <c r="T120" s="6">
        <v>1565</v>
      </c>
      <c r="U120" s="6">
        <v>3055</v>
      </c>
      <c r="V120" s="6">
        <v>4045</v>
      </c>
      <c r="W120" s="6">
        <v>4400</v>
      </c>
      <c r="X120" s="6">
        <v>4305</v>
      </c>
      <c r="Y120" s="6">
        <v>3980</v>
      </c>
      <c r="Z120" s="6">
        <v>3580</v>
      </c>
      <c r="AA120" s="6">
        <v>3260</v>
      </c>
      <c r="AB120" s="6">
        <v>2990</v>
      </c>
      <c r="AC120" s="6">
        <v>2880</v>
      </c>
      <c r="AD120" s="6">
        <v>2680</v>
      </c>
      <c r="AE120" s="6">
        <v>2675</v>
      </c>
      <c r="AF120" s="6">
        <v>2765</v>
      </c>
      <c r="AG120" s="6">
        <v>2845</v>
      </c>
      <c r="AH120" s="6">
        <v>2990</v>
      </c>
      <c r="AI120" s="6">
        <v>3210</v>
      </c>
      <c r="AJ120" s="6">
        <v>3435</v>
      </c>
      <c r="AK120" s="6">
        <v>3695</v>
      </c>
      <c r="AL120" s="6">
        <v>4065</v>
      </c>
      <c r="AM120" s="6">
        <v>4385</v>
      </c>
      <c r="AN120" s="6">
        <v>5410</v>
      </c>
      <c r="AO120" s="6">
        <v>6875</v>
      </c>
      <c r="AP120" s="6">
        <v>9855</v>
      </c>
      <c r="AQ120" s="6">
        <v>6615</v>
      </c>
      <c r="AR120" s="6" t="s">
        <v>236</v>
      </c>
    </row>
    <row r="121" spans="1:44" x14ac:dyDescent="0.25">
      <c r="A121" t="s">
        <v>131</v>
      </c>
      <c r="B121" t="s">
        <v>21</v>
      </c>
      <c r="C121" t="s">
        <v>19</v>
      </c>
      <c r="D121" s="6" t="s">
        <v>236</v>
      </c>
      <c r="E121" s="6" t="s">
        <v>236</v>
      </c>
      <c r="F121" s="6" t="s">
        <v>236</v>
      </c>
      <c r="G121" s="6">
        <v>315</v>
      </c>
      <c r="H121" s="6">
        <v>45</v>
      </c>
      <c r="I121" s="6">
        <v>20445</v>
      </c>
      <c r="J121" s="6">
        <v>85</v>
      </c>
      <c r="K121" s="6">
        <v>1020</v>
      </c>
      <c r="L121" s="6">
        <v>2390</v>
      </c>
      <c r="M121" s="6">
        <v>950</v>
      </c>
      <c r="N121" s="6">
        <v>4065</v>
      </c>
      <c r="O121" s="6">
        <v>7510</v>
      </c>
      <c r="P121" s="6">
        <v>3320</v>
      </c>
      <c r="Q121" s="6">
        <v>1470</v>
      </c>
      <c r="R121" s="6">
        <v>0</v>
      </c>
      <c r="S121" s="6">
        <v>185</v>
      </c>
      <c r="T121" s="6">
        <v>1455</v>
      </c>
      <c r="U121" s="6">
        <v>2630</v>
      </c>
      <c r="V121" s="6">
        <v>2680</v>
      </c>
      <c r="W121" s="6">
        <v>2560</v>
      </c>
      <c r="X121" s="6">
        <v>2135</v>
      </c>
      <c r="Y121" s="6">
        <v>1695</v>
      </c>
      <c r="Z121" s="6">
        <v>1405</v>
      </c>
      <c r="AA121" s="6">
        <v>1190</v>
      </c>
      <c r="AB121" s="6">
        <v>960</v>
      </c>
      <c r="AC121" s="6">
        <v>795</v>
      </c>
      <c r="AD121" s="6">
        <v>595</v>
      </c>
      <c r="AE121" s="6">
        <v>475</v>
      </c>
      <c r="AF121" s="6">
        <v>410</v>
      </c>
      <c r="AG121" s="6">
        <v>345</v>
      </c>
      <c r="AH121" s="6">
        <v>270</v>
      </c>
      <c r="AI121" s="6">
        <v>205</v>
      </c>
      <c r="AJ121" s="6">
        <v>170</v>
      </c>
      <c r="AK121" s="6">
        <v>140</v>
      </c>
      <c r="AL121" s="6">
        <v>115</v>
      </c>
      <c r="AM121" s="6">
        <v>100</v>
      </c>
      <c r="AN121" s="6">
        <v>80</v>
      </c>
      <c r="AO121" s="6">
        <v>60</v>
      </c>
      <c r="AP121" s="6">
        <v>50</v>
      </c>
      <c r="AQ121" s="6">
        <v>105</v>
      </c>
      <c r="AR121" s="6" t="s">
        <v>236</v>
      </c>
    </row>
    <row r="122" spans="1:44" x14ac:dyDescent="0.25">
      <c r="A122" t="s">
        <v>132</v>
      </c>
      <c r="B122" t="s">
        <v>5</v>
      </c>
      <c r="C122" t="s">
        <v>9</v>
      </c>
      <c r="D122" s="6">
        <v>10</v>
      </c>
      <c r="E122" s="6" t="s">
        <v>236</v>
      </c>
      <c r="F122" s="6">
        <v>25</v>
      </c>
      <c r="G122" s="6">
        <v>2945</v>
      </c>
      <c r="H122" s="6">
        <v>2870</v>
      </c>
      <c r="I122" s="6" t="s">
        <v>236</v>
      </c>
      <c r="J122" s="6">
        <v>70</v>
      </c>
      <c r="K122" s="6">
        <v>245</v>
      </c>
      <c r="L122" s="6">
        <v>330</v>
      </c>
      <c r="M122" s="6">
        <v>255</v>
      </c>
      <c r="N122" s="6">
        <v>1510</v>
      </c>
      <c r="O122" s="6">
        <v>2290</v>
      </c>
      <c r="P122" s="6">
        <v>850</v>
      </c>
      <c r="Q122" s="6">
        <v>305</v>
      </c>
      <c r="R122" s="6">
        <v>0</v>
      </c>
      <c r="S122" s="6">
        <v>55</v>
      </c>
      <c r="T122" s="6">
        <v>115</v>
      </c>
      <c r="U122" s="6">
        <v>130</v>
      </c>
      <c r="V122" s="6">
        <v>170</v>
      </c>
      <c r="W122" s="6">
        <v>180</v>
      </c>
      <c r="X122" s="6">
        <v>230</v>
      </c>
      <c r="Y122" s="6">
        <v>240</v>
      </c>
      <c r="Z122" s="6">
        <v>280</v>
      </c>
      <c r="AA122" s="6">
        <v>285</v>
      </c>
      <c r="AB122" s="6">
        <v>345</v>
      </c>
      <c r="AC122" s="6">
        <v>350</v>
      </c>
      <c r="AD122" s="6">
        <v>340</v>
      </c>
      <c r="AE122" s="6">
        <v>305</v>
      </c>
      <c r="AF122" s="6">
        <v>285</v>
      </c>
      <c r="AG122" s="6">
        <v>275</v>
      </c>
      <c r="AH122" s="6">
        <v>270</v>
      </c>
      <c r="AI122" s="6">
        <v>230</v>
      </c>
      <c r="AJ122" s="6">
        <v>225</v>
      </c>
      <c r="AK122" s="6">
        <v>185</v>
      </c>
      <c r="AL122" s="6">
        <v>160</v>
      </c>
      <c r="AM122" s="6">
        <v>165</v>
      </c>
      <c r="AN122" s="6">
        <v>135</v>
      </c>
      <c r="AO122" s="6">
        <v>135</v>
      </c>
      <c r="AP122" s="6">
        <v>120</v>
      </c>
      <c r="AQ122" s="6">
        <v>655</v>
      </c>
      <c r="AR122" s="6" t="s">
        <v>236</v>
      </c>
    </row>
    <row r="123" spans="1:44" x14ac:dyDescent="0.25">
      <c r="A123" t="s">
        <v>133</v>
      </c>
      <c r="B123" t="s">
        <v>43</v>
      </c>
      <c r="C123" t="s">
        <v>2</v>
      </c>
      <c r="D123" s="6">
        <v>315</v>
      </c>
      <c r="E123" s="6">
        <v>11455</v>
      </c>
      <c r="F123" s="6">
        <v>29700</v>
      </c>
      <c r="G123" s="6">
        <v>19165</v>
      </c>
      <c r="H123" s="6">
        <v>72180</v>
      </c>
      <c r="I123" s="6">
        <v>620</v>
      </c>
      <c r="J123" s="6">
        <v>1355</v>
      </c>
      <c r="K123" s="6">
        <v>6370</v>
      </c>
      <c r="L123" s="6">
        <v>10880</v>
      </c>
      <c r="M123" s="6">
        <v>5545</v>
      </c>
      <c r="N123" s="6">
        <v>28215</v>
      </c>
      <c r="O123" s="6">
        <v>45665</v>
      </c>
      <c r="P123" s="6">
        <v>21260</v>
      </c>
      <c r="Q123" s="6">
        <v>14150</v>
      </c>
      <c r="R123" s="6">
        <v>0</v>
      </c>
      <c r="S123" s="6">
        <v>1105</v>
      </c>
      <c r="T123" s="6">
        <v>7110</v>
      </c>
      <c r="U123" s="6">
        <v>11190</v>
      </c>
      <c r="V123" s="6">
        <v>11035</v>
      </c>
      <c r="W123" s="6">
        <v>9935</v>
      </c>
      <c r="X123" s="6">
        <v>8910</v>
      </c>
      <c r="Y123" s="6">
        <v>7720</v>
      </c>
      <c r="Z123" s="6">
        <v>6835</v>
      </c>
      <c r="AA123" s="6">
        <v>6225</v>
      </c>
      <c r="AB123" s="6">
        <v>5540</v>
      </c>
      <c r="AC123" s="6">
        <v>4905</v>
      </c>
      <c r="AD123" s="6">
        <v>4440</v>
      </c>
      <c r="AE123" s="6">
        <v>4120</v>
      </c>
      <c r="AF123" s="6">
        <v>3750</v>
      </c>
      <c r="AG123" s="6">
        <v>3515</v>
      </c>
      <c r="AH123" s="6">
        <v>3240</v>
      </c>
      <c r="AI123" s="6">
        <v>3085</v>
      </c>
      <c r="AJ123" s="6">
        <v>2910</v>
      </c>
      <c r="AK123" s="6">
        <v>2780</v>
      </c>
      <c r="AL123" s="6">
        <v>2610</v>
      </c>
      <c r="AM123" s="6">
        <v>2555</v>
      </c>
      <c r="AN123" s="6">
        <v>2435</v>
      </c>
      <c r="AO123" s="6">
        <v>2515</v>
      </c>
      <c r="AP123" s="6">
        <v>5280</v>
      </c>
      <c r="AQ123" s="6">
        <v>9685</v>
      </c>
      <c r="AR123" s="6">
        <v>15</v>
      </c>
    </row>
    <row r="124" spans="1:44" x14ac:dyDescent="0.25">
      <c r="A124" t="s">
        <v>134</v>
      </c>
      <c r="B124" t="s">
        <v>1</v>
      </c>
      <c r="C124" t="s">
        <v>2</v>
      </c>
      <c r="D124" s="6">
        <v>675</v>
      </c>
      <c r="E124" s="6">
        <v>14785</v>
      </c>
      <c r="F124" s="6">
        <v>19535</v>
      </c>
      <c r="G124" s="6">
        <v>21635</v>
      </c>
      <c r="H124" s="6">
        <v>1835</v>
      </c>
      <c r="I124" s="6">
        <v>63140</v>
      </c>
      <c r="J124" s="6">
        <v>1950</v>
      </c>
      <c r="K124" s="6">
        <v>6185</v>
      </c>
      <c r="L124" s="6">
        <v>8630</v>
      </c>
      <c r="M124" s="6">
        <v>4465</v>
      </c>
      <c r="N124" s="6">
        <v>29025</v>
      </c>
      <c r="O124" s="6">
        <v>43005</v>
      </c>
      <c r="P124" s="6">
        <v>17145</v>
      </c>
      <c r="Q124" s="6">
        <v>11085</v>
      </c>
      <c r="R124" s="6">
        <v>115</v>
      </c>
      <c r="S124" s="6">
        <v>740</v>
      </c>
      <c r="T124" s="6">
        <v>2680</v>
      </c>
      <c r="U124" s="6">
        <v>5035</v>
      </c>
      <c r="V124" s="6">
        <v>6555</v>
      </c>
      <c r="W124" s="6">
        <v>7370</v>
      </c>
      <c r="X124" s="6">
        <v>7525</v>
      </c>
      <c r="Y124" s="6">
        <v>7135</v>
      </c>
      <c r="Z124" s="6">
        <v>6480</v>
      </c>
      <c r="AA124" s="6">
        <v>5685</v>
      </c>
      <c r="AB124" s="6">
        <v>5140</v>
      </c>
      <c r="AC124" s="6">
        <v>4530</v>
      </c>
      <c r="AD124" s="6">
        <v>4050</v>
      </c>
      <c r="AE124" s="6">
        <v>3940</v>
      </c>
      <c r="AF124" s="6">
        <v>3545</v>
      </c>
      <c r="AG124" s="6">
        <v>3320</v>
      </c>
      <c r="AH124" s="6">
        <v>3085</v>
      </c>
      <c r="AI124" s="6">
        <v>2905</v>
      </c>
      <c r="AJ124" s="6">
        <v>2885</v>
      </c>
      <c r="AK124" s="6">
        <v>2990</v>
      </c>
      <c r="AL124" s="6">
        <v>2975</v>
      </c>
      <c r="AM124" s="6">
        <v>3185</v>
      </c>
      <c r="AN124" s="6">
        <v>3215</v>
      </c>
      <c r="AO124" s="6">
        <v>3910</v>
      </c>
      <c r="AP124" s="6">
        <v>7280</v>
      </c>
      <c r="AQ124" s="6">
        <v>15440</v>
      </c>
      <c r="AR124" s="6">
        <v>10</v>
      </c>
    </row>
    <row r="125" spans="1:44" x14ac:dyDescent="0.25">
      <c r="A125" t="s">
        <v>135</v>
      </c>
      <c r="B125" t="s">
        <v>1</v>
      </c>
      <c r="C125" t="s">
        <v>2</v>
      </c>
      <c r="D125" s="6">
        <v>1775</v>
      </c>
      <c r="E125" s="6">
        <v>15500</v>
      </c>
      <c r="F125" s="6">
        <v>54220</v>
      </c>
      <c r="G125" s="6">
        <v>50780</v>
      </c>
      <c r="H125" s="6">
        <v>41540</v>
      </c>
      <c r="I125" s="6">
        <v>18290</v>
      </c>
      <c r="J125" s="6">
        <v>4760</v>
      </c>
      <c r="K125" s="6">
        <v>9785</v>
      </c>
      <c r="L125" s="6">
        <v>12305</v>
      </c>
      <c r="M125" s="6">
        <v>5965</v>
      </c>
      <c r="N125" s="6">
        <v>42285</v>
      </c>
      <c r="O125" s="6">
        <v>61675</v>
      </c>
      <c r="P125" s="6">
        <v>26400</v>
      </c>
      <c r="Q125" s="6">
        <v>18910</v>
      </c>
      <c r="R125" s="6">
        <v>25</v>
      </c>
      <c r="S125" s="6">
        <v>4925</v>
      </c>
      <c r="T125" s="6">
        <v>6745</v>
      </c>
      <c r="U125" s="6">
        <v>8585</v>
      </c>
      <c r="V125" s="6">
        <v>9500</v>
      </c>
      <c r="W125" s="6">
        <v>9745</v>
      </c>
      <c r="X125" s="6">
        <v>9435</v>
      </c>
      <c r="Y125" s="6">
        <v>8840</v>
      </c>
      <c r="Z125" s="6">
        <v>7940</v>
      </c>
      <c r="AA125" s="6">
        <v>7310</v>
      </c>
      <c r="AB125" s="6">
        <v>6840</v>
      </c>
      <c r="AC125" s="6">
        <v>6665</v>
      </c>
      <c r="AD125" s="6">
        <v>6345</v>
      </c>
      <c r="AE125" s="6">
        <v>6035</v>
      </c>
      <c r="AF125" s="6">
        <v>5945</v>
      </c>
      <c r="AG125" s="6">
        <v>5860</v>
      </c>
      <c r="AH125" s="6">
        <v>5895</v>
      </c>
      <c r="AI125" s="6">
        <v>5700</v>
      </c>
      <c r="AJ125" s="6">
        <v>5685</v>
      </c>
      <c r="AK125" s="6">
        <v>5625</v>
      </c>
      <c r="AL125" s="6">
        <v>5700</v>
      </c>
      <c r="AM125" s="6">
        <v>5820</v>
      </c>
      <c r="AN125" s="6">
        <v>5895</v>
      </c>
      <c r="AO125" s="6">
        <v>6585</v>
      </c>
      <c r="AP125" s="6">
        <v>10945</v>
      </c>
      <c r="AQ125" s="6">
        <v>13230</v>
      </c>
      <c r="AR125" s="6">
        <v>320</v>
      </c>
    </row>
    <row r="126" spans="1:44" x14ac:dyDescent="0.25">
      <c r="A126" t="s">
        <v>136</v>
      </c>
      <c r="B126" t="s">
        <v>21</v>
      </c>
      <c r="C126" t="s">
        <v>2</v>
      </c>
      <c r="D126" s="6">
        <v>35</v>
      </c>
      <c r="E126" s="6">
        <v>1225</v>
      </c>
      <c r="F126" s="6">
        <v>19500</v>
      </c>
      <c r="G126" s="6">
        <v>18000</v>
      </c>
      <c r="H126" s="6">
        <v>340</v>
      </c>
      <c r="I126" s="6">
        <v>18940</v>
      </c>
      <c r="J126" s="6">
        <v>945</v>
      </c>
      <c r="K126" s="6">
        <v>2825</v>
      </c>
      <c r="L126" s="6">
        <v>3980</v>
      </c>
      <c r="M126" s="6">
        <v>2060</v>
      </c>
      <c r="N126" s="6">
        <v>11505</v>
      </c>
      <c r="O126" s="6">
        <v>18555</v>
      </c>
      <c r="P126" s="6">
        <v>9405</v>
      </c>
      <c r="Q126" s="6">
        <v>8765</v>
      </c>
      <c r="R126" s="6">
        <v>0</v>
      </c>
      <c r="S126" s="6">
        <v>145</v>
      </c>
      <c r="T126" s="6">
        <v>630</v>
      </c>
      <c r="U126" s="6">
        <v>1330</v>
      </c>
      <c r="V126" s="6">
        <v>1850</v>
      </c>
      <c r="W126" s="6">
        <v>2435</v>
      </c>
      <c r="X126" s="6">
        <v>2770</v>
      </c>
      <c r="Y126" s="6">
        <v>2960</v>
      </c>
      <c r="Z126" s="6">
        <v>2920</v>
      </c>
      <c r="AA126" s="6">
        <v>2830</v>
      </c>
      <c r="AB126" s="6">
        <v>2710</v>
      </c>
      <c r="AC126" s="6">
        <v>2615</v>
      </c>
      <c r="AD126" s="6">
        <v>2345</v>
      </c>
      <c r="AE126" s="6">
        <v>2370</v>
      </c>
      <c r="AF126" s="6">
        <v>2235</v>
      </c>
      <c r="AG126" s="6">
        <v>1965</v>
      </c>
      <c r="AH126" s="6">
        <v>1975</v>
      </c>
      <c r="AI126" s="6">
        <v>1860</v>
      </c>
      <c r="AJ126" s="6">
        <v>1845</v>
      </c>
      <c r="AK126" s="6">
        <v>1910</v>
      </c>
      <c r="AL126" s="6">
        <v>1845</v>
      </c>
      <c r="AM126" s="6">
        <v>1800</v>
      </c>
      <c r="AN126" s="6">
        <v>1980</v>
      </c>
      <c r="AO126" s="6">
        <v>2160</v>
      </c>
      <c r="AP126" s="6">
        <v>4920</v>
      </c>
      <c r="AQ126" s="6">
        <v>5630</v>
      </c>
      <c r="AR126" s="6" t="s">
        <v>236</v>
      </c>
    </row>
    <row r="127" spans="1:44" x14ac:dyDescent="0.25">
      <c r="A127" t="s">
        <v>137</v>
      </c>
      <c r="B127" t="s">
        <v>7</v>
      </c>
      <c r="C127" t="s">
        <v>19</v>
      </c>
      <c r="D127" s="6" t="s">
        <v>236</v>
      </c>
      <c r="E127" s="6" t="s">
        <v>236</v>
      </c>
      <c r="F127" s="6">
        <v>10</v>
      </c>
      <c r="G127" s="6">
        <v>4960</v>
      </c>
      <c r="H127" s="6">
        <v>2725</v>
      </c>
      <c r="I127" s="6">
        <v>0</v>
      </c>
      <c r="J127" s="6">
        <v>10</v>
      </c>
      <c r="K127" s="6">
        <v>415</v>
      </c>
      <c r="L127" s="6">
        <v>1075</v>
      </c>
      <c r="M127" s="6">
        <v>375</v>
      </c>
      <c r="N127" s="6">
        <v>1360</v>
      </c>
      <c r="O127" s="6">
        <v>2730</v>
      </c>
      <c r="P127" s="6">
        <v>1120</v>
      </c>
      <c r="Q127" s="6">
        <v>620</v>
      </c>
      <c r="R127" s="6">
        <v>0</v>
      </c>
      <c r="S127" s="6">
        <v>455</v>
      </c>
      <c r="T127" s="6">
        <v>850</v>
      </c>
      <c r="U127" s="6">
        <v>1080</v>
      </c>
      <c r="V127" s="6">
        <v>1000</v>
      </c>
      <c r="W127" s="6">
        <v>835</v>
      </c>
      <c r="X127" s="6">
        <v>715</v>
      </c>
      <c r="Y127" s="6">
        <v>535</v>
      </c>
      <c r="Z127" s="6">
        <v>460</v>
      </c>
      <c r="AA127" s="6">
        <v>415</v>
      </c>
      <c r="AB127" s="6">
        <v>345</v>
      </c>
      <c r="AC127" s="6">
        <v>265</v>
      </c>
      <c r="AD127" s="6">
        <v>185</v>
      </c>
      <c r="AE127" s="6">
        <v>145</v>
      </c>
      <c r="AF127" s="6">
        <v>90</v>
      </c>
      <c r="AG127" s="6">
        <v>80</v>
      </c>
      <c r="AH127" s="6">
        <v>50</v>
      </c>
      <c r="AI127" s="6">
        <v>50</v>
      </c>
      <c r="AJ127" s="6">
        <v>35</v>
      </c>
      <c r="AK127" s="6">
        <v>20</v>
      </c>
      <c r="AL127" s="6">
        <v>25</v>
      </c>
      <c r="AM127" s="6">
        <v>15</v>
      </c>
      <c r="AN127" s="6">
        <v>15</v>
      </c>
      <c r="AO127" s="6" t="s">
        <v>236</v>
      </c>
      <c r="AP127" s="6">
        <v>10</v>
      </c>
      <c r="AQ127" s="6">
        <v>35</v>
      </c>
      <c r="AR127" s="6">
        <v>0</v>
      </c>
    </row>
    <row r="128" spans="1:44" x14ac:dyDescent="0.25">
      <c r="A128" t="s">
        <v>138</v>
      </c>
      <c r="B128" t="s">
        <v>5</v>
      </c>
      <c r="C128" t="s">
        <v>2</v>
      </c>
      <c r="D128" s="6">
        <v>185</v>
      </c>
      <c r="E128" s="6">
        <v>6295</v>
      </c>
      <c r="F128" s="6">
        <v>28005</v>
      </c>
      <c r="G128" s="6">
        <v>26820</v>
      </c>
      <c r="H128" s="6">
        <v>820</v>
      </c>
      <c r="I128" s="6">
        <v>1150</v>
      </c>
      <c r="J128" s="6">
        <v>2270</v>
      </c>
      <c r="K128" s="6">
        <v>5040</v>
      </c>
      <c r="L128" s="6">
        <v>6370</v>
      </c>
      <c r="M128" s="6">
        <v>2420</v>
      </c>
      <c r="N128" s="6">
        <v>9695</v>
      </c>
      <c r="O128" s="6">
        <v>17835</v>
      </c>
      <c r="P128" s="6">
        <v>10515</v>
      </c>
      <c r="Q128" s="6">
        <v>9130</v>
      </c>
      <c r="R128" s="6" t="s">
        <v>236</v>
      </c>
      <c r="S128" s="6">
        <v>310</v>
      </c>
      <c r="T128" s="6">
        <v>1185</v>
      </c>
      <c r="U128" s="6">
        <v>1945</v>
      </c>
      <c r="V128" s="6">
        <v>2515</v>
      </c>
      <c r="W128" s="6">
        <v>2690</v>
      </c>
      <c r="X128" s="6">
        <v>2545</v>
      </c>
      <c r="Y128" s="6">
        <v>2500</v>
      </c>
      <c r="Z128" s="6">
        <v>2325</v>
      </c>
      <c r="AA128" s="6">
        <v>2260</v>
      </c>
      <c r="AB128" s="6">
        <v>2165</v>
      </c>
      <c r="AC128" s="6">
        <v>2245</v>
      </c>
      <c r="AD128" s="6">
        <v>2130</v>
      </c>
      <c r="AE128" s="6">
        <v>2150</v>
      </c>
      <c r="AF128" s="6">
        <v>2180</v>
      </c>
      <c r="AG128" s="6">
        <v>2070</v>
      </c>
      <c r="AH128" s="6">
        <v>2020</v>
      </c>
      <c r="AI128" s="6">
        <v>1940</v>
      </c>
      <c r="AJ128" s="6">
        <v>1980</v>
      </c>
      <c r="AK128" s="6">
        <v>2180</v>
      </c>
      <c r="AL128" s="6">
        <v>2125</v>
      </c>
      <c r="AM128" s="6">
        <v>2080</v>
      </c>
      <c r="AN128" s="6">
        <v>1980</v>
      </c>
      <c r="AO128" s="6">
        <v>2240</v>
      </c>
      <c r="AP128" s="6">
        <v>4305</v>
      </c>
      <c r="AQ128" s="6">
        <v>11195</v>
      </c>
      <c r="AR128" s="6">
        <v>10</v>
      </c>
    </row>
    <row r="129" spans="1:44" x14ac:dyDescent="0.25">
      <c r="A129" t="s">
        <v>139</v>
      </c>
      <c r="B129" t="s">
        <v>12</v>
      </c>
      <c r="C129" t="s">
        <v>2</v>
      </c>
      <c r="D129" s="6">
        <v>560</v>
      </c>
      <c r="E129" s="6">
        <v>11850</v>
      </c>
      <c r="F129" s="6">
        <v>43680</v>
      </c>
      <c r="G129" s="6">
        <v>49365</v>
      </c>
      <c r="H129" s="6">
        <v>1490</v>
      </c>
      <c r="I129" s="6">
        <v>2605</v>
      </c>
      <c r="J129" s="6">
        <v>3330</v>
      </c>
      <c r="K129" s="6">
        <v>5630</v>
      </c>
      <c r="L129" s="6">
        <v>6695</v>
      </c>
      <c r="M129" s="6">
        <v>3140</v>
      </c>
      <c r="N129" s="6">
        <v>28990</v>
      </c>
      <c r="O129" s="6">
        <v>39930</v>
      </c>
      <c r="P129" s="6">
        <v>12600</v>
      </c>
      <c r="Q129" s="6">
        <v>9215</v>
      </c>
      <c r="R129" s="6">
        <v>20</v>
      </c>
      <c r="S129" s="6">
        <v>420</v>
      </c>
      <c r="T129" s="6">
        <v>955</v>
      </c>
      <c r="U129" s="6">
        <v>1420</v>
      </c>
      <c r="V129" s="6">
        <v>1755</v>
      </c>
      <c r="W129" s="6">
        <v>1920</v>
      </c>
      <c r="X129" s="6">
        <v>2120</v>
      </c>
      <c r="Y129" s="6">
        <v>2375</v>
      </c>
      <c r="Z129" s="6">
        <v>2465</v>
      </c>
      <c r="AA129" s="6">
        <v>2710</v>
      </c>
      <c r="AB129" s="6">
        <v>2805</v>
      </c>
      <c r="AC129" s="6">
        <v>2935</v>
      </c>
      <c r="AD129" s="6">
        <v>3225</v>
      </c>
      <c r="AE129" s="6">
        <v>3425</v>
      </c>
      <c r="AF129" s="6">
        <v>3425</v>
      </c>
      <c r="AG129" s="6">
        <v>3620</v>
      </c>
      <c r="AH129" s="6">
        <v>3680</v>
      </c>
      <c r="AI129" s="6">
        <v>3940</v>
      </c>
      <c r="AJ129" s="6">
        <v>4125</v>
      </c>
      <c r="AK129" s="6">
        <v>4210</v>
      </c>
      <c r="AL129" s="6">
        <v>4395</v>
      </c>
      <c r="AM129" s="6">
        <v>4915</v>
      </c>
      <c r="AN129" s="6">
        <v>5915</v>
      </c>
      <c r="AO129" s="6">
        <v>9130</v>
      </c>
      <c r="AP129" s="6">
        <v>19590</v>
      </c>
      <c r="AQ129" s="6">
        <v>14055</v>
      </c>
      <c r="AR129" s="6">
        <v>10</v>
      </c>
    </row>
    <row r="130" spans="1:44" x14ac:dyDescent="0.25">
      <c r="A130" t="s">
        <v>140</v>
      </c>
      <c r="B130" t="s">
        <v>5</v>
      </c>
      <c r="C130" t="s">
        <v>2</v>
      </c>
      <c r="D130" s="6">
        <v>160</v>
      </c>
      <c r="E130" s="6">
        <v>8120</v>
      </c>
      <c r="F130" s="6">
        <v>25440</v>
      </c>
      <c r="G130" s="6">
        <v>65225</v>
      </c>
      <c r="H130" s="6">
        <v>2780</v>
      </c>
      <c r="I130" s="6">
        <v>43585</v>
      </c>
      <c r="J130" s="6">
        <v>2760</v>
      </c>
      <c r="K130" s="6">
        <v>6095</v>
      </c>
      <c r="L130" s="6">
        <v>7925</v>
      </c>
      <c r="M130" s="6">
        <v>4750</v>
      </c>
      <c r="N130" s="6">
        <v>33190</v>
      </c>
      <c r="O130" s="6">
        <v>52975</v>
      </c>
      <c r="P130" s="6">
        <v>22590</v>
      </c>
      <c r="Q130" s="6">
        <v>15015</v>
      </c>
      <c r="R130" s="6">
        <v>0</v>
      </c>
      <c r="S130" s="6">
        <v>2945</v>
      </c>
      <c r="T130" s="6">
        <v>8960</v>
      </c>
      <c r="U130" s="6">
        <v>8915</v>
      </c>
      <c r="V130" s="6">
        <v>7310</v>
      </c>
      <c r="W130" s="6">
        <v>6320</v>
      </c>
      <c r="X130" s="6">
        <v>5860</v>
      </c>
      <c r="Y130" s="6">
        <v>5200</v>
      </c>
      <c r="Z130" s="6">
        <v>4705</v>
      </c>
      <c r="AA130" s="6">
        <v>4225</v>
      </c>
      <c r="AB130" s="6">
        <v>3925</v>
      </c>
      <c r="AC130" s="6">
        <v>3670</v>
      </c>
      <c r="AD130" s="6">
        <v>3565</v>
      </c>
      <c r="AE130" s="6">
        <v>3325</v>
      </c>
      <c r="AF130" s="6">
        <v>3345</v>
      </c>
      <c r="AG130" s="6">
        <v>3295</v>
      </c>
      <c r="AH130" s="6">
        <v>3160</v>
      </c>
      <c r="AI130" s="6">
        <v>3280</v>
      </c>
      <c r="AJ130" s="6">
        <v>3290</v>
      </c>
      <c r="AK130" s="6">
        <v>4110</v>
      </c>
      <c r="AL130" s="6">
        <v>4370</v>
      </c>
      <c r="AM130" s="6">
        <v>4780</v>
      </c>
      <c r="AN130" s="6">
        <v>5305</v>
      </c>
      <c r="AO130" s="6">
        <v>6500</v>
      </c>
      <c r="AP130" s="6">
        <v>12380</v>
      </c>
      <c r="AQ130" s="6">
        <v>22520</v>
      </c>
      <c r="AR130" s="6">
        <v>35</v>
      </c>
    </row>
    <row r="131" spans="1:44" x14ac:dyDescent="0.25">
      <c r="A131" t="s">
        <v>141</v>
      </c>
      <c r="B131" t="s">
        <v>12</v>
      </c>
      <c r="C131" t="s">
        <v>9</v>
      </c>
      <c r="D131" s="6">
        <v>0</v>
      </c>
      <c r="E131" s="6">
        <v>0</v>
      </c>
      <c r="F131" s="6">
        <v>0</v>
      </c>
      <c r="G131" s="6">
        <v>10</v>
      </c>
      <c r="H131" s="6">
        <v>0</v>
      </c>
      <c r="I131" s="6">
        <v>49610</v>
      </c>
      <c r="J131" s="6">
        <v>145</v>
      </c>
      <c r="K131" s="6">
        <v>785</v>
      </c>
      <c r="L131" s="6">
        <v>1440</v>
      </c>
      <c r="M131" s="6">
        <v>1365</v>
      </c>
      <c r="N131" s="6">
        <v>19900</v>
      </c>
      <c r="O131" s="6">
        <v>21465</v>
      </c>
      <c r="P131" s="6">
        <v>3475</v>
      </c>
      <c r="Q131" s="6">
        <v>1040</v>
      </c>
      <c r="R131" s="6" t="s">
        <v>236</v>
      </c>
      <c r="S131" s="6">
        <v>4520</v>
      </c>
      <c r="T131" s="6">
        <v>6150</v>
      </c>
      <c r="U131" s="6">
        <v>4445</v>
      </c>
      <c r="V131" s="6">
        <v>3925</v>
      </c>
      <c r="W131" s="6">
        <v>3700</v>
      </c>
      <c r="X131" s="6">
        <v>3460</v>
      </c>
      <c r="Y131" s="6">
        <v>3035</v>
      </c>
      <c r="Z131" s="6">
        <v>2665</v>
      </c>
      <c r="AA131" s="6">
        <v>2270</v>
      </c>
      <c r="AB131" s="6">
        <v>1935</v>
      </c>
      <c r="AC131" s="6">
        <v>1645</v>
      </c>
      <c r="AD131" s="6">
        <v>1405</v>
      </c>
      <c r="AE131" s="6">
        <v>1195</v>
      </c>
      <c r="AF131" s="6">
        <v>995</v>
      </c>
      <c r="AG131" s="6">
        <v>825</v>
      </c>
      <c r="AH131" s="6">
        <v>715</v>
      </c>
      <c r="AI131" s="6">
        <v>645</v>
      </c>
      <c r="AJ131" s="6">
        <v>560</v>
      </c>
      <c r="AK131" s="6">
        <v>440</v>
      </c>
      <c r="AL131" s="6">
        <v>335</v>
      </c>
      <c r="AM131" s="6">
        <v>330</v>
      </c>
      <c r="AN131" s="6">
        <v>310</v>
      </c>
      <c r="AO131" s="6">
        <v>305</v>
      </c>
      <c r="AP131" s="6">
        <v>240</v>
      </c>
      <c r="AQ131" s="6">
        <v>3040</v>
      </c>
      <c r="AR131" s="6">
        <v>530</v>
      </c>
    </row>
    <row r="132" spans="1:44" x14ac:dyDescent="0.25">
      <c r="A132" t="s">
        <v>142</v>
      </c>
      <c r="B132" t="s">
        <v>5</v>
      </c>
      <c r="C132" t="s">
        <v>2</v>
      </c>
      <c r="D132" s="6">
        <v>555</v>
      </c>
      <c r="E132" s="6">
        <v>15850</v>
      </c>
      <c r="F132" s="6">
        <v>32050</v>
      </c>
      <c r="G132" s="6">
        <v>29830</v>
      </c>
      <c r="H132" s="6">
        <v>6090</v>
      </c>
      <c r="I132" s="6">
        <v>385</v>
      </c>
      <c r="J132" s="6">
        <v>1555</v>
      </c>
      <c r="K132" s="6">
        <v>4105</v>
      </c>
      <c r="L132" s="6">
        <v>5495</v>
      </c>
      <c r="M132" s="6">
        <v>3005</v>
      </c>
      <c r="N132" s="6">
        <v>16545</v>
      </c>
      <c r="O132" s="6">
        <v>28510</v>
      </c>
      <c r="P132" s="6">
        <v>13380</v>
      </c>
      <c r="Q132" s="6">
        <v>12155</v>
      </c>
      <c r="R132" s="6">
        <v>0</v>
      </c>
      <c r="S132" s="6">
        <v>135</v>
      </c>
      <c r="T132" s="6">
        <v>605</v>
      </c>
      <c r="U132" s="6">
        <v>1180</v>
      </c>
      <c r="V132" s="6">
        <v>1690</v>
      </c>
      <c r="W132" s="6">
        <v>2130</v>
      </c>
      <c r="X132" s="6">
        <v>2430</v>
      </c>
      <c r="Y132" s="6">
        <v>2585</v>
      </c>
      <c r="Z132" s="6">
        <v>2685</v>
      </c>
      <c r="AA132" s="6">
        <v>2830</v>
      </c>
      <c r="AB132" s="6">
        <v>2835</v>
      </c>
      <c r="AC132" s="6">
        <v>2800</v>
      </c>
      <c r="AD132" s="6">
        <v>2820</v>
      </c>
      <c r="AE132" s="6">
        <v>2865</v>
      </c>
      <c r="AF132" s="6">
        <v>2870</v>
      </c>
      <c r="AG132" s="6">
        <v>2700</v>
      </c>
      <c r="AH132" s="6">
        <v>2770</v>
      </c>
      <c r="AI132" s="6">
        <v>2775</v>
      </c>
      <c r="AJ132" s="6">
        <v>2555</v>
      </c>
      <c r="AK132" s="6">
        <v>2680</v>
      </c>
      <c r="AL132" s="6">
        <v>2805</v>
      </c>
      <c r="AM132" s="6">
        <v>2750</v>
      </c>
      <c r="AN132" s="6">
        <v>2850</v>
      </c>
      <c r="AO132" s="6">
        <v>3290</v>
      </c>
      <c r="AP132" s="6">
        <v>8735</v>
      </c>
      <c r="AQ132" s="6">
        <v>20370</v>
      </c>
      <c r="AR132" s="6">
        <v>15</v>
      </c>
    </row>
    <row r="133" spans="1:44" x14ac:dyDescent="0.25">
      <c r="A133" t="s">
        <v>143</v>
      </c>
      <c r="B133" t="s">
        <v>7</v>
      </c>
      <c r="C133" t="s">
        <v>2</v>
      </c>
      <c r="D133" s="6">
        <v>460</v>
      </c>
      <c r="E133" s="6">
        <v>11990</v>
      </c>
      <c r="F133" s="6">
        <v>36425</v>
      </c>
      <c r="G133" s="6">
        <v>41275</v>
      </c>
      <c r="H133" s="6">
        <v>1380</v>
      </c>
      <c r="I133" s="6">
        <v>390</v>
      </c>
      <c r="J133" s="6">
        <v>2360</v>
      </c>
      <c r="K133" s="6">
        <v>4940</v>
      </c>
      <c r="L133" s="6">
        <v>5945</v>
      </c>
      <c r="M133" s="6">
        <v>3255</v>
      </c>
      <c r="N133" s="6">
        <v>18570</v>
      </c>
      <c r="O133" s="6">
        <v>30430</v>
      </c>
      <c r="P133" s="6">
        <v>13380</v>
      </c>
      <c r="Q133" s="6">
        <v>13030</v>
      </c>
      <c r="R133" s="6" t="s">
        <v>236</v>
      </c>
      <c r="S133" s="6">
        <v>210</v>
      </c>
      <c r="T133" s="6">
        <v>480</v>
      </c>
      <c r="U133" s="6">
        <v>820</v>
      </c>
      <c r="V133" s="6">
        <v>1345</v>
      </c>
      <c r="W133" s="6">
        <v>1845</v>
      </c>
      <c r="X133" s="6">
        <v>2320</v>
      </c>
      <c r="Y133" s="6">
        <v>2560</v>
      </c>
      <c r="Z133" s="6">
        <v>2835</v>
      </c>
      <c r="AA133" s="6">
        <v>2990</v>
      </c>
      <c r="AB133" s="6">
        <v>3090</v>
      </c>
      <c r="AC133" s="6">
        <v>3150</v>
      </c>
      <c r="AD133" s="6">
        <v>3175</v>
      </c>
      <c r="AE133" s="6">
        <v>3325</v>
      </c>
      <c r="AF133" s="6">
        <v>3280</v>
      </c>
      <c r="AG133" s="6">
        <v>3375</v>
      </c>
      <c r="AH133" s="6">
        <v>3300</v>
      </c>
      <c r="AI133" s="6">
        <v>3350</v>
      </c>
      <c r="AJ133" s="6">
        <v>3330</v>
      </c>
      <c r="AK133" s="6">
        <v>3495</v>
      </c>
      <c r="AL133" s="6">
        <v>3620</v>
      </c>
      <c r="AM133" s="6">
        <v>3845</v>
      </c>
      <c r="AN133" s="6">
        <v>3930</v>
      </c>
      <c r="AO133" s="6">
        <v>4870</v>
      </c>
      <c r="AP133" s="6">
        <v>22385</v>
      </c>
      <c r="AQ133" s="6">
        <v>4950</v>
      </c>
      <c r="AR133" s="6">
        <v>30</v>
      </c>
    </row>
    <row r="134" spans="1:44" x14ac:dyDescent="0.25">
      <c r="A134" t="s">
        <v>144</v>
      </c>
      <c r="B134" t="s">
        <v>7</v>
      </c>
      <c r="C134" t="s">
        <v>19</v>
      </c>
      <c r="D134" s="6" t="s">
        <v>236</v>
      </c>
      <c r="E134" s="6">
        <v>1075</v>
      </c>
      <c r="F134" s="6">
        <v>1885</v>
      </c>
      <c r="G134" s="6">
        <v>47775</v>
      </c>
      <c r="H134" s="6">
        <v>22035</v>
      </c>
      <c r="I134" s="6">
        <v>9685</v>
      </c>
      <c r="J134" s="6">
        <v>1235</v>
      </c>
      <c r="K134" s="6">
        <v>4325</v>
      </c>
      <c r="L134" s="6">
        <v>9025</v>
      </c>
      <c r="M134" s="6">
        <v>3700</v>
      </c>
      <c r="N134" s="6">
        <v>19700</v>
      </c>
      <c r="O134" s="6">
        <v>30035</v>
      </c>
      <c r="P134" s="6">
        <v>9940</v>
      </c>
      <c r="Q134" s="6">
        <v>4500</v>
      </c>
      <c r="R134" s="6">
        <v>0</v>
      </c>
      <c r="S134" s="6">
        <v>800</v>
      </c>
      <c r="T134" s="6">
        <v>3145</v>
      </c>
      <c r="U134" s="6">
        <v>5640</v>
      </c>
      <c r="V134" s="6">
        <v>7160</v>
      </c>
      <c r="W134" s="6">
        <v>7940</v>
      </c>
      <c r="X134" s="6">
        <v>7860</v>
      </c>
      <c r="Y134" s="6">
        <v>7515</v>
      </c>
      <c r="Z134" s="6">
        <v>6990</v>
      </c>
      <c r="AA134" s="6">
        <v>6070</v>
      </c>
      <c r="AB134" s="6">
        <v>5240</v>
      </c>
      <c r="AC134" s="6">
        <v>4520</v>
      </c>
      <c r="AD134" s="6">
        <v>3650</v>
      </c>
      <c r="AE134" s="6">
        <v>3255</v>
      </c>
      <c r="AF134" s="6">
        <v>2485</v>
      </c>
      <c r="AG134" s="6">
        <v>2095</v>
      </c>
      <c r="AH134" s="6">
        <v>1680</v>
      </c>
      <c r="AI134" s="6">
        <v>1425</v>
      </c>
      <c r="AJ134" s="6">
        <v>1150</v>
      </c>
      <c r="AK134" s="6">
        <v>950</v>
      </c>
      <c r="AL134" s="6">
        <v>750</v>
      </c>
      <c r="AM134" s="6">
        <v>610</v>
      </c>
      <c r="AN134" s="6">
        <v>520</v>
      </c>
      <c r="AO134" s="6">
        <v>420</v>
      </c>
      <c r="AP134" s="6">
        <v>375</v>
      </c>
      <c r="AQ134" s="6">
        <v>235</v>
      </c>
      <c r="AR134" s="6" t="s">
        <v>236</v>
      </c>
    </row>
    <row r="135" spans="1:44" x14ac:dyDescent="0.25">
      <c r="A135" t="s">
        <v>145</v>
      </c>
      <c r="B135" t="s">
        <v>5</v>
      </c>
      <c r="C135" t="s">
        <v>2</v>
      </c>
      <c r="D135" s="6">
        <v>540</v>
      </c>
      <c r="E135" s="6">
        <v>15340</v>
      </c>
      <c r="F135" s="6">
        <v>33030</v>
      </c>
      <c r="G135" s="6">
        <v>26770</v>
      </c>
      <c r="H135" s="6">
        <v>15750</v>
      </c>
      <c r="I135" s="6">
        <v>0</v>
      </c>
      <c r="J135" s="6">
        <v>2205</v>
      </c>
      <c r="K135" s="6">
        <v>5090</v>
      </c>
      <c r="L135" s="6">
        <v>6305</v>
      </c>
      <c r="M135" s="6">
        <v>3185</v>
      </c>
      <c r="N135" s="6">
        <v>22830</v>
      </c>
      <c r="O135" s="6">
        <v>31860</v>
      </c>
      <c r="P135" s="6">
        <v>11875</v>
      </c>
      <c r="Q135" s="6">
        <v>8065</v>
      </c>
      <c r="R135" s="6" t="s">
        <v>236</v>
      </c>
      <c r="S135" s="6">
        <v>930</v>
      </c>
      <c r="T135" s="6">
        <v>2605</v>
      </c>
      <c r="U135" s="6">
        <v>3430</v>
      </c>
      <c r="V135" s="6">
        <v>3745</v>
      </c>
      <c r="W135" s="6">
        <v>3735</v>
      </c>
      <c r="X135" s="6">
        <v>3520</v>
      </c>
      <c r="Y135" s="6">
        <v>3285</v>
      </c>
      <c r="Z135" s="6">
        <v>3100</v>
      </c>
      <c r="AA135" s="6">
        <v>2940</v>
      </c>
      <c r="AB135" s="6">
        <v>2860</v>
      </c>
      <c r="AC135" s="6">
        <v>2785</v>
      </c>
      <c r="AD135" s="6">
        <v>2700</v>
      </c>
      <c r="AE135" s="6">
        <v>2665</v>
      </c>
      <c r="AF135" s="6">
        <v>2670</v>
      </c>
      <c r="AG135" s="6">
        <v>2675</v>
      </c>
      <c r="AH135" s="6">
        <v>2660</v>
      </c>
      <c r="AI135" s="6">
        <v>2685</v>
      </c>
      <c r="AJ135" s="6">
        <v>2680</v>
      </c>
      <c r="AK135" s="6">
        <v>2775</v>
      </c>
      <c r="AL135" s="6">
        <v>2715</v>
      </c>
      <c r="AM135" s="6">
        <v>2815</v>
      </c>
      <c r="AN135" s="6">
        <v>3020</v>
      </c>
      <c r="AO135" s="6">
        <v>3695</v>
      </c>
      <c r="AP135" s="6">
        <v>11215</v>
      </c>
      <c r="AQ135" s="6">
        <v>13515</v>
      </c>
      <c r="AR135" s="6">
        <v>10</v>
      </c>
    </row>
    <row r="136" spans="1:44" x14ac:dyDescent="0.25">
      <c r="A136" t="s">
        <v>146</v>
      </c>
      <c r="B136" t="s">
        <v>43</v>
      </c>
      <c r="C136" t="s">
        <v>9</v>
      </c>
      <c r="D136" s="6">
        <v>0</v>
      </c>
      <c r="E136" s="6">
        <v>0</v>
      </c>
      <c r="F136" s="6">
        <v>0</v>
      </c>
      <c r="G136" s="6">
        <v>0</v>
      </c>
      <c r="H136" s="6">
        <v>0</v>
      </c>
      <c r="I136" s="6">
        <v>1435</v>
      </c>
      <c r="J136" s="6">
        <v>0</v>
      </c>
      <c r="K136" s="6">
        <v>65</v>
      </c>
      <c r="L136" s="6">
        <v>175</v>
      </c>
      <c r="M136" s="6">
        <v>60</v>
      </c>
      <c r="N136" s="6">
        <v>220</v>
      </c>
      <c r="O136" s="6">
        <v>525</v>
      </c>
      <c r="P136" s="6">
        <v>275</v>
      </c>
      <c r="Q136" s="6">
        <v>115</v>
      </c>
      <c r="R136" s="6">
        <v>0</v>
      </c>
      <c r="S136" s="6">
        <v>30</v>
      </c>
      <c r="T136" s="6">
        <v>170</v>
      </c>
      <c r="U136" s="6">
        <v>230</v>
      </c>
      <c r="V136" s="6">
        <v>250</v>
      </c>
      <c r="W136" s="6">
        <v>190</v>
      </c>
      <c r="X136" s="6">
        <v>135</v>
      </c>
      <c r="Y136" s="6">
        <v>145</v>
      </c>
      <c r="Z136" s="6">
        <v>90</v>
      </c>
      <c r="AA136" s="6">
        <v>55</v>
      </c>
      <c r="AB136" s="6">
        <v>40</v>
      </c>
      <c r="AC136" s="6">
        <v>35</v>
      </c>
      <c r="AD136" s="6">
        <v>20</v>
      </c>
      <c r="AE136" s="6">
        <v>15</v>
      </c>
      <c r="AF136" s="6">
        <v>15</v>
      </c>
      <c r="AG136" s="6" t="s">
        <v>236</v>
      </c>
      <c r="AH136" s="6">
        <v>10</v>
      </c>
      <c r="AI136" s="6" t="s">
        <v>236</v>
      </c>
      <c r="AJ136" s="6" t="s">
        <v>236</v>
      </c>
      <c r="AK136" s="6" t="s">
        <v>236</v>
      </c>
      <c r="AL136" s="6">
        <v>0</v>
      </c>
      <c r="AM136" s="6" t="s">
        <v>236</v>
      </c>
      <c r="AN136" s="6" t="s">
        <v>236</v>
      </c>
      <c r="AO136" s="6">
        <v>0</v>
      </c>
      <c r="AP136" s="6">
        <v>0</v>
      </c>
      <c r="AQ136" s="6">
        <v>0</v>
      </c>
      <c r="AR136" s="6" t="s">
        <v>236</v>
      </c>
    </row>
    <row r="137" spans="1:44" x14ac:dyDescent="0.25">
      <c r="A137" t="s">
        <v>147</v>
      </c>
      <c r="B137" t="s">
        <v>43</v>
      </c>
      <c r="C137" t="s">
        <v>9</v>
      </c>
      <c r="D137" s="6">
        <v>0</v>
      </c>
      <c r="E137" s="6">
        <v>0</v>
      </c>
      <c r="F137" s="6">
        <v>0</v>
      </c>
      <c r="G137" s="6">
        <v>0</v>
      </c>
      <c r="H137" s="6">
        <v>0</v>
      </c>
      <c r="I137" s="6">
        <v>370</v>
      </c>
      <c r="J137" s="6" t="s">
        <v>236</v>
      </c>
      <c r="K137" s="6">
        <v>15</v>
      </c>
      <c r="L137" s="6">
        <v>60</v>
      </c>
      <c r="M137" s="6">
        <v>30</v>
      </c>
      <c r="N137" s="6">
        <v>55</v>
      </c>
      <c r="O137" s="6">
        <v>125</v>
      </c>
      <c r="P137" s="6">
        <v>60</v>
      </c>
      <c r="Q137" s="6">
        <v>35</v>
      </c>
      <c r="R137" s="6">
        <v>0</v>
      </c>
      <c r="S137" s="6">
        <v>10</v>
      </c>
      <c r="T137" s="6">
        <v>40</v>
      </c>
      <c r="U137" s="6">
        <v>65</v>
      </c>
      <c r="V137" s="6">
        <v>60</v>
      </c>
      <c r="W137" s="6">
        <v>45</v>
      </c>
      <c r="X137" s="6">
        <v>35</v>
      </c>
      <c r="Y137" s="6">
        <v>25</v>
      </c>
      <c r="Z137" s="6">
        <v>30</v>
      </c>
      <c r="AA137" s="6">
        <v>20</v>
      </c>
      <c r="AB137" s="6">
        <v>15</v>
      </c>
      <c r="AC137" s="6">
        <v>15</v>
      </c>
      <c r="AD137" s="6" t="s">
        <v>236</v>
      </c>
      <c r="AE137" s="6" t="s">
        <v>236</v>
      </c>
      <c r="AF137" s="6" t="s">
        <v>236</v>
      </c>
      <c r="AG137" s="6" t="s">
        <v>236</v>
      </c>
      <c r="AH137" s="6" t="s">
        <v>236</v>
      </c>
      <c r="AI137" s="6" t="s">
        <v>236</v>
      </c>
      <c r="AJ137" s="6">
        <v>0</v>
      </c>
      <c r="AK137" s="6">
        <v>0</v>
      </c>
      <c r="AL137" s="6" t="s">
        <v>236</v>
      </c>
      <c r="AM137" s="6">
        <v>0</v>
      </c>
      <c r="AN137" s="6">
        <v>0</v>
      </c>
      <c r="AO137" s="6">
        <v>0</v>
      </c>
      <c r="AP137" s="6">
        <v>0</v>
      </c>
      <c r="AQ137" s="6">
        <v>0</v>
      </c>
      <c r="AR137" s="6">
        <v>0</v>
      </c>
    </row>
    <row r="138" spans="1:44" x14ac:dyDescent="0.25">
      <c r="A138" t="s">
        <v>148</v>
      </c>
      <c r="B138" t="s">
        <v>21</v>
      </c>
      <c r="C138" t="s">
        <v>2</v>
      </c>
      <c r="D138" s="6">
        <v>625</v>
      </c>
      <c r="E138" s="6">
        <v>25215</v>
      </c>
      <c r="F138" s="6">
        <v>22140</v>
      </c>
      <c r="G138" s="6">
        <v>15720</v>
      </c>
      <c r="H138" s="6" t="s">
        <v>236</v>
      </c>
      <c r="I138" s="6">
        <v>15975</v>
      </c>
      <c r="J138" s="6">
        <v>1455</v>
      </c>
      <c r="K138" s="6">
        <v>4000</v>
      </c>
      <c r="L138" s="6">
        <v>5230</v>
      </c>
      <c r="M138" s="6">
        <v>2630</v>
      </c>
      <c r="N138" s="6">
        <v>15735</v>
      </c>
      <c r="O138" s="6">
        <v>25030</v>
      </c>
      <c r="P138" s="6">
        <v>13195</v>
      </c>
      <c r="Q138" s="6">
        <v>12410</v>
      </c>
      <c r="R138" s="6" t="s">
        <v>236</v>
      </c>
      <c r="S138" s="6">
        <v>3670</v>
      </c>
      <c r="T138" s="6">
        <v>3150</v>
      </c>
      <c r="U138" s="6">
        <v>2900</v>
      </c>
      <c r="V138" s="6">
        <v>3085</v>
      </c>
      <c r="W138" s="6">
        <v>3390</v>
      </c>
      <c r="X138" s="6">
        <v>3475</v>
      </c>
      <c r="Y138" s="6">
        <v>3515</v>
      </c>
      <c r="Z138" s="6">
        <v>3505</v>
      </c>
      <c r="AA138" s="6">
        <v>3345</v>
      </c>
      <c r="AB138" s="6">
        <v>3045</v>
      </c>
      <c r="AC138" s="6">
        <v>2810</v>
      </c>
      <c r="AD138" s="6">
        <v>2730</v>
      </c>
      <c r="AE138" s="6">
        <v>2525</v>
      </c>
      <c r="AF138" s="6">
        <v>2450</v>
      </c>
      <c r="AG138" s="6">
        <v>2245</v>
      </c>
      <c r="AH138" s="6">
        <v>2210</v>
      </c>
      <c r="AI138" s="6">
        <v>2075</v>
      </c>
      <c r="AJ138" s="6">
        <v>2050</v>
      </c>
      <c r="AK138" s="6">
        <v>2005</v>
      </c>
      <c r="AL138" s="6">
        <v>1905</v>
      </c>
      <c r="AM138" s="6">
        <v>1965</v>
      </c>
      <c r="AN138" s="6">
        <v>1915</v>
      </c>
      <c r="AO138" s="6">
        <v>2330</v>
      </c>
      <c r="AP138" s="6">
        <v>3625</v>
      </c>
      <c r="AQ138" s="6">
        <v>13735</v>
      </c>
      <c r="AR138" s="6">
        <v>30</v>
      </c>
    </row>
    <row r="139" spans="1:44" x14ac:dyDescent="0.25">
      <c r="A139" t="s">
        <v>149</v>
      </c>
      <c r="B139" t="s">
        <v>12</v>
      </c>
      <c r="C139" t="s">
        <v>2</v>
      </c>
      <c r="D139" s="6">
        <v>400</v>
      </c>
      <c r="E139" s="6">
        <v>820</v>
      </c>
      <c r="F139" s="6">
        <v>8280</v>
      </c>
      <c r="G139" s="6">
        <v>26295</v>
      </c>
      <c r="H139" s="6">
        <v>430</v>
      </c>
      <c r="I139" s="6">
        <v>10590</v>
      </c>
      <c r="J139" s="6">
        <v>2035</v>
      </c>
      <c r="K139" s="6">
        <v>2425</v>
      </c>
      <c r="L139" s="6">
        <v>2455</v>
      </c>
      <c r="M139" s="6">
        <v>1340</v>
      </c>
      <c r="N139" s="6">
        <v>8960</v>
      </c>
      <c r="O139" s="6">
        <v>16635</v>
      </c>
      <c r="P139" s="6">
        <v>6690</v>
      </c>
      <c r="Q139" s="6">
        <v>6275</v>
      </c>
      <c r="R139" s="6">
        <v>0</v>
      </c>
      <c r="S139" s="6">
        <v>95</v>
      </c>
      <c r="T139" s="6">
        <v>270</v>
      </c>
      <c r="U139" s="6">
        <v>285</v>
      </c>
      <c r="V139" s="6">
        <v>285</v>
      </c>
      <c r="W139" s="6">
        <v>380</v>
      </c>
      <c r="X139" s="6">
        <v>465</v>
      </c>
      <c r="Y139" s="6">
        <v>505</v>
      </c>
      <c r="Z139" s="6">
        <v>555</v>
      </c>
      <c r="AA139" s="6">
        <v>635</v>
      </c>
      <c r="AB139" s="6">
        <v>785</v>
      </c>
      <c r="AC139" s="6">
        <v>870</v>
      </c>
      <c r="AD139" s="6">
        <v>995</v>
      </c>
      <c r="AE139" s="6">
        <v>1085</v>
      </c>
      <c r="AF139" s="6">
        <v>1240</v>
      </c>
      <c r="AG139" s="6">
        <v>1380</v>
      </c>
      <c r="AH139" s="6">
        <v>1515</v>
      </c>
      <c r="AI139" s="6">
        <v>1545</v>
      </c>
      <c r="AJ139" s="6">
        <v>1665</v>
      </c>
      <c r="AK139" s="6">
        <v>1840</v>
      </c>
      <c r="AL139" s="6">
        <v>2060</v>
      </c>
      <c r="AM139" s="6">
        <v>2175</v>
      </c>
      <c r="AN139" s="6">
        <v>2410</v>
      </c>
      <c r="AO139" s="6">
        <v>3210</v>
      </c>
      <c r="AP139" s="6">
        <v>6820</v>
      </c>
      <c r="AQ139" s="6">
        <v>13745</v>
      </c>
      <c r="AR139" s="6" t="s">
        <v>236</v>
      </c>
    </row>
    <row r="140" spans="1:44" x14ac:dyDescent="0.25">
      <c r="A140" t="s">
        <v>150</v>
      </c>
      <c r="B140" t="s">
        <v>1</v>
      </c>
      <c r="C140" t="s">
        <v>2</v>
      </c>
      <c r="D140" s="6">
        <v>825</v>
      </c>
      <c r="E140" s="6">
        <v>2460</v>
      </c>
      <c r="F140" s="6">
        <v>19250</v>
      </c>
      <c r="G140" s="6">
        <v>74875</v>
      </c>
      <c r="H140" s="6">
        <v>19370</v>
      </c>
      <c r="I140" s="6">
        <v>24550</v>
      </c>
      <c r="J140" s="6">
        <v>3935</v>
      </c>
      <c r="K140" s="6">
        <v>8315</v>
      </c>
      <c r="L140" s="6">
        <v>11195</v>
      </c>
      <c r="M140" s="6">
        <v>5240</v>
      </c>
      <c r="N140" s="6">
        <v>39650</v>
      </c>
      <c r="O140" s="6">
        <v>47140</v>
      </c>
      <c r="P140" s="6">
        <v>15955</v>
      </c>
      <c r="Q140" s="6">
        <v>9825</v>
      </c>
      <c r="R140" s="6">
        <v>65</v>
      </c>
      <c r="S140" s="6">
        <v>615</v>
      </c>
      <c r="T140" s="6">
        <v>4440</v>
      </c>
      <c r="U140" s="6">
        <v>8690</v>
      </c>
      <c r="V140" s="6">
        <v>9385</v>
      </c>
      <c r="W140" s="6">
        <v>8645</v>
      </c>
      <c r="X140" s="6">
        <v>7600</v>
      </c>
      <c r="Y140" s="6">
        <v>6730</v>
      </c>
      <c r="Z140" s="6">
        <v>5975</v>
      </c>
      <c r="AA140" s="6">
        <v>5515</v>
      </c>
      <c r="AB140" s="6">
        <v>5335</v>
      </c>
      <c r="AC140" s="6">
        <v>4970</v>
      </c>
      <c r="AD140" s="6">
        <v>4860</v>
      </c>
      <c r="AE140" s="6">
        <v>4730</v>
      </c>
      <c r="AF140" s="6">
        <v>4600</v>
      </c>
      <c r="AG140" s="6">
        <v>4545</v>
      </c>
      <c r="AH140" s="6">
        <v>4420</v>
      </c>
      <c r="AI140" s="6">
        <v>4160</v>
      </c>
      <c r="AJ140" s="6">
        <v>4065</v>
      </c>
      <c r="AK140" s="6">
        <v>4320</v>
      </c>
      <c r="AL140" s="6">
        <v>4360</v>
      </c>
      <c r="AM140" s="6">
        <v>4420</v>
      </c>
      <c r="AN140" s="6">
        <v>4720</v>
      </c>
      <c r="AO140" s="6">
        <v>5075</v>
      </c>
      <c r="AP140" s="6">
        <v>7725</v>
      </c>
      <c r="AQ140" s="6">
        <v>11405</v>
      </c>
      <c r="AR140" s="6">
        <v>20</v>
      </c>
    </row>
    <row r="141" spans="1:44" x14ac:dyDescent="0.25">
      <c r="A141" t="s">
        <v>151</v>
      </c>
      <c r="B141" t="s">
        <v>17</v>
      </c>
      <c r="C141" t="s">
        <v>2</v>
      </c>
      <c r="D141" s="6">
        <v>1395</v>
      </c>
      <c r="E141" s="6">
        <v>1505</v>
      </c>
      <c r="F141" s="6">
        <v>11790</v>
      </c>
      <c r="G141" s="6">
        <v>45010</v>
      </c>
      <c r="H141" s="6">
        <v>15745</v>
      </c>
      <c r="I141" s="6">
        <v>12505</v>
      </c>
      <c r="J141" s="6">
        <v>2785</v>
      </c>
      <c r="K141" s="6">
        <v>4985</v>
      </c>
      <c r="L141" s="6">
        <v>5935</v>
      </c>
      <c r="M141" s="6">
        <v>2980</v>
      </c>
      <c r="N141" s="6">
        <v>19595</v>
      </c>
      <c r="O141" s="6">
        <v>29970</v>
      </c>
      <c r="P141" s="6">
        <v>11510</v>
      </c>
      <c r="Q141" s="6">
        <v>10185</v>
      </c>
      <c r="R141" s="6" t="s">
        <v>236</v>
      </c>
      <c r="S141" s="6">
        <v>1150</v>
      </c>
      <c r="T141" s="6">
        <v>2005</v>
      </c>
      <c r="U141" s="6">
        <v>2070</v>
      </c>
      <c r="V141" s="6">
        <v>2015</v>
      </c>
      <c r="W141" s="6">
        <v>2355</v>
      </c>
      <c r="X141" s="6">
        <v>2590</v>
      </c>
      <c r="Y141" s="6">
        <v>2675</v>
      </c>
      <c r="Z141" s="6">
        <v>2780</v>
      </c>
      <c r="AA141" s="6">
        <v>2845</v>
      </c>
      <c r="AB141" s="6">
        <v>2880</v>
      </c>
      <c r="AC141" s="6">
        <v>2885</v>
      </c>
      <c r="AD141" s="6">
        <v>2855</v>
      </c>
      <c r="AE141" s="6">
        <v>3020</v>
      </c>
      <c r="AF141" s="6">
        <v>2965</v>
      </c>
      <c r="AG141" s="6">
        <v>3035</v>
      </c>
      <c r="AH141" s="6">
        <v>3080</v>
      </c>
      <c r="AI141" s="6">
        <v>3100</v>
      </c>
      <c r="AJ141" s="6">
        <v>3265</v>
      </c>
      <c r="AK141" s="6">
        <v>3550</v>
      </c>
      <c r="AL141" s="6">
        <v>3430</v>
      </c>
      <c r="AM141" s="6">
        <v>3105</v>
      </c>
      <c r="AN141" s="6">
        <v>2700</v>
      </c>
      <c r="AO141" s="6">
        <v>3080</v>
      </c>
      <c r="AP141" s="6">
        <v>6820</v>
      </c>
      <c r="AQ141" s="6">
        <v>17440</v>
      </c>
      <c r="AR141" s="6">
        <v>260</v>
      </c>
    </row>
    <row r="142" spans="1:44" x14ac:dyDescent="0.25">
      <c r="A142" t="s">
        <v>152</v>
      </c>
      <c r="B142" t="s">
        <v>17</v>
      </c>
      <c r="C142" t="s">
        <v>2</v>
      </c>
      <c r="D142" s="6">
        <v>360</v>
      </c>
      <c r="E142" s="6">
        <v>2640</v>
      </c>
      <c r="F142" s="6">
        <v>27625</v>
      </c>
      <c r="G142" s="6">
        <v>24670</v>
      </c>
      <c r="H142" s="6">
        <v>6450</v>
      </c>
      <c r="I142" s="6">
        <v>0</v>
      </c>
      <c r="J142" s="6">
        <v>985</v>
      </c>
      <c r="K142" s="6">
        <v>2715</v>
      </c>
      <c r="L142" s="6">
        <v>3530</v>
      </c>
      <c r="M142" s="6">
        <v>1905</v>
      </c>
      <c r="N142" s="6">
        <v>12625</v>
      </c>
      <c r="O142" s="6">
        <v>19560</v>
      </c>
      <c r="P142" s="6">
        <v>11035</v>
      </c>
      <c r="Q142" s="6">
        <v>9390</v>
      </c>
      <c r="R142" s="6">
        <v>0</v>
      </c>
      <c r="S142" s="6">
        <v>125</v>
      </c>
      <c r="T142" s="6">
        <v>670</v>
      </c>
      <c r="U142" s="6">
        <v>1240</v>
      </c>
      <c r="V142" s="6">
        <v>1790</v>
      </c>
      <c r="W142" s="6">
        <v>2295</v>
      </c>
      <c r="X142" s="6">
        <v>2465</v>
      </c>
      <c r="Y142" s="6">
        <v>2615</v>
      </c>
      <c r="Z142" s="6">
        <v>2665</v>
      </c>
      <c r="AA142" s="6">
        <v>2540</v>
      </c>
      <c r="AB142" s="6">
        <v>2340</v>
      </c>
      <c r="AC142" s="6">
        <v>2225</v>
      </c>
      <c r="AD142" s="6">
        <v>2135</v>
      </c>
      <c r="AE142" s="6">
        <v>2055</v>
      </c>
      <c r="AF142" s="6">
        <v>2080</v>
      </c>
      <c r="AG142" s="6">
        <v>1995</v>
      </c>
      <c r="AH142" s="6">
        <v>2005</v>
      </c>
      <c r="AI142" s="6">
        <v>2085</v>
      </c>
      <c r="AJ142" s="6">
        <v>2055</v>
      </c>
      <c r="AK142" s="6">
        <v>2090</v>
      </c>
      <c r="AL142" s="6">
        <v>2025</v>
      </c>
      <c r="AM142" s="6">
        <v>2020</v>
      </c>
      <c r="AN142" s="6">
        <v>2260</v>
      </c>
      <c r="AO142" s="6">
        <v>2435</v>
      </c>
      <c r="AP142" s="6">
        <v>4300</v>
      </c>
      <c r="AQ142" s="6">
        <v>11230</v>
      </c>
      <c r="AR142" s="6" t="s">
        <v>236</v>
      </c>
    </row>
    <row r="143" spans="1:44" x14ac:dyDescent="0.25">
      <c r="A143" t="s">
        <v>153</v>
      </c>
      <c r="B143" t="s">
        <v>1</v>
      </c>
      <c r="C143" t="s">
        <v>2</v>
      </c>
      <c r="D143" s="6">
        <v>320</v>
      </c>
      <c r="E143" s="6">
        <v>11345</v>
      </c>
      <c r="F143" s="6">
        <v>24285</v>
      </c>
      <c r="G143" s="6">
        <v>19850</v>
      </c>
      <c r="H143" s="6">
        <v>395</v>
      </c>
      <c r="I143" s="6">
        <v>19690</v>
      </c>
      <c r="J143" s="6">
        <v>1640</v>
      </c>
      <c r="K143" s="6">
        <v>3640</v>
      </c>
      <c r="L143" s="6">
        <v>4325</v>
      </c>
      <c r="M143" s="6">
        <v>2555</v>
      </c>
      <c r="N143" s="6">
        <v>18160</v>
      </c>
      <c r="O143" s="6">
        <v>26360</v>
      </c>
      <c r="P143" s="6">
        <v>10955</v>
      </c>
      <c r="Q143" s="6">
        <v>8260</v>
      </c>
      <c r="R143" s="6">
        <v>0</v>
      </c>
      <c r="S143" s="6">
        <v>4190</v>
      </c>
      <c r="T143" s="6">
        <v>2625</v>
      </c>
      <c r="U143" s="6">
        <v>1450</v>
      </c>
      <c r="V143" s="6">
        <v>1665</v>
      </c>
      <c r="W143" s="6">
        <v>1895</v>
      </c>
      <c r="X143" s="6">
        <v>2110</v>
      </c>
      <c r="Y143" s="6">
        <v>2285</v>
      </c>
      <c r="Z143" s="6">
        <v>2380</v>
      </c>
      <c r="AA143" s="6">
        <v>2280</v>
      </c>
      <c r="AB143" s="6">
        <v>2235</v>
      </c>
      <c r="AC143" s="6">
        <v>2110</v>
      </c>
      <c r="AD143" s="6">
        <v>2215</v>
      </c>
      <c r="AE143" s="6">
        <v>2080</v>
      </c>
      <c r="AF143" s="6">
        <v>2065</v>
      </c>
      <c r="AG143" s="6">
        <v>2085</v>
      </c>
      <c r="AH143" s="6">
        <v>2020</v>
      </c>
      <c r="AI143" s="6">
        <v>1965</v>
      </c>
      <c r="AJ143" s="6">
        <v>1955</v>
      </c>
      <c r="AK143" s="6">
        <v>1895</v>
      </c>
      <c r="AL143" s="6">
        <v>1840</v>
      </c>
      <c r="AM143" s="6">
        <v>1885</v>
      </c>
      <c r="AN143" s="6">
        <v>1870</v>
      </c>
      <c r="AO143" s="6">
        <v>1820</v>
      </c>
      <c r="AP143" s="6">
        <v>1835</v>
      </c>
      <c r="AQ143" s="6">
        <v>24965</v>
      </c>
      <c r="AR143" s="6">
        <v>170</v>
      </c>
    </row>
    <row r="144" spans="1:44" x14ac:dyDescent="0.25">
      <c r="A144" t="s">
        <v>154</v>
      </c>
      <c r="B144" t="s">
        <v>43</v>
      </c>
      <c r="C144" t="s">
        <v>2</v>
      </c>
      <c r="D144" s="6">
        <v>390</v>
      </c>
      <c r="E144" s="6">
        <v>2315</v>
      </c>
      <c r="F144" s="6">
        <v>16785</v>
      </c>
      <c r="G144" s="6">
        <v>13325</v>
      </c>
      <c r="H144" s="6">
        <v>640</v>
      </c>
      <c r="I144" s="6">
        <v>1385</v>
      </c>
      <c r="J144" s="6">
        <v>215</v>
      </c>
      <c r="K144" s="6">
        <v>930</v>
      </c>
      <c r="L144" s="6">
        <v>1805</v>
      </c>
      <c r="M144" s="6">
        <v>965</v>
      </c>
      <c r="N144" s="6">
        <v>7680</v>
      </c>
      <c r="O144" s="6">
        <v>11835</v>
      </c>
      <c r="P144" s="6">
        <v>5855</v>
      </c>
      <c r="Q144" s="6">
        <v>5555</v>
      </c>
      <c r="R144" s="6">
        <v>0</v>
      </c>
      <c r="S144" s="6">
        <v>460</v>
      </c>
      <c r="T144" s="6">
        <v>495</v>
      </c>
      <c r="U144" s="6">
        <v>415</v>
      </c>
      <c r="V144" s="6">
        <v>420</v>
      </c>
      <c r="W144" s="6">
        <v>505</v>
      </c>
      <c r="X144" s="6">
        <v>595</v>
      </c>
      <c r="Y144" s="6">
        <v>640</v>
      </c>
      <c r="Z144" s="6">
        <v>800</v>
      </c>
      <c r="AA144" s="6">
        <v>850</v>
      </c>
      <c r="AB144" s="6">
        <v>865</v>
      </c>
      <c r="AC144" s="6">
        <v>960</v>
      </c>
      <c r="AD144" s="6">
        <v>1050</v>
      </c>
      <c r="AE144" s="6">
        <v>1215</v>
      </c>
      <c r="AF144" s="6">
        <v>1240</v>
      </c>
      <c r="AG144" s="6">
        <v>1460</v>
      </c>
      <c r="AH144" s="6">
        <v>1475</v>
      </c>
      <c r="AI144" s="6">
        <v>1565</v>
      </c>
      <c r="AJ144" s="6">
        <v>1565</v>
      </c>
      <c r="AK144" s="6">
        <v>1680</v>
      </c>
      <c r="AL144" s="6">
        <v>1785</v>
      </c>
      <c r="AM144" s="6">
        <v>1775</v>
      </c>
      <c r="AN144" s="6">
        <v>1785</v>
      </c>
      <c r="AO144" s="6">
        <v>1940</v>
      </c>
      <c r="AP144" s="6">
        <v>3365</v>
      </c>
      <c r="AQ144" s="6">
        <v>5925</v>
      </c>
      <c r="AR144" s="6">
        <v>10</v>
      </c>
    </row>
    <row r="145" spans="1:44" x14ac:dyDescent="0.25">
      <c r="A145" t="s">
        <v>155</v>
      </c>
      <c r="B145" t="s">
        <v>21</v>
      </c>
      <c r="C145" t="s">
        <v>2</v>
      </c>
      <c r="D145" s="6">
        <v>2630</v>
      </c>
      <c r="E145" s="6">
        <v>12960</v>
      </c>
      <c r="F145" s="6">
        <v>43010</v>
      </c>
      <c r="G145" s="6">
        <v>53000</v>
      </c>
      <c r="H145" s="6">
        <v>915</v>
      </c>
      <c r="I145" s="6">
        <v>24410</v>
      </c>
      <c r="J145" s="6">
        <v>1895</v>
      </c>
      <c r="K145" s="6">
        <v>5970</v>
      </c>
      <c r="L145" s="6">
        <v>7975</v>
      </c>
      <c r="M145" s="6">
        <v>4335</v>
      </c>
      <c r="N145" s="6">
        <v>30915</v>
      </c>
      <c r="O145" s="6">
        <v>49555</v>
      </c>
      <c r="P145" s="6">
        <v>20990</v>
      </c>
      <c r="Q145" s="6">
        <v>15290</v>
      </c>
      <c r="R145" s="6">
        <v>0</v>
      </c>
      <c r="S145" s="6">
        <v>1440</v>
      </c>
      <c r="T145" s="6">
        <v>5105</v>
      </c>
      <c r="U145" s="6">
        <v>7755</v>
      </c>
      <c r="V145" s="6">
        <v>7505</v>
      </c>
      <c r="W145" s="6">
        <v>6250</v>
      </c>
      <c r="X145" s="6">
        <v>5190</v>
      </c>
      <c r="Y145" s="6">
        <v>4410</v>
      </c>
      <c r="Z145" s="6">
        <v>3865</v>
      </c>
      <c r="AA145" s="6">
        <v>3610</v>
      </c>
      <c r="AB145" s="6">
        <v>3565</v>
      </c>
      <c r="AC145" s="6">
        <v>3385</v>
      </c>
      <c r="AD145" s="6">
        <v>3500</v>
      </c>
      <c r="AE145" s="6">
        <v>3675</v>
      </c>
      <c r="AF145" s="6">
        <v>3700</v>
      </c>
      <c r="AG145" s="6">
        <v>3870</v>
      </c>
      <c r="AH145" s="6">
        <v>3780</v>
      </c>
      <c r="AI145" s="6">
        <v>3795</v>
      </c>
      <c r="AJ145" s="6">
        <v>3820</v>
      </c>
      <c r="AK145" s="6">
        <v>3785</v>
      </c>
      <c r="AL145" s="6">
        <v>3790</v>
      </c>
      <c r="AM145" s="6">
        <v>3940</v>
      </c>
      <c r="AN145" s="6">
        <v>4015</v>
      </c>
      <c r="AO145" s="6">
        <v>4430</v>
      </c>
      <c r="AP145" s="6">
        <v>7875</v>
      </c>
      <c r="AQ145" s="6">
        <v>30840</v>
      </c>
      <c r="AR145" s="6">
        <v>25</v>
      </c>
    </row>
    <row r="146" spans="1:44" x14ac:dyDescent="0.25">
      <c r="A146" t="s">
        <v>156</v>
      </c>
      <c r="B146" t="s">
        <v>21</v>
      </c>
      <c r="C146" t="s">
        <v>2</v>
      </c>
      <c r="D146" s="6">
        <v>520</v>
      </c>
      <c r="E146" s="6">
        <v>15405</v>
      </c>
      <c r="F146" s="6">
        <v>47180</v>
      </c>
      <c r="G146" s="6">
        <v>33345</v>
      </c>
      <c r="H146" s="6">
        <v>2790</v>
      </c>
      <c r="I146" s="6">
        <v>35</v>
      </c>
      <c r="J146" s="6">
        <v>1365</v>
      </c>
      <c r="K146" s="6">
        <v>4400</v>
      </c>
      <c r="L146" s="6">
        <v>6125</v>
      </c>
      <c r="M146" s="6">
        <v>3585</v>
      </c>
      <c r="N146" s="6">
        <v>20865</v>
      </c>
      <c r="O146" s="6">
        <v>32045</v>
      </c>
      <c r="P146" s="6">
        <v>17015</v>
      </c>
      <c r="Q146" s="6">
        <v>13880</v>
      </c>
      <c r="R146" s="6">
        <v>0</v>
      </c>
      <c r="S146" s="6">
        <v>215</v>
      </c>
      <c r="T146" s="6">
        <v>715</v>
      </c>
      <c r="U146" s="6">
        <v>1310</v>
      </c>
      <c r="V146" s="6">
        <v>1960</v>
      </c>
      <c r="W146" s="6">
        <v>2595</v>
      </c>
      <c r="X146" s="6">
        <v>3260</v>
      </c>
      <c r="Y146" s="6">
        <v>3570</v>
      </c>
      <c r="Z146" s="6">
        <v>3850</v>
      </c>
      <c r="AA146" s="6">
        <v>3950</v>
      </c>
      <c r="AB146" s="6">
        <v>3945</v>
      </c>
      <c r="AC146" s="6">
        <v>3790</v>
      </c>
      <c r="AD146" s="6">
        <v>3790</v>
      </c>
      <c r="AE146" s="6">
        <v>3705</v>
      </c>
      <c r="AF146" s="6">
        <v>3595</v>
      </c>
      <c r="AG146" s="6">
        <v>3530</v>
      </c>
      <c r="AH146" s="6">
        <v>3430</v>
      </c>
      <c r="AI146" s="6">
        <v>3180</v>
      </c>
      <c r="AJ146" s="6">
        <v>3105</v>
      </c>
      <c r="AK146" s="6">
        <v>3145</v>
      </c>
      <c r="AL146" s="6">
        <v>2920</v>
      </c>
      <c r="AM146" s="6">
        <v>2965</v>
      </c>
      <c r="AN146" s="6">
        <v>2915</v>
      </c>
      <c r="AO146" s="6">
        <v>2895</v>
      </c>
      <c r="AP146" s="6">
        <v>3650</v>
      </c>
      <c r="AQ146" s="6">
        <v>27300</v>
      </c>
      <c r="AR146" s="6" t="s">
        <v>236</v>
      </c>
    </row>
    <row r="147" spans="1:44" x14ac:dyDescent="0.25">
      <c r="A147" t="s">
        <v>157</v>
      </c>
      <c r="B147" t="s">
        <v>43</v>
      </c>
      <c r="C147" t="s">
        <v>2</v>
      </c>
      <c r="D147" s="6">
        <v>430</v>
      </c>
      <c r="E147" s="6">
        <v>2340</v>
      </c>
      <c r="F147" s="6">
        <v>28205</v>
      </c>
      <c r="G147" s="6">
        <v>21105</v>
      </c>
      <c r="H147" s="6">
        <v>4705</v>
      </c>
      <c r="I147" s="6">
        <v>20850</v>
      </c>
      <c r="J147" s="6">
        <v>1005</v>
      </c>
      <c r="K147" s="6">
        <v>3435</v>
      </c>
      <c r="L147" s="6">
        <v>5720</v>
      </c>
      <c r="M147" s="6">
        <v>2915</v>
      </c>
      <c r="N147" s="6">
        <v>15250</v>
      </c>
      <c r="O147" s="6">
        <v>25615</v>
      </c>
      <c r="P147" s="6">
        <v>13515</v>
      </c>
      <c r="Q147" s="6">
        <v>10180</v>
      </c>
      <c r="R147" s="6" t="s">
        <v>236</v>
      </c>
      <c r="S147" s="6">
        <v>790</v>
      </c>
      <c r="T147" s="6">
        <v>3150</v>
      </c>
      <c r="U147" s="6">
        <v>5305</v>
      </c>
      <c r="V147" s="6">
        <v>5300</v>
      </c>
      <c r="W147" s="6">
        <v>4925</v>
      </c>
      <c r="X147" s="6">
        <v>4405</v>
      </c>
      <c r="Y147" s="6">
        <v>3695</v>
      </c>
      <c r="Z147" s="6">
        <v>3145</v>
      </c>
      <c r="AA147" s="6">
        <v>2750</v>
      </c>
      <c r="AB147" s="6">
        <v>2375</v>
      </c>
      <c r="AC147" s="6">
        <v>2180</v>
      </c>
      <c r="AD147" s="6">
        <v>2025</v>
      </c>
      <c r="AE147" s="6">
        <v>1970</v>
      </c>
      <c r="AF147" s="6">
        <v>1980</v>
      </c>
      <c r="AG147" s="6">
        <v>2070</v>
      </c>
      <c r="AH147" s="6">
        <v>1990</v>
      </c>
      <c r="AI147" s="6">
        <v>2070</v>
      </c>
      <c r="AJ147" s="6">
        <v>2095</v>
      </c>
      <c r="AK147" s="6">
        <v>2160</v>
      </c>
      <c r="AL147" s="6">
        <v>2230</v>
      </c>
      <c r="AM147" s="6">
        <v>2435</v>
      </c>
      <c r="AN147" s="6">
        <v>2400</v>
      </c>
      <c r="AO147" s="6">
        <v>2940</v>
      </c>
      <c r="AP147" s="6">
        <v>4785</v>
      </c>
      <c r="AQ147" s="6">
        <v>8375</v>
      </c>
      <c r="AR147" s="6">
        <v>90</v>
      </c>
    </row>
    <row r="148" spans="1:44" x14ac:dyDescent="0.25">
      <c r="A148" t="s">
        <v>158</v>
      </c>
      <c r="B148" t="s">
        <v>12</v>
      </c>
      <c r="C148" t="s">
        <v>9</v>
      </c>
      <c r="D148" s="6">
        <v>35</v>
      </c>
      <c r="E148" s="6">
        <v>40</v>
      </c>
      <c r="F148" s="6">
        <v>2375</v>
      </c>
      <c r="G148" s="6">
        <v>40340</v>
      </c>
      <c r="H148" s="6">
        <v>5590</v>
      </c>
      <c r="I148" s="6">
        <v>1285</v>
      </c>
      <c r="J148" s="6">
        <v>935</v>
      </c>
      <c r="K148" s="6">
        <v>1485</v>
      </c>
      <c r="L148" s="6">
        <v>2100</v>
      </c>
      <c r="M148" s="6">
        <v>990</v>
      </c>
      <c r="N148" s="6">
        <v>23215</v>
      </c>
      <c r="O148" s="6">
        <v>18405</v>
      </c>
      <c r="P148" s="6">
        <v>2000</v>
      </c>
      <c r="Q148" s="6">
        <v>535</v>
      </c>
      <c r="R148" s="6" t="s">
        <v>236</v>
      </c>
      <c r="S148" s="6">
        <v>1260</v>
      </c>
      <c r="T148" s="6">
        <v>1000</v>
      </c>
      <c r="U148" s="6">
        <v>1410</v>
      </c>
      <c r="V148" s="6">
        <v>2185</v>
      </c>
      <c r="W148" s="6">
        <v>3180</v>
      </c>
      <c r="X148" s="6">
        <v>3870</v>
      </c>
      <c r="Y148" s="6">
        <v>3970</v>
      </c>
      <c r="Z148" s="6">
        <v>3860</v>
      </c>
      <c r="AA148" s="6">
        <v>3590</v>
      </c>
      <c r="AB148" s="6">
        <v>3240</v>
      </c>
      <c r="AC148" s="6">
        <v>2875</v>
      </c>
      <c r="AD148" s="6">
        <v>2560</v>
      </c>
      <c r="AE148" s="6">
        <v>2185</v>
      </c>
      <c r="AF148" s="6">
        <v>1995</v>
      </c>
      <c r="AG148" s="6">
        <v>1705</v>
      </c>
      <c r="AH148" s="6">
        <v>1480</v>
      </c>
      <c r="AI148" s="6">
        <v>1315</v>
      </c>
      <c r="AJ148" s="6">
        <v>1165</v>
      </c>
      <c r="AK148" s="6">
        <v>1175</v>
      </c>
      <c r="AL148" s="6">
        <v>1090</v>
      </c>
      <c r="AM148" s="6">
        <v>960</v>
      </c>
      <c r="AN148" s="6">
        <v>930</v>
      </c>
      <c r="AO148" s="6">
        <v>1080</v>
      </c>
      <c r="AP148" s="6">
        <v>1180</v>
      </c>
      <c r="AQ148" s="6">
        <v>350</v>
      </c>
      <c r="AR148" s="6">
        <v>65</v>
      </c>
    </row>
    <row r="149" spans="1:44" x14ac:dyDescent="0.25">
      <c r="A149" t="s">
        <v>159</v>
      </c>
      <c r="B149" t="s">
        <v>12</v>
      </c>
      <c r="C149" t="s">
        <v>9</v>
      </c>
      <c r="D149" s="6">
        <v>0</v>
      </c>
      <c r="E149" s="6">
        <v>8845</v>
      </c>
      <c r="F149" s="6">
        <v>6515</v>
      </c>
      <c r="G149" s="6">
        <v>40065</v>
      </c>
      <c r="H149" s="6">
        <v>2315</v>
      </c>
      <c r="I149" s="6">
        <v>7060</v>
      </c>
      <c r="J149" s="6">
        <v>2185</v>
      </c>
      <c r="K149" s="6">
        <v>4355</v>
      </c>
      <c r="L149" s="6">
        <v>5260</v>
      </c>
      <c r="M149" s="6">
        <v>2405</v>
      </c>
      <c r="N149" s="6">
        <v>20505</v>
      </c>
      <c r="O149" s="6">
        <v>24190</v>
      </c>
      <c r="P149" s="6">
        <v>4480</v>
      </c>
      <c r="Q149" s="6">
        <v>1425</v>
      </c>
      <c r="R149" s="6">
        <v>0</v>
      </c>
      <c r="S149" s="6">
        <v>5075</v>
      </c>
      <c r="T149" s="6">
        <v>3915</v>
      </c>
      <c r="U149" s="6">
        <v>2235</v>
      </c>
      <c r="V149" s="6">
        <v>2960</v>
      </c>
      <c r="W149" s="6">
        <v>3570</v>
      </c>
      <c r="X149" s="6">
        <v>3790</v>
      </c>
      <c r="Y149" s="6">
        <v>3775</v>
      </c>
      <c r="Z149" s="6">
        <v>3480</v>
      </c>
      <c r="AA149" s="6">
        <v>3210</v>
      </c>
      <c r="AB149" s="6">
        <v>3040</v>
      </c>
      <c r="AC149" s="6">
        <v>2795</v>
      </c>
      <c r="AD149" s="6">
        <v>2480</v>
      </c>
      <c r="AE149" s="6">
        <v>2420</v>
      </c>
      <c r="AF149" s="6">
        <v>2275</v>
      </c>
      <c r="AG149" s="6">
        <v>1960</v>
      </c>
      <c r="AH149" s="6">
        <v>1800</v>
      </c>
      <c r="AI149" s="6">
        <v>1590</v>
      </c>
      <c r="AJ149" s="6">
        <v>1360</v>
      </c>
      <c r="AK149" s="6">
        <v>1240</v>
      </c>
      <c r="AL149" s="6">
        <v>1090</v>
      </c>
      <c r="AM149" s="6">
        <v>980</v>
      </c>
      <c r="AN149" s="6">
        <v>865</v>
      </c>
      <c r="AO149" s="6">
        <v>695</v>
      </c>
      <c r="AP149" s="6">
        <v>540</v>
      </c>
      <c r="AQ149" s="6">
        <v>2055</v>
      </c>
      <c r="AR149" s="6">
        <v>5605</v>
      </c>
    </row>
    <row r="150" spans="1:44" x14ac:dyDescent="0.25">
      <c r="A150" t="s">
        <v>160</v>
      </c>
      <c r="B150" t="s">
        <v>12</v>
      </c>
      <c r="C150" t="s">
        <v>9</v>
      </c>
      <c r="D150" s="6">
        <v>0</v>
      </c>
      <c r="E150" s="6">
        <v>8485</v>
      </c>
      <c r="F150" s="6">
        <v>5335</v>
      </c>
      <c r="G150" s="6">
        <v>32090</v>
      </c>
      <c r="H150" s="6">
        <v>165</v>
      </c>
      <c r="I150" s="6">
        <v>15540</v>
      </c>
      <c r="J150" s="6">
        <v>1475</v>
      </c>
      <c r="K150" s="6">
        <v>3775</v>
      </c>
      <c r="L150" s="6">
        <v>4460</v>
      </c>
      <c r="M150" s="6">
        <v>2245</v>
      </c>
      <c r="N150" s="6">
        <v>19445</v>
      </c>
      <c r="O150" s="6">
        <v>23520</v>
      </c>
      <c r="P150" s="6">
        <v>4795</v>
      </c>
      <c r="Q150" s="6">
        <v>1895</v>
      </c>
      <c r="R150" s="6">
        <v>0</v>
      </c>
      <c r="S150" s="6">
        <v>3700</v>
      </c>
      <c r="T150" s="6">
        <v>3185</v>
      </c>
      <c r="U150" s="6">
        <v>1260</v>
      </c>
      <c r="V150" s="6">
        <v>1140</v>
      </c>
      <c r="W150" s="6">
        <v>1560</v>
      </c>
      <c r="X150" s="6">
        <v>1855</v>
      </c>
      <c r="Y150" s="6">
        <v>2020</v>
      </c>
      <c r="Z150" s="6">
        <v>2125</v>
      </c>
      <c r="AA150" s="6">
        <v>2110</v>
      </c>
      <c r="AB150" s="6">
        <v>2105</v>
      </c>
      <c r="AC150" s="6">
        <v>2055</v>
      </c>
      <c r="AD150" s="6">
        <v>2150</v>
      </c>
      <c r="AE150" s="6">
        <v>1990</v>
      </c>
      <c r="AF150" s="6">
        <v>1865</v>
      </c>
      <c r="AG150" s="6">
        <v>1955</v>
      </c>
      <c r="AH150" s="6">
        <v>1820</v>
      </c>
      <c r="AI150" s="6">
        <v>1660</v>
      </c>
      <c r="AJ150" s="6">
        <v>1530</v>
      </c>
      <c r="AK150" s="6">
        <v>1470</v>
      </c>
      <c r="AL150" s="6">
        <v>1340</v>
      </c>
      <c r="AM150" s="6">
        <v>1350</v>
      </c>
      <c r="AN150" s="6">
        <v>1245</v>
      </c>
      <c r="AO150" s="6">
        <v>1165</v>
      </c>
      <c r="AP150" s="6">
        <v>1110</v>
      </c>
      <c r="AQ150" s="6">
        <v>5470</v>
      </c>
      <c r="AR150" s="6">
        <v>12365</v>
      </c>
    </row>
    <row r="151" spans="1:44" x14ac:dyDescent="0.25">
      <c r="A151" t="s">
        <v>161</v>
      </c>
      <c r="B151" t="s">
        <v>12</v>
      </c>
      <c r="C151" t="s">
        <v>9</v>
      </c>
      <c r="D151" s="6">
        <v>0</v>
      </c>
      <c r="E151" s="6">
        <v>6655</v>
      </c>
      <c r="F151" s="6">
        <v>5750</v>
      </c>
      <c r="G151" s="6">
        <v>28015</v>
      </c>
      <c r="H151" s="6">
        <v>1475</v>
      </c>
      <c r="I151" s="6">
        <v>6085</v>
      </c>
      <c r="J151" s="6">
        <v>1220</v>
      </c>
      <c r="K151" s="6">
        <v>3515</v>
      </c>
      <c r="L151" s="6">
        <v>4325</v>
      </c>
      <c r="M151" s="6">
        <v>1965</v>
      </c>
      <c r="N151" s="6">
        <v>14690</v>
      </c>
      <c r="O151" s="6">
        <v>17880</v>
      </c>
      <c r="P151" s="6">
        <v>3240</v>
      </c>
      <c r="Q151" s="6">
        <v>1150</v>
      </c>
      <c r="R151" s="6">
        <v>0</v>
      </c>
      <c r="S151" s="6">
        <v>3905</v>
      </c>
      <c r="T151" s="6">
        <v>3500</v>
      </c>
      <c r="U151" s="6">
        <v>1925</v>
      </c>
      <c r="V151" s="6">
        <v>1990</v>
      </c>
      <c r="W151" s="6">
        <v>2375</v>
      </c>
      <c r="X151" s="6">
        <v>2685</v>
      </c>
      <c r="Y151" s="6">
        <v>2600</v>
      </c>
      <c r="Z151" s="6">
        <v>2535</v>
      </c>
      <c r="AA151" s="6">
        <v>2385</v>
      </c>
      <c r="AB151" s="6">
        <v>2110</v>
      </c>
      <c r="AC151" s="6">
        <v>2050</v>
      </c>
      <c r="AD151" s="6">
        <v>1920</v>
      </c>
      <c r="AE151" s="6">
        <v>1620</v>
      </c>
      <c r="AF151" s="6">
        <v>1450</v>
      </c>
      <c r="AG151" s="6">
        <v>1380</v>
      </c>
      <c r="AH151" s="6">
        <v>1240</v>
      </c>
      <c r="AI151" s="6">
        <v>1100</v>
      </c>
      <c r="AJ151" s="6">
        <v>1035</v>
      </c>
      <c r="AK151" s="6">
        <v>945</v>
      </c>
      <c r="AL151" s="6">
        <v>750</v>
      </c>
      <c r="AM151" s="6">
        <v>665</v>
      </c>
      <c r="AN151" s="6">
        <v>590</v>
      </c>
      <c r="AO151" s="6">
        <v>465</v>
      </c>
      <c r="AP151" s="6">
        <v>295</v>
      </c>
      <c r="AQ151" s="6">
        <v>1165</v>
      </c>
      <c r="AR151" s="6">
        <v>5310</v>
      </c>
    </row>
    <row r="152" spans="1:44" x14ac:dyDescent="0.25">
      <c r="A152" t="s">
        <v>162</v>
      </c>
      <c r="B152" t="s">
        <v>21</v>
      </c>
      <c r="C152" t="s">
        <v>2</v>
      </c>
      <c r="D152" s="6">
        <v>400</v>
      </c>
      <c r="E152" s="6">
        <v>14510</v>
      </c>
      <c r="F152" s="6">
        <v>56160</v>
      </c>
      <c r="G152" s="6">
        <v>27675</v>
      </c>
      <c r="H152" s="6">
        <v>1990</v>
      </c>
      <c r="I152" s="6">
        <v>260</v>
      </c>
      <c r="J152" s="6">
        <v>1360</v>
      </c>
      <c r="K152" s="6">
        <v>3260</v>
      </c>
      <c r="L152" s="6">
        <v>3685</v>
      </c>
      <c r="M152" s="6">
        <v>2740</v>
      </c>
      <c r="N152" s="6">
        <v>19985</v>
      </c>
      <c r="O152" s="6">
        <v>32540</v>
      </c>
      <c r="P152" s="6">
        <v>20265</v>
      </c>
      <c r="Q152" s="6">
        <v>17155</v>
      </c>
      <c r="R152" s="6" t="s">
        <v>236</v>
      </c>
      <c r="S152" s="6">
        <v>210</v>
      </c>
      <c r="T152" s="6">
        <v>725</v>
      </c>
      <c r="U152" s="6">
        <v>1010</v>
      </c>
      <c r="V152" s="6">
        <v>1260</v>
      </c>
      <c r="W152" s="6">
        <v>1610</v>
      </c>
      <c r="X152" s="6">
        <v>1835</v>
      </c>
      <c r="Y152" s="6">
        <v>2100</v>
      </c>
      <c r="Z152" s="6">
        <v>2295</v>
      </c>
      <c r="AA152" s="6">
        <v>2405</v>
      </c>
      <c r="AB152" s="6">
        <v>2600</v>
      </c>
      <c r="AC152" s="6">
        <v>2720</v>
      </c>
      <c r="AD152" s="6">
        <v>2945</v>
      </c>
      <c r="AE152" s="6">
        <v>3095</v>
      </c>
      <c r="AF152" s="6">
        <v>3110</v>
      </c>
      <c r="AG152" s="6">
        <v>3305</v>
      </c>
      <c r="AH152" s="6">
        <v>3170</v>
      </c>
      <c r="AI152" s="6">
        <v>3210</v>
      </c>
      <c r="AJ152" s="6">
        <v>3190</v>
      </c>
      <c r="AK152" s="6">
        <v>3305</v>
      </c>
      <c r="AL152" s="6">
        <v>3360</v>
      </c>
      <c r="AM152" s="6">
        <v>3335</v>
      </c>
      <c r="AN152" s="6">
        <v>3530</v>
      </c>
      <c r="AO152" s="6">
        <v>3890</v>
      </c>
      <c r="AP152" s="6">
        <v>7030</v>
      </c>
      <c r="AQ152" s="6">
        <v>35755</v>
      </c>
      <c r="AR152" s="6" t="s">
        <v>236</v>
      </c>
    </row>
    <row r="153" spans="1:44" x14ac:dyDescent="0.25">
      <c r="A153" t="s">
        <v>163</v>
      </c>
      <c r="B153" t="s">
        <v>12</v>
      </c>
      <c r="C153" t="s">
        <v>2</v>
      </c>
      <c r="D153" s="6">
        <v>255</v>
      </c>
      <c r="E153" s="6">
        <v>11960</v>
      </c>
      <c r="F153" s="6">
        <v>24655</v>
      </c>
      <c r="G153" s="6">
        <v>31555</v>
      </c>
      <c r="H153" s="6">
        <v>2765</v>
      </c>
      <c r="I153" s="6">
        <v>1440</v>
      </c>
      <c r="J153" s="6">
        <v>330</v>
      </c>
      <c r="K153" s="6">
        <v>625</v>
      </c>
      <c r="L153" s="6">
        <v>835</v>
      </c>
      <c r="M153" s="6">
        <v>675</v>
      </c>
      <c r="N153" s="6">
        <v>26010</v>
      </c>
      <c r="O153" s="6">
        <v>31750</v>
      </c>
      <c r="P153" s="6">
        <v>8145</v>
      </c>
      <c r="Q153" s="6">
        <v>4235</v>
      </c>
      <c r="R153" s="6">
        <v>20</v>
      </c>
      <c r="S153" s="6">
        <v>1490</v>
      </c>
      <c r="T153" s="6">
        <v>2005</v>
      </c>
      <c r="U153" s="6">
        <v>2100</v>
      </c>
      <c r="V153" s="6">
        <v>2570</v>
      </c>
      <c r="W153" s="6">
        <v>2975</v>
      </c>
      <c r="X153" s="6">
        <v>3315</v>
      </c>
      <c r="Y153" s="6">
        <v>3330</v>
      </c>
      <c r="Z153" s="6">
        <v>3240</v>
      </c>
      <c r="AA153" s="6">
        <v>3145</v>
      </c>
      <c r="AB153" s="6">
        <v>3115</v>
      </c>
      <c r="AC153" s="6">
        <v>2915</v>
      </c>
      <c r="AD153" s="6">
        <v>2800</v>
      </c>
      <c r="AE153" s="6">
        <v>2800</v>
      </c>
      <c r="AF153" s="6">
        <v>2765</v>
      </c>
      <c r="AG153" s="6">
        <v>2655</v>
      </c>
      <c r="AH153" s="6">
        <v>2595</v>
      </c>
      <c r="AI153" s="6">
        <v>2525</v>
      </c>
      <c r="AJ153" s="6">
        <v>2440</v>
      </c>
      <c r="AK153" s="6">
        <v>2465</v>
      </c>
      <c r="AL153" s="6">
        <v>2285</v>
      </c>
      <c r="AM153" s="6">
        <v>2260</v>
      </c>
      <c r="AN153" s="6">
        <v>2155</v>
      </c>
      <c r="AO153" s="6">
        <v>2475</v>
      </c>
      <c r="AP153" s="6">
        <v>4200</v>
      </c>
      <c r="AQ153" s="6">
        <v>7895</v>
      </c>
      <c r="AR153" s="6">
        <v>110</v>
      </c>
    </row>
    <row r="154" spans="1:44" x14ac:dyDescent="0.25">
      <c r="A154" t="s">
        <v>164</v>
      </c>
      <c r="B154" t="s">
        <v>7</v>
      </c>
      <c r="C154" t="s">
        <v>2</v>
      </c>
      <c r="D154" s="6">
        <v>775</v>
      </c>
      <c r="E154" s="6">
        <v>13530</v>
      </c>
      <c r="F154" s="6">
        <v>44745</v>
      </c>
      <c r="G154" s="6">
        <v>42580</v>
      </c>
      <c r="H154" s="6">
        <v>700</v>
      </c>
      <c r="I154" s="6">
        <v>4010</v>
      </c>
      <c r="J154" s="6">
        <v>2630</v>
      </c>
      <c r="K154" s="6">
        <v>5850</v>
      </c>
      <c r="L154" s="6">
        <v>6115</v>
      </c>
      <c r="M154" s="6">
        <v>3550</v>
      </c>
      <c r="N154" s="6">
        <v>24235</v>
      </c>
      <c r="O154" s="6">
        <v>34905</v>
      </c>
      <c r="P154" s="6">
        <v>15960</v>
      </c>
      <c r="Q154" s="6">
        <v>13100</v>
      </c>
      <c r="R154" s="6">
        <v>0</v>
      </c>
      <c r="S154" s="6">
        <v>1095</v>
      </c>
      <c r="T154" s="6">
        <v>1265</v>
      </c>
      <c r="U154" s="6">
        <v>1585</v>
      </c>
      <c r="V154" s="6">
        <v>2005</v>
      </c>
      <c r="W154" s="6">
        <v>2535</v>
      </c>
      <c r="X154" s="6">
        <v>2840</v>
      </c>
      <c r="Y154" s="6">
        <v>3145</v>
      </c>
      <c r="Z154" s="6">
        <v>3145</v>
      </c>
      <c r="AA154" s="6">
        <v>3210</v>
      </c>
      <c r="AB154" s="6">
        <v>3455</v>
      </c>
      <c r="AC154" s="6">
        <v>3610</v>
      </c>
      <c r="AD154" s="6">
        <v>3635</v>
      </c>
      <c r="AE154" s="6">
        <v>3800</v>
      </c>
      <c r="AF154" s="6">
        <v>3785</v>
      </c>
      <c r="AG154" s="6">
        <v>3945</v>
      </c>
      <c r="AH154" s="6">
        <v>4360</v>
      </c>
      <c r="AI154" s="6">
        <v>4205</v>
      </c>
      <c r="AJ154" s="6">
        <v>4255</v>
      </c>
      <c r="AK154" s="6">
        <v>4340</v>
      </c>
      <c r="AL154" s="6">
        <v>4315</v>
      </c>
      <c r="AM154" s="6">
        <v>4560</v>
      </c>
      <c r="AN154" s="6">
        <v>4695</v>
      </c>
      <c r="AO154" s="6">
        <v>5545</v>
      </c>
      <c r="AP154" s="6">
        <v>13295</v>
      </c>
      <c r="AQ154" s="6">
        <v>13230</v>
      </c>
      <c r="AR154" s="6">
        <v>490</v>
      </c>
    </row>
    <row r="155" spans="1:44" x14ac:dyDescent="0.25">
      <c r="A155" t="s">
        <v>165</v>
      </c>
      <c r="B155" t="s">
        <v>21</v>
      </c>
      <c r="C155" t="s">
        <v>2</v>
      </c>
      <c r="D155" s="6">
        <v>5875</v>
      </c>
      <c r="E155" s="6">
        <v>3970</v>
      </c>
      <c r="F155" s="6">
        <v>95055</v>
      </c>
      <c r="G155" s="6">
        <v>159090</v>
      </c>
      <c r="H155" s="6">
        <v>0</v>
      </c>
      <c r="I155" s="6">
        <v>33865</v>
      </c>
      <c r="J155" s="6">
        <v>2720</v>
      </c>
      <c r="K155" s="6">
        <v>7865</v>
      </c>
      <c r="L155" s="6">
        <v>11795</v>
      </c>
      <c r="M155" s="6">
        <v>8990</v>
      </c>
      <c r="N155" s="6">
        <v>78935</v>
      </c>
      <c r="O155" s="6">
        <v>110145</v>
      </c>
      <c r="P155" s="6">
        <v>41790</v>
      </c>
      <c r="Q155" s="6">
        <v>35605</v>
      </c>
      <c r="R155" s="6" t="s">
        <v>236</v>
      </c>
      <c r="S155" s="6">
        <v>2020</v>
      </c>
      <c r="T155" s="6">
        <v>3040</v>
      </c>
      <c r="U155" s="6">
        <v>4215</v>
      </c>
      <c r="V155" s="6">
        <v>5535</v>
      </c>
      <c r="W155" s="6">
        <v>6970</v>
      </c>
      <c r="X155" s="6">
        <v>7975</v>
      </c>
      <c r="Y155" s="6">
        <v>9140</v>
      </c>
      <c r="Z155" s="6">
        <v>9810</v>
      </c>
      <c r="AA155" s="6">
        <v>10335</v>
      </c>
      <c r="AB155" s="6">
        <v>10670</v>
      </c>
      <c r="AC155" s="6">
        <v>10960</v>
      </c>
      <c r="AD155" s="6">
        <v>11100</v>
      </c>
      <c r="AE155" s="6">
        <v>11555</v>
      </c>
      <c r="AF155" s="6">
        <v>11350</v>
      </c>
      <c r="AG155" s="6">
        <v>11405</v>
      </c>
      <c r="AH155" s="6">
        <v>11085</v>
      </c>
      <c r="AI155" s="6">
        <v>10760</v>
      </c>
      <c r="AJ155" s="6">
        <v>10685</v>
      </c>
      <c r="AK155" s="6">
        <v>10765</v>
      </c>
      <c r="AL155" s="6">
        <v>10335</v>
      </c>
      <c r="AM155" s="6">
        <v>10045</v>
      </c>
      <c r="AN155" s="6">
        <v>9985</v>
      </c>
      <c r="AO155" s="6">
        <v>11840</v>
      </c>
      <c r="AP155" s="6">
        <v>16175</v>
      </c>
      <c r="AQ155" s="6">
        <v>70055</v>
      </c>
      <c r="AR155" s="6">
        <v>45</v>
      </c>
    </row>
    <row r="156" spans="1:44" x14ac:dyDescent="0.25">
      <c r="A156" t="s">
        <v>166</v>
      </c>
      <c r="B156" t="s">
        <v>43</v>
      </c>
      <c r="C156" t="s">
        <v>2</v>
      </c>
      <c r="D156" s="6">
        <v>2185</v>
      </c>
      <c r="E156" s="6">
        <v>22840</v>
      </c>
      <c r="F156" s="6">
        <v>21175</v>
      </c>
      <c r="G156" s="6">
        <v>44545</v>
      </c>
      <c r="H156" s="6">
        <v>1045</v>
      </c>
      <c r="I156" s="6">
        <v>16155</v>
      </c>
      <c r="J156" s="6">
        <v>5385</v>
      </c>
      <c r="K156" s="6">
        <v>9890</v>
      </c>
      <c r="L156" s="6">
        <v>11155</v>
      </c>
      <c r="M156" s="6">
        <v>4505</v>
      </c>
      <c r="N156" s="6">
        <v>24720</v>
      </c>
      <c r="O156" s="6">
        <v>32105</v>
      </c>
      <c r="P156" s="6">
        <v>11665</v>
      </c>
      <c r="Q156" s="6">
        <v>8505</v>
      </c>
      <c r="R156" s="6">
        <v>10</v>
      </c>
      <c r="S156" s="6">
        <v>1580</v>
      </c>
      <c r="T156" s="6">
        <v>2300</v>
      </c>
      <c r="U156" s="6">
        <v>3025</v>
      </c>
      <c r="V156" s="6">
        <v>3485</v>
      </c>
      <c r="W156" s="6">
        <v>3840</v>
      </c>
      <c r="X156" s="6">
        <v>4040</v>
      </c>
      <c r="Y156" s="6">
        <v>4285</v>
      </c>
      <c r="Z156" s="6">
        <v>4130</v>
      </c>
      <c r="AA156" s="6">
        <v>4005</v>
      </c>
      <c r="AB156" s="6">
        <v>3840</v>
      </c>
      <c r="AC156" s="6">
        <v>3860</v>
      </c>
      <c r="AD156" s="6">
        <v>3685</v>
      </c>
      <c r="AE156" s="6">
        <v>3565</v>
      </c>
      <c r="AF156" s="6">
        <v>3480</v>
      </c>
      <c r="AG156" s="6">
        <v>3345</v>
      </c>
      <c r="AH156" s="6">
        <v>3390</v>
      </c>
      <c r="AI156" s="6">
        <v>3275</v>
      </c>
      <c r="AJ156" s="6">
        <v>3195</v>
      </c>
      <c r="AK156" s="6">
        <v>3320</v>
      </c>
      <c r="AL156" s="6">
        <v>3290</v>
      </c>
      <c r="AM156" s="6">
        <v>3475</v>
      </c>
      <c r="AN156" s="6">
        <v>3525</v>
      </c>
      <c r="AO156" s="6">
        <v>4235</v>
      </c>
      <c r="AP156" s="6">
        <v>7480</v>
      </c>
      <c r="AQ156" s="6">
        <v>20305</v>
      </c>
      <c r="AR156" s="6" t="s">
        <v>236</v>
      </c>
    </row>
    <row r="157" spans="1:44" x14ac:dyDescent="0.25">
      <c r="A157" t="s">
        <v>167</v>
      </c>
      <c r="B157" t="s">
        <v>21</v>
      </c>
      <c r="C157" t="s">
        <v>2</v>
      </c>
      <c r="D157" s="6">
        <v>380</v>
      </c>
      <c r="E157" s="6">
        <v>245</v>
      </c>
      <c r="F157" s="6">
        <v>10745</v>
      </c>
      <c r="G157" s="6">
        <v>128145</v>
      </c>
      <c r="H157" s="6">
        <v>10240</v>
      </c>
      <c r="I157" s="6">
        <v>85</v>
      </c>
      <c r="J157" s="6">
        <v>5600</v>
      </c>
      <c r="K157" s="6">
        <v>9345</v>
      </c>
      <c r="L157" s="6">
        <v>12185</v>
      </c>
      <c r="M157" s="6">
        <v>6215</v>
      </c>
      <c r="N157" s="6">
        <v>41880</v>
      </c>
      <c r="O157" s="6">
        <v>47550</v>
      </c>
      <c r="P157" s="6">
        <v>16030</v>
      </c>
      <c r="Q157" s="6">
        <v>11040</v>
      </c>
      <c r="R157" s="6">
        <v>0</v>
      </c>
      <c r="S157" s="6">
        <v>9625</v>
      </c>
      <c r="T157" s="6">
        <v>6895</v>
      </c>
      <c r="U157" s="6">
        <v>10535</v>
      </c>
      <c r="V157" s="6">
        <v>10660</v>
      </c>
      <c r="W157" s="6">
        <v>9250</v>
      </c>
      <c r="X157" s="6">
        <v>8200</v>
      </c>
      <c r="Y157" s="6">
        <v>7165</v>
      </c>
      <c r="Z157" s="6">
        <v>6405</v>
      </c>
      <c r="AA157" s="6">
        <v>5670</v>
      </c>
      <c r="AB157" s="6">
        <v>5295</v>
      </c>
      <c r="AC157" s="6">
        <v>4875</v>
      </c>
      <c r="AD157" s="6">
        <v>4550</v>
      </c>
      <c r="AE157" s="6">
        <v>4180</v>
      </c>
      <c r="AF157" s="6">
        <v>3920</v>
      </c>
      <c r="AG157" s="6">
        <v>3615</v>
      </c>
      <c r="AH157" s="6">
        <v>3455</v>
      </c>
      <c r="AI157" s="6">
        <v>3195</v>
      </c>
      <c r="AJ157" s="6">
        <v>3030</v>
      </c>
      <c r="AK157" s="6">
        <v>2905</v>
      </c>
      <c r="AL157" s="6">
        <v>2765</v>
      </c>
      <c r="AM157" s="6">
        <v>2660</v>
      </c>
      <c r="AN157" s="6">
        <v>2615</v>
      </c>
      <c r="AO157" s="6">
        <v>2825</v>
      </c>
      <c r="AP157" s="6">
        <v>4820</v>
      </c>
      <c r="AQ157" s="6">
        <v>20670</v>
      </c>
      <c r="AR157" s="6">
        <v>50</v>
      </c>
    </row>
    <row r="158" spans="1:44" x14ac:dyDescent="0.25">
      <c r="A158" t="s">
        <v>168</v>
      </c>
      <c r="B158" t="s">
        <v>21</v>
      </c>
      <c r="C158" t="s">
        <v>2</v>
      </c>
      <c r="D158" s="6">
        <v>3650</v>
      </c>
      <c r="E158" s="6">
        <v>11985</v>
      </c>
      <c r="F158" s="6">
        <v>78975</v>
      </c>
      <c r="G158" s="6">
        <v>99625</v>
      </c>
      <c r="H158" s="6">
        <v>7885</v>
      </c>
      <c r="I158" s="6">
        <v>4490</v>
      </c>
      <c r="J158" s="6">
        <v>5155</v>
      </c>
      <c r="K158" s="6">
        <v>11045</v>
      </c>
      <c r="L158" s="6">
        <v>15505</v>
      </c>
      <c r="M158" s="6">
        <v>8030</v>
      </c>
      <c r="N158" s="6">
        <v>44105</v>
      </c>
      <c r="O158" s="6">
        <v>68450</v>
      </c>
      <c r="P158" s="6">
        <v>30110</v>
      </c>
      <c r="Q158" s="6">
        <v>24205</v>
      </c>
      <c r="R158" s="6" t="s">
        <v>236</v>
      </c>
      <c r="S158" s="6">
        <v>1200</v>
      </c>
      <c r="T158" s="6">
        <v>7590</v>
      </c>
      <c r="U158" s="6">
        <v>11835</v>
      </c>
      <c r="V158" s="6">
        <v>11370</v>
      </c>
      <c r="W158" s="6">
        <v>10400</v>
      </c>
      <c r="X158" s="6">
        <v>9250</v>
      </c>
      <c r="Y158" s="6">
        <v>8285</v>
      </c>
      <c r="Z158" s="6">
        <v>7345</v>
      </c>
      <c r="AA158" s="6">
        <v>6775</v>
      </c>
      <c r="AB158" s="6">
        <v>5985</v>
      </c>
      <c r="AC158" s="6">
        <v>5665</v>
      </c>
      <c r="AD158" s="6">
        <v>5395</v>
      </c>
      <c r="AE158" s="6">
        <v>5210</v>
      </c>
      <c r="AF158" s="6">
        <v>5225</v>
      </c>
      <c r="AG158" s="6">
        <v>5130</v>
      </c>
      <c r="AH158" s="6">
        <v>5250</v>
      </c>
      <c r="AI158" s="6">
        <v>5190</v>
      </c>
      <c r="AJ158" s="6">
        <v>5145</v>
      </c>
      <c r="AK158" s="6">
        <v>5185</v>
      </c>
      <c r="AL158" s="6">
        <v>5240</v>
      </c>
      <c r="AM158" s="6">
        <v>5480</v>
      </c>
      <c r="AN158" s="6">
        <v>5780</v>
      </c>
      <c r="AO158" s="6">
        <v>6650</v>
      </c>
      <c r="AP158" s="6">
        <v>7715</v>
      </c>
      <c r="AQ158" s="6">
        <v>48190</v>
      </c>
      <c r="AR158" s="6">
        <v>120</v>
      </c>
    </row>
    <row r="159" spans="1:44" x14ac:dyDescent="0.25">
      <c r="A159" t="s">
        <v>169</v>
      </c>
      <c r="B159" t="s">
        <v>21</v>
      </c>
      <c r="C159" t="s">
        <v>2</v>
      </c>
      <c r="D159" s="6">
        <v>1345</v>
      </c>
      <c r="E159" s="6">
        <v>9950</v>
      </c>
      <c r="F159" s="6">
        <v>57835</v>
      </c>
      <c r="G159" s="6">
        <v>108120</v>
      </c>
      <c r="H159" s="6">
        <v>0</v>
      </c>
      <c r="I159" s="6">
        <v>0</v>
      </c>
      <c r="J159" s="6">
        <v>6635</v>
      </c>
      <c r="K159" s="6">
        <v>11225</v>
      </c>
      <c r="L159" s="6">
        <v>13625</v>
      </c>
      <c r="M159" s="6">
        <v>7065</v>
      </c>
      <c r="N159" s="6">
        <v>40680</v>
      </c>
      <c r="O159" s="6">
        <v>55745</v>
      </c>
      <c r="P159" s="6">
        <v>22975</v>
      </c>
      <c r="Q159" s="6">
        <v>19300</v>
      </c>
      <c r="R159" s="6">
        <v>0</v>
      </c>
      <c r="S159" s="6">
        <v>3520</v>
      </c>
      <c r="T159" s="6">
        <v>2860</v>
      </c>
      <c r="U159" s="6">
        <v>3535</v>
      </c>
      <c r="V159" s="6">
        <v>4745</v>
      </c>
      <c r="W159" s="6">
        <v>5760</v>
      </c>
      <c r="X159" s="6">
        <v>6550</v>
      </c>
      <c r="Y159" s="6">
        <v>6800</v>
      </c>
      <c r="Z159" s="6">
        <v>6900</v>
      </c>
      <c r="AA159" s="6">
        <v>6865</v>
      </c>
      <c r="AB159" s="6">
        <v>6700</v>
      </c>
      <c r="AC159" s="6">
        <v>6535</v>
      </c>
      <c r="AD159" s="6">
        <v>6340</v>
      </c>
      <c r="AE159" s="6">
        <v>6115</v>
      </c>
      <c r="AF159" s="6">
        <v>5795</v>
      </c>
      <c r="AG159" s="6">
        <v>5685</v>
      </c>
      <c r="AH159" s="6">
        <v>5485</v>
      </c>
      <c r="AI159" s="6">
        <v>5200</v>
      </c>
      <c r="AJ159" s="6">
        <v>4955</v>
      </c>
      <c r="AK159" s="6">
        <v>4850</v>
      </c>
      <c r="AL159" s="6">
        <v>4575</v>
      </c>
      <c r="AM159" s="6">
        <v>4420</v>
      </c>
      <c r="AN159" s="6">
        <v>4405</v>
      </c>
      <c r="AO159" s="6">
        <v>4590</v>
      </c>
      <c r="AP159" s="6">
        <v>6615</v>
      </c>
      <c r="AQ159" s="6">
        <v>47290</v>
      </c>
      <c r="AR159" s="6">
        <v>155</v>
      </c>
    </row>
    <row r="160" spans="1:44" x14ac:dyDescent="0.25">
      <c r="A160" t="s">
        <v>170</v>
      </c>
      <c r="B160" t="s">
        <v>5</v>
      </c>
      <c r="C160" t="s">
        <v>2</v>
      </c>
      <c r="D160" s="6">
        <v>425</v>
      </c>
      <c r="E160" s="6">
        <v>13565</v>
      </c>
      <c r="F160" s="6">
        <v>28250</v>
      </c>
      <c r="G160" s="6">
        <v>35585</v>
      </c>
      <c r="H160" s="6">
        <v>700</v>
      </c>
      <c r="I160" s="6">
        <v>9510</v>
      </c>
      <c r="J160" s="6">
        <v>1055</v>
      </c>
      <c r="K160" s="6">
        <v>3710</v>
      </c>
      <c r="L160" s="6">
        <v>5390</v>
      </c>
      <c r="M160" s="6">
        <v>3175</v>
      </c>
      <c r="N160" s="6">
        <v>18915</v>
      </c>
      <c r="O160" s="6">
        <v>28965</v>
      </c>
      <c r="P160" s="6">
        <v>15265</v>
      </c>
      <c r="Q160" s="6">
        <v>11555</v>
      </c>
      <c r="R160" s="6" t="s">
        <v>236</v>
      </c>
      <c r="S160" s="6">
        <v>580</v>
      </c>
      <c r="T160" s="6">
        <v>1455</v>
      </c>
      <c r="U160" s="6">
        <v>2145</v>
      </c>
      <c r="V160" s="6">
        <v>3015</v>
      </c>
      <c r="W160" s="6">
        <v>3415</v>
      </c>
      <c r="X160" s="6">
        <v>3735</v>
      </c>
      <c r="Y160" s="6">
        <v>3910</v>
      </c>
      <c r="Z160" s="6">
        <v>3945</v>
      </c>
      <c r="AA160" s="6">
        <v>3960</v>
      </c>
      <c r="AB160" s="6">
        <v>3900</v>
      </c>
      <c r="AC160" s="6">
        <v>3705</v>
      </c>
      <c r="AD160" s="6">
        <v>3600</v>
      </c>
      <c r="AE160" s="6">
        <v>3485</v>
      </c>
      <c r="AF160" s="6">
        <v>3350</v>
      </c>
      <c r="AG160" s="6">
        <v>3150</v>
      </c>
      <c r="AH160" s="6">
        <v>3105</v>
      </c>
      <c r="AI160" s="6">
        <v>2890</v>
      </c>
      <c r="AJ160" s="6">
        <v>2760</v>
      </c>
      <c r="AK160" s="6">
        <v>2710</v>
      </c>
      <c r="AL160" s="6">
        <v>2725</v>
      </c>
      <c r="AM160" s="6">
        <v>2525</v>
      </c>
      <c r="AN160" s="6">
        <v>2500</v>
      </c>
      <c r="AO160" s="6">
        <v>2750</v>
      </c>
      <c r="AP160" s="6">
        <v>6315</v>
      </c>
      <c r="AQ160" s="6">
        <v>12395</v>
      </c>
      <c r="AR160" s="6">
        <v>10</v>
      </c>
    </row>
    <row r="161" spans="1:44" x14ac:dyDescent="0.25">
      <c r="A161" t="s">
        <v>171</v>
      </c>
      <c r="B161" t="s">
        <v>21</v>
      </c>
      <c r="C161" t="s">
        <v>2</v>
      </c>
      <c r="D161" s="6">
        <v>910</v>
      </c>
      <c r="E161" s="6">
        <v>12435</v>
      </c>
      <c r="F161" s="6">
        <v>48790</v>
      </c>
      <c r="G161" s="6">
        <v>113710</v>
      </c>
      <c r="H161" s="6">
        <v>7055</v>
      </c>
      <c r="I161" s="6">
        <v>0</v>
      </c>
      <c r="J161" s="6">
        <v>2760</v>
      </c>
      <c r="K161" s="6">
        <v>8640</v>
      </c>
      <c r="L161" s="6">
        <v>12055</v>
      </c>
      <c r="M161" s="6">
        <v>6125</v>
      </c>
      <c r="N161" s="6">
        <v>38120</v>
      </c>
      <c r="O161" s="6">
        <v>62140</v>
      </c>
      <c r="P161" s="6">
        <v>29620</v>
      </c>
      <c r="Q161" s="6">
        <v>23435</v>
      </c>
      <c r="R161" s="6" t="s">
        <v>236</v>
      </c>
      <c r="S161" s="6">
        <v>1135</v>
      </c>
      <c r="T161" s="6">
        <v>3515</v>
      </c>
      <c r="U161" s="6">
        <v>5085</v>
      </c>
      <c r="V161" s="6">
        <v>5360</v>
      </c>
      <c r="W161" s="6">
        <v>5535</v>
      </c>
      <c r="X161" s="6">
        <v>5965</v>
      </c>
      <c r="Y161" s="6">
        <v>6030</v>
      </c>
      <c r="Z161" s="6">
        <v>6315</v>
      </c>
      <c r="AA161" s="6">
        <v>6220</v>
      </c>
      <c r="AB161" s="6">
        <v>6060</v>
      </c>
      <c r="AC161" s="6">
        <v>5980</v>
      </c>
      <c r="AD161" s="6">
        <v>5995</v>
      </c>
      <c r="AE161" s="6">
        <v>6015</v>
      </c>
      <c r="AF161" s="6">
        <v>5570</v>
      </c>
      <c r="AG161" s="6">
        <v>5510</v>
      </c>
      <c r="AH161" s="6">
        <v>5335</v>
      </c>
      <c r="AI161" s="6">
        <v>5300</v>
      </c>
      <c r="AJ161" s="6">
        <v>5295</v>
      </c>
      <c r="AK161" s="6">
        <v>5675</v>
      </c>
      <c r="AL161" s="6">
        <v>5465</v>
      </c>
      <c r="AM161" s="6">
        <v>5640</v>
      </c>
      <c r="AN161" s="6">
        <v>5625</v>
      </c>
      <c r="AO161" s="6">
        <v>6235</v>
      </c>
      <c r="AP161" s="6">
        <v>11485</v>
      </c>
      <c r="AQ161" s="6">
        <v>46490</v>
      </c>
      <c r="AR161" s="6">
        <v>55</v>
      </c>
    </row>
    <row r="162" spans="1:44" x14ac:dyDescent="0.25">
      <c r="A162" t="s">
        <v>172</v>
      </c>
      <c r="B162" t="s">
        <v>43</v>
      </c>
      <c r="C162" t="s">
        <v>2</v>
      </c>
      <c r="D162" s="6">
        <v>840</v>
      </c>
      <c r="E162" s="6">
        <v>19410</v>
      </c>
      <c r="F162" s="6">
        <v>40435</v>
      </c>
      <c r="G162" s="6">
        <v>25700</v>
      </c>
      <c r="H162" s="6">
        <v>3685</v>
      </c>
      <c r="I162" s="6">
        <v>2340</v>
      </c>
      <c r="J162" s="6">
        <v>1420</v>
      </c>
      <c r="K162" s="6">
        <v>3940</v>
      </c>
      <c r="L162" s="6">
        <v>4570</v>
      </c>
      <c r="M162" s="6">
        <v>2885</v>
      </c>
      <c r="N162" s="6">
        <v>19905</v>
      </c>
      <c r="O162" s="6">
        <v>30655</v>
      </c>
      <c r="P162" s="6">
        <v>16155</v>
      </c>
      <c r="Q162" s="6">
        <v>12875</v>
      </c>
      <c r="R162" s="6" t="s">
        <v>236</v>
      </c>
      <c r="S162" s="6">
        <v>150</v>
      </c>
      <c r="T162" s="6">
        <v>505</v>
      </c>
      <c r="U162" s="6">
        <v>910</v>
      </c>
      <c r="V162" s="6">
        <v>1065</v>
      </c>
      <c r="W162" s="6">
        <v>1345</v>
      </c>
      <c r="X162" s="6">
        <v>1570</v>
      </c>
      <c r="Y162" s="6">
        <v>1775</v>
      </c>
      <c r="Z162" s="6">
        <v>1885</v>
      </c>
      <c r="AA162" s="6">
        <v>2090</v>
      </c>
      <c r="AB162" s="6">
        <v>2240</v>
      </c>
      <c r="AC162" s="6">
        <v>2330</v>
      </c>
      <c r="AD162" s="6">
        <v>2395</v>
      </c>
      <c r="AE162" s="6">
        <v>2465</v>
      </c>
      <c r="AF162" s="6">
        <v>2435</v>
      </c>
      <c r="AG162" s="6">
        <v>2555</v>
      </c>
      <c r="AH162" s="6">
        <v>2605</v>
      </c>
      <c r="AI162" s="6">
        <v>2640</v>
      </c>
      <c r="AJ162" s="6">
        <v>2670</v>
      </c>
      <c r="AK162" s="6">
        <v>2745</v>
      </c>
      <c r="AL162" s="6">
        <v>2755</v>
      </c>
      <c r="AM162" s="6">
        <v>2690</v>
      </c>
      <c r="AN162" s="6">
        <v>2805</v>
      </c>
      <c r="AO162" s="6">
        <v>2730</v>
      </c>
      <c r="AP162" s="6">
        <v>2665</v>
      </c>
      <c r="AQ162" s="6">
        <v>42390</v>
      </c>
      <c r="AR162" s="6" t="s">
        <v>236</v>
      </c>
    </row>
    <row r="163" spans="1:44" x14ac:dyDescent="0.25">
      <c r="A163" t="s">
        <v>173</v>
      </c>
      <c r="B163" t="s">
        <v>7</v>
      </c>
      <c r="C163" t="s">
        <v>2</v>
      </c>
      <c r="D163" s="6">
        <v>3795</v>
      </c>
      <c r="E163" s="6">
        <v>22240</v>
      </c>
      <c r="F163" s="6">
        <v>51400</v>
      </c>
      <c r="G163" s="6">
        <v>48585</v>
      </c>
      <c r="H163" s="6">
        <v>1100</v>
      </c>
      <c r="I163" s="6">
        <v>3710</v>
      </c>
      <c r="J163" s="6">
        <v>2210</v>
      </c>
      <c r="K163" s="6">
        <v>5990</v>
      </c>
      <c r="L163" s="6">
        <v>8085</v>
      </c>
      <c r="M163" s="6">
        <v>4190</v>
      </c>
      <c r="N163" s="6">
        <v>25960</v>
      </c>
      <c r="O163" s="6">
        <v>41340</v>
      </c>
      <c r="P163" s="6">
        <v>22600</v>
      </c>
      <c r="Q163" s="6">
        <v>20460</v>
      </c>
      <c r="R163" s="6">
        <v>0</v>
      </c>
      <c r="S163" s="6">
        <v>285</v>
      </c>
      <c r="T163" s="6">
        <v>1025</v>
      </c>
      <c r="U163" s="6">
        <v>1675</v>
      </c>
      <c r="V163" s="6">
        <v>1945</v>
      </c>
      <c r="W163" s="6">
        <v>2380</v>
      </c>
      <c r="X163" s="6">
        <v>2815</v>
      </c>
      <c r="Y163" s="6">
        <v>3140</v>
      </c>
      <c r="Z163" s="6">
        <v>3570</v>
      </c>
      <c r="AA163" s="6">
        <v>3930</v>
      </c>
      <c r="AB163" s="6">
        <v>4260</v>
      </c>
      <c r="AC163" s="6">
        <v>4685</v>
      </c>
      <c r="AD163" s="6">
        <v>4820</v>
      </c>
      <c r="AE163" s="6">
        <v>5060</v>
      </c>
      <c r="AF163" s="6">
        <v>5380</v>
      </c>
      <c r="AG163" s="6">
        <v>5630</v>
      </c>
      <c r="AH163" s="6">
        <v>6215</v>
      </c>
      <c r="AI163" s="6">
        <v>6240</v>
      </c>
      <c r="AJ163" s="6">
        <v>6385</v>
      </c>
      <c r="AK163" s="6">
        <v>6635</v>
      </c>
      <c r="AL163" s="6">
        <v>6470</v>
      </c>
      <c r="AM163" s="6">
        <v>6815</v>
      </c>
      <c r="AN163" s="6">
        <v>7630</v>
      </c>
      <c r="AO163" s="6">
        <v>8875</v>
      </c>
      <c r="AP163" s="6">
        <v>14095</v>
      </c>
      <c r="AQ163" s="6">
        <v>10875</v>
      </c>
      <c r="AR163" s="6" t="s">
        <v>236</v>
      </c>
    </row>
    <row r="164" spans="1:44" x14ac:dyDescent="0.25">
      <c r="A164" t="s">
        <v>174</v>
      </c>
      <c r="B164" t="s">
        <v>12</v>
      </c>
      <c r="C164" t="s">
        <v>9</v>
      </c>
      <c r="D164" s="6">
        <v>0</v>
      </c>
      <c r="E164" s="6">
        <v>10530</v>
      </c>
      <c r="F164" s="6">
        <v>5225</v>
      </c>
      <c r="G164" s="6">
        <v>29420</v>
      </c>
      <c r="H164" s="6">
        <v>380</v>
      </c>
      <c r="I164" s="6">
        <v>5105</v>
      </c>
      <c r="J164" s="6">
        <v>1590</v>
      </c>
      <c r="K164" s="6">
        <v>3505</v>
      </c>
      <c r="L164" s="6">
        <v>4230</v>
      </c>
      <c r="M164" s="6">
        <v>2035</v>
      </c>
      <c r="N164" s="6">
        <v>12650</v>
      </c>
      <c r="O164" s="6">
        <v>18610</v>
      </c>
      <c r="P164" s="6">
        <v>5585</v>
      </c>
      <c r="Q164" s="6">
        <v>2450</v>
      </c>
      <c r="R164" s="6" t="s">
        <v>236</v>
      </c>
      <c r="S164" s="6">
        <v>4965</v>
      </c>
      <c r="T164" s="6">
        <v>4750</v>
      </c>
      <c r="U164" s="6">
        <v>1790</v>
      </c>
      <c r="V164" s="6">
        <v>1760</v>
      </c>
      <c r="W164" s="6">
        <v>2210</v>
      </c>
      <c r="X164" s="6">
        <v>2465</v>
      </c>
      <c r="Y164" s="6">
        <v>2540</v>
      </c>
      <c r="Z164" s="6">
        <v>2400</v>
      </c>
      <c r="AA164" s="6">
        <v>2275</v>
      </c>
      <c r="AB164" s="6">
        <v>2250</v>
      </c>
      <c r="AC164" s="6">
        <v>1995</v>
      </c>
      <c r="AD164" s="6">
        <v>1940</v>
      </c>
      <c r="AE164" s="6">
        <v>1805</v>
      </c>
      <c r="AF164" s="6">
        <v>1605</v>
      </c>
      <c r="AG164" s="6">
        <v>1490</v>
      </c>
      <c r="AH164" s="6">
        <v>1360</v>
      </c>
      <c r="AI164" s="6">
        <v>1280</v>
      </c>
      <c r="AJ164" s="6">
        <v>1160</v>
      </c>
      <c r="AK164" s="6">
        <v>1005</v>
      </c>
      <c r="AL164" s="6">
        <v>870</v>
      </c>
      <c r="AM164" s="6">
        <v>780</v>
      </c>
      <c r="AN164" s="6">
        <v>645</v>
      </c>
      <c r="AO164" s="6">
        <v>550</v>
      </c>
      <c r="AP164" s="6">
        <v>480</v>
      </c>
      <c r="AQ164" s="6">
        <v>2410</v>
      </c>
      <c r="AR164" s="6">
        <v>3885</v>
      </c>
    </row>
    <row r="165" spans="1:44" x14ac:dyDescent="0.25">
      <c r="A165" t="s">
        <v>175</v>
      </c>
      <c r="B165" t="s">
        <v>12</v>
      </c>
      <c r="C165" t="s">
        <v>9</v>
      </c>
      <c r="D165" s="6">
        <v>25</v>
      </c>
      <c r="E165" s="6">
        <v>15</v>
      </c>
      <c r="F165" s="6">
        <v>355</v>
      </c>
      <c r="G165" s="6">
        <v>11355</v>
      </c>
      <c r="H165" s="6">
        <v>8210</v>
      </c>
      <c r="I165" s="6">
        <v>35</v>
      </c>
      <c r="J165" s="6">
        <v>260</v>
      </c>
      <c r="K165" s="6">
        <v>670</v>
      </c>
      <c r="L165" s="6">
        <v>755</v>
      </c>
      <c r="M165" s="6">
        <v>640</v>
      </c>
      <c r="N165" s="6">
        <v>5105</v>
      </c>
      <c r="O165" s="6">
        <v>7920</v>
      </c>
      <c r="P165" s="6">
        <v>3100</v>
      </c>
      <c r="Q165" s="6">
        <v>1535</v>
      </c>
      <c r="R165" s="6">
        <v>0</v>
      </c>
      <c r="S165" s="6">
        <v>310</v>
      </c>
      <c r="T165" s="6">
        <v>900</v>
      </c>
      <c r="U165" s="6">
        <v>870</v>
      </c>
      <c r="V165" s="6">
        <v>750</v>
      </c>
      <c r="W165" s="6">
        <v>800</v>
      </c>
      <c r="X165" s="6">
        <v>830</v>
      </c>
      <c r="Y165" s="6">
        <v>910</v>
      </c>
      <c r="Z165" s="6">
        <v>985</v>
      </c>
      <c r="AA165" s="6">
        <v>930</v>
      </c>
      <c r="AB165" s="6">
        <v>1030</v>
      </c>
      <c r="AC165" s="6">
        <v>955</v>
      </c>
      <c r="AD165" s="6">
        <v>975</v>
      </c>
      <c r="AE165" s="6">
        <v>885</v>
      </c>
      <c r="AF165" s="6">
        <v>845</v>
      </c>
      <c r="AG165" s="6">
        <v>820</v>
      </c>
      <c r="AH165" s="6">
        <v>795</v>
      </c>
      <c r="AI165" s="6">
        <v>715</v>
      </c>
      <c r="AJ165" s="6">
        <v>605</v>
      </c>
      <c r="AK165" s="6">
        <v>585</v>
      </c>
      <c r="AL165" s="6">
        <v>555</v>
      </c>
      <c r="AM165" s="6">
        <v>525</v>
      </c>
      <c r="AN165" s="6">
        <v>435</v>
      </c>
      <c r="AO165" s="6">
        <v>410</v>
      </c>
      <c r="AP165" s="6">
        <v>350</v>
      </c>
      <c r="AQ165" s="6">
        <v>2210</v>
      </c>
      <c r="AR165" s="6">
        <v>15</v>
      </c>
    </row>
    <row r="166" spans="1:44" x14ac:dyDescent="0.25">
      <c r="A166" t="s">
        <v>176</v>
      </c>
      <c r="B166" t="s">
        <v>12</v>
      </c>
      <c r="C166" t="s">
        <v>9</v>
      </c>
      <c r="D166" s="6">
        <v>0</v>
      </c>
      <c r="E166" s="6" t="s">
        <v>236</v>
      </c>
      <c r="F166" s="6">
        <v>1505</v>
      </c>
      <c r="G166" s="6">
        <v>14620</v>
      </c>
      <c r="H166" s="6">
        <v>625</v>
      </c>
      <c r="I166" s="6">
        <v>1610</v>
      </c>
      <c r="J166" s="6">
        <v>310</v>
      </c>
      <c r="K166" s="6">
        <v>865</v>
      </c>
      <c r="L166" s="6">
        <v>1420</v>
      </c>
      <c r="M166" s="6">
        <v>675</v>
      </c>
      <c r="N166" s="6">
        <v>6270</v>
      </c>
      <c r="O166" s="6">
        <v>7410</v>
      </c>
      <c r="P166" s="6">
        <v>1095</v>
      </c>
      <c r="Q166" s="6">
        <v>315</v>
      </c>
      <c r="R166" s="6">
        <v>0</v>
      </c>
      <c r="S166" s="6">
        <v>140</v>
      </c>
      <c r="T166" s="6">
        <v>635</v>
      </c>
      <c r="U166" s="6">
        <v>1050</v>
      </c>
      <c r="V166" s="6">
        <v>1435</v>
      </c>
      <c r="W166" s="6">
        <v>1560</v>
      </c>
      <c r="X166" s="6">
        <v>1515</v>
      </c>
      <c r="Y166" s="6">
        <v>1430</v>
      </c>
      <c r="Z166" s="6">
        <v>1265</v>
      </c>
      <c r="AA166" s="6">
        <v>1135</v>
      </c>
      <c r="AB166" s="6">
        <v>1000</v>
      </c>
      <c r="AC166" s="6">
        <v>890</v>
      </c>
      <c r="AD166" s="6">
        <v>760</v>
      </c>
      <c r="AE166" s="6">
        <v>670</v>
      </c>
      <c r="AF166" s="6">
        <v>580</v>
      </c>
      <c r="AG166" s="6">
        <v>490</v>
      </c>
      <c r="AH166" s="6">
        <v>395</v>
      </c>
      <c r="AI166" s="6">
        <v>315</v>
      </c>
      <c r="AJ166" s="6">
        <v>265</v>
      </c>
      <c r="AK166" s="6">
        <v>235</v>
      </c>
      <c r="AL166" s="6">
        <v>220</v>
      </c>
      <c r="AM166" s="6">
        <v>175</v>
      </c>
      <c r="AN166" s="6">
        <v>130</v>
      </c>
      <c r="AO166" s="6">
        <v>85</v>
      </c>
      <c r="AP166" s="6">
        <v>70</v>
      </c>
      <c r="AQ166" s="6">
        <v>380</v>
      </c>
      <c r="AR166" s="6">
        <v>1530</v>
      </c>
    </row>
    <row r="167" spans="1:44" x14ac:dyDescent="0.25">
      <c r="A167" t="s">
        <v>177</v>
      </c>
      <c r="B167" t="s">
        <v>21</v>
      </c>
      <c r="C167" t="s">
        <v>2</v>
      </c>
      <c r="D167" s="6">
        <v>935</v>
      </c>
      <c r="E167" s="6">
        <v>7700</v>
      </c>
      <c r="F167" s="6">
        <v>26650</v>
      </c>
      <c r="G167" s="6">
        <v>26665</v>
      </c>
      <c r="H167" s="6">
        <v>1220</v>
      </c>
      <c r="I167" s="6">
        <v>4515</v>
      </c>
      <c r="J167" s="6">
        <v>2100</v>
      </c>
      <c r="K167" s="6">
        <v>3125</v>
      </c>
      <c r="L167" s="6">
        <v>3750</v>
      </c>
      <c r="M167" s="6">
        <v>2370</v>
      </c>
      <c r="N167" s="6">
        <v>14600</v>
      </c>
      <c r="O167" s="6">
        <v>22440</v>
      </c>
      <c r="P167" s="6">
        <v>10100</v>
      </c>
      <c r="Q167" s="6">
        <v>9180</v>
      </c>
      <c r="R167" s="6">
        <v>15</v>
      </c>
      <c r="S167" s="6">
        <v>680</v>
      </c>
      <c r="T167" s="6">
        <v>2535</v>
      </c>
      <c r="U167" s="6">
        <v>2870</v>
      </c>
      <c r="V167" s="6">
        <v>2625</v>
      </c>
      <c r="W167" s="6">
        <v>2330</v>
      </c>
      <c r="X167" s="6">
        <v>2175</v>
      </c>
      <c r="Y167" s="6">
        <v>2120</v>
      </c>
      <c r="Z167" s="6">
        <v>2015</v>
      </c>
      <c r="AA167" s="6">
        <v>1930</v>
      </c>
      <c r="AB167" s="6">
        <v>1935</v>
      </c>
      <c r="AC167" s="6">
        <v>1970</v>
      </c>
      <c r="AD167" s="6">
        <v>2095</v>
      </c>
      <c r="AE167" s="6">
        <v>2025</v>
      </c>
      <c r="AF167" s="6">
        <v>2035</v>
      </c>
      <c r="AG167" s="6">
        <v>2060</v>
      </c>
      <c r="AH167" s="6">
        <v>2010</v>
      </c>
      <c r="AI167" s="6">
        <v>2085</v>
      </c>
      <c r="AJ167" s="6">
        <v>2125</v>
      </c>
      <c r="AK167" s="6">
        <v>2245</v>
      </c>
      <c r="AL167" s="6">
        <v>2185</v>
      </c>
      <c r="AM167" s="6">
        <v>2310</v>
      </c>
      <c r="AN167" s="6">
        <v>2405</v>
      </c>
      <c r="AO167" s="6">
        <v>2880</v>
      </c>
      <c r="AP167" s="6">
        <v>3725</v>
      </c>
      <c r="AQ167" s="6">
        <v>14245</v>
      </c>
      <c r="AR167" s="6">
        <v>80</v>
      </c>
    </row>
    <row r="168" spans="1:44" x14ac:dyDescent="0.25">
      <c r="A168" t="s">
        <v>178</v>
      </c>
      <c r="B168" t="s">
        <v>5</v>
      </c>
      <c r="C168" t="s">
        <v>2</v>
      </c>
      <c r="D168" s="6">
        <v>395</v>
      </c>
      <c r="E168" s="6">
        <v>4610</v>
      </c>
      <c r="F168" s="6">
        <v>40285</v>
      </c>
      <c r="G168" s="6">
        <v>31835</v>
      </c>
      <c r="H168" s="6">
        <v>1670</v>
      </c>
      <c r="I168" s="6">
        <v>11840</v>
      </c>
      <c r="J168" s="6">
        <v>1735</v>
      </c>
      <c r="K168" s="6">
        <v>4610</v>
      </c>
      <c r="L168" s="6">
        <v>5940</v>
      </c>
      <c r="M168" s="6">
        <v>3175</v>
      </c>
      <c r="N168" s="6">
        <v>20260</v>
      </c>
      <c r="O168" s="6">
        <v>33055</v>
      </c>
      <c r="P168" s="6">
        <v>13630</v>
      </c>
      <c r="Q168" s="6">
        <v>8230</v>
      </c>
      <c r="R168" s="6" t="s">
        <v>236</v>
      </c>
      <c r="S168" s="6">
        <v>600</v>
      </c>
      <c r="T168" s="6">
        <v>1390</v>
      </c>
      <c r="U168" s="6">
        <v>2165</v>
      </c>
      <c r="V168" s="6">
        <v>2775</v>
      </c>
      <c r="W168" s="6">
        <v>3185</v>
      </c>
      <c r="X168" s="6">
        <v>3570</v>
      </c>
      <c r="Y168" s="6">
        <v>3490</v>
      </c>
      <c r="Z168" s="6">
        <v>3465</v>
      </c>
      <c r="AA168" s="6">
        <v>3415</v>
      </c>
      <c r="AB168" s="6">
        <v>3200</v>
      </c>
      <c r="AC168" s="6">
        <v>3150</v>
      </c>
      <c r="AD168" s="6">
        <v>3035</v>
      </c>
      <c r="AE168" s="6">
        <v>2780</v>
      </c>
      <c r="AF168" s="6">
        <v>2690</v>
      </c>
      <c r="AG168" s="6">
        <v>2640</v>
      </c>
      <c r="AH168" s="6">
        <v>2440</v>
      </c>
      <c r="AI168" s="6">
        <v>2330</v>
      </c>
      <c r="AJ168" s="6">
        <v>2250</v>
      </c>
      <c r="AK168" s="6">
        <v>2250</v>
      </c>
      <c r="AL168" s="6">
        <v>2180</v>
      </c>
      <c r="AM168" s="6">
        <v>2205</v>
      </c>
      <c r="AN168" s="6">
        <v>2245</v>
      </c>
      <c r="AO168" s="6">
        <v>2685</v>
      </c>
      <c r="AP168" s="6">
        <v>4965</v>
      </c>
      <c r="AQ168" s="6">
        <v>24770</v>
      </c>
      <c r="AR168" s="6">
        <v>770</v>
      </c>
    </row>
    <row r="169" spans="1:44" x14ac:dyDescent="0.25">
      <c r="A169" t="s">
        <v>179</v>
      </c>
      <c r="B169" t="s">
        <v>17</v>
      </c>
      <c r="C169" t="s">
        <v>2</v>
      </c>
      <c r="D169" s="6">
        <v>8445</v>
      </c>
      <c r="E169" s="6">
        <v>1705</v>
      </c>
      <c r="F169" s="6">
        <v>36230</v>
      </c>
      <c r="G169" s="6">
        <v>45435</v>
      </c>
      <c r="H169" s="6">
        <v>875</v>
      </c>
      <c r="I169" s="6">
        <v>30005</v>
      </c>
      <c r="J169" s="6">
        <v>3700</v>
      </c>
      <c r="K169" s="6">
        <v>7055</v>
      </c>
      <c r="L169" s="6">
        <v>10090</v>
      </c>
      <c r="M169" s="6">
        <v>4760</v>
      </c>
      <c r="N169" s="6">
        <v>26180</v>
      </c>
      <c r="O169" s="6">
        <v>41955</v>
      </c>
      <c r="P169" s="6">
        <v>15445</v>
      </c>
      <c r="Q169" s="6">
        <v>13505</v>
      </c>
      <c r="R169" s="6">
        <v>10</v>
      </c>
      <c r="S169" s="6">
        <v>600</v>
      </c>
      <c r="T169" s="6">
        <v>1605</v>
      </c>
      <c r="U169" s="6">
        <v>2385</v>
      </c>
      <c r="V169" s="6">
        <v>3235</v>
      </c>
      <c r="W169" s="6">
        <v>4190</v>
      </c>
      <c r="X169" s="6">
        <v>4850</v>
      </c>
      <c r="Y169" s="6">
        <v>5160</v>
      </c>
      <c r="Z169" s="6">
        <v>5220</v>
      </c>
      <c r="AA169" s="6">
        <v>5030</v>
      </c>
      <c r="AB169" s="6">
        <v>4880</v>
      </c>
      <c r="AC169" s="6">
        <v>4770</v>
      </c>
      <c r="AD169" s="6">
        <v>4350</v>
      </c>
      <c r="AE169" s="6">
        <v>4395</v>
      </c>
      <c r="AF169" s="6">
        <v>4285</v>
      </c>
      <c r="AG169" s="6">
        <v>4075</v>
      </c>
      <c r="AH169" s="6">
        <v>4030</v>
      </c>
      <c r="AI169" s="6">
        <v>3775</v>
      </c>
      <c r="AJ169" s="6">
        <v>3810</v>
      </c>
      <c r="AK169" s="6">
        <v>3660</v>
      </c>
      <c r="AL169" s="6">
        <v>3445</v>
      </c>
      <c r="AM169" s="6">
        <v>3490</v>
      </c>
      <c r="AN169" s="6">
        <v>3560</v>
      </c>
      <c r="AO169" s="6">
        <v>4295</v>
      </c>
      <c r="AP169" s="6">
        <v>7865</v>
      </c>
      <c r="AQ169" s="6">
        <v>25710</v>
      </c>
      <c r="AR169" s="6">
        <v>15</v>
      </c>
    </row>
    <row r="170" spans="1:44" x14ac:dyDescent="0.25">
      <c r="A170" t="s">
        <v>180</v>
      </c>
      <c r="B170" t="s">
        <v>21</v>
      </c>
      <c r="C170" t="s">
        <v>9</v>
      </c>
      <c r="D170" s="6">
        <v>0</v>
      </c>
      <c r="E170" s="6">
        <v>0</v>
      </c>
      <c r="F170" s="6" t="s">
        <v>236</v>
      </c>
      <c r="G170" s="6" t="s">
        <v>236</v>
      </c>
      <c r="H170" s="6" t="s">
        <v>236</v>
      </c>
      <c r="I170" s="6">
        <v>47035</v>
      </c>
      <c r="J170" s="6">
        <v>3065</v>
      </c>
      <c r="K170" s="6">
        <v>3355</v>
      </c>
      <c r="L170" s="6">
        <v>3055</v>
      </c>
      <c r="M170" s="6">
        <v>1445</v>
      </c>
      <c r="N170" s="6">
        <v>13590</v>
      </c>
      <c r="O170" s="6">
        <v>14505</v>
      </c>
      <c r="P170" s="6">
        <v>4610</v>
      </c>
      <c r="Q170" s="6">
        <v>3415</v>
      </c>
      <c r="R170" s="6" t="s">
        <v>236</v>
      </c>
      <c r="S170" s="6">
        <v>825</v>
      </c>
      <c r="T170" s="6">
        <v>1920</v>
      </c>
      <c r="U170" s="6">
        <v>2665</v>
      </c>
      <c r="V170" s="6">
        <v>3535</v>
      </c>
      <c r="W170" s="6">
        <v>3745</v>
      </c>
      <c r="X170" s="6">
        <v>3655</v>
      </c>
      <c r="Y170" s="6">
        <v>3325</v>
      </c>
      <c r="Z170" s="6">
        <v>2990</v>
      </c>
      <c r="AA170" s="6">
        <v>2475</v>
      </c>
      <c r="AB170" s="6">
        <v>2285</v>
      </c>
      <c r="AC170" s="6">
        <v>1850</v>
      </c>
      <c r="AD170" s="6">
        <v>1705</v>
      </c>
      <c r="AE170" s="6">
        <v>1400</v>
      </c>
      <c r="AF170" s="6">
        <v>1240</v>
      </c>
      <c r="AG170" s="6">
        <v>1085</v>
      </c>
      <c r="AH170" s="6">
        <v>965</v>
      </c>
      <c r="AI170" s="6">
        <v>830</v>
      </c>
      <c r="AJ170" s="6">
        <v>725</v>
      </c>
      <c r="AK170" s="6">
        <v>625</v>
      </c>
      <c r="AL170" s="6">
        <v>615</v>
      </c>
      <c r="AM170" s="6">
        <v>535</v>
      </c>
      <c r="AN170" s="6">
        <v>445</v>
      </c>
      <c r="AO170" s="6">
        <v>425</v>
      </c>
      <c r="AP170" s="6">
        <v>420</v>
      </c>
      <c r="AQ170" s="6">
        <v>6535</v>
      </c>
      <c r="AR170" s="6">
        <v>235</v>
      </c>
    </row>
    <row r="171" spans="1:44" x14ac:dyDescent="0.25">
      <c r="A171" t="s">
        <v>181</v>
      </c>
      <c r="B171" t="s">
        <v>17</v>
      </c>
      <c r="C171" t="s">
        <v>2</v>
      </c>
      <c r="D171" s="6">
        <v>245</v>
      </c>
      <c r="E171" s="6">
        <v>10215</v>
      </c>
      <c r="F171" s="6">
        <v>25245</v>
      </c>
      <c r="G171" s="6">
        <v>24445</v>
      </c>
      <c r="H171" s="6">
        <v>3235</v>
      </c>
      <c r="I171" s="6">
        <v>1355</v>
      </c>
      <c r="J171" s="6">
        <v>910</v>
      </c>
      <c r="K171" s="6">
        <v>2720</v>
      </c>
      <c r="L171" s="6">
        <v>3750</v>
      </c>
      <c r="M171" s="6">
        <v>2085</v>
      </c>
      <c r="N171" s="6">
        <v>13765</v>
      </c>
      <c r="O171" s="6">
        <v>20920</v>
      </c>
      <c r="P171" s="6">
        <v>10835</v>
      </c>
      <c r="Q171" s="6">
        <v>9755</v>
      </c>
      <c r="R171" s="6">
        <v>0</v>
      </c>
      <c r="S171" s="6">
        <v>1000</v>
      </c>
      <c r="T171" s="6">
        <v>410</v>
      </c>
      <c r="U171" s="6">
        <v>755</v>
      </c>
      <c r="V171" s="6">
        <v>1105</v>
      </c>
      <c r="W171" s="6">
        <v>1525</v>
      </c>
      <c r="X171" s="6">
        <v>1825</v>
      </c>
      <c r="Y171" s="6">
        <v>2100</v>
      </c>
      <c r="Z171" s="6">
        <v>2340</v>
      </c>
      <c r="AA171" s="6">
        <v>2530</v>
      </c>
      <c r="AB171" s="6">
        <v>2620</v>
      </c>
      <c r="AC171" s="6">
        <v>2720</v>
      </c>
      <c r="AD171" s="6">
        <v>2685</v>
      </c>
      <c r="AE171" s="6">
        <v>2800</v>
      </c>
      <c r="AF171" s="6">
        <v>2805</v>
      </c>
      <c r="AG171" s="6">
        <v>2665</v>
      </c>
      <c r="AH171" s="6">
        <v>2605</v>
      </c>
      <c r="AI171" s="6">
        <v>2430</v>
      </c>
      <c r="AJ171" s="6">
        <v>2370</v>
      </c>
      <c r="AK171" s="6">
        <v>2255</v>
      </c>
      <c r="AL171" s="6">
        <v>2120</v>
      </c>
      <c r="AM171" s="6">
        <v>1935</v>
      </c>
      <c r="AN171" s="6">
        <v>1885</v>
      </c>
      <c r="AO171" s="6">
        <v>1700</v>
      </c>
      <c r="AP171" s="6">
        <v>1765</v>
      </c>
      <c r="AQ171" s="6">
        <v>13825</v>
      </c>
      <c r="AR171" s="6">
        <v>1955</v>
      </c>
    </row>
    <row r="172" spans="1:44" x14ac:dyDescent="0.25">
      <c r="A172" t="s">
        <v>182</v>
      </c>
      <c r="B172" t="s">
        <v>12</v>
      </c>
      <c r="C172" t="s">
        <v>2</v>
      </c>
      <c r="D172" s="6">
        <v>280</v>
      </c>
      <c r="E172" s="6">
        <v>7780</v>
      </c>
      <c r="F172" s="6">
        <v>28950</v>
      </c>
      <c r="G172" s="6">
        <v>43555</v>
      </c>
      <c r="H172" s="6">
        <v>1825</v>
      </c>
      <c r="I172" s="6">
        <v>1100</v>
      </c>
      <c r="J172" s="6">
        <v>4790</v>
      </c>
      <c r="K172" s="6">
        <v>6850</v>
      </c>
      <c r="L172" s="6">
        <v>8040</v>
      </c>
      <c r="M172" s="6">
        <v>4205</v>
      </c>
      <c r="N172" s="6">
        <v>20920</v>
      </c>
      <c r="O172" s="6">
        <v>26785</v>
      </c>
      <c r="P172" s="6">
        <v>7330</v>
      </c>
      <c r="Q172" s="6">
        <v>4555</v>
      </c>
      <c r="R172" s="6">
        <v>0</v>
      </c>
      <c r="S172" s="6">
        <v>605</v>
      </c>
      <c r="T172" s="6">
        <v>1155</v>
      </c>
      <c r="U172" s="6">
        <v>1545</v>
      </c>
      <c r="V172" s="6">
        <v>1860</v>
      </c>
      <c r="W172" s="6">
        <v>2270</v>
      </c>
      <c r="X172" s="6">
        <v>2725</v>
      </c>
      <c r="Y172" s="6">
        <v>2820</v>
      </c>
      <c r="Z172" s="6">
        <v>3090</v>
      </c>
      <c r="AA172" s="6">
        <v>3205</v>
      </c>
      <c r="AB172" s="6">
        <v>3330</v>
      </c>
      <c r="AC172" s="6">
        <v>3340</v>
      </c>
      <c r="AD172" s="6">
        <v>3270</v>
      </c>
      <c r="AE172" s="6">
        <v>3410</v>
      </c>
      <c r="AF172" s="6">
        <v>3270</v>
      </c>
      <c r="AG172" s="6">
        <v>3350</v>
      </c>
      <c r="AH172" s="6">
        <v>3310</v>
      </c>
      <c r="AI172" s="6">
        <v>3175</v>
      </c>
      <c r="AJ172" s="6">
        <v>3065</v>
      </c>
      <c r="AK172" s="6">
        <v>2940</v>
      </c>
      <c r="AL172" s="6">
        <v>2950</v>
      </c>
      <c r="AM172" s="6">
        <v>3035</v>
      </c>
      <c r="AN172" s="6">
        <v>3275</v>
      </c>
      <c r="AO172" s="6">
        <v>3875</v>
      </c>
      <c r="AP172" s="6">
        <v>8100</v>
      </c>
      <c r="AQ172" s="6">
        <v>10510</v>
      </c>
      <c r="AR172" s="6" t="s">
        <v>236</v>
      </c>
    </row>
    <row r="173" spans="1:44" x14ac:dyDescent="0.25">
      <c r="A173" t="s">
        <v>183</v>
      </c>
      <c r="B173" t="s">
        <v>43</v>
      </c>
      <c r="C173" t="s">
        <v>9</v>
      </c>
      <c r="D173" s="6">
        <v>0</v>
      </c>
      <c r="E173" s="6">
        <v>0</v>
      </c>
      <c r="F173" s="6">
        <v>0</v>
      </c>
      <c r="G173" s="6">
        <v>0</v>
      </c>
      <c r="H173" s="6">
        <v>270</v>
      </c>
      <c r="I173" s="6">
        <v>1670</v>
      </c>
      <c r="J173" s="6">
        <v>10</v>
      </c>
      <c r="K173" s="6">
        <v>155</v>
      </c>
      <c r="L173" s="6">
        <v>215</v>
      </c>
      <c r="M173" s="6">
        <v>80</v>
      </c>
      <c r="N173" s="6">
        <v>410</v>
      </c>
      <c r="O173" s="6">
        <v>695</v>
      </c>
      <c r="P173" s="6">
        <v>275</v>
      </c>
      <c r="Q173" s="6">
        <v>105</v>
      </c>
      <c r="R173" s="6">
        <v>0</v>
      </c>
      <c r="S173" s="6">
        <v>45</v>
      </c>
      <c r="T173" s="6">
        <v>190</v>
      </c>
      <c r="U173" s="6">
        <v>320</v>
      </c>
      <c r="V173" s="6">
        <v>320</v>
      </c>
      <c r="W173" s="6">
        <v>250</v>
      </c>
      <c r="X173" s="6">
        <v>205</v>
      </c>
      <c r="Y173" s="6">
        <v>165</v>
      </c>
      <c r="Z173" s="6">
        <v>110</v>
      </c>
      <c r="AA173" s="6">
        <v>65</v>
      </c>
      <c r="AB173" s="6">
        <v>70</v>
      </c>
      <c r="AC173" s="6">
        <v>50</v>
      </c>
      <c r="AD173" s="6">
        <v>30</v>
      </c>
      <c r="AE173" s="6">
        <v>30</v>
      </c>
      <c r="AF173" s="6">
        <v>15</v>
      </c>
      <c r="AG173" s="6">
        <v>15</v>
      </c>
      <c r="AH173" s="6">
        <v>10</v>
      </c>
      <c r="AI173" s="6" t="s">
        <v>236</v>
      </c>
      <c r="AJ173" s="6">
        <v>10</v>
      </c>
      <c r="AK173" s="6">
        <v>10</v>
      </c>
      <c r="AL173" s="6">
        <v>10</v>
      </c>
      <c r="AM173" s="6" t="s">
        <v>236</v>
      </c>
      <c r="AN173" s="6" t="s">
        <v>236</v>
      </c>
      <c r="AO173" s="6" t="s">
        <v>236</v>
      </c>
      <c r="AP173" s="6" t="s">
        <v>236</v>
      </c>
      <c r="AQ173" s="6" t="s">
        <v>236</v>
      </c>
      <c r="AR173" s="6" t="s">
        <v>236</v>
      </c>
    </row>
    <row r="174" spans="1:44" x14ac:dyDescent="0.25">
      <c r="A174" t="s">
        <v>184</v>
      </c>
      <c r="B174" t="s">
        <v>5</v>
      </c>
      <c r="C174" t="s">
        <v>2</v>
      </c>
      <c r="D174" s="6">
        <v>740</v>
      </c>
      <c r="E174" s="6">
        <v>15125</v>
      </c>
      <c r="F174" s="6">
        <v>33685</v>
      </c>
      <c r="G174" s="6">
        <v>23110</v>
      </c>
      <c r="H174" s="6">
        <v>190</v>
      </c>
      <c r="I174" s="6">
        <v>5295</v>
      </c>
      <c r="J174" s="6">
        <v>1690</v>
      </c>
      <c r="K174" s="6">
        <v>4750</v>
      </c>
      <c r="L174" s="6">
        <v>5740</v>
      </c>
      <c r="M174" s="6">
        <v>2960</v>
      </c>
      <c r="N174" s="6">
        <v>15540</v>
      </c>
      <c r="O174" s="6">
        <v>25365</v>
      </c>
      <c r="P174" s="6">
        <v>12315</v>
      </c>
      <c r="Q174" s="6">
        <v>9780</v>
      </c>
      <c r="R174" s="6">
        <v>0</v>
      </c>
      <c r="S174" s="6">
        <v>505</v>
      </c>
      <c r="T174" s="6">
        <v>1460</v>
      </c>
      <c r="U174" s="6">
        <v>1550</v>
      </c>
      <c r="V174" s="6">
        <v>1700</v>
      </c>
      <c r="W174" s="6">
        <v>2030</v>
      </c>
      <c r="X174" s="6">
        <v>2325</v>
      </c>
      <c r="Y174" s="6">
        <v>2570</v>
      </c>
      <c r="Z174" s="6">
        <v>2545</v>
      </c>
      <c r="AA174" s="6">
        <v>2560</v>
      </c>
      <c r="AB174" s="6">
        <v>2545</v>
      </c>
      <c r="AC174" s="6">
        <v>2505</v>
      </c>
      <c r="AD174" s="6">
        <v>2580</v>
      </c>
      <c r="AE174" s="6">
        <v>2640</v>
      </c>
      <c r="AF174" s="6">
        <v>2560</v>
      </c>
      <c r="AG174" s="6">
        <v>2625</v>
      </c>
      <c r="AH174" s="6">
        <v>2595</v>
      </c>
      <c r="AI174" s="6">
        <v>2525</v>
      </c>
      <c r="AJ174" s="6">
        <v>2515</v>
      </c>
      <c r="AK174" s="6">
        <v>2590</v>
      </c>
      <c r="AL174" s="6">
        <v>2605</v>
      </c>
      <c r="AM174" s="6">
        <v>2715</v>
      </c>
      <c r="AN174" s="6">
        <v>2860</v>
      </c>
      <c r="AO174" s="6">
        <v>3315</v>
      </c>
      <c r="AP174" s="6">
        <v>5185</v>
      </c>
      <c r="AQ174" s="6">
        <v>18545</v>
      </c>
      <c r="AR174" s="6" t="s">
        <v>236</v>
      </c>
    </row>
    <row r="175" spans="1:44" x14ac:dyDescent="0.25">
      <c r="A175" t="s">
        <v>185</v>
      </c>
      <c r="B175" t="s">
        <v>7</v>
      </c>
      <c r="C175" t="s">
        <v>9</v>
      </c>
      <c r="D175" s="6">
        <v>0</v>
      </c>
      <c r="E175" s="6">
        <v>10</v>
      </c>
      <c r="F175" s="6">
        <v>180</v>
      </c>
      <c r="G175" s="6">
        <v>16840</v>
      </c>
      <c r="H175" s="6">
        <v>50</v>
      </c>
      <c r="I175" s="6">
        <v>700</v>
      </c>
      <c r="J175" s="6" t="s">
        <v>236</v>
      </c>
      <c r="K175" s="6">
        <v>530</v>
      </c>
      <c r="L175" s="6">
        <v>1640</v>
      </c>
      <c r="M175" s="6">
        <v>870</v>
      </c>
      <c r="N175" s="6">
        <v>4950</v>
      </c>
      <c r="O175" s="6">
        <v>6695</v>
      </c>
      <c r="P175" s="6">
        <v>2150</v>
      </c>
      <c r="Q175" s="6">
        <v>935</v>
      </c>
      <c r="R175" s="6">
        <v>0</v>
      </c>
      <c r="S175" s="6">
        <v>175</v>
      </c>
      <c r="T175" s="6">
        <v>905</v>
      </c>
      <c r="U175" s="6">
        <v>1590</v>
      </c>
      <c r="V175" s="6">
        <v>1715</v>
      </c>
      <c r="W175" s="6">
        <v>1660</v>
      </c>
      <c r="X175" s="6">
        <v>1520</v>
      </c>
      <c r="Y175" s="6">
        <v>1295</v>
      </c>
      <c r="Z175" s="6">
        <v>1245</v>
      </c>
      <c r="AA175" s="6">
        <v>1115</v>
      </c>
      <c r="AB175" s="6">
        <v>985</v>
      </c>
      <c r="AC175" s="6">
        <v>855</v>
      </c>
      <c r="AD175" s="6">
        <v>645</v>
      </c>
      <c r="AE175" s="6">
        <v>560</v>
      </c>
      <c r="AF175" s="6">
        <v>495</v>
      </c>
      <c r="AG175" s="6">
        <v>380</v>
      </c>
      <c r="AH175" s="6">
        <v>360</v>
      </c>
      <c r="AI175" s="6">
        <v>275</v>
      </c>
      <c r="AJ175" s="6">
        <v>210</v>
      </c>
      <c r="AK175" s="6">
        <v>175</v>
      </c>
      <c r="AL175" s="6">
        <v>165</v>
      </c>
      <c r="AM175" s="6">
        <v>105</v>
      </c>
      <c r="AN175" s="6">
        <v>105</v>
      </c>
      <c r="AO175" s="6">
        <v>75</v>
      </c>
      <c r="AP175" s="6">
        <v>45</v>
      </c>
      <c r="AQ175" s="6">
        <v>800</v>
      </c>
      <c r="AR175" s="6">
        <v>325</v>
      </c>
    </row>
    <row r="176" spans="1:44" x14ac:dyDescent="0.25">
      <c r="A176" t="s">
        <v>186</v>
      </c>
      <c r="B176" t="s">
        <v>21</v>
      </c>
      <c r="C176" t="s">
        <v>2</v>
      </c>
      <c r="D176" s="6">
        <v>645</v>
      </c>
      <c r="E176" s="6">
        <v>16605</v>
      </c>
      <c r="F176" s="6">
        <v>48865</v>
      </c>
      <c r="G176" s="6">
        <v>73450</v>
      </c>
      <c r="H176" s="6">
        <v>2750</v>
      </c>
      <c r="I176" s="6">
        <v>13585</v>
      </c>
      <c r="J176" s="6">
        <v>1770</v>
      </c>
      <c r="K176" s="6">
        <v>6690</v>
      </c>
      <c r="L176" s="6">
        <v>10795</v>
      </c>
      <c r="M176" s="6">
        <v>5410</v>
      </c>
      <c r="N176" s="6">
        <v>32325</v>
      </c>
      <c r="O176" s="6">
        <v>52005</v>
      </c>
      <c r="P176" s="6">
        <v>26465</v>
      </c>
      <c r="Q176" s="6">
        <v>20440</v>
      </c>
      <c r="R176" s="6" t="s">
        <v>236</v>
      </c>
      <c r="S176" s="6">
        <v>3795</v>
      </c>
      <c r="T176" s="6">
        <v>7190</v>
      </c>
      <c r="U176" s="6">
        <v>7360</v>
      </c>
      <c r="V176" s="6">
        <v>7030</v>
      </c>
      <c r="W176" s="6">
        <v>6400</v>
      </c>
      <c r="X176" s="6">
        <v>6180</v>
      </c>
      <c r="Y176" s="6">
        <v>5735</v>
      </c>
      <c r="Z176" s="6">
        <v>5450</v>
      </c>
      <c r="AA176" s="6">
        <v>5010</v>
      </c>
      <c r="AB176" s="6">
        <v>4820</v>
      </c>
      <c r="AC176" s="6">
        <v>4745</v>
      </c>
      <c r="AD176" s="6">
        <v>4685</v>
      </c>
      <c r="AE176" s="6">
        <v>4550</v>
      </c>
      <c r="AF176" s="6">
        <v>4500</v>
      </c>
      <c r="AG176" s="6">
        <v>4505</v>
      </c>
      <c r="AH176" s="6">
        <v>4250</v>
      </c>
      <c r="AI176" s="6">
        <v>4350</v>
      </c>
      <c r="AJ176" s="6">
        <v>4260</v>
      </c>
      <c r="AK176" s="6">
        <v>4255</v>
      </c>
      <c r="AL176" s="6">
        <v>4010</v>
      </c>
      <c r="AM176" s="6">
        <v>4165</v>
      </c>
      <c r="AN176" s="6">
        <v>4170</v>
      </c>
      <c r="AO176" s="6">
        <v>5220</v>
      </c>
      <c r="AP176" s="6">
        <v>13930</v>
      </c>
      <c r="AQ176" s="6">
        <v>24275</v>
      </c>
      <c r="AR176" s="6">
        <v>1080</v>
      </c>
    </row>
    <row r="177" spans="1:44" x14ac:dyDescent="0.25">
      <c r="A177" t="s">
        <v>187</v>
      </c>
      <c r="B177" t="s">
        <v>5</v>
      </c>
      <c r="C177" t="s">
        <v>2</v>
      </c>
      <c r="D177" s="6">
        <v>440</v>
      </c>
      <c r="E177" s="6">
        <v>12580</v>
      </c>
      <c r="F177" s="6">
        <v>35370</v>
      </c>
      <c r="G177" s="6">
        <v>51170</v>
      </c>
      <c r="H177" s="6">
        <v>1485</v>
      </c>
      <c r="I177" s="6">
        <v>10835</v>
      </c>
      <c r="J177" s="6">
        <v>3020</v>
      </c>
      <c r="K177" s="6">
        <v>6320</v>
      </c>
      <c r="L177" s="6">
        <v>7720</v>
      </c>
      <c r="M177" s="6">
        <v>4070</v>
      </c>
      <c r="N177" s="6">
        <v>25040</v>
      </c>
      <c r="O177" s="6">
        <v>38880</v>
      </c>
      <c r="P177" s="6">
        <v>16535</v>
      </c>
      <c r="Q177" s="6">
        <v>10280</v>
      </c>
      <c r="R177" s="6">
        <v>15</v>
      </c>
      <c r="S177" s="6">
        <v>3075</v>
      </c>
      <c r="T177" s="6">
        <v>3970</v>
      </c>
      <c r="U177" s="6">
        <v>4295</v>
      </c>
      <c r="V177" s="6">
        <v>4565</v>
      </c>
      <c r="W177" s="6">
        <v>4305</v>
      </c>
      <c r="X177" s="6">
        <v>4440</v>
      </c>
      <c r="Y177" s="6">
        <v>4245</v>
      </c>
      <c r="Z177" s="6">
        <v>4135</v>
      </c>
      <c r="AA177" s="6">
        <v>4165</v>
      </c>
      <c r="AB177" s="6">
        <v>4015</v>
      </c>
      <c r="AC177" s="6">
        <v>4040</v>
      </c>
      <c r="AD177" s="6">
        <v>3985</v>
      </c>
      <c r="AE177" s="6">
        <v>3835</v>
      </c>
      <c r="AF177" s="6">
        <v>3860</v>
      </c>
      <c r="AG177" s="6">
        <v>3885</v>
      </c>
      <c r="AH177" s="6">
        <v>3625</v>
      </c>
      <c r="AI177" s="6">
        <v>3585</v>
      </c>
      <c r="AJ177" s="6">
        <v>3510</v>
      </c>
      <c r="AK177" s="6">
        <v>3620</v>
      </c>
      <c r="AL177" s="6">
        <v>3495</v>
      </c>
      <c r="AM177" s="6">
        <v>3515</v>
      </c>
      <c r="AN177" s="6">
        <v>3765</v>
      </c>
      <c r="AO177" s="6">
        <v>4760</v>
      </c>
      <c r="AP177" s="6">
        <v>7215</v>
      </c>
      <c r="AQ177" s="6">
        <v>13925</v>
      </c>
      <c r="AR177" s="6">
        <v>50</v>
      </c>
    </row>
    <row r="178" spans="1:44" x14ac:dyDescent="0.25">
      <c r="A178" t="s">
        <v>188</v>
      </c>
      <c r="B178" t="s">
        <v>21</v>
      </c>
      <c r="C178" t="s">
        <v>2</v>
      </c>
      <c r="D178" s="6">
        <v>275</v>
      </c>
      <c r="E178" s="6">
        <v>12815</v>
      </c>
      <c r="F178" s="6">
        <v>13000</v>
      </c>
      <c r="G178" s="6">
        <v>9155</v>
      </c>
      <c r="H178" s="6">
        <v>330</v>
      </c>
      <c r="I178" s="6">
        <v>14795</v>
      </c>
      <c r="J178" s="6">
        <v>900</v>
      </c>
      <c r="K178" s="6">
        <v>2230</v>
      </c>
      <c r="L178" s="6">
        <v>3040</v>
      </c>
      <c r="M178" s="6">
        <v>1855</v>
      </c>
      <c r="N178" s="6">
        <v>10025</v>
      </c>
      <c r="O178" s="6">
        <v>15275</v>
      </c>
      <c r="P178" s="6">
        <v>9020</v>
      </c>
      <c r="Q178" s="6">
        <v>8020</v>
      </c>
      <c r="R178" s="6">
        <v>0</v>
      </c>
      <c r="S178" s="6">
        <v>65</v>
      </c>
      <c r="T178" s="6">
        <v>265</v>
      </c>
      <c r="U178" s="6">
        <v>610</v>
      </c>
      <c r="V178" s="6">
        <v>900</v>
      </c>
      <c r="W178" s="6">
        <v>1170</v>
      </c>
      <c r="X178" s="6">
        <v>1285</v>
      </c>
      <c r="Y178" s="6">
        <v>1395</v>
      </c>
      <c r="Z178" s="6">
        <v>1320</v>
      </c>
      <c r="AA178" s="6">
        <v>1350</v>
      </c>
      <c r="AB178" s="6">
        <v>1350</v>
      </c>
      <c r="AC178" s="6">
        <v>1280</v>
      </c>
      <c r="AD178" s="6">
        <v>1285</v>
      </c>
      <c r="AE178" s="6">
        <v>1280</v>
      </c>
      <c r="AF178" s="6">
        <v>1335</v>
      </c>
      <c r="AG178" s="6">
        <v>1275</v>
      </c>
      <c r="AH178" s="6">
        <v>1360</v>
      </c>
      <c r="AI178" s="6">
        <v>1325</v>
      </c>
      <c r="AJ178" s="6">
        <v>1365</v>
      </c>
      <c r="AK178" s="6">
        <v>1345</v>
      </c>
      <c r="AL178" s="6">
        <v>1430</v>
      </c>
      <c r="AM178" s="6">
        <v>1425</v>
      </c>
      <c r="AN178" s="6">
        <v>1445</v>
      </c>
      <c r="AO178" s="6">
        <v>1705</v>
      </c>
      <c r="AP178" s="6">
        <v>3580</v>
      </c>
      <c r="AQ178" s="6">
        <v>16610</v>
      </c>
      <c r="AR178" s="6">
        <v>2615</v>
      </c>
    </row>
    <row r="179" spans="1:44" x14ac:dyDescent="0.25">
      <c r="A179" t="s">
        <v>189</v>
      </c>
      <c r="B179" t="s">
        <v>43</v>
      </c>
      <c r="C179" t="s">
        <v>2</v>
      </c>
      <c r="D179" s="6">
        <v>135</v>
      </c>
      <c r="E179" s="6">
        <v>3495</v>
      </c>
      <c r="F179" s="6">
        <v>23250</v>
      </c>
      <c r="G179" s="6">
        <v>15935</v>
      </c>
      <c r="H179" s="6">
        <v>2705</v>
      </c>
      <c r="I179" s="6">
        <v>555</v>
      </c>
      <c r="J179" s="6">
        <v>855</v>
      </c>
      <c r="K179" s="6">
        <v>2060</v>
      </c>
      <c r="L179" s="6">
        <v>2915</v>
      </c>
      <c r="M179" s="6">
        <v>1775</v>
      </c>
      <c r="N179" s="6">
        <v>9810</v>
      </c>
      <c r="O179" s="6">
        <v>14125</v>
      </c>
      <c r="P179" s="6">
        <v>7505</v>
      </c>
      <c r="Q179" s="6">
        <v>7035</v>
      </c>
      <c r="R179" s="6" t="s">
        <v>236</v>
      </c>
      <c r="S179" s="6">
        <v>790</v>
      </c>
      <c r="T179" s="6">
        <v>750</v>
      </c>
      <c r="U179" s="6">
        <v>825</v>
      </c>
      <c r="V179" s="6">
        <v>1040</v>
      </c>
      <c r="W179" s="6">
        <v>1225</v>
      </c>
      <c r="X179" s="6">
        <v>1550</v>
      </c>
      <c r="Y179" s="6">
        <v>1800</v>
      </c>
      <c r="Z179" s="6">
        <v>2020</v>
      </c>
      <c r="AA179" s="6">
        <v>2250</v>
      </c>
      <c r="AB179" s="6">
        <v>2310</v>
      </c>
      <c r="AC179" s="6">
        <v>2450</v>
      </c>
      <c r="AD179" s="6">
        <v>2410</v>
      </c>
      <c r="AE179" s="6">
        <v>2460</v>
      </c>
      <c r="AF179" s="6">
        <v>2365</v>
      </c>
      <c r="AG179" s="6">
        <v>2275</v>
      </c>
      <c r="AH179" s="6">
        <v>2245</v>
      </c>
      <c r="AI179" s="6">
        <v>2050</v>
      </c>
      <c r="AJ179" s="6">
        <v>1940</v>
      </c>
      <c r="AK179" s="6">
        <v>1825</v>
      </c>
      <c r="AL179" s="6">
        <v>1795</v>
      </c>
      <c r="AM179" s="6">
        <v>1665</v>
      </c>
      <c r="AN179" s="6">
        <v>1515</v>
      </c>
      <c r="AO179" s="6">
        <v>1455</v>
      </c>
      <c r="AP179" s="6">
        <v>1695</v>
      </c>
      <c r="AQ179" s="6">
        <v>3105</v>
      </c>
      <c r="AR179" s="6">
        <v>280</v>
      </c>
    </row>
    <row r="180" spans="1:44" x14ac:dyDescent="0.25">
      <c r="A180" t="s">
        <v>190</v>
      </c>
      <c r="B180" t="s">
        <v>1</v>
      </c>
      <c r="C180" t="s">
        <v>2</v>
      </c>
      <c r="D180" s="6">
        <v>1695</v>
      </c>
      <c r="E180" s="6">
        <v>10420</v>
      </c>
      <c r="F180" s="6">
        <v>41415</v>
      </c>
      <c r="G180" s="6">
        <v>46465</v>
      </c>
      <c r="H180" s="6">
        <v>4985</v>
      </c>
      <c r="I180" s="6">
        <v>3560</v>
      </c>
      <c r="J180" s="6">
        <v>1740</v>
      </c>
      <c r="K180" s="6">
        <v>4120</v>
      </c>
      <c r="L180" s="6">
        <v>4705</v>
      </c>
      <c r="M180" s="6">
        <v>3210</v>
      </c>
      <c r="N180" s="6">
        <v>23270</v>
      </c>
      <c r="O180" s="6">
        <v>34185</v>
      </c>
      <c r="P180" s="6">
        <v>19485</v>
      </c>
      <c r="Q180" s="6">
        <v>17815</v>
      </c>
      <c r="R180" s="6" t="s">
        <v>236</v>
      </c>
      <c r="S180" s="6">
        <v>1510</v>
      </c>
      <c r="T180" s="6">
        <v>2490</v>
      </c>
      <c r="U180" s="6">
        <v>2855</v>
      </c>
      <c r="V180" s="6">
        <v>3145</v>
      </c>
      <c r="W180" s="6">
        <v>3165</v>
      </c>
      <c r="X180" s="6">
        <v>3375</v>
      </c>
      <c r="Y180" s="6">
        <v>3320</v>
      </c>
      <c r="Z180" s="6">
        <v>3270</v>
      </c>
      <c r="AA180" s="6">
        <v>3325</v>
      </c>
      <c r="AB180" s="6">
        <v>3345</v>
      </c>
      <c r="AC180" s="6">
        <v>3390</v>
      </c>
      <c r="AD180" s="6">
        <v>3510</v>
      </c>
      <c r="AE180" s="6">
        <v>3435</v>
      </c>
      <c r="AF180" s="6">
        <v>3505</v>
      </c>
      <c r="AG180" s="6">
        <v>3550</v>
      </c>
      <c r="AH180" s="6">
        <v>3560</v>
      </c>
      <c r="AI180" s="6">
        <v>3525</v>
      </c>
      <c r="AJ180" s="6">
        <v>3510</v>
      </c>
      <c r="AK180" s="6">
        <v>3590</v>
      </c>
      <c r="AL180" s="6">
        <v>3440</v>
      </c>
      <c r="AM180" s="6">
        <v>3480</v>
      </c>
      <c r="AN180" s="6">
        <v>3755</v>
      </c>
      <c r="AO180" s="6">
        <v>4115</v>
      </c>
      <c r="AP180" s="6">
        <v>7175</v>
      </c>
      <c r="AQ180" s="6">
        <v>25195</v>
      </c>
      <c r="AR180" s="6">
        <v>25</v>
      </c>
    </row>
    <row r="181" spans="1:44" x14ac:dyDescent="0.25">
      <c r="A181" t="s">
        <v>191</v>
      </c>
      <c r="B181" t="s">
        <v>1</v>
      </c>
      <c r="C181" t="s">
        <v>9</v>
      </c>
      <c r="D181" s="6">
        <v>0</v>
      </c>
      <c r="E181" s="6">
        <v>0</v>
      </c>
      <c r="F181" s="6" t="s">
        <v>236</v>
      </c>
      <c r="G181" s="6">
        <v>15</v>
      </c>
      <c r="H181" s="6">
        <v>0</v>
      </c>
      <c r="I181" s="6">
        <v>33330</v>
      </c>
      <c r="J181" s="6">
        <v>1135</v>
      </c>
      <c r="K181" s="6">
        <v>1505</v>
      </c>
      <c r="L181" s="6">
        <v>1215</v>
      </c>
      <c r="M181" s="6">
        <v>690</v>
      </c>
      <c r="N181" s="6">
        <v>9855</v>
      </c>
      <c r="O181" s="6">
        <v>9380</v>
      </c>
      <c r="P181" s="6">
        <v>4740</v>
      </c>
      <c r="Q181" s="6">
        <v>4810</v>
      </c>
      <c r="R181" s="6">
        <v>10</v>
      </c>
      <c r="S181" s="6">
        <v>805</v>
      </c>
      <c r="T181" s="6">
        <v>2970</v>
      </c>
      <c r="U181" s="6">
        <v>4320</v>
      </c>
      <c r="V181" s="6">
        <v>4065</v>
      </c>
      <c r="W181" s="6">
        <v>3170</v>
      </c>
      <c r="X181" s="6">
        <v>2535</v>
      </c>
      <c r="Y181" s="6">
        <v>1940</v>
      </c>
      <c r="Z181" s="6">
        <v>1450</v>
      </c>
      <c r="AA181" s="6">
        <v>1290</v>
      </c>
      <c r="AB181" s="6">
        <v>1010</v>
      </c>
      <c r="AC181" s="6">
        <v>890</v>
      </c>
      <c r="AD181" s="6">
        <v>750</v>
      </c>
      <c r="AE181" s="6">
        <v>685</v>
      </c>
      <c r="AF181" s="6">
        <v>590</v>
      </c>
      <c r="AG181" s="6">
        <v>535</v>
      </c>
      <c r="AH181" s="6">
        <v>530</v>
      </c>
      <c r="AI181" s="6">
        <v>430</v>
      </c>
      <c r="AJ181" s="6">
        <v>370</v>
      </c>
      <c r="AK181" s="6">
        <v>395</v>
      </c>
      <c r="AL181" s="6">
        <v>300</v>
      </c>
      <c r="AM181" s="6">
        <v>300</v>
      </c>
      <c r="AN181" s="6">
        <v>265</v>
      </c>
      <c r="AO181" s="6">
        <v>255</v>
      </c>
      <c r="AP181" s="6">
        <v>215</v>
      </c>
      <c r="AQ181" s="6">
        <v>2515</v>
      </c>
      <c r="AR181" s="6">
        <v>770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4D484-7BA7-4BC0-8A93-95E6D9071D06}">
  <sheetPr codeName="Sheet3"/>
  <dimension ref="A1:CQ756"/>
  <sheetViews>
    <sheetView workbookViewId="0">
      <selection activeCell="A3" sqref="A3"/>
    </sheetView>
  </sheetViews>
  <sheetFormatPr defaultRowHeight="15" x14ac:dyDescent="0.25"/>
  <cols>
    <col min="1" max="1" width="71.85546875" bestFit="1" customWidth="1"/>
    <col min="2" max="2" width="23" bestFit="1" customWidth="1"/>
    <col min="3" max="3" width="11.42578125" bestFit="1" customWidth="1"/>
    <col min="4" max="4" width="7.140625" bestFit="1" customWidth="1"/>
    <col min="5" max="5" width="8.85546875" bestFit="1" customWidth="1"/>
    <col min="6" max="6" width="11.28515625" bestFit="1" customWidth="1"/>
    <col min="7" max="7" width="10.85546875" bestFit="1" customWidth="1"/>
    <col min="8" max="17" width="11.7109375" bestFit="1" customWidth="1"/>
    <col min="18" max="18" width="13.140625" bestFit="1" customWidth="1"/>
    <col min="19" max="19" width="25.7109375" bestFit="1" customWidth="1"/>
    <col min="20" max="20" width="24.5703125" bestFit="1" customWidth="1"/>
    <col min="21" max="24" width="26.7109375" bestFit="1" customWidth="1"/>
    <col min="25" max="25" width="28.140625" bestFit="1" customWidth="1"/>
    <col min="26" max="26" width="23" bestFit="1" customWidth="1"/>
    <col min="27" max="27" width="9" bestFit="1" customWidth="1"/>
    <col min="28" max="28" width="16.5703125" customWidth="1"/>
    <col min="29" max="29" width="10.85546875" bestFit="1" customWidth="1"/>
    <col min="30" max="30" width="10.5703125" bestFit="1" customWidth="1"/>
    <col min="31" max="31" width="83.7109375" bestFit="1" customWidth="1"/>
    <col min="32" max="32" width="13.85546875" bestFit="1" customWidth="1"/>
    <col min="33" max="33" width="9" bestFit="1" customWidth="1"/>
    <col min="34" max="35" width="12.28515625" customWidth="1"/>
    <col min="36" max="36" width="27.140625" bestFit="1" customWidth="1"/>
    <col min="37" max="49" width="11.7109375" bestFit="1" customWidth="1"/>
    <col min="50" max="50" width="71.85546875" bestFit="1" customWidth="1"/>
    <col min="51" max="51" width="10" bestFit="1" customWidth="1"/>
    <col min="52" max="60" width="11.7109375" bestFit="1" customWidth="1"/>
    <col min="61" max="61" width="13.85546875" bestFit="1" customWidth="1"/>
    <col min="62" max="69" width="11.7109375" bestFit="1" customWidth="1"/>
    <col min="70" max="72" width="10.85546875" bestFit="1" customWidth="1"/>
    <col min="73" max="74" width="71.85546875" bestFit="1" customWidth="1"/>
    <col min="75" max="77" width="27.28515625" bestFit="1" customWidth="1"/>
    <col min="78" max="78" width="24.42578125" bestFit="1" customWidth="1"/>
    <col min="79" max="79" width="71.85546875" bestFit="1" customWidth="1"/>
    <col min="80" max="80" width="11.42578125" bestFit="1" customWidth="1"/>
    <col min="81" max="82" width="24.42578125" bestFit="1" customWidth="1"/>
    <col min="83" max="83" width="83.7109375" bestFit="1" customWidth="1"/>
    <col min="84" max="84" width="8" bestFit="1" customWidth="1"/>
    <col min="85" max="86" width="24.42578125" bestFit="1" customWidth="1"/>
    <col min="87" max="87" width="71.85546875" bestFit="1" customWidth="1"/>
    <col min="88" max="88" width="8.85546875" bestFit="1" customWidth="1"/>
    <col min="89" max="91" width="10.85546875" bestFit="1" customWidth="1"/>
    <col min="92" max="92" width="71.85546875" bestFit="1" customWidth="1"/>
    <col min="93" max="95" width="32.5703125" bestFit="1" customWidth="1"/>
    <col min="96" max="103" width="16.28515625" bestFit="1" customWidth="1"/>
    <col min="104" max="128" width="9" customWidth="1"/>
  </cols>
  <sheetData>
    <row r="1" spans="1:94" x14ac:dyDescent="0.25">
      <c r="A1" s="34" t="s">
        <v>238</v>
      </c>
      <c r="B1" s="34"/>
      <c r="C1" s="34"/>
      <c r="D1" s="34"/>
      <c r="BX1" s="63" t="s">
        <v>335</v>
      </c>
      <c r="BY1" s="63"/>
    </row>
    <row r="2" spans="1:94" x14ac:dyDescent="0.25">
      <c r="A2" t="s">
        <v>241</v>
      </c>
      <c r="C2" s="34" t="s">
        <v>250</v>
      </c>
      <c r="D2" s="34"/>
      <c r="E2" s="34"/>
      <c r="H2" t="s">
        <v>242</v>
      </c>
      <c r="Z2" t="s">
        <v>273</v>
      </c>
      <c r="AC2" t="s">
        <v>272</v>
      </c>
      <c r="AF2" t="s">
        <v>274</v>
      </c>
      <c r="BL2" t="str">
        <f>Dashboard!V35</f>
        <v>01:41 - 01:50</v>
      </c>
      <c r="BX2" s="63" t="str">
        <f>BU6</f>
        <v>ROYAL FREE LONDON NHS FOUNDATION TRUST (RAL)</v>
      </c>
      <c r="BY2" s="63"/>
    </row>
    <row r="3" spans="1:94" x14ac:dyDescent="0.25">
      <c r="A3" s="57">
        <v>31</v>
      </c>
      <c r="C3" s="11">
        <f>H201</f>
        <v>0</v>
      </c>
      <c r="D3" s="11"/>
      <c r="E3" s="11"/>
      <c r="H3" s="57">
        <v>266900</v>
      </c>
      <c r="Z3" s="8" t="s">
        <v>304</v>
      </c>
      <c r="AC3" s="8" t="s">
        <v>304</v>
      </c>
      <c r="AF3" s="8" t="s">
        <v>304</v>
      </c>
      <c r="AJ3" s="8" t="s">
        <v>239</v>
      </c>
      <c r="AK3" t="s">
        <v>275</v>
      </c>
      <c r="AL3" t="s">
        <v>276</v>
      </c>
      <c r="AM3" t="s">
        <v>277</v>
      </c>
      <c r="AN3" t="s">
        <v>278</v>
      </c>
      <c r="AO3" t="s">
        <v>279</v>
      </c>
      <c r="AP3" t="s">
        <v>280</v>
      </c>
      <c r="AQ3" t="s">
        <v>281</v>
      </c>
      <c r="AR3" t="s">
        <v>282</v>
      </c>
      <c r="AS3" t="s">
        <v>283</v>
      </c>
      <c r="AT3" t="s">
        <v>284</v>
      </c>
      <c r="AU3" t="s">
        <v>285</v>
      </c>
      <c r="AV3" t="s">
        <v>286</v>
      </c>
      <c r="AW3" t="s">
        <v>287</v>
      </c>
      <c r="AX3" t="s">
        <v>288</v>
      </c>
      <c r="AY3" t="s">
        <v>289</v>
      </c>
      <c r="AZ3" t="s">
        <v>290</v>
      </c>
      <c r="BA3" t="s">
        <v>291</v>
      </c>
      <c r="BB3" t="s">
        <v>292</v>
      </c>
      <c r="BC3" t="s">
        <v>293</v>
      </c>
      <c r="BD3" t="s">
        <v>294</v>
      </c>
      <c r="BE3" t="s">
        <v>295</v>
      </c>
      <c r="BF3" t="s">
        <v>296</v>
      </c>
      <c r="BG3" t="s">
        <v>297</v>
      </c>
      <c r="BH3" t="s">
        <v>298</v>
      </c>
      <c r="BI3" t="s">
        <v>299</v>
      </c>
      <c r="BK3" s="9" t="s">
        <v>17</v>
      </c>
      <c r="BL3">
        <f>INDEX($AK$4:$BI$10,MATCH(BK3,$AJ$4:$AJ$10,0),MATCH($BL$2,$AK$3:$BI$3,0))</f>
        <v>53575</v>
      </c>
      <c r="BX3" s="24">
        <f>BV6</f>
        <v>94405</v>
      </c>
    </row>
    <row r="4" spans="1:94" x14ac:dyDescent="0.25">
      <c r="Z4" s="9" t="s">
        <v>243</v>
      </c>
      <c r="AA4" s="21">
        <v>151930</v>
      </c>
      <c r="AC4" s="9" t="s">
        <v>325</v>
      </c>
      <c r="AD4" s="21">
        <v>89255</v>
      </c>
      <c r="AF4" s="9" t="s">
        <v>275</v>
      </c>
      <c r="AG4" s="21">
        <v>46150</v>
      </c>
      <c r="AJ4" s="9" t="s">
        <v>17</v>
      </c>
      <c r="AK4" s="57">
        <v>10955</v>
      </c>
      <c r="AL4" s="57">
        <v>24255</v>
      </c>
      <c r="AM4" s="57">
        <v>36035</v>
      </c>
      <c r="AN4" s="57">
        <v>43650</v>
      </c>
      <c r="AO4" s="57">
        <v>49880</v>
      </c>
      <c r="AP4" s="57">
        <v>53285</v>
      </c>
      <c r="AQ4" s="57">
        <v>54845</v>
      </c>
      <c r="AR4" s="57">
        <v>55025</v>
      </c>
      <c r="AS4" s="57">
        <v>54640</v>
      </c>
      <c r="AT4" s="57">
        <v>54080</v>
      </c>
      <c r="AU4" s="57">
        <v>53575</v>
      </c>
      <c r="AV4" s="57">
        <v>53490</v>
      </c>
      <c r="AW4" s="57">
        <v>54155</v>
      </c>
      <c r="AX4" s="57">
        <v>53970</v>
      </c>
      <c r="AY4" s="57">
        <v>53990</v>
      </c>
      <c r="AZ4" s="57">
        <v>53705</v>
      </c>
      <c r="BA4" s="57">
        <v>53040</v>
      </c>
      <c r="BB4" s="57">
        <v>53265</v>
      </c>
      <c r="BC4" s="57">
        <v>54945</v>
      </c>
      <c r="BD4" s="57">
        <v>53525</v>
      </c>
      <c r="BE4" s="57">
        <v>53455</v>
      </c>
      <c r="BF4" s="57">
        <v>54110</v>
      </c>
      <c r="BG4" s="57">
        <v>62200</v>
      </c>
      <c r="BH4" s="57">
        <v>127545</v>
      </c>
      <c r="BI4" s="57">
        <v>301695</v>
      </c>
      <c r="BK4" s="9" t="s">
        <v>12</v>
      </c>
      <c r="BL4">
        <f>INDEX($AK$4:$BI$10,MATCH(BK4,$AJ$4:$AJ$10,0),MATCH($BL$2,$AK$3:$BI$3,0))</f>
        <v>98370</v>
      </c>
      <c r="CC4" t="s">
        <v>336</v>
      </c>
      <c r="CK4" t="s">
        <v>338</v>
      </c>
    </row>
    <row r="5" spans="1:94" x14ac:dyDescent="0.25">
      <c r="R5" s="62" t="str">
        <f>"Comparison of Acuity across Regions"</f>
        <v>Comparison of Acuity across Regions</v>
      </c>
      <c r="T5" t="s">
        <v>302</v>
      </c>
      <c r="Z5" s="9" t="s">
        <v>244</v>
      </c>
      <c r="AA5" s="21">
        <v>204080</v>
      </c>
      <c r="AC5" s="9" t="s">
        <v>318</v>
      </c>
      <c r="AD5" s="21">
        <v>149115</v>
      </c>
      <c r="AF5" s="9" t="s">
        <v>276</v>
      </c>
      <c r="AG5" s="21">
        <v>67085</v>
      </c>
      <c r="AJ5" s="9" t="s">
        <v>12</v>
      </c>
      <c r="AK5" s="57">
        <v>46150</v>
      </c>
      <c r="AL5" s="57">
        <v>67085</v>
      </c>
      <c r="AM5" s="57">
        <v>70565</v>
      </c>
      <c r="AN5" s="57">
        <v>79765</v>
      </c>
      <c r="AO5" s="57">
        <v>90335</v>
      </c>
      <c r="AP5" s="57">
        <v>97050</v>
      </c>
      <c r="AQ5" s="57">
        <v>100090</v>
      </c>
      <c r="AR5" s="57">
        <v>100975</v>
      </c>
      <c r="AS5" s="57">
        <v>100525</v>
      </c>
      <c r="AT5" s="57">
        <v>99515</v>
      </c>
      <c r="AU5" s="57">
        <v>98370</v>
      </c>
      <c r="AV5" s="57">
        <v>97730</v>
      </c>
      <c r="AW5" s="57">
        <v>96560</v>
      </c>
      <c r="AX5" s="57">
        <v>95030</v>
      </c>
      <c r="AY5" s="57">
        <v>94160</v>
      </c>
      <c r="AZ5" s="57">
        <v>93325</v>
      </c>
      <c r="BA5" s="57">
        <v>91415</v>
      </c>
      <c r="BB5" s="57">
        <v>92455</v>
      </c>
      <c r="BC5" s="57">
        <v>95110</v>
      </c>
      <c r="BD5" s="57">
        <v>94215</v>
      </c>
      <c r="BE5" s="57">
        <v>96120</v>
      </c>
      <c r="BF5" s="57">
        <v>100325</v>
      </c>
      <c r="BG5" s="57">
        <v>120800</v>
      </c>
      <c r="BH5" s="57">
        <v>240305</v>
      </c>
      <c r="BI5" s="57">
        <v>483010</v>
      </c>
      <c r="BK5" s="9" t="s">
        <v>21</v>
      </c>
      <c r="BL5">
        <f t="shared" ref="BL5:BL9" si="0">INDEX($AK$4:$BI$10,MATCH(BK5,$AJ$4:$AJ$10,0),MATCH($BL$2,$AK$3:$BI$3,0))</f>
        <v>95180</v>
      </c>
      <c r="BU5" s="8" t="s">
        <v>239</v>
      </c>
      <c r="BV5" t="s">
        <v>243</v>
      </c>
      <c r="CA5" s="8" t="s">
        <v>239</v>
      </c>
      <c r="CB5" t="s">
        <v>244</v>
      </c>
      <c r="CE5" s="8" t="s">
        <v>239</v>
      </c>
      <c r="CF5" t="s">
        <v>245</v>
      </c>
      <c r="CG5" t="s">
        <v>337</v>
      </c>
      <c r="CI5" s="8" t="s">
        <v>239</v>
      </c>
      <c r="CJ5" t="s">
        <v>246</v>
      </c>
      <c r="CN5" s="8" t="s">
        <v>239</v>
      </c>
      <c r="CO5" t="s">
        <v>247</v>
      </c>
      <c r="CP5" t="s">
        <v>339</v>
      </c>
    </row>
    <row r="6" spans="1:94" x14ac:dyDescent="0.25">
      <c r="I6" s="9" t="s">
        <v>271</v>
      </c>
      <c r="Z6" s="9" t="s">
        <v>245</v>
      </c>
      <c r="AA6" s="21">
        <v>728610</v>
      </c>
      <c r="AC6" s="9" t="s">
        <v>326</v>
      </c>
      <c r="AD6" s="21">
        <v>177335</v>
      </c>
      <c r="AF6" s="9" t="s">
        <v>277</v>
      </c>
      <c r="AG6" s="21">
        <v>70565</v>
      </c>
      <c r="AJ6" s="9" t="s">
        <v>21</v>
      </c>
      <c r="AK6" s="57">
        <v>51765</v>
      </c>
      <c r="AL6" s="57">
        <v>91930</v>
      </c>
      <c r="AM6" s="57">
        <v>127385</v>
      </c>
      <c r="AN6" s="57">
        <v>136045</v>
      </c>
      <c r="AO6" s="57">
        <v>133405</v>
      </c>
      <c r="AP6" s="57">
        <v>127460</v>
      </c>
      <c r="AQ6" s="57">
        <v>119490</v>
      </c>
      <c r="AR6" s="57">
        <v>112845</v>
      </c>
      <c r="AS6" s="57">
        <v>105765</v>
      </c>
      <c r="AT6" s="57">
        <v>99925</v>
      </c>
      <c r="AU6" s="57">
        <v>95180</v>
      </c>
      <c r="AV6" s="57">
        <v>91805</v>
      </c>
      <c r="AW6" s="57">
        <v>88880</v>
      </c>
      <c r="AX6" s="57">
        <v>85420</v>
      </c>
      <c r="AY6" s="57">
        <v>83255</v>
      </c>
      <c r="AZ6" s="57">
        <v>80725</v>
      </c>
      <c r="BA6" s="57">
        <v>78680</v>
      </c>
      <c r="BB6" s="57">
        <v>77205</v>
      </c>
      <c r="BC6" s="57">
        <v>77535</v>
      </c>
      <c r="BD6" s="57">
        <v>75290</v>
      </c>
      <c r="BE6" s="57">
        <v>75685</v>
      </c>
      <c r="BF6" s="57">
        <v>77325</v>
      </c>
      <c r="BG6" s="57">
        <v>87115</v>
      </c>
      <c r="BH6" s="57">
        <v>140400</v>
      </c>
      <c r="BI6" s="57">
        <v>567895</v>
      </c>
      <c r="BK6" s="9" t="s">
        <v>1</v>
      </c>
      <c r="BL6">
        <f t="shared" si="0"/>
        <v>93400</v>
      </c>
      <c r="BU6" s="9" t="s">
        <v>118</v>
      </c>
      <c r="BV6" s="57">
        <v>94405</v>
      </c>
      <c r="CA6" s="9" t="s">
        <v>65</v>
      </c>
      <c r="CB6" s="57">
        <v>34650</v>
      </c>
      <c r="CC6" t="str">
        <f>CA6</f>
        <v>IMPERIAL COLLEGE HEALTHCARE NHS TRUST (RYJ)</v>
      </c>
      <c r="CE6" s="9" t="s">
        <v>14</v>
      </c>
      <c r="CF6" s="57">
        <v>137505</v>
      </c>
      <c r="CG6" t="str">
        <f>CE6</f>
        <v>BARTS HEALTH NHS TRUST (R1H)</v>
      </c>
      <c r="CI6" s="9" t="s">
        <v>14</v>
      </c>
      <c r="CJ6" s="57">
        <v>88385</v>
      </c>
      <c r="CK6" t="str">
        <f>CI6</f>
        <v>BARTS HEALTH NHS TRUST (R1H)</v>
      </c>
      <c r="CN6" s="9" t="s">
        <v>30</v>
      </c>
      <c r="CO6" s="57">
        <v>22905</v>
      </c>
      <c r="CP6" t="str">
        <f>CN6</f>
        <v>CENTRAL LONDON COMMUNITY HEALTHCARE NHS TRUST (RYX)</v>
      </c>
    </row>
    <row r="7" spans="1:94" x14ac:dyDescent="0.25">
      <c r="I7" s="8" t="s">
        <v>239</v>
      </c>
      <c r="J7" t="s">
        <v>243</v>
      </c>
      <c r="K7" t="s">
        <v>244</v>
      </c>
      <c r="L7" t="s">
        <v>245</v>
      </c>
      <c r="M7" t="s">
        <v>246</v>
      </c>
      <c r="N7" t="s">
        <v>247</v>
      </c>
      <c r="O7" t="s">
        <v>248</v>
      </c>
      <c r="Q7" s="60"/>
      <c r="R7" t="str">
        <f>Dashboard!V14</f>
        <v>Very urgent</v>
      </c>
      <c r="Z7" s="9" t="s">
        <v>246</v>
      </c>
      <c r="AA7" s="21">
        <v>893195</v>
      </c>
      <c r="AC7" s="9" t="s">
        <v>319</v>
      </c>
      <c r="AD7" s="21">
        <v>88440</v>
      </c>
      <c r="AF7" s="9" t="s">
        <v>278</v>
      </c>
      <c r="AG7" s="21">
        <v>79765</v>
      </c>
      <c r="AJ7" s="9" t="s">
        <v>1</v>
      </c>
      <c r="AK7" s="57">
        <v>58490</v>
      </c>
      <c r="AL7" s="57">
        <v>83845</v>
      </c>
      <c r="AM7" s="57">
        <v>111570</v>
      </c>
      <c r="AN7" s="57">
        <v>122825</v>
      </c>
      <c r="AO7" s="57">
        <v>125490</v>
      </c>
      <c r="AP7" s="57">
        <v>122920</v>
      </c>
      <c r="AQ7" s="57">
        <v>116725</v>
      </c>
      <c r="AR7" s="57">
        <v>109430</v>
      </c>
      <c r="AS7" s="57">
        <v>103410</v>
      </c>
      <c r="AT7" s="57">
        <v>97995</v>
      </c>
      <c r="AU7" s="57">
        <v>93400</v>
      </c>
      <c r="AV7" s="57">
        <v>90175</v>
      </c>
      <c r="AW7" s="57">
        <v>87850</v>
      </c>
      <c r="AX7" s="57">
        <v>85170</v>
      </c>
      <c r="AY7" s="57">
        <v>83480</v>
      </c>
      <c r="AZ7" s="57">
        <v>81540</v>
      </c>
      <c r="BA7" s="57">
        <v>79110</v>
      </c>
      <c r="BB7" s="57">
        <v>77170</v>
      </c>
      <c r="BC7" s="57">
        <v>78700</v>
      </c>
      <c r="BD7" s="57">
        <v>77060</v>
      </c>
      <c r="BE7" s="57">
        <v>77670</v>
      </c>
      <c r="BF7" s="57">
        <v>79785</v>
      </c>
      <c r="BG7" s="57">
        <v>91010</v>
      </c>
      <c r="BH7" s="57">
        <v>171855</v>
      </c>
      <c r="BI7" s="57">
        <v>381475</v>
      </c>
      <c r="BK7" s="9" t="s">
        <v>5</v>
      </c>
      <c r="BL7">
        <f t="shared" si="0"/>
        <v>81045</v>
      </c>
      <c r="BU7" s="9" t="s">
        <v>81</v>
      </c>
      <c r="BV7" s="57">
        <v>15450</v>
      </c>
      <c r="CA7" s="9" t="s">
        <v>77</v>
      </c>
      <c r="CB7" s="57">
        <v>20835</v>
      </c>
      <c r="CC7">
        <f>CB6</f>
        <v>34650</v>
      </c>
      <c r="CE7" s="9" t="s">
        <v>76</v>
      </c>
      <c r="CF7" s="57">
        <v>108130</v>
      </c>
      <c r="CG7">
        <f>CF6</f>
        <v>137505</v>
      </c>
      <c r="CI7" s="9" t="s">
        <v>50</v>
      </c>
      <c r="CJ7" s="57">
        <v>60085</v>
      </c>
      <c r="CK7">
        <f>CJ6</f>
        <v>88385</v>
      </c>
      <c r="CN7" s="9" t="s">
        <v>77</v>
      </c>
      <c r="CO7" s="57">
        <v>21535</v>
      </c>
      <c r="CP7">
        <f>CO6</f>
        <v>22905</v>
      </c>
    </row>
    <row r="8" spans="1:94" x14ac:dyDescent="0.25">
      <c r="I8" s="9" t="s">
        <v>17</v>
      </c>
      <c r="J8" s="57">
        <v>14570</v>
      </c>
      <c r="K8" s="57">
        <v>78555</v>
      </c>
      <c r="L8" s="57">
        <v>426465</v>
      </c>
      <c r="M8" s="57">
        <v>469030</v>
      </c>
      <c r="N8" s="57">
        <v>45460</v>
      </c>
      <c r="O8" s="57">
        <v>543505</v>
      </c>
      <c r="Q8" s="61" t="s">
        <v>17</v>
      </c>
      <c r="R8">
        <f>INDEX($J$8:$O$14,MATCH($Q$8,$I$8:$I$14,0),MATCH(R7,$J$7:$O$7,0))</f>
        <v>78555</v>
      </c>
      <c r="Z8" s="9" t="s">
        <v>247</v>
      </c>
      <c r="AA8" s="21">
        <v>132350</v>
      </c>
      <c r="AC8" s="9" t="s">
        <v>327</v>
      </c>
      <c r="AD8" s="21">
        <v>763065</v>
      </c>
      <c r="AF8" s="9" t="s">
        <v>279</v>
      </c>
      <c r="AG8" s="21">
        <v>90335</v>
      </c>
      <c r="AJ8" s="9" t="s">
        <v>5</v>
      </c>
      <c r="AK8" s="57">
        <v>33695</v>
      </c>
      <c r="AL8" s="57">
        <v>61290</v>
      </c>
      <c r="AM8" s="57">
        <v>72855</v>
      </c>
      <c r="AN8" s="57">
        <v>78545</v>
      </c>
      <c r="AO8" s="57">
        <v>82195</v>
      </c>
      <c r="AP8" s="57">
        <v>85470</v>
      </c>
      <c r="AQ8" s="57">
        <v>85370</v>
      </c>
      <c r="AR8" s="57">
        <v>84685</v>
      </c>
      <c r="AS8" s="57">
        <v>84105</v>
      </c>
      <c r="AT8" s="57">
        <v>82325</v>
      </c>
      <c r="AU8" s="57">
        <v>81045</v>
      </c>
      <c r="AV8" s="57">
        <v>80525</v>
      </c>
      <c r="AW8" s="57">
        <v>79585</v>
      </c>
      <c r="AX8" s="57">
        <v>77815</v>
      </c>
      <c r="AY8" s="57">
        <v>76465</v>
      </c>
      <c r="AZ8" s="57">
        <v>74925</v>
      </c>
      <c r="BA8" s="57">
        <v>73270</v>
      </c>
      <c r="BB8" s="57">
        <v>71705</v>
      </c>
      <c r="BC8" s="57">
        <v>74475</v>
      </c>
      <c r="BD8" s="57">
        <v>73585</v>
      </c>
      <c r="BE8" s="57">
        <v>73280</v>
      </c>
      <c r="BF8" s="57">
        <v>74895</v>
      </c>
      <c r="BG8" s="57">
        <v>87185</v>
      </c>
      <c r="BH8" s="57">
        <v>165545</v>
      </c>
      <c r="BI8" s="57">
        <v>403625</v>
      </c>
      <c r="BK8" s="9" t="s">
        <v>7</v>
      </c>
      <c r="BL8">
        <f t="shared" si="0"/>
        <v>69170</v>
      </c>
      <c r="BU8" s="9" t="s">
        <v>14</v>
      </c>
      <c r="BV8" s="57">
        <v>14010</v>
      </c>
      <c r="CA8" s="9" t="s">
        <v>11</v>
      </c>
      <c r="CB8" s="57">
        <v>15270</v>
      </c>
      <c r="CE8" s="9" t="s">
        <v>51</v>
      </c>
      <c r="CF8" s="57">
        <v>100150</v>
      </c>
      <c r="CI8" s="9" t="s">
        <v>74</v>
      </c>
      <c r="CJ8" s="57">
        <v>54135</v>
      </c>
      <c r="CN8" s="9" t="s">
        <v>14</v>
      </c>
      <c r="CO8" s="57">
        <v>13485</v>
      </c>
    </row>
    <row r="9" spans="1:94" x14ac:dyDescent="0.25">
      <c r="I9" s="9" t="s">
        <v>12</v>
      </c>
      <c r="J9" s="57">
        <v>151930</v>
      </c>
      <c r="K9" s="57">
        <v>204080</v>
      </c>
      <c r="L9" s="57">
        <v>728610</v>
      </c>
      <c r="M9" s="57">
        <v>893195</v>
      </c>
      <c r="N9" s="57">
        <v>132350</v>
      </c>
      <c r="O9" s="57">
        <v>808950</v>
      </c>
      <c r="Q9" s="61" t="s">
        <v>12</v>
      </c>
      <c r="R9">
        <f t="shared" ref="R9:R14" si="1">INDEX($J$8:$O$14,MATCH(Q9,$I$8:$I$14,0),MATCH($R$7,$J$7:$O$7,0))</f>
        <v>204080</v>
      </c>
      <c r="Z9" s="9" t="s">
        <v>248</v>
      </c>
      <c r="AA9" s="21">
        <v>808950</v>
      </c>
      <c r="AC9" s="9" t="s">
        <v>328</v>
      </c>
      <c r="AD9" s="21">
        <v>1097755</v>
      </c>
      <c r="AF9" s="9" t="s">
        <v>280</v>
      </c>
      <c r="AG9" s="21">
        <v>97050</v>
      </c>
      <c r="AJ9" s="9" t="s">
        <v>7</v>
      </c>
      <c r="AK9" s="57">
        <v>22510</v>
      </c>
      <c r="AL9" s="57">
        <v>47055</v>
      </c>
      <c r="AM9" s="57">
        <v>68590</v>
      </c>
      <c r="AN9" s="57">
        <v>79270</v>
      </c>
      <c r="AO9" s="57">
        <v>82575</v>
      </c>
      <c r="AP9" s="57">
        <v>82420</v>
      </c>
      <c r="AQ9" s="57">
        <v>80185</v>
      </c>
      <c r="AR9" s="57">
        <v>77110</v>
      </c>
      <c r="AS9" s="57">
        <v>74260</v>
      </c>
      <c r="AT9" s="57">
        <v>71680</v>
      </c>
      <c r="AU9" s="57">
        <v>69170</v>
      </c>
      <c r="AV9" s="57">
        <v>67290</v>
      </c>
      <c r="AW9" s="57">
        <v>66735</v>
      </c>
      <c r="AX9" s="57">
        <v>65410</v>
      </c>
      <c r="AY9" s="57">
        <v>65905</v>
      </c>
      <c r="AZ9" s="57">
        <v>65850</v>
      </c>
      <c r="BA9" s="57">
        <v>65420</v>
      </c>
      <c r="BB9" s="57">
        <v>65825</v>
      </c>
      <c r="BC9" s="57">
        <v>67965</v>
      </c>
      <c r="BD9" s="57">
        <v>68370</v>
      </c>
      <c r="BE9" s="57">
        <v>69935</v>
      </c>
      <c r="BF9" s="57">
        <v>73035</v>
      </c>
      <c r="BG9" s="57">
        <v>84390</v>
      </c>
      <c r="BH9" s="57">
        <v>172765</v>
      </c>
      <c r="BI9" s="57">
        <v>382125</v>
      </c>
      <c r="BK9" s="9" t="s">
        <v>43</v>
      </c>
      <c r="BL9">
        <f t="shared" si="0"/>
        <v>43425</v>
      </c>
      <c r="BU9" s="9" t="s">
        <v>73</v>
      </c>
      <c r="BV9" s="57">
        <v>10945</v>
      </c>
      <c r="CA9" s="9" t="s">
        <v>81</v>
      </c>
      <c r="CB9" s="57">
        <v>14635</v>
      </c>
      <c r="CE9" s="9" t="s">
        <v>108</v>
      </c>
      <c r="CF9" s="57">
        <v>96950</v>
      </c>
      <c r="CI9" s="9" t="s">
        <v>139</v>
      </c>
      <c r="CJ9" s="57">
        <v>49365</v>
      </c>
      <c r="CN9" s="9" t="s">
        <v>93</v>
      </c>
      <c r="CO9" s="57">
        <v>11265</v>
      </c>
    </row>
    <row r="10" spans="1:94" x14ac:dyDescent="0.25">
      <c r="I10" s="9" t="s">
        <v>21</v>
      </c>
      <c r="J10" s="57">
        <v>24730</v>
      </c>
      <c r="K10" s="57">
        <v>190700</v>
      </c>
      <c r="L10" s="57">
        <v>786015</v>
      </c>
      <c r="M10" s="57">
        <v>1400655</v>
      </c>
      <c r="N10" s="57">
        <v>69315</v>
      </c>
      <c r="O10" s="57">
        <v>465945</v>
      </c>
      <c r="Q10" s="61" t="s">
        <v>21</v>
      </c>
      <c r="R10">
        <f t="shared" si="1"/>
        <v>190700</v>
      </c>
      <c r="AC10" s="9" t="s">
        <v>329</v>
      </c>
      <c r="AD10" s="21">
        <v>322945</v>
      </c>
      <c r="AF10" s="9" t="s">
        <v>281</v>
      </c>
      <c r="AG10" s="21">
        <v>100090</v>
      </c>
      <c r="AJ10" s="9" t="s">
        <v>43</v>
      </c>
      <c r="AK10" s="57">
        <v>19995</v>
      </c>
      <c r="AL10" s="57">
        <v>44460</v>
      </c>
      <c r="AM10" s="57">
        <v>54475</v>
      </c>
      <c r="AN10" s="57">
        <v>56065</v>
      </c>
      <c r="AO10" s="57">
        <v>55695</v>
      </c>
      <c r="AP10" s="57">
        <v>53545</v>
      </c>
      <c r="AQ10" s="57">
        <v>51200</v>
      </c>
      <c r="AR10" s="57">
        <v>48705</v>
      </c>
      <c r="AS10" s="57">
        <v>46710</v>
      </c>
      <c r="AT10" s="57">
        <v>44725</v>
      </c>
      <c r="AU10" s="57">
        <v>43425</v>
      </c>
      <c r="AV10" s="57">
        <v>42235</v>
      </c>
      <c r="AW10" s="57">
        <v>41720</v>
      </c>
      <c r="AX10" s="57">
        <v>40715</v>
      </c>
      <c r="AY10" s="57">
        <v>40555</v>
      </c>
      <c r="AZ10" s="57">
        <v>39670</v>
      </c>
      <c r="BA10" s="57">
        <v>39355</v>
      </c>
      <c r="BB10" s="57">
        <v>38335</v>
      </c>
      <c r="BC10" s="57">
        <v>38540</v>
      </c>
      <c r="BD10" s="57">
        <v>38425</v>
      </c>
      <c r="BE10" s="57">
        <v>38780</v>
      </c>
      <c r="BF10" s="57">
        <v>39715</v>
      </c>
      <c r="BG10" s="57">
        <v>45705</v>
      </c>
      <c r="BH10" s="57">
        <v>88965</v>
      </c>
      <c r="BI10" s="57">
        <v>207705</v>
      </c>
      <c r="BU10" s="9" t="s">
        <v>11</v>
      </c>
      <c r="BV10" s="57">
        <v>7810</v>
      </c>
      <c r="CA10" s="9" t="s">
        <v>73</v>
      </c>
      <c r="CB10" s="57">
        <v>12820</v>
      </c>
      <c r="CE10" s="9" t="s">
        <v>165</v>
      </c>
      <c r="CF10" s="57">
        <v>95055</v>
      </c>
      <c r="CI10" s="9" t="s">
        <v>73</v>
      </c>
      <c r="CJ10" s="57">
        <v>46885</v>
      </c>
      <c r="CN10" s="9" t="s">
        <v>175</v>
      </c>
      <c r="CO10" s="57">
        <v>8210</v>
      </c>
    </row>
    <row r="11" spans="1:94" x14ac:dyDescent="0.25">
      <c r="I11" s="9" t="s">
        <v>1</v>
      </c>
      <c r="J11" s="57">
        <v>26480</v>
      </c>
      <c r="K11" s="57">
        <v>186225</v>
      </c>
      <c r="L11" s="57">
        <v>762980</v>
      </c>
      <c r="M11" s="57">
        <v>1175830</v>
      </c>
      <c r="N11" s="57">
        <v>209485</v>
      </c>
      <c r="O11" s="57">
        <v>342695</v>
      </c>
      <c r="Q11" s="61" t="s">
        <v>1</v>
      </c>
      <c r="R11">
        <f t="shared" si="1"/>
        <v>186225</v>
      </c>
      <c r="AC11" s="9" t="s">
        <v>330</v>
      </c>
      <c r="AD11" s="21">
        <v>225090</v>
      </c>
      <c r="AF11" s="9" t="s">
        <v>282</v>
      </c>
      <c r="AG11" s="21">
        <v>100975</v>
      </c>
      <c r="AJ11" s="9" t="s">
        <v>240</v>
      </c>
      <c r="AK11" s="57">
        <v>243560</v>
      </c>
      <c r="AL11" s="57">
        <v>419920</v>
      </c>
      <c r="AM11" s="57">
        <v>541475</v>
      </c>
      <c r="AN11" s="57">
        <v>596165</v>
      </c>
      <c r="AO11" s="57">
        <v>619575</v>
      </c>
      <c r="AP11" s="57">
        <v>622150</v>
      </c>
      <c r="AQ11" s="57">
        <v>607905</v>
      </c>
      <c r="AR11" s="57">
        <v>588775</v>
      </c>
      <c r="AS11" s="57">
        <v>569415</v>
      </c>
      <c r="AT11" s="57">
        <v>550245</v>
      </c>
      <c r="AU11" s="57">
        <v>534165</v>
      </c>
      <c r="AV11" s="57">
        <v>523250</v>
      </c>
      <c r="AW11" s="57">
        <v>515485</v>
      </c>
      <c r="AX11" s="57">
        <v>503530</v>
      </c>
      <c r="AY11" s="57">
        <v>497810</v>
      </c>
      <c r="AZ11" s="57">
        <v>489740</v>
      </c>
      <c r="BA11" s="57">
        <v>480290</v>
      </c>
      <c r="BB11" s="57">
        <v>475960</v>
      </c>
      <c r="BC11" s="57">
        <v>487270</v>
      </c>
      <c r="BD11" s="57">
        <v>480470</v>
      </c>
      <c r="BE11" s="57">
        <v>484925</v>
      </c>
      <c r="BF11" s="57">
        <v>499190</v>
      </c>
      <c r="BG11" s="57">
        <v>578405</v>
      </c>
      <c r="BH11" s="57">
        <v>1107380</v>
      </c>
      <c r="BI11" s="57">
        <v>2727530</v>
      </c>
      <c r="BQ11" t="s">
        <v>311</v>
      </c>
      <c r="BR11" t="s">
        <v>312</v>
      </c>
      <c r="BS11" t="s">
        <v>313</v>
      </c>
      <c r="BU11" s="9" t="s">
        <v>65</v>
      </c>
      <c r="BV11" s="57">
        <v>3990</v>
      </c>
      <c r="CA11" s="9" t="s">
        <v>163</v>
      </c>
      <c r="CB11" s="57">
        <v>11960</v>
      </c>
      <c r="CE11" s="9" t="s">
        <v>48</v>
      </c>
      <c r="CF11" s="57">
        <v>90840</v>
      </c>
      <c r="CI11" s="9" t="s">
        <v>65</v>
      </c>
      <c r="CJ11" s="57">
        <v>44585</v>
      </c>
      <c r="CN11" s="9" t="s">
        <v>11</v>
      </c>
      <c r="CO11" s="57">
        <v>6570</v>
      </c>
    </row>
    <row r="12" spans="1:94" x14ac:dyDescent="0.25">
      <c r="I12" s="9" t="s">
        <v>5</v>
      </c>
      <c r="J12" s="57">
        <v>11465</v>
      </c>
      <c r="K12" s="57">
        <v>286740</v>
      </c>
      <c r="L12" s="57">
        <v>731925</v>
      </c>
      <c r="M12" s="57">
        <v>887245</v>
      </c>
      <c r="N12" s="57">
        <v>61730</v>
      </c>
      <c r="O12" s="57">
        <v>373215</v>
      </c>
      <c r="Q12" s="61" t="s">
        <v>5</v>
      </c>
      <c r="R12">
        <f t="shared" si="1"/>
        <v>286740</v>
      </c>
      <c r="AC12" s="9" t="s">
        <v>248</v>
      </c>
      <c r="AD12" s="21">
        <v>345</v>
      </c>
      <c r="AF12" s="9" t="s">
        <v>283</v>
      </c>
      <c r="AG12" s="21">
        <v>100525</v>
      </c>
      <c r="BL12" t="s">
        <v>311</v>
      </c>
      <c r="BM12" t="s">
        <v>312</v>
      </c>
      <c r="BN12" t="s">
        <v>313</v>
      </c>
      <c r="BP12" s="9" t="s">
        <v>17</v>
      </c>
      <c r="BU12" s="9" t="s">
        <v>50</v>
      </c>
      <c r="BV12" s="57">
        <v>1375</v>
      </c>
      <c r="CA12" s="9" t="s">
        <v>139</v>
      </c>
      <c r="CB12" s="57">
        <v>11850</v>
      </c>
      <c r="CE12" s="9" t="s">
        <v>168</v>
      </c>
      <c r="CF12" s="57">
        <v>78975</v>
      </c>
      <c r="CI12" s="9" t="s">
        <v>182</v>
      </c>
      <c r="CJ12" s="57">
        <v>43555</v>
      </c>
      <c r="CN12" s="9" t="s">
        <v>89</v>
      </c>
      <c r="CO12" s="57">
        <v>6285</v>
      </c>
    </row>
    <row r="13" spans="1:94" x14ac:dyDescent="0.25">
      <c r="I13" s="9" t="s">
        <v>7</v>
      </c>
      <c r="J13" s="57">
        <v>26065</v>
      </c>
      <c r="K13" s="57">
        <v>124545</v>
      </c>
      <c r="L13" s="57">
        <v>612640</v>
      </c>
      <c r="M13" s="57">
        <v>618715</v>
      </c>
      <c r="N13" s="57">
        <v>202395</v>
      </c>
      <c r="O13" s="57">
        <v>796930</v>
      </c>
      <c r="Q13" s="61" t="s">
        <v>7</v>
      </c>
      <c r="R13">
        <f t="shared" si="1"/>
        <v>124545</v>
      </c>
      <c r="AF13" s="9" t="s">
        <v>284</v>
      </c>
      <c r="AG13" s="21">
        <v>99515</v>
      </c>
      <c r="BK13" s="9" t="s">
        <v>17</v>
      </c>
      <c r="BL13">
        <f>SUM(AK4:AP4)</f>
        <v>218060</v>
      </c>
      <c r="BM13">
        <f>SUM(AQ4:AY4)</f>
        <v>487770</v>
      </c>
      <c r="BN13">
        <f>SUM(AZ4:BI4)</f>
        <v>867485</v>
      </c>
      <c r="BO13">
        <f>SUM(BL13:BN13)</f>
        <v>1573315</v>
      </c>
      <c r="BP13" s="9" t="s">
        <v>12</v>
      </c>
      <c r="BU13" s="9" t="s">
        <v>62</v>
      </c>
      <c r="BV13" s="57">
        <v>1040</v>
      </c>
      <c r="CA13" s="9" t="s">
        <v>174</v>
      </c>
      <c r="CB13" s="57">
        <v>10530</v>
      </c>
      <c r="CE13" s="9" t="s">
        <v>77</v>
      </c>
      <c r="CF13" s="57">
        <v>78650</v>
      </c>
      <c r="CI13" s="9" t="s">
        <v>158</v>
      </c>
      <c r="CJ13" s="57">
        <v>40340</v>
      </c>
      <c r="CN13" s="9" t="s">
        <v>81</v>
      </c>
      <c r="CO13" s="57">
        <v>5685</v>
      </c>
    </row>
    <row r="14" spans="1:94" x14ac:dyDescent="0.25">
      <c r="I14" s="9" t="s">
        <v>43</v>
      </c>
      <c r="J14" s="57">
        <v>11660</v>
      </c>
      <c r="K14" s="57">
        <v>103765</v>
      </c>
      <c r="L14" s="57">
        <v>446500</v>
      </c>
      <c r="M14" s="57">
        <v>396635</v>
      </c>
      <c r="N14" s="57">
        <v>209680</v>
      </c>
      <c r="O14" s="57">
        <v>136185</v>
      </c>
      <c r="Q14" s="61" t="s">
        <v>43</v>
      </c>
      <c r="R14">
        <f t="shared" si="1"/>
        <v>103765</v>
      </c>
      <c r="AF14" s="9" t="s">
        <v>285</v>
      </c>
      <c r="AG14" s="21">
        <v>98370</v>
      </c>
      <c r="BK14" s="9" t="s">
        <v>12</v>
      </c>
      <c r="BL14">
        <f t="shared" ref="BL14:BL19" si="2">SUM(AK5:AP5)</f>
        <v>450950</v>
      </c>
      <c r="BM14">
        <f t="shared" ref="BM14:BM19" si="3">SUM(AQ5:AY5)</f>
        <v>882955</v>
      </c>
      <c r="BN14">
        <f t="shared" ref="BN14:BN19" si="4">SUM(AZ5:BI5)</f>
        <v>1507080</v>
      </c>
      <c r="BO14">
        <f t="shared" ref="BO14:BO19" si="5">SUM(BL14:BN14)</f>
        <v>2840985</v>
      </c>
      <c r="BP14" s="9" t="s">
        <v>21</v>
      </c>
      <c r="BU14" s="9" t="s">
        <v>77</v>
      </c>
      <c r="BV14" s="57">
        <v>620</v>
      </c>
      <c r="CA14" s="9" t="s">
        <v>159</v>
      </c>
      <c r="CB14" s="57">
        <v>8845</v>
      </c>
      <c r="CE14" s="9" t="s">
        <v>83</v>
      </c>
      <c r="CF14" s="57">
        <v>76930</v>
      </c>
      <c r="CI14" s="9" t="s">
        <v>77</v>
      </c>
      <c r="CJ14" s="57">
        <v>40225</v>
      </c>
      <c r="CN14" s="9" t="s">
        <v>158</v>
      </c>
      <c r="CO14" s="57">
        <v>5590</v>
      </c>
    </row>
    <row r="15" spans="1:94" x14ac:dyDescent="0.25">
      <c r="I15" s="9" t="s">
        <v>240</v>
      </c>
      <c r="J15" s="57">
        <v>266900</v>
      </c>
      <c r="K15" s="57">
        <v>1174610</v>
      </c>
      <c r="L15" s="57">
        <v>4495135</v>
      </c>
      <c r="M15" s="57">
        <v>5841305</v>
      </c>
      <c r="N15" s="57">
        <v>930415</v>
      </c>
      <c r="O15" s="57">
        <v>3467425</v>
      </c>
      <c r="AF15" s="9" t="s">
        <v>286</v>
      </c>
      <c r="AG15" s="21">
        <v>97730</v>
      </c>
      <c r="BK15" s="9" t="s">
        <v>21</v>
      </c>
      <c r="BL15">
        <f t="shared" si="2"/>
        <v>667990</v>
      </c>
      <c r="BM15">
        <f t="shared" si="3"/>
        <v>882565</v>
      </c>
      <c r="BN15">
        <f t="shared" si="4"/>
        <v>1337855</v>
      </c>
      <c r="BO15">
        <f t="shared" si="5"/>
        <v>2888410</v>
      </c>
      <c r="BP15" s="9" t="s">
        <v>1</v>
      </c>
      <c r="BU15" s="9" t="s">
        <v>139</v>
      </c>
      <c r="BV15" s="57">
        <v>560</v>
      </c>
      <c r="CA15" s="9" t="s">
        <v>160</v>
      </c>
      <c r="CB15" s="57">
        <v>8485</v>
      </c>
      <c r="CE15" s="9" t="s">
        <v>36</v>
      </c>
      <c r="CF15" s="57">
        <v>76635</v>
      </c>
      <c r="CI15" s="9" t="s">
        <v>159</v>
      </c>
      <c r="CJ15" s="57">
        <v>40065</v>
      </c>
      <c r="CN15" s="9" t="s">
        <v>50</v>
      </c>
      <c r="CO15" s="57">
        <v>4630</v>
      </c>
    </row>
    <row r="16" spans="1:94" x14ac:dyDescent="0.25">
      <c r="AF16" s="9" t="s">
        <v>287</v>
      </c>
      <c r="AG16" s="21">
        <v>96560</v>
      </c>
      <c r="BK16" s="9" t="s">
        <v>1</v>
      </c>
      <c r="BL16">
        <f t="shared" si="2"/>
        <v>625140</v>
      </c>
      <c r="BM16">
        <f t="shared" si="3"/>
        <v>867635</v>
      </c>
      <c r="BN16">
        <f t="shared" si="4"/>
        <v>1195375</v>
      </c>
      <c r="BO16">
        <f t="shared" si="5"/>
        <v>2688150</v>
      </c>
      <c r="BP16" s="9" t="s">
        <v>5</v>
      </c>
      <c r="BU16" s="9" t="s">
        <v>149</v>
      </c>
      <c r="BV16" s="57">
        <v>400</v>
      </c>
      <c r="CA16" s="9" t="s">
        <v>182</v>
      </c>
      <c r="CB16" s="57">
        <v>7780</v>
      </c>
      <c r="CE16" s="9" t="s">
        <v>115</v>
      </c>
      <c r="CF16" s="57">
        <v>74400</v>
      </c>
      <c r="CI16" s="9" t="s">
        <v>63</v>
      </c>
      <c r="CJ16" s="57">
        <v>35860</v>
      </c>
      <c r="CN16" s="9" t="s">
        <v>74</v>
      </c>
      <c r="CO16" s="57">
        <v>3905</v>
      </c>
    </row>
    <row r="17" spans="1:93" x14ac:dyDescent="0.25">
      <c r="AF17" s="9" t="s">
        <v>288</v>
      </c>
      <c r="AG17" s="21">
        <v>95030</v>
      </c>
      <c r="BK17" s="9" t="s">
        <v>5</v>
      </c>
      <c r="BL17">
        <f t="shared" si="2"/>
        <v>414050</v>
      </c>
      <c r="BM17">
        <f t="shared" si="3"/>
        <v>731920</v>
      </c>
      <c r="BN17">
        <f t="shared" si="4"/>
        <v>1172490</v>
      </c>
      <c r="BO17">
        <f t="shared" si="5"/>
        <v>2318460</v>
      </c>
      <c r="BP17" s="9" t="s">
        <v>7</v>
      </c>
      <c r="BU17" s="9" t="s">
        <v>74</v>
      </c>
      <c r="BV17" s="57">
        <v>335</v>
      </c>
      <c r="CA17" s="9" t="s">
        <v>50</v>
      </c>
      <c r="CB17" s="57">
        <v>7350</v>
      </c>
      <c r="CE17" s="9" t="s">
        <v>11</v>
      </c>
      <c r="CF17" s="57">
        <v>70735</v>
      </c>
      <c r="CI17" s="9" t="s">
        <v>160</v>
      </c>
      <c r="CJ17" s="57">
        <v>32090</v>
      </c>
      <c r="CN17" s="9" t="s">
        <v>163</v>
      </c>
      <c r="CO17" s="57">
        <v>2765</v>
      </c>
    </row>
    <row r="18" spans="1:93" x14ac:dyDescent="0.25">
      <c r="A18" s="8" t="s">
        <v>210</v>
      </c>
      <c r="B18" t="s">
        <v>12</v>
      </c>
      <c r="AF18" s="9" t="s">
        <v>289</v>
      </c>
      <c r="AG18" s="21">
        <v>94160</v>
      </c>
      <c r="BK18" s="9" t="s">
        <v>7</v>
      </c>
      <c r="BL18">
        <f t="shared" si="2"/>
        <v>382420</v>
      </c>
      <c r="BM18">
        <f t="shared" si="3"/>
        <v>637745</v>
      </c>
      <c r="BN18">
        <f t="shared" si="4"/>
        <v>1115680</v>
      </c>
      <c r="BO18">
        <f t="shared" si="5"/>
        <v>2135845</v>
      </c>
      <c r="BP18" s="9" t="s">
        <v>43</v>
      </c>
      <c r="BU18" s="9" t="s">
        <v>182</v>
      </c>
      <c r="BV18" s="57">
        <v>280</v>
      </c>
      <c r="CA18" s="9" t="s">
        <v>37</v>
      </c>
      <c r="CB18" s="57">
        <v>6930</v>
      </c>
      <c r="CE18" s="9" t="s">
        <v>102</v>
      </c>
      <c r="CF18" s="57">
        <v>69820</v>
      </c>
      <c r="CI18" s="9" t="s">
        <v>163</v>
      </c>
      <c r="CJ18" s="57">
        <v>31555</v>
      </c>
      <c r="CN18" s="9" t="s">
        <v>63</v>
      </c>
      <c r="CO18" s="57">
        <v>2500</v>
      </c>
    </row>
    <row r="19" spans="1:93" x14ac:dyDescent="0.25">
      <c r="A19" s="34" t="s">
        <v>249</v>
      </c>
      <c r="B19" s="34"/>
      <c r="C19" s="34"/>
      <c r="D19" s="34"/>
      <c r="AF19" s="9" t="s">
        <v>290</v>
      </c>
      <c r="AG19" s="21">
        <v>93325</v>
      </c>
      <c r="BK19" s="9" t="s">
        <v>43</v>
      </c>
      <c r="BL19">
        <f t="shared" si="2"/>
        <v>284235</v>
      </c>
      <c r="BM19">
        <f t="shared" si="3"/>
        <v>399990</v>
      </c>
      <c r="BN19">
        <f t="shared" si="4"/>
        <v>615195</v>
      </c>
      <c r="BO19">
        <f t="shared" si="5"/>
        <v>1299420</v>
      </c>
      <c r="BU19" s="9" t="s">
        <v>163</v>
      </c>
      <c r="BV19" s="57">
        <v>255</v>
      </c>
      <c r="CA19" s="9" t="s">
        <v>161</v>
      </c>
      <c r="CB19" s="57">
        <v>6655</v>
      </c>
      <c r="CE19" s="9" t="s">
        <v>90</v>
      </c>
      <c r="CF19" s="57">
        <v>68095</v>
      </c>
      <c r="CI19" s="9" t="s">
        <v>62</v>
      </c>
      <c r="CJ19" s="57">
        <v>31025</v>
      </c>
      <c r="CN19" s="9" t="s">
        <v>159</v>
      </c>
      <c r="CO19" s="57">
        <v>2315</v>
      </c>
    </row>
    <row r="20" spans="1:93" x14ac:dyDescent="0.25">
      <c r="A20" s="8" t="s">
        <v>239</v>
      </c>
      <c r="B20" t="s">
        <v>243</v>
      </c>
      <c r="C20" t="s">
        <v>244</v>
      </c>
      <c r="D20" t="s">
        <v>245</v>
      </c>
      <c r="E20" t="s">
        <v>246</v>
      </c>
      <c r="F20" t="s">
        <v>247</v>
      </c>
      <c r="G20" t="s">
        <v>248</v>
      </c>
      <c r="H20" t="s">
        <v>250</v>
      </c>
      <c r="N20" t="str">
        <f>Dashboard!V14</f>
        <v>Very urgent</v>
      </c>
      <c r="R20" s="8" t="s">
        <v>239</v>
      </c>
      <c r="S20" t="s">
        <v>256</v>
      </c>
      <c r="T20" t="s">
        <v>255</v>
      </c>
      <c r="U20" t="s">
        <v>257</v>
      </c>
      <c r="V20" t="s">
        <v>258</v>
      </c>
      <c r="W20" t="s">
        <v>259</v>
      </c>
      <c r="X20" t="s">
        <v>260</v>
      </c>
      <c r="Y20" t="s">
        <v>261</v>
      </c>
      <c r="Z20" t="s">
        <v>262</v>
      </c>
      <c r="AF20" s="9" t="s">
        <v>291</v>
      </c>
      <c r="AG20" s="21">
        <v>91415</v>
      </c>
      <c r="BU20" s="9" t="s">
        <v>31</v>
      </c>
      <c r="BV20" s="57">
        <v>240</v>
      </c>
      <c r="CA20" s="9" t="s">
        <v>15</v>
      </c>
      <c r="CB20" s="57">
        <v>5765</v>
      </c>
      <c r="CE20" s="9" t="s">
        <v>169</v>
      </c>
      <c r="CF20" s="57">
        <v>57835</v>
      </c>
      <c r="CI20" s="9" t="s">
        <v>174</v>
      </c>
      <c r="CJ20" s="57">
        <v>29420</v>
      </c>
      <c r="CN20" s="9" t="s">
        <v>62</v>
      </c>
      <c r="CO20" s="57">
        <v>2265</v>
      </c>
    </row>
    <row r="21" spans="1:93" x14ac:dyDescent="0.25">
      <c r="A21" s="9" t="s">
        <v>11</v>
      </c>
      <c r="B21" s="57">
        <v>7810</v>
      </c>
      <c r="C21" s="57">
        <v>15270</v>
      </c>
      <c r="D21" s="57">
        <v>70735</v>
      </c>
      <c r="E21" s="57">
        <v>27485</v>
      </c>
      <c r="F21" s="57">
        <v>6570</v>
      </c>
      <c r="G21" s="57">
        <v>345</v>
      </c>
      <c r="H21">
        <f>SUM(B21:G21)</f>
        <v>128215</v>
      </c>
      <c r="M21" s="9" t="s">
        <v>0</v>
      </c>
      <c r="N21" t="e">
        <f>INDEX($B$21:$G$200,MATCH(M21,$A$21:$A$200,0),MATCH($N$20,$B$20:$G$20,0))</f>
        <v>#N/A</v>
      </c>
      <c r="R21" s="9" t="s">
        <v>12</v>
      </c>
      <c r="S21" s="57">
        <v>177335</v>
      </c>
      <c r="T21" s="57">
        <v>149115</v>
      </c>
      <c r="U21" s="57">
        <v>88440</v>
      </c>
      <c r="V21" s="57">
        <v>763065</v>
      </c>
      <c r="W21" s="57">
        <v>1097755</v>
      </c>
      <c r="X21" s="57">
        <v>322945</v>
      </c>
      <c r="Y21" s="57">
        <v>225090</v>
      </c>
      <c r="Z21" s="57">
        <v>345</v>
      </c>
      <c r="AB21" s="9" t="s">
        <v>17</v>
      </c>
      <c r="AF21" s="9" t="s">
        <v>292</v>
      </c>
      <c r="AG21" s="21">
        <v>92455</v>
      </c>
      <c r="BU21" s="9" t="s">
        <v>59</v>
      </c>
      <c r="BV21" s="57">
        <v>85</v>
      </c>
      <c r="CA21" s="9" t="s">
        <v>14</v>
      </c>
      <c r="CB21" s="57">
        <v>5765</v>
      </c>
      <c r="CE21" s="9" t="s">
        <v>49</v>
      </c>
      <c r="CF21" s="57">
        <v>56645</v>
      </c>
      <c r="CI21" s="9" t="s">
        <v>161</v>
      </c>
      <c r="CJ21" s="57">
        <v>28015</v>
      </c>
      <c r="CN21" s="9" t="s">
        <v>182</v>
      </c>
      <c r="CO21" s="57">
        <v>1825</v>
      </c>
    </row>
    <row r="22" spans="1:93" x14ac:dyDescent="0.25">
      <c r="A22" s="9" t="s">
        <v>14</v>
      </c>
      <c r="B22" s="57">
        <v>14010</v>
      </c>
      <c r="C22" s="57">
        <v>5765</v>
      </c>
      <c r="D22" s="57">
        <v>137505</v>
      </c>
      <c r="E22" s="57">
        <v>88385</v>
      </c>
      <c r="F22" s="57">
        <v>13485</v>
      </c>
      <c r="G22" s="57">
        <v>3260</v>
      </c>
      <c r="H22">
        <f t="shared" ref="H22:H85" si="6">SUM(B22:G22)</f>
        <v>262410</v>
      </c>
      <c r="M22" s="9" t="s">
        <v>4</v>
      </c>
      <c r="N22" t="e">
        <f t="shared" ref="N22:N85" si="7">INDEX($B$21:$G$200,MATCH(M22,$A$21:$A$200,0),MATCH($N$20,$B$20:$G$20,0))</f>
        <v>#N/A</v>
      </c>
      <c r="R22" s="9" t="s">
        <v>240</v>
      </c>
      <c r="S22" s="57">
        <v>177335</v>
      </c>
      <c r="T22" s="57">
        <v>149115</v>
      </c>
      <c r="U22" s="57">
        <v>88440</v>
      </c>
      <c r="V22" s="57">
        <v>763065</v>
      </c>
      <c r="W22" s="57">
        <v>1097755</v>
      </c>
      <c r="X22" s="57">
        <v>322945</v>
      </c>
      <c r="Y22" s="57">
        <v>225090</v>
      </c>
      <c r="Z22" s="57">
        <v>345</v>
      </c>
      <c r="AB22" s="9" t="s">
        <v>12</v>
      </c>
      <c r="AF22" s="9" t="s">
        <v>293</v>
      </c>
      <c r="AG22" s="21">
        <v>95110</v>
      </c>
      <c r="BU22" s="9" t="s">
        <v>37</v>
      </c>
      <c r="BV22" s="57">
        <v>70</v>
      </c>
      <c r="CA22" s="9" t="s">
        <v>31</v>
      </c>
      <c r="CB22" s="57">
        <v>5370</v>
      </c>
      <c r="CE22" s="9" t="s">
        <v>65</v>
      </c>
      <c r="CF22" s="57">
        <v>56230</v>
      </c>
      <c r="CI22" s="9" t="s">
        <v>11</v>
      </c>
      <c r="CJ22" s="57">
        <v>27485</v>
      </c>
      <c r="CN22" s="9" t="s">
        <v>65</v>
      </c>
      <c r="CO22" s="57">
        <v>1640</v>
      </c>
    </row>
    <row r="23" spans="1:93" x14ac:dyDescent="0.25">
      <c r="A23" s="9" t="s">
        <v>15</v>
      </c>
      <c r="B23" s="57">
        <v>0</v>
      </c>
      <c r="C23" s="57">
        <v>5765</v>
      </c>
      <c r="D23" s="57">
        <v>1235</v>
      </c>
      <c r="E23" s="57">
        <v>22260</v>
      </c>
      <c r="F23" s="57">
        <v>825</v>
      </c>
      <c r="G23" s="57">
        <v>965</v>
      </c>
      <c r="H23">
        <f t="shared" si="6"/>
        <v>31050</v>
      </c>
      <c r="M23" s="9" t="s">
        <v>6</v>
      </c>
      <c r="N23" t="e">
        <f t="shared" si="7"/>
        <v>#N/A</v>
      </c>
      <c r="AB23" s="9" t="s">
        <v>21</v>
      </c>
      <c r="AF23" s="9" t="s">
        <v>294</v>
      </c>
      <c r="AG23" s="21">
        <v>94215</v>
      </c>
      <c r="BU23" s="9" t="s">
        <v>158</v>
      </c>
      <c r="BV23" s="57">
        <v>35</v>
      </c>
      <c r="CA23" s="9" t="s">
        <v>74</v>
      </c>
      <c r="CB23" s="57">
        <v>3665</v>
      </c>
      <c r="CE23" s="9" t="s">
        <v>162</v>
      </c>
      <c r="CF23" s="57">
        <v>56160</v>
      </c>
      <c r="CI23" s="9" t="s">
        <v>149</v>
      </c>
      <c r="CJ23" s="57">
        <v>26295</v>
      </c>
      <c r="CN23" s="9" t="s">
        <v>73</v>
      </c>
      <c r="CO23" s="57">
        <v>1550</v>
      </c>
    </row>
    <row r="24" spans="1:93" x14ac:dyDescent="0.25">
      <c r="A24" s="9" t="s">
        <v>30</v>
      </c>
      <c r="B24" s="57">
        <v>0</v>
      </c>
      <c r="C24" s="57">
        <v>10</v>
      </c>
      <c r="D24" s="57">
        <v>280</v>
      </c>
      <c r="E24" s="57">
        <v>425</v>
      </c>
      <c r="F24" s="57">
        <v>22905</v>
      </c>
      <c r="G24" s="57">
        <v>430</v>
      </c>
      <c r="H24">
        <f t="shared" si="6"/>
        <v>24050</v>
      </c>
      <c r="M24" s="9" t="s">
        <v>8</v>
      </c>
      <c r="N24" t="e">
        <f t="shared" si="7"/>
        <v>#N/A</v>
      </c>
      <c r="AB24" s="9" t="s">
        <v>1</v>
      </c>
      <c r="AE24" s="8" t="s">
        <v>305</v>
      </c>
      <c r="AF24" s="9" t="s">
        <v>295</v>
      </c>
      <c r="AG24" s="21">
        <v>96120</v>
      </c>
      <c r="BU24" s="9" t="s">
        <v>175</v>
      </c>
      <c r="BV24" s="57">
        <v>25</v>
      </c>
      <c r="CA24" s="9" t="s">
        <v>59</v>
      </c>
      <c r="CB24" s="57">
        <v>2170</v>
      </c>
      <c r="CE24" s="9" t="s">
        <v>105</v>
      </c>
      <c r="CF24" s="57">
        <v>55395</v>
      </c>
      <c r="CI24" s="9" t="s">
        <v>89</v>
      </c>
      <c r="CJ24" s="57">
        <v>26155</v>
      </c>
      <c r="CN24" s="9" t="s">
        <v>139</v>
      </c>
      <c r="CO24" s="57">
        <v>1490</v>
      </c>
    </row>
    <row r="25" spans="1:93" x14ac:dyDescent="0.25">
      <c r="A25" s="9" t="s">
        <v>31</v>
      </c>
      <c r="B25" s="57">
        <v>240</v>
      </c>
      <c r="C25" s="57">
        <v>5370</v>
      </c>
      <c r="D25" s="57">
        <v>11810</v>
      </c>
      <c r="E25" s="57">
        <v>16985</v>
      </c>
      <c r="F25" s="57">
        <v>660</v>
      </c>
      <c r="G25" s="57">
        <v>113780</v>
      </c>
      <c r="H25">
        <f t="shared" si="6"/>
        <v>148845</v>
      </c>
      <c r="M25" s="9" t="s">
        <v>10</v>
      </c>
      <c r="N25" t="e">
        <f t="shared" si="7"/>
        <v>#N/A</v>
      </c>
      <c r="AB25" s="9" t="s">
        <v>5</v>
      </c>
      <c r="AE25" s="9" t="s">
        <v>0</v>
      </c>
      <c r="AF25" s="9" t="s">
        <v>296</v>
      </c>
      <c r="AG25" s="21">
        <v>100325</v>
      </c>
      <c r="BU25" s="9" t="s">
        <v>141</v>
      </c>
      <c r="BV25" s="57">
        <v>0</v>
      </c>
      <c r="CA25" s="9" t="s">
        <v>62</v>
      </c>
      <c r="CB25" s="57">
        <v>1460</v>
      </c>
      <c r="CE25" s="9" t="s">
        <v>135</v>
      </c>
      <c r="CF25" s="57">
        <v>54220</v>
      </c>
      <c r="CI25" s="9" t="s">
        <v>15</v>
      </c>
      <c r="CJ25" s="57">
        <v>22260</v>
      </c>
      <c r="CN25" s="9" t="s">
        <v>161</v>
      </c>
      <c r="CO25" s="57">
        <v>1475</v>
      </c>
    </row>
    <row r="26" spans="1:93" x14ac:dyDescent="0.25">
      <c r="A26" s="9" t="s">
        <v>37</v>
      </c>
      <c r="B26" s="57">
        <v>70</v>
      </c>
      <c r="C26" s="57">
        <v>6930</v>
      </c>
      <c r="D26" s="57">
        <v>22620</v>
      </c>
      <c r="E26" s="57">
        <v>13365</v>
      </c>
      <c r="F26" s="57">
        <v>340</v>
      </c>
      <c r="G26" s="57">
        <v>108055</v>
      </c>
      <c r="H26">
        <f t="shared" si="6"/>
        <v>151380</v>
      </c>
      <c r="M26" s="9" t="s">
        <v>11</v>
      </c>
      <c r="N26">
        <f t="shared" si="7"/>
        <v>15270</v>
      </c>
      <c r="AB26" s="9" t="s">
        <v>7</v>
      </c>
      <c r="AE26" s="9" t="s">
        <v>4</v>
      </c>
      <c r="AF26" s="9" t="s">
        <v>297</v>
      </c>
      <c r="AG26" s="21">
        <v>120800</v>
      </c>
      <c r="BU26" s="9" t="s">
        <v>63</v>
      </c>
      <c r="BV26" s="57">
        <v>0</v>
      </c>
      <c r="CA26" s="9" t="s">
        <v>149</v>
      </c>
      <c r="CB26" s="57">
        <v>820</v>
      </c>
      <c r="CE26" s="9" t="s">
        <v>23</v>
      </c>
      <c r="CF26" s="57">
        <v>53510</v>
      </c>
      <c r="CI26" s="9" t="s">
        <v>81</v>
      </c>
      <c r="CJ26" s="57">
        <v>17830</v>
      </c>
      <c r="CN26" s="9" t="s">
        <v>59</v>
      </c>
      <c r="CO26" s="57">
        <v>1035</v>
      </c>
    </row>
    <row r="27" spans="1:93" x14ac:dyDescent="0.25">
      <c r="A27" s="9" t="s">
        <v>50</v>
      </c>
      <c r="B27" s="57">
        <v>1375</v>
      </c>
      <c r="C27" s="57">
        <v>7350</v>
      </c>
      <c r="D27" s="57">
        <v>44315</v>
      </c>
      <c r="E27" s="57">
        <v>60085</v>
      </c>
      <c r="F27" s="57">
        <v>4630</v>
      </c>
      <c r="G27" s="57">
        <v>265</v>
      </c>
      <c r="H27">
        <f t="shared" si="6"/>
        <v>118020</v>
      </c>
      <c r="M27" s="9" t="s">
        <v>13</v>
      </c>
      <c r="N27" t="e">
        <f t="shared" si="7"/>
        <v>#N/A</v>
      </c>
      <c r="AB27" s="9" t="s">
        <v>43</v>
      </c>
      <c r="AE27" s="9" t="s">
        <v>6</v>
      </c>
      <c r="AF27" s="9" t="s">
        <v>298</v>
      </c>
      <c r="AG27" s="21">
        <v>240305</v>
      </c>
      <c r="BU27" s="9" t="s">
        <v>159</v>
      </c>
      <c r="BV27" s="57">
        <v>0</v>
      </c>
      <c r="CA27" s="9" t="s">
        <v>63</v>
      </c>
      <c r="CB27" s="57">
        <v>245</v>
      </c>
      <c r="CE27" s="9" t="s">
        <v>81</v>
      </c>
      <c r="CF27" s="57">
        <v>52195</v>
      </c>
      <c r="CI27" s="9" t="s">
        <v>31</v>
      </c>
      <c r="CJ27" s="57">
        <v>16985</v>
      </c>
      <c r="CN27" s="9" t="s">
        <v>15</v>
      </c>
      <c r="CO27" s="57">
        <v>825</v>
      </c>
    </row>
    <row r="28" spans="1:93" x14ac:dyDescent="0.25">
      <c r="A28" s="9" t="s">
        <v>59</v>
      </c>
      <c r="B28" s="57">
        <v>85</v>
      </c>
      <c r="C28" s="57">
        <v>2170</v>
      </c>
      <c r="D28" s="57">
        <v>6570</v>
      </c>
      <c r="E28" s="57">
        <v>10400</v>
      </c>
      <c r="F28" s="57">
        <v>1035</v>
      </c>
      <c r="G28" s="57">
        <v>84700</v>
      </c>
      <c r="H28">
        <f t="shared" si="6"/>
        <v>104960</v>
      </c>
      <c r="M28" s="9" t="s">
        <v>14</v>
      </c>
      <c r="N28">
        <f t="shared" si="7"/>
        <v>5765</v>
      </c>
      <c r="AA28">
        <f>SUM(S28:Z28)</f>
        <v>0</v>
      </c>
      <c r="AE28" s="9" t="s">
        <v>8</v>
      </c>
      <c r="AF28" s="9" t="s">
        <v>299</v>
      </c>
      <c r="AG28" s="21">
        <v>483010</v>
      </c>
      <c r="BU28" s="9" t="s">
        <v>160</v>
      </c>
      <c r="BV28" s="57">
        <v>0</v>
      </c>
      <c r="CA28" s="9" t="s">
        <v>89</v>
      </c>
      <c r="CB28" s="57">
        <v>145</v>
      </c>
      <c r="CE28" s="9" t="s">
        <v>173</v>
      </c>
      <c r="CF28" s="57">
        <v>51400</v>
      </c>
      <c r="CI28" s="9" t="s">
        <v>176</v>
      </c>
      <c r="CJ28" s="57">
        <v>14620</v>
      </c>
      <c r="CN28" s="9" t="s">
        <v>31</v>
      </c>
      <c r="CO28" s="57">
        <v>660</v>
      </c>
    </row>
    <row r="29" spans="1:93" x14ac:dyDescent="0.25">
      <c r="A29" s="9" t="s">
        <v>62</v>
      </c>
      <c r="B29" s="57">
        <v>1040</v>
      </c>
      <c r="C29" s="57">
        <v>1460</v>
      </c>
      <c r="D29" s="57">
        <v>41870</v>
      </c>
      <c r="E29" s="57">
        <v>31025</v>
      </c>
      <c r="F29" s="57">
        <v>2265</v>
      </c>
      <c r="G29" s="57">
        <v>2930</v>
      </c>
      <c r="H29">
        <f t="shared" si="6"/>
        <v>80590</v>
      </c>
      <c r="M29" s="9" t="s">
        <v>15</v>
      </c>
      <c r="N29">
        <f t="shared" si="7"/>
        <v>5765</v>
      </c>
      <c r="AE29" s="9" t="s">
        <v>10</v>
      </c>
      <c r="AF29" s="9" t="s">
        <v>248</v>
      </c>
      <c r="AG29" s="21">
        <v>72385</v>
      </c>
      <c r="BU29" s="9" t="s">
        <v>161</v>
      </c>
      <c r="BV29" s="57">
        <v>0</v>
      </c>
      <c r="CA29" s="9" t="s">
        <v>158</v>
      </c>
      <c r="CB29" s="57">
        <v>40</v>
      </c>
      <c r="CE29" s="9" t="s">
        <v>57</v>
      </c>
      <c r="CF29" s="57">
        <v>51215</v>
      </c>
      <c r="CI29" s="9" t="s">
        <v>37</v>
      </c>
      <c r="CJ29" s="57">
        <v>13365</v>
      </c>
      <c r="CN29" s="9" t="s">
        <v>176</v>
      </c>
      <c r="CO29" s="57">
        <v>625</v>
      </c>
    </row>
    <row r="30" spans="1:93" x14ac:dyDescent="0.25">
      <c r="A30" s="9" t="s">
        <v>63</v>
      </c>
      <c r="B30" s="57">
        <v>0</v>
      </c>
      <c r="C30" s="57">
        <v>245</v>
      </c>
      <c r="D30" s="57">
        <v>1180</v>
      </c>
      <c r="E30" s="57">
        <v>35860</v>
      </c>
      <c r="F30" s="57">
        <v>2500</v>
      </c>
      <c r="G30" s="57">
        <v>52700</v>
      </c>
      <c r="H30">
        <f t="shared" si="6"/>
        <v>92485</v>
      </c>
      <c r="M30" s="9" t="s">
        <v>16</v>
      </c>
      <c r="N30" t="e">
        <f t="shared" si="7"/>
        <v>#N/A</v>
      </c>
      <c r="AE30" s="9" t="s">
        <v>11</v>
      </c>
      <c r="BU30" s="9" t="s">
        <v>30</v>
      </c>
      <c r="BV30" s="57">
        <v>0</v>
      </c>
      <c r="CA30" s="9" t="s">
        <v>93</v>
      </c>
      <c r="CB30" s="57">
        <v>15</v>
      </c>
      <c r="CE30" s="9" t="s">
        <v>60</v>
      </c>
      <c r="CF30" s="57">
        <v>50910</v>
      </c>
      <c r="CI30" s="9" t="s">
        <v>175</v>
      </c>
      <c r="CJ30" s="57">
        <v>11355</v>
      </c>
      <c r="CN30" s="9" t="s">
        <v>149</v>
      </c>
      <c r="CO30" s="57">
        <v>430</v>
      </c>
    </row>
    <row r="31" spans="1:93" x14ac:dyDescent="0.25">
      <c r="A31" s="9" t="s">
        <v>65</v>
      </c>
      <c r="B31" s="57">
        <v>3990</v>
      </c>
      <c r="C31" s="57">
        <v>34650</v>
      </c>
      <c r="D31" s="57">
        <v>56230</v>
      </c>
      <c r="E31" s="57">
        <v>44585</v>
      </c>
      <c r="F31" s="57">
        <v>1640</v>
      </c>
      <c r="G31" s="57">
        <v>3215</v>
      </c>
      <c r="H31">
        <f t="shared" si="6"/>
        <v>144310</v>
      </c>
      <c r="M31" s="9" t="s">
        <v>18</v>
      </c>
      <c r="N31" t="e">
        <f t="shared" si="7"/>
        <v>#N/A</v>
      </c>
      <c r="AE31" s="9" t="s">
        <v>13</v>
      </c>
      <c r="BU31" s="9" t="s">
        <v>174</v>
      </c>
      <c r="BV31" s="57">
        <v>0</v>
      </c>
      <c r="CA31" s="9" t="s">
        <v>175</v>
      </c>
      <c r="CB31" s="57">
        <v>15</v>
      </c>
      <c r="CE31" s="9" t="s">
        <v>186</v>
      </c>
      <c r="CF31" s="57">
        <v>48865</v>
      </c>
      <c r="CI31" s="9" t="s">
        <v>59</v>
      </c>
      <c r="CJ31" s="57">
        <v>10400</v>
      </c>
      <c r="CN31" s="9" t="s">
        <v>174</v>
      </c>
      <c r="CO31" s="57">
        <v>380</v>
      </c>
    </row>
    <row r="32" spans="1:93" x14ac:dyDescent="0.25">
      <c r="A32" s="9" t="s">
        <v>73</v>
      </c>
      <c r="B32" s="57">
        <v>10945</v>
      </c>
      <c r="C32" s="57">
        <v>12820</v>
      </c>
      <c r="D32" s="57">
        <v>42695</v>
      </c>
      <c r="E32" s="57">
        <v>46885</v>
      </c>
      <c r="F32" s="57">
        <v>1550</v>
      </c>
      <c r="G32" s="57">
        <v>50580</v>
      </c>
      <c r="H32">
        <f t="shared" si="6"/>
        <v>165475</v>
      </c>
      <c r="M32" s="9" t="s">
        <v>20</v>
      </c>
      <c r="N32" t="e">
        <f t="shared" si="7"/>
        <v>#N/A</v>
      </c>
      <c r="AE32" s="9" t="s">
        <v>14</v>
      </c>
      <c r="BU32" s="9" t="s">
        <v>15</v>
      </c>
      <c r="BV32" s="57">
        <v>0</v>
      </c>
      <c r="CA32" s="9" t="s">
        <v>30</v>
      </c>
      <c r="CB32" s="57">
        <v>10</v>
      </c>
      <c r="CE32" s="9" t="s">
        <v>87</v>
      </c>
      <c r="CF32" s="57">
        <v>48835</v>
      </c>
      <c r="CI32" s="9" t="s">
        <v>93</v>
      </c>
      <c r="CJ32" s="57">
        <v>9325</v>
      </c>
      <c r="CN32" s="9" t="s">
        <v>37</v>
      </c>
      <c r="CO32" s="57">
        <v>340</v>
      </c>
    </row>
    <row r="33" spans="1:93" x14ac:dyDescent="0.25">
      <c r="A33" s="9" t="s">
        <v>74</v>
      </c>
      <c r="B33" s="57">
        <v>335</v>
      </c>
      <c r="C33" s="57">
        <v>3665</v>
      </c>
      <c r="D33" s="57">
        <v>24810</v>
      </c>
      <c r="E33" s="57">
        <v>54135</v>
      </c>
      <c r="F33" s="57">
        <v>3905</v>
      </c>
      <c r="G33" s="57">
        <v>3605</v>
      </c>
      <c r="H33">
        <f t="shared" si="6"/>
        <v>90455</v>
      </c>
      <c r="M33" s="9" t="s">
        <v>22</v>
      </c>
      <c r="N33" t="e">
        <f t="shared" si="7"/>
        <v>#N/A</v>
      </c>
      <c r="AE33" s="9" t="s">
        <v>15</v>
      </c>
      <c r="BU33" s="9" t="s">
        <v>176</v>
      </c>
      <c r="BV33" s="57">
        <v>0</v>
      </c>
      <c r="CA33" s="9" t="s">
        <v>118</v>
      </c>
      <c r="CB33" s="57">
        <v>0</v>
      </c>
      <c r="CE33" s="9" t="s">
        <v>171</v>
      </c>
      <c r="CF33" s="57">
        <v>48790</v>
      </c>
      <c r="CI33" s="9" t="s">
        <v>118</v>
      </c>
      <c r="CJ33" s="57">
        <v>1095</v>
      </c>
      <c r="CN33" s="9" t="s">
        <v>160</v>
      </c>
      <c r="CO33" s="57">
        <v>165</v>
      </c>
    </row>
    <row r="34" spans="1:93" x14ac:dyDescent="0.25">
      <c r="A34" s="9" t="s">
        <v>77</v>
      </c>
      <c r="B34" s="57">
        <v>620</v>
      </c>
      <c r="C34" s="57">
        <v>20835</v>
      </c>
      <c r="D34" s="57">
        <v>78650</v>
      </c>
      <c r="E34" s="57">
        <v>40225</v>
      </c>
      <c r="F34" s="57">
        <v>21535</v>
      </c>
      <c r="G34" s="57">
        <v>90</v>
      </c>
      <c r="H34">
        <f t="shared" si="6"/>
        <v>161955</v>
      </c>
      <c r="M34" s="9" t="s">
        <v>23</v>
      </c>
      <c r="N34" t="e">
        <f t="shared" si="7"/>
        <v>#N/A</v>
      </c>
      <c r="AE34" s="9" t="s">
        <v>16</v>
      </c>
      <c r="BU34" s="9" t="s">
        <v>93</v>
      </c>
      <c r="BV34" s="57">
        <v>0</v>
      </c>
      <c r="CA34" s="9" t="s">
        <v>176</v>
      </c>
      <c r="CB34" s="57">
        <v>0</v>
      </c>
      <c r="CE34" s="9" t="s">
        <v>156</v>
      </c>
      <c r="CF34" s="57">
        <v>47180</v>
      </c>
      <c r="CI34" s="9" t="s">
        <v>30</v>
      </c>
      <c r="CJ34" s="57">
        <v>425</v>
      </c>
      <c r="CN34" s="9" t="s">
        <v>94</v>
      </c>
      <c r="CO34" s="57">
        <v>0</v>
      </c>
    </row>
    <row r="35" spans="1:93" x14ac:dyDescent="0.25">
      <c r="A35" s="9" t="s">
        <v>81</v>
      </c>
      <c r="B35" s="57">
        <v>15450</v>
      </c>
      <c r="C35" s="57">
        <v>14635</v>
      </c>
      <c r="D35" s="57">
        <v>52195</v>
      </c>
      <c r="E35" s="57">
        <v>17830</v>
      </c>
      <c r="F35" s="57">
        <v>5685</v>
      </c>
      <c r="G35" s="57">
        <v>820</v>
      </c>
      <c r="H35">
        <f t="shared" si="6"/>
        <v>106615</v>
      </c>
      <c r="M35" s="9" t="s">
        <v>24</v>
      </c>
      <c r="N35" t="e">
        <f t="shared" si="7"/>
        <v>#N/A</v>
      </c>
      <c r="AE35" s="9" t="s">
        <v>18</v>
      </c>
      <c r="BU35" s="9" t="s">
        <v>94</v>
      </c>
      <c r="BV35" s="57">
        <v>0</v>
      </c>
      <c r="CA35" s="9" t="s">
        <v>94</v>
      </c>
      <c r="CB35" s="57">
        <v>0</v>
      </c>
      <c r="CE35" s="9" t="s">
        <v>28</v>
      </c>
      <c r="CF35" s="57">
        <v>47040</v>
      </c>
      <c r="CI35" s="9" t="s">
        <v>141</v>
      </c>
      <c r="CJ35" s="57">
        <v>10</v>
      </c>
      <c r="CN35" s="9" t="s">
        <v>141</v>
      </c>
      <c r="CO35" s="57">
        <v>0</v>
      </c>
    </row>
    <row r="36" spans="1:93" x14ac:dyDescent="0.25">
      <c r="A36" s="9" t="s">
        <v>89</v>
      </c>
      <c r="B36" s="57">
        <v>0</v>
      </c>
      <c r="C36" s="57">
        <v>145</v>
      </c>
      <c r="D36" s="57">
        <v>2880</v>
      </c>
      <c r="E36" s="57">
        <v>26155</v>
      </c>
      <c r="F36" s="57">
        <v>6285</v>
      </c>
      <c r="G36" s="57">
        <v>25710</v>
      </c>
      <c r="H36">
        <f t="shared" si="6"/>
        <v>61175</v>
      </c>
      <c r="M36" s="9" t="s">
        <v>25</v>
      </c>
      <c r="N36" t="e">
        <f t="shared" si="7"/>
        <v>#N/A</v>
      </c>
      <c r="AE36" s="9" t="s">
        <v>20</v>
      </c>
      <c r="BU36" s="9" t="s">
        <v>89</v>
      </c>
      <c r="BV36" s="57">
        <v>0</v>
      </c>
      <c r="CA36" s="9" t="s">
        <v>141</v>
      </c>
      <c r="CB36" s="57">
        <v>0</v>
      </c>
      <c r="CE36" s="9" t="s">
        <v>124</v>
      </c>
      <c r="CF36" s="57">
        <v>46825</v>
      </c>
      <c r="CI36" s="9" t="s">
        <v>94</v>
      </c>
      <c r="CJ36" s="57">
        <v>0</v>
      </c>
      <c r="CN36" s="9" t="s">
        <v>118</v>
      </c>
      <c r="CO36" s="57">
        <v>0</v>
      </c>
    </row>
    <row r="37" spans="1:93" x14ac:dyDescent="0.25">
      <c r="A37" s="9" t="s">
        <v>93</v>
      </c>
      <c r="B37" s="57">
        <v>0</v>
      </c>
      <c r="C37" s="57">
        <v>15</v>
      </c>
      <c r="D37" s="57">
        <v>405</v>
      </c>
      <c r="E37" s="57">
        <v>9325</v>
      </c>
      <c r="F37" s="57">
        <v>11265</v>
      </c>
      <c r="G37" s="57">
        <v>5805</v>
      </c>
      <c r="H37">
        <f t="shared" si="6"/>
        <v>26815</v>
      </c>
      <c r="M37" s="9" t="s">
        <v>26</v>
      </c>
      <c r="N37" t="e">
        <f t="shared" si="7"/>
        <v>#N/A</v>
      </c>
      <c r="AE37" s="9" t="s">
        <v>22</v>
      </c>
      <c r="BU37" s="9" t="s">
        <v>240</v>
      </c>
      <c r="BV37" s="57">
        <v>151930</v>
      </c>
      <c r="CA37" s="9" t="s">
        <v>240</v>
      </c>
      <c r="CB37" s="57">
        <v>204080</v>
      </c>
      <c r="CE37" s="9" t="s">
        <v>24</v>
      </c>
      <c r="CF37" s="57">
        <v>46140</v>
      </c>
      <c r="CI37" s="9" t="s">
        <v>240</v>
      </c>
      <c r="CJ37" s="57">
        <v>893195</v>
      </c>
      <c r="CN37" s="9" t="s">
        <v>240</v>
      </c>
      <c r="CO37" s="57">
        <v>132350</v>
      </c>
    </row>
    <row r="38" spans="1:93" x14ac:dyDescent="0.25">
      <c r="A38" s="9" t="s">
        <v>94</v>
      </c>
      <c r="B38" s="57">
        <v>0</v>
      </c>
      <c r="C38" s="57">
        <v>0</v>
      </c>
      <c r="D38" s="57">
        <v>0</v>
      </c>
      <c r="E38" s="57">
        <v>0</v>
      </c>
      <c r="F38" s="57">
        <v>0</v>
      </c>
      <c r="G38" s="57">
        <v>137275</v>
      </c>
      <c r="H38">
        <f t="shared" si="6"/>
        <v>137275</v>
      </c>
      <c r="M38" s="9" t="s">
        <v>27</v>
      </c>
      <c r="N38" t="e">
        <f t="shared" si="7"/>
        <v>#N/A</v>
      </c>
      <c r="AE38" s="9" t="s">
        <v>23</v>
      </c>
      <c r="CE38" s="9" t="s">
        <v>164</v>
      </c>
      <c r="CF38" s="57">
        <v>44745</v>
      </c>
    </row>
    <row r="39" spans="1:93" x14ac:dyDescent="0.25">
      <c r="A39" s="9" t="s">
        <v>118</v>
      </c>
      <c r="B39" s="57">
        <v>94405</v>
      </c>
      <c r="C39" s="57">
        <v>0</v>
      </c>
      <c r="D39" s="57">
        <v>0</v>
      </c>
      <c r="E39" s="57">
        <v>1095</v>
      </c>
      <c r="F39" s="57">
        <v>0</v>
      </c>
      <c r="G39" s="57">
        <v>112355</v>
      </c>
      <c r="H39">
        <f t="shared" si="6"/>
        <v>207855</v>
      </c>
      <c r="M39" s="9" t="s">
        <v>28</v>
      </c>
      <c r="N39" t="e">
        <f t="shared" si="7"/>
        <v>#N/A</v>
      </c>
      <c r="AE39" s="9" t="s">
        <v>24</v>
      </c>
      <c r="CE39" s="9" t="s">
        <v>50</v>
      </c>
      <c r="CF39" s="57">
        <v>44315</v>
      </c>
    </row>
    <row r="40" spans="1:93" x14ac:dyDescent="0.25">
      <c r="A40" s="9" t="s">
        <v>139</v>
      </c>
      <c r="B40" s="57">
        <v>560</v>
      </c>
      <c r="C40" s="57">
        <v>11850</v>
      </c>
      <c r="D40" s="57">
        <v>43680</v>
      </c>
      <c r="E40" s="57">
        <v>49365</v>
      </c>
      <c r="F40" s="57">
        <v>1490</v>
      </c>
      <c r="G40" s="57">
        <v>2605</v>
      </c>
      <c r="H40">
        <f t="shared" si="6"/>
        <v>109550</v>
      </c>
      <c r="M40" s="9" t="s">
        <v>29</v>
      </c>
      <c r="N40" t="e">
        <f t="shared" si="7"/>
        <v>#N/A</v>
      </c>
      <c r="AE40" s="9" t="s">
        <v>25</v>
      </c>
      <c r="CE40" s="9" t="s">
        <v>111</v>
      </c>
      <c r="CF40" s="57">
        <v>43800</v>
      </c>
    </row>
    <row r="41" spans="1:93" x14ac:dyDescent="0.25">
      <c r="A41" s="9" t="s">
        <v>141</v>
      </c>
      <c r="B41" s="57">
        <v>0</v>
      </c>
      <c r="C41" s="57">
        <v>0</v>
      </c>
      <c r="D41" s="57">
        <v>0</v>
      </c>
      <c r="E41" s="57">
        <v>10</v>
      </c>
      <c r="F41" s="57">
        <v>0</v>
      </c>
      <c r="G41" s="57">
        <v>49610</v>
      </c>
      <c r="H41">
        <f t="shared" si="6"/>
        <v>49620</v>
      </c>
      <c r="M41" s="9" t="s">
        <v>30</v>
      </c>
      <c r="N41">
        <f t="shared" si="7"/>
        <v>10</v>
      </c>
      <c r="AE41" s="9" t="s">
        <v>26</v>
      </c>
      <c r="CE41" s="9" t="s">
        <v>139</v>
      </c>
      <c r="CF41" s="57">
        <v>43680</v>
      </c>
    </row>
    <row r="42" spans="1:93" x14ac:dyDescent="0.25">
      <c r="A42" s="9" t="s">
        <v>149</v>
      </c>
      <c r="B42" s="57">
        <v>400</v>
      </c>
      <c r="C42" s="57">
        <v>820</v>
      </c>
      <c r="D42" s="57">
        <v>8280</v>
      </c>
      <c r="E42" s="57">
        <v>26295</v>
      </c>
      <c r="F42" s="57">
        <v>430</v>
      </c>
      <c r="G42" s="57">
        <v>10590</v>
      </c>
      <c r="H42">
        <f t="shared" si="6"/>
        <v>46815</v>
      </c>
      <c r="M42" s="9" t="s">
        <v>31</v>
      </c>
      <c r="N42">
        <f t="shared" si="7"/>
        <v>5370</v>
      </c>
      <c r="AE42" s="9" t="s">
        <v>27</v>
      </c>
      <c r="CE42" s="9" t="s">
        <v>155</v>
      </c>
      <c r="CF42" s="57">
        <v>43010</v>
      </c>
    </row>
    <row r="43" spans="1:93" x14ac:dyDescent="0.25">
      <c r="A43" s="9" t="s">
        <v>158</v>
      </c>
      <c r="B43" s="57">
        <v>35</v>
      </c>
      <c r="C43" s="57">
        <v>40</v>
      </c>
      <c r="D43" s="57">
        <v>2375</v>
      </c>
      <c r="E43" s="57">
        <v>40340</v>
      </c>
      <c r="F43" s="57">
        <v>5590</v>
      </c>
      <c r="G43" s="57">
        <v>1285</v>
      </c>
      <c r="H43">
        <f t="shared" si="6"/>
        <v>49665</v>
      </c>
      <c r="M43" s="9" t="s">
        <v>32</v>
      </c>
      <c r="N43" t="e">
        <f t="shared" si="7"/>
        <v>#N/A</v>
      </c>
      <c r="AE43" s="9" t="s">
        <v>28</v>
      </c>
      <c r="CE43" s="9" t="s">
        <v>73</v>
      </c>
      <c r="CF43" s="57">
        <v>42695</v>
      </c>
    </row>
    <row r="44" spans="1:93" x14ac:dyDescent="0.25">
      <c r="A44" s="9" t="s">
        <v>159</v>
      </c>
      <c r="B44" s="57">
        <v>0</v>
      </c>
      <c r="C44" s="57">
        <v>8845</v>
      </c>
      <c r="D44" s="57">
        <v>6515</v>
      </c>
      <c r="E44" s="57">
        <v>40065</v>
      </c>
      <c r="F44" s="57">
        <v>2315</v>
      </c>
      <c r="G44" s="57">
        <v>7060</v>
      </c>
      <c r="H44">
        <f t="shared" si="6"/>
        <v>64800</v>
      </c>
      <c r="M44" s="9" t="s">
        <v>33</v>
      </c>
      <c r="N44" t="e">
        <f t="shared" si="7"/>
        <v>#N/A</v>
      </c>
      <c r="AE44" s="9" t="s">
        <v>29</v>
      </c>
      <c r="CE44" s="9" t="s">
        <v>96</v>
      </c>
      <c r="CF44" s="57">
        <v>42625</v>
      </c>
    </row>
    <row r="45" spans="1:93" x14ac:dyDescent="0.25">
      <c r="A45" s="9" t="s">
        <v>160</v>
      </c>
      <c r="B45" s="57">
        <v>0</v>
      </c>
      <c r="C45" s="57">
        <v>8485</v>
      </c>
      <c r="D45" s="57">
        <v>5335</v>
      </c>
      <c r="E45" s="57">
        <v>32090</v>
      </c>
      <c r="F45" s="57">
        <v>165</v>
      </c>
      <c r="G45" s="57">
        <v>15540</v>
      </c>
      <c r="H45">
        <f t="shared" si="6"/>
        <v>61615</v>
      </c>
      <c r="M45" s="9" t="s">
        <v>34</v>
      </c>
      <c r="N45" t="e">
        <f t="shared" si="7"/>
        <v>#N/A</v>
      </c>
      <c r="AE45" s="9" t="s">
        <v>30</v>
      </c>
      <c r="CE45" s="9" t="s">
        <v>116</v>
      </c>
      <c r="CF45" s="57">
        <v>42500</v>
      </c>
    </row>
    <row r="46" spans="1:93" x14ac:dyDescent="0.25">
      <c r="A46" s="9" t="s">
        <v>161</v>
      </c>
      <c r="B46" s="57">
        <v>0</v>
      </c>
      <c r="C46" s="57">
        <v>6655</v>
      </c>
      <c r="D46" s="57">
        <v>5750</v>
      </c>
      <c r="E46" s="57">
        <v>28015</v>
      </c>
      <c r="F46" s="57">
        <v>1475</v>
      </c>
      <c r="G46" s="57">
        <v>6085</v>
      </c>
      <c r="H46">
        <f t="shared" si="6"/>
        <v>47980</v>
      </c>
      <c r="M46" s="9" t="s">
        <v>35</v>
      </c>
      <c r="N46" t="e">
        <f t="shared" si="7"/>
        <v>#N/A</v>
      </c>
      <c r="AE46" s="9" t="s">
        <v>31</v>
      </c>
      <c r="CE46" s="9" t="s">
        <v>62</v>
      </c>
      <c r="CF46" s="57">
        <v>41870</v>
      </c>
    </row>
    <row r="47" spans="1:93" x14ac:dyDescent="0.25">
      <c r="A47" s="9" t="s">
        <v>163</v>
      </c>
      <c r="B47" s="57">
        <v>255</v>
      </c>
      <c r="C47" s="57">
        <v>11960</v>
      </c>
      <c r="D47" s="57">
        <v>24655</v>
      </c>
      <c r="E47" s="57">
        <v>31555</v>
      </c>
      <c r="F47" s="57">
        <v>2765</v>
      </c>
      <c r="G47" s="57">
        <v>1440</v>
      </c>
      <c r="H47">
        <f t="shared" si="6"/>
        <v>72630</v>
      </c>
      <c r="M47" s="9" t="s">
        <v>36</v>
      </c>
      <c r="N47" t="e">
        <f t="shared" si="7"/>
        <v>#N/A</v>
      </c>
      <c r="AE47" s="9" t="s">
        <v>32</v>
      </c>
      <c r="CE47" s="9" t="s">
        <v>75</v>
      </c>
      <c r="CF47" s="57">
        <v>41745</v>
      </c>
    </row>
    <row r="48" spans="1:93" x14ac:dyDescent="0.25">
      <c r="A48" s="9" t="s">
        <v>174</v>
      </c>
      <c r="B48" s="57">
        <v>0</v>
      </c>
      <c r="C48" s="57">
        <v>10530</v>
      </c>
      <c r="D48" s="57">
        <v>5225</v>
      </c>
      <c r="E48" s="57">
        <v>29420</v>
      </c>
      <c r="F48" s="57">
        <v>380</v>
      </c>
      <c r="G48" s="57">
        <v>5105</v>
      </c>
      <c r="H48">
        <f t="shared" si="6"/>
        <v>50660</v>
      </c>
      <c r="M48" s="9" t="s">
        <v>37</v>
      </c>
      <c r="N48">
        <f t="shared" si="7"/>
        <v>6930</v>
      </c>
      <c r="AE48" s="9" t="s">
        <v>33</v>
      </c>
      <c r="CE48" s="9" t="s">
        <v>190</v>
      </c>
      <c r="CF48" s="57">
        <v>41415</v>
      </c>
    </row>
    <row r="49" spans="1:84" x14ac:dyDescent="0.25">
      <c r="A49" s="9" t="s">
        <v>175</v>
      </c>
      <c r="B49" s="57">
        <v>25</v>
      </c>
      <c r="C49" s="57">
        <v>15</v>
      </c>
      <c r="D49" s="57">
        <v>355</v>
      </c>
      <c r="E49" s="57">
        <v>11355</v>
      </c>
      <c r="F49" s="57">
        <v>8210</v>
      </c>
      <c r="G49" s="57">
        <v>35</v>
      </c>
      <c r="H49">
        <f t="shared" si="6"/>
        <v>19995</v>
      </c>
      <c r="M49" s="9" t="s">
        <v>38</v>
      </c>
      <c r="N49" t="e">
        <f t="shared" si="7"/>
        <v>#N/A</v>
      </c>
      <c r="AE49" s="9" t="s">
        <v>34</v>
      </c>
      <c r="CE49" s="9" t="s">
        <v>91</v>
      </c>
      <c r="CF49" s="57">
        <v>40675</v>
      </c>
    </row>
    <row r="50" spans="1:84" x14ac:dyDescent="0.25">
      <c r="A50" s="9" t="s">
        <v>176</v>
      </c>
      <c r="B50" s="57">
        <v>0</v>
      </c>
      <c r="C50" s="57">
        <v>0</v>
      </c>
      <c r="D50" s="57">
        <v>1505</v>
      </c>
      <c r="E50" s="57">
        <v>14620</v>
      </c>
      <c r="F50" s="57">
        <v>625</v>
      </c>
      <c r="G50" s="57">
        <v>1610</v>
      </c>
      <c r="H50">
        <f t="shared" si="6"/>
        <v>18360</v>
      </c>
      <c r="M50" s="9" t="s">
        <v>39</v>
      </c>
      <c r="N50" t="e">
        <f t="shared" si="7"/>
        <v>#N/A</v>
      </c>
      <c r="AE50" s="9" t="s">
        <v>35</v>
      </c>
      <c r="CE50" s="9" t="s">
        <v>172</v>
      </c>
      <c r="CF50" s="57">
        <v>40435</v>
      </c>
    </row>
    <row r="51" spans="1:84" x14ac:dyDescent="0.25">
      <c r="A51" s="9" t="s">
        <v>182</v>
      </c>
      <c r="B51" s="57">
        <v>280</v>
      </c>
      <c r="C51" s="57">
        <v>7780</v>
      </c>
      <c r="D51" s="57">
        <v>28950</v>
      </c>
      <c r="E51" s="57">
        <v>43555</v>
      </c>
      <c r="F51" s="57">
        <v>1825</v>
      </c>
      <c r="G51" s="57">
        <v>1100</v>
      </c>
      <c r="H51">
        <f t="shared" si="6"/>
        <v>83490</v>
      </c>
      <c r="M51" s="9" t="s">
        <v>40</v>
      </c>
      <c r="N51" t="e">
        <f t="shared" si="7"/>
        <v>#N/A</v>
      </c>
      <c r="AE51" s="9" t="s">
        <v>36</v>
      </c>
      <c r="CE51" s="9" t="s">
        <v>79</v>
      </c>
      <c r="CF51" s="57">
        <v>40335</v>
      </c>
    </row>
    <row r="52" spans="1:84" x14ac:dyDescent="0.25">
      <c r="A52" s="9" t="s">
        <v>240</v>
      </c>
      <c r="B52" s="57">
        <v>151930</v>
      </c>
      <c r="C52" s="57">
        <v>204080</v>
      </c>
      <c r="D52" s="57">
        <v>728610</v>
      </c>
      <c r="E52" s="57">
        <v>893195</v>
      </c>
      <c r="F52" s="57">
        <v>132350</v>
      </c>
      <c r="G52" s="57">
        <v>808950</v>
      </c>
      <c r="H52">
        <f t="shared" si="6"/>
        <v>2919115</v>
      </c>
      <c r="M52" s="9" t="s">
        <v>41</v>
      </c>
      <c r="N52" t="e">
        <f t="shared" si="7"/>
        <v>#N/A</v>
      </c>
      <c r="AE52" s="9" t="s">
        <v>37</v>
      </c>
      <c r="CE52" s="9" t="s">
        <v>178</v>
      </c>
      <c r="CF52" s="57">
        <v>40285</v>
      </c>
    </row>
    <row r="53" spans="1:84" x14ac:dyDescent="0.25">
      <c r="H53">
        <f t="shared" si="6"/>
        <v>0</v>
      </c>
      <c r="M53" s="9" t="s">
        <v>42</v>
      </c>
      <c r="N53" t="e">
        <f t="shared" si="7"/>
        <v>#N/A</v>
      </c>
      <c r="AE53" s="9" t="s">
        <v>38</v>
      </c>
      <c r="CE53" s="9" t="s">
        <v>100</v>
      </c>
      <c r="CF53" s="57">
        <v>39440</v>
      </c>
    </row>
    <row r="54" spans="1:84" x14ac:dyDescent="0.25">
      <c r="H54">
        <f t="shared" si="6"/>
        <v>0</v>
      </c>
      <c r="M54" s="9" t="s">
        <v>44</v>
      </c>
      <c r="N54" t="e">
        <f t="shared" si="7"/>
        <v>#N/A</v>
      </c>
      <c r="AE54" s="9" t="s">
        <v>39</v>
      </c>
      <c r="CE54" s="9" t="s">
        <v>16</v>
      </c>
      <c r="CF54" s="57">
        <v>37915</v>
      </c>
    </row>
    <row r="55" spans="1:84" x14ac:dyDescent="0.25">
      <c r="H55">
        <f t="shared" si="6"/>
        <v>0</v>
      </c>
      <c r="M55" s="9" t="s">
        <v>45</v>
      </c>
      <c r="N55" t="e">
        <f t="shared" si="7"/>
        <v>#N/A</v>
      </c>
      <c r="AE55" s="9" t="s">
        <v>40</v>
      </c>
      <c r="CE55" s="9" t="s">
        <v>47</v>
      </c>
      <c r="CF55" s="57">
        <v>36750</v>
      </c>
    </row>
    <row r="56" spans="1:84" x14ac:dyDescent="0.25">
      <c r="H56">
        <f t="shared" si="6"/>
        <v>0</v>
      </c>
      <c r="M56" s="9" t="s">
        <v>46</v>
      </c>
      <c r="N56" t="e">
        <f t="shared" si="7"/>
        <v>#N/A</v>
      </c>
      <c r="AE56" s="9" t="s">
        <v>41</v>
      </c>
      <c r="CE56" s="9" t="s">
        <v>88</v>
      </c>
      <c r="CF56" s="57">
        <v>36465</v>
      </c>
    </row>
    <row r="57" spans="1:84" x14ac:dyDescent="0.25">
      <c r="H57">
        <f t="shared" si="6"/>
        <v>0</v>
      </c>
      <c r="M57" s="9" t="s">
        <v>47</v>
      </c>
      <c r="N57" t="e">
        <f t="shared" si="7"/>
        <v>#N/A</v>
      </c>
      <c r="AE57" s="9" t="s">
        <v>42</v>
      </c>
      <c r="CE57" s="9" t="s">
        <v>143</v>
      </c>
      <c r="CF57" s="57">
        <v>36425</v>
      </c>
    </row>
    <row r="58" spans="1:84" x14ac:dyDescent="0.25">
      <c r="H58">
        <f t="shared" si="6"/>
        <v>0</v>
      </c>
      <c r="M58" s="9" t="s">
        <v>48</v>
      </c>
      <c r="N58" t="e">
        <f t="shared" si="7"/>
        <v>#N/A</v>
      </c>
      <c r="AE58" s="9" t="s">
        <v>44</v>
      </c>
      <c r="CE58" s="9" t="s">
        <v>179</v>
      </c>
      <c r="CF58" s="57">
        <v>36230</v>
      </c>
    </row>
    <row r="59" spans="1:84" x14ac:dyDescent="0.25">
      <c r="H59">
        <f t="shared" si="6"/>
        <v>0</v>
      </c>
      <c r="M59" s="9" t="s">
        <v>49</v>
      </c>
      <c r="N59" t="e">
        <f t="shared" si="7"/>
        <v>#N/A</v>
      </c>
      <c r="AE59" s="9" t="s">
        <v>45</v>
      </c>
      <c r="CE59" s="9" t="s">
        <v>27</v>
      </c>
      <c r="CF59" s="57">
        <v>36050</v>
      </c>
    </row>
    <row r="60" spans="1:84" x14ac:dyDescent="0.25">
      <c r="H60">
        <f t="shared" si="6"/>
        <v>0</v>
      </c>
      <c r="M60" s="9" t="s">
        <v>50</v>
      </c>
      <c r="N60">
        <f t="shared" si="7"/>
        <v>7350</v>
      </c>
      <c r="AE60" s="9" t="s">
        <v>46</v>
      </c>
      <c r="CE60" s="9" t="s">
        <v>101</v>
      </c>
      <c r="CF60" s="57">
        <v>35880</v>
      </c>
    </row>
    <row r="61" spans="1:84" x14ac:dyDescent="0.25">
      <c r="H61">
        <f t="shared" si="6"/>
        <v>0</v>
      </c>
      <c r="M61" s="9" t="s">
        <v>51</v>
      </c>
      <c r="N61" t="e">
        <f t="shared" si="7"/>
        <v>#N/A</v>
      </c>
      <c r="AE61" s="9" t="s">
        <v>47</v>
      </c>
      <c r="CE61" s="9" t="s">
        <v>41</v>
      </c>
      <c r="CF61" s="57">
        <v>35710</v>
      </c>
    </row>
    <row r="62" spans="1:84" x14ac:dyDescent="0.25">
      <c r="H62">
        <f t="shared" si="6"/>
        <v>0</v>
      </c>
      <c r="M62" s="9" t="s">
        <v>52</v>
      </c>
      <c r="N62" t="e">
        <f t="shared" si="7"/>
        <v>#N/A</v>
      </c>
      <c r="AE62" s="9" t="s">
        <v>48</v>
      </c>
      <c r="CE62" s="9" t="s">
        <v>26</v>
      </c>
      <c r="CF62" s="57">
        <v>35555</v>
      </c>
    </row>
    <row r="63" spans="1:84" x14ac:dyDescent="0.25">
      <c r="H63">
        <f t="shared" si="6"/>
        <v>0</v>
      </c>
      <c r="M63" s="9" t="s">
        <v>53</v>
      </c>
      <c r="N63" t="e">
        <f t="shared" si="7"/>
        <v>#N/A</v>
      </c>
      <c r="AE63" s="9" t="s">
        <v>49</v>
      </c>
      <c r="CE63" s="9" t="s">
        <v>187</v>
      </c>
      <c r="CF63" s="57">
        <v>35370</v>
      </c>
    </row>
    <row r="64" spans="1:84" x14ac:dyDescent="0.25">
      <c r="H64">
        <f t="shared" si="6"/>
        <v>0</v>
      </c>
      <c r="M64" s="9" t="s">
        <v>54</v>
      </c>
      <c r="N64" t="e">
        <f t="shared" si="7"/>
        <v>#N/A</v>
      </c>
      <c r="AE64" s="9" t="s">
        <v>50</v>
      </c>
      <c r="CE64" s="9" t="s">
        <v>70</v>
      </c>
      <c r="CF64" s="57">
        <v>34045</v>
      </c>
    </row>
    <row r="65" spans="8:84" x14ac:dyDescent="0.25">
      <c r="H65">
        <f t="shared" si="6"/>
        <v>0</v>
      </c>
      <c r="M65" s="9" t="s">
        <v>55</v>
      </c>
      <c r="N65" t="e">
        <f t="shared" si="7"/>
        <v>#N/A</v>
      </c>
      <c r="AE65" s="9" t="s">
        <v>51</v>
      </c>
      <c r="CE65" s="9" t="s">
        <v>184</v>
      </c>
      <c r="CF65" s="57">
        <v>33685</v>
      </c>
    </row>
    <row r="66" spans="8:84" x14ac:dyDescent="0.25">
      <c r="H66">
        <f t="shared" si="6"/>
        <v>0</v>
      </c>
      <c r="M66" s="9" t="s">
        <v>57</v>
      </c>
      <c r="N66" t="e">
        <f t="shared" si="7"/>
        <v>#N/A</v>
      </c>
      <c r="AE66" s="9" t="s">
        <v>52</v>
      </c>
      <c r="CE66" s="9" t="s">
        <v>145</v>
      </c>
      <c r="CF66" s="57">
        <v>33030</v>
      </c>
    </row>
    <row r="67" spans="8:84" x14ac:dyDescent="0.25">
      <c r="H67">
        <f t="shared" si="6"/>
        <v>0</v>
      </c>
      <c r="M67" s="9" t="s">
        <v>58</v>
      </c>
      <c r="N67" t="e">
        <f t="shared" si="7"/>
        <v>#N/A</v>
      </c>
      <c r="AE67" s="9" t="s">
        <v>53</v>
      </c>
      <c r="CE67" s="9" t="s">
        <v>142</v>
      </c>
      <c r="CF67" s="57">
        <v>32050</v>
      </c>
    </row>
    <row r="68" spans="8:84" x14ac:dyDescent="0.25">
      <c r="H68">
        <f t="shared" si="6"/>
        <v>0</v>
      </c>
      <c r="M68" s="9" t="s">
        <v>59</v>
      </c>
      <c r="N68">
        <f t="shared" si="7"/>
        <v>2170</v>
      </c>
      <c r="AE68" s="9" t="s">
        <v>54</v>
      </c>
      <c r="CE68" s="9" t="s">
        <v>117</v>
      </c>
      <c r="CF68" s="57">
        <v>32010</v>
      </c>
    </row>
    <row r="69" spans="8:84" x14ac:dyDescent="0.25">
      <c r="H69">
        <f t="shared" si="6"/>
        <v>0</v>
      </c>
      <c r="M69" s="9" t="s">
        <v>60</v>
      </c>
      <c r="N69" t="e">
        <f t="shared" si="7"/>
        <v>#N/A</v>
      </c>
      <c r="AE69" s="9" t="s">
        <v>55</v>
      </c>
      <c r="CE69" s="9" t="s">
        <v>32</v>
      </c>
      <c r="CF69" s="57">
        <v>31525</v>
      </c>
    </row>
    <row r="70" spans="8:84" x14ac:dyDescent="0.25">
      <c r="H70">
        <f t="shared" si="6"/>
        <v>0</v>
      </c>
      <c r="M70" s="9" t="s">
        <v>61</v>
      </c>
      <c r="N70" t="e">
        <f t="shared" si="7"/>
        <v>#N/A</v>
      </c>
      <c r="AE70" s="9" t="s">
        <v>57</v>
      </c>
      <c r="CE70" s="9" t="s">
        <v>58</v>
      </c>
      <c r="CF70" s="57">
        <v>30915</v>
      </c>
    </row>
    <row r="71" spans="8:84" x14ac:dyDescent="0.25">
      <c r="H71">
        <f t="shared" si="6"/>
        <v>0</v>
      </c>
      <c r="M71" s="9" t="s">
        <v>62</v>
      </c>
      <c r="N71">
        <f t="shared" si="7"/>
        <v>1460</v>
      </c>
      <c r="AE71" s="9" t="s">
        <v>58</v>
      </c>
      <c r="CE71" s="9" t="s">
        <v>53</v>
      </c>
      <c r="CF71" s="57">
        <v>30375</v>
      </c>
    </row>
    <row r="72" spans="8:84" x14ac:dyDescent="0.25">
      <c r="H72">
        <f t="shared" si="6"/>
        <v>0</v>
      </c>
      <c r="M72" s="9" t="s">
        <v>63</v>
      </c>
      <c r="N72">
        <f t="shared" si="7"/>
        <v>245</v>
      </c>
      <c r="AE72" s="9" t="s">
        <v>59</v>
      </c>
      <c r="CE72" s="9" t="s">
        <v>133</v>
      </c>
      <c r="CF72" s="57">
        <v>29700</v>
      </c>
    </row>
    <row r="73" spans="8:84" x14ac:dyDescent="0.25">
      <c r="H73">
        <f t="shared" si="6"/>
        <v>0</v>
      </c>
      <c r="M73" s="9" t="s">
        <v>64</v>
      </c>
      <c r="N73" t="e">
        <f t="shared" si="7"/>
        <v>#N/A</v>
      </c>
      <c r="AE73" s="9" t="s">
        <v>60</v>
      </c>
      <c r="CE73" s="9" t="s">
        <v>182</v>
      </c>
      <c r="CF73" s="57">
        <v>28950</v>
      </c>
    </row>
    <row r="74" spans="8:84" x14ac:dyDescent="0.25">
      <c r="H74">
        <f t="shared" si="6"/>
        <v>0</v>
      </c>
      <c r="M74" s="9" t="s">
        <v>65</v>
      </c>
      <c r="N74">
        <f t="shared" si="7"/>
        <v>34650</v>
      </c>
      <c r="AE74" s="9" t="s">
        <v>61</v>
      </c>
      <c r="CE74" s="9" t="s">
        <v>122</v>
      </c>
      <c r="CF74" s="57">
        <v>28815</v>
      </c>
    </row>
    <row r="75" spans="8:84" x14ac:dyDescent="0.25">
      <c r="H75">
        <f t="shared" si="6"/>
        <v>0</v>
      </c>
      <c r="M75" s="9" t="s">
        <v>66</v>
      </c>
      <c r="N75" t="e">
        <f t="shared" si="7"/>
        <v>#N/A</v>
      </c>
      <c r="AE75" s="9" t="s">
        <v>62</v>
      </c>
      <c r="CE75" s="9" t="s">
        <v>22</v>
      </c>
      <c r="CF75" s="57">
        <v>28685</v>
      </c>
    </row>
    <row r="76" spans="8:84" x14ac:dyDescent="0.25">
      <c r="H76">
        <f t="shared" si="6"/>
        <v>0</v>
      </c>
      <c r="M76" s="9" t="s">
        <v>67</v>
      </c>
      <c r="N76" t="e">
        <f t="shared" si="7"/>
        <v>#N/A</v>
      </c>
      <c r="AE76" s="9" t="s">
        <v>63</v>
      </c>
      <c r="CE76" s="9" t="s">
        <v>129</v>
      </c>
      <c r="CF76" s="57">
        <v>28340</v>
      </c>
    </row>
    <row r="77" spans="8:84" x14ac:dyDescent="0.25">
      <c r="H77">
        <f t="shared" si="6"/>
        <v>0</v>
      </c>
      <c r="M77" s="9" t="s">
        <v>68</v>
      </c>
      <c r="N77" t="e">
        <f t="shared" si="7"/>
        <v>#N/A</v>
      </c>
      <c r="AE77" s="9" t="s">
        <v>64</v>
      </c>
      <c r="CE77" s="9" t="s">
        <v>170</v>
      </c>
      <c r="CF77" s="57">
        <v>28250</v>
      </c>
    </row>
    <row r="78" spans="8:84" x14ac:dyDescent="0.25">
      <c r="H78">
        <f t="shared" si="6"/>
        <v>0</v>
      </c>
      <c r="M78" s="9" t="s">
        <v>69</v>
      </c>
      <c r="N78" t="e">
        <f t="shared" si="7"/>
        <v>#N/A</v>
      </c>
      <c r="AE78" s="9" t="s">
        <v>65</v>
      </c>
      <c r="CE78" s="9" t="s">
        <v>157</v>
      </c>
      <c r="CF78" s="57">
        <v>28205</v>
      </c>
    </row>
    <row r="79" spans="8:84" x14ac:dyDescent="0.25">
      <c r="H79">
        <f t="shared" si="6"/>
        <v>0</v>
      </c>
      <c r="M79" s="9" t="s">
        <v>70</v>
      </c>
      <c r="N79" t="e">
        <f t="shared" si="7"/>
        <v>#N/A</v>
      </c>
      <c r="AE79" s="9" t="s">
        <v>66</v>
      </c>
      <c r="CE79" s="9" t="s">
        <v>138</v>
      </c>
      <c r="CF79" s="57">
        <v>28005</v>
      </c>
    </row>
    <row r="80" spans="8:84" x14ac:dyDescent="0.25">
      <c r="H80">
        <f t="shared" si="6"/>
        <v>0</v>
      </c>
      <c r="M80" s="9" t="s">
        <v>71</v>
      </c>
      <c r="N80" t="e">
        <f t="shared" si="7"/>
        <v>#N/A</v>
      </c>
      <c r="AE80" s="9" t="s">
        <v>67</v>
      </c>
      <c r="CE80" s="9" t="s">
        <v>152</v>
      </c>
      <c r="CF80" s="57">
        <v>27625</v>
      </c>
    </row>
    <row r="81" spans="8:84" x14ac:dyDescent="0.25">
      <c r="H81">
        <f t="shared" si="6"/>
        <v>0</v>
      </c>
      <c r="M81" s="9" t="s">
        <v>72</v>
      </c>
      <c r="N81" t="e">
        <f t="shared" si="7"/>
        <v>#N/A</v>
      </c>
      <c r="AE81" s="9" t="s">
        <v>68</v>
      </c>
      <c r="CE81" s="9" t="s">
        <v>177</v>
      </c>
      <c r="CF81" s="57">
        <v>26650</v>
      </c>
    </row>
    <row r="82" spans="8:84" x14ac:dyDescent="0.25">
      <c r="H82">
        <f t="shared" si="6"/>
        <v>0</v>
      </c>
      <c r="M82" s="9" t="s">
        <v>73</v>
      </c>
      <c r="N82">
        <f t="shared" si="7"/>
        <v>12820</v>
      </c>
      <c r="AE82" s="9" t="s">
        <v>69</v>
      </c>
      <c r="CE82" s="9" t="s">
        <v>121</v>
      </c>
      <c r="CF82" s="57">
        <v>25975</v>
      </c>
    </row>
    <row r="83" spans="8:84" x14ac:dyDescent="0.25">
      <c r="H83">
        <f t="shared" si="6"/>
        <v>0</v>
      </c>
      <c r="M83" s="9" t="s">
        <v>74</v>
      </c>
      <c r="N83">
        <f t="shared" si="7"/>
        <v>3665</v>
      </c>
      <c r="AE83" s="9" t="s">
        <v>70</v>
      </c>
      <c r="CE83" s="9" t="s">
        <v>140</v>
      </c>
      <c r="CF83" s="57">
        <v>25440</v>
      </c>
    </row>
    <row r="84" spans="8:84" x14ac:dyDescent="0.25">
      <c r="H84">
        <f t="shared" si="6"/>
        <v>0</v>
      </c>
      <c r="M84" s="9" t="s">
        <v>75</v>
      </c>
      <c r="N84" t="e">
        <f t="shared" si="7"/>
        <v>#N/A</v>
      </c>
      <c r="AE84" s="9" t="s">
        <v>71</v>
      </c>
      <c r="CE84" s="9" t="s">
        <v>35</v>
      </c>
      <c r="CF84" s="57">
        <v>25390</v>
      </c>
    </row>
    <row r="85" spans="8:84" x14ac:dyDescent="0.25">
      <c r="H85">
        <f t="shared" si="6"/>
        <v>0</v>
      </c>
      <c r="M85" s="9" t="s">
        <v>76</v>
      </c>
      <c r="N85" t="e">
        <f t="shared" si="7"/>
        <v>#N/A</v>
      </c>
      <c r="AE85" s="9" t="s">
        <v>72</v>
      </c>
      <c r="CE85" s="9" t="s">
        <v>86</v>
      </c>
      <c r="CF85" s="57">
        <v>25265</v>
      </c>
    </row>
    <row r="86" spans="8:84" x14ac:dyDescent="0.25">
      <c r="H86">
        <f t="shared" ref="H86:H149" si="8">SUM(B86:G86)</f>
        <v>0</v>
      </c>
      <c r="M86" s="9" t="s">
        <v>77</v>
      </c>
      <c r="N86">
        <f t="shared" ref="N86:N149" si="9">INDEX($B$21:$G$200,MATCH(M86,$A$21:$A$200,0),MATCH($N$20,$B$20:$G$20,0))</f>
        <v>20835</v>
      </c>
      <c r="AE86" s="9" t="s">
        <v>73</v>
      </c>
      <c r="CE86" s="9" t="s">
        <v>181</v>
      </c>
      <c r="CF86" s="57">
        <v>25245</v>
      </c>
    </row>
    <row r="87" spans="8:84" x14ac:dyDescent="0.25">
      <c r="H87">
        <f t="shared" si="8"/>
        <v>0</v>
      </c>
      <c r="M87" s="9" t="s">
        <v>78</v>
      </c>
      <c r="N87" t="e">
        <f t="shared" si="9"/>
        <v>#N/A</v>
      </c>
      <c r="AE87" s="9" t="s">
        <v>74</v>
      </c>
      <c r="CE87" s="9" t="s">
        <v>74</v>
      </c>
      <c r="CF87" s="57">
        <v>24810</v>
      </c>
    </row>
    <row r="88" spans="8:84" x14ac:dyDescent="0.25">
      <c r="H88">
        <f t="shared" si="8"/>
        <v>0</v>
      </c>
      <c r="M88" s="9" t="s">
        <v>79</v>
      </c>
      <c r="N88" t="e">
        <f t="shared" si="9"/>
        <v>#N/A</v>
      </c>
      <c r="AE88" s="9" t="s">
        <v>75</v>
      </c>
      <c r="CE88" s="9" t="s">
        <v>98</v>
      </c>
      <c r="CF88" s="57">
        <v>24700</v>
      </c>
    </row>
    <row r="89" spans="8:84" x14ac:dyDescent="0.25">
      <c r="H89">
        <f t="shared" si="8"/>
        <v>0</v>
      </c>
      <c r="M89" s="9" t="s">
        <v>80</v>
      </c>
      <c r="N89" t="e">
        <f t="shared" si="9"/>
        <v>#N/A</v>
      </c>
      <c r="AE89" s="9" t="s">
        <v>76</v>
      </c>
      <c r="CE89" s="9" t="s">
        <v>163</v>
      </c>
      <c r="CF89" s="57">
        <v>24655</v>
      </c>
    </row>
    <row r="90" spans="8:84" x14ac:dyDescent="0.25">
      <c r="H90">
        <f t="shared" si="8"/>
        <v>0</v>
      </c>
      <c r="M90" s="9" t="s">
        <v>81</v>
      </c>
      <c r="N90">
        <f t="shared" si="9"/>
        <v>14635</v>
      </c>
      <c r="AE90" s="9" t="s">
        <v>77</v>
      </c>
      <c r="CE90" s="9" t="s">
        <v>153</v>
      </c>
      <c r="CF90" s="57">
        <v>24285</v>
      </c>
    </row>
    <row r="91" spans="8:84" x14ac:dyDescent="0.25">
      <c r="H91">
        <f t="shared" si="8"/>
        <v>0</v>
      </c>
      <c r="M91" s="9" t="s">
        <v>82</v>
      </c>
      <c r="N91" t="e">
        <f t="shared" si="9"/>
        <v>#N/A</v>
      </c>
      <c r="AE91" s="9" t="s">
        <v>78</v>
      </c>
      <c r="CE91" s="9" t="s">
        <v>189</v>
      </c>
      <c r="CF91" s="57">
        <v>23250</v>
      </c>
    </row>
    <row r="92" spans="8:84" x14ac:dyDescent="0.25">
      <c r="H92">
        <f t="shared" si="8"/>
        <v>0</v>
      </c>
      <c r="M92" s="9" t="s">
        <v>83</v>
      </c>
      <c r="N92" t="e">
        <f t="shared" si="9"/>
        <v>#N/A</v>
      </c>
      <c r="AE92" s="9" t="s">
        <v>79</v>
      </c>
      <c r="CE92" s="9" t="s">
        <v>37</v>
      </c>
      <c r="CF92" s="57">
        <v>22620</v>
      </c>
    </row>
    <row r="93" spans="8:84" x14ac:dyDescent="0.25">
      <c r="H93">
        <f t="shared" si="8"/>
        <v>0</v>
      </c>
      <c r="M93" s="9" t="s">
        <v>84</v>
      </c>
      <c r="N93" t="e">
        <f t="shared" si="9"/>
        <v>#N/A</v>
      </c>
      <c r="AE93" s="9" t="s">
        <v>80</v>
      </c>
      <c r="CE93" s="9" t="s">
        <v>148</v>
      </c>
      <c r="CF93" s="57">
        <v>22140</v>
      </c>
    </row>
    <row r="94" spans="8:84" x14ac:dyDescent="0.25">
      <c r="H94">
        <f t="shared" si="8"/>
        <v>0</v>
      </c>
      <c r="M94" s="9" t="s">
        <v>85</v>
      </c>
      <c r="N94" t="e">
        <f t="shared" si="9"/>
        <v>#N/A</v>
      </c>
      <c r="AE94" s="9" t="s">
        <v>81</v>
      </c>
      <c r="CE94" s="9" t="s">
        <v>166</v>
      </c>
      <c r="CF94" s="57">
        <v>21175</v>
      </c>
    </row>
    <row r="95" spans="8:84" x14ac:dyDescent="0.25">
      <c r="H95">
        <f t="shared" si="8"/>
        <v>0</v>
      </c>
      <c r="M95" s="9" t="s">
        <v>86</v>
      </c>
      <c r="N95" t="e">
        <f t="shared" si="9"/>
        <v>#N/A</v>
      </c>
      <c r="AE95" s="9" t="s">
        <v>82</v>
      </c>
      <c r="CE95" s="9" t="s">
        <v>95</v>
      </c>
      <c r="CF95" s="57">
        <v>20915</v>
      </c>
    </row>
    <row r="96" spans="8:84" x14ac:dyDescent="0.25">
      <c r="H96">
        <f t="shared" si="8"/>
        <v>0</v>
      </c>
      <c r="M96" s="9" t="s">
        <v>87</v>
      </c>
      <c r="N96" t="e">
        <f t="shared" si="9"/>
        <v>#N/A</v>
      </c>
      <c r="AE96" s="9" t="s">
        <v>83</v>
      </c>
      <c r="CE96" s="9" t="s">
        <v>134</v>
      </c>
      <c r="CF96" s="57">
        <v>19535</v>
      </c>
    </row>
    <row r="97" spans="8:84" x14ac:dyDescent="0.25">
      <c r="H97">
        <f t="shared" si="8"/>
        <v>0</v>
      </c>
      <c r="M97" s="9" t="s">
        <v>88</v>
      </c>
      <c r="N97" t="e">
        <f t="shared" si="9"/>
        <v>#N/A</v>
      </c>
      <c r="AE97" s="9" t="s">
        <v>84</v>
      </c>
      <c r="CE97" s="9" t="s">
        <v>136</v>
      </c>
      <c r="CF97" s="57">
        <v>19500</v>
      </c>
    </row>
    <row r="98" spans="8:84" x14ac:dyDescent="0.25">
      <c r="H98">
        <f t="shared" si="8"/>
        <v>0</v>
      </c>
      <c r="M98" s="9" t="s">
        <v>89</v>
      </c>
      <c r="N98">
        <f t="shared" si="9"/>
        <v>145</v>
      </c>
      <c r="AE98" s="9" t="s">
        <v>85</v>
      </c>
      <c r="CE98" s="9" t="s">
        <v>92</v>
      </c>
      <c r="CF98" s="57">
        <v>19455</v>
      </c>
    </row>
    <row r="99" spans="8:84" x14ac:dyDescent="0.25">
      <c r="H99">
        <f t="shared" si="8"/>
        <v>0</v>
      </c>
      <c r="M99" s="9" t="s">
        <v>90</v>
      </c>
      <c r="N99" t="e">
        <f t="shared" si="9"/>
        <v>#N/A</v>
      </c>
      <c r="AE99" s="9" t="s">
        <v>86</v>
      </c>
      <c r="CE99" s="9" t="s">
        <v>0</v>
      </c>
      <c r="CF99" s="57">
        <v>19320</v>
      </c>
    </row>
    <row r="100" spans="8:84" x14ac:dyDescent="0.25">
      <c r="H100">
        <f t="shared" si="8"/>
        <v>0</v>
      </c>
      <c r="M100" s="9" t="s">
        <v>91</v>
      </c>
      <c r="N100" t="e">
        <f t="shared" si="9"/>
        <v>#N/A</v>
      </c>
      <c r="AE100" s="9" t="s">
        <v>87</v>
      </c>
      <c r="CE100" s="9" t="s">
        <v>150</v>
      </c>
      <c r="CF100" s="57">
        <v>19250</v>
      </c>
    </row>
    <row r="101" spans="8:84" x14ac:dyDescent="0.25">
      <c r="H101">
        <f t="shared" si="8"/>
        <v>0</v>
      </c>
      <c r="M101" s="9" t="s">
        <v>92</v>
      </c>
      <c r="N101" t="e">
        <f t="shared" si="9"/>
        <v>#N/A</v>
      </c>
      <c r="AE101" s="9" t="s">
        <v>88</v>
      </c>
      <c r="CE101" s="9" t="s">
        <v>99</v>
      </c>
      <c r="CF101" s="57">
        <v>18580</v>
      </c>
    </row>
    <row r="102" spans="8:84" x14ac:dyDescent="0.25">
      <c r="H102">
        <f t="shared" si="8"/>
        <v>0</v>
      </c>
      <c r="M102" s="9" t="s">
        <v>93</v>
      </c>
      <c r="N102">
        <f t="shared" si="9"/>
        <v>15</v>
      </c>
      <c r="AE102" s="9" t="s">
        <v>89</v>
      </c>
      <c r="CE102" s="9" t="s">
        <v>42</v>
      </c>
      <c r="CF102" s="57">
        <v>18350</v>
      </c>
    </row>
    <row r="103" spans="8:84" x14ac:dyDescent="0.25">
      <c r="H103">
        <f t="shared" si="8"/>
        <v>0</v>
      </c>
      <c r="M103" s="9" t="s">
        <v>94</v>
      </c>
      <c r="N103">
        <f t="shared" si="9"/>
        <v>0</v>
      </c>
      <c r="AE103" s="9" t="s">
        <v>90</v>
      </c>
      <c r="CE103" s="9" t="s">
        <v>154</v>
      </c>
      <c r="CF103" s="57">
        <v>16785</v>
      </c>
    </row>
    <row r="104" spans="8:84" x14ac:dyDescent="0.25">
      <c r="H104">
        <f t="shared" si="8"/>
        <v>0</v>
      </c>
      <c r="M104" s="9" t="s">
        <v>95</v>
      </c>
      <c r="N104" t="e">
        <f t="shared" si="9"/>
        <v>#N/A</v>
      </c>
      <c r="AE104" s="9" t="s">
        <v>91</v>
      </c>
      <c r="CE104" s="9" t="s">
        <v>72</v>
      </c>
      <c r="CF104" s="57">
        <v>15380</v>
      </c>
    </row>
    <row r="105" spans="8:84" x14ac:dyDescent="0.25">
      <c r="H105">
        <f t="shared" si="8"/>
        <v>0</v>
      </c>
      <c r="M105" s="9" t="s">
        <v>96</v>
      </c>
      <c r="N105" t="e">
        <f t="shared" si="9"/>
        <v>#N/A</v>
      </c>
      <c r="AE105" s="9" t="s">
        <v>92</v>
      </c>
      <c r="CE105" s="9" t="s">
        <v>29</v>
      </c>
      <c r="CF105" s="57">
        <v>15195</v>
      </c>
    </row>
    <row r="106" spans="8:84" x14ac:dyDescent="0.25">
      <c r="H106">
        <f t="shared" si="8"/>
        <v>0</v>
      </c>
      <c r="M106" s="9" t="s">
        <v>97</v>
      </c>
      <c r="N106" t="e">
        <f t="shared" si="9"/>
        <v>#N/A</v>
      </c>
      <c r="AE106" s="9" t="s">
        <v>93</v>
      </c>
      <c r="CE106" s="9" t="s">
        <v>61</v>
      </c>
      <c r="CF106" s="57">
        <v>15110</v>
      </c>
    </row>
    <row r="107" spans="8:84" x14ac:dyDescent="0.25">
      <c r="H107">
        <f t="shared" si="8"/>
        <v>0</v>
      </c>
      <c r="M107" s="9" t="s">
        <v>98</v>
      </c>
      <c r="N107" t="e">
        <f t="shared" si="9"/>
        <v>#N/A</v>
      </c>
      <c r="AE107" s="9" t="s">
        <v>94</v>
      </c>
      <c r="CE107" s="9" t="s">
        <v>45</v>
      </c>
      <c r="CF107" s="57">
        <v>15055</v>
      </c>
    </row>
    <row r="108" spans="8:84" x14ac:dyDescent="0.25">
      <c r="H108">
        <f t="shared" si="8"/>
        <v>0</v>
      </c>
      <c r="M108" s="9" t="s">
        <v>99</v>
      </c>
      <c r="N108" t="e">
        <f t="shared" si="9"/>
        <v>#N/A</v>
      </c>
      <c r="AE108" s="9" t="s">
        <v>95</v>
      </c>
      <c r="CE108" s="9" t="s">
        <v>188</v>
      </c>
      <c r="CF108" s="57">
        <v>13000</v>
      </c>
    </row>
    <row r="109" spans="8:84" x14ac:dyDescent="0.25">
      <c r="H109">
        <f t="shared" si="8"/>
        <v>0</v>
      </c>
      <c r="M109" s="9" t="s">
        <v>100</v>
      </c>
      <c r="N109" t="e">
        <f t="shared" si="9"/>
        <v>#N/A</v>
      </c>
      <c r="AE109" s="9" t="s">
        <v>96</v>
      </c>
      <c r="CE109" s="9" t="s">
        <v>110</v>
      </c>
      <c r="CF109" s="57">
        <v>12585</v>
      </c>
    </row>
    <row r="110" spans="8:84" x14ac:dyDescent="0.25">
      <c r="H110">
        <f t="shared" si="8"/>
        <v>0</v>
      </c>
      <c r="M110" s="9" t="s">
        <v>101</v>
      </c>
      <c r="N110" t="e">
        <f t="shared" si="9"/>
        <v>#N/A</v>
      </c>
      <c r="AE110" s="9" t="s">
        <v>97</v>
      </c>
      <c r="CE110" s="9" t="s">
        <v>123</v>
      </c>
      <c r="CF110" s="57">
        <v>12465</v>
      </c>
    </row>
    <row r="111" spans="8:84" x14ac:dyDescent="0.25">
      <c r="H111">
        <f t="shared" si="8"/>
        <v>0</v>
      </c>
      <c r="M111" s="9" t="s">
        <v>102</v>
      </c>
      <c r="N111" t="e">
        <f t="shared" si="9"/>
        <v>#N/A</v>
      </c>
      <c r="AE111" s="9" t="s">
        <v>98</v>
      </c>
      <c r="CE111" s="9" t="s">
        <v>31</v>
      </c>
      <c r="CF111" s="57">
        <v>11810</v>
      </c>
    </row>
    <row r="112" spans="8:84" x14ac:dyDescent="0.25">
      <c r="H112">
        <f t="shared" si="8"/>
        <v>0</v>
      </c>
      <c r="M112" s="9" t="s">
        <v>103</v>
      </c>
      <c r="N112" t="e">
        <f t="shared" si="9"/>
        <v>#N/A</v>
      </c>
      <c r="AE112" s="9" t="s">
        <v>99</v>
      </c>
      <c r="CE112" s="9" t="s">
        <v>151</v>
      </c>
      <c r="CF112" s="57">
        <v>11790</v>
      </c>
    </row>
    <row r="113" spans="8:84" x14ac:dyDescent="0.25">
      <c r="H113">
        <f t="shared" si="8"/>
        <v>0</v>
      </c>
      <c r="M113" s="9" t="s">
        <v>104</v>
      </c>
      <c r="N113" t="e">
        <f t="shared" si="9"/>
        <v>#N/A</v>
      </c>
      <c r="AE113" s="9" t="s">
        <v>100</v>
      </c>
      <c r="CE113" s="9" t="s">
        <v>33</v>
      </c>
      <c r="CF113" s="57">
        <v>10875</v>
      </c>
    </row>
    <row r="114" spans="8:84" x14ac:dyDescent="0.25">
      <c r="H114">
        <f t="shared" si="8"/>
        <v>0</v>
      </c>
      <c r="M114" s="9" t="s">
        <v>105</v>
      </c>
      <c r="N114" t="e">
        <f t="shared" si="9"/>
        <v>#N/A</v>
      </c>
      <c r="AE114" s="9" t="s">
        <v>101</v>
      </c>
      <c r="CE114" s="9" t="s">
        <v>167</v>
      </c>
      <c r="CF114" s="57">
        <v>10745</v>
      </c>
    </row>
    <row r="115" spans="8:84" x14ac:dyDescent="0.25">
      <c r="H115">
        <f t="shared" si="8"/>
        <v>0</v>
      </c>
      <c r="M115" s="9" t="s">
        <v>106</v>
      </c>
      <c r="N115" t="e">
        <f t="shared" si="9"/>
        <v>#N/A</v>
      </c>
      <c r="AE115" s="9" t="s">
        <v>102</v>
      </c>
      <c r="CE115" s="9" t="s">
        <v>78</v>
      </c>
      <c r="CF115" s="57">
        <v>10295</v>
      </c>
    </row>
    <row r="116" spans="8:84" x14ac:dyDescent="0.25">
      <c r="H116">
        <f t="shared" si="8"/>
        <v>0</v>
      </c>
      <c r="M116" s="9" t="s">
        <v>107</v>
      </c>
      <c r="N116" t="e">
        <f t="shared" si="9"/>
        <v>#N/A</v>
      </c>
      <c r="AE116" s="9" t="s">
        <v>103</v>
      </c>
      <c r="CE116" s="9" t="s">
        <v>13</v>
      </c>
      <c r="CF116" s="57">
        <v>9695</v>
      </c>
    </row>
    <row r="117" spans="8:84" x14ac:dyDescent="0.25">
      <c r="H117">
        <f t="shared" si="8"/>
        <v>0</v>
      </c>
      <c r="M117" s="9" t="s">
        <v>108</v>
      </c>
      <c r="N117" t="e">
        <f t="shared" si="9"/>
        <v>#N/A</v>
      </c>
      <c r="AE117" s="9" t="s">
        <v>104</v>
      </c>
      <c r="CE117" s="9" t="s">
        <v>20</v>
      </c>
      <c r="CF117" s="57">
        <v>9200</v>
      </c>
    </row>
    <row r="118" spans="8:84" x14ac:dyDescent="0.25">
      <c r="H118">
        <f t="shared" si="8"/>
        <v>0</v>
      </c>
      <c r="M118" s="9" t="s">
        <v>109</v>
      </c>
      <c r="N118" t="e">
        <f t="shared" si="9"/>
        <v>#N/A</v>
      </c>
      <c r="AE118" s="9" t="s">
        <v>105</v>
      </c>
      <c r="CE118" s="9" t="s">
        <v>46</v>
      </c>
      <c r="CF118" s="57">
        <v>9100</v>
      </c>
    </row>
    <row r="119" spans="8:84" x14ac:dyDescent="0.25">
      <c r="H119">
        <f t="shared" si="8"/>
        <v>0</v>
      </c>
      <c r="M119" s="9" t="s">
        <v>110</v>
      </c>
      <c r="N119" t="e">
        <f t="shared" si="9"/>
        <v>#N/A</v>
      </c>
      <c r="AE119" s="9" t="s">
        <v>106</v>
      </c>
      <c r="CE119" s="9" t="s">
        <v>149</v>
      </c>
      <c r="CF119" s="57">
        <v>8280</v>
      </c>
    </row>
    <row r="120" spans="8:84" x14ac:dyDescent="0.25">
      <c r="H120">
        <f t="shared" si="8"/>
        <v>0</v>
      </c>
      <c r="M120" s="9" t="s">
        <v>111</v>
      </c>
      <c r="N120" t="e">
        <f t="shared" si="9"/>
        <v>#N/A</v>
      </c>
      <c r="AE120" s="9" t="s">
        <v>107</v>
      </c>
      <c r="CE120" s="9" t="s">
        <v>64</v>
      </c>
      <c r="CF120" s="57">
        <v>7980</v>
      </c>
    </row>
    <row r="121" spans="8:84" x14ac:dyDescent="0.25">
      <c r="H121">
        <f t="shared" si="8"/>
        <v>0</v>
      </c>
      <c r="M121" s="9" t="s">
        <v>112</v>
      </c>
      <c r="N121" t="e">
        <f t="shared" si="9"/>
        <v>#N/A</v>
      </c>
      <c r="AE121" s="9" t="s">
        <v>108</v>
      </c>
      <c r="CE121" s="9" t="s">
        <v>59</v>
      </c>
      <c r="CF121" s="57">
        <v>6570</v>
      </c>
    </row>
    <row r="122" spans="8:84" x14ac:dyDescent="0.25">
      <c r="H122">
        <f t="shared" si="8"/>
        <v>0</v>
      </c>
      <c r="M122" s="9" t="s">
        <v>113</v>
      </c>
      <c r="N122" t="e">
        <f t="shared" si="9"/>
        <v>#N/A</v>
      </c>
      <c r="AE122" s="9" t="s">
        <v>109</v>
      </c>
      <c r="CE122" s="9" t="s">
        <v>159</v>
      </c>
      <c r="CF122" s="57">
        <v>6515</v>
      </c>
    </row>
    <row r="123" spans="8:84" x14ac:dyDescent="0.25">
      <c r="H123">
        <f t="shared" si="8"/>
        <v>0</v>
      </c>
      <c r="M123" s="9" t="s">
        <v>114</v>
      </c>
      <c r="N123" t="e">
        <f t="shared" si="9"/>
        <v>#N/A</v>
      </c>
      <c r="AE123" s="9" t="s">
        <v>110</v>
      </c>
      <c r="CE123" s="9" t="s">
        <v>161</v>
      </c>
      <c r="CF123" s="57">
        <v>5750</v>
      </c>
    </row>
    <row r="124" spans="8:84" x14ac:dyDescent="0.25">
      <c r="H124">
        <f t="shared" si="8"/>
        <v>0</v>
      </c>
      <c r="M124" s="9" t="s">
        <v>115</v>
      </c>
      <c r="N124" t="e">
        <f t="shared" si="9"/>
        <v>#N/A</v>
      </c>
      <c r="AE124" s="9" t="s">
        <v>111</v>
      </c>
      <c r="CE124" s="9" t="s">
        <v>4</v>
      </c>
      <c r="CF124" s="57">
        <v>5690</v>
      </c>
    </row>
    <row r="125" spans="8:84" x14ac:dyDescent="0.25">
      <c r="H125">
        <f t="shared" si="8"/>
        <v>0</v>
      </c>
      <c r="M125" s="9" t="s">
        <v>116</v>
      </c>
      <c r="N125" t="e">
        <f t="shared" si="9"/>
        <v>#N/A</v>
      </c>
      <c r="AE125" s="9" t="s">
        <v>112</v>
      </c>
      <c r="CE125" s="9" t="s">
        <v>69</v>
      </c>
      <c r="CF125" s="57">
        <v>5600</v>
      </c>
    </row>
    <row r="126" spans="8:84" x14ac:dyDescent="0.25">
      <c r="H126">
        <f t="shared" si="8"/>
        <v>0</v>
      </c>
      <c r="M126" s="9" t="s">
        <v>117</v>
      </c>
      <c r="N126" t="e">
        <f t="shared" si="9"/>
        <v>#N/A</v>
      </c>
      <c r="AE126" s="9" t="s">
        <v>113</v>
      </c>
      <c r="CE126" s="9" t="s">
        <v>160</v>
      </c>
      <c r="CF126" s="57">
        <v>5335</v>
      </c>
    </row>
    <row r="127" spans="8:84" x14ac:dyDescent="0.25">
      <c r="H127">
        <f t="shared" si="8"/>
        <v>0</v>
      </c>
      <c r="M127" s="9" t="s">
        <v>118</v>
      </c>
      <c r="N127">
        <f t="shared" si="9"/>
        <v>0</v>
      </c>
      <c r="AE127" s="9" t="s">
        <v>114</v>
      </c>
      <c r="CE127" s="9" t="s">
        <v>174</v>
      </c>
      <c r="CF127" s="57">
        <v>5225</v>
      </c>
    </row>
    <row r="128" spans="8:84" x14ac:dyDescent="0.25">
      <c r="H128">
        <f t="shared" si="8"/>
        <v>0</v>
      </c>
      <c r="M128" s="9" t="s">
        <v>119</v>
      </c>
      <c r="N128" t="e">
        <f t="shared" si="9"/>
        <v>#N/A</v>
      </c>
      <c r="AE128" s="9" t="s">
        <v>115</v>
      </c>
      <c r="CE128" s="9" t="s">
        <v>38</v>
      </c>
      <c r="CF128" s="57">
        <v>4220</v>
      </c>
    </row>
    <row r="129" spans="8:84" x14ac:dyDescent="0.25">
      <c r="H129">
        <f t="shared" si="8"/>
        <v>0</v>
      </c>
      <c r="M129" s="9" t="s">
        <v>120</v>
      </c>
      <c r="N129" t="e">
        <f t="shared" si="9"/>
        <v>#N/A</v>
      </c>
      <c r="AE129" s="9" t="s">
        <v>116</v>
      </c>
      <c r="CE129" s="9" t="s">
        <v>39</v>
      </c>
      <c r="CF129" s="57">
        <v>3660</v>
      </c>
    </row>
    <row r="130" spans="8:84" x14ac:dyDescent="0.25">
      <c r="H130">
        <f t="shared" si="8"/>
        <v>0</v>
      </c>
      <c r="M130" s="9" t="s">
        <v>121</v>
      </c>
      <c r="N130" t="e">
        <f t="shared" si="9"/>
        <v>#N/A</v>
      </c>
      <c r="AE130" s="9" t="s">
        <v>117</v>
      </c>
      <c r="CE130" s="9" t="s">
        <v>128</v>
      </c>
      <c r="CF130" s="57">
        <v>3430</v>
      </c>
    </row>
    <row r="131" spans="8:84" x14ac:dyDescent="0.25">
      <c r="H131">
        <f t="shared" si="8"/>
        <v>0</v>
      </c>
      <c r="M131" s="9" t="s">
        <v>122</v>
      </c>
      <c r="N131" t="e">
        <f t="shared" si="9"/>
        <v>#N/A</v>
      </c>
      <c r="AE131" s="9" t="s">
        <v>118</v>
      </c>
      <c r="CE131" s="9" t="s">
        <v>6</v>
      </c>
      <c r="CF131" s="57">
        <v>3040</v>
      </c>
    </row>
    <row r="132" spans="8:84" x14ac:dyDescent="0.25">
      <c r="H132">
        <f t="shared" si="8"/>
        <v>0</v>
      </c>
      <c r="M132" s="9" t="s">
        <v>123</v>
      </c>
      <c r="N132" t="e">
        <f t="shared" si="9"/>
        <v>#N/A</v>
      </c>
      <c r="AE132" s="9" t="s">
        <v>119</v>
      </c>
      <c r="CE132" s="9" t="s">
        <v>130</v>
      </c>
      <c r="CF132" s="57">
        <v>3015</v>
      </c>
    </row>
    <row r="133" spans="8:84" x14ac:dyDescent="0.25">
      <c r="H133">
        <f t="shared" si="8"/>
        <v>0</v>
      </c>
      <c r="M133" s="9" t="s">
        <v>124</v>
      </c>
      <c r="N133" t="e">
        <f t="shared" si="9"/>
        <v>#N/A</v>
      </c>
      <c r="AE133" s="9" t="s">
        <v>120</v>
      </c>
      <c r="CE133" s="9" t="s">
        <v>89</v>
      </c>
      <c r="CF133" s="57">
        <v>2880</v>
      </c>
    </row>
    <row r="134" spans="8:84" x14ac:dyDescent="0.25">
      <c r="H134">
        <f t="shared" si="8"/>
        <v>0</v>
      </c>
      <c r="M134" s="9" t="s">
        <v>125</v>
      </c>
      <c r="N134" t="e">
        <f t="shared" si="9"/>
        <v>#N/A</v>
      </c>
      <c r="AE134" s="9" t="s">
        <v>121</v>
      </c>
      <c r="CE134" s="9" t="s">
        <v>54</v>
      </c>
      <c r="CF134" s="57">
        <v>2625</v>
      </c>
    </row>
    <row r="135" spans="8:84" x14ac:dyDescent="0.25">
      <c r="H135">
        <f t="shared" si="8"/>
        <v>0</v>
      </c>
      <c r="M135" s="9" t="s">
        <v>126</v>
      </c>
      <c r="N135" t="e">
        <f t="shared" si="9"/>
        <v>#N/A</v>
      </c>
      <c r="AE135" s="9" t="s">
        <v>122</v>
      </c>
      <c r="CE135" s="9" t="s">
        <v>158</v>
      </c>
      <c r="CF135" s="57">
        <v>2375</v>
      </c>
    </row>
    <row r="136" spans="8:84" x14ac:dyDescent="0.25">
      <c r="H136">
        <f t="shared" si="8"/>
        <v>0</v>
      </c>
      <c r="M136" s="9" t="s">
        <v>127</v>
      </c>
      <c r="N136" t="e">
        <f t="shared" si="9"/>
        <v>#N/A</v>
      </c>
      <c r="AE136" s="9" t="s">
        <v>123</v>
      </c>
      <c r="CE136" s="9" t="s">
        <v>144</v>
      </c>
      <c r="CF136" s="57">
        <v>1885</v>
      </c>
    </row>
    <row r="137" spans="8:84" x14ac:dyDescent="0.25">
      <c r="H137">
        <f t="shared" si="8"/>
        <v>0</v>
      </c>
      <c r="M137" s="9" t="s">
        <v>128</v>
      </c>
      <c r="N137" t="e">
        <f t="shared" si="9"/>
        <v>#N/A</v>
      </c>
      <c r="AE137" s="9" t="s">
        <v>124</v>
      </c>
      <c r="CE137" s="9" t="s">
        <v>55</v>
      </c>
      <c r="CF137" s="57">
        <v>1610</v>
      </c>
    </row>
    <row r="138" spans="8:84" x14ac:dyDescent="0.25">
      <c r="H138">
        <f t="shared" si="8"/>
        <v>0</v>
      </c>
      <c r="M138" s="9" t="s">
        <v>129</v>
      </c>
      <c r="N138" t="e">
        <f t="shared" si="9"/>
        <v>#N/A</v>
      </c>
      <c r="AE138" s="9" t="s">
        <v>125</v>
      </c>
      <c r="CE138" s="9" t="s">
        <v>176</v>
      </c>
      <c r="CF138" s="57">
        <v>1505</v>
      </c>
    </row>
    <row r="139" spans="8:84" x14ac:dyDescent="0.25">
      <c r="H139">
        <f t="shared" si="8"/>
        <v>0</v>
      </c>
      <c r="M139" s="9" t="s">
        <v>130</v>
      </c>
      <c r="N139" t="e">
        <f t="shared" si="9"/>
        <v>#N/A</v>
      </c>
      <c r="AE139" s="9" t="s">
        <v>126</v>
      </c>
      <c r="CE139" s="9" t="s">
        <v>120</v>
      </c>
      <c r="CF139" s="57">
        <v>1345</v>
      </c>
    </row>
    <row r="140" spans="8:84" x14ac:dyDescent="0.25">
      <c r="H140">
        <f t="shared" si="8"/>
        <v>0</v>
      </c>
      <c r="M140" s="9" t="s">
        <v>131</v>
      </c>
      <c r="N140" t="e">
        <f t="shared" si="9"/>
        <v>#N/A</v>
      </c>
      <c r="AE140" s="9" t="s">
        <v>127</v>
      </c>
      <c r="CE140" s="9" t="s">
        <v>15</v>
      </c>
      <c r="CF140" s="57">
        <v>1235</v>
      </c>
    </row>
    <row r="141" spans="8:84" x14ac:dyDescent="0.25">
      <c r="H141">
        <f t="shared" si="8"/>
        <v>0</v>
      </c>
      <c r="M141" s="9" t="s">
        <v>132</v>
      </c>
      <c r="N141" t="e">
        <f t="shared" si="9"/>
        <v>#N/A</v>
      </c>
      <c r="AE141" s="9" t="s">
        <v>128</v>
      </c>
      <c r="CE141" s="9" t="s">
        <v>63</v>
      </c>
      <c r="CF141" s="57">
        <v>1180</v>
      </c>
    </row>
    <row r="142" spans="8:84" x14ac:dyDescent="0.25">
      <c r="H142">
        <f t="shared" si="8"/>
        <v>0</v>
      </c>
      <c r="M142" s="9" t="s">
        <v>133</v>
      </c>
      <c r="N142" t="e">
        <f t="shared" si="9"/>
        <v>#N/A</v>
      </c>
      <c r="AE142" s="9" t="s">
        <v>129</v>
      </c>
      <c r="CE142" s="9" t="s">
        <v>103</v>
      </c>
      <c r="CF142" s="57">
        <v>970</v>
      </c>
    </row>
    <row r="143" spans="8:84" x14ac:dyDescent="0.25">
      <c r="H143">
        <f t="shared" si="8"/>
        <v>0</v>
      </c>
      <c r="M143" s="9" t="s">
        <v>134</v>
      </c>
      <c r="N143" t="e">
        <f t="shared" si="9"/>
        <v>#N/A</v>
      </c>
      <c r="AE143" s="9" t="s">
        <v>130</v>
      </c>
      <c r="CE143" s="9" t="s">
        <v>82</v>
      </c>
      <c r="CF143" s="57">
        <v>970</v>
      </c>
    </row>
    <row r="144" spans="8:84" x14ac:dyDescent="0.25">
      <c r="H144">
        <f t="shared" si="8"/>
        <v>0</v>
      </c>
      <c r="M144" s="9" t="s">
        <v>135</v>
      </c>
      <c r="N144" t="e">
        <f t="shared" si="9"/>
        <v>#N/A</v>
      </c>
      <c r="AE144" s="9" t="s">
        <v>131</v>
      </c>
      <c r="CE144" s="9" t="s">
        <v>40</v>
      </c>
      <c r="CF144" s="57">
        <v>970</v>
      </c>
    </row>
    <row r="145" spans="8:84" x14ac:dyDescent="0.25">
      <c r="H145">
        <f t="shared" si="8"/>
        <v>0</v>
      </c>
      <c r="M145" s="9" t="s">
        <v>136</v>
      </c>
      <c r="N145" t="e">
        <f t="shared" si="9"/>
        <v>#N/A</v>
      </c>
      <c r="AE145" s="9" t="s">
        <v>132</v>
      </c>
      <c r="CE145" s="9" t="s">
        <v>71</v>
      </c>
      <c r="CF145" s="57">
        <v>765</v>
      </c>
    </row>
    <row r="146" spans="8:84" x14ac:dyDescent="0.25">
      <c r="H146">
        <f t="shared" si="8"/>
        <v>0</v>
      </c>
      <c r="M146" s="9" t="s">
        <v>137</v>
      </c>
      <c r="N146" t="e">
        <f t="shared" si="9"/>
        <v>#N/A</v>
      </c>
      <c r="AE146" s="9" t="s">
        <v>133</v>
      </c>
      <c r="CE146" s="9" t="s">
        <v>25</v>
      </c>
      <c r="CF146" s="57">
        <v>625</v>
      </c>
    </row>
    <row r="147" spans="8:84" x14ac:dyDescent="0.25">
      <c r="H147">
        <f t="shared" si="8"/>
        <v>0</v>
      </c>
      <c r="M147" s="9" t="s">
        <v>138</v>
      </c>
      <c r="N147" t="e">
        <f t="shared" si="9"/>
        <v>#N/A</v>
      </c>
      <c r="AE147" s="9" t="s">
        <v>134</v>
      </c>
      <c r="CE147" s="9" t="s">
        <v>93</v>
      </c>
      <c r="CF147" s="57">
        <v>405</v>
      </c>
    </row>
    <row r="148" spans="8:84" x14ac:dyDescent="0.25">
      <c r="H148">
        <f t="shared" si="8"/>
        <v>0</v>
      </c>
      <c r="M148" s="9" t="s">
        <v>139</v>
      </c>
      <c r="N148">
        <f t="shared" si="9"/>
        <v>11850</v>
      </c>
      <c r="AE148" s="9" t="s">
        <v>135</v>
      </c>
      <c r="CE148" s="9" t="s">
        <v>34</v>
      </c>
      <c r="CF148" s="57">
        <v>380</v>
      </c>
    </row>
    <row r="149" spans="8:84" x14ac:dyDescent="0.25">
      <c r="H149">
        <f t="shared" si="8"/>
        <v>0</v>
      </c>
      <c r="M149" s="9" t="s">
        <v>140</v>
      </c>
      <c r="N149" t="e">
        <f t="shared" si="9"/>
        <v>#N/A</v>
      </c>
      <c r="AE149" s="9" t="s">
        <v>136</v>
      </c>
      <c r="CE149" s="9" t="s">
        <v>175</v>
      </c>
      <c r="CF149" s="57">
        <v>355</v>
      </c>
    </row>
    <row r="150" spans="8:84" x14ac:dyDescent="0.25">
      <c r="H150">
        <f t="shared" ref="H150:H201" si="10">SUM(B150:G150)</f>
        <v>0</v>
      </c>
      <c r="M150" s="9" t="s">
        <v>141</v>
      </c>
      <c r="N150">
        <f t="shared" ref="N150:N200" si="11">INDEX($B$21:$G$200,MATCH(M150,$A$21:$A$200,0),MATCH($N$20,$B$20:$G$20,0))</f>
        <v>0</v>
      </c>
      <c r="AE150" s="9" t="s">
        <v>137</v>
      </c>
      <c r="CE150" s="9" t="s">
        <v>30</v>
      </c>
      <c r="CF150" s="57">
        <v>280</v>
      </c>
    </row>
    <row r="151" spans="8:84" x14ac:dyDescent="0.25">
      <c r="H151">
        <f t="shared" si="10"/>
        <v>0</v>
      </c>
      <c r="M151" s="9" t="s">
        <v>142</v>
      </c>
      <c r="N151" t="e">
        <f t="shared" si="11"/>
        <v>#N/A</v>
      </c>
      <c r="AE151" s="9" t="s">
        <v>138</v>
      </c>
      <c r="CE151" s="9" t="s">
        <v>185</v>
      </c>
      <c r="CF151" s="57">
        <v>180</v>
      </c>
    </row>
    <row r="152" spans="8:84" x14ac:dyDescent="0.25">
      <c r="H152">
        <f t="shared" si="10"/>
        <v>0</v>
      </c>
      <c r="M152" s="9" t="s">
        <v>143</v>
      </c>
      <c r="N152" t="e">
        <f t="shared" si="11"/>
        <v>#N/A</v>
      </c>
      <c r="AE152" s="9" t="s">
        <v>139</v>
      </c>
      <c r="CE152" s="9" t="s">
        <v>127</v>
      </c>
      <c r="CF152" s="57">
        <v>95</v>
      </c>
    </row>
    <row r="153" spans="8:84" x14ac:dyDescent="0.25">
      <c r="H153">
        <f t="shared" si="10"/>
        <v>0</v>
      </c>
      <c r="M153" s="9" t="s">
        <v>144</v>
      </c>
      <c r="N153" t="e">
        <f t="shared" si="11"/>
        <v>#N/A</v>
      </c>
      <c r="AE153" s="9" t="s">
        <v>140</v>
      </c>
      <c r="CE153" s="9" t="s">
        <v>107</v>
      </c>
      <c r="CF153" s="57">
        <v>70</v>
      </c>
    </row>
    <row r="154" spans="8:84" x14ac:dyDescent="0.25">
      <c r="H154">
        <f t="shared" si="10"/>
        <v>0</v>
      </c>
      <c r="M154" s="9" t="s">
        <v>145</v>
      </c>
      <c r="N154" t="e">
        <f t="shared" si="11"/>
        <v>#N/A</v>
      </c>
      <c r="AE154" s="9" t="s">
        <v>141</v>
      </c>
      <c r="CE154" s="9" t="s">
        <v>8</v>
      </c>
      <c r="CF154" s="57">
        <v>50</v>
      </c>
    </row>
    <row r="155" spans="8:84" x14ac:dyDescent="0.25">
      <c r="H155">
        <f t="shared" si="10"/>
        <v>0</v>
      </c>
      <c r="M155" s="9" t="s">
        <v>146</v>
      </c>
      <c r="N155" t="e">
        <f t="shared" si="11"/>
        <v>#N/A</v>
      </c>
      <c r="AE155" s="9" t="s">
        <v>142</v>
      </c>
      <c r="CE155" s="9" t="s">
        <v>132</v>
      </c>
      <c r="CF155" s="57">
        <v>25</v>
      </c>
    </row>
    <row r="156" spans="8:84" x14ac:dyDescent="0.25">
      <c r="H156">
        <f t="shared" si="10"/>
        <v>0</v>
      </c>
      <c r="M156" s="9" t="s">
        <v>147</v>
      </c>
      <c r="N156" t="e">
        <f t="shared" si="11"/>
        <v>#N/A</v>
      </c>
      <c r="AE156" s="9" t="s">
        <v>143</v>
      </c>
      <c r="CE156" s="9" t="s">
        <v>66</v>
      </c>
      <c r="CF156" s="57">
        <v>25</v>
      </c>
    </row>
    <row r="157" spans="8:84" x14ac:dyDescent="0.25">
      <c r="H157">
        <f t="shared" si="10"/>
        <v>0</v>
      </c>
      <c r="M157" s="9" t="s">
        <v>148</v>
      </c>
      <c r="N157" t="e">
        <f t="shared" si="11"/>
        <v>#N/A</v>
      </c>
      <c r="AE157" s="9" t="s">
        <v>144</v>
      </c>
      <c r="CE157" s="9" t="s">
        <v>80</v>
      </c>
      <c r="CF157" s="57">
        <v>15</v>
      </c>
    </row>
    <row r="158" spans="8:84" x14ac:dyDescent="0.25">
      <c r="H158">
        <f t="shared" si="10"/>
        <v>0</v>
      </c>
      <c r="M158" s="9" t="s">
        <v>149</v>
      </c>
      <c r="N158">
        <f t="shared" si="11"/>
        <v>820</v>
      </c>
      <c r="AE158" s="9" t="s">
        <v>145</v>
      </c>
      <c r="CE158" s="9" t="s">
        <v>52</v>
      </c>
      <c r="CF158" s="57">
        <v>15</v>
      </c>
    </row>
    <row r="159" spans="8:84" x14ac:dyDescent="0.25">
      <c r="H159">
        <f t="shared" si="10"/>
        <v>0</v>
      </c>
      <c r="M159" s="9" t="s">
        <v>150</v>
      </c>
      <c r="N159" t="e">
        <f t="shared" si="11"/>
        <v>#N/A</v>
      </c>
      <c r="AE159" s="9" t="s">
        <v>146</v>
      </c>
      <c r="CE159" s="9" t="s">
        <v>137</v>
      </c>
      <c r="CF159" s="57">
        <v>10</v>
      </c>
    </row>
    <row r="160" spans="8:84" x14ac:dyDescent="0.25">
      <c r="H160">
        <f t="shared" si="10"/>
        <v>0</v>
      </c>
      <c r="M160" s="9" t="s">
        <v>151</v>
      </c>
      <c r="N160" t="e">
        <f t="shared" si="11"/>
        <v>#N/A</v>
      </c>
      <c r="AE160" s="9" t="s">
        <v>147</v>
      </c>
      <c r="CE160" s="9" t="s">
        <v>94</v>
      </c>
      <c r="CF160" s="57">
        <v>0</v>
      </c>
    </row>
    <row r="161" spans="8:84" x14ac:dyDescent="0.25">
      <c r="H161">
        <f t="shared" si="10"/>
        <v>0</v>
      </c>
      <c r="M161" s="9" t="s">
        <v>152</v>
      </c>
      <c r="N161" t="e">
        <f t="shared" si="11"/>
        <v>#N/A</v>
      </c>
      <c r="AE161" s="9" t="s">
        <v>148</v>
      </c>
      <c r="CE161" s="9" t="s">
        <v>141</v>
      </c>
      <c r="CF161" s="57">
        <v>0</v>
      </c>
    </row>
    <row r="162" spans="8:84" x14ac:dyDescent="0.25">
      <c r="H162">
        <f t="shared" si="10"/>
        <v>0</v>
      </c>
      <c r="M162" s="9" t="s">
        <v>153</v>
      </c>
      <c r="N162" t="e">
        <f t="shared" si="11"/>
        <v>#N/A</v>
      </c>
      <c r="AE162" s="9" t="s">
        <v>149</v>
      </c>
      <c r="CE162" s="9" t="s">
        <v>118</v>
      </c>
      <c r="CF162" s="57">
        <v>0</v>
      </c>
    </row>
    <row r="163" spans="8:84" x14ac:dyDescent="0.25">
      <c r="H163">
        <f t="shared" si="10"/>
        <v>0</v>
      </c>
      <c r="M163" s="9" t="s">
        <v>154</v>
      </c>
      <c r="N163" t="e">
        <f t="shared" si="11"/>
        <v>#N/A</v>
      </c>
      <c r="AE163" s="9" t="s">
        <v>150</v>
      </c>
      <c r="CE163" s="9" t="s">
        <v>109</v>
      </c>
      <c r="CF163" s="57">
        <v>0</v>
      </c>
    </row>
    <row r="164" spans="8:84" x14ac:dyDescent="0.25">
      <c r="H164">
        <f t="shared" si="10"/>
        <v>0</v>
      </c>
      <c r="M164" s="9" t="s">
        <v>155</v>
      </c>
      <c r="N164" t="e">
        <f t="shared" si="11"/>
        <v>#N/A</v>
      </c>
      <c r="AE164" s="9" t="s">
        <v>151</v>
      </c>
      <c r="CE164" s="9" t="s">
        <v>114</v>
      </c>
      <c r="CF164" s="57">
        <v>0</v>
      </c>
    </row>
    <row r="165" spans="8:84" x14ac:dyDescent="0.25">
      <c r="H165">
        <f t="shared" si="10"/>
        <v>0</v>
      </c>
      <c r="M165" s="9" t="s">
        <v>156</v>
      </c>
      <c r="N165" t="e">
        <f t="shared" si="11"/>
        <v>#N/A</v>
      </c>
      <c r="AE165" s="9" t="s">
        <v>152</v>
      </c>
      <c r="CE165" s="9" t="s">
        <v>18</v>
      </c>
      <c r="CF165" s="57">
        <v>0</v>
      </c>
    </row>
    <row r="166" spans="8:84" x14ac:dyDescent="0.25">
      <c r="H166">
        <f t="shared" si="10"/>
        <v>0</v>
      </c>
      <c r="M166" s="9" t="s">
        <v>157</v>
      </c>
      <c r="N166" t="e">
        <f t="shared" si="11"/>
        <v>#N/A</v>
      </c>
      <c r="AE166" s="9" t="s">
        <v>153</v>
      </c>
      <c r="CE166" s="9" t="s">
        <v>183</v>
      </c>
      <c r="CF166" s="57">
        <v>0</v>
      </c>
    </row>
    <row r="167" spans="8:84" x14ac:dyDescent="0.25">
      <c r="H167">
        <f t="shared" si="10"/>
        <v>0</v>
      </c>
      <c r="M167" s="9" t="s">
        <v>158</v>
      </c>
      <c r="N167">
        <f t="shared" si="11"/>
        <v>40</v>
      </c>
      <c r="AE167" s="9" t="s">
        <v>154</v>
      </c>
      <c r="CE167" s="9" t="s">
        <v>146</v>
      </c>
      <c r="CF167" s="57">
        <v>0</v>
      </c>
    </row>
    <row r="168" spans="8:84" x14ac:dyDescent="0.25">
      <c r="H168">
        <f t="shared" si="10"/>
        <v>0</v>
      </c>
      <c r="M168" s="9" t="s">
        <v>159</v>
      </c>
      <c r="N168">
        <f t="shared" si="11"/>
        <v>8845</v>
      </c>
      <c r="AE168" s="9" t="s">
        <v>155</v>
      </c>
      <c r="CE168" s="9" t="s">
        <v>106</v>
      </c>
      <c r="CF168" s="57">
        <v>0</v>
      </c>
    </row>
    <row r="169" spans="8:84" x14ac:dyDescent="0.25">
      <c r="H169">
        <f t="shared" si="10"/>
        <v>0</v>
      </c>
      <c r="M169" s="9" t="s">
        <v>160</v>
      </c>
      <c r="N169">
        <f t="shared" si="11"/>
        <v>8485</v>
      </c>
      <c r="AE169" s="9" t="s">
        <v>156</v>
      </c>
      <c r="CE169" s="9" t="s">
        <v>147</v>
      </c>
      <c r="CF169" s="57">
        <v>0</v>
      </c>
    </row>
    <row r="170" spans="8:84" x14ac:dyDescent="0.25">
      <c r="H170">
        <f t="shared" si="10"/>
        <v>0</v>
      </c>
      <c r="M170" s="9" t="s">
        <v>161</v>
      </c>
      <c r="N170">
        <f t="shared" si="11"/>
        <v>6655</v>
      </c>
      <c r="AE170" s="9" t="s">
        <v>157</v>
      </c>
      <c r="CE170" s="9" t="s">
        <v>191</v>
      </c>
      <c r="CF170" s="57">
        <v>0</v>
      </c>
    </row>
    <row r="171" spans="8:84" x14ac:dyDescent="0.25">
      <c r="H171">
        <f t="shared" si="10"/>
        <v>0</v>
      </c>
      <c r="M171" s="9" t="s">
        <v>162</v>
      </c>
      <c r="N171" t="e">
        <f t="shared" si="11"/>
        <v>#N/A</v>
      </c>
      <c r="AE171" s="9" t="s">
        <v>158</v>
      </c>
      <c r="CE171" s="9" t="s">
        <v>125</v>
      </c>
      <c r="CF171" s="57">
        <v>0</v>
      </c>
    </row>
    <row r="172" spans="8:84" x14ac:dyDescent="0.25">
      <c r="H172">
        <f t="shared" si="10"/>
        <v>0</v>
      </c>
      <c r="M172" s="9" t="s">
        <v>163</v>
      </c>
      <c r="N172">
        <f t="shared" si="11"/>
        <v>11960</v>
      </c>
      <c r="AE172" s="9" t="s">
        <v>159</v>
      </c>
      <c r="CE172" s="9" t="s">
        <v>180</v>
      </c>
      <c r="CF172" s="57">
        <v>0</v>
      </c>
    </row>
    <row r="173" spans="8:84" x14ac:dyDescent="0.25">
      <c r="H173">
        <f t="shared" si="10"/>
        <v>0</v>
      </c>
      <c r="M173" s="9" t="s">
        <v>164</v>
      </c>
      <c r="N173" t="e">
        <f t="shared" si="11"/>
        <v>#N/A</v>
      </c>
      <c r="AE173" s="9" t="s">
        <v>160</v>
      </c>
      <c r="CE173" s="9" t="s">
        <v>126</v>
      </c>
      <c r="CF173" s="57">
        <v>0</v>
      </c>
    </row>
    <row r="174" spans="8:84" x14ac:dyDescent="0.25">
      <c r="H174">
        <f t="shared" si="10"/>
        <v>0</v>
      </c>
      <c r="M174" s="9" t="s">
        <v>165</v>
      </c>
      <c r="N174" t="e">
        <f t="shared" si="11"/>
        <v>#N/A</v>
      </c>
      <c r="AE174" s="9" t="s">
        <v>161</v>
      </c>
      <c r="CE174" s="9" t="s">
        <v>104</v>
      </c>
      <c r="CF174" s="57">
        <v>0</v>
      </c>
    </row>
    <row r="175" spans="8:84" x14ac:dyDescent="0.25">
      <c r="H175">
        <f t="shared" si="10"/>
        <v>0</v>
      </c>
      <c r="M175" s="9" t="s">
        <v>166</v>
      </c>
      <c r="N175" t="e">
        <f t="shared" si="11"/>
        <v>#N/A</v>
      </c>
      <c r="AE175" s="9" t="s">
        <v>162</v>
      </c>
      <c r="CE175" s="9" t="s">
        <v>97</v>
      </c>
      <c r="CF175" s="57">
        <v>0</v>
      </c>
    </row>
    <row r="176" spans="8:84" x14ac:dyDescent="0.25">
      <c r="H176">
        <f t="shared" si="10"/>
        <v>0</v>
      </c>
      <c r="M176" s="9" t="s">
        <v>167</v>
      </c>
      <c r="N176" t="e">
        <f t="shared" si="11"/>
        <v>#N/A</v>
      </c>
      <c r="AE176" s="9" t="s">
        <v>163</v>
      </c>
      <c r="CE176" s="9" t="s">
        <v>84</v>
      </c>
      <c r="CF176" s="57">
        <v>0</v>
      </c>
    </row>
    <row r="177" spans="8:84" x14ac:dyDescent="0.25">
      <c r="H177">
        <f t="shared" si="10"/>
        <v>0</v>
      </c>
      <c r="M177" s="9" t="s">
        <v>168</v>
      </c>
      <c r="N177" t="e">
        <f t="shared" si="11"/>
        <v>#N/A</v>
      </c>
      <c r="AE177" s="9" t="s">
        <v>164</v>
      </c>
      <c r="CE177" s="9" t="s">
        <v>68</v>
      </c>
      <c r="CF177" s="57">
        <v>0</v>
      </c>
    </row>
    <row r="178" spans="8:84" x14ac:dyDescent="0.25">
      <c r="H178">
        <f t="shared" si="10"/>
        <v>0</v>
      </c>
      <c r="M178" s="9" t="s">
        <v>169</v>
      </c>
      <c r="N178" t="e">
        <f t="shared" si="11"/>
        <v>#N/A</v>
      </c>
      <c r="AE178" s="9" t="s">
        <v>165</v>
      </c>
      <c r="CE178" s="9" t="s">
        <v>119</v>
      </c>
      <c r="CF178" s="57">
        <v>0</v>
      </c>
    </row>
    <row r="179" spans="8:84" x14ac:dyDescent="0.25">
      <c r="H179">
        <f t="shared" si="10"/>
        <v>0</v>
      </c>
      <c r="M179" s="9" t="s">
        <v>170</v>
      </c>
      <c r="N179" t="e">
        <f t="shared" si="11"/>
        <v>#N/A</v>
      </c>
      <c r="AE179" s="9" t="s">
        <v>166</v>
      </c>
      <c r="CE179" s="9" t="s">
        <v>67</v>
      </c>
      <c r="CF179" s="57">
        <v>0</v>
      </c>
    </row>
    <row r="180" spans="8:84" x14ac:dyDescent="0.25">
      <c r="H180">
        <f t="shared" si="10"/>
        <v>0</v>
      </c>
      <c r="M180" s="9" t="s">
        <v>171</v>
      </c>
      <c r="N180" t="e">
        <f t="shared" si="11"/>
        <v>#N/A</v>
      </c>
      <c r="AE180" s="9" t="s">
        <v>167</v>
      </c>
      <c r="CE180" s="9" t="s">
        <v>85</v>
      </c>
      <c r="CF180" s="57">
        <v>0</v>
      </c>
    </row>
    <row r="181" spans="8:84" x14ac:dyDescent="0.25">
      <c r="H181">
        <f t="shared" si="10"/>
        <v>0</v>
      </c>
      <c r="M181" s="9" t="s">
        <v>172</v>
      </c>
      <c r="N181" t="e">
        <f t="shared" si="11"/>
        <v>#N/A</v>
      </c>
      <c r="AE181" s="9" t="s">
        <v>168</v>
      </c>
      <c r="CE181" s="9" t="s">
        <v>112</v>
      </c>
      <c r="CF181" s="57">
        <v>0</v>
      </c>
    </row>
    <row r="182" spans="8:84" x14ac:dyDescent="0.25">
      <c r="H182">
        <f t="shared" si="10"/>
        <v>0</v>
      </c>
      <c r="M182" s="9" t="s">
        <v>173</v>
      </c>
      <c r="N182" t="e">
        <f t="shared" si="11"/>
        <v>#N/A</v>
      </c>
      <c r="AE182" s="9" t="s">
        <v>169</v>
      </c>
      <c r="CE182" s="9" t="s">
        <v>44</v>
      </c>
      <c r="CF182" s="57">
        <v>0</v>
      </c>
    </row>
    <row r="183" spans="8:84" x14ac:dyDescent="0.25">
      <c r="H183">
        <f t="shared" si="10"/>
        <v>0</v>
      </c>
      <c r="M183" s="9" t="s">
        <v>174</v>
      </c>
      <c r="N183">
        <f t="shared" si="11"/>
        <v>10530</v>
      </c>
      <c r="AE183" s="9" t="s">
        <v>170</v>
      </c>
      <c r="CE183" s="9" t="s">
        <v>131</v>
      </c>
      <c r="CF183" s="57">
        <v>0</v>
      </c>
    </row>
    <row r="184" spans="8:84" x14ac:dyDescent="0.25">
      <c r="H184">
        <f t="shared" si="10"/>
        <v>0</v>
      </c>
      <c r="M184" s="9" t="s">
        <v>175</v>
      </c>
      <c r="N184">
        <f t="shared" si="11"/>
        <v>15</v>
      </c>
      <c r="AE184" s="9" t="s">
        <v>171</v>
      </c>
      <c r="CE184" s="9" t="s">
        <v>10</v>
      </c>
      <c r="CF184" s="57">
        <v>0</v>
      </c>
    </row>
    <row r="185" spans="8:84" x14ac:dyDescent="0.25">
      <c r="H185">
        <f t="shared" si="10"/>
        <v>0</v>
      </c>
      <c r="M185" s="9" t="s">
        <v>176</v>
      </c>
      <c r="N185">
        <f t="shared" si="11"/>
        <v>0</v>
      </c>
      <c r="AE185" s="9" t="s">
        <v>172</v>
      </c>
      <c r="CE185" s="9" t="s">
        <v>113</v>
      </c>
      <c r="CF185" s="57">
        <v>0</v>
      </c>
    </row>
    <row r="186" spans="8:84" x14ac:dyDescent="0.25">
      <c r="H186">
        <f t="shared" si="10"/>
        <v>0</v>
      </c>
      <c r="M186" s="9" t="s">
        <v>177</v>
      </c>
      <c r="N186" t="e">
        <f t="shared" si="11"/>
        <v>#N/A</v>
      </c>
      <c r="AE186" s="9" t="s">
        <v>173</v>
      </c>
      <c r="CE186" s="9" t="s">
        <v>240</v>
      </c>
      <c r="CF186" s="57">
        <v>4495135</v>
      </c>
    </row>
    <row r="187" spans="8:84" x14ac:dyDescent="0.25">
      <c r="H187">
        <f t="shared" si="10"/>
        <v>0</v>
      </c>
      <c r="M187" s="9" t="s">
        <v>178</v>
      </c>
      <c r="N187" t="e">
        <f t="shared" si="11"/>
        <v>#N/A</v>
      </c>
      <c r="AE187" s="9" t="s">
        <v>174</v>
      </c>
    </row>
    <row r="188" spans="8:84" x14ac:dyDescent="0.25">
      <c r="H188">
        <f t="shared" si="10"/>
        <v>0</v>
      </c>
      <c r="M188" s="9" t="s">
        <v>179</v>
      </c>
      <c r="N188" t="e">
        <f t="shared" si="11"/>
        <v>#N/A</v>
      </c>
      <c r="AE188" s="9" t="s">
        <v>175</v>
      </c>
    </row>
    <row r="189" spans="8:84" x14ac:dyDescent="0.25">
      <c r="H189">
        <f t="shared" si="10"/>
        <v>0</v>
      </c>
      <c r="M189" s="9" t="s">
        <v>180</v>
      </c>
      <c r="N189" t="e">
        <f t="shared" si="11"/>
        <v>#N/A</v>
      </c>
      <c r="AE189" s="9" t="s">
        <v>176</v>
      </c>
    </row>
    <row r="190" spans="8:84" x14ac:dyDescent="0.25">
      <c r="H190">
        <f t="shared" si="10"/>
        <v>0</v>
      </c>
      <c r="M190" s="9" t="s">
        <v>181</v>
      </c>
      <c r="N190" t="e">
        <f t="shared" si="11"/>
        <v>#N/A</v>
      </c>
      <c r="AE190" s="9" t="s">
        <v>177</v>
      </c>
    </row>
    <row r="191" spans="8:84" x14ac:dyDescent="0.25">
      <c r="H191">
        <f t="shared" si="10"/>
        <v>0</v>
      </c>
      <c r="M191" s="9" t="s">
        <v>182</v>
      </c>
      <c r="N191">
        <f t="shared" si="11"/>
        <v>7780</v>
      </c>
      <c r="AE191" s="9" t="s">
        <v>178</v>
      </c>
    </row>
    <row r="192" spans="8:84" x14ac:dyDescent="0.25">
      <c r="H192">
        <f t="shared" si="10"/>
        <v>0</v>
      </c>
      <c r="M192" s="9" t="s">
        <v>183</v>
      </c>
      <c r="N192" t="e">
        <f t="shared" si="11"/>
        <v>#N/A</v>
      </c>
      <c r="AE192" s="9" t="s">
        <v>179</v>
      </c>
    </row>
    <row r="193" spans="1:31" x14ac:dyDescent="0.25">
      <c r="H193">
        <f t="shared" si="10"/>
        <v>0</v>
      </c>
      <c r="M193" s="9" t="s">
        <v>184</v>
      </c>
      <c r="N193" t="e">
        <f t="shared" si="11"/>
        <v>#N/A</v>
      </c>
      <c r="AE193" s="9" t="s">
        <v>180</v>
      </c>
    </row>
    <row r="194" spans="1:31" x14ac:dyDescent="0.25">
      <c r="H194">
        <f t="shared" si="10"/>
        <v>0</v>
      </c>
      <c r="M194" s="9" t="s">
        <v>185</v>
      </c>
      <c r="N194" t="e">
        <f t="shared" si="11"/>
        <v>#N/A</v>
      </c>
      <c r="AE194" s="9" t="s">
        <v>181</v>
      </c>
    </row>
    <row r="195" spans="1:31" x14ac:dyDescent="0.25">
      <c r="H195">
        <f t="shared" si="10"/>
        <v>0</v>
      </c>
      <c r="M195" s="9" t="s">
        <v>186</v>
      </c>
      <c r="N195" t="e">
        <f t="shared" si="11"/>
        <v>#N/A</v>
      </c>
      <c r="AE195" s="9" t="s">
        <v>182</v>
      </c>
    </row>
    <row r="196" spans="1:31" x14ac:dyDescent="0.25">
      <c r="H196">
        <f t="shared" si="10"/>
        <v>0</v>
      </c>
      <c r="M196" s="9" t="s">
        <v>187</v>
      </c>
      <c r="N196" t="e">
        <f t="shared" si="11"/>
        <v>#N/A</v>
      </c>
      <c r="AE196" s="9" t="s">
        <v>183</v>
      </c>
    </row>
    <row r="197" spans="1:31" x14ac:dyDescent="0.25">
      <c r="H197">
        <f t="shared" si="10"/>
        <v>0</v>
      </c>
      <c r="M197" s="9" t="s">
        <v>188</v>
      </c>
      <c r="N197" t="e">
        <f t="shared" si="11"/>
        <v>#N/A</v>
      </c>
      <c r="AE197" s="9" t="s">
        <v>184</v>
      </c>
    </row>
    <row r="198" spans="1:31" x14ac:dyDescent="0.25">
      <c r="H198">
        <f t="shared" si="10"/>
        <v>0</v>
      </c>
      <c r="M198" s="9" t="s">
        <v>189</v>
      </c>
      <c r="N198" t="e">
        <f t="shared" si="11"/>
        <v>#N/A</v>
      </c>
      <c r="AE198" s="9" t="s">
        <v>185</v>
      </c>
    </row>
    <row r="199" spans="1:31" x14ac:dyDescent="0.25">
      <c r="H199">
        <f t="shared" si="10"/>
        <v>0</v>
      </c>
      <c r="M199" s="9" t="s">
        <v>190</v>
      </c>
      <c r="N199" t="e">
        <f t="shared" si="11"/>
        <v>#N/A</v>
      </c>
      <c r="AE199" s="9" t="s">
        <v>186</v>
      </c>
    </row>
    <row r="200" spans="1:31" x14ac:dyDescent="0.25">
      <c r="H200">
        <f t="shared" si="10"/>
        <v>0</v>
      </c>
      <c r="M200" s="9" t="s">
        <v>191</v>
      </c>
      <c r="N200" t="e">
        <f t="shared" si="11"/>
        <v>#N/A</v>
      </c>
      <c r="AE200" s="9" t="s">
        <v>187</v>
      </c>
    </row>
    <row r="201" spans="1:31" x14ac:dyDescent="0.25">
      <c r="H201">
        <f t="shared" si="10"/>
        <v>0</v>
      </c>
      <c r="AE201" s="9" t="s">
        <v>188</v>
      </c>
    </row>
    <row r="202" spans="1:31" x14ac:dyDescent="0.25">
      <c r="A202" s="9"/>
      <c r="AE202" s="9" t="s">
        <v>189</v>
      </c>
    </row>
    <row r="203" spans="1:31" x14ac:dyDescent="0.25">
      <c r="A203" s="9"/>
      <c r="AE203" s="9" t="s">
        <v>190</v>
      </c>
    </row>
    <row r="204" spans="1:31" ht="18.75" x14ac:dyDescent="0.3">
      <c r="A204" s="9"/>
      <c r="S204" s="35" t="s">
        <v>253</v>
      </c>
      <c r="T204" s="35"/>
      <c r="U204" s="35"/>
      <c r="V204" s="35"/>
      <c r="AE204" s="9" t="s">
        <v>191</v>
      </c>
    </row>
    <row r="205" spans="1:31" x14ac:dyDescent="0.25">
      <c r="H205" s="58"/>
      <c r="I205" s="58" t="str">
        <f>"Age, Acuity and LOS Pattern For "&amp;I206</f>
        <v>Age, Acuity and LOS Pattern For GUY'S AND ST THOMAS' NHS FOUNDATION TRUST (RJ1)</v>
      </c>
      <c r="J205" s="58" t="s">
        <v>302</v>
      </c>
      <c r="K205" s="58"/>
      <c r="L205" s="58" t="str">
        <f>"LOS Pattern For "&amp;L206</f>
        <v>LOS Pattern For GUY'S AND ST THOMAS' NHS FOUNDATION TRUST (RJ1)</v>
      </c>
      <c r="M205" s="58"/>
      <c r="N205" s="58"/>
      <c r="O205" s="58" t="str">
        <f>"LOS Pattern for "&amp;L206</f>
        <v>LOS Pattern for GUY'S AND ST THOMAS' NHS FOUNDATION TRUST (RJ1)</v>
      </c>
      <c r="P205" s="58"/>
      <c r="Q205" s="58"/>
      <c r="S205" t="s">
        <v>254</v>
      </c>
      <c r="AE205" s="9" t="s">
        <v>240</v>
      </c>
    </row>
    <row r="206" spans="1:31" x14ac:dyDescent="0.25">
      <c r="A206" s="9" t="s">
        <v>252</v>
      </c>
      <c r="B206" t="str">
        <f>B20</f>
        <v>Immediate resuscitation</v>
      </c>
      <c r="C206" t="str">
        <f t="shared" ref="C206:G206" si="12">C20</f>
        <v>Very urgent</v>
      </c>
      <c r="D206" t="str">
        <f t="shared" si="12"/>
        <v>Urgent</v>
      </c>
      <c r="E206" t="str">
        <f t="shared" si="12"/>
        <v>Standard</v>
      </c>
      <c r="F206" t="str">
        <f t="shared" si="12"/>
        <v>Non-urgent</v>
      </c>
      <c r="G206" t="str">
        <f t="shared" si="12"/>
        <v>Not Known</v>
      </c>
      <c r="H206" s="9"/>
      <c r="I206" t="str">
        <f>Dashboard!A14</f>
        <v>GUY'S AND ST THOMAS' NHS FOUNDATION TRUST (RJ1)</v>
      </c>
      <c r="L206" t="str">
        <f>Dashboard!A14</f>
        <v>GUY'S AND ST THOMAS' NHS FOUNDATION TRUST (RJ1)</v>
      </c>
      <c r="O206" t="str">
        <f>Dashboard!A14</f>
        <v>GUY'S AND ST THOMAS' NHS FOUNDATION TRUST (RJ1)</v>
      </c>
      <c r="R206" t="str">
        <f>Dashboard!A14</f>
        <v>GUY'S AND ST THOMAS' NHS FOUNDATION TRUST (RJ1)</v>
      </c>
      <c r="S206" t="str">
        <f t="shared" ref="S206:X206" si="13">B206</f>
        <v>Immediate resuscitation</v>
      </c>
      <c r="T206" t="str">
        <f t="shared" si="13"/>
        <v>Very urgent</v>
      </c>
      <c r="U206" t="str">
        <f t="shared" si="13"/>
        <v>Urgent</v>
      </c>
      <c r="V206" t="str">
        <f t="shared" si="13"/>
        <v>Standard</v>
      </c>
      <c r="W206" t="str">
        <f t="shared" si="13"/>
        <v>Non-urgent</v>
      </c>
      <c r="X206" t="str">
        <f t="shared" si="13"/>
        <v>Not Known</v>
      </c>
    </row>
    <row r="207" spans="1:31" x14ac:dyDescent="0.25">
      <c r="A207" s="9" t="str">
        <f t="shared" ref="A207:A238" si="14">A21</f>
        <v>BARKING, HAVERING AND REDBRIDGE UNIVERSITY HOSPITALS NHS TRUST (RF4)</v>
      </c>
      <c r="B207" s="10">
        <f t="shared" ref="B207:B238" si="15">(B21/H21)*100</f>
        <v>6.0913309675155016</v>
      </c>
      <c r="C207" s="10">
        <f t="shared" ref="C207:C238" si="16">(C21/H21)*100</f>
        <v>11.90968295441251</v>
      </c>
      <c r="D207" s="10">
        <f t="shared" ref="D207:D238" si="17">(D21/H21)*100</f>
        <v>55.16905198299731</v>
      </c>
      <c r="E207" s="10">
        <f t="shared" ref="E207:E238" si="18">(E21/H21)*100</f>
        <v>21.436649377997892</v>
      </c>
      <c r="F207" s="10">
        <f t="shared" ref="F207:F238" si="19">(F21/H21)*100</f>
        <v>5.1242054361814144</v>
      </c>
      <c r="G207" s="10">
        <f t="shared" ref="G207:G238" si="20">(G21/H21)*100</f>
        <v>0.26907928089537103</v>
      </c>
      <c r="H207" t="s">
        <v>307</v>
      </c>
      <c r="I207" s="10">
        <f>INDEX($B$207:$G$386,MATCH(I206,$A$207:$A$386,0),MATCH($H$207,$B$206:$G$206,0))</f>
        <v>8.0983231707317069E-2</v>
      </c>
      <c r="K207" s="9" t="s">
        <v>275</v>
      </c>
      <c r="L207" s="24">
        <f>INDEX($B$576:$AA$755,MATCH(I206,$A$576:$A$755,0),MATCH($K$207,$B$575:$AA$575,0))</f>
        <v>570</v>
      </c>
      <c r="M207" s="9" t="s">
        <v>275</v>
      </c>
      <c r="N207" t="s">
        <v>314</v>
      </c>
      <c r="O207" s="21">
        <f>SUM(L207:L212)</f>
        <v>16900</v>
      </c>
      <c r="P207" s="22">
        <f>(O207/O210)*100</f>
        <v>16.113653699466056</v>
      </c>
      <c r="Q207" s="24">
        <f>L207</f>
        <v>570</v>
      </c>
      <c r="R207" s="24">
        <f>L231</f>
        <v>11925</v>
      </c>
      <c r="S207" s="10" t="e">
        <f t="shared" ref="S207:X207" si="21">MAX(B207:B387)</f>
        <v>#DIV/0!</v>
      </c>
      <c r="T207" s="10" t="e">
        <f t="shared" si="21"/>
        <v>#DIV/0!</v>
      </c>
      <c r="U207" s="10" t="e">
        <f t="shared" si="21"/>
        <v>#DIV/0!</v>
      </c>
      <c r="V207" s="10" t="e">
        <f t="shared" si="21"/>
        <v>#DIV/0!</v>
      </c>
      <c r="W207" s="10" t="e">
        <f t="shared" si="21"/>
        <v>#DIV/0!</v>
      </c>
      <c r="X207" s="10" t="e">
        <f t="shared" si="21"/>
        <v>#DIV/0!</v>
      </c>
    </row>
    <row r="208" spans="1:31" x14ac:dyDescent="0.25">
      <c r="A208" t="str">
        <f t="shared" si="14"/>
        <v>BARTS HEALTH NHS TRUST (R1H)</v>
      </c>
      <c r="B208" s="10">
        <f t="shared" si="15"/>
        <v>5.3389733622956443</v>
      </c>
      <c r="C208" s="10">
        <f t="shared" si="16"/>
        <v>2.1969437140352883</v>
      </c>
      <c r="D208" s="10">
        <f t="shared" si="17"/>
        <v>52.40082313936206</v>
      </c>
      <c r="E208" s="10">
        <f t="shared" si="18"/>
        <v>33.682024313097827</v>
      </c>
      <c r="F208" s="10">
        <f t="shared" si="19"/>
        <v>5.1389047673488051</v>
      </c>
      <c r="G208" s="10">
        <f t="shared" si="20"/>
        <v>1.2423307038603713</v>
      </c>
      <c r="H208" s="9" t="s">
        <v>308</v>
      </c>
      <c r="I208" s="10">
        <f>INDEX($B$207:$G$386,MATCH(I206,$A$207:$A$386,0),MATCH($H$208,$B$206:$G$206,0))</f>
        <v>2.0674542682926829</v>
      </c>
      <c r="K208" s="9" t="s">
        <v>276</v>
      </c>
      <c r="L208" s="24">
        <f>INDEX($B$576:$AA$755,MATCH($I$206,$A$576:$A$755,0),MATCH(K208,$B$575:$AA$575,0))</f>
        <v>1880</v>
      </c>
      <c r="M208" s="9" t="s">
        <v>276</v>
      </c>
      <c r="N208" t="s">
        <v>312</v>
      </c>
      <c r="O208" s="21">
        <f>SUM(L213:L221)</f>
        <v>33395</v>
      </c>
      <c r="P208" s="22">
        <f>(O208/O210)*100</f>
        <v>31.841151792524791</v>
      </c>
      <c r="R208" s="24"/>
    </row>
    <row r="209" spans="1:25" x14ac:dyDescent="0.25">
      <c r="A209" t="str">
        <f t="shared" si="14"/>
        <v>BECKENHAM BEACON UCC (AD913)</v>
      </c>
      <c r="B209" s="10">
        <f t="shared" si="15"/>
        <v>0</v>
      </c>
      <c r="C209" s="10">
        <f t="shared" si="16"/>
        <v>18.566827697262482</v>
      </c>
      <c r="D209" s="10">
        <f t="shared" si="17"/>
        <v>3.9774557165861513</v>
      </c>
      <c r="E209" s="10">
        <f t="shared" si="18"/>
        <v>71.690821256038646</v>
      </c>
      <c r="F209" s="10">
        <f t="shared" si="19"/>
        <v>2.6570048309178742</v>
      </c>
      <c r="G209" s="10">
        <f t="shared" si="20"/>
        <v>3.1078904991948471</v>
      </c>
      <c r="H209" t="s">
        <v>245</v>
      </c>
      <c r="I209" s="10">
        <f>INDEX($B$207:$G$386,MATCH(I206,$A$207:$A$386,0),MATCH($H$209,$B$206:$G$206,0))</f>
        <v>6.2595274390243896</v>
      </c>
      <c r="K209" s="9" t="s">
        <v>277</v>
      </c>
      <c r="L209" s="24">
        <f t="shared" ref="L209:L232" si="22">INDEX($B$576:$AA$755,MATCH($I$206,$A$576:$A$755,0),MATCH(K209,$B$575:$AA$575,0))</f>
        <v>3465</v>
      </c>
      <c r="M209" s="9" t="s">
        <v>277</v>
      </c>
      <c r="N209" t="s">
        <v>313</v>
      </c>
      <c r="O209" s="21">
        <f>SUM(L222:L231)</f>
        <v>54585</v>
      </c>
      <c r="P209" s="22">
        <f>(O209/O210)*100</f>
        <v>52.045194508009153</v>
      </c>
      <c r="R209" s="23"/>
    </row>
    <row r="210" spans="1:25" x14ac:dyDescent="0.25">
      <c r="A210" t="str">
        <f t="shared" si="14"/>
        <v>CENTRAL LONDON COMMUNITY HEALTHCARE NHS TRUST (RYX)</v>
      </c>
      <c r="B210" s="10">
        <f t="shared" si="15"/>
        <v>0</v>
      </c>
      <c r="C210" s="10">
        <f t="shared" si="16"/>
        <v>4.1580041580041582E-2</v>
      </c>
      <c r="D210" s="10">
        <f t="shared" si="17"/>
        <v>1.1642411642411643</v>
      </c>
      <c r="E210" s="10">
        <f t="shared" si="18"/>
        <v>1.7671517671517671</v>
      </c>
      <c r="F210" s="10">
        <f t="shared" si="19"/>
        <v>95.239085239085242</v>
      </c>
      <c r="G210" s="10">
        <f t="shared" si="20"/>
        <v>1.787941787941788</v>
      </c>
      <c r="H210" s="9" t="s">
        <v>246</v>
      </c>
      <c r="I210" s="10">
        <f>INDEX($B$207:$G$386,MATCH(I206,$A$207:$A$386,0),MATCH($H$210,$B$206:$G$206,0))</f>
        <v>9.9085365853658534</v>
      </c>
      <c r="K210" s="9" t="s">
        <v>278</v>
      </c>
      <c r="L210" s="24">
        <f t="shared" si="22"/>
        <v>3745</v>
      </c>
      <c r="M210" s="9" t="s">
        <v>278</v>
      </c>
      <c r="N210" t="s">
        <v>251</v>
      </c>
      <c r="O210" s="21">
        <f>SUM(O207:O209)</f>
        <v>104880</v>
      </c>
      <c r="P210">
        <f>(O210/O210)*100</f>
        <v>100</v>
      </c>
    </row>
    <row r="211" spans="1:25" x14ac:dyDescent="0.25">
      <c r="A211" t="str">
        <f t="shared" si="14"/>
        <v>CHELSEA AND WESTMINSTER HOSPITAL NHS FOUNDATION TRUST (RQM)</v>
      </c>
      <c r="B211" s="10">
        <f t="shared" si="15"/>
        <v>0.16124156001209311</v>
      </c>
      <c r="C211" s="10">
        <f t="shared" si="16"/>
        <v>3.6077799052705832</v>
      </c>
      <c r="D211" s="10">
        <f t="shared" si="17"/>
        <v>7.9344284322617487</v>
      </c>
      <c r="E211" s="10">
        <f t="shared" si="18"/>
        <v>11.411199570022507</v>
      </c>
      <c r="F211" s="10">
        <f t="shared" si="19"/>
        <v>0.44341429003325605</v>
      </c>
      <c r="G211" s="10">
        <f t="shared" si="20"/>
        <v>76.441936242399805</v>
      </c>
      <c r="H211" s="9" t="s">
        <v>309</v>
      </c>
      <c r="I211" s="10">
        <f>INDEX($B$207:$G$386,MATCH(I206,$A$207:$A$386,0),MATCH($H$211,$B$206:$G$206,0))</f>
        <v>0.98608993902439024</v>
      </c>
      <c r="K211" s="9" t="s">
        <v>279</v>
      </c>
      <c r="L211" s="24">
        <f t="shared" si="22"/>
        <v>3710</v>
      </c>
      <c r="M211" s="9" t="s">
        <v>279</v>
      </c>
    </row>
    <row r="212" spans="1:25" x14ac:dyDescent="0.25">
      <c r="A212" t="str">
        <f t="shared" si="14"/>
        <v>CROYDON HEALTH SERVICES NHS TRUST (RJ6)</v>
      </c>
      <c r="B212" s="10">
        <f t="shared" si="15"/>
        <v>4.6241247192495706E-2</v>
      </c>
      <c r="C212" s="10">
        <f t="shared" si="16"/>
        <v>4.5778834720570742</v>
      </c>
      <c r="D212" s="10">
        <f t="shared" si="17"/>
        <v>14.942528735632186</v>
      </c>
      <c r="E212" s="10">
        <f t="shared" si="18"/>
        <v>8.8287752675386439</v>
      </c>
      <c r="F212" s="10">
        <f t="shared" si="19"/>
        <v>0.2246003435064077</v>
      </c>
      <c r="G212" s="10">
        <f t="shared" si="20"/>
        <v>71.379970934073185</v>
      </c>
      <c r="H212" s="9" t="s">
        <v>248</v>
      </c>
      <c r="I212" s="10">
        <f>INDEX($B$207:$G$386,MATCH(I206,$A$207:$A$386,0),MATCH($H$212,$B$206:$G$206,0))</f>
        <v>80.697408536585371</v>
      </c>
      <c r="K212" s="9" t="s">
        <v>280</v>
      </c>
      <c r="L212" s="24">
        <f t="shared" si="22"/>
        <v>3530</v>
      </c>
      <c r="M212" s="9" t="s">
        <v>280</v>
      </c>
      <c r="N212" t="s">
        <v>321</v>
      </c>
      <c r="O212" t="s">
        <v>322</v>
      </c>
      <c r="P212" t="s">
        <v>323</v>
      </c>
    </row>
    <row r="213" spans="1:25" x14ac:dyDescent="0.25">
      <c r="A213" t="str">
        <f t="shared" si="14"/>
        <v>EPSOM AND ST HELIER UNIVERSITY HOSPITALS NHS TRUST (RVR)</v>
      </c>
      <c r="B213" s="10">
        <f t="shared" si="15"/>
        <v>1.1650567700389765</v>
      </c>
      <c r="C213" s="10">
        <f t="shared" si="16"/>
        <v>6.2277580071174379</v>
      </c>
      <c r="D213" s="10">
        <f t="shared" si="17"/>
        <v>37.548720555837996</v>
      </c>
      <c r="E213" s="10">
        <f t="shared" si="18"/>
        <v>50.910862565666839</v>
      </c>
      <c r="F213" s="10">
        <f t="shared" si="19"/>
        <v>3.9230638874766988</v>
      </c>
      <c r="G213" s="10">
        <f t="shared" si="20"/>
        <v>0.22453821386205727</v>
      </c>
      <c r="H213" s="9"/>
      <c r="K213" s="9" t="s">
        <v>281</v>
      </c>
      <c r="L213" s="24">
        <f t="shared" si="22"/>
        <v>3695</v>
      </c>
      <c r="M213" s="9" t="s">
        <v>281</v>
      </c>
      <c r="N213" s="22">
        <v>10</v>
      </c>
      <c r="O213" s="22">
        <v>10</v>
      </c>
      <c r="P213" s="22">
        <v>10</v>
      </c>
    </row>
    <row r="214" spans="1:25" x14ac:dyDescent="0.25">
      <c r="A214" t="str">
        <f t="shared" si="14"/>
        <v>GUY'S AND ST THOMAS' NHS FOUNDATION TRUST (RJ1)</v>
      </c>
      <c r="B214" s="10">
        <f t="shared" si="15"/>
        <v>8.0983231707317069E-2</v>
      </c>
      <c r="C214" s="10">
        <f t="shared" si="16"/>
        <v>2.0674542682926829</v>
      </c>
      <c r="D214" s="10">
        <f t="shared" si="17"/>
        <v>6.2595274390243896</v>
      </c>
      <c r="E214" s="10">
        <f t="shared" si="18"/>
        <v>9.9085365853658534</v>
      </c>
      <c r="F214" s="10">
        <f t="shared" si="19"/>
        <v>0.98608993902439024</v>
      </c>
      <c r="G214" s="10">
        <f t="shared" si="20"/>
        <v>80.697408536585371</v>
      </c>
      <c r="H214" s="9"/>
      <c r="K214" s="9" t="s">
        <v>282</v>
      </c>
      <c r="L214" s="24">
        <f t="shared" si="22"/>
        <v>3685</v>
      </c>
      <c r="M214" s="9" t="s">
        <v>282</v>
      </c>
    </row>
    <row r="215" spans="1:25" x14ac:dyDescent="0.25">
      <c r="A215" t="str">
        <f t="shared" si="14"/>
        <v>HOMERTON UNIVERSITY HOSPITAL NHS FOUNDATION TRUST (RQX)</v>
      </c>
      <c r="B215" s="10">
        <f t="shared" si="15"/>
        <v>1.2904826901600694</v>
      </c>
      <c r="C215" s="10">
        <f t="shared" si="16"/>
        <v>1.8116391611862515</v>
      </c>
      <c r="D215" s="10">
        <f t="shared" si="17"/>
        <v>51.954336766348185</v>
      </c>
      <c r="E215" s="10">
        <f t="shared" si="18"/>
        <v>38.497332175207845</v>
      </c>
      <c r="F215" s="10">
        <f t="shared" si="19"/>
        <v>2.8105223973197666</v>
      </c>
      <c r="G215" s="10">
        <f t="shared" si="20"/>
        <v>3.6356868097778881</v>
      </c>
      <c r="H215" s="9"/>
      <c r="K215" s="9" t="s">
        <v>283</v>
      </c>
      <c r="L215" s="24">
        <f t="shared" si="22"/>
        <v>3610</v>
      </c>
      <c r="M215" s="9" t="s">
        <v>283</v>
      </c>
      <c r="N215" t="s">
        <v>315</v>
      </c>
    </row>
    <row r="216" spans="1:25" x14ac:dyDescent="0.25">
      <c r="A216" t="str">
        <f t="shared" si="14"/>
        <v>HOUNSLOW AND RICHMOND COMMUNITY HEALTHCARE NHS TRUST (RY9)</v>
      </c>
      <c r="B216" s="10">
        <f t="shared" si="15"/>
        <v>0</v>
      </c>
      <c r="C216" s="10">
        <f t="shared" si="16"/>
        <v>0.26490782289019843</v>
      </c>
      <c r="D216" s="10">
        <f t="shared" si="17"/>
        <v>1.2758825755527923</v>
      </c>
      <c r="E216" s="10">
        <f t="shared" si="18"/>
        <v>38.773855219765366</v>
      </c>
      <c r="F216" s="10">
        <f t="shared" si="19"/>
        <v>2.7031410498999837</v>
      </c>
      <c r="G216" s="10">
        <f t="shared" si="20"/>
        <v>56.982213331891664</v>
      </c>
      <c r="H216" s="9"/>
      <c r="K216" s="9" t="s">
        <v>284</v>
      </c>
      <c r="L216" s="24">
        <f t="shared" si="22"/>
        <v>3725</v>
      </c>
      <c r="M216" s="9" t="s">
        <v>284</v>
      </c>
      <c r="N216" t="s">
        <v>312</v>
      </c>
    </row>
    <row r="217" spans="1:25" x14ac:dyDescent="0.25">
      <c r="A217" t="str">
        <f t="shared" si="14"/>
        <v>IMPERIAL COLLEGE HEALTHCARE NHS TRUST (RYJ)</v>
      </c>
      <c r="B217" s="10">
        <f t="shared" si="15"/>
        <v>2.7648811586168662</v>
      </c>
      <c r="C217" s="10">
        <f t="shared" si="16"/>
        <v>24.010810061672789</v>
      </c>
      <c r="D217" s="10">
        <f t="shared" si="17"/>
        <v>38.964728709029174</v>
      </c>
      <c r="E217" s="10">
        <f t="shared" si="18"/>
        <v>30.895294851361655</v>
      </c>
      <c r="F217" s="10">
        <f t="shared" si="19"/>
        <v>1.1364423809853788</v>
      </c>
      <c r="G217" s="10">
        <f t="shared" si="20"/>
        <v>2.2278428383341415</v>
      </c>
      <c r="H217" s="9"/>
      <c r="K217" s="9" t="s">
        <v>285</v>
      </c>
      <c r="L217" s="24">
        <f t="shared" si="22"/>
        <v>3715</v>
      </c>
      <c r="M217" s="9" t="s">
        <v>285</v>
      </c>
      <c r="N217" t="s">
        <v>313</v>
      </c>
    </row>
    <row r="218" spans="1:25" x14ac:dyDescent="0.25">
      <c r="A218" t="str">
        <f t="shared" si="14"/>
        <v>KING'S COLLEGE HOSPITAL NHS FOUNDATION TRUST (RJZ)</v>
      </c>
      <c r="B218" s="10">
        <f t="shared" si="15"/>
        <v>6.6142921891524402</v>
      </c>
      <c r="C218" s="10">
        <f t="shared" si="16"/>
        <v>7.7473938661429225</v>
      </c>
      <c r="D218" s="10">
        <f t="shared" si="17"/>
        <v>25.801480586191268</v>
      </c>
      <c r="E218" s="10">
        <f t="shared" si="18"/>
        <v>28.333585133705995</v>
      </c>
      <c r="F218" s="10">
        <f t="shared" si="19"/>
        <v>0.93669738631213184</v>
      </c>
      <c r="G218" s="10">
        <f t="shared" si="20"/>
        <v>30.566550838495242</v>
      </c>
      <c r="H218" s="9"/>
      <c r="K218" s="9" t="s">
        <v>286</v>
      </c>
      <c r="L218" s="24">
        <f t="shared" si="22"/>
        <v>3600</v>
      </c>
      <c r="M218" s="9" t="s">
        <v>286</v>
      </c>
    </row>
    <row r="219" spans="1:25" x14ac:dyDescent="0.25">
      <c r="A219" t="str">
        <f t="shared" si="14"/>
        <v>KINGSTON HOSPITAL NHS FOUNDATION TRUST (RAX)</v>
      </c>
      <c r="B219" s="10">
        <f t="shared" si="15"/>
        <v>0.37034989773920735</v>
      </c>
      <c r="C219" s="10">
        <f t="shared" si="16"/>
        <v>4.051738433475208</v>
      </c>
      <c r="D219" s="10">
        <f t="shared" si="17"/>
        <v>27.428002874357414</v>
      </c>
      <c r="E219" s="10">
        <f t="shared" si="18"/>
        <v>59.847437952573102</v>
      </c>
      <c r="F219" s="10">
        <f t="shared" si="19"/>
        <v>4.317063733348073</v>
      </c>
      <c r="G219" s="10">
        <f t="shared" si="20"/>
        <v>3.9854071085069922</v>
      </c>
      <c r="H219" s="9"/>
      <c r="K219" s="9" t="s">
        <v>287</v>
      </c>
      <c r="L219" s="24">
        <f t="shared" si="22"/>
        <v>3790</v>
      </c>
      <c r="M219" s="9" t="s">
        <v>287</v>
      </c>
      <c r="N219" s="59" t="s">
        <v>263</v>
      </c>
      <c r="O219" s="24">
        <f>INDEX($B$391:$J$570,MATCH(I206,$A$576:$A$755,0),MATCH($N$219,$B$390:$J$390,0))</f>
        <v>2810</v>
      </c>
    </row>
    <row r="220" spans="1:25" x14ac:dyDescent="0.25">
      <c r="A220" t="str">
        <f t="shared" si="14"/>
        <v>LEWISHAM AND GREENWICH NHS TRUST (RJ2)</v>
      </c>
      <c r="B220" s="10">
        <f t="shared" si="15"/>
        <v>0.38282238893519804</v>
      </c>
      <c r="C220" s="10">
        <f t="shared" si="16"/>
        <v>12.864684634620726</v>
      </c>
      <c r="D220" s="10">
        <f t="shared" si="17"/>
        <v>48.562872402827942</v>
      </c>
      <c r="E220" s="10">
        <f t="shared" si="18"/>
        <v>24.837146120836035</v>
      </c>
      <c r="F220" s="10">
        <f t="shared" si="19"/>
        <v>13.296903460837886</v>
      </c>
      <c r="G220" s="10">
        <f t="shared" si="20"/>
        <v>5.557099194220616E-2</v>
      </c>
      <c r="H220" s="9"/>
      <c r="K220" s="9" t="s">
        <v>288</v>
      </c>
      <c r="L220" s="24">
        <f t="shared" si="22"/>
        <v>3780</v>
      </c>
      <c r="M220" s="9" t="s">
        <v>288</v>
      </c>
      <c r="N220" s="59" t="s">
        <v>264</v>
      </c>
      <c r="O220" s="24">
        <f>INDEX($B$391:$J$570,MATCH(I206,$A$576:$A$755,0),MATCH($N$220,$B$390:$J$390,0))</f>
        <v>4600</v>
      </c>
    </row>
    <row r="221" spans="1:25" x14ac:dyDescent="0.25">
      <c r="A221" t="str">
        <f t="shared" si="14"/>
        <v>LONDON NORTH WEST UNIVERSITY HEALTHCARE NHS TRUST (R1K)</v>
      </c>
      <c r="B221" s="10">
        <f t="shared" si="15"/>
        <v>14.491394269099095</v>
      </c>
      <c r="C221" s="10">
        <f t="shared" si="16"/>
        <v>13.726961496975099</v>
      </c>
      <c r="D221" s="10">
        <f t="shared" si="17"/>
        <v>48.956525817192706</v>
      </c>
      <c r="E221" s="10">
        <f t="shared" si="18"/>
        <v>16.723725554565494</v>
      </c>
      <c r="F221" s="10">
        <f t="shared" si="19"/>
        <v>5.3322703184354916</v>
      </c>
      <c r="G221" s="10">
        <f t="shared" si="20"/>
        <v>0.76912254373212019</v>
      </c>
      <c r="H221" s="9"/>
      <c r="K221" s="9" t="s">
        <v>289</v>
      </c>
      <c r="L221" s="24">
        <f t="shared" si="22"/>
        <v>3795</v>
      </c>
      <c r="M221" s="9" t="s">
        <v>289</v>
      </c>
      <c r="N221" s="59" t="s">
        <v>265</v>
      </c>
      <c r="O221" s="24">
        <f>INDEX($B$391:$J$570,MATCH(I206,$A$576:$A$755,0),MATCH($N$221,$B$390:$J$390,0))</f>
        <v>5320</v>
      </c>
    </row>
    <row r="222" spans="1:25" x14ac:dyDescent="0.25">
      <c r="A222" t="str">
        <f t="shared" si="14"/>
        <v>MOORFIELDS EYE HOSPITAL NHS FOUNDATION TRUST (RP6)</v>
      </c>
      <c r="B222" s="10">
        <f t="shared" si="15"/>
        <v>0</v>
      </c>
      <c r="C222" s="10">
        <f t="shared" si="16"/>
        <v>0.23702492848385776</v>
      </c>
      <c r="D222" s="10">
        <f t="shared" si="17"/>
        <v>4.707805476093176</v>
      </c>
      <c r="E222" s="10">
        <f t="shared" si="18"/>
        <v>42.754393134450346</v>
      </c>
      <c r="F222" s="10">
        <f t="shared" si="19"/>
        <v>10.273804658765835</v>
      </c>
      <c r="G222" s="10">
        <f t="shared" si="20"/>
        <v>42.026971802206788</v>
      </c>
      <c r="H222" s="9"/>
      <c r="K222" s="9" t="s">
        <v>290</v>
      </c>
      <c r="L222" s="24">
        <f t="shared" si="22"/>
        <v>3940</v>
      </c>
      <c r="M222" s="9" t="s">
        <v>290</v>
      </c>
      <c r="N222" s="59" t="s">
        <v>266</v>
      </c>
      <c r="O222" s="24">
        <f>INDEX($B$391:$J$570,MATCH(I206,$A$576:$A$755,0),MATCH($N$222,$B$390:$J$390,0))</f>
        <v>2630</v>
      </c>
      <c r="U222" s="9"/>
      <c r="V222" s="9"/>
      <c r="W222" s="9"/>
      <c r="X222" s="9"/>
      <c r="Y222" s="9"/>
    </row>
    <row r="223" spans="1:25" x14ac:dyDescent="0.25">
      <c r="A223" t="str">
        <f t="shared" si="14"/>
        <v>NORTH EAST LONDON NHS FOUNDATION TRUST (RAT)</v>
      </c>
      <c r="B223" s="10">
        <f t="shared" si="15"/>
        <v>0</v>
      </c>
      <c r="C223" s="10">
        <f t="shared" si="16"/>
        <v>5.5938840201379833E-2</v>
      </c>
      <c r="D223" s="10">
        <f t="shared" si="17"/>
        <v>1.5103486854372552</v>
      </c>
      <c r="E223" s="10">
        <f t="shared" si="18"/>
        <v>34.775312325191123</v>
      </c>
      <c r="F223" s="10">
        <f t="shared" si="19"/>
        <v>42.010068991236253</v>
      </c>
      <c r="G223" s="10">
        <f t="shared" si="20"/>
        <v>21.648331157933992</v>
      </c>
      <c r="H223" s="9"/>
      <c r="K223" s="9" t="s">
        <v>291</v>
      </c>
      <c r="L223" s="24">
        <f t="shared" si="22"/>
        <v>3940</v>
      </c>
      <c r="M223" s="9" t="s">
        <v>291</v>
      </c>
      <c r="N223" s="59" t="s">
        <v>267</v>
      </c>
      <c r="O223" s="24">
        <f>INDEX($B$391:$J$570,MATCH($I$206,$A$576:$A$755,0),MATCH(N223,$B$390:$J$390,0))</f>
        <v>32670</v>
      </c>
    </row>
    <row r="224" spans="1:25" x14ac:dyDescent="0.25">
      <c r="A224" t="str">
        <f t="shared" si="14"/>
        <v>NORTH MIDDLESEX UNIVERSITY HOSPITAL NHS TRUST (RAP)</v>
      </c>
      <c r="B224" s="10">
        <f t="shared" si="15"/>
        <v>0</v>
      </c>
      <c r="C224" s="10">
        <f t="shared" si="16"/>
        <v>0</v>
      </c>
      <c r="D224" s="10">
        <f t="shared" si="17"/>
        <v>0</v>
      </c>
      <c r="E224" s="10">
        <f t="shared" si="18"/>
        <v>0</v>
      </c>
      <c r="F224" s="10">
        <f t="shared" si="19"/>
        <v>0</v>
      </c>
      <c r="G224" s="10">
        <f t="shared" si="20"/>
        <v>100</v>
      </c>
      <c r="H224" s="9"/>
      <c r="K224" s="9" t="s">
        <v>292</v>
      </c>
      <c r="L224" s="24">
        <f t="shared" si="22"/>
        <v>4010</v>
      </c>
      <c r="M224" s="9" t="s">
        <v>292</v>
      </c>
      <c r="N224" s="59" t="s">
        <v>268</v>
      </c>
      <c r="O224" s="24">
        <f t="shared" ref="O224:O227" si="23">INDEX($B$391:$J$570,MATCH($I$206,$A$576:$A$755,0),MATCH(N224,$B$390:$J$390,0))</f>
        <v>42390</v>
      </c>
    </row>
    <row r="225" spans="1:15" x14ac:dyDescent="0.25">
      <c r="A225" t="str">
        <f t="shared" si="14"/>
        <v>ROYAL FREE LONDON NHS FOUNDATION TRUST (RAL)</v>
      </c>
      <c r="B225" s="10">
        <f t="shared" si="15"/>
        <v>45.418681292247001</v>
      </c>
      <c r="C225" s="10">
        <f t="shared" si="16"/>
        <v>0</v>
      </c>
      <c r="D225" s="10">
        <f t="shared" si="17"/>
        <v>0</v>
      </c>
      <c r="E225" s="10">
        <f t="shared" si="18"/>
        <v>0.52680955473767777</v>
      </c>
      <c r="F225" s="10">
        <f t="shared" si="19"/>
        <v>0</v>
      </c>
      <c r="G225" s="10">
        <f t="shared" si="20"/>
        <v>54.054509153015317</v>
      </c>
      <c r="H225" s="9"/>
      <c r="K225" s="9" t="s">
        <v>293</v>
      </c>
      <c r="L225" s="24">
        <f t="shared" si="22"/>
        <v>4135</v>
      </c>
      <c r="M225" s="9" t="s">
        <v>293</v>
      </c>
      <c r="N225" s="59" t="s">
        <v>269</v>
      </c>
      <c r="O225" s="24">
        <f t="shared" si="23"/>
        <v>9230</v>
      </c>
    </row>
    <row r="226" spans="1:15" x14ac:dyDescent="0.25">
      <c r="A226" t="str">
        <f t="shared" si="14"/>
        <v>ST GEORGE'S UNIVERSITY HOSPITALS NHS FOUNDATION TRUST (RJ7)</v>
      </c>
      <c r="B226" s="10">
        <f t="shared" si="15"/>
        <v>0.51118210862619806</v>
      </c>
      <c r="C226" s="10">
        <f t="shared" si="16"/>
        <v>10.816978548607942</v>
      </c>
      <c r="D226" s="10">
        <f t="shared" si="17"/>
        <v>39.87220447284345</v>
      </c>
      <c r="E226" s="10">
        <f t="shared" si="18"/>
        <v>45.061615700593336</v>
      </c>
      <c r="F226" s="10">
        <f t="shared" si="19"/>
        <v>1.3601095390232771</v>
      </c>
      <c r="G226" s="10">
        <f t="shared" si="20"/>
        <v>2.3779096303057963</v>
      </c>
      <c r="H226" s="9"/>
      <c r="K226" s="9" t="s">
        <v>294</v>
      </c>
      <c r="L226" s="24">
        <f t="shared" si="22"/>
        <v>4200</v>
      </c>
      <c r="M226" s="9" t="s">
        <v>294</v>
      </c>
      <c r="N226" s="59" t="s">
        <v>270</v>
      </c>
      <c r="O226" s="24">
        <f t="shared" si="23"/>
        <v>5310</v>
      </c>
    </row>
    <row r="227" spans="1:15" x14ac:dyDescent="0.25">
      <c r="A227" t="str">
        <f t="shared" si="14"/>
        <v>ST MARY'S URGENT CARE CENTRE (NLO21)</v>
      </c>
      <c r="B227" s="10">
        <f t="shared" si="15"/>
        <v>0</v>
      </c>
      <c r="C227" s="10">
        <f t="shared" si="16"/>
        <v>0</v>
      </c>
      <c r="D227" s="10">
        <f t="shared" si="17"/>
        <v>0</v>
      </c>
      <c r="E227" s="10">
        <f t="shared" si="18"/>
        <v>2.015316404675534E-2</v>
      </c>
      <c r="F227" s="10">
        <f t="shared" si="19"/>
        <v>0</v>
      </c>
      <c r="G227" s="10">
        <f t="shared" si="20"/>
        <v>99.979846835953239</v>
      </c>
      <c r="H227" s="9"/>
      <c r="K227" s="9" t="s">
        <v>295</v>
      </c>
      <c r="L227" s="24">
        <f t="shared" si="22"/>
        <v>4220</v>
      </c>
      <c r="M227" s="9" t="s">
        <v>295</v>
      </c>
      <c r="N227" s="59" t="s">
        <v>248</v>
      </c>
      <c r="O227" s="24">
        <f t="shared" si="23"/>
        <v>0</v>
      </c>
    </row>
    <row r="228" spans="1:15" x14ac:dyDescent="0.25">
      <c r="A228" t="str">
        <f t="shared" si="14"/>
        <v>THE HILLINGDON HOSPITALS NHS FOUNDATION TRUST (RAS)</v>
      </c>
      <c r="B228" s="10">
        <f t="shared" si="15"/>
        <v>0.8544269998931967</v>
      </c>
      <c r="C228" s="10">
        <f t="shared" si="16"/>
        <v>1.7515753497810531</v>
      </c>
      <c r="D228" s="10">
        <f t="shared" si="17"/>
        <v>17.68663889778917</v>
      </c>
      <c r="E228" s="10">
        <f t="shared" si="18"/>
        <v>56.16789490547901</v>
      </c>
      <c r="F228" s="10">
        <f t="shared" si="19"/>
        <v>0.91850902488518649</v>
      </c>
      <c r="G228" s="10">
        <f t="shared" si="20"/>
        <v>22.620954822172383</v>
      </c>
      <c r="H228" s="9"/>
      <c r="K228" s="9" t="s">
        <v>296</v>
      </c>
      <c r="L228" s="24">
        <f t="shared" si="22"/>
        <v>4480</v>
      </c>
      <c r="M228" s="9" t="s">
        <v>296</v>
      </c>
      <c r="N228" s="59" t="s">
        <v>316</v>
      </c>
      <c r="O228" s="24">
        <f>SUM(O219:O227)</f>
        <v>104960</v>
      </c>
    </row>
    <row r="229" spans="1:15" x14ac:dyDescent="0.25">
      <c r="A229" t="str">
        <f t="shared" si="14"/>
        <v>TOWER HAMLETS GP CARE GROUP CIC (AXA)</v>
      </c>
      <c r="B229" s="10">
        <f t="shared" si="15"/>
        <v>7.0472163495419307E-2</v>
      </c>
      <c r="C229" s="10">
        <f t="shared" si="16"/>
        <v>8.0539615423336347E-2</v>
      </c>
      <c r="D229" s="10">
        <f t="shared" si="17"/>
        <v>4.7820396657605961</v>
      </c>
      <c r="E229" s="10">
        <f t="shared" si="18"/>
        <v>81.224202154434707</v>
      </c>
      <c r="F229" s="10">
        <f t="shared" si="19"/>
        <v>11.255411255411255</v>
      </c>
      <c r="G229" s="10">
        <f t="shared" si="20"/>
        <v>2.5873351454746802</v>
      </c>
      <c r="H229" s="9"/>
      <c r="K229" s="9" t="s">
        <v>297</v>
      </c>
      <c r="L229" s="24">
        <f t="shared" si="22"/>
        <v>5105</v>
      </c>
      <c r="M229" s="9" t="s">
        <v>297</v>
      </c>
    </row>
    <row r="230" spans="1:15" x14ac:dyDescent="0.25">
      <c r="A230" t="str">
        <f t="shared" si="14"/>
        <v>UCC - NORTHWICK PARK HOSPITAL (AD906)</v>
      </c>
      <c r="B230" s="10">
        <f t="shared" si="15"/>
        <v>0</v>
      </c>
      <c r="C230" s="10">
        <f t="shared" si="16"/>
        <v>13.64969135802469</v>
      </c>
      <c r="D230" s="10">
        <f t="shared" si="17"/>
        <v>10.054012345679013</v>
      </c>
      <c r="E230" s="10">
        <f t="shared" si="18"/>
        <v>61.828703703703702</v>
      </c>
      <c r="F230" s="10">
        <f t="shared" si="19"/>
        <v>3.5725308641975309</v>
      </c>
      <c r="G230" s="10">
        <f t="shared" si="20"/>
        <v>10.895061728395062</v>
      </c>
      <c r="H230" s="9"/>
      <c r="K230" s="9" t="s">
        <v>298</v>
      </c>
      <c r="L230" s="24">
        <f t="shared" si="22"/>
        <v>8630</v>
      </c>
      <c r="M230" s="9" t="s">
        <v>298</v>
      </c>
    </row>
    <row r="231" spans="1:15" x14ac:dyDescent="0.25">
      <c r="A231" t="str">
        <f t="shared" si="14"/>
        <v>UCC - QUEEN ELIZABETH HOSPITAL (AD914)</v>
      </c>
      <c r="B231" s="10">
        <f t="shared" si="15"/>
        <v>0</v>
      </c>
      <c r="C231" s="10">
        <f t="shared" si="16"/>
        <v>13.77099732208066</v>
      </c>
      <c r="D231" s="10">
        <f t="shared" si="17"/>
        <v>8.6586058589629147</v>
      </c>
      <c r="E231" s="10">
        <f t="shared" si="18"/>
        <v>52.081473667126509</v>
      </c>
      <c r="F231" s="10">
        <f t="shared" si="19"/>
        <v>0.26779193378235822</v>
      </c>
      <c r="G231" s="10">
        <f t="shared" si="20"/>
        <v>25.221131218047553</v>
      </c>
      <c r="H231" s="9"/>
      <c r="K231" s="9" t="s">
        <v>299</v>
      </c>
      <c r="L231" s="24">
        <f t="shared" si="22"/>
        <v>11925</v>
      </c>
      <c r="M231" s="9" t="s">
        <v>299</v>
      </c>
    </row>
    <row r="232" spans="1:15" x14ac:dyDescent="0.25">
      <c r="A232" t="str">
        <f t="shared" si="14"/>
        <v>UCC AT HILLINGDON HOSPITAL (AD904)</v>
      </c>
      <c r="B232" s="10">
        <f t="shared" si="15"/>
        <v>0</v>
      </c>
      <c r="C232" s="10">
        <f t="shared" si="16"/>
        <v>13.870362651104626</v>
      </c>
      <c r="D232" s="10">
        <f t="shared" si="17"/>
        <v>11.984160066694455</v>
      </c>
      <c r="E232" s="10">
        <f t="shared" si="18"/>
        <v>58.388912046686116</v>
      </c>
      <c r="F232" s="10">
        <f t="shared" si="19"/>
        <v>3.0741975823259691</v>
      </c>
      <c r="G232" s="10">
        <f t="shared" si="20"/>
        <v>12.682367653188829</v>
      </c>
      <c r="H232" s="9"/>
      <c r="K232" s="9" t="s">
        <v>248</v>
      </c>
      <c r="L232" s="24">
        <f t="shared" si="22"/>
        <v>90</v>
      </c>
      <c r="M232" s="9" t="s">
        <v>248</v>
      </c>
    </row>
    <row r="233" spans="1:15" x14ac:dyDescent="0.25">
      <c r="A233" t="str">
        <f t="shared" si="14"/>
        <v>UNIVERSITY COLLEGE LONDON HOSPITALS NHS FOUNDATION TRUST (RRV)</v>
      </c>
      <c r="B233" s="10">
        <f t="shared" si="15"/>
        <v>0.3510945890128046</v>
      </c>
      <c r="C233" s="10">
        <f t="shared" si="16"/>
        <v>16.467024645463308</v>
      </c>
      <c r="D233" s="10">
        <f t="shared" si="17"/>
        <v>33.946027812198814</v>
      </c>
      <c r="E233" s="10">
        <f t="shared" si="18"/>
        <v>43.446234338427644</v>
      </c>
      <c r="F233" s="10">
        <f t="shared" si="19"/>
        <v>3.8069668181192347</v>
      </c>
      <c r="G233" s="10">
        <f t="shared" si="20"/>
        <v>1.9826517967781909</v>
      </c>
      <c r="H233" s="9"/>
    </row>
    <row r="234" spans="1:15" x14ac:dyDescent="0.25">
      <c r="A234" t="str">
        <f t="shared" si="14"/>
        <v>URGENT CARE CENTRE (AD903)</v>
      </c>
      <c r="B234" s="10">
        <f t="shared" si="15"/>
        <v>0</v>
      </c>
      <c r="C234" s="10">
        <f t="shared" si="16"/>
        <v>20.785629688116856</v>
      </c>
      <c r="D234" s="10">
        <f t="shared" si="17"/>
        <v>10.313857086458745</v>
      </c>
      <c r="E234" s="10">
        <f t="shared" si="18"/>
        <v>58.073430714567706</v>
      </c>
      <c r="F234" s="10">
        <f t="shared" si="19"/>
        <v>0.75009869719699962</v>
      </c>
      <c r="G234" s="10">
        <f t="shared" si="20"/>
        <v>10.076983813659691</v>
      </c>
      <c r="H234" s="9"/>
    </row>
    <row r="235" spans="1:15" x14ac:dyDescent="0.25">
      <c r="A235" t="str">
        <f t="shared" si="14"/>
        <v>URGENT CARE CENTRE (NQT5G)</v>
      </c>
      <c r="B235" s="10">
        <f t="shared" si="15"/>
        <v>0.12503125781445362</v>
      </c>
      <c r="C235" s="10">
        <f t="shared" si="16"/>
        <v>7.5018754688672168E-2</v>
      </c>
      <c r="D235" s="10">
        <f t="shared" si="17"/>
        <v>1.7754438609652412</v>
      </c>
      <c r="E235" s="10">
        <f t="shared" si="18"/>
        <v>56.789197299324833</v>
      </c>
      <c r="F235" s="10">
        <f t="shared" si="19"/>
        <v>41.060265066266567</v>
      </c>
      <c r="G235" s="10">
        <f t="shared" si="20"/>
        <v>0.17504376094023505</v>
      </c>
      <c r="H235" s="9"/>
    </row>
    <row r="236" spans="1:15" x14ac:dyDescent="0.25">
      <c r="A236" t="str">
        <f t="shared" si="14"/>
        <v>UTC - CENTRAL MIDDLESEX HOSPITAL (AD918)</v>
      </c>
      <c r="B236" s="10">
        <f t="shared" si="15"/>
        <v>0</v>
      </c>
      <c r="C236" s="10">
        <f t="shared" si="16"/>
        <v>0</v>
      </c>
      <c r="D236" s="10">
        <f t="shared" si="17"/>
        <v>8.1971677559912859</v>
      </c>
      <c r="E236" s="10">
        <f t="shared" si="18"/>
        <v>79.629629629629633</v>
      </c>
      <c r="F236" s="10">
        <f t="shared" si="19"/>
        <v>3.4041394335511983</v>
      </c>
      <c r="G236" s="10">
        <f t="shared" si="20"/>
        <v>8.7690631808278869</v>
      </c>
      <c r="H236" s="9"/>
    </row>
    <row r="237" spans="1:15" x14ac:dyDescent="0.25">
      <c r="A237" t="str">
        <f t="shared" si="14"/>
        <v>WHITTINGTON HEALTH NHS TRUST (RKE)</v>
      </c>
      <c r="B237" s="10">
        <f t="shared" si="15"/>
        <v>0.33536950532997961</v>
      </c>
      <c r="C237" s="10">
        <f t="shared" si="16"/>
        <v>9.3184812552401493</v>
      </c>
      <c r="D237" s="10">
        <f t="shared" si="17"/>
        <v>34.674811354653251</v>
      </c>
      <c r="E237" s="10">
        <f t="shared" si="18"/>
        <v>52.167924302311654</v>
      </c>
      <c r="F237" s="10">
        <f t="shared" si="19"/>
        <v>2.1858905258114745</v>
      </c>
      <c r="G237" s="10">
        <f t="shared" si="20"/>
        <v>1.3175230566534915</v>
      </c>
      <c r="H237" s="9"/>
    </row>
    <row r="238" spans="1:15" x14ac:dyDescent="0.25">
      <c r="A238" t="str">
        <f t="shared" si="14"/>
        <v>Grand Total</v>
      </c>
      <c r="B238" s="10">
        <f t="shared" si="15"/>
        <v>5.2046596314293891</v>
      </c>
      <c r="C238" s="10">
        <f t="shared" si="16"/>
        <v>6.9911599919838725</v>
      </c>
      <c r="D238" s="10">
        <f t="shared" si="17"/>
        <v>24.95996218031835</v>
      </c>
      <c r="E238" s="10">
        <f t="shared" si="18"/>
        <v>30.598143615445096</v>
      </c>
      <c r="F238" s="10">
        <f t="shared" si="19"/>
        <v>4.5339083934685682</v>
      </c>
      <c r="G238" s="10">
        <f t="shared" si="20"/>
        <v>27.712166187354732</v>
      </c>
      <c r="H238" s="9"/>
    </row>
    <row r="239" spans="1:15" x14ac:dyDescent="0.25">
      <c r="A239">
        <f t="shared" ref="A239:A270" si="24">A53</f>
        <v>0</v>
      </c>
      <c r="B239" s="10" t="e">
        <f t="shared" ref="B239:B270" si="25">(B53/H53)*100</f>
        <v>#DIV/0!</v>
      </c>
      <c r="C239" s="10" t="e">
        <f t="shared" ref="C239:C270" si="26">(C53/H53)*100</f>
        <v>#DIV/0!</v>
      </c>
      <c r="D239" s="10" t="e">
        <f t="shared" ref="D239:D270" si="27">(D53/H53)*100</f>
        <v>#DIV/0!</v>
      </c>
      <c r="E239" s="10" t="e">
        <f t="shared" ref="E239:E270" si="28">(E53/H53)*100</f>
        <v>#DIV/0!</v>
      </c>
      <c r="F239" s="10" t="e">
        <f t="shared" ref="F239:F270" si="29">(F53/H53)*100</f>
        <v>#DIV/0!</v>
      </c>
      <c r="G239" s="10" t="e">
        <f t="shared" ref="G239:G270" si="30">(G53/H53)*100</f>
        <v>#DIV/0!</v>
      </c>
      <c r="H239" s="9"/>
    </row>
    <row r="240" spans="1:15" x14ac:dyDescent="0.25">
      <c r="A240">
        <f t="shared" si="24"/>
        <v>0</v>
      </c>
      <c r="B240" s="10" t="e">
        <f t="shared" si="25"/>
        <v>#DIV/0!</v>
      </c>
      <c r="C240" s="10" t="e">
        <f t="shared" si="26"/>
        <v>#DIV/0!</v>
      </c>
      <c r="D240" s="10" t="e">
        <f t="shared" si="27"/>
        <v>#DIV/0!</v>
      </c>
      <c r="E240" s="10" t="e">
        <f t="shared" si="28"/>
        <v>#DIV/0!</v>
      </c>
      <c r="F240" s="10" t="e">
        <f t="shared" si="29"/>
        <v>#DIV/0!</v>
      </c>
      <c r="G240" s="10" t="e">
        <f t="shared" si="30"/>
        <v>#DIV/0!</v>
      </c>
      <c r="H240" s="9"/>
    </row>
    <row r="241" spans="1:8" x14ac:dyDescent="0.25">
      <c r="A241">
        <f t="shared" si="24"/>
        <v>0</v>
      </c>
      <c r="B241" s="10" t="e">
        <f t="shared" si="25"/>
        <v>#DIV/0!</v>
      </c>
      <c r="C241" s="10" t="e">
        <f t="shared" si="26"/>
        <v>#DIV/0!</v>
      </c>
      <c r="D241" s="10" t="e">
        <f t="shared" si="27"/>
        <v>#DIV/0!</v>
      </c>
      <c r="E241" s="10" t="e">
        <f t="shared" si="28"/>
        <v>#DIV/0!</v>
      </c>
      <c r="F241" s="10" t="e">
        <f t="shared" si="29"/>
        <v>#DIV/0!</v>
      </c>
      <c r="G241" s="10" t="e">
        <f t="shared" si="30"/>
        <v>#DIV/0!</v>
      </c>
      <c r="H241" s="9"/>
    </row>
    <row r="242" spans="1:8" x14ac:dyDescent="0.25">
      <c r="A242">
        <f t="shared" si="24"/>
        <v>0</v>
      </c>
      <c r="B242" s="10" t="e">
        <f t="shared" si="25"/>
        <v>#DIV/0!</v>
      </c>
      <c r="C242" s="10" t="e">
        <f t="shared" si="26"/>
        <v>#DIV/0!</v>
      </c>
      <c r="D242" s="10" t="e">
        <f t="shared" si="27"/>
        <v>#DIV/0!</v>
      </c>
      <c r="E242" s="10" t="e">
        <f t="shared" si="28"/>
        <v>#DIV/0!</v>
      </c>
      <c r="F242" s="10" t="e">
        <f t="shared" si="29"/>
        <v>#DIV/0!</v>
      </c>
      <c r="G242" s="10" t="e">
        <f t="shared" si="30"/>
        <v>#DIV/0!</v>
      </c>
      <c r="H242" s="9"/>
    </row>
    <row r="243" spans="1:8" x14ac:dyDescent="0.25">
      <c r="A243">
        <f t="shared" si="24"/>
        <v>0</v>
      </c>
      <c r="B243" s="10" t="e">
        <f t="shared" si="25"/>
        <v>#DIV/0!</v>
      </c>
      <c r="C243" s="10" t="e">
        <f t="shared" si="26"/>
        <v>#DIV/0!</v>
      </c>
      <c r="D243" s="10" t="e">
        <f t="shared" si="27"/>
        <v>#DIV/0!</v>
      </c>
      <c r="E243" s="10" t="e">
        <f t="shared" si="28"/>
        <v>#DIV/0!</v>
      </c>
      <c r="F243" s="10" t="e">
        <f t="shared" si="29"/>
        <v>#DIV/0!</v>
      </c>
      <c r="G243" s="10" t="e">
        <f t="shared" si="30"/>
        <v>#DIV/0!</v>
      </c>
      <c r="H243" s="9"/>
    </row>
    <row r="244" spans="1:8" x14ac:dyDescent="0.25">
      <c r="A244">
        <f t="shared" si="24"/>
        <v>0</v>
      </c>
      <c r="B244" s="10" t="e">
        <f t="shared" si="25"/>
        <v>#DIV/0!</v>
      </c>
      <c r="C244" s="10" t="e">
        <f t="shared" si="26"/>
        <v>#DIV/0!</v>
      </c>
      <c r="D244" s="10" t="e">
        <f t="shared" si="27"/>
        <v>#DIV/0!</v>
      </c>
      <c r="E244" s="10" t="e">
        <f t="shared" si="28"/>
        <v>#DIV/0!</v>
      </c>
      <c r="F244" s="10" t="e">
        <f t="shared" si="29"/>
        <v>#DIV/0!</v>
      </c>
      <c r="G244" s="10" t="e">
        <f t="shared" si="30"/>
        <v>#DIV/0!</v>
      </c>
      <c r="H244" s="9"/>
    </row>
    <row r="245" spans="1:8" x14ac:dyDescent="0.25">
      <c r="A245">
        <f t="shared" si="24"/>
        <v>0</v>
      </c>
      <c r="B245" s="10" t="e">
        <f t="shared" si="25"/>
        <v>#DIV/0!</v>
      </c>
      <c r="C245" s="10" t="e">
        <f t="shared" si="26"/>
        <v>#DIV/0!</v>
      </c>
      <c r="D245" s="10" t="e">
        <f t="shared" si="27"/>
        <v>#DIV/0!</v>
      </c>
      <c r="E245" s="10" t="e">
        <f t="shared" si="28"/>
        <v>#DIV/0!</v>
      </c>
      <c r="F245" s="10" t="e">
        <f t="shared" si="29"/>
        <v>#DIV/0!</v>
      </c>
      <c r="G245" s="10" t="e">
        <f t="shared" si="30"/>
        <v>#DIV/0!</v>
      </c>
      <c r="H245" s="9"/>
    </row>
    <row r="246" spans="1:8" x14ac:dyDescent="0.25">
      <c r="A246">
        <f t="shared" si="24"/>
        <v>0</v>
      </c>
      <c r="B246" s="10" t="e">
        <f t="shared" si="25"/>
        <v>#DIV/0!</v>
      </c>
      <c r="C246" s="10" t="e">
        <f t="shared" si="26"/>
        <v>#DIV/0!</v>
      </c>
      <c r="D246" s="10" t="e">
        <f t="shared" si="27"/>
        <v>#DIV/0!</v>
      </c>
      <c r="E246" s="10" t="e">
        <f t="shared" si="28"/>
        <v>#DIV/0!</v>
      </c>
      <c r="F246" s="10" t="e">
        <f t="shared" si="29"/>
        <v>#DIV/0!</v>
      </c>
      <c r="G246" s="10" t="e">
        <f t="shared" si="30"/>
        <v>#DIV/0!</v>
      </c>
      <c r="H246" s="9"/>
    </row>
    <row r="247" spans="1:8" x14ac:dyDescent="0.25">
      <c r="A247">
        <f t="shared" si="24"/>
        <v>0</v>
      </c>
      <c r="B247" s="10" t="e">
        <f t="shared" si="25"/>
        <v>#DIV/0!</v>
      </c>
      <c r="C247" s="10" t="e">
        <f t="shared" si="26"/>
        <v>#DIV/0!</v>
      </c>
      <c r="D247" s="10" t="e">
        <f t="shared" si="27"/>
        <v>#DIV/0!</v>
      </c>
      <c r="E247" s="10" t="e">
        <f t="shared" si="28"/>
        <v>#DIV/0!</v>
      </c>
      <c r="F247" s="10" t="e">
        <f t="shared" si="29"/>
        <v>#DIV/0!</v>
      </c>
      <c r="G247" s="10" t="e">
        <f t="shared" si="30"/>
        <v>#DIV/0!</v>
      </c>
      <c r="H247" s="9"/>
    </row>
    <row r="248" spans="1:8" x14ac:dyDescent="0.25">
      <c r="A248">
        <f t="shared" si="24"/>
        <v>0</v>
      </c>
      <c r="B248" s="10" t="e">
        <f t="shared" si="25"/>
        <v>#DIV/0!</v>
      </c>
      <c r="C248" s="10" t="e">
        <f t="shared" si="26"/>
        <v>#DIV/0!</v>
      </c>
      <c r="D248" s="10" t="e">
        <f t="shared" si="27"/>
        <v>#DIV/0!</v>
      </c>
      <c r="E248" s="10" t="e">
        <f t="shared" si="28"/>
        <v>#DIV/0!</v>
      </c>
      <c r="F248" s="10" t="e">
        <f t="shared" si="29"/>
        <v>#DIV/0!</v>
      </c>
      <c r="G248" s="10" t="e">
        <f t="shared" si="30"/>
        <v>#DIV/0!</v>
      </c>
      <c r="H248" s="9"/>
    </row>
    <row r="249" spans="1:8" x14ac:dyDescent="0.25">
      <c r="A249">
        <f t="shared" si="24"/>
        <v>0</v>
      </c>
      <c r="B249" s="10" t="e">
        <f t="shared" si="25"/>
        <v>#DIV/0!</v>
      </c>
      <c r="C249" s="10" t="e">
        <f t="shared" si="26"/>
        <v>#DIV/0!</v>
      </c>
      <c r="D249" s="10" t="e">
        <f t="shared" si="27"/>
        <v>#DIV/0!</v>
      </c>
      <c r="E249" s="10" t="e">
        <f t="shared" si="28"/>
        <v>#DIV/0!</v>
      </c>
      <c r="F249" s="10" t="e">
        <f t="shared" si="29"/>
        <v>#DIV/0!</v>
      </c>
      <c r="G249" s="10" t="e">
        <f t="shared" si="30"/>
        <v>#DIV/0!</v>
      </c>
      <c r="H249" s="9"/>
    </row>
    <row r="250" spans="1:8" x14ac:dyDescent="0.25">
      <c r="A250">
        <f t="shared" si="24"/>
        <v>0</v>
      </c>
      <c r="B250" s="10" t="e">
        <f t="shared" si="25"/>
        <v>#DIV/0!</v>
      </c>
      <c r="C250" s="10" t="e">
        <f t="shared" si="26"/>
        <v>#DIV/0!</v>
      </c>
      <c r="D250" s="10" t="e">
        <f t="shared" si="27"/>
        <v>#DIV/0!</v>
      </c>
      <c r="E250" s="10" t="e">
        <f t="shared" si="28"/>
        <v>#DIV/0!</v>
      </c>
      <c r="F250" s="10" t="e">
        <f t="shared" si="29"/>
        <v>#DIV/0!</v>
      </c>
      <c r="G250" s="10" t="e">
        <f t="shared" si="30"/>
        <v>#DIV/0!</v>
      </c>
      <c r="H250" s="9"/>
    </row>
    <row r="251" spans="1:8" x14ac:dyDescent="0.25">
      <c r="A251">
        <f t="shared" si="24"/>
        <v>0</v>
      </c>
      <c r="B251" s="10" t="e">
        <f t="shared" si="25"/>
        <v>#DIV/0!</v>
      </c>
      <c r="C251" s="10" t="e">
        <f t="shared" si="26"/>
        <v>#DIV/0!</v>
      </c>
      <c r="D251" s="10" t="e">
        <f t="shared" si="27"/>
        <v>#DIV/0!</v>
      </c>
      <c r="E251" s="10" t="e">
        <f t="shared" si="28"/>
        <v>#DIV/0!</v>
      </c>
      <c r="F251" s="10" t="e">
        <f t="shared" si="29"/>
        <v>#DIV/0!</v>
      </c>
      <c r="G251" s="10" t="e">
        <f t="shared" si="30"/>
        <v>#DIV/0!</v>
      </c>
      <c r="H251" s="9"/>
    </row>
    <row r="252" spans="1:8" x14ac:dyDescent="0.25">
      <c r="A252">
        <f t="shared" si="24"/>
        <v>0</v>
      </c>
      <c r="B252" s="10" t="e">
        <f t="shared" si="25"/>
        <v>#DIV/0!</v>
      </c>
      <c r="C252" s="10" t="e">
        <f t="shared" si="26"/>
        <v>#DIV/0!</v>
      </c>
      <c r="D252" s="10" t="e">
        <f t="shared" si="27"/>
        <v>#DIV/0!</v>
      </c>
      <c r="E252" s="10" t="e">
        <f t="shared" si="28"/>
        <v>#DIV/0!</v>
      </c>
      <c r="F252" s="10" t="e">
        <f t="shared" si="29"/>
        <v>#DIV/0!</v>
      </c>
      <c r="G252" s="10" t="e">
        <f t="shared" si="30"/>
        <v>#DIV/0!</v>
      </c>
      <c r="H252" s="9"/>
    </row>
    <row r="253" spans="1:8" x14ac:dyDescent="0.25">
      <c r="A253">
        <f t="shared" si="24"/>
        <v>0</v>
      </c>
      <c r="B253" s="10" t="e">
        <f t="shared" si="25"/>
        <v>#DIV/0!</v>
      </c>
      <c r="C253" s="10" t="e">
        <f t="shared" si="26"/>
        <v>#DIV/0!</v>
      </c>
      <c r="D253" s="10" t="e">
        <f t="shared" si="27"/>
        <v>#DIV/0!</v>
      </c>
      <c r="E253" s="10" t="e">
        <f t="shared" si="28"/>
        <v>#DIV/0!</v>
      </c>
      <c r="F253" s="10" t="e">
        <f t="shared" si="29"/>
        <v>#DIV/0!</v>
      </c>
      <c r="G253" s="10" t="e">
        <f t="shared" si="30"/>
        <v>#DIV/0!</v>
      </c>
      <c r="H253" s="9"/>
    </row>
    <row r="254" spans="1:8" x14ac:dyDescent="0.25">
      <c r="A254">
        <f t="shared" si="24"/>
        <v>0</v>
      </c>
      <c r="B254" s="10" t="e">
        <f t="shared" si="25"/>
        <v>#DIV/0!</v>
      </c>
      <c r="C254" s="10" t="e">
        <f t="shared" si="26"/>
        <v>#DIV/0!</v>
      </c>
      <c r="D254" s="10" t="e">
        <f t="shared" si="27"/>
        <v>#DIV/0!</v>
      </c>
      <c r="E254" s="10" t="e">
        <f t="shared" si="28"/>
        <v>#DIV/0!</v>
      </c>
      <c r="F254" s="10" t="e">
        <f t="shared" si="29"/>
        <v>#DIV/0!</v>
      </c>
      <c r="G254" s="10" t="e">
        <f t="shared" si="30"/>
        <v>#DIV/0!</v>
      </c>
      <c r="H254" s="9"/>
    </row>
    <row r="255" spans="1:8" x14ac:dyDescent="0.25">
      <c r="A255">
        <f t="shared" si="24"/>
        <v>0</v>
      </c>
      <c r="B255" s="10" t="e">
        <f t="shared" si="25"/>
        <v>#DIV/0!</v>
      </c>
      <c r="C255" s="10" t="e">
        <f t="shared" si="26"/>
        <v>#DIV/0!</v>
      </c>
      <c r="D255" s="10" t="e">
        <f t="shared" si="27"/>
        <v>#DIV/0!</v>
      </c>
      <c r="E255" s="10" t="e">
        <f t="shared" si="28"/>
        <v>#DIV/0!</v>
      </c>
      <c r="F255" s="10" t="e">
        <f t="shared" si="29"/>
        <v>#DIV/0!</v>
      </c>
      <c r="G255" s="10" t="e">
        <f t="shared" si="30"/>
        <v>#DIV/0!</v>
      </c>
      <c r="H255" s="9"/>
    </row>
    <row r="256" spans="1:8" x14ac:dyDescent="0.25">
      <c r="A256">
        <f t="shared" si="24"/>
        <v>0</v>
      </c>
      <c r="B256" s="10" t="e">
        <f t="shared" si="25"/>
        <v>#DIV/0!</v>
      </c>
      <c r="C256" s="10" t="e">
        <f t="shared" si="26"/>
        <v>#DIV/0!</v>
      </c>
      <c r="D256" s="10" t="e">
        <f t="shared" si="27"/>
        <v>#DIV/0!</v>
      </c>
      <c r="E256" s="10" t="e">
        <f t="shared" si="28"/>
        <v>#DIV/0!</v>
      </c>
      <c r="F256" s="10" t="e">
        <f t="shared" si="29"/>
        <v>#DIV/0!</v>
      </c>
      <c r="G256" s="10" t="e">
        <f t="shared" si="30"/>
        <v>#DIV/0!</v>
      </c>
      <c r="H256" s="9"/>
    </row>
    <row r="257" spans="1:8" x14ac:dyDescent="0.25">
      <c r="A257">
        <f t="shared" si="24"/>
        <v>0</v>
      </c>
      <c r="B257" s="10" t="e">
        <f t="shared" si="25"/>
        <v>#DIV/0!</v>
      </c>
      <c r="C257" s="10" t="e">
        <f t="shared" si="26"/>
        <v>#DIV/0!</v>
      </c>
      <c r="D257" s="10" t="e">
        <f t="shared" si="27"/>
        <v>#DIV/0!</v>
      </c>
      <c r="E257" s="10" t="e">
        <f t="shared" si="28"/>
        <v>#DIV/0!</v>
      </c>
      <c r="F257" s="10" t="e">
        <f t="shared" si="29"/>
        <v>#DIV/0!</v>
      </c>
      <c r="G257" s="10" t="e">
        <f t="shared" si="30"/>
        <v>#DIV/0!</v>
      </c>
      <c r="H257" s="9"/>
    </row>
    <row r="258" spans="1:8" x14ac:dyDescent="0.25">
      <c r="A258">
        <f t="shared" si="24"/>
        <v>0</v>
      </c>
      <c r="B258" s="10" t="e">
        <f t="shared" si="25"/>
        <v>#DIV/0!</v>
      </c>
      <c r="C258" s="10" t="e">
        <f t="shared" si="26"/>
        <v>#DIV/0!</v>
      </c>
      <c r="D258" s="10" t="e">
        <f t="shared" si="27"/>
        <v>#DIV/0!</v>
      </c>
      <c r="E258" s="10" t="e">
        <f t="shared" si="28"/>
        <v>#DIV/0!</v>
      </c>
      <c r="F258" s="10" t="e">
        <f t="shared" si="29"/>
        <v>#DIV/0!</v>
      </c>
      <c r="G258" s="10" t="e">
        <f t="shared" si="30"/>
        <v>#DIV/0!</v>
      </c>
      <c r="H258" s="9"/>
    </row>
    <row r="259" spans="1:8" x14ac:dyDescent="0.25">
      <c r="A259">
        <f t="shared" si="24"/>
        <v>0</v>
      </c>
      <c r="B259" s="10" t="e">
        <f t="shared" si="25"/>
        <v>#DIV/0!</v>
      </c>
      <c r="C259" s="10" t="e">
        <f t="shared" si="26"/>
        <v>#DIV/0!</v>
      </c>
      <c r="D259" s="10" t="e">
        <f t="shared" si="27"/>
        <v>#DIV/0!</v>
      </c>
      <c r="E259" s="10" t="e">
        <f t="shared" si="28"/>
        <v>#DIV/0!</v>
      </c>
      <c r="F259" s="10" t="e">
        <f t="shared" si="29"/>
        <v>#DIV/0!</v>
      </c>
      <c r="G259" s="10" t="e">
        <f t="shared" si="30"/>
        <v>#DIV/0!</v>
      </c>
      <c r="H259" s="9"/>
    </row>
    <row r="260" spans="1:8" x14ac:dyDescent="0.25">
      <c r="A260">
        <f t="shared" si="24"/>
        <v>0</v>
      </c>
      <c r="B260" s="10" t="e">
        <f t="shared" si="25"/>
        <v>#DIV/0!</v>
      </c>
      <c r="C260" s="10" t="e">
        <f t="shared" si="26"/>
        <v>#DIV/0!</v>
      </c>
      <c r="D260" s="10" t="e">
        <f t="shared" si="27"/>
        <v>#DIV/0!</v>
      </c>
      <c r="E260" s="10" t="e">
        <f t="shared" si="28"/>
        <v>#DIV/0!</v>
      </c>
      <c r="F260" s="10" t="e">
        <f t="shared" si="29"/>
        <v>#DIV/0!</v>
      </c>
      <c r="G260" s="10" t="e">
        <f t="shared" si="30"/>
        <v>#DIV/0!</v>
      </c>
      <c r="H260" s="9"/>
    </row>
    <row r="261" spans="1:8" x14ac:dyDescent="0.25">
      <c r="A261">
        <f t="shared" si="24"/>
        <v>0</v>
      </c>
      <c r="B261" s="10" t="e">
        <f t="shared" si="25"/>
        <v>#DIV/0!</v>
      </c>
      <c r="C261" s="10" t="e">
        <f t="shared" si="26"/>
        <v>#DIV/0!</v>
      </c>
      <c r="D261" s="10" t="e">
        <f t="shared" si="27"/>
        <v>#DIV/0!</v>
      </c>
      <c r="E261" s="10" t="e">
        <f t="shared" si="28"/>
        <v>#DIV/0!</v>
      </c>
      <c r="F261" s="10" t="e">
        <f t="shared" si="29"/>
        <v>#DIV/0!</v>
      </c>
      <c r="G261" s="10" t="e">
        <f t="shared" si="30"/>
        <v>#DIV/0!</v>
      </c>
      <c r="H261" s="9"/>
    </row>
    <row r="262" spans="1:8" x14ac:dyDescent="0.25">
      <c r="A262">
        <f t="shared" si="24"/>
        <v>0</v>
      </c>
      <c r="B262" s="10" t="e">
        <f t="shared" si="25"/>
        <v>#DIV/0!</v>
      </c>
      <c r="C262" s="10" t="e">
        <f t="shared" si="26"/>
        <v>#DIV/0!</v>
      </c>
      <c r="D262" s="10" t="e">
        <f t="shared" si="27"/>
        <v>#DIV/0!</v>
      </c>
      <c r="E262" s="10" t="e">
        <f t="shared" si="28"/>
        <v>#DIV/0!</v>
      </c>
      <c r="F262" s="10" t="e">
        <f t="shared" si="29"/>
        <v>#DIV/0!</v>
      </c>
      <c r="G262" s="10" t="e">
        <f t="shared" si="30"/>
        <v>#DIV/0!</v>
      </c>
      <c r="H262" s="9"/>
    </row>
    <row r="263" spans="1:8" x14ac:dyDescent="0.25">
      <c r="A263">
        <f t="shared" si="24"/>
        <v>0</v>
      </c>
      <c r="B263" s="10" t="e">
        <f t="shared" si="25"/>
        <v>#DIV/0!</v>
      </c>
      <c r="C263" s="10" t="e">
        <f t="shared" si="26"/>
        <v>#DIV/0!</v>
      </c>
      <c r="D263" s="10" t="e">
        <f t="shared" si="27"/>
        <v>#DIV/0!</v>
      </c>
      <c r="E263" s="10" t="e">
        <f t="shared" si="28"/>
        <v>#DIV/0!</v>
      </c>
      <c r="F263" s="10" t="e">
        <f t="shared" si="29"/>
        <v>#DIV/0!</v>
      </c>
      <c r="G263" s="10" t="e">
        <f t="shared" si="30"/>
        <v>#DIV/0!</v>
      </c>
      <c r="H263" s="9"/>
    </row>
    <row r="264" spans="1:8" x14ac:dyDescent="0.25">
      <c r="A264">
        <f t="shared" si="24"/>
        <v>0</v>
      </c>
      <c r="B264" s="10" t="e">
        <f t="shared" si="25"/>
        <v>#DIV/0!</v>
      </c>
      <c r="C264" s="10" t="e">
        <f t="shared" si="26"/>
        <v>#DIV/0!</v>
      </c>
      <c r="D264" s="10" t="e">
        <f t="shared" si="27"/>
        <v>#DIV/0!</v>
      </c>
      <c r="E264" s="10" t="e">
        <f t="shared" si="28"/>
        <v>#DIV/0!</v>
      </c>
      <c r="F264" s="10" t="e">
        <f t="shared" si="29"/>
        <v>#DIV/0!</v>
      </c>
      <c r="G264" s="10" t="e">
        <f t="shared" si="30"/>
        <v>#DIV/0!</v>
      </c>
      <c r="H264" s="9"/>
    </row>
    <row r="265" spans="1:8" x14ac:dyDescent="0.25">
      <c r="A265">
        <f t="shared" si="24"/>
        <v>0</v>
      </c>
      <c r="B265" s="10" t="e">
        <f t="shared" si="25"/>
        <v>#DIV/0!</v>
      </c>
      <c r="C265" s="10" t="e">
        <f t="shared" si="26"/>
        <v>#DIV/0!</v>
      </c>
      <c r="D265" s="10" t="e">
        <f t="shared" si="27"/>
        <v>#DIV/0!</v>
      </c>
      <c r="E265" s="10" t="e">
        <f t="shared" si="28"/>
        <v>#DIV/0!</v>
      </c>
      <c r="F265" s="10" t="e">
        <f t="shared" si="29"/>
        <v>#DIV/0!</v>
      </c>
      <c r="G265" s="10" t="e">
        <f t="shared" si="30"/>
        <v>#DIV/0!</v>
      </c>
      <c r="H265" s="9"/>
    </row>
    <row r="266" spans="1:8" x14ac:dyDescent="0.25">
      <c r="A266">
        <f t="shared" si="24"/>
        <v>0</v>
      </c>
      <c r="B266" s="10" t="e">
        <f t="shared" si="25"/>
        <v>#DIV/0!</v>
      </c>
      <c r="C266" s="10" t="e">
        <f t="shared" si="26"/>
        <v>#DIV/0!</v>
      </c>
      <c r="D266" s="10" t="e">
        <f t="shared" si="27"/>
        <v>#DIV/0!</v>
      </c>
      <c r="E266" s="10" t="e">
        <f t="shared" si="28"/>
        <v>#DIV/0!</v>
      </c>
      <c r="F266" s="10" t="e">
        <f t="shared" si="29"/>
        <v>#DIV/0!</v>
      </c>
      <c r="G266" s="10" t="e">
        <f t="shared" si="30"/>
        <v>#DIV/0!</v>
      </c>
      <c r="H266" s="9"/>
    </row>
    <row r="267" spans="1:8" x14ac:dyDescent="0.25">
      <c r="A267">
        <f t="shared" si="24"/>
        <v>0</v>
      </c>
      <c r="B267" s="10" t="e">
        <f t="shared" si="25"/>
        <v>#DIV/0!</v>
      </c>
      <c r="C267" s="10" t="e">
        <f t="shared" si="26"/>
        <v>#DIV/0!</v>
      </c>
      <c r="D267" s="10" t="e">
        <f t="shared" si="27"/>
        <v>#DIV/0!</v>
      </c>
      <c r="E267" s="10" t="e">
        <f t="shared" si="28"/>
        <v>#DIV/0!</v>
      </c>
      <c r="F267" s="10" t="e">
        <f t="shared" si="29"/>
        <v>#DIV/0!</v>
      </c>
      <c r="G267" s="10" t="e">
        <f t="shared" si="30"/>
        <v>#DIV/0!</v>
      </c>
      <c r="H267" s="9"/>
    </row>
    <row r="268" spans="1:8" x14ac:dyDescent="0.25">
      <c r="A268">
        <f t="shared" si="24"/>
        <v>0</v>
      </c>
      <c r="B268" s="10" t="e">
        <f t="shared" si="25"/>
        <v>#DIV/0!</v>
      </c>
      <c r="C268" s="10" t="e">
        <f t="shared" si="26"/>
        <v>#DIV/0!</v>
      </c>
      <c r="D268" s="10" t="e">
        <f t="shared" si="27"/>
        <v>#DIV/0!</v>
      </c>
      <c r="E268" s="10" t="e">
        <f t="shared" si="28"/>
        <v>#DIV/0!</v>
      </c>
      <c r="F268" s="10" t="e">
        <f t="shared" si="29"/>
        <v>#DIV/0!</v>
      </c>
      <c r="G268" s="10" t="e">
        <f t="shared" si="30"/>
        <v>#DIV/0!</v>
      </c>
      <c r="H268" s="9"/>
    </row>
    <row r="269" spans="1:8" x14ac:dyDescent="0.25">
      <c r="A269">
        <f t="shared" si="24"/>
        <v>0</v>
      </c>
      <c r="B269" s="10" t="e">
        <f t="shared" si="25"/>
        <v>#DIV/0!</v>
      </c>
      <c r="C269" s="10" t="e">
        <f t="shared" si="26"/>
        <v>#DIV/0!</v>
      </c>
      <c r="D269" s="10" t="e">
        <f t="shared" si="27"/>
        <v>#DIV/0!</v>
      </c>
      <c r="E269" s="10" t="e">
        <f t="shared" si="28"/>
        <v>#DIV/0!</v>
      </c>
      <c r="F269" s="10" t="e">
        <f t="shared" si="29"/>
        <v>#DIV/0!</v>
      </c>
      <c r="G269" s="10" t="e">
        <f t="shared" si="30"/>
        <v>#DIV/0!</v>
      </c>
      <c r="H269" s="9"/>
    </row>
    <row r="270" spans="1:8" x14ac:dyDescent="0.25">
      <c r="A270">
        <f t="shared" si="24"/>
        <v>0</v>
      </c>
      <c r="B270" s="10" t="e">
        <f t="shared" si="25"/>
        <v>#DIV/0!</v>
      </c>
      <c r="C270" s="10" t="e">
        <f t="shared" si="26"/>
        <v>#DIV/0!</v>
      </c>
      <c r="D270" s="10" t="e">
        <f t="shared" si="27"/>
        <v>#DIV/0!</v>
      </c>
      <c r="E270" s="10" t="e">
        <f t="shared" si="28"/>
        <v>#DIV/0!</v>
      </c>
      <c r="F270" s="10" t="e">
        <f t="shared" si="29"/>
        <v>#DIV/0!</v>
      </c>
      <c r="G270" s="10" t="e">
        <f t="shared" si="30"/>
        <v>#DIV/0!</v>
      </c>
      <c r="H270" s="9"/>
    </row>
    <row r="271" spans="1:8" x14ac:dyDescent="0.25">
      <c r="A271">
        <f t="shared" ref="A271:A302" si="31">A85</f>
        <v>0</v>
      </c>
      <c r="B271" s="10" t="e">
        <f t="shared" ref="B271:B302" si="32">(B85/H85)*100</f>
        <v>#DIV/0!</v>
      </c>
      <c r="C271" s="10" t="e">
        <f t="shared" ref="C271:C302" si="33">(C85/H85)*100</f>
        <v>#DIV/0!</v>
      </c>
      <c r="D271" s="10" t="e">
        <f t="shared" ref="D271:D302" si="34">(D85/H85)*100</f>
        <v>#DIV/0!</v>
      </c>
      <c r="E271" s="10" t="e">
        <f t="shared" ref="E271:E302" si="35">(E85/H85)*100</f>
        <v>#DIV/0!</v>
      </c>
      <c r="F271" s="10" t="e">
        <f t="shared" ref="F271:F302" si="36">(F85/H85)*100</f>
        <v>#DIV/0!</v>
      </c>
      <c r="G271" s="10" t="e">
        <f t="shared" ref="G271:G302" si="37">(G85/H85)*100</f>
        <v>#DIV/0!</v>
      </c>
      <c r="H271" s="9"/>
    </row>
    <row r="272" spans="1:8" x14ac:dyDescent="0.25">
      <c r="A272">
        <f t="shared" si="31"/>
        <v>0</v>
      </c>
      <c r="B272" s="10" t="e">
        <f t="shared" si="32"/>
        <v>#DIV/0!</v>
      </c>
      <c r="C272" s="10" t="e">
        <f t="shared" si="33"/>
        <v>#DIV/0!</v>
      </c>
      <c r="D272" s="10" t="e">
        <f t="shared" si="34"/>
        <v>#DIV/0!</v>
      </c>
      <c r="E272" s="10" t="e">
        <f t="shared" si="35"/>
        <v>#DIV/0!</v>
      </c>
      <c r="F272" s="10" t="e">
        <f t="shared" si="36"/>
        <v>#DIV/0!</v>
      </c>
      <c r="G272" s="10" t="e">
        <f t="shared" si="37"/>
        <v>#DIV/0!</v>
      </c>
      <c r="H272" s="9"/>
    </row>
    <row r="273" spans="1:8" x14ac:dyDescent="0.25">
      <c r="A273">
        <f t="shared" si="31"/>
        <v>0</v>
      </c>
      <c r="B273" s="10" t="e">
        <f t="shared" si="32"/>
        <v>#DIV/0!</v>
      </c>
      <c r="C273" s="10" t="e">
        <f t="shared" si="33"/>
        <v>#DIV/0!</v>
      </c>
      <c r="D273" s="10" t="e">
        <f t="shared" si="34"/>
        <v>#DIV/0!</v>
      </c>
      <c r="E273" s="10" t="e">
        <f t="shared" si="35"/>
        <v>#DIV/0!</v>
      </c>
      <c r="F273" s="10" t="e">
        <f t="shared" si="36"/>
        <v>#DIV/0!</v>
      </c>
      <c r="G273" s="10" t="e">
        <f t="shared" si="37"/>
        <v>#DIV/0!</v>
      </c>
      <c r="H273" s="9"/>
    </row>
    <row r="274" spans="1:8" x14ac:dyDescent="0.25">
      <c r="A274">
        <f t="shared" si="31"/>
        <v>0</v>
      </c>
      <c r="B274" s="10" t="e">
        <f t="shared" si="32"/>
        <v>#DIV/0!</v>
      </c>
      <c r="C274" s="10" t="e">
        <f t="shared" si="33"/>
        <v>#DIV/0!</v>
      </c>
      <c r="D274" s="10" t="e">
        <f t="shared" si="34"/>
        <v>#DIV/0!</v>
      </c>
      <c r="E274" s="10" t="e">
        <f t="shared" si="35"/>
        <v>#DIV/0!</v>
      </c>
      <c r="F274" s="10" t="e">
        <f t="shared" si="36"/>
        <v>#DIV/0!</v>
      </c>
      <c r="G274" s="10" t="e">
        <f t="shared" si="37"/>
        <v>#DIV/0!</v>
      </c>
      <c r="H274" s="9"/>
    </row>
    <row r="275" spans="1:8" x14ac:dyDescent="0.25">
      <c r="A275">
        <f t="shared" si="31"/>
        <v>0</v>
      </c>
      <c r="B275" s="10" t="e">
        <f t="shared" si="32"/>
        <v>#DIV/0!</v>
      </c>
      <c r="C275" s="10" t="e">
        <f t="shared" si="33"/>
        <v>#DIV/0!</v>
      </c>
      <c r="D275" s="10" t="e">
        <f t="shared" si="34"/>
        <v>#DIV/0!</v>
      </c>
      <c r="E275" s="10" t="e">
        <f t="shared" si="35"/>
        <v>#DIV/0!</v>
      </c>
      <c r="F275" s="10" t="e">
        <f t="shared" si="36"/>
        <v>#DIV/0!</v>
      </c>
      <c r="G275" s="10" t="e">
        <f t="shared" si="37"/>
        <v>#DIV/0!</v>
      </c>
      <c r="H275" s="9"/>
    </row>
    <row r="276" spans="1:8" x14ac:dyDescent="0.25">
      <c r="A276">
        <f t="shared" si="31"/>
        <v>0</v>
      </c>
      <c r="B276" s="10" t="e">
        <f t="shared" si="32"/>
        <v>#DIV/0!</v>
      </c>
      <c r="C276" s="10" t="e">
        <f t="shared" si="33"/>
        <v>#DIV/0!</v>
      </c>
      <c r="D276" s="10" t="e">
        <f t="shared" si="34"/>
        <v>#DIV/0!</v>
      </c>
      <c r="E276" s="10" t="e">
        <f t="shared" si="35"/>
        <v>#DIV/0!</v>
      </c>
      <c r="F276" s="10" t="e">
        <f t="shared" si="36"/>
        <v>#DIV/0!</v>
      </c>
      <c r="G276" s="10" t="e">
        <f t="shared" si="37"/>
        <v>#DIV/0!</v>
      </c>
      <c r="H276" s="9"/>
    </row>
    <row r="277" spans="1:8" x14ac:dyDescent="0.25">
      <c r="A277">
        <f t="shared" si="31"/>
        <v>0</v>
      </c>
      <c r="B277" s="10" t="e">
        <f t="shared" si="32"/>
        <v>#DIV/0!</v>
      </c>
      <c r="C277" s="10" t="e">
        <f t="shared" si="33"/>
        <v>#DIV/0!</v>
      </c>
      <c r="D277" s="10" t="e">
        <f t="shared" si="34"/>
        <v>#DIV/0!</v>
      </c>
      <c r="E277" s="10" t="e">
        <f t="shared" si="35"/>
        <v>#DIV/0!</v>
      </c>
      <c r="F277" s="10" t="e">
        <f t="shared" si="36"/>
        <v>#DIV/0!</v>
      </c>
      <c r="G277" s="10" t="e">
        <f t="shared" si="37"/>
        <v>#DIV/0!</v>
      </c>
      <c r="H277" s="9"/>
    </row>
    <row r="278" spans="1:8" x14ac:dyDescent="0.25">
      <c r="A278">
        <f t="shared" si="31"/>
        <v>0</v>
      </c>
      <c r="B278" s="10" t="e">
        <f t="shared" si="32"/>
        <v>#DIV/0!</v>
      </c>
      <c r="C278" s="10" t="e">
        <f t="shared" si="33"/>
        <v>#DIV/0!</v>
      </c>
      <c r="D278" s="10" t="e">
        <f t="shared" si="34"/>
        <v>#DIV/0!</v>
      </c>
      <c r="E278" s="10" t="e">
        <f t="shared" si="35"/>
        <v>#DIV/0!</v>
      </c>
      <c r="F278" s="10" t="e">
        <f t="shared" si="36"/>
        <v>#DIV/0!</v>
      </c>
      <c r="G278" s="10" t="e">
        <f t="shared" si="37"/>
        <v>#DIV/0!</v>
      </c>
      <c r="H278" s="9"/>
    </row>
    <row r="279" spans="1:8" x14ac:dyDescent="0.25">
      <c r="A279">
        <f t="shared" si="31"/>
        <v>0</v>
      </c>
      <c r="B279" s="10" t="e">
        <f t="shared" si="32"/>
        <v>#DIV/0!</v>
      </c>
      <c r="C279" s="10" t="e">
        <f t="shared" si="33"/>
        <v>#DIV/0!</v>
      </c>
      <c r="D279" s="10" t="e">
        <f t="shared" si="34"/>
        <v>#DIV/0!</v>
      </c>
      <c r="E279" s="10" t="e">
        <f t="shared" si="35"/>
        <v>#DIV/0!</v>
      </c>
      <c r="F279" s="10" t="e">
        <f t="shared" si="36"/>
        <v>#DIV/0!</v>
      </c>
      <c r="G279" s="10" t="e">
        <f t="shared" si="37"/>
        <v>#DIV/0!</v>
      </c>
      <c r="H279" s="9"/>
    </row>
    <row r="280" spans="1:8" x14ac:dyDescent="0.25">
      <c r="A280">
        <f t="shared" si="31"/>
        <v>0</v>
      </c>
      <c r="B280" s="10" t="e">
        <f t="shared" si="32"/>
        <v>#DIV/0!</v>
      </c>
      <c r="C280" s="10" t="e">
        <f t="shared" si="33"/>
        <v>#DIV/0!</v>
      </c>
      <c r="D280" s="10" t="e">
        <f t="shared" si="34"/>
        <v>#DIV/0!</v>
      </c>
      <c r="E280" s="10" t="e">
        <f t="shared" si="35"/>
        <v>#DIV/0!</v>
      </c>
      <c r="F280" s="10" t="e">
        <f t="shared" si="36"/>
        <v>#DIV/0!</v>
      </c>
      <c r="G280" s="10" t="e">
        <f t="shared" si="37"/>
        <v>#DIV/0!</v>
      </c>
      <c r="H280" s="9"/>
    </row>
    <row r="281" spans="1:8" x14ac:dyDescent="0.25">
      <c r="A281">
        <f t="shared" si="31"/>
        <v>0</v>
      </c>
      <c r="B281" s="10" t="e">
        <f t="shared" si="32"/>
        <v>#DIV/0!</v>
      </c>
      <c r="C281" s="10" t="e">
        <f t="shared" si="33"/>
        <v>#DIV/0!</v>
      </c>
      <c r="D281" s="10" t="e">
        <f t="shared" si="34"/>
        <v>#DIV/0!</v>
      </c>
      <c r="E281" s="10" t="e">
        <f t="shared" si="35"/>
        <v>#DIV/0!</v>
      </c>
      <c r="F281" s="10" t="e">
        <f t="shared" si="36"/>
        <v>#DIV/0!</v>
      </c>
      <c r="G281" s="10" t="e">
        <f t="shared" si="37"/>
        <v>#DIV/0!</v>
      </c>
      <c r="H281" s="9"/>
    </row>
    <row r="282" spans="1:8" x14ac:dyDescent="0.25">
      <c r="A282">
        <f t="shared" si="31"/>
        <v>0</v>
      </c>
      <c r="B282" s="10" t="e">
        <f t="shared" si="32"/>
        <v>#DIV/0!</v>
      </c>
      <c r="C282" s="10" t="e">
        <f t="shared" si="33"/>
        <v>#DIV/0!</v>
      </c>
      <c r="D282" s="10" t="e">
        <f t="shared" si="34"/>
        <v>#DIV/0!</v>
      </c>
      <c r="E282" s="10" t="e">
        <f t="shared" si="35"/>
        <v>#DIV/0!</v>
      </c>
      <c r="F282" s="10" t="e">
        <f t="shared" si="36"/>
        <v>#DIV/0!</v>
      </c>
      <c r="G282" s="10" t="e">
        <f t="shared" si="37"/>
        <v>#DIV/0!</v>
      </c>
      <c r="H282" s="9"/>
    </row>
    <row r="283" spans="1:8" x14ac:dyDescent="0.25">
      <c r="A283">
        <f t="shared" si="31"/>
        <v>0</v>
      </c>
      <c r="B283" s="10" t="e">
        <f t="shared" si="32"/>
        <v>#DIV/0!</v>
      </c>
      <c r="C283" s="10" t="e">
        <f t="shared" si="33"/>
        <v>#DIV/0!</v>
      </c>
      <c r="D283" s="10" t="e">
        <f t="shared" si="34"/>
        <v>#DIV/0!</v>
      </c>
      <c r="E283" s="10" t="e">
        <f t="shared" si="35"/>
        <v>#DIV/0!</v>
      </c>
      <c r="F283" s="10" t="e">
        <f t="shared" si="36"/>
        <v>#DIV/0!</v>
      </c>
      <c r="G283" s="10" t="e">
        <f t="shared" si="37"/>
        <v>#DIV/0!</v>
      </c>
      <c r="H283" s="9"/>
    </row>
    <row r="284" spans="1:8" x14ac:dyDescent="0.25">
      <c r="A284">
        <f t="shared" si="31"/>
        <v>0</v>
      </c>
      <c r="B284" s="10" t="e">
        <f t="shared" si="32"/>
        <v>#DIV/0!</v>
      </c>
      <c r="C284" s="10" t="e">
        <f t="shared" si="33"/>
        <v>#DIV/0!</v>
      </c>
      <c r="D284" s="10" t="e">
        <f t="shared" si="34"/>
        <v>#DIV/0!</v>
      </c>
      <c r="E284" s="10" t="e">
        <f t="shared" si="35"/>
        <v>#DIV/0!</v>
      </c>
      <c r="F284" s="10" t="e">
        <f t="shared" si="36"/>
        <v>#DIV/0!</v>
      </c>
      <c r="G284" s="10" t="e">
        <f t="shared" si="37"/>
        <v>#DIV/0!</v>
      </c>
      <c r="H284" s="9"/>
    </row>
    <row r="285" spans="1:8" x14ac:dyDescent="0.25">
      <c r="A285">
        <f t="shared" si="31"/>
        <v>0</v>
      </c>
      <c r="B285" s="10" t="e">
        <f t="shared" si="32"/>
        <v>#DIV/0!</v>
      </c>
      <c r="C285" s="10" t="e">
        <f t="shared" si="33"/>
        <v>#DIV/0!</v>
      </c>
      <c r="D285" s="10" t="e">
        <f t="shared" si="34"/>
        <v>#DIV/0!</v>
      </c>
      <c r="E285" s="10" t="e">
        <f t="shared" si="35"/>
        <v>#DIV/0!</v>
      </c>
      <c r="F285" s="10" t="e">
        <f t="shared" si="36"/>
        <v>#DIV/0!</v>
      </c>
      <c r="G285" s="10" t="e">
        <f t="shared" si="37"/>
        <v>#DIV/0!</v>
      </c>
      <c r="H285" s="9"/>
    </row>
    <row r="286" spans="1:8" x14ac:dyDescent="0.25">
      <c r="A286">
        <f t="shared" si="31"/>
        <v>0</v>
      </c>
      <c r="B286" s="10" t="e">
        <f t="shared" si="32"/>
        <v>#DIV/0!</v>
      </c>
      <c r="C286" s="10" t="e">
        <f t="shared" si="33"/>
        <v>#DIV/0!</v>
      </c>
      <c r="D286" s="10" t="e">
        <f t="shared" si="34"/>
        <v>#DIV/0!</v>
      </c>
      <c r="E286" s="10" t="e">
        <f t="shared" si="35"/>
        <v>#DIV/0!</v>
      </c>
      <c r="F286" s="10" t="e">
        <f t="shared" si="36"/>
        <v>#DIV/0!</v>
      </c>
      <c r="G286" s="10" t="e">
        <f t="shared" si="37"/>
        <v>#DIV/0!</v>
      </c>
      <c r="H286" s="9"/>
    </row>
    <row r="287" spans="1:8" x14ac:dyDescent="0.25">
      <c r="A287">
        <f t="shared" si="31"/>
        <v>0</v>
      </c>
      <c r="B287" s="10" t="e">
        <f t="shared" si="32"/>
        <v>#DIV/0!</v>
      </c>
      <c r="C287" s="10" t="e">
        <f t="shared" si="33"/>
        <v>#DIV/0!</v>
      </c>
      <c r="D287" s="10" t="e">
        <f t="shared" si="34"/>
        <v>#DIV/0!</v>
      </c>
      <c r="E287" s="10" t="e">
        <f t="shared" si="35"/>
        <v>#DIV/0!</v>
      </c>
      <c r="F287" s="10" t="e">
        <f t="shared" si="36"/>
        <v>#DIV/0!</v>
      </c>
      <c r="G287" s="10" t="e">
        <f t="shared" si="37"/>
        <v>#DIV/0!</v>
      </c>
      <c r="H287" s="9"/>
    </row>
    <row r="288" spans="1:8" x14ac:dyDescent="0.25">
      <c r="A288">
        <f t="shared" si="31"/>
        <v>0</v>
      </c>
      <c r="B288" s="10" t="e">
        <f t="shared" si="32"/>
        <v>#DIV/0!</v>
      </c>
      <c r="C288" s="10" t="e">
        <f t="shared" si="33"/>
        <v>#DIV/0!</v>
      </c>
      <c r="D288" s="10" t="e">
        <f t="shared" si="34"/>
        <v>#DIV/0!</v>
      </c>
      <c r="E288" s="10" t="e">
        <f t="shared" si="35"/>
        <v>#DIV/0!</v>
      </c>
      <c r="F288" s="10" t="e">
        <f t="shared" si="36"/>
        <v>#DIV/0!</v>
      </c>
      <c r="G288" s="10" t="e">
        <f t="shared" si="37"/>
        <v>#DIV/0!</v>
      </c>
      <c r="H288" s="9"/>
    </row>
    <row r="289" spans="1:8" x14ac:dyDescent="0.25">
      <c r="A289">
        <f t="shared" si="31"/>
        <v>0</v>
      </c>
      <c r="B289" s="10" t="e">
        <f t="shared" si="32"/>
        <v>#DIV/0!</v>
      </c>
      <c r="C289" s="10" t="e">
        <f t="shared" si="33"/>
        <v>#DIV/0!</v>
      </c>
      <c r="D289" s="10" t="e">
        <f t="shared" si="34"/>
        <v>#DIV/0!</v>
      </c>
      <c r="E289" s="10" t="e">
        <f t="shared" si="35"/>
        <v>#DIV/0!</v>
      </c>
      <c r="F289" s="10" t="e">
        <f t="shared" si="36"/>
        <v>#DIV/0!</v>
      </c>
      <c r="G289" s="10" t="e">
        <f t="shared" si="37"/>
        <v>#DIV/0!</v>
      </c>
      <c r="H289" s="9"/>
    </row>
    <row r="290" spans="1:8" x14ac:dyDescent="0.25">
      <c r="A290">
        <f t="shared" si="31"/>
        <v>0</v>
      </c>
      <c r="B290" s="10" t="e">
        <f t="shared" si="32"/>
        <v>#DIV/0!</v>
      </c>
      <c r="C290" s="10" t="e">
        <f t="shared" si="33"/>
        <v>#DIV/0!</v>
      </c>
      <c r="D290" s="10" t="e">
        <f t="shared" si="34"/>
        <v>#DIV/0!</v>
      </c>
      <c r="E290" s="10" t="e">
        <f t="shared" si="35"/>
        <v>#DIV/0!</v>
      </c>
      <c r="F290" s="10" t="e">
        <f t="shared" si="36"/>
        <v>#DIV/0!</v>
      </c>
      <c r="G290" s="10" t="e">
        <f t="shared" si="37"/>
        <v>#DIV/0!</v>
      </c>
      <c r="H290" s="9"/>
    </row>
    <row r="291" spans="1:8" x14ac:dyDescent="0.25">
      <c r="A291">
        <f t="shared" si="31"/>
        <v>0</v>
      </c>
      <c r="B291" s="10" t="e">
        <f t="shared" si="32"/>
        <v>#DIV/0!</v>
      </c>
      <c r="C291" s="10" t="e">
        <f t="shared" si="33"/>
        <v>#DIV/0!</v>
      </c>
      <c r="D291" s="10" t="e">
        <f t="shared" si="34"/>
        <v>#DIV/0!</v>
      </c>
      <c r="E291" s="10" t="e">
        <f t="shared" si="35"/>
        <v>#DIV/0!</v>
      </c>
      <c r="F291" s="10" t="e">
        <f t="shared" si="36"/>
        <v>#DIV/0!</v>
      </c>
      <c r="G291" s="10" t="e">
        <f t="shared" si="37"/>
        <v>#DIV/0!</v>
      </c>
      <c r="H291" s="9"/>
    </row>
    <row r="292" spans="1:8" x14ac:dyDescent="0.25">
      <c r="A292">
        <f t="shared" si="31"/>
        <v>0</v>
      </c>
      <c r="B292" s="10" t="e">
        <f t="shared" si="32"/>
        <v>#DIV/0!</v>
      </c>
      <c r="C292" s="10" t="e">
        <f t="shared" si="33"/>
        <v>#DIV/0!</v>
      </c>
      <c r="D292" s="10" t="e">
        <f t="shared" si="34"/>
        <v>#DIV/0!</v>
      </c>
      <c r="E292" s="10" t="e">
        <f t="shared" si="35"/>
        <v>#DIV/0!</v>
      </c>
      <c r="F292" s="10" t="e">
        <f t="shared" si="36"/>
        <v>#DIV/0!</v>
      </c>
      <c r="G292" s="10" t="e">
        <f t="shared" si="37"/>
        <v>#DIV/0!</v>
      </c>
      <c r="H292" s="9"/>
    </row>
    <row r="293" spans="1:8" x14ac:dyDescent="0.25">
      <c r="A293">
        <f t="shared" si="31"/>
        <v>0</v>
      </c>
      <c r="B293" s="10" t="e">
        <f t="shared" si="32"/>
        <v>#DIV/0!</v>
      </c>
      <c r="C293" s="10" t="e">
        <f t="shared" si="33"/>
        <v>#DIV/0!</v>
      </c>
      <c r="D293" s="10" t="e">
        <f t="shared" si="34"/>
        <v>#DIV/0!</v>
      </c>
      <c r="E293" s="10" t="e">
        <f t="shared" si="35"/>
        <v>#DIV/0!</v>
      </c>
      <c r="F293" s="10" t="e">
        <f t="shared" si="36"/>
        <v>#DIV/0!</v>
      </c>
      <c r="G293" s="10" t="e">
        <f t="shared" si="37"/>
        <v>#DIV/0!</v>
      </c>
      <c r="H293" s="9"/>
    </row>
    <row r="294" spans="1:8" x14ac:dyDescent="0.25">
      <c r="A294">
        <f t="shared" si="31"/>
        <v>0</v>
      </c>
      <c r="B294" s="10" t="e">
        <f t="shared" si="32"/>
        <v>#DIV/0!</v>
      </c>
      <c r="C294" s="10" t="e">
        <f t="shared" si="33"/>
        <v>#DIV/0!</v>
      </c>
      <c r="D294" s="10" t="e">
        <f t="shared" si="34"/>
        <v>#DIV/0!</v>
      </c>
      <c r="E294" s="10" t="e">
        <f t="shared" si="35"/>
        <v>#DIV/0!</v>
      </c>
      <c r="F294" s="10" t="e">
        <f t="shared" si="36"/>
        <v>#DIV/0!</v>
      </c>
      <c r="G294" s="10" t="e">
        <f t="shared" si="37"/>
        <v>#DIV/0!</v>
      </c>
      <c r="H294" s="9"/>
    </row>
    <row r="295" spans="1:8" x14ac:dyDescent="0.25">
      <c r="A295">
        <f t="shared" si="31"/>
        <v>0</v>
      </c>
      <c r="B295" s="10" t="e">
        <f t="shared" si="32"/>
        <v>#DIV/0!</v>
      </c>
      <c r="C295" s="10" t="e">
        <f t="shared" si="33"/>
        <v>#DIV/0!</v>
      </c>
      <c r="D295" s="10" t="e">
        <f t="shared" si="34"/>
        <v>#DIV/0!</v>
      </c>
      <c r="E295" s="10" t="e">
        <f t="shared" si="35"/>
        <v>#DIV/0!</v>
      </c>
      <c r="F295" s="10" t="e">
        <f t="shared" si="36"/>
        <v>#DIV/0!</v>
      </c>
      <c r="G295" s="10" t="e">
        <f t="shared" si="37"/>
        <v>#DIV/0!</v>
      </c>
      <c r="H295" s="9"/>
    </row>
    <row r="296" spans="1:8" x14ac:dyDescent="0.25">
      <c r="A296">
        <f t="shared" si="31"/>
        <v>0</v>
      </c>
      <c r="B296" s="10" t="e">
        <f t="shared" si="32"/>
        <v>#DIV/0!</v>
      </c>
      <c r="C296" s="10" t="e">
        <f t="shared" si="33"/>
        <v>#DIV/0!</v>
      </c>
      <c r="D296" s="10" t="e">
        <f t="shared" si="34"/>
        <v>#DIV/0!</v>
      </c>
      <c r="E296" s="10" t="e">
        <f t="shared" si="35"/>
        <v>#DIV/0!</v>
      </c>
      <c r="F296" s="10" t="e">
        <f t="shared" si="36"/>
        <v>#DIV/0!</v>
      </c>
      <c r="G296" s="10" t="e">
        <f t="shared" si="37"/>
        <v>#DIV/0!</v>
      </c>
      <c r="H296" s="9"/>
    </row>
    <row r="297" spans="1:8" x14ac:dyDescent="0.25">
      <c r="A297">
        <f t="shared" si="31"/>
        <v>0</v>
      </c>
      <c r="B297" s="10" t="e">
        <f t="shared" si="32"/>
        <v>#DIV/0!</v>
      </c>
      <c r="C297" s="10" t="e">
        <f t="shared" si="33"/>
        <v>#DIV/0!</v>
      </c>
      <c r="D297" s="10" t="e">
        <f t="shared" si="34"/>
        <v>#DIV/0!</v>
      </c>
      <c r="E297" s="10" t="e">
        <f t="shared" si="35"/>
        <v>#DIV/0!</v>
      </c>
      <c r="F297" s="10" t="e">
        <f t="shared" si="36"/>
        <v>#DIV/0!</v>
      </c>
      <c r="G297" s="10" t="e">
        <f t="shared" si="37"/>
        <v>#DIV/0!</v>
      </c>
      <c r="H297" s="9"/>
    </row>
    <row r="298" spans="1:8" x14ac:dyDescent="0.25">
      <c r="A298">
        <f t="shared" si="31"/>
        <v>0</v>
      </c>
      <c r="B298" s="10" t="e">
        <f t="shared" si="32"/>
        <v>#DIV/0!</v>
      </c>
      <c r="C298" s="10" t="e">
        <f t="shared" si="33"/>
        <v>#DIV/0!</v>
      </c>
      <c r="D298" s="10" t="e">
        <f t="shared" si="34"/>
        <v>#DIV/0!</v>
      </c>
      <c r="E298" s="10" t="e">
        <f t="shared" si="35"/>
        <v>#DIV/0!</v>
      </c>
      <c r="F298" s="10" t="e">
        <f t="shared" si="36"/>
        <v>#DIV/0!</v>
      </c>
      <c r="G298" s="10" t="e">
        <f t="shared" si="37"/>
        <v>#DIV/0!</v>
      </c>
      <c r="H298" s="9"/>
    </row>
    <row r="299" spans="1:8" x14ac:dyDescent="0.25">
      <c r="A299">
        <f t="shared" si="31"/>
        <v>0</v>
      </c>
      <c r="B299" s="10" t="e">
        <f t="shared" si="32"/>
        <v>#DIV/0!</v>
      </c>
      <c r="C299" s="10" t="e">
        <f t="shared" si="33"/>
        <v>#DIV/0!</v>
      </c>
      <c r="D299" s="10" t="e">
        <f t="shared" si="34"/>
        <v>#DIV/0!</v>
      </c>
      <c r="E299" s="10" t="e">
        <f t="shared" si="35"/>
        <v>#DIV/0!</v>
      </c>
      <c r="F299" s="10" t="e">
        <f t="shared" si="36"/>
        <v>#DIV/0!</v>
      </c>
      <c r="G299" s="10" t="e">
        <f t="shared" si="37"/>
        <v>#DIV/0!</v>
      </c>
      <c r="H299" s="9"/>
    </row>
    <row r="300" spans="1:8" x14ac:dyDescent="0.25">
      <c r="A300">
        <f t="shared" si="31"/>
        <v>0</v>
      </c>
      <c r="B300" s="10" t="e">
        <f t="shared" si="32"/>
        <v>#DIV/0!</v>
      </c>
      <c r="C300" s="10" t="e">
        <f t="shared" si="33"/>
        <v>#DIV/0!</v>
      </c>
      <c r="D300" s="10" t="e">
        <f t="shared" si="34"/>
        <v>#DIV/0!</v>
      </c>
      <c r="E300" s="10" t="e">
        <f t="shared" si="35"/>
        <v>#DIV/0!</v>
      </c>
      <c r="F300" s="10" t="e">
        <f t="shared" si="36"/>
        <v>#DIV/0!</v>
      </c>
      <c r="G300" s="10" t="e">
        <f t="shared" si="37"/>
        <v>#DIV/0!</v>
      </c>
      <c r="H300" s="9"/>
    </row>
    <row r="301" spans="1:8" x14ac:dyDescent="0.25">
      <c r="A301">
        <f t="shared" si="31"/>
        <v>0</v>
      </c>
      <c r="B301" s="10" t="e">
        <f t="shared" si="32"/>
        <v>#DIV/0!</v>
      </c>
      <c r="C301" s="10" t="e">
        <f t="shared" si="33"/>
        <v>#DIV/0!</v>
      </c>
      <c r="D301" s="10" t="e">
        <f t="shared" si="34"/>
        <v>#DIV/0!</v>
      </c>
      <c r="E301" s="10" t="e">
        <f t="shared" si="35"/>
        <v>#DIV/0!</v>
      </c>
      <c r="F301" s="10" t="e">
        <f t="shared" si="36"/>
        <v>#DIV/0!</v>
      </c>
      <c r="G301" s="10" t="e">
        <f t="shared" si="37"/>
        <v>#DIV/0!</v>
      </c>
      <c r="H301" s="9"/>
    </row>
    <row r="302" spans="1:8" x14ac:dyDescent="0.25">
      <c r="A302">
        <f t="shared" si="31"/>
        <v>0</v>
      </c>
      <c r="B302" s="10" t="e">
        <f t="shared" si="32"/>
        <v>#DIV/0!</v>
      </c>
      <c r="C302" s="10" t="e">
        <f t="shared" si="33"/>
        <v>#DIV/0!</v>
      </c>
      <c r="D302" s="10" t="e">
        <f t="shared" si="34"/>
        <v>#DIV/0!</v>
      </c>
      <c r="E302" s="10" t="e">
        <f t="shared" si="35"/>
        <v>#DIV/0!</v>
      </c>
      <c r="F302" s="10" t="e">
        <f t="shared" si="36"/>
        <v>#DIV/0!</v>
      </c>
      <c r="G302" s="10" t="e">
        <f t="shared" si="37"/>
        <v>#DIV/0!</v>
      </c>
      <c r="H302" s="9"/>
    </row>
    <row r="303" spans="1:8" x14ac:dyDescent="0.25">
      <c r="A303">
        <f t="shared" ref="A303:A334" si="38">A117</f>
        <v>0</v>
      </c>
      <c r="B303" s="10" t="e">
        <f t="shared" ref="B303:B334" si="39">(B117/H117)*100</f>
        <v>#DIV/0!</v>
      </c>
      <c r="C303" s="10" t="e">
        <f t="shared" ref="C303:C334" si="40">(C117/H117)*100</f>
        <v>#DIV/0!</v>
      </c>
      <c r="D303" s="10" t="e">
        <f t="shared" ref="D303:D334" si="41">(D117/H117)*100</f>
        <v>#DIV/0!</v>
      </c>
      <c r="E303" s="10" t="e">
        <f t="shared" ref="E303:E334" si="42">(E117/H117)*100</f>
        <v>#DIV/0!</v>
      </c>
      <c r="F303" s="10" t="e">
        <f t="shared" ref="F303:F334" si="43">(F117/H117)*100</f>
        <v>#DIV/0!</v>
      </c>
      <c r="G303" s="10" t="e">
        <f t="shared" ref="G303:G334" si="44">(G117/H117)*100</f>
        <v>#DIV/0!</v>
      </c>
      <c r="H303" s="9"/>
    </row>
    <row r="304" spans="1:8" x14ac:dyDescent="0.25">
      <c r="A304">
        <f t="shared" si="38"/>
        <v>0</v>
      </c>
      <c r="B304" s="10" t="e">
        <f t="shared" si="39"/>
        <v>#DIV/0!</v>
      </c>
      <c r="C304" s="10" t="e">
        <f t="shared" si="40"/>
        <v>#DIV/0!</v>
      </c>
      <c r="D304" s="10" t="e">
        <f t="shared" si="41"/>
        <v>#DIV/0!</v>
      </c>
      <c r="E304" s="10" t="e">
        <f t="shared" si="42"/>
        <v>#DIV/0!</v>
      </c>
      <c r="F304" s="10" t="e">
        <f t="shared" si="43"/>
        <v>#DIV/0!</v>
      </c>
      <c r="G304" s="10" t="e">
        <f t="shared" si="44"/>
        <v>#DIV/0!</v>
      </c>
      <c r="H304" s="9"/>
    </row>
    <row r="305" spans="1:8" x14ac:dyDescent="0.25">
      <c r="A305">
        <f t="shared" si="38"/>
        <v>0</v>
      </c>
      <c r="B305" s="10" t="e">
        <f t="shared" si="39"/>
        <v>#DIV/0!</v>
      </c>
      <c r="C305" s="10" t="e">
        <f t="shared" si="40"/>
        <v>#DIV/0!</v>
      </c>
      <c r="D305" s="10" t="e">
        <f t="shared" si="41"/>
        <v>#DIV/0!</v>
      </c>
      <c r="E305" s="10" t="e">
        <f t="shared" si="42"/>
        <v>#DIV/0!</v>
      </c>
      <c r="F305" s="10" t="e">
        <f t="shared" si="43"/>
        <v>#DIV/0!</v>
      </c>
      <c r="G305" s="10" t="e">
        <f t="shared" si="44"/>
        <v>#DIV/0!</v>
      </c>
      <c r="H305" s="9"/>
    </row>
    <row r="306" spans="1:8" x14ac:dyDescent="0.25">
      <c r="A306">
        <f t="shared" si="38"/>
        <v>0</v>
      </c>
      <c r="B306" s="10" t="e">
        <f t="shared" si="39"/>
        <v>#DIV/0!</v>
      </c>
      <c r="C306" s="10" t="e">
        <f t="shared" si="40"/>
        <v>#DIV/0!</v>
      </c>
      <c r="D306" s="10" t="e">
        <f t="shared" si="41"/>
        <v>#DIV/0!</v>
      </c>
      <c r="E306" s="10" t="e">
        <f t="shared" si="42"/>
        <v>#DIV/0!</v>
      </c>
      <c r="F306" s="10" t="e">
        <f t="shared" si="43"/>
        <v>#DIV/0!</v>
      </c>
      <c r="G306" s="10" t="e">
        <f t="shared" si="44"/>
        <v>#DIV/0!</v>
      </c>
      <c r="H306" s="9"/>
    </row>
    <row r="307" spans="1:8" x14ac:dyDescent="0.25">
      <c r="A307">
        <f t="shared" si="38"/>
        <v>0</v>
      </c>
      <c r="B307" s="10" t="e">
        <f t="shared" si="39"/>
        <v>#DIV/0!</v>
      </c>
      <c r="C307" s="10" t="e">
        <f t="shared" si="40"/>
        <v>#DIV/0!</v>
      </c>
      <c r="D307" s="10" t="e">
        <f t="shared" si="41"/>
        <v>#DIV/0!</v>
      </c>
      <c r="E307" s="10" t="e">
        <f t="shared" si="42"/>
        <v>#DIV/0!</v>
      </c>
      <c r="F307" s="10" t="e">
        <f t="shared" si="43"/>
        <v>#DIV/0!</v>
      </c>
      <c r="G307" s="10" t="e">
        <f t="shared" si="44"/>
        <v>#DIV/0!</v>
      </c>
      <c r="H307" s="9"/>
    </row>
    <row r="308" spans="1:8" x14ac:dyDescent="0.25">
      <c r="A308">
        <f t="shared" si="38"/>
        <v>0</v>
      </c>
      <c r="B308" s="10" t="e">
        <f t="shared" si="39"/>
        <v>#DIV/0!</v>
      </c>
      <c r="C308" s="10" t="e">
        <f t="shared" si="40"/>
        <v>#DIV/0!</v>
      </c>
      <c r="D308" s="10" t="e">
        <f t="shared" si="41"/>
        <v>#DIV/0!</v>
      </c>
      <c r="E308" s="10" t="e">
        <f t="shared" si="42"/>
        <v>#DIV/0!</v>
      </c>
      <c r="F308" s="10" t="e">
        <f t="shared" si="43"/>
        <v>#DIV/0!</v>
      </c>
      <c r="G308" s="10" t="e">
        <f t="shared" si="44"/>
        <v>#DIV/0!</v>
      </c>
      <c r="H308" s="9"/>
    </row>
    <row r="309" spans="1:8" x14ac:dyDescent="0.25">
      <c r="A309">
        <f t="shared" si="38"/>
        <v>0</v>
      </c>
      <c r="B309" s="10" t="e">
        <f t="shared" si="39"/>
        <v>#DIV/0!</v>
      </c>
      <c r="C309" s="10" t="e">
        <f t="shared" si="40"/>
        <v>#DIV/0!</v>
      </c>
      <c r="D309" s="10" t="e">
        <f t="shared" si="41"/>
        <v>#DIV/0!</v>
      </c>
      <c r="E309" s="10" t="e">
        <f t="shared" si="42"/>
        <v>#DIV/0!</v>
      </c>
      <c r="F309" s="10" t="e">
        <f t="shared" si="43"/>
        <v>#DIV/0!</v>
      </c>
      <c r="G309" s="10" t="e">
        <f t="shared" si="44"/>
        <v>#DIV/0!</v>
      </c>
      <c r="H309" s="9"/>
    </row>
    <row r="310" spans="1:8" x14ac:dyDescent="0.25">
      <c r="A310">
        <f t="shared" si="38"/>
        <v>0</v>
      </c>
      <c r="B310" s="10" t="e">
        <f t="shared" si="39"/>
        <v>#DIV/0!</v>
      </c>
      <c r="C310" s="10" t="e">
        <f t="shared" si="40"/>
        <v>#DIV/0!</v>
      </c>
      <c r="D310" s="10" t="e">
        <f t="shared" si="41"/>
        <v>#DIV/0!</v>
      </c>
      <c r="E310" s="10" t="e">
        <f t="shared" si="42"/>
        <v>#DIV/0!</v>
      </c>
      <c r="F310" s="10" t="e">
        <f t="shared" si="43"/>
        <v>#DIV/0!</v>
      </c>
      <c r="G310" s="10" t="e">
        <f t="shared" si="44"/>
        <v>#DIV/0!</v>
      </c>
      <c r="H310" s="9"/>
    </row>
    <row r="311" spans="1:8" x14ac:dyDescent="0.25">
      <c r="A311">
        <f t="shared" si="38"/>
        <v>0</v>
      </c>
      <c r="B311" s="10" t="e">
        <f t="shared" si="39"/>
        <v>#DIV/0!</v>
      </c>
      <c r="C311" s="10" t="e">
        <f t="shared" si="40"/>
        <v>#DIV/0!</v>
      </c>
      <c r="D311" s="10" t="e">
        <f t="shared" si="41"/>
        <v>#DIV/0!</v>
      </c>
      <c r="E311" s="10" t="e">
        <f t="shared" si="42"/>
        <v>#DIV/0!</v>
      </c>
      <c r="F311" s="10" t="e">
        <f t="shared" si="43"/>
        <v>#DIV/0!</v>
      </c>
      <c r="G311" s="10" t="e">
        <f t="shared" si="44"/>
        <v>#DIV/0!</v>
      </c>
      <c r="H311" s="9"/>
    </row>
    <row r="312" spans="1:8" x14ac:dyDescent="0.25">
      <c r="A312">
        <f t="shared" si="38"/>
        <v>0</v>
      </c>
      <c r="B312" s="10" t="e">
        <f t="shared" si="39"/>
        <v>#DIV/0!</v>
      </c>
      <c r="C312" s="10" t="e">
        <f t="shared" si="40"/>
        <v>#DIV/0!</v>
      </c>
      <c r="D312" s="10" t="e">
        <f t="shared" si="41"/>
        <v>#DIV/0!</v>
      </c>
      <c r="E312" s="10" t="e">
        <f t="shared" si="42"/>
        <v>#DIV/0!</v>
      </c>
      <c r="F312" s="10" t="e">
        <f t="shared" si="43"/>
        <v>#DIV/0!</v>
      </c>
      <c r="G312" s="10" t="e">
        <f t="shared" si="44"/>
        <v>#DIV/0!</v>
      </c>
      <c r="H312" s="9"/>
    </row>
    <row r="313" spans="1:8" x14ac:dyDescent="0.25">
      <c r="A313">
        <f t="shared" si="38"/>
        <v>0</v>
      </c>
      <c r="B313" s="10" t="e">
        <f t="shared" si="39"/>
        <v>#DIV/0!</v>
      </c>
      <c r="C313" s="10" t="e">
        <f t="shared" si="40"/>
        <v>#DIV/0!</v>
      </c>
      <c r="D313" s="10" t="e">
        <f t="shared" si="41"/>
        <v>#DIV/0!</v>
      </c>
      <c r="E313" s="10" t="e">
        <f t="shared" si="42"/>
        <v>#DIV/0!</v>
      </c>
      <c r="F313" s="10" t="e">
        <f t="shared" si="43"/>
        <v>#DIV/0!</v>
      </c>
      <c r="G313" s="10" t="e">
        <f t="shared" si="44"/>
        <v>#DIV/0!</v>
      </c>
      <c r="H313" s="9"/>
    </row>
    <row r="314" spans="1:8" x14ac:dyDescent="0.25">
      <c r="A314">
        <f t="shared" si="38"/>
        <v>0</v>
      </c>
      <c r="B314" s="10" t="e">
        <f t="shared" si="39"/>
        <v>#DIV/0!</v>
      </c>
      <c r="C314" s="10" t="e">
        <f t="shared" si="40"/>
        <v>#DIV/0!</v>
      </c>
      <c r="D314" s="10" t="e">
        <f t="shared" si="41"/>
        <v>#DIV/0!</v>
      </c>
      <c r="E314" s="10" t="e">
        <f t="shared" si="42"/>
        <v>#DIV/0!</v>
      </c>
      <c r="F314" s="10" t="e">
        <f t="shared" si="43"/>
        <v>#DIV/0!</v>
      </c>
      <c r="G314" s="10" t="e">
        <f t="shared" si="44"/>
        <v>#DIV/0!</v>
      </c>
      <c r="H314" s="9"/>
    </row>
    <row r="315" spans="1:8" x14ac:dyDescent="0.25">
      <c r="A315">
        <f t="shared" si="38"/>
        <v>0</v>
      </c>
      <c r="B315" s="10" t="e">
        <f t="shared" si="39"/>
        <v>#DIV/0!</v>
      </c>
      <c r="C315" s="10" t="e">
        <f t="shared" si="40"/>
        <v>#DIV/0!</v>
      </c>
      <c r="D315" s="10" t="e">
        <f t="shared" si="41"/>
        <v>#DIV/0!</v>
      </c>
      <c r="E315" s="10" t="e">
        <f t="shared" si="42"/>
        <v>#DIV/0!</v>
      </c>
      <c r="F315" s="10" t="e">
        <f t="shared" si="43"/>
        <v>#DIV/0!</v>
      </c>
      <c r="G315" s="10" t="e">
        <f t="shared" si="44"/>
        <v>#DIV/0!</v>
      </c>
      <c r="H315" s="9"/>
    </row>
    <row r="316" spans="1:8" x14ac:dyDescent="0.25">
      <c r="A316">
        <f t="shared" si="38"/>
        <v>0</v>
      </c>
      <c r="B316" s="10" t="e">
        <f t="shared" si="39"/>
        <v>#DIV/0!</v>
      </c>
      <c r="C316" s="10" t="e">
        <f t="shared" si="40"/>
        <v>#DIV/0!</v>
      </c>
      <c r="D316" s="10" t="e">
        <f t="shared" si="41"/>
        <v>#DIV/0!</v>
      </c>
      <c r="E316" s="10" t="e">
        <f t="shared" si="42"/>
        <v>#DIV/0!</v>
      </c>
      <c r="F316" s="10" t="e">
        <f t="shared" si="43"/>
        <v>#DIV/0!</v>
      </c>
      <c r="G316" s="10" t="e">
        <f t="shared" si="44"/>
        <v>#DIV/0!</v>
      </c>
      <c r="H316" s="9"/>
    </row>
    <row r="317" spans="1:8" x14ac:dyDescent="0.25">
      <c r="A317">
        <f t="shared" si="38"/>
        <v>0</v>
      </c>
      <c r="B317" s="10" t="e">
        <f t="shared" si="39"/>
        <v>#DIV/0!</v>
      </c>
      <c r="C317" s="10" t="e">
        <f t="shared" si="40"/>
        <v>#DIV/0!</v>
      </c>
      <c r="D317" s="10" t="e">
        <f t="shared" si="41"/>
        <v>#DIV/0!</v>
      </c>
      <c r="E317" s="10" t="e">
        <f t="shared" si="42"/>
        <v>#DIV/0!</v>
      </c>
      <c r="F317" s="10" t="e">
        <f t="shared" si="43"/>
        <v>#DIV/0!</v>
      </c>
      <c r="G317" s="10" t="e">
        <f t="shared" si="44"/>
        <v>#DIV/0!</v>
      </c>
      <c r="H317" s="9"/>
    </row>
    <row r="318" spans="1:8" x14ac:dyDescent="0.25">
      <c r="A318">
        <f t="shared" si="38"/>
        <v>0</v>
      </c>
      <c r="B318" s="10" t="e">
        <f t="shared" si="39"/>
        <v>#DIV/0!</v>
      </c>
      <c r="C318" s="10" t="e">
        <f t="shared" si="40"/>
        <v>#DIV/0!</v>
      </c>
      <c r="D318" s="10" t="e">
        <f t="shared" si="41"/>
        <v>#DIV/0!</v>
      </c>
      <c r="E318" s="10" t="e">
        <f t="shared" si="42"/>
        <v>#DIV/0!</v>
      </c>
      <c r="F318" s="10" t="e">
        <f t="shared" si="43"/>
        <v>#DIV/0!</v>
      </c>
      <c r="G318" s="10" t="e">
        <f t="shared" si="44"/>
        <v>#DIV/0!</v>
      </c>
      <c r="H318" s="9"/>
    </row>
    <row r="319" spans="1:8" x14ac:dyDescent="0.25">
      <c r="A319">
        <f t="shared" si="38"/>
        <v>0</v>
      </c>
      <c r="B319" s="10" t="e">
        <f t="shared" si="39"/>
        <v>#DIV/0!</v>
      </c>
      <c r="C319" s="10" t="e">
        <f t="shared" si="40"/>
        <v>#DIV/0!</v>
      </c>
      <c r="D319" s="10" t="e">
        <f t="shared" si="41"/>
        <v>#DIV/0!</v>
      </c>
      <c r="E319" s="10" t="e">
        <f t="shared" si="42"/>
        <v>#DIV/0!</v>
      </c>
      <c r="F319" s="10" t="e">
        <f t="shared" si="43"/>
        <v>#DIV/0!</v>
      </c>
      <c r="G319" s="10" t="e">
        <f t="shared" si="44"/>
        <v>#DIV/0!</v>
      </c>
      <c r="H319" s="9"/>
    </row>
    <row r="320" spans="1:8" x14ac:dyDescent="0.25">
      <c r="A320">
        <f t="shared" si="38"/>
        <v>0</v>
      </c>
      <c r="B320" s="10" t="e">
        <f t="shared" si="39"/>
        <v>#DIV/0!</v>
      </c>
      <c r="C320" s="10" t="e">
        <f t="shared" si="40"/>
        <v>#DIV/0!</v>
      </c>
      <c r="D320" s="10" t="e">
        <f t="shared" si="41"/>
        <v>#DIV/0!</v>
      </c>
      <c r="E320" s="10" t="e">
        <f t="shared" si="42"/>
        <v>#DIV/0!</v>
      </c>
      <c r="F320" s="10" t="e">
        <f t="shared" si="43"/>
        <v>#DIV/0!</v>
      </c>
      <c r="G320" s="10" t="e">
        <f t="shared" si="44"/>
        <v>#DIV/0!</v>
      </c>
      <c r="H320" s="9"/>
    </row>
    <row r="321" spans="1:8" x14ac:dyDescent="0.25">
      <c r="A321">
        <f t="shared" si="38"/>
        <v>0</v>
      </c>
      <c r="B321" s="10" t="e">
        <f t="shared" si="39"/>
        <v>#DIV/0!</v>
      </c>
      <c r="C321" s="10" t="e">
        <f t="shared" si="40"/>
        <v>#DIV/0!</v>
      </c>
      <c r="D321" s="10" t="e">
        <f t="shared" si="41"/>
        <v>#DIV/0!</v>
      </c>
      <c r="E321" s="10" t="e">
        <f t="shared" si="42"/>
        <v>#DIV/0!</v>
      </c>
      <c r="F321" s="10" t="e">
        <f t="shared" si="43"/>
        <v>#DIV/0!</v>
      </c>
      <c r="G321" s="10" t="e">
        <f t="shared" si="44"/>
        <v>#DIV/0!</v>
      </c>
      <c r="H321" s="9"/>
    </row>
    <row r="322" spans="1:8" x14ac:dyDescent="0.25">
      <c r="A322">
        <f t="shared" si="38"/>
        <v>0</v>
      </c>
      <c r="B322" s="10" t="e">
        <f t="shared" si="39"/>
        <v>#DIV/0!</v>
      </c>
      <c r="C322" s="10" t="e">
        <f t="shared" si="40"/>
        <v>#DIV/0!</v>
      </c>
      <c r="D322" s="10" t="e">
        <f t="shared" si="41"/>
        <v>#DIV/0!</v>
      </c>
      <c r="E322" s="10" t="e">
        <f t="shared" si="42"/>
        <v>#DIV/0!</v>
      </c>
      <c r="F322" s="10" t="e">
        <f t="shared" si="43"/>
        <v>#DIV/0!</v>
      </c>
      <c r="G322" s="10" t="e">
        <f t="shared" si="44"/>
        <v>#DIV/0!</v>
      </c>
      <c r="H322" s="9"/>
    </row>
    <row r="323" spans="1:8" x14ac:dyDescent="0.25">
      <c r="A323">
        <f t="shared" si="38"/>
        <v>0</v>
      </c>
      <c r="B323" s="10" t="e">
        <f t="shared" si="39"/>
        <v>#DIV/0!</v>
      </c>
      <c r="C323" s="10" t="e">
        <f t="shared" si="40"/>
        <v>#DIV/0!</v>
      </c>
      <c r="D323" s="10" t="e">
        <f t="shared" si="41"/>
        <v>#DIV/0!</v>
      </c>
      <c r="E323" s="10" t="e">
        <f t="shared" si="42"/>
        <v>#DIV/0!</v>
      </c>
      <c r="F323" s="10" t="e">
        <f t="shared" si="43"/>
        <v>#DIV/0!</v>
      </c>
      <c r="G323" s="10" t="e">
        <f t="shared" si="44"/>
        <v>#DIV/0!</v>
      </c>
      <c r="H323" s="9"/>
    </row>
    <row r="324" spans="1:8" x14ac:dyDescent="0.25">
      <c r="A324">
        <f t="shared" si="38"/>
        <v>0</v>
      </c>
      <c r="B324" s="10" t="e">
        <f t="shared" si="39"/>
        <v>#DIV/0!</v>
      </c>
      <c r="C324" s="10" t="e">
        <f t="shared" si="40"/>
        <v>#DIV/0!</v>
      </c>
      <c r="D324" s="10" t="e">
        <f t="shared" si="41"/>
        <v>#DIV/0!</v>
      </c>
      <c r="E324" s="10" t="e">
        <f t="shared" si="42"/>
        <v>#DIV/0!</v>
      </c>
      <c r="F324" s="10" t="e">
        <f t="shared" si="43"/>
        <v>#DIV/0!</v>
      </c>
      <c r="G324" s="10" t="e">
        <f t="shared" si="44"/>
        <v>#DIV/0!</v>
      </c>
      <c r="H324" s="9"/>
    </row>
    <row r="325" spans="1:8" x14ac:dyDescent="0.25">
      <c r="A325">
        <f t="shared" si="38"/>
        <v>0</v>
      </c>
      <c r="B325" s="10" t="e">
        <f t="shared" si="39"/>
        <v>#DIV/0!</v>
      </c>
      <c r="C325" s="10" t="e">
        <f t="shared" si="40"/>
        <v>#DIV/0!</v>
      </c>
      <c r="D325" s="10" t="e">
        <f t="shared" si="41"/>
        <v>#DIV/0!</v>
      </c>
      <c r="E325" s="10" t="e">
        <f t="shared" si="42"/>
        <v>#DIV/0!</v>
      </c>
      <c r="F325" s="10" t="e">
        <f t="shared" si="43"/>
        <v>#DIV/0!</v>
      </c>
      <c r="G325" s="10" t="e">
        <f t="shared" si="44"/>
        <v>#DIV/0!</v>
      </c>
      <c r="H325" s="9"/>
    </row>
    <row r="326" spans="1:8" x14ac:dyDescent="0.25">
      <c r="A326">
        <f t="shared" si="38"/>
        <v>0</v>
      </c>
      <c r="B326" s="10" t="e">
        <f t="shared" si="39"/>
        <v>#DIV/0!</v>
      </c>
      <c r="C326" s="10" t="e">
        <f t="shared" si="40"/>
        <v>#DIV/0!</v>
      </c>
      <c r="D326" s="10" t="e">
        <f t="shared" si="41"/>
        <v>#DIV/0!</v>
      </c>
      <c r="E326" s="10" t="e">
        <f t="shared" si="42"/>
        <v>#DIV/0!</v>
      </c>
      <c r="F326" s="10" t="e">
        <f t="shared" si="43"/>
        <v>#DIV/0!</v>
      </c>
      <c r="G326" s="10" t="e">
        <f t="shared" si="44"/>
        <v>#DIV/0!</v>
      </c>
      <c r="H326" s="9"/>
    </row>
    <row r="327" spans="1:8" x14ac:dyDescent="0.25">
      <c r="A327">
        <f t="shared" si="38"/>
        <v>0</v>
      </c>
      <c r="B327" s="10" t="e">
        <f t="shared" si="39"/>
        <v>#DIV/0!</v>
      </c>
      <c r="C327" s="10" t="e">
        <f t="shared" si="40"/>
        <v>#DIV/0!</v>
      </c>
      <c r="D327" s="10" t="e">
        <f t="shared" si="41"/>
        <v>#DIV/0!</v>
      </c>
      <c r="E327" s="10" t="e">
        <f t="shared" si="42"/>
        <v>#DIV/0!</v>
      </c>
      <c r="F327" s="10" t="e">
        <f t="shared" si="43"/>
        <v>#DIV/0!</v>
      </c>
      <c r="G327" s="10" t="e">
        <f t="shared" si="44"/>
        <v>#DIV/0!</v>
      </c>
      <c r="H327" s="9"/>
    </row>
    <row r="328" spans="1:8" x14ac:dyDescent="0.25">
      <c r="A328">
        <f t="shared" si="38"/>
        <v>0</v>
      </c>
      <c r="B328" s="10" t="e">
        <f t="shared" si="39"/>
        <v>#DIV/0!</v>
      </c>
      <c r="C328" s="10" t="e">
        <f t="shared" si="40"/>
        <v>#DIV/0!</v>
      </c>
      <c r="D328" s="10" t="e">
        <f t="shared" si="41"/>
        <v>#DIV/0!</v>
      </c>
      <c r="E328" s="10" t="e">
        <f t="shared" si="42"/>
        <v>#DIV/0!</v>
      </c>
      <c r="F328" s="10" t="e">
        <f t="shared" si="43"/>
        <v>#DIV/0!</v>
      </c>
      <c r="G328" s="10" t="e">
        <f t="shared" si="44"/>
        <v>#DIV/0!</v>
      </c>
      <c r="H328" s="9"/>
    </row>
    <row r="329" spans="1:8" x14ac:dyDescent="0.25">
      <c r="A329">
        <f t="shared" si="38"/>
        <v>0</v>
      </c>
      <c r="B329" s="10" t="e">
        <f t="shared" si="39"/>
        <v>#DIV/0!</v>
      </c>
      <c r="C329" s="10" t="e">
        <f t="shared" si="40"/>
        <v>#DIV/0!</v>
      </c>
      <c r="D329" s="10" t="e">
        <f t="shared" si="41"/>
        <v>#DIV/0!</v>
      </c>
      <c r="E329" s="10" t="e">
        <f t="shared" si="42"/>
        <v>#DIV/0!</v>
      </c>
      <c r="F329" s="10" t="e">
        <f t="shared" si="43"/>
        <v>#DIV/0!</v>
      </c>
      <c r="G329" s="10" t="e">
        <f t="shared" si="44"/>
        <v>#DIV/0!</v>
      </c>
      <c r="H329" s="9"/>
    </row>
    <row r="330" spans="1:8" x14ac:dyDescent="0.25">
      <c r="A330">
        <f t="shared" si="38"/>
        <v>0</v>
      </c>
      <c r="B330" s="10" t="e">
        <f t="shared" si="39"/>
        <v>#DIV/0!</v>
      </c>
      <c r="C330" s="10" t="e">
        <f t="shared" si="40"/>
        <v>#DIV/0!</v>
      </c>
      <c r="D330" s="10" t="e">
        <f t="shared" si="41"/>
        <v>#DIV/0!</v>
      </c>
      <c r="E330" s="10" t="e">
        <f t="shared" si="42"/>
        <v>#DIV/0!</v>
      </c>
      <c r="F330" s="10" t="e">
        <f t="shared" si="43"/>
        <v>#DIV/0!</v>
      </c>
      <c r="G330" s="10" t="e">
        <f t="shared" si="44"/>
        <v>#DIV/0!</v>
      </c>
      <c r="H330" s="9"/>
    </row>
    <row r="331" spans="1:8" x14ac:dyDescent="0.25">
      <c r="A331">
        <f t="shared" si="38"/>
        <v>0</v>
      </c>
      <c r="B331" s="10" t="e">
        <f t="shared" si="39"/>
        <v>#DIV/0!</v>
      </c>
      <c r="C331" s="10" t="e">
        <f t="shared" si="40"/>
        <v>#DIV/0!</v>
      </c>
      <c r="D331" s="10" t="e">
        <f t="shared" si="41"/>
        <v>#DIV/0!</v>
      </c>
      <c r="E331" s="10" t="e">
        <f t="shared" si="42"/>
        <v>#DIV/0!</v>
      </c>
      <c r="F331" s="10" t="e">
        <f t="shared" si="43"/>
        <v>#DIV/0!</v>
      </c>
      <c r="G331" s="10" t="e">
        <f t="shared" si="44"/>
        <v>#DIV/0!</v>
      </c>
      <c r="H331" s="9"/>
    </row>
    <row r="332" spans="1:8" x14ac:dyDescent="0.25">
      <c r="A332">
        <f t="shared" si="38"/>
        <v>0</v>
      </c>
      <c r="B332" s="10" t="e">
        <f t="shared" si="39"/>
        <v>#DIV/0!</v>
      </c>
      <c r="C332" s="10" t="e">
        <f t="shared" si="40"/>
        <v>#DIV/0!</v>
      </c>
      <c r="D332" s="10" t="e">
        <f t="shared" si="41"/>
        <v>#DIV/0!</v>
      </c>
      <c r="E332" s="10" t="e">
        <f t="shared" si="42"/>
        <v>#DIV/0!</v>
      </c>
      <c r="F332" s="10" t="e">
        <f t="shared" si="43"/>
        <v>#DIV/0!</v>
      </c>
      <c r="G332" s="10" t="e">
        <f t="shared" si="44"/>
        <v>#DIV/0!</v>
      </c>
      <c r="H332" s="9"/>
    </row>
    <row r="333" spans="1:8" x14ac:dyDescent="0.25">
      <c r="A333">
        <f t="shared" si="38"/>
        <v>0</v>
      </c>
      <c r="B333" s="10" t="e">
        <f t="shared" si="39"/>
        <v>#DIV/0!</v>
      </c>
      <c r="C333" s="10" t="e">
        <f t="shared" si="40"/>
        <v>#DIV/0!</v>
      </c>
      <c r="D333" s="10" t="e">
        <f t="shared" si="41"/>
        <v>#DIV/0!</v>
      </c>
      <c r="E333" s="10" t="e">
        <f t="shared" si="42"/>
        <v>#DIV/0!</v>
      </c>
      <c r="F333" s="10" t="e">
        <f t="shared" si="43"/>
        <v>#DIV/0!</v>
      </c>
      <c r="G333" s="10" t="e">
        <f t="shared" si="44"/>
        <v>#DIV/0!</v>
      </c>
      <c r="H333" s="9"/>
    </row>
    <row r="334" spans="1:8" x14ac:dyDescent="0.25">
      <c r="A334">
        <f t="shared" si="38"/>
        <v>0</v>
      </c>
      <c r="B334" s="10" t="e">
        <f t="shared" si="39"/>
        <v>#DIV/0!</v>
      </c>
      <c r="C334" s="10" t="e">
        <f t="shared" si="40"/>
        <v>#DIV/0!</v>
      </c>
      <c r="D334" s="10" t="e">
        <f t="shared" si="41"/>
        <v>#DIV/0!</v>
      </c>
      <c r="E334" s="10" t="e">
        <f t="shared" si="42"/>
        <v>#DIV/0!</v>
      </c>
      <c r="F334" s="10" t="e">
        <f t="shared" si="43"/>
        <v>#DIV/0!</v>
      </c>
      <c r="G334" s="10" t="e">
        <f t="shared" si="44"/>
        <v>#DIV/0!</v>
      </c>
      <c r="H334" s="9"/>
    </row>
    <row r="335" spans="1:8" x14ac:dyDescent="0.25">
      <c r="A335">
        <f t="shared" ref="A335:A366" si="45">A149</f>
        <v>0</v>
      </c>
      <c r="B335" s="10" t="e">
        <f t="shared" ref="B335:B366" si="46">(B149/H149)*100</f>
        <v>#DIV/0!</v>
      </c>
      <c r="C335" s="10" t="e">
        <f t="shared" ref="C335:C366" si="47">(C149/H149)*100</f>
        <v>#DIV/0!</v>
      </c>
      <c r="D335" s="10" t="e">
        <f t="shared" ref="D335:D366" si="48">(D149/H149)*100</f>
        <v>#DIV/0!</v>
      </c>
      <c r="E335" s="10" t="e">
        <f t="shared" ref="E335:E366" si="49">(E149/H149)*100</f>
        <v>#DIV/0!</v>
      </c>
      <c r="F335" s="10" t="e">
        <f t="shared" ref="F335:F366" si="50">(F149/H149)*100</f>
        <v>#DIV/0!</v>
      </c>
      <c r="G335" s="10" t="e">
        <f t="shared" ref="G335:G366" si="51">(G149/H149)*100</f>
        <v>#DIV/0!</v>
      </c>
      <c r="H335" s="9"/>
    </row>
    <row r="336" spans="1:8" x14ac:dyDescent="0.25">
      <c r="A336">
        <f t="shared" si="45"/>
        <v>0</v>
      </c>
      <c r="B336" s="10" t="e">
        <f t="shared" si="46"/>
        <v>#DIV/0!</v>
      </c>
      <c r="C336" s="10" t="e">
        <f t="shared" si="47"/>
        <v>#DIV/0!</v>
      </c>
      <c r="D336" s="10" t="e">
        <f t="shared" si="48"/>
        <v>#DIV/0!</v>
      </c>
      <c r="E336" s="10" t="e">
        <f t="shared" si="49"/>
        <v>#DIV/0!</v>
      </c>
      <c r="F336" s="10" t="e">
        <f t="shared" si="50"/>
        <v>#DIV/0!</v>
      </c>
      <c r="G336" s="10" t="e">
        <f t="shared" si="51"/>
        <v>#DIV/0!</v>
      </c>
      <c r="H336" s="9"/>
    </row>
    <row r="337" spans="1:8" x14ac:dyDescent="0.25">
      <c r="A337">
        <f t="shared" si="45"/>
        <v>0</v>
      </c>
      <c r="B337" s="10" t="e">
        <f t="shared" si="46"/>
        <v>#DIV/0!</v>
      </c>
      <c r="C337" s="10" t="e">
        <f t="shared" si="47"/>
        <v>#DIV/0!</v>
      </c>
      <c r="D337" s="10" t="e">
        <f t="shared" si="48"/>
        <v>#DIV/0!</v>
      </c>
      <c r="E337" s="10" t="e">
        <f t="shared" si="49"/>
        <v>#DIV/0!</v>
      </c>
      <c r="F337" s="10" t="e">
        <f t="shared" si="50"/>
        <v>#DIV/0!</v>
      </c>
      <c r="G337" s="10" t="e">
        <f t="shared" si="51"/>
        <v>#DIV/0!</v>
      </c>
      <c r="H337" s="9"/>
    </row>
    <row r="338" spans="1:8" x14ac:dyDescent="0.25">
      <c r="A338">
        <f t="shared" si="45"/>
        <v>0</v>
      </c>
      <c r="B338" s="10" t="e">
        <f t="shared" si="46"/>
        <v>#DIV/0!</v>
      </c>
      <c r="C338" s="10" t="e">
        <f t="shared" si="47"/>
        <v>#DIV/0!</v>
      </c>
      <c r="D338" s="10" t="e">
        <f t="shared" si="48"/>
        <v>#DIV/0!</v>
      </c>
      <c r="E338" s="10" t="e">
        <f t="shared" si="49"/>
        <v>#DIV/0!</v>
      </c>
      <c r="F338" s="10" t="e">
        <f t="shared" si="50"/>
        <v>#DIV/0!</v>
      </c>
      <c r="G338" s="10" t="e">
        <f t="shared" si="51"/>
        <v>#DIV/0!</v>
      </c>
      <c r="H338" s="9"/>
    </row>
    <row r="339" spans="1:8" x14ac:dyDescent="0.25">
      <c r="A339">
        <f t="shared" si="45"/>
        <v>0</v>
      </c>
      <c r="B339" s="10" t="e">
        <f t="shared" si="46"/>
        <v>#DIV/0!</v>
      </c>
      <c r="C339" s="10" t="e">
        <f t="shared" si="47"/>
        <v>#DIV/0!</v>
      </c>
      <c r="D339" s="10" t="e">
        <f t="shared" si="48"/>
        <v>#DIV/0!</v>
      </c>
      <c r="E339" s="10" t="e">
        <f t="shared" si="49"/>
        <v>#DIV/0!</v>
      </c>
      <c r="F339" s="10" t="e">
        <f t="shared" si="50"/>
        <v>#DIV/0!</v>
      </c>
      <c r="G339" s="10" t="e">
        <f t="shared" si="51"/>
        <v>#DIV/0!</v>
      </c>
      <c r="H339" s="9"/>
    </row>
    <row r="340" spans="1:8" x14ac:dyDescent="0.25">
      <c r="A340">
        <f t="shared" si="45"/>
        <v>0</v>
      </c>
      <c r="B340" s="10" t="e">
        <f t="shared" si="46"/>
        <v>#DIV/0!</v>
      </c>
      <c r="C340" s="10" t="e">
        <f t="shared" si="47"/>
        <v>#DIV/0!</v>
      </c>
      <c r="D340" s="10" t="e">
        <f t="shared" si="48"/>
        <v>#DIV/0!</v>
      </c>
      <c r="E340" s="10" t="e">
        <f t="shared" si="49"/>
        <v>#DIV/0!</v>
      </c>
      <c r="F340" s="10" t="e">
        <f t="shared" si="50"/>
        <v>#DIV/0!</v>
      </c>
      <c r="G340" s="10" t="e">
        <f t="shared" si="51"/>
        <v>#DIV/0!</v>
      </c>
      <c r="H340" s="9"/>
    </row>
    <row r="341" spans="1:8" x14ac:dyDescent="0.25">
      <c r="A341">
        <f t="shared" si="45"/>
        <v>0</v>
      </c>
      <c r="B341" s="10" t="e">
        <f t="shared" si="46"/>
        <v>#DIV/0!</v>
      </c>
      <c r="C341" s="10" t="e">
        <f t="shared" si="47"/>
        <v>#DIV/0!</v>
      </c>
      <c r="D341" s="10" t="e">
        <f t="shared" si="48"/>
        <v>#DIV/0!</v>
      </c>
      <c r="E341" s="10" t="e">
        <f t="shared" si="49"/>
        <v>#DIV/0!</v>
      </c>
      <c r="F341" s="10" t="e">
        <f t="shared" si="50"/>
        <v>#DIV/0!</v>
      </c>
      <c r="G341" s="10" t="e">
        <f t="shared" si="51"/>
        <v>#DIV/0!</v>
      </c>
      <c r="H341" s="9"/>
    </row>
    <row r="342" spans="1:8" x14ac:dyDescent="0.25">
      <c r="A342">
        <f t="shared" si="45"/>
        <v>0</v>
      </c>
      <c r="B342" s="10" t="e">
        <f t="shared" si="46"/>
        <v>#DIV/0!</v>
      </c>
      <c r="C342" s="10" t="e">
        <f t="shared" si="47"/>
        <v>#DIV/0!</v>
      </c>
      <c r="D342" s="10" t="e">
        <f t="shared" si="48"/>
        <v>#DIV/0!</v>
      </c>
      <c r="E342" s="10" t="e">
        <f t="shared" si="49"/>
        <v>#DIV/0!</v>
      </c>
      <c r="F342" s="10" t="e">
        <f t="shared" si="50"/>
        <v>#DIV/0!</v>
      </c>
      <c r="G342" s="10" t="e">
        <f t="shared" si="51"/>
        <v>#DIV/0!</v>
      </c>
      <c r="H342" s="9"/>
    </row>
    <row r="343" spans="1:8" x14ac:dyDescent="0.25">
      <c r="A343">
        <f t="shared" si="45"/>
        <v>0</v>
      </c>
      <c r="B343" s="10" t="e">
        <f t="shared" si="46"/>
        <v>#DIV/0!</v>
      </c>
      <c r="C343" s="10" t="e">
        <f t="shared" si="47"/>
        <v>#DIV/0!</v>
      </c>
      <c r="D343" s="10" t="e">
        <f t="shared" si="48"/>
        <v>#DIV/0!</v>
      </c>
      <c r="E343" s="10" t="e">
        <f t="shared" si="49"/>
        <v>#DIV/0!</v>
      </c>
      <c r="F343" s="10" t="e">
        <f t="shared" si="50"/>
        <v>#DIV/0!</v>
      </c>
      <c r="G343" s="10" t="e">
        <f t="shared" si="51"/>
        <v>#DIV/0!</v>
      </c>
      <c r="H343" s="9"/>
    </row>
    <row r="344" spans="1:8" x14ac:dyDescent="0.25">
      <c r="A344">
        <f t="shared" si="45"/>
        <v>0</v>
      </c>
      <c r="B344" s="10" t="e">
        <f t="shared" si="46"/>
        <v>#DIV/0!</v>
      </c>
      <c r="C344" s="10" t="e">
        <f t="shared" si="47"/>
        <v>#DIV/0!</v>
      </c>
      <c r="D344" s="10" t="e">
        <f t="shared" si="48"/>
        <v>#DIV/0!</v>
      </c>
      <c r="E344" s="10" t="e">
        <f t="shared" si="49"/>
        <v>#DIV/0!</v>
      </c>
      <c r="F344" s="10" t="e">
        <f t="shared" si="50"/>
        <v>#DIV/0!</v>
      </c>
      <c r="G344" s="10" t="e">
        <f t="shared" si="51"/>
        <v>#DIV/0!</v>
      </c>
      <c r="H344" s="9"/>
    </row>
    <row r="345" spans="1:8" x14ac:dyDescent="0.25">
      <c r="A345">
        <f t="shared" si="45"/>
        <v>0</v>
      </c>
      <c r="B345" s="10" t="e">
        <f t="shared" si="46"/>
        <v>#DIV/0!</v>
      </c>
      <c r="C345" s="10" t="e">
        <f t="shared" si="47"/>
        <v>#DIV/0!</v>
      </c>
      <c r="D345" s="10" t="e">
        <f t="shared" si="48"/>
        <v>#DIV/0!</v>
      </c>
      <c r="E345" s="10" t="e">
        <f t="shared" si="49"/>
        <v>#DIV/0!</v>
      </c>
      <c r="F345" s="10" t="e">
        <f t="shared" si="50"/>
        <v>#DIV/0!</v>
      </c>
      <c r="G345" s="10" t="e">
        <f t="shared" si="51"/>
        <v>#DIV/0!</v>
      </c>
      <c r="H345" s="9"/>
    </row>
    <row r="346" spans="1:8" x14ac:dyDescent="0.25">
      <c r="A346">
        <f t="shared" si="45"/>
        <v>0</v>
      </c>
      <c r="B346" s="10" t="e">
        <f t="shared" si="46"/>
        <v>#DIV/0!</v>
      </c>
      <c r="C346" s="10" t="e">
        <f t="shared" si="47"/>
        <v>#DIV/0!</v>
      </c>
      <c r="D346" s="10" t="e">
        <f t="shared" si="48"/>
        <v>#DIV/0!</v>
      </c>
      <c r="E346" s="10" t="e">
        <f t="shared" si="49"/>
        <v>#DIV/0!</v>
      </c>
      <c r="F346" s="10" t="e">
        <f t="shared" si="50"/>
        <v>#DIV/0!</v>
      </c>
      <c r="G346" s="10" t="e">
        <f t="shared" si="51"/>
        <v>#DIV/0!</v>
      </c>
      <c r="H346" s="9"/>
    </row>
    <row r="347" spans="1:8" x14ac:dyDescent="0.25">
      <c r="A347">
        <f t="shared" si="45"/>
        <v>0</v>
      </c>
      <c r="B347" s="10" t="e">
        <f t="shared" si="46"/>
        <v>#DIV/0!</v>
      </c>
      <c r="C347" s="10" t="e">
        <f t="shared" si="47"/>
        <v>#DIV/0!</v>
      </c>
      <c r="D347" s="10" t="e">
        <f t="shared" si="48"/>
        <v>#DIV/0!</v>
      </c>
      <c r="E347" s="10" t="e">
        <f t="shared" si="49"/>
        <v>#DIV/0!</v>
      </c>
      <c r="F347" s="10" t="e">
        <f t="shared" si="50"/>
        <v>#DIV/0!</v>
      </c>
      <c r="G347" s="10" t="e">
        <f t="shared" si="51"/>
        <v>#DIV/0!</v>
      </c>
      <c r="H347" s="9"/>
    </row>
    <row r="348" spans="1:8" x14ac:dyDescent="0.25">
      <c r="A348">
        <f t="shared" si="45"/>
        <v>0</v>
      </c>
      <c r="B348" s="10" t="e">
        <f t="shared" si="46"/>
        <v>#DIV/0!</v>
      </c>
      <c r="C348" s="10" t="e">
        <f t="shared" si="47"/>
        <v>#DIV/0!</v>
      </c>
      <c r="D348" s="10" t="e">
        <f t="shared" si="48"/>
        <v>#DIV/0!</v>
      </c>
      <c r="E348" s="10" t="e">
        <f t="shared" si="49"/>
        <v>#DIV/0!</v>
      </c>
      <c r="F348" s="10" t="e">
        <f t="shared" si="50"/>
        <v>#DIV/0!</v>
      </c>
      <c r="G348" s="10" t="e">
        <f t="shared" si="51"/>
        <v>#DIV/0!</v>
      </c>
      <c r="H348" s="9"/>
    </row>
    <row r="349" spans="1:8" x14ac:dyDescent="0.25">
      <c r="A349">
        <f t="shared" si="45"/>
        <v>0</v>
      </c>
      <c r="B349" s="10" t="e">
        <f t="shared" si="46"/>
        <v>#DIV/0!</v>
      </c>
      <c r="C349" s="10" t="e">
        <f t="shared" si="47"/>
        <v>#DIV/0!</v>
      </c>
      <c r="D349" s="10" t="e">
        <f t="shared" si="48"/>
        <v>#DIV/0!</v>
      </c>
      <c r="E349" s="10" t="e">
        <f t="shared" si="49"/>
        <v>#DIV/0!</v>
      </c>
      <c r="F349" s="10" t="e">
        <f t="shared" si="50"/>
        <v>#DIV/0!</v>
      </c>
      <c r="G349" s="10" t="e">
        <f t="shared" si="51"/>
        <v>#DIV/0!</v>
      </c>
      <c r="H349" s="9"/>
    </row>
    <row r="350" spans="1:8" x14ac:dyDescent="0.25">
      <c r="A350">
        <f t="shared" si="45"/>
        <v>0</v>
      </c>
      <c r="B350" s="10" t="e">
        <f t="shared" si="46"/>
        <v>#DIV/0!</v>
      </c>
      <c r="C350" s="10" t="e">
        <f t="shared" si="47"/>
        <v>#DIV/0!</v>
      </c>
      <c r="D350" s="10" t="e">
        <f t="shared" si="48"/>
        <v>#DIV/0!</v>
      </c>
      <c r="E350" s="10" t="e">
        <f t="shared" si="49"/>
        <v>#DIV/0!</v>
      </c>
      <c r="F350" s="10" t="e">
        <f t="shared" si="50"/>
        <v>#DIV/0!</v>
      </c>
      <c r="G350" s="10" t="e">
        <f t="shared" si="51"/>
        <v>#DIV/0!</v>
      </c>
      <c r="H350" s="9"/>
    </row>
    <row r="351" spans="1:8" x14ac:dyDescent="0.25">
      <c r="A351">
        <f t="shared" si="45"/>
        <v>0</v>
      </c>
      <c r="B351" s="10" t="e">
        <f t="shared" si="46"/>
        <v>#DIV/0!</v>
      </c>
      <c r="C351" s="10" t="e">
        <f t="shared" si="47"/>
        <v>#DIV/0!</v>
      </c>
      <c r="D351" s="10" t="e">
        <f t="shared" si="48"/>
        <v>#DIV/0!</v>
      </c>
      <c r="E351" s="10" t="e">
        <f t="shared" si="49"/>
        <v>#DIV/0!</v>
      </c>
      <c r="F351" s="10" t="e">
        <f t="shared" si="50"/>
        <v>#DIV/0!</v>
      </c>
      <c r="G351" s="10" t="e">
        <f t="shared" si="51"/>
        <v>#DIV/0!</v>
      </c>
      <c r="H351" s="9"/>
    </row>
    <row r="352" spans="1:8" x14ac:dyDescent="0.25">
      <c r="A352">
        <f t="shared" si="45"/>
        <v>0</v>
      </c>
      <c r="B352" s="10" t="e">
        <f t="shared" si="46"/>
        <v>#DIV/0!</v>
      </c>
      <c r="C352" s="10" t="e">
        <f t="shared" si="47"/>
        <v>#DIV/0!</v>
      </c>
      <c r="D352" s="10" t="e">
        <f t="shared" si="48"/>
        <v>#DIV/0!</v>
      </c>
      <c r="E352" s="10" t="e">
        <f t="shared" si="49"/>
        <v>#DIV/0!</v>
      </c>
      <c r="F352" s="10" t="e">
        <f t="shared" si="50"/>
        <v>#DIV/0!</v>
      </c>
      <c r="G352" s="10" t="e">
        <f t="shared" si="51"/>
        <v>#DIV/0!</v>
      </c>
      <c r="H352" s="9"/>
    </row>
    <row r="353" spans="1:8" x14ac:dyDescent="0.25">
      <c r="A353">
        <f t="shared" si="45"/>
        <v>0</v>
      </c>
      <c r="B353" s="10" t="e">
        <f t="shared" si="46"/>
        <v>#DIV/0!</v>
      </c>
      <c r="C353" s="10" t="e">
        <f t="shared" si="47"/>
        <v>#DIV/0!</v>
      </c>
      <c r="D353" s="10" t="e">
        <f t="shared" si="48"/>
        <v>#DIV/0!</v>
      </c>
      <c r="E353" s="10" t="e">
        <f t="shared" si="49"/>
        <v>#DIV/0!</v>
      </c>
      <c r="F353" s="10" t="e">
        <f t="shared" si="50"/>
        <v>#DIV/0!</v>
      </c>
      <c r="G353" s="10" t="e">
        <f t="shared" si="51"/>
        <v>#DIV/0!</v>
      </c>
      <c r="H353" s="9"/>
    </row>
    <row r="354" spans="1:8" x14ac:dyDescent="0.25">
      <c r="A354">
        <f t="shared" si="45"/>
        <v>0</v>
      </c>
      <c r="B354" s="10" t="e">
        <f t="shared" si="46"/>
        <v>#DIV/0!</v>
      </c>
      <c r="C354" s="10" t="e">
        <f t="shared" si="47"/>
        <v>#DIV/0!</v>
      </c>
      <c r="D354" s="10" t="e">
        <f t="shared" si="48"/>
        <v>#DIV/0!</v>
      </c>
      <c r="E354" s="10" t="e">
        <f t="shared" si="49"/>
        <v>#DIV/0!</v>
      </c>
      <c r="F354" s="10" t="e">
        <f t="shared" si="50"/>
        <v>#DIV/0!</v>
      </c>
      <c r="G354" s="10" t="e">
        <f t="shared" si="51"/>
        <v>#DIV/0!</v>
      </c>
      <c r="H354" s="9"/>
    </row>
    <row r="355" spans="1:8" x14ac:dyDescent="0.25">
      <c r="A355">
        <f t="shared" si="45"/>
        <v>0</v>
      </c>
      <c r="B355" s="10" t="e">
        <f t="shared" si="46"/>
        <v>#DIV/0!</v>
      </c>
      <c r="C355" s="10" t="e">
        <f t="shared" si="47"/>
        <v>#DIV/0!</v>
      </c>
      <c r="D355" s="10" t="e">
        <f t="shared" si="48"/>
        <v>#DIV/0!</v>
      </c>
      <c r="E355" s="10" t="e">
        <f t="shared" si="49"/>
        <v>#DIV/0!</v>
      </c>
      <c r="F355" s="10" t="e">
        <f t="shared" si="50"/>
        <v>#DIV/0!</v>
      </c>
      <c r="G355" s="10" t="e">
        <f t="shared" si="51"/>
        <v>#DIV/0!</v>
      </c>
      <c r="H355" s="9"/>
    </row>
    <row r="356" spans="1:8" x14ac:dyDescent="0.25">
      <c r="A356">
        <f t="shared" si="45"/>
        <v>0</v>
      </c>
      <c r="B356" s="10" t="e">
        <f t="shared" si="46"/>
        <v>#DIV/0!</v>
      </c>
      <c r="C356" s="10" t="e">
        <f t="shared" si="47"/>
        <v>#DIV/0!</v>
      </c>
      <c r="D356" s="10" t="e">
        <f t="shared" si="48"/>
        <v>#DIV/0!</v>
      </c>
      <c r="E356" s="10" t="e">
        <f t="shared" si="49"/>
        <v>#DIV/0!</v>
      </c>
      <c r="F356" s="10" t="e">
        <f t="shared" si="50"/>
        <v>#DIV/0!</v>
      </c>
      <c r="G356" s="10" t="e">
        <f t="shared" si="51"/>
        <v>#DIV/0!</v>
      </c>
      <c r="H356" s="9"/>
    </row>
    <row r="357" spans="1:8" x14ac:dyDescent="0.25">
      <c r="A357">
        <f t="shared" si="45"/>
        <v>0</v>
      </c>
      <c r="B357" s="10" t="e">
        <f t="shared" si="46"/>
        <v>#DIV/0!</v>
      </c>
      <c r="C357" s="10" t="e">
        <f t="shared" si="47"/>
        <v>#DIV/0!</v>
      </c>
      <c r="D357" s="10" t="e">
        <f t="shared" si="48"/>
        <v>#DIV/0!</v>
      </c>
      <c r="E357" s="10" t="e">
        <f t="shared" si="49"/>
        <v>#DIV/0!</v>
      </c>
      <c r="F357" s="10" t="e">
        <f t="shared" si="50"/>
        <v>#DIV/0!</v>
      </c>
      <c r="G357" s="10" t="e">
        <f t="shared" si="51"/>
        <v>#DIV/0!</v>
      </c>
      <c r="H357" s="9"/>
    </row>
    <row r="358" spans="1:8" x14ac:dyDescent="0.25">
      <c r="A358">
        <f t="shared" si="45"/>
        <v>0</v>
      </c>
      <c r="B358" s="10" t="e">
        <f t="shared" si="46"/>
        <v>#DIV/0!</v>
      </c>
      <c r="C358" s="10" t="e">
        <f t="shared" si="47"/>
        <v>#DIV/0!</v>
      </c>
      <c r="D358" s="10" t="e">
        <f t="shared" si="48"/>
        <v>#DIV/0!</v>
      </c>
      <c r="E358" s="10" t="e">
        <f t="shared" si="49"/>
        <v>#DIV/0!</v>
      </c>
      <c r="F358" s="10" t="e">
        <f t="shared" si="50"/>
        <v>#DIV/0!</v>
      </c>
      <c r="G358" s="10" t="e">
        <f t="shared" si="51"/>
        <v>#DIV/0!</v>
      </c>
      <c r="H358" s="9"/>
    </row>
    <row r="359" spans="1:8" x14ac:dyDescent="0.25">
      <c r="A359">
        <f t="shared" si="45"/>
        <v>0</v>
      </c>
      <c r="B359" s="10" t="e">
        <f t="shared" si="46"/>
        <v>#DIV/0!</v>
      </c>
      <c r="C359" s="10" t="e">
        <f t="shared" si="47"/>
        <v>#DIV/0!</v>
      </c>
      <c r="D359" s="10" t="e">
        <f t="shared" si="48"/>
        <v>#DIV/0!</v>
      </c>
      <c r="E359" s="10" t="e">
        <f t="shared" si="49"/>
        <v>#DIV/0!</v>
      </c>
      <c r="F359" s="10" t="e">
        <f t="shared" si="50"/>
        <v>#DIV/0!</v>
      </c>
      <c r="G359" s="10" t="e">
        <f t="shared" si="51"/>
        <v>#DIV/0!</v>
      </c>
      <c r="H359" s="9"/>
    </row>
    <row r="360" spans="1:8" x14ac:dyDescent="0.25">
      <c r="A360">
        <f t="shared" si="45"/>
        <v>0</v>
      </c>
      <c r="B360" s="10" t="e">
        <f t="shared" si="46"/>
        <v>#DIV/0!</v>
      </c>
      <c r="C360" s="10" t="e">
        <f t="shared" si="47"/>
        <v>#DIV/0!</v>
      </c>
      <c r="D360" s="10" t="e">
        <f t="shared" si="48"/>
        <v>#DIV/0!</v>
      </c>
      <c r="E360" s="10" t="e">
        <f t="shared" si="49"/>
        <v>#DIV/0!</v>
      </c>
      <c r="F360" s="10" t="e">
        <f t="shared" si="50"/>
        <v>#DIV/0!</v>
      </c>
      <c r="G360" s="10" t="e">
        <f t="shared" si="51"/>
        <v>#DIV/0!</v>
      </c>
      <c r="H360" s="9"/>
    </row>
    <row r="361" spans="1:8" x14ac:dyDescent="0.25">
      <c r="A361">
        <f t="shared" si="45"/>
        <v>0</v>
      </c>
      <c r="B361" s="10" t="e">
        <f t="shared" si="46"/>
        <v>#DIV/0!</v>
      </c>
      <c r="C361" s="10" t="e">
        <f t="shared" si="47"/>
        <v>#DIV/0!</v>
      </c>
      <c r="D361" s="10" t="e">
        <f t="shared" si="48"/>
        <v>#DIV/0!</v>
      </c>
      <c r="E361" s="10" t="e">
        <f t="shared" si="49"/>
        <v>#DIV/0!</v>
      </c>
      <c r="F361" s="10" t="e">
        <f t="shared" si="50"/>
        <v>#DIV/0!</v>
      </c>
      <c r="G361" s="10" t="e">
        <f t="shared" si="51"/>
        <v>#DIV/0!</v>
      </c>
      <c r="H361" s="9"/>
    </row>
    <row r="362" spans="1:8" x14ac:dyDescent="0.25">
      <c r="A362">
        <f t="shared" si="45"/>
        <v>0</v>
      </c>
      <c r="B362" s="10" t="e">
        <f t="shared" si="46"/>
        <v>#DIV/0!</v>
      </c>
      <c r="C362" s="10" t="e">
        <f t="shared" si="47"/>
        <v>#DIV/0!</v>
      </c>
      <c r="D362" s="10" t="e">
        <f t="shared" si="48"/>
        <v>#DIV/0!</v>
      </c>
      <c r="E362" s="10" t="e">
        <f t="shared" si="49"/>
        <v>#DIV/0!</v>
      </c>
      <c r="F362" s="10" t="e">
        <f t="shared" si="50"/>
        <v>#DIV/0!</v>
      </c>
      <c r="G362" s="10" t="e">
        <f t="shared" si="51"/>
        <v>#DIV/0!</v>
      </c>
      <c r="H362" s="9"/>
    </row>
    <row r="363" spans="1:8" x14ac:dyDescent="0.25">
      <c r="A363">
        <f t="shared" si="45"/>
        <v>0</v>
      </c>
      <c r="B363" s="10" t="e">
        <f t="shared" si="46"/>
        <v>#DIV/0!</v>
      </c>
      <c r="C363" s="10" t="e">
        <f t="shared" si="47"/>
        <v>#DIV/0!</v>
      </c>
      <c r="D363" s="10" t="e">
        <f t="shared" si="48"/>
        <v>#DIV/0!</v>
      </c>
      <c r="E363" s="10" t="e">
        <f t="shared" si="49"/>
        <v>#DIV/0!</v>
      </c>
      <c r="F363" s="10" t="e">
        <f t="shared" si="50"/>
        <v>#DIV/0!</v>
      </c>
      <c r="G363" s="10" t="e">
        <f t="shared" si="51"/>
        <v>#DIV/0!</v>
      </c>
      <c r="H363" s="9"/>
    </row>
    <row r="364" spans="1:8" x14ac:dyDescent="0.25">
      <c r="A364">
        <f t="shared" si="45"/>
        <v>0</v>
      </c>
      <c r="B364" s="10" t="e">
        <f t="shared" si="46"/>
        <v>#DIV/0!</v>
      </c>
      <c r="C364" s="10" t="e">
        <f t="shared" si="47"/>
        <v>#DIV/0!</v>
      </c>
      <c r="D364" s="10" t="e">
        <f t="shared" si="48"/>
        <v>#DIV/0!</v>
      </c>
      <c r="E364" s="10" t="e">
        <f t="shared" si="49"/>
        <v>#DIV/0!</v>
      </c>
      <c r="F364" s="10" t="e">
        <f t="shared" si="50"/>
        <v>#DIV/0!</v>
      </c>
      <c r="G364" s="10" t="e">
        <f t="shared" si="51"/>
        <v>#DIV/0!</v>
      </c>
      <c r="H364" s="9"/>
    </row>
    <row r="365" spans="1:8" x14ac:dyDescent="0.25">
      <c r="A365">
        <f t="shared" si="45"/>
        <v>0</v>
      </c>
      <c r="B365" s="10" t="e">
        <f t="shared" si="46"/>
        <v>#DIV/0!</v>
      </c>
      <c r="C365" s="10" t="e">
        <f t="shared" si="47"/>
        <v>#DIV/0!</v>
      </c>
      <c r="D365" s="10" t="e">
        <f t="shared" si="48"/>
        <v>#DIV/0!</v>
      </c>
      <c r="E365" s="10" t="e">
        <f t="shared" si="49"/>
        <v>#DIV/0!</v>
      </c>
      <c r="F365" s="10" t="e">
        <f t="shared" si="50"/>
        <v>#DIV/0!</v>
      </c>
      <c r="G365" s="10" t="e">
        <f t="shared" si="51"/>
        <v>#DIV/0!</v>
      </c>
      <c r="H365" s="9"/>
    </row>
    <row r="366" spans="1:8" x14ac:dyDescent="0.25">
      <c r="A366">
        <f t="shared" si="45"/>
        <v>0</v>
      </c>
      <c r="B366" s="10" t="e">
        <f t="shared" si="46"/>
        <v>#DIV/0!</v>
      </c>
      <c r="C366" s="10" t="e">
        <f t="shared" si="47"/>
        <v>#DIV/0!</v>
      </c>
      <c r="D366" s="10" t="e">
        <f t="shared" si="48"/>
        <v>#DIV/0!</v>
      </c>
      <c r="E366" s="10" t="e">
        <f t="shared" si="49"/>
        <v>#DIV/0!</v>
      </c>
      <c r="F366" s="10" t="e">
        <f t="shared" si="50"/>
        <v>#DIV/0!</v>
      </c>
      <c r="G366" s="10" t="e">
        <f t="shared" si="51"/>
        <v>#DIV/0!</v>
      </c>
      <c r="H366" s="9"/>
    </row>
    <row r="367" spans="1:8" x14ac:dyDescent="0.25">
      <c r="A367">
        <f t="shared" ref="A367:A387" si="52">A181</f>
        <v>0</v>
      </c>
      <c r="B367" s="10" t="e">
        <f t="shared" ref="B367:B387" si="53">(B181/H181)*100</f>
        <v>#DIV/0!</v>
      </c>
      <c r="C367" s="10" t="e">
        <f t="shared" ref="C367:C387" si="54">(C181/H181)*100</f>
        <v>#DIV/0!</v>
      </c>
      <c r="D367" s="10" t="e">
        <f t="shared" ref="D367:D387" si="55">(D181/H181)*100</f>
        <v>#DIV/0!</v>
      </c>
      <c r="E367" s="10" t="e">
        <f t="shared" ref="E367:E387" si="56">(E181/H181)*100</f>
        <v>#DIV/0!</v>
      </c>
      <c r="F367" s="10" t="e">
        <f t="shared" ref="F367:F387" si="57">(F181/H181)*100</f>
        <v>#DIV/0!</v>
      </c>
      <c r="G367" s="10" t="e">
        <f t="shared" ref="G367:G387" si="58">(G181/H181)*100</f>
        <v>#DIV/0!</v>
      </c>
      <c r="H367" s="9"/>
    </row>
    <row r="368" spans="1:8" x14ac:dyDescent="0.25">
      <c r="A368">
        <f t="shared" si="52"/>
        <v>0</v>
      </c>
      <c r="B368" s="10" t="e">
        <f t="shared" si="53"/>
        <v>#DIV/0!</v>
      </c>
      <c r="C368" s="10" t="e">
        <f t="shared" si="54"/>
        <v>#DIV/0!</v>
      </c>
      <c r="D368" s="10" t="e">
        <f t="shared" si="55"/>
        <v>#DIV/0!</v>
      </c>
      <c r="E368" s="10" t="e">
        <f t="shared" si="56"/>
        <v>#DIV/0!</v>
      </c>
      <c r="F368" s="10" t="e">
        <f t="shared" si="57"/>
        <v>#DIV/0!</v>
      </c>
      <c r="G368" s="10" t="e">
        <f t="shared" si="58"/>
        <v>#DIV/0!</v>
      </c>
      <c r="H368" s="9"/>
    </row>
    <row r="369" spans="1:8" x14ac:dyDescent="0.25">
      <c r="A369">
        <f t="shared" si="52"/>
        <v>0</v>
      </c>
      <c r="B369" s="10" t="e">
        <f t="shared" si="53"/>
        <v>#DIV/0!</v>
      </c>
      <c r="C369" s="10" t="e">
        <f t="shared" si="54"/>
        <v>#DIV/0!</v>
      </c>
      <c r="D369" s="10" t="e">
        <f t="shared" si="55"/>
        <v>#DIV/0!</v>
      </c>
      <c r="E369" s="10" t="e">
        <f t="shared" si="56"/>
        <v>#DIV/0!</v>
      </c>
      <c r="F369" s="10" t="e">
        <f t="shared" si="57"/>
        <v>#DIV/0!</v>
      </c>
      <c r="G369" s="10" t="e">
        <f t="shared" si="58"/>
        <v>#DIV/0!</v>
      </c>
      <c r="H369" s="9"/>
    </row>
    <row r="370" spans="1:8" x14ac:dyDescent="0.25">
      <c r="A370">
        <f t="shared" si="52"/>
        <v>0</v>
      </c>
      <c r="B370" s="10" t="e">
        <f t="shared" si="53"/>
        <v>#DIV/0!</v>
      </c>
      <c r="C370" s="10" t="e">
        <f t="shared" si="54"/>
        <v>#DIV/0!</v>
      </c>
      <c r="D370" s="10" t="e">
        <f t="shared" si="55"/>
        <v>#DIV/0!</v>
      </c>
      <c r="E370" s="10" t="e">
        <f t="shared" si="56"/>
        <v>#DIV/0!</v>
      </c>
      <c r="F370" s="10" t="e">
        <f t="shared" si="57"/>
        <v>#DIV/0!</v>
      </c>
      <c r="G370" s="10" t="e">
        <f t="shared" si="58"/>
        <v>#DIV/0!</v>
      </c>
      <c r="H370" s="9"/>
    </row>
    <row r="371" spans="1:8" x14ac:dyDescent="0.25">
      <c r="A371">
        <f t="shared" si="52"/>
        <v>0</v>
      </c>
      <c r="B371" s="10" t="e">
        <f t="shared" si="53"/>
        <v>#DIV/0!</v>
      </c>
      <c r="C371" s="10" t="e">
        <f t="shared" si="54"/>
        <v>#DIV/0!</v>
      </c>
      <c r="D371" s="10" t="e">
        <f t="shared" si="55"/>
        <v>#DIV/0!</v>
      </c>
      <c r="E371" s="10" t="e">
        <f t="shared" si="56"/>
        <v>#DIV/0!</v>
      </c>
      <c r="F371" s="10" t="e">
        <f t="shared" si="57"/>
        <v>#DIV/0!</v>
      </c>
      <c r="G371" s="10" t="e">
        <f t="shared" si="58"/>
        <v>#DIV/0!</v>
      </c>
      <c r="H371" s="9"/>
    </row>
    <row r="372" spans="1:8" x14ac:dyDescent="0.25">
      <c r="A372">
        <f t="shared" si="52"/>
        <v>0</v>
      </c>
      <c r="B372" s="10" t="e">
        <f t="shared" si="53"/>
        <v>#DIV/0!</v>
      </c>
      <c r="C372" s="10" t="e">
        <f t="shared" si="54"/>
        <v>#DIV/0!</v>
      </c>
      <c r="D372" s="10" t="e">
        <f t="shared" si="55"/>
        <v>#DIV/0!</v>
      </c>
      <c r="E372" s="10" t="e">
        <f t="shared" si="56"/>
        <v>#DIV/0!</v>
      </c>
      <c r="F372" s="10" t="e">
        <f t="shared" si="57"/>
        <v>#DIV/0!</v>
      </c>
      <c r="G372" s="10" t="e">
        <f t="shared" si="58"/>
        <v>#DIV/0!</v>
      </c>
      <c r="H372" s="9"/>
    </row>
    <row r="373" spans="1:8" x14ac:dyDescent="0.25">
      <c r="A373">
        <f t="shared" si="52"/>
        <v>0</v>
      </c>
      <c r="B373" s="10" t="e">
        <f t="shared" si="53"/>
        <v>#DIV/0!</v>
      </c>
      <c r="C373" s="10" t="e">
        <f t="shared" si="54"/>
        <v>#DIV/0!</v>
      </c>
      <c r="D373" s="10" t="e">
        <f t="shared" si="55"/>
        <v>#DIV/0!</v>
      </c>
      <c r="E373" s="10" t="e">
        <f t="shared" si="56"/>
        <v>#DIV/0!</v>
      </c>
      <c r="F373" s="10" t="e">
        <f t="shared" si="57"/>
        <v>#DIV/0!</v>
      </c>
      <c r="G373" s="10" t="e">
        <f t="shared" si="58"/>
        <v>#DIV/0!</v>
      </c>
      <c r="H373" s="9"/>
    </row>
    <row r="374" spans="1:8" x14ac:dyDescent="0.25">
      <c r="A374">
        <f t="shared" si="52"/>
        <v>0</v>
      </c>
      <c r="B374" s="10" t="e">
        <f t="shared" si="53"/>
        <v>#DIV/0!</v>
      </c>
      <c r="C374" s="10" t="e">
        <f t="shared" si="54"/>
        <v>#DIV/0!</v>
      </c>
      <c r="D374" s="10" t="e">
        <f t="shared" si="55"/>
        <v>#DIV/0!</v>
      </c>
      <c r="E374" s="10" t="e">
        <f t="shared" si="56"/>
        <v>#DIV/0!</v>
      </c>
      <c r="F374" s="10" t="e">
        <f t="shared" si="57"/>
        <v>#DIV/0!</v>
      </c>
      <c r="G374" s="10" t="e">
        <f t="shared" si="58"/>
        <v>#DIV/0!</v>
      </c>
      <c r="H374" s="9"/>
    </row>
    <row r="375" spans="1:8" x14ac:dyDescent="0.25">
      <c r="A375">
        <f t="shared" si="52"/>
        <v>0</v>
      </c>
      <c r="B375" s="10" t="e">
        <f t="shared" si="53"/>
        <v>#DIV/0!</v>
      </c>
      <c r="C375" s="10" t="e">
        <f t="shared" si="54"/>
        <v>#DIV/0!</v>
      </c>
      <c r="D375" s="10" t="e">
        <f t="shared" si="55"/>
        <v>#DIV/0!</v>
      </c>
      <c r="E375" s="10" t="e">
        <f t="shared" si="56"/>
        <v>#DIV/0!</v>
      </c>
      <c r="F375" s="10" t="e">
        <f t="shared" si="57"/>
        <v>#DIV/0!</v>
      </c>
      <c r="G375" s="10" t="e">
        <f t="shared" si="58"/>
        <v>#DIV/0!</v>
      </c>
      <c r="H375" s="9"/>
    </row>
    <row r="376" spans="1:8" x14ac:dyDescent="0.25">
      <c r="A376">
        <f t="shared" si="52"/>
        <v>0</v>
      </c>
      <c r="B376" s="10" t="e">
        <f t="shared" si="53"/>
        <v>#DIV/0!</v>
      </c>
      <c r="C376" s="10" t="e">
        <f t="shared" si="54"/>
        <v>#DIV/0!</v>
      </c>
      <c r="D376" s="10" t="e">
        <f t="shared" si="55"/>
        <v>#DIV/0!</v>
      </c>
      <c r="E376" s="10" t="e">
        <f t="shared" si="56"/>
        <v>#DIV/0!</v>
      </c>
      <c r="F376" s="10" t="e">
        <f t="shared" si="57"/>
        <v>#DIV/0!</v>
      </c>
      <c r="G376" s="10" t="e">
        <f t="shared" si="58"/>
        <v>#DIV/0!</v>
      </c>
      <c r="H376" s="9"/>
    </row>
    <row r="377" spans="1:8" x14ac:dyDescent="0.25">
      <c r="A377">
        <f t="shared" si="52"/>
        <v>0</v>
      </c>
      <c r="B377" s="10" t="e">
        <f t="shared" si="53"/>
        <v>#DIV/0!</v>
      </c>
      <c r="C377" s="10" t="e">
        <f t="shared" si="54"/>
        <v>#DIV/0!</v>
      </c>
      <c r="D377" s="10" t="e">
        <f t="shared" si="55"/>
        <v>#DIV/0!</v>
      </c>
      <c r="E377" s="10" t="e">
        <f t="shared" si="56"/>
        <v>#DIV/0!</v>
      </c>
      <c r="F377" s="10" t="e">
        <f t="shared" si="57"/>
        <v>#DIV/0!</v>
      </c>
      <c r="G377" s="10" t="e">
        <f t="shared" si="58"/>
        <v>#DIV/0!</v>
      </c>
      <c r="H377" s="9"/>
    </row>
    <row r="378" spans="1:8" x14ac:dyDescent="0.25">
      <c r="A378">
        <f t="shared" si="52"/>
        <v>0</v>
      </c>
      <c r="B378" s="10" t="e">
        <f t="shared" si="53"/>
        <v>#DIV/0!</v>
      </c>
      <c r="C378" s="10" t="e">
        <f t="shared" si="54"/>
        <v>#DIV/0!</v>
      </c>
      <c r="D378" s="10" t="e">
        <f t="shared" si="55"/>
        <v>#DIV/0!</v>
      </c>
      <c r="E378" s="10" t="e">
        <f t="shared" si="56"/>
        <v>#DIV/0!</v>
      </c>
      <c r="F378" s="10" t="e">
        <f t="shared" si="57"/>
        <v>#DIV/0!</v>
      </c>
      <c r="G378" s="10" t="e">
        <f t="shared" si="58"/>
        <v>#DIV/0!</v>
      </c>
      <c r="H378" s="9"/>
    </row>
    <row r="379" spans="1:8" x14ac:dyDescent="0.25">
      <c r="A379">
        <f t="shared" si="52"/>
        <v>0</v>
      </c>
      <c r="B379" s="10" t="e">
        <f t="shared" si="53"/>
        <v>#DIV/0!</v>
      </c>
      <c r="C379" s="10" t="e">
        <f t="shared" si="54"/>
        <v>#DIV/0!</v>
      </c>
      <c r="D379" s="10" t="e">
        <f t="shared" si="55"/>
        <v>#DIV/0!</v>
      </c>
      <c r="E379" s="10" t="e">
        <f t="shared" si="56"/>
        <v>#DIV/0!</v>
      </c>
      <c r="F379" s="10" t="e">
        <f t="shared" si="57"/>
        <v>#DIV/0!</v>
      </c>
      <c r="G379" s="10" t="e">
        <f t="shared" si="58"/>
        <v>#DIV/0!</v>
      </c>
      <c r="H379" s="9"/>
    </row>
    <row r="380" spans="1:8" x14ac:dyDescent="0.25">
      <c r="A380">
        <f t="shared" si="52"/>
        <v>0</v>
      </c>
      <c r="B380" s="10" t="e">
        <f t="shared" si="53"/>
        <v>#DIV/0!</v>
      </c>
      <c r="C380" s="10" t="e">
        <f t="shared" si="54"/>
        <v>#DIV/0!</v>
      </c>
      <c r="D380" s="10" t="e">
        <f t="shared" si="55"/>
        <v>#DIV/0!</v>
      </c>
      <c r="E380" s="10" t="e">
        <f t="shared" si="56"/>
        <v>#DIV/0!</v>
      </c>
      <c r="F380" s="10" t="e">
        <f t="shared" si="57"/>
        <v>#DIV/0!</v>
      </c>
      <c r="G380" s="10" t="e">
        <f t="shared" si="58"/>
        <v>#DIV/0!</v>
      </c>
      <c r="H380" s="9"/>
    </row>
    <row r="381" spans="1:8" x14ac:dyDescent="0.25">
      <c r="A381">
        <f t="shared" si="52"/>
        <v>0</v>
      </c>
      <c r="B381" s="10" t="e">
        <f t="shared" si="53"/>
        <v>#DIV/0!</v>
      </c>
      <c r="C381" s="10" t="e">
        <f t="shared" si="54"/>
        <v>#DIV/0!</v>
      </c>
      <c r="D381" s="10" t="e">
        <f t="shared" si="55"/>
        <v>#DIV/0!</v>
      </c>
      <c r="E381" s="10" t="e">
        <f t="shared" si="56"/>
        <v>#DIV/0!</v>
      </c>
      <c r="F381" s="10" t="e">
        <f t="shared" si="57"/>
        <v>#DIV/0!</v>
      </c>
      <c r="G381" s="10" t="e">
        <f t="shared" si="58"/>
        <v>#DIV/0!</v>
      </c>
      <c r="H381" s="9"/>
    </row>
    <row r="382" spans="1:8" x14ac:dyDescent="0.25">
      <c r="A382">
        <f t="shared" si="52"/>
        <v>0</v>
      </c>
      <c r="B382" s="10" t="e">
        <f t="shared" si="53"/>
        <v>#DIV/0!</v>
      </c>
      <c r="C382" s="10" t="e">
        <f t="shared" si="54"/>
        <v>#DIV/0!</v>
      </c>
      <c r="D382" s="10" t="e">
        <f t="shared" si="55"/>
        <v>#DIV/0!</v>
      </c>
      <c r="E382" s="10" t="e">
        <f t="shared" si="56"/>
        <v>#DIV/0!</v>
      </c>
      <c r="F382" s="10" t="e">
        <f t="shared" si="57"/>
        <v>#DIV/0!</v>
      </c>
      <c r="G382" s="10" t="e">
        <f t="shared" si="58"/>
        <v>#DIV/0!</v>
      </c>
      <c r="H382" s="9"/>
    </row>
    <row r="383" spans="1:8" x14ac:dyDescent="0.25">
      <c r="A383">
        <f t="shared" si="52"/>
        <v>0</v>
      </c>
      <c r="B383" s="10" t="e">
        <f t="shared" si="53"/>
        <v>#DIV/0!</v>
      </c>
      <c r="C383" s="10" t="e">
        <f t="shared" si="54"/>
        <v>#DIV/0!</v>
      </c>
      <c r="D383" s="10" t="e">
        <f t="shared" si="55"/>
        <v>#DIV/0!</v>
      </c>
      <c r="E383" s="10" t="e">
        <f t="shared" si="56"/>
        <v>#DIV/0!</v>
      </c>
      <c r="F383" s="10" t="e">
        <f t="shared" si="57"/>
        <v>#DIV/0!</v>
      </c>
      <c r="G383" s="10" t="e">
        <f t="shared" si="58"/>
        <v>#DIV/0!</v>
      </c>
      <c r="H383" s="9"/>
    </row>
    <row r="384" spans="1:8" x14ac:dyDescent="0.25">
      <c r="A384">
        <f t="shared" si="52"/>
        <v>0</v>
      </c>
      <c r="B384" s="10" t="e">
        <f t="shared" si="53"/>
        <v>#DIV/0!</v>
      </c>
      <c r="C384" s="10" t="e">
        <f t="shared" si="54"/>
        <v>#DIV/0!</v>
      </c>
      <c r="D384" s="10" t="e">
        <f t="shared" si="55"/>
        <v>#DIV/0!</v>
      </c>
      <c r="E384" s="10" t="e">
        <f t="shared" si="56"/>
        <v>#DIV/0!</v>
      </c>
      <c r="F384" s="10" t="e">
        <f t="shared" si="57"/>
        <v>#DIV/0!</v>
      </c>
      <c r="G384" s="10" t="e">
        <f t="shared" si="58"/>
        <v>#DIV/0!</v>
      </c>
      <c r="H384" s="9"/>
    </row>
    <row r="385" spans="1:14" x14ac:dyDescent="0.25">
      <c r="A385">
        <f t="shared" si="52"/>
        <v>0</v>
      </c>
      <c r="B385" s="10" t="e">
        <f t="shared" si="53"/>
        <v>#DIV/0!</v>
      </c>
      <c r="C385" s="10" t="e">
        <f t="shared" si="54"/>
        <v>#DIV/0!</v>
      </c>
      <c r="D385" s="10" t="e">
        <f t="shared" si="55"/>
        <v>#DIV/0!</v>
      </c>
      <c r="E385" s="10" t="e">
        <f t="shared" si="56"/>
        <v>#DIV/0!</v>
      </c>
      <c r="F385" s="10" t="e">
        <f t="shared" si="57"/>
        <v>#DIV/0!</v>
      </c>
      <c r="G385" s="10" t="e">
        <f t="shared" si="58"/>
        <v>#DIV/0!</v>
      </c>
      <c r="H385" s="9"/>
    </row>
    <row r="386" spans="1:14" x14ac:dyDescent="0.25">
      <c r="A386">
        <f t="shared" si="52"/>
        <v>0</v>
      </c>
      <c r="B386" s="10" t="e">
        <f t="shared" si="53"/>
        <v>#DIV/0!</v>
      </c>
      <c r="C386" s="10" t="e">
        <f t="shared" si="54"/>
        <v>#DIV/0!</v>
      </c>
      <c r="D386" s="10" t="e">
        <f t="shared" si="55"/>
        <v>#DIV/0!</v>
      </c>
      <c r="E386" s="10" t="e">
        <f t="shared" si="56"/>
        <v>#DIV/0!</v>
      </c>
      <c r="F386" s="10" t="e">
        <f t="shared" si="57"/>
        <v>#DIV/0!</v>
      </c>
      <c r="G386" s="10" t="e">
        <f t="shared" si="58"/>
        <v>#DIV/0!</v>
      </c>
      <c r="H386" s="9"/>
    </row>
    <row r="387" spans="1:14" x14ac:dyDescent="0.25">
      <c r="A387">
        <f t="shared" si="52"/>
        <v>0</v>
      </c>
      <c r="B387" s="10" t="e">
        <f t="shared" si="53"/>
        <v>#DIV/0!</v>
      </c>
      <c r="C387" s="10" t="e">
        <f t="shared" si="54"/>
        <v>#DIV/0!</v>
      </c>
      <c r="D387" s="10" t="e">
        <f t="shared" si="55"/>
        <v>#DIV/0!</v>
      </c>
      <c r="E387" s="10" t="e">
        <f t="shared" si="56"/>
        <v>#DIV/0!</v>
      </c>
      <c r="F387" s="10" t="e">
        <f t="shared" si="57"/>
        <v>#DIV/0!</v>
      </c>
      <c r="G387" s="10" t="e">
        <f t="shared" si="58"/>
        <v>#DIV/0!</v>
      </c>
      <c r="H387" s="9"/>
    </row>
    <row r="389" spans="1:14" x14ac:dyDescent="0.25">
      <c r="A389" t="s">
        <v>300</v>
      </c>
      <c r="N389" t="s">
        <v>303</v>
      </c>
    </row>
    <row r="390" spans="1:14" x14ac:dyDescent="0.25">
      <c r="A390" s="8" t="s">
        <v>239</v>
      </c>
      <c r="B390" t="s">
        <v>263</v>
      </c>
      <c r="C390" t="s">
        <v>264</v>
      </c>
      <c r="D390" t="s">
        <v>265</v>
      </c>
      <c r="E390" t="s">
        <v>266</v>
      </c>
      <c r="F390" t="s">
        <v>267</v>
      </c>
      <c r="G390" t="s">
        <v>268</v>
      </c>
      <c r="H390" t="s">
        <v>269</v>
      </c>
      <c r="I390" t="s">
        <v>270</v>
      </c>
      <c r="J390" t="s">
        <v>248</v>
      </c>
      <c r="K390" t="s">
        <v>250</v>
      </c>
      <c r="N390">
        <f>Dashboard!AJ28</f>
        <v>0</v>
      </c>
    </row>
    <row r="391" spans="1:14" x14ac:dyDescent="0.25">
      <c r="A391" s="9" t="s">
        <v>0</v>
      </c>
      <c r="B391" s="57">
        <v>745</v>
      </c>
      <c r="C391" s="57">
        <v>2550</v>
      </c>
      <c r="D391" s="57">
        <v>3530</v>
      </c>
      <c r="E391" s="57">
        <v>1710</v>
      </c>
      <c r="F391" s="57">
        <v>10730</v>
      </c>
      <c r="G391" s="57">
        <v>17725</v>
      </c>
      <c r="H391" s="57">
        <v>8380</v>
      </c>
      <c r="I391" s="57">
        <v>6705</v>
      </c>
      <c r="J391" s="57">
        <v>0</v>
      </c>
      <c r="K391">
        <f t="shared" ref="K391:K422" si="59">SUM(B391:J391)</f>
        <v>52075</v>
      </c>
      <c r="M391" s="9" t="s">
        <v>0</v>
      </c>
      <c r="N391" t="e">
        <f>INDEX($B$391:$J$570,MATCH(M391,$A$391:$A$570,0),MATCH($N$390,$B$390:$J$390,0))</f>
        <v>#N/A</v>
      </c>
    </row>
    <row r="392" spans="1:14" x14ac:dyDescent="0.25">
      <c r="A392" s="9" t="s">
        <v>4</v>
      </c>
      <c r="B392" s="57">
        <v>7895</v>
      </c>
      <c r="C392" s="57">
        <v>14340</v>
      </c>
      <c r="D392" s="57">
        <v>15820</v>
      </c>
      <c r="E392" s="57">
        <v>4100</v>
      </c>
      <c r="F392" s="57">
        <v>100</v>
      </c>
      <c r="G392" s="57">
        <v>40</v>
      </c>
      <c r="H392" s="57">
        <v>0</v>
      </c>
      <c r="I392" s="57">
        <v>0</v>
      </c>
      <c r="J392" s="57">
        <v>0</v>
      </c>
      <c r="K392">
        <f t="shared" si="59"/>
        <v>42295</v>
      </c>
      <c r="M392" s="9" t="s">
        <v>4</v>
      </c>
      <c r="N392" t="e">
        <f t="shared" ref="N392:N455" si="60">INDEX($B$391:$J$570,MATCH(M392,$A$391:$A$570,0),MATCH($N$390,$B$390:$J$390,0))</f>
        <v>#N/A</v>
      </c>
    </row>
    <row r="393" spans="1:14" x14ac:dyDescent="0.25">
      <c r="A393" s="9" t="s">
        <v>6</v>
      </c>
      <c r="B393" s="57">
        <v>2835</v>
      </c>
      <c r="C393" s="57">
        <v>5205</v>
      </c>
      <c r="D393" s="57">
        <v>5755</v>
      </c>
      <c r="E393" s="57">
        <v>2985</v>
      </c>
      <c r="F393" s="57">
        <v>17845</v>
      </c>
      <c r="G393" s="57">
        <v>28400</v>
      </c>
      <c r="H393" s="57">
        <v>12515</v>
      </c>
      <c r="I393" s="57">
        <v>12970</v>
      </c>
      <c r="J393" s="57">
        <v>0</v>
      </c>
      <c r="K393">
        <f t="shared" si="59"/>
        <v>88510</v>
      </c>
      <c r="M393" s="9" t="s">
        <v>6</v>
      </c>
      <c r="N393" t="e">
        <f t="shared" si="60"/>
        <v>#N/A</v>
      </c>
    </row>
    <row r="394" spans="1:14" x14ac:dyDescent="0.25">
      <c r="A394" s="9" t="s">
        <v>8</v>
      </c>
      <c r="B394" s="57">
        <v>35</v>
      </c>
      <c r="C394" s="57">
        <v>630</v>
      </c>
      <c r="D394" s="57">
        <v>1415</v>
      </c>
      <c r="E394" s="57">
        <v>705</v>
      </c>
      <c r="F394" s="57">
        <v>5295</v>
      </c>
      <c r="G394" s="57">
        <v>7150</v>
      </c>
      <c r="H394" s="57">
        <v>2090</v>
      </c>
      <c r="I394" s="57">
        <v>865</v>
      </c>
      <c r="J394" s="57">
        <v>0</v>
      </c>
      <c r="K394">
        <f t="shared" si="59"/>
        <v>18185</v>
      </c>
      <c r="M394" s="9" t="s">
        <v>8</v>
      </c>
      <c r="N394" t="e">
        <f t="shared" si="60"/>
        <v>#N/A</v>
      </c>
    </row>
    <row r="395" spans="1:14" x14ac:dyDescent="0.25">
      <c r="A395" s="9" t="s">
        <v>10</v>
      </c>
      <c r="B395" s="57">
        <v>0</v>
      </c>
      <c r="C395" s="57">
        <v>215</v>
      </c>
      <c r="D395" s="57">
        <v>205</v>
      </c>
      <c r="E395" s="57">
        <v>105</v>
      </c>
      <c r="F395" s="57">
        <v>1265</v>
      </c>
      <c r="G395" s="57">
        <v>955</v>
      </c>
      <c r="H395" s="57">
        <v>190</v>
      </c>
      <c r="I395" s="57">
        <v>50</v>
      </c>
      <c r="J395" s="57">
        <v>0</v>
      </c>
      <c r="K395">
        <f t="shared" si="59"/>
        <v>2985</v>
      </c>
      <c r="M395" s="9" t="s">
        <v>10</v>
      </c>
      <c r="N395" t="e">
        <f t="shared" si="60"/>
        <v>#N/A</v>
      </c>
    </row>
    <row r="396" spans="1:14" x14ac:dyDescent="0.25">
      <c r="A396" s="9" t="s">
        <v>11</v>
      </c>
      <c r="B396" s="57">
        <v>4510</v>
      </c>
      <c r="C396" s="57">
        <v>6950</v>
      </c>
      <c r="D396" s="57">
        <v>6550</v>
      </c>
      <c r="E396" s="57">
        <v>3550</v>
      </c>
      <c r="F396" s="57">
        <v>23250</v>
      </c>
      <c r="G396" s="57">
        <v>45650</v>
      </c>
      <c r="H396" s="57">
        <v>19475</v>
      </c>
      <c r="I396" s="57">
        <v>18235</v>
      </c>
      <c r="J396" s="57">
        <v>50</v>
      </c>
      <c r="K396">
        <f t="shared" si="59"/>
        <v>128220</v>
      </c>
      <c r="M396" s="9" t="s">
        <v>11</v>
      </c>
      <c r="N396" t="e">
        <f t="shared" si="60"/>
        <v>#N/A</v>
      </c>
    </row>
    <row r="397" spans="1:14" x14ac:dyDescent="0.25">
      <c r="A397" s="9" t="s">
        <v>13</v>
      </c>
      <c r="B397" s="57">
        <v>1890</v>
      </c>
      <c r="C397" s="57">
        <v>4115</v>
      </c>
      <c r="D397" s="57">
        <v>4875</v>
      </c>
      <c r="E397" s="57">
        <v>2700</v>
      </c>
      <c r="F397" s="57">
        <v>17680</v>
      </c>
      <c r="G397" s="57">
        <v>26800</v>
      </c>
      <c r="H397" s="57">
        <v>11920</v>
      </c>
      <c r="I397" s="57">
        <v>8390</v>
      </c>
      <c r="J397" s="57">
        <v>0</v>
      </c>
      <c r="K397">
        <f t="shared" si="59"/>
        <v>78370</v>
      </c>
      <c r="M397" s="9" t="s">
        <v>13</v>
      </c>
      <c r="N397" t="e">
        <f t="shared" si="60"/>
        <v>#N/A</v>
      </c>
    </row>
    <row r="398" spans="1:14" x14ac:dyDescent="0.25">
      <c r="A398" s="9" t="s">
        <v>14</v>
      </c>
      <c r="B398" s="57">
        <v>10465</v>
      </c>
      <c r="C398" s="57">
        <v>16380</v>
      </c>
      <c r="D398" s="57">
        <v>18360</v>
      </c>
      <c r="E398" s="57">
        <v>8505</v>
      </c>
      <c r="F398" s="57">
        <v>70130</v>
      </c>
      <c r="G398" s="57">
        <v>96635</v>
      </c>
      <c r="H398" s="57">
        <v>24855</v>
      </c>
      <c r="I398" s="57">
        <v>16915</v>
      </c>
      <c r="J398" s="57">
        <v>165</v>
      </c>
      <c r="K398">
        <f t="shared" si="59"/>
        <v>262410</v>
      </c>
      <c r="M398" s="9" t="s">
        <v>14</v>
      </c>
      <c r="N398" t="e">
        <f t="shared" si="60"/>
        <v>#N/A</v>
      </c>
    </row>
    <row r="399" spans="1:14" x14ac:dyDescent="0.25">
      <c r="A399" s="9" t="s">
        <v>15</v>
      </c>
      <c r="B399" s="57">
        <v>505</v>
      </c>
      <c r="C399" s="57">
        <v>1415</v>
      </c>
      <c r="D399" s="57">
        <v>2565</v>
      </c>
      <c r="E399" s="57">
        <v>960</v>
      </c>
      <c r="F399" s="57">
        <v>6450</v>
      </c>
      <c r="G399" s="57">
        <v>9910</v>
      </c>
      <c r="H399" s="57">
        <v>2480</v>
      </c>
      <c r="I399" s="57">
        <v>1000</v>
      </c>
      <c r="J399" s="57">
        <v>0</v>
      </c>
      <c r="K399">
        <f t="shared" si="59"/>
        <v>25285</v>
      </c>
      <c r="M399" s="9" t="s">
        <v>15</v>
      </c>
      <c r="N399" t="e">
        <f t="shared" si="60"/>
        <v>#N/A</v>
      </c>
    </row>
    <row r="400" spans="1:14" x14ac:dyDescent="0.25">
      <c r="A400" s="9" t="s">
        <v>16</v>
      </c>
      <c r="B400" s="57">
        <v>3480</v>
      </c>
      <c r="C400" s="57">
        <v>7800</v>
      </c>
      <c r="D400" s="57">
        <v>9925</v>
      </c>
      <c r="E400" s="57">
        <v>4970</v>
      </c>
      <c r="F400" s="57">
        <v>30420</v>
      </c>
      <c r="G400" s="57">
        <v>48125</v>
      </c>
      <c r="H400" s="57">
        <v>18980</v>
      </c>
      <c r="I400" s="57">
        <v>17645</v>
      </c>
      <c r="J400" s="57">
        <v>0</v>
      </c>
      <c r="K400">
        <f t="shared" si="59"/>
        <v>141345</v>
      </c>
      <c r="M400" s="9" t="s">
        <v>16</v>
      </c>
      <c r="N400" t="e">
        <f t="shared" si="60"/>
        <v>#N/A</v>
      </c>
    </row>
    <row r="401" spans="1:14" x14ac:dyDescent="0.25">
      <c r="A401" s="9" t="s">
        <v>18</v>
      </c>
      <c r="B401" s="57">
        <v>10</v>
      </c>
      <c r="C401" s="57">
        <v>105</v>
      </c>
      <c r="D401" s="57">
        <v>260</v>
      </c>
      <c r="E401" s="57">
        <v>85</v>
      </c>
      <c r="F401" s="57">
        <v>390</v>
      </c>
      <c r="G401" s="57">
        <v>645</v>
      </c>
      <c r="H401" s="57">
        <v>195</v>
      </c>
      <c r="I401" s="57">
        <v>80</v>
      </c>
      <c r="J401" s="57">
        <v>0</v>
      </c>
      <c r="K401">
        <f t="shared" si="59"/>
        <v>1770</v>
      </c>
      <c r="M401" s="9" t="s">
        <v>18</v>
      </c>
      <c r="N401" t="e">
        <f t="shared" si="60"/>
        <v>#N/A</v>
      </c>
    </row>
    <row r="402" spans="1:14" x14ac:dyDescent="0.25">
      <c r="A402" s="9" t="s">
        <v>20</v>
      </c>
      <c r="B402" s="57">
        <v>8495</v>
      </c>
      <c r="C402" s="57">
        <v>14275</v>
      </c>
      <c r="D402" s="57">
        <v>15795</v>
      </c>
      <c r="E402" s="57">
        <v>3690</v>
      </c>
      <c r="F402" s="57">
        <v>40</v>
      </c>
      <c r="G402" s="57">
        <v>10</v>
      </c>
      <c r="H402" s="57">
        <v>0</v>
      </c>
      <c r="I402" s="57">
        <v>0</v>
      </c>
      <c r="J402" s="57">
        <v>0</v>
      </c>
      <c r="K402">
        <f t="shared" si="59"/>
        <v>42305</v>
      </c>
      <c r="M402" s="9" t="s">
        <v>20</v>
      </c>
      <c r="N402" t="e">
        <f t="shared" si="60"/>
        <v>#N/A</v>
      </c>
    </row>
    <row r="403" spans="1:14" x14ac:dyDescent="0.25">
      <c r="A403" s="9" t="s">
        <v>22</v>
      </c>
      <c r="B403" s="57">
        <v>980</v>
      </c>
      <c r="C403" s="57">
        <v>2715</v>
      </c>
      <c r="D403" s="57">
        <v>3235</v>
      </c>
      <c r="E403" s="57">
        <v>1990</v>
      </c>
      <c r="F403" s="57">
        <v>11120</v>
      </c>
      <c r="G403" s="57">
        <v>20010</v>
      </c>
      <c r="H403" s="57">
        <v>11205</v>
      </c>
      <c r="I403" s="57">
        <v>10045</v>
      </c>
      <c r="J403" s="57">
        <v>0</v>
      </c>
      <c r="K403">
        <f t="shared" si="59"/>
        <v>61300</v>
      </c>
      <c r="M403" s="9" t="s">
        <v>22</v>
      </c>
      <c r="N403" t="e">
        <f t="shared" si="60"/>
        <v>#N/A</v>
      </c>
    </row>
    <row r="404" spans="1:14" x14ac:dyDescent="0.25">
      <c r="A404" s="9" t="s">
        <v>23</v>
      </c>
      <c r="B404" s="57">
        <v>2535</v>
      </c>
      <c r="C404" s="57">
        <v>6335</v>
      </c>
      <c r="D404" s="57">
        <v>7505</v>
      </c>
      <c r="E404" s="57">
        <v>3895</v>
      </c>
      <c r="F404" s="57">
        <v>24770</v>
      </c>
      <c r="G404" s="57">
        <v>34500</v>
      </c>
      <c r="H404" s="57">
        <v>12540</v>
      </c>
      <c r="I404" s="57">
        <v>9020</v>
      </c>
      <c r="J404" s="57">
        <v>0</v>
      </c>
      <c r="K404">
        <f t="shared" si="59"/>
        <v>101100</v>
      </c>
      <c r="M404" s="9" t="s">
        <v>23</v>
      </c>
      <c r="N404" t="e">
        <f t="shared" si="60"/>
        <v>#N/A</v>
      </c>
    </row>
    <row r="405" spans="1:14" x14ac:dyDescent="0.25">
      <c r="A405" s="9" t="s">
        <v>24</v>
      </c>
      <c r="B405" s="57">
        <v>2385</v>
      </c>
      <c r="C405" s="57">
        <v>6065</v>
      </c>
      <c r="D405" s="57">
        <v>7575</v>
      </c>
      <c r="E405" s="57">
        <v>4310</v>
      </c>
      <c r="F405" s="57">
        <v>28665</v>
      </c>
      <c r="G405" s="57">
        <v>39135</v>
      </c>
      <c r="H405" s="57">
        <v>11830</v>
      </c>
      <c r="I405" s="57">
        <v>8545</v>
      </c>
      <c r="J405" s="57">
        <v>0</v>
      </c>
      <c r="K405">
        <f t="shared" si="59"/>
        <v>108510</v>
      </c>
      <c r="M405" s="9" t="s">
        <v>24</v>
      </c>
      <c r="N405" t="e">
        <f t="shared" si="60"/>
        <v>#N/A</v>
      </c>
    </row>
    <row r="406" spans="1:14" x14ac:dyDescent="0.25">
      <c r="A406" s="9" t="s">
        <v>25</v>
      </c>
      <c r="B406" s="57">
        <v>1190</v>
      </c>
      <c r="C406" s="57">
        <v>3000</v>
      </c>
      <c r="D406" s="57">
        <v>4120</v>
      </c>
      <c r="E406" s="57">
        <v>1705</v>
      </c>
      <c r="F406" s="57">
        <v>10905</v>
      </c>
      <c r="G406" s="57">
        <v>13845</v>
      </c>
      <c r="H406" s="57">
        <v>3775</v>
      </c>
      <c r="I406" s="57">
        <v>1525</v>
      </c>
      <c r="J406" s="57">
        <v>0</v>
      </c>
      <c r="K406">
        <f t="shared" si="59"/>
        <v>40065</v>
      </c>
      <c r="M406" s="9" t="s">
        <v>25</v>
      </c>
      <c r="N406" t="e">
        <f t="shared" si="60"/>
        <v>#N/A</v>
      </c>
    </row>
    <row r="407" spans="1:14" x14ac:dyDescent="0.25">
      <c r="A407" s="9" t="s">
        <v>26</v>
      </c>
      <c r="B407" s="57">
        <v>3400</v>
      </c>
      <c r="C407" s="57">
        <v>6890</v>
      </c>
      <c r="D407" s="57">
        <v>9045</v>
      </c>
      <c r="E407" s="57">
        <v>4780</v>
      </c>
      <c r="F407" s="57">
        <v>33345</v>
      </c>
      <c r="G407" s="57">
        <v>51245</v>
      </c>
      <c r="H407" s="57">
        <v>21070</v>
      </c>
      <c r="I407" s="57">
        <v>16250</v>
      </c>
      <c r="J407" s="57">
        <v>0</v>
      </c>
      <c r="K407">
        <f t="shared" si="59"/>
        <v>146025</v>
      </c>
      <c r="M407" s="9" t="s">
        <v>26</v>
      </c>
      <c r="N407" t="e">
        <f t="shared" si="60"/>
        <v>#N/A</v>
      </c>
    </row>
    <row r="408" spans="1:14" x14ac:dyDescent="0.25">
      <c r="A408" s="9" t="s">
        <v>27</v>
      </c>
      <c r="B408" s="57">
        <v>2310</v>
      </c>
      <c r="C408" s="57">
        <v>4495</v>
      </c>
      <c r="D408" s="57">
        <v>5380</v>
      </c>
      <c r="E408" s="57">
        <v>2695</v>
      </c>
      <c r="F408" s="57">
        <v>14255</v>
      </c>
      <c r="G408" s="57">
        <v>22870</v>
      </c>
      <c r="H408" s="57">
        <v>9770</v>
      </c>
      <c r="I408" s="57">
        <v>9110</v>
      </c>
      <c r="J408" s="57">
        <v>0</v>
      </c>
      <c r="K408">
        <f t="shared" si="59"/>
        <v>70885</v>
      </c>
      <c r="M408" s="9" t="s">
        <v>27</v>
      </c>
      <c r="N408" t="e">
        <f t="shared" si="60"/>
        <v>#N/A</v>
      </c>
    </row>
    <row r="409" spans="1:14" x14ac:dyDescent="0.25">
      <c r="A409" s="9" t="s">
        <v>28</v>
      </c>
      <c r="B409" s="57">
        <v>2260</v>
      </c>
      <c r="C409" s="57">
        <v>6095</v>
      </c>
      <c r="D409" s="57">
        <v>8625</v>
      </c>
      <c r="E409" s="57">
        <v>4770</v>
      </c>
      <c r="F409" s="57">
        <v>29190</v>
      </c>
      <c r="G409" s="57">
        <v>43645</v>
      </c>
      <c r="H409" s="57">
        <v>17235</v>
      </c>
      <c r="I409" s="57">
        <v>13700</v>
      </c>
      <c r="J409" s="57">
        <v>0</v>
      </c>
      <c r="K409">
        <f t="shared" si="59"/>
        <v>125520</v>
      </c>
      <c r="M409" s="9" t="s">
        <v>28</v>
      </c>
      <c r="N409" t="e">
        <f t="shared" si="60"/>
        <v>#N/A</v>
      </c>
    </row>
    <row r="410" spans="1:14" x14ac:dyDescent="0.25">
      <c r="A410" s="9" t="s">
        <v>29</v>
      </c>
      <c r="B410" s="57">
        <v>2430</v>
      </c>
      <c r="C410" s="57">
        <v>5615</v>
      </c>
      <c r="D410" s="57">
        <v>8565</v>
      </c>
      <c r="E410" s="57">
        <v>4180</v>
      </c>
      <c r="F410" s="57">
        <v>24600</v>
      </c>
      <c r="G410" s="57">
        <v>36180</v>
      </c>
      <c r="H410" s="57">
        <v>15540</v>
      </c>
      <c r="I410" s="57">
        <v>12015</v>
      </c>
      <c r="J410" s="57">
        <v>0</v>
      </c>
      <c r="K410">
        <f t="shared" si="59"/>
        <v>109125</v>
      </c>
      <c r="M410" s="9" t="s">
        <v>29</v>
      </c>
      <c r="N410" t="e">
        <f t="shared" si="60"/>
        <v>#N/A</v>
      </c>
    </row>
    <row r="411" spans="1:14" x14ac:dyDescent="0.25">
      <c r="A411" s="9" t="s">
        <v>30</v>
      </c>
      <c r="B411" s="57">
        <v>80</v>
      </c>
      <c r="C411" s="57">
        <v>590</v>
      </c>
      <c r="D411" s="57">
        <v>1690</v>
      </c>
      <c r="E411" s="57">
        <v>850</v>
      </c>
      <c r="F411" s="57">
        <v>6150</v>
      </c>
      <c r="G411" s="57">
        <v>9665</v>
      </c>
      <c r="H411" s="57">
        <v>3295</v>
      </c>
      <c r="I411" s="57">
        <v>1735</v>
      </c>
      <c r="J411" s="57">
        <v>0</v>
      </c>
      <c r="K411">
        <f t="shared" si="59"/>
        <v>24055</v>
      </c>
      <c r="M411" s="9" t="s">
        <v>30</v>
      </c>
      <c r="N411" t="e">
        <f t="shared" si="60"/>
        <v>#N/A</v>
      </c>
    </row>
    <row r="412" spans="1:14" x14ac:dyDescent="0.25">
      <c r="A412" s="9" t="s">
        <v>31</v>
      </c>
      <c r="B412" s="57">
        <v>7360</v>
      </c>
      <c r="C412" s="57">
        <v>10130</v>
      </c>
      <c r="D412" s="57">
        <v>10350</v>
      </c>
      <c r="E412" s="57">
        <v>4540</v>
      </c>
      <c r="F412" s="57">
        <v>36370</v>
      </c>
      <c r="G412" s="57">
        <v>51105</v>
      </c>
      <c r="H412" s="57">
        <v>16810</v>
      </c>
      <c r="I412" s="57">
        <v>12185</v>
      </c>
      <c r="J412" s="57">
        <v>0</v>
      </c>
      <c r="K412">
        <f t="shared" si="59"/>
        <v>148850</v>
      </c>
      <c r="M412" s="9" t="s">
        <v>31</v>
      </c>
      <c r="N412" t="e">
        <f t="shared" si="60"/>
        <v>#N/A</v>
      </c>
    </row>
    <row r="413" spans="1:14" x14ac:dyDescent="0.25">
      <c r="A413" s="9" t="s">
        <v>32</v>
      </c>
      <c r="B413" s="57">
        <v>1065</v>
      </c>
      <c r="C413" s="57">
        <v>2720</v>
      </c>
      <c r="D413" s="57">
        <v>3545</v>
      </c>
      <c r="E413" s="57">
        <v>2255</v>
      </c>
      <c r="F413" s="57">
        <v>15740</v>
      </c>
      <c r="G413" s="57">
        <v>25045</v>
      </c>
      <c r="H413" s="57">
        <v>13260</v>
      </c>
      <c r="I413" s="57">
        <v>10570</v>
      </c>
      <c r="J413" s="57">
        <v>0</v>
      </c>
      <c r="K413">
        <f t="shared" si="59"/>
        <v>74200</v>
      </c>
      <c r="M413" s="9" t="s">
        <v>32</v>
      </c>
      <c r="N413" t="e">
        <f t="shared" si="60"/>
        <v>#N/A</v>
      </c>
    </row>
    <row r="414" spans="1:14" x14ac:dyDescent="0.25">
      <c r="A414" s="9" t="s">
        <v>33</v>
      </c>
      <c r="B414" s="57">
        <v>1050</v>
      </c>
      <c r="C414" s="57">
        <v>4475</v>
      </c>
      <c r="D414" s="57">
        <v>7775</v>
      </c>
      <c r="E414" s="57">
        <v>3450</v>
      </c>
      <c r="F414" s="57">
        <v>20735</v>
      </c>
      <c r="G414" s="57">
        <v>28085</v>
      </c>
      <c r="H414" s="57">
        <v>8580</v>
      </c>
      <c r="I414" s="57">
        <v>3205</v>
      </c>
      <c r="J414" s="57">
        <v>0</v>
      </c>
      <c r="K414">
        <f t="shared" si="59"/>
        <v>77355</v>
      </c>
      <c r="M414" s="9" t="s">
        <v>33</v>
      </c>
      <c r="N414" t="e">
        <f t="shared" si="60"/>
        <v>#N/A</v>
      </c>
    </row>
    <row r="415" spans="1:14" x14ac:dyDescent="0.25">
      <c r="A415" s="9" t="s">
        <v>34</v>
      </c>
      <c r="B415" s="57">
        <v>135</v>
      </c>
      <c r="C415" s="57">
        <v>990</v>
      </c>
      <c r="D415" s="57">
        <v>2070</v>
      </c>
      <c r="E415" s="57">
        <v>860</v>
      </c>
      <c r="F415" s="57">
        <v>4250</v>
      </c>
      <c r="G415" s="57">
        <v>7285</v>
      </c>
      <c r="H415" s="57">
        <v>3750</v>
      </c>
      <c r="I415" s="57">
        <v>1735</v>
      </c>
      <c r="J415" s="57">
        <v>0</v>
      </c>
      <c r="K415">
        <f t="shared" si="59"/>
        <v>21075</v>
      </c>
      <c r="M415" s="9" t="s">
        <v>34</v>
      </c>
      <c r="N415" t="e">
        <f t="shared" si="60"/>
        <v>#N/A</v>
      </c>
    </row>
    <row r="416" spans="1:14" x14ac:dyDescent="0.25">
      <c r="A416" s="9" t="s">
        <v>35</v>
      </c>
      <c r="B416" s="57">
        <v>1045</v>
      </c>
      <c r="C416" s="57">
        <v>3315</v>
      </c>
      <c r="D416" s="57">
        <v>4115</v>
      </c>
      <c r="E416" s="57">
        <v>2285</v>
      </c>
      <c r="F416" s="57">
        <v>17430</v>
      </c>
      <c r="G416" s="57">
        <v>25175</v>
      </c>
      <c r="H416" s="57">
        <v>10890</v>
      </c>
      <c r="I416" s="57">
        <v>8575</v>
      </c>
      <c r="J416" s="57">
        <v>20</v>
      </c>
      <c r="K416">
        <f t="shared" si="59"/>
        <v>72850</v>
      </c>
      <c r="M416" s="9" t="s">
        <v>35</v>
      </c>
      <c r="N416" t="e">
        <f t="shared" si="60"/>
        <v>#N/A</v>
      </c>
    </row>
    <row r="417" spans="1:14" x14ac:dyDescent="0.25">
      <c r="A417" s="9" t="s">
        <v>36</v>
      </c>
      <c r="B417" s="57">
        <v>2740</v>
      </c>
      <c r="C417" s="57">
        <v>6310</v>
      </c>
      <c r="D417" s="57">
        <v>7840</v>
      </c>
      <c r="E417" s="57">
        <v>4810</v>
      </c>
      <c r="F417" s="57">
        <v>28535</v>
      </c>
      <c r="G417" s="57">
        <v>42770</v>
      </c>
      <c r="H417" s="57">
        <v>20610</v>
      </c>
      <c r="I417" s="57">
        <v>16060</v>
      </c>
      <c r="J417" s="57">
        <v>0</v>
      </c>
      <c r="K417">
        <f t="shared" si="59"/>
        <v>129675</v>
      </c>
      <c r="M417" s="9" t="s">
        <v>36</v>
      </c>
      <c r="N417" t="e">
        <f t="shared" si="60"/>
        <v>#N/A</v>
      </c>
    </row>
    <row r="418" spans="1:14" x14ac:dyDescent="0.25">
      <c r="A418" s="9" t="s">
        <v>37</v>
      </c>
      <c r="B418" s="57">
        <v>5245</v>
      </c>
      <c r="C418" s="57">
        <v>8875</v>
      </c>
      <c r="D418" s="57">
        <v>10345</v>
      </c>
      <c r="E418" s="57">
        <v>5445</v>
      </c>
      <c r="F418" s="57">
        <v>42550</v>
      </c>
      <c r="G418" s="57">
        <v>54950</v>
      </c>
      <c r="H418" s="57">
        <v>14470</v>
      </c>
      <c r="I418" s="57">
        <v>9500</v>
      </c>
      <c r="J418" s="57">
        <v>0</v>
      </c>
      <c r="K418">
        <f t="shared" si="59"/>
        <v>151380</v>
      </c>
      <c r="M418" s="9" t="s">
        <v>37</v>
      </c>
      <c r="N418" t="e">
        <f t="shared" si="60"/>
        <v>#N/A</v>
      </c>
    </row>
    <row r="419" spans="1:14" x14ac:dyDescent="0.25">
      <c r="A419" s="9" t="s">
        <v>38</v>
      </c>
      <c r="B419" s="57">
        <v>3250</v>
      </c>
      <c r="C419" s="57">
        <v>6115</v>
      </c>
      <c r="D419" s="57">
        <v>7300</v>
      </c>
      <c r="E419" s="57">
        <v>3590</v>
      </c>
      <c r="F419" s="57">
        <v>23270</v>
      </c>
      <c r="G419" s="57">
        <v>36575</v>
      </c>
      <c r="H419" s="57">
        <v>13370</v>
      </c>
      <c r="I419" s="57">
        <v>10680</v>
      </c>
      <c r="J419" s="57">
        <v>0</v>
      </c>
      <c r="K419">
        <f t="shared" si="59"/>
        <v>104150</v>
      </c>
      <c r="M419" s="9" t="s">
        <v>38</v>
      </c>
      <c r="N419" t="e">
        <f t="shared" si="60"/>
        <v>#N/A</v>
      </c>
    </row>
    <row r="420" spans="1:14" x14ac:dyDescent="0.25">
      <c r="A420" s="9" t="s">
        <v>39</v>
      </c>
      <c r="B420" s="57">
        <v>385</v>
      </c>
      <c r="C420" s="57">
        <v>4330</v>
      </c>
      <c r="D420" s="57">
        <v>7850</v>
      </c>
      <c r="E420" s="57">
        <v>3505</v>
      </c>
      <c r="F420" s="57">
        <v>19745</v>
      </c>
      <c r="G420" s="57">
        <v>31615</v>
      </c>
      <c r="H420" s="57">
        <v>12870</v>
      </c>
      <c r="I420" s="57">
        <v>5005</v>
      </c>
      <c r="J420" s="57">
        <v>0</v>
      </c>
      <c r="K420">
        <f t="shared" si="59"/>
        <v>85305</v>
      </c>
      <c r="M420" s="9" t="s">
        <v>39</v>
      </c>
      <c r="N420" t="e">
        <f t="shared" si="60"/>
        <v>#N/A</v>
      </c>
    </row>
    <row r="421" spans="1:14" x14ac:dyDescent="0.25">
      <c r="A421" s="9" t="s">
        <v>40</v>
      </c>
      <c r="B421" s="57">
        <v>385</v>
      </c>
      <c r="C421" s="57">
        <v>1235</v>
      </c>
      <c r="D421" s="57">
        <v>1765</v>
      </c>
      <c r="E421" s="57">
        <v>835</v>
      </c>
      <c r="F421" s="57">
        <v>5910</v>
      </c>
      <c r="G421" s="57">
        <v>7085</v>
      </c>
      <c r="H421" s="57">
        <v>2050</v>
      </c>
      <c r="I421" s="57">
        <v>680</v>
      </c>
      <c r="J421" s="57">
        <v>0</v>
      </c>
      <c r="K421">
        <f t="shared" si="59"/>
        <v>19945</v>
      </c>
      <c r="M421" s="9" t="s">
        <v>40</v>
      </c>
      <c r="N421" t="e">
        <f t="shared" si="60"/>
        <v>#N/A</v>
      </c>
    </row>
    <row r="422" spans="1:14" x14ac:dyDescent="0.25">
      <c r="A422" s="9" t="s">
        <v>41</v>
      </c>
      <c r="B422" s="57">
        <v>2600</v>
      </c>
      <c r="C422" s="57">
        <v>7470</v>
      </c>
      <c r="D422" s="57">
        <v>10355</v>
      </c>
      <c r="E422" s="57">
        <v>5240</v>
      </c>
      <c r="F422" s="57">
        <v>35465</v>
      </c>
      <c r="G422" s="57">
        <v>51900</v>
      </c>
      <c r="H422" s="57">
        <v>20720</v>
      </c>
      <c r="I422" s="57">
        <v>15840</v>
      </c>
      <c r="J422" s="57">
        <v>0</v>
      </c>
      <c r="K422">
        <f t="shared" si="59"/>
        <v>149590</v>
      </c>
      <c r="M422" s="9" t="s">
        <v>41</v>
      </c>
      <c r="N422" t="e">
        <f t="shared" si="60"/>
        <v>#N/A</v>
      </c>
    </row>
    <row r="423" spans="1:14" x14ac:dyDescent="0.25">
      <c r="A423" s="9" t="s">
        <v>42</v>
      </c>
      <c r="B423" s="57">
        <v>705</v>
      </c>
      <c r="C423" s="57">
        <v>2975</v>
      </c>
      <c r="D423" s="57">
        <v>5550</v>
      </c>
      <c r="E423" s="57">
        <v>2730</v>
      </c>
      <c r="F423" s="57">
        <v>13750</v>
      </c>
      <c r="G423" s="57">
        <v>24475</v>
      </c>
      <c r="H423" s="57">
        <v>14155</v>
      </c>
      <c r="I423" s="57">
        <v>10110</v>
      </c>
      <c r="J423" s="57">
        <v>0</v>
      </c>
      <c r="K423">
        <f t="shared" ref="K423:K454" si="61">SUM(B423:J423)</f>
        <v>74450</v>
      </c>
      <c r="M423" s="9" t="s">
        <v>42</v>
      </c>
      <c r="N423" t="e">
        <f t="shared" si="60"/>
        <v>#N/A</v>
      </c>
    </row>
    <row r="424" spans="1:14" x14ac:dyDescent="0.25">
      <c r="A424" s="9" t="s">
        <v>44</v>
      </c>
      <c r="B424" s="57">
        <v>3220</v>
      </c>
      <c r="C424" s="57">
        <v>7040</v>
      </c>
      <c r="D424" s="57">
        <v>9700</v>
      </c>
      <c r="E424" s="57">
        <v>4765</v>
      </c>
      <c r="F424" s="57">
        <v>26810</v>
      </c>
      <c r="G424" s="57">
        <v>40940</v>
      </c>
      <c r="H424" s="57">
        <v>16235</v>
      </c>
      <c r="I424" s="57">
        <v>13440</v>
      </c>
      <c r="J424" s="57">
        <v>0</v>
      </c>
      <c r="K424">
        <f t="shared" si="61"/>
        <v>122150</v>
      </c>
      <c r="M424" s="9" t="s">
        <v>44</v>
      </c>
      <c r="N424" t="e">
        <f t="shared" si="60"/>
        <v>#N/A</v>
      </c>
    </row>
    <row r="425" spans="1:14" x14ac:dyDescent="0.25">
      <c r="A425" s="9" t="s">
        <v>45</v>
      </c>
      <c r="B425" s="57">
        <v>505</v>
      </c>
      <c r="C425" s="57">
        <v>1660</v>
      </c>
      <c r="D425" s="57">
        <v>2345</v>
      </c>
      <c r="E425" s="57">
        <v>1345</v>
      </c>
      <c r="F425" s="57">
        <v>7140</v>
      </c>
      <c r="G425" s="57">
        <v>13025</v>
      </c>
      <c r="H425" s="57">
        <v>6730</v>
      </c>
      <c r="I425" s="57">
        <v>6300</v>
      </c>
      <c r="J425" s="57">
        <v>0</v>
      </c>
      <c r="K425">
        <f t="shared" si="61"/>
        <v>39050</v>
      </c>
      <c r="M425" s="9" t="s">
        <v>45</v>
      </c>
      <c r="N425" t="e">
        <f t="shared" si="60"/>
        <v>#N/A</v>
      </c>
    </row>
    <row r="426" spans="1:14" x14ac:dyDescent="0.25">
      <c r="A426" s="9" t="s">
        <v>46</v>
      </c>
      <c r="B426" s="57">
        <v>4355</v>
      </c>
      <c r="C426" s="57">
        <v>9685</v>
      </c>
      <c r="D426" s="57">
        <v>12015</v>
      </c>
      <c r="E426" s="57">
        <v>6665</v>
      </c>
      <c r="F426" s="57">
        <v>46355</v>
      </c>
      <c r="G426" s="57">
        <v>63790</v>
      </c>
      <c r="H426" s="57">
        <v>31070</v>
      </c>
      <c r="I426" s="57">
        <v>22310</v>
      </c>
      <c r="J426" s="57">
        <v>0</v>
      </c>
      <c r="K426">
        <f t="shared" si="61"/>
        <v>196245</v>
      </c>
      <c r="M426" s="9" t="s">
        <v>46</v>
      </c>
      <c r="N426" t="e">
        <f t="shared" si="60"/>
        <v>#N/A</v>
      </c>
    </row>
    <row r="427" spans="1:14" x14ac:dyDescent="0.25">
      <c r="A427" s="9" t="s">
        <v>47</v>
      </c>
      <c r="B427" s="57">
        <v>3255</v>
      </c>
      <c r="C427" s="57">
        <v>8180</v>
      </c>
      <c r="D427" s="57">
        <v>10640</v>
      </c>
      <c r="E427" s="57">
        <v>5840</v>
      </c>
      <c r="F427" s="57">
        <v>36990</v>
      </c>
      <c r="G427" s="57">
        <v>53285</v>
      </c>
      <c r="H427" s="57">
        <v>20120</v>
      </c>
      <c r="I427" s="57">
        <v>13260</v>
      </c>
      <c r="J427" s="57">
        <v>10</v>
      </c>
      <c r="K427">
        <f t="shared" si="61"/>
        <v>151580</v>
      </c>
      <c r="M427" s="9" t="s">
        <v>47</v>
      </c>
      <c r="N427" t="e">
        <f t="shared" si="60"/>
        <v>#N/A</v>
      </c>
    </row>
    <row r="428" spans="1:14" x14ac:dyDescent="0.25">
      <c r="A428" s="9" t="s">
        <v>48</v>
      </c>
      <c r="B428" s="57">
        <v>2530</v>
      </c>
      <c r="C428" s="57">
        <v>7710</v>
      </c>
      <c r="D428" s="57">
        <v>9710</v>
      </c>
      <c r="E428" s="57">
        <v>5675</v>
      </c>
      <c r="F428" s="57">
        <v>35015</v>
      </c>
      <c r="G428" s="57">
        <v>52020</v>
      </c>
      <c r="H428" s="57">
        <v>27295</v>
      </c>
      <c r="I428" s="57">
        <v>24475</v>
      </c>
      <c r="J428" s="57">
        <v>0</v>
      </c>
      <c r="K428">
        <f t="shared" si="61"/>
        <v>164430</v>
      </c>
      <c r="M428" s="9" t="s">
        <v>48</v>
      </c>
      <c r="N428" t="e">
        <f t="shared" si="60"/>
        <v>#N/A</v>
      </c>
    </row>
    <row r="429" spans="1:14" x14ac:dyDescent="0.25">
      <c r="A429" s="9" t="s">
        <v>49</v>
      </c>
      <c r="B429" s="57">
        <v>1875</v>
      </c>
      <c r="C429" s="57">
        <v>4850</v>
      </c>
      <c r="D429" s="57">
        <v>6760</v>
      </c>
      <c r="E429" s="57">
        <v>3880</v>
      </c>
      <c r="F429" s="57">
        <v>23845</v>
      </c>
      <c r="G429" s="57">
        <v>37710</v>
      </c>
      <c r="H429" s="57">
        <v>20270</v>
      </c>
      <c r="I429" s="57">
        <v>17120</v>
      </c>
      <c r="J429" s="57">
        <v>0</v>
      </c>
      <c r="K429">
        <f t="shared" si="61"/>
        <v>116310</v>
      </c>
      <c r="M429" s="9" t="s">
        <v>49</v>
      </c>
      <c r="N429" t="e">
        <f t="shared" si="60"/>
        <v>#N/A</v>
      </c>
    </row>
    <row r="430" spans="1:14" x14ac:dyDescent="0.25">
      <c r="A430" s="9" t="s">
        <v>50</v>
      </c>
      <c r="B430" s="57">
        <v>3235</v>
      </c>
      <c r="C430" s="57">
        <v>6795</v>
      </c>
      <c r="D430" s="57">
        <v>9255</v>
      </c>
      <c r="E430" s="57">
        <v>4370</v>
      </c>
      <c r="F430" s="57">
        <v>24030</v>
      </c>
      <c r="G430" s="57">
        <v>39795</v>
      </c>
      <c r="H430" s="57">
        <v>15840</v>
      </c>
      <c r="I430" s="57">
        <v>14695</v>
      </c>
      <c r="J430" s="57">
        <v>0</v>
      </c>
      <c r="K430">
        <f t="shared" si="61"/>
        <v>118015</v>
      </c>
      <c r="M430" s="9" t="s">
        <v>50</v>
      </c>
      <c r="N430" t="e">
        <f t="shared" si="60"/>
        <v>#N/A</v>
      </c>
    </row>
    <row r="431" spans="1:14" x14ac:dyDescent="0.25">
      <c r="A431" s="9" t="s">
        <v>51</v>
      </c>
      <c r="B431" s="57">
        <v>4170</v>
      </c>
      <c r="C431" s="57">
        <v>10770</v>
      </c>
      <c r="D431" s="57">
        <v>14645</v>
      </c>
      <c r="E431" s="57">
        <v>7400</v>
      </c>
      <c r="F431" s="57">
        <v>40080</v>
      </c>
      <c r="G431" s="57">
        <v>66210</v>
      </c>
      <c r="H431" s="57">
        <v>26830</v>
      </c>
      <c r="I431" s="57">
        <v>24435</v>
      </c>
      <c r="J431" s="57">
        <v>10</v>
      </c>
      <c r="K431">
        <f t="shared" si="61"/>
        <v>194550</v>
      </c>
      <c r="M431" s="9" t="s">
        <v>51</v>
      </c>
      <c r="N431" t="e">
        <f t="shared" si="60"/>
        <v>#N/A</v>
      </c>
    </row>
    <row r="432" spans="1:14" x14ac:dyDescent="0.25">
      <c r="A432" s="9" t="s">
        <v>52</v>
      </c>
      <c r="B432" s="57">
        <v>10</v>
      </c>
      <c r="C432" s="57">
        <v>130</v>
      </c>
      <c r="D432" s="57">
        <v>335</v>
      </c>
      <c r="E432" s="57">
        <v>150</v>
      </c>
      <c r="F432" s="57">
        <v>555</v>
      </c>
      <c r="G432" s="57">
        <v>935</v>
      </c>
      <c r="H432" s="57">
        <v>485</v>
      </c>
      <c r="I432" s="57">
        <v>215</v>
      </c>
      <c r="J432" s="57">
        <v>0</v>
      </c>
      <c r="K432">
        <f t="shared" si="61"/>
        <v>2815</v>
      </c>
      <c r="M432" s="9" t="s">
        <v>52</v>
      </c>
      <c r="N432" t="e">
        <f t="shared" si="60"/>
        <v>#N/A</v>
      </c>
    </row>
    <row r="433" spans="1:14" x14ac:dyDescent="0.25">
      <c r="A433" s="9" t="s">
        <v>53</v>
      </c>
      <c r="B433" s="57">
        <v>1580</v>
      </c>
      <c r="C433" s="57">
        <v>3285</v>
      </c>
      <c r="D433" s="57">
        <v>4430</v>
      </c>
      <c r="E433" s="57">
        <v>2365</v>
      </c>
      <c r="F433" s="57">
        <v>15910</v>
      </c>
      <c r="G433" s="57">
        <v>25165</v>
      </c>
      <c r="H433" s="57">
        <v>10740</v>
      </c>
      <c r="I433" s="57">
        <v>8625</v>
      </c>
      <c r="J433" s="57">
        <v>0</v>
      </c>
      <c r="K433">
        <f t="shared" si="61"/>
        <v>72100</v>
      </c>
      <c r="M433" s="9" t="s">
        <v>53</v>
      </c>
      <c r="N433" t="e">
        <f t="shared" si="60"/>
        <v>#N/A</v>
      </c>
    </row>
    <row r="434" spans="1:14" x14ac:dyDescent="0.25">
      <c r="A434" s="9" t="s">
        <v>54</v>
      </c>
      <c r="B434" s="57">
        <v>1545</v>
      </c>
      <c r="C434" s="57">
        <v>3265</v>
      </c>
      <c r="D434" s="57">
        <v>4180</v>
      </c>
      <c r="E434" s="57">
        <v>2125</v>
      </c>
      <c r="F434" s="57">
        <v>15605</v>
      </c>
      <c r="G434" s="57">
        <v>21665</v>
      </c>
      <c r="H434" s="57">
        <v>9570</v>
      </c>
      <c r="I434" s="57">
        <v>7085</v>
      </c>
      <c r="J434" s="57">
        <v>0</v>
      </c>
      <c r="K434">
        <f t="shared" si="61"/>
        <v>65040</v>
      </c>
      <c r="M434" s="9" t="s">
        <v>54</v>
      </c>
      <c r="N434" t="e">
        <f t="shared" si="60"/>
        <v>#N/A</v>
      </c>
    </row>
    <row r="435" spans="1:14" x14ac:dyDescent="0.25">
      <c r="A435" s="9" t="s">
        <v>55</v>
      </c>
      <c r="B435" s="57">
        <v>70</v>
      </c>
      <c r="C435" s="57">
        <v>1235</v>
      </c>
      <c r="D435" s="57">
        <v>2500</v>
      </c>
      <c r="E435" s="57">
        <v>1095</v>
      </c>
      <c r="F435" s="57">
        <v>4780</v>
      </c>
      <c r="G435" s="57">
        <v>8425</v>
      </c>
      <c r="H435" s="57">
        <v>3545</v>
      </c>
      <c r="I435" s="57">
        <v>1490</v>
      </c>
      <c r="J435" s="57">
        <v>0</v>
      </c>
      <c r="K435">
        <f t="shared" si="61"/>
        <v>23140</v>
      </c>
      <c r="M435" s="9" t="s">
        <v>55</v>
      </c>
      <c r="N435" t="e">
        <f t="shared" si="60"/>
        <v>#N/A</v>
      </c>
    </row>
    <row r="436" spans="1:14" x14ac:dyDescent="0.25">
      <c r="A436" s="9" t="s">
        <v>57</v>
      </c>
      <c r="B436" s="57">
        <v>285</v>
      </c>
      <c r="C436" s="57">
        <v>3455</v>
      </c>
      <c r="D436" s="57">
        <v>5510</v>
      </c>
      <c r="E436" s="57">
        <v>3550</v>
      </c>
      <c r="F436" s="57">
        <v>26730</v>
      </c>
      <c r="G436" s="57">
        <v>39815</v>
      </c>
      <c r="H436" s="57">
        <v>19175</v>
      </c>
      <c r="I436" s="57">
        <v>16630</v>
      </c>
      <c r="J436" s="57">
        <v>0</v>
      </c>
      <c r="K436">
        <f t="shared" si="61"/>
        <v>115150</v>
      </c>
      <c r="M436" s="9" t="s">
        <v>57</v>
      </c>
      <c r="N436" t="e">
        <f t="shared" si="60"/>
        <v>#N/A</v>
      </c>
    </row>
    <row r="437" spans="1:14" x14ac:dyDescent="0.25">
      <c r="A437" s="9" t="s">
        <v>58</v>
      </c>
      <c r="B437" s="57">
        <v>1630</v>
      </c>
      <c r="C437" s="57">
        <v>4550</v>
      </c>
      <c r="D437" s="57">
        <v>5950</v>
      </c>
      <c r="E437" s="57">
        <v>3195</v>
      </c>
      <c r="F437" s="57">
        <v>20040</v>
      </c>
      <c r="G437" s="57">
        <v>30775</v>
      </c>
      <c r="H437" s="57">
        <v>11180</v>
      </c>
      <c r="I437" s="57">
        <v>8725</v>
      </c>
      <c r="J437" s="57">
        <v>0</v>
      </c>
      <c r="K437">
        <f t="shared" si="61"/>
        <v>86045</v>
      </c>
      <c r="M437" s="9" t="s">
        <v>58</v>
      </c>
      <c r="N437" t="e">
        <f t="shared" si="60"/>
        <v>#N/A</v>
      </c>
    </row>
    <row r="438" spans="1:14" x14ac:dyDescent="0.25">
      <c r="A438" s="9" t="s">
        <v>59</v>
      </c>
      <c r="B438" s="57">
        <v>2810</v>
      </c>
      <c r="C438" s="57">
        <v>4600</v>
      </c>
      <c r="D438" s="57">
        <v>5320</v>
      </c>
      <c r="E438" s="57">
        <v>2630</v>
      </c>
      <c r="F438" s="57">
        <v>32670</v>
      </c>
      <c r="G438" s="57">
        <v>42390</v>
      </c>
      <c r="H438" s="57">
        <v>9230</v>
      </c>
      <c r="I438" s="57">
        <v>5310</v>
      </c>
      <c r="J438" s="57">
        <v>0</v>
      </c>
      <c r="K438">
        <f t="shared" si="61"/>
        <v>104960</v>
      </c>
      <c r="M438" s="9" t="s">
        <v>59</v>
      </c>
      <c r="N438" t="e">
        <f t="shared" si="60"/>
        <v>#N/A</v>
      </c>
    </row>
    <row r="439" spans="1:14" x14ac:dyDescent="0.25">
      <c r="A439" s="9" t="s">
        <v>60</v>
      </c>
      <c r="B439" s="57">
        <v>1845</v>
      </c>
      <c r="C439" s="57">
        <v>5535</v>
      </c>
      <c r="D439" s="57">
        <v>7260</v>
      </c>
      <c r="E439" s="57">
        <v>3855</v>
      </c>
      <c r="F439" s="57">
        <v>23450</v>
      </c>
      <c r="G439" s="57">
        <v>35710</v>
      </c>
      <c r="H439" s="57">
        <v>15455</v>
      </c>
      <c r="I439" s="57">
        <v>13105</v>
      </c>
      <c r="J439" s="57">
        <v>0</v>
      </c>
      <c r="K439">
        <f t="shared" si="61"/>
        <v>106215</v>
      </c>
      <c r="M439" s="9" t="s">
        <v>60</v>
      </c>
      <c r="N439" t="e">
        <f t="shared" si="60"/>
        <v>#N/A</v>
      </c>
    </row>
    <row r="440" spans="1:14" x14ac:dyDescent="0.25">
      <c r="A440" s="9" t="s">
        <v>61</v>
      </c>
      <c r="B440" s="57">
        <v>520</v>
      </c>
      <c r="C440" s="57">
        <v>1995</v>
      </c>
      <c r="D440" s="57">
        <v>3155</v>
      </c>
      <c r="E440" s="57">
        <v>1840</v>
      </c>
      <c r="F440" s="57">
        <v>8545</v>
      </c>
      <c r="G440" s="57">
        <v>15540</v>
      </c>
      <c r="H440" s="57">
        <v>7590</v>
      </c>
      <c r="I440" s="57">
        <v>6760</v>
      </c>
      <c r="J440" s="57">
        <v>0</v>
      </c>
      <c r="K440">
        <f t="shared" si="61"/>
        <v>45945</v>
      </c>
      <c r="M440" s="9" t="s">
        <v>61</v>
      </c>
      <c r="N440" t="e">
        <f t="shared" si="60"/>
        <v>#N/A</v>
      </c>
    </row>
    <row r="441" spans="1:14" x14ac:dyDescent="0.25">
      <c r="A441" s="9" t="s">
        <v>62</v>
      </c>
      <c r="B441" s="57">
        <v>2835</v>
      </c>
      <c r="C441" s="57">
        <v>4160</v>
      </c>
      <c r="D441" s="57">
        <v>4300</v>
      </c>
      <c r="E441" s="57">
        <v>2135</v>
      </c>
      <c r="F441" s="57">
        <v>25850</v>
      </c>
      <c r="G441" s="57">
        <v>31560</v>
      </c>
      <c r="H441" s="57">
        <v>6365</v>
      </c>
      <c r="I441" s="57">
        <v>3385</v>
      </c>
      <c r="J441" s="57">
        <v>0</v>
      </c>
      <c r="K441">
        <f t="shared" si="61"/>
        <v>80590</v>
      </c>
      <c r="M441" s="9" t="s">
        <v>62</v>
      </c>
      <c r="N441" t="e">
        <f t="shared" si="60"/>
        <v>#N/A</v>
      </c>
    </row>
    <row r="442" spans="1:14" x14ac:dyDescent="0.25">
      <c r="A442" s="9" t="s">
        <v>63</v>
      </c>
      <c r="B442" s="57">
        <v>3020</v>
      </c>
      <c r="C442" s="57">
        <v>7045</v>
      </c>
      <c r="D442" s="57">
        <v>9260</v>
      </c>
      <c r="E442" s="57">
        <v>3735</v>
      </c>
      <c r="F442" s="57">
        <v>24545</v>
      </c>
      <c r="G442" s="57">
        <v>34890</v>
      </c>
      <c r="H442" s="57">
        <v>7475</v>
      </c>
      <c r="I442" s="57">
        <v>2520</v>
      </c>
      <c r="J442" s="57">
        <v>0</v>
      </c>
      <c r="K442">
        <f t="shared" si="61"/>
        <v>92490</v>
      </c>
      <c r="M442" s="9" t="s">
        <v>63</v>
      </c>
      <c r="N442" t="e">
        <f t="shared" si="60"/>
        <v>#N/A</v>
      </c>
    </row>
    <row r="443" spans="1:14" x14ac:dyDescent="0.25">
      <c r="A443" s="9" t="s">
        <v>64</v>
      </c>
      <c r="B443" s="57">
        <v>2440</v>
      </c>
      <c r="C443" s="57">
        <v>5185</v>
      </c>
      <c r="D443" s="57">
        <v>6105</v>
      </c>
      <c r="E443" s="57">
        <v>3475</v>
      </c>
      <c r="F443" s="57">
        <v>23850</v>
      </c>
      <c r="G443" s="57">
        <v>35735</v>
      </c>
      <c r="H443" s="57">
        <v>16330</v>
      </c>
      <c r="I443" s="57">
        <v>13455</v>
      </c>
      <c r="J443" s="57">
        <v>0</v>
      </c>
      <c r="K443">
        <f t="shared" si="61"/>
        <v>106575</v>
      </c>
      <c r="M443" s="9" t="s">
        <v>64</v>
      </c>
      <c r="N443" t="e">
        <f t="shared" si="60"/>
        <v>#N/A</v>
      </c>
    </row>
    <row r="444" spans="1:14" x14ac:dyDescent="0.25">
      <c r="A444" s="9" t="s">
        <v>65</v>
      </c>
      <c r="B444" s="57">
        <v>3700</v>
      </c>
      <c r="C444" s="57">
        <v>5490</v>
      </c>
      <c r="D444" s="57">
        <v>7000</v>
      </c>
      <c r="E444" s="57">
        <v>3240</v>
      </c>
      <c r="F444" s="57">
        <v>35080</v>
      </c>
      <c r="G444" s="57">
        <v>57385</v>
      </c>
      <c r="H444" s="57">
        <v>20310</v>
      </c>
      <c r="I444" s="57">
        <v>12070</v>
      </c>
      <c r="J444" s="57">
        <v>30</v>
      </c>
      <c r="K444">
        <f t="shared" si="61"/>
        <v>144305</v>
      </c>
      <c r="M444" s="9" t="s">
        <v>65</v>
      </c>
      <c r="N444" t="e">
        <f t="shared" si="60"/>
        <v>#N/A</v>
      </c>
    </row>
    <row r="445" spans="1:14" x14ac:dyDescent="0.25">
      <c r="A445" s="9" t="s">
        <v>66</v>
      </c>
      <c r="B445" s="57">
        <v>2025</v>
      </c>
      <c r="C445" s="57">
        <v>3545</v>
      </c>
      <c r="D445" s="57">
        <v>4435</v>
      </c>
      <c r="E445" s="57">
        <v>2215</v>
      </c>
      <c r="F445" s="57">
        <v>18820</v>
      </c>
      <c r="G445" s="57">
        <v>21425</v>
      </c>
      <c r="H445" s="57">
        <v>5910</v>
      </c>
      <c r="I445" s="57">
        <v>2740</v>
      </c>
      <c r="J445" s="57">
        <v>35</v>
      </c>
      <c r="K445">
        <f t="shared" si="61"/>
        <v>61150</v>
      </c>
      <c r="M445" s="9" t="s">
        <v>66</v>
      </c>
      <c r="N445" t="e">
        <f t="shared" si="60"/>
        <v>#N/A</v>
      </c>
    </row>
    <row r="446" spans="1:14" x14ac:dyDescent="0.25">
      <c r="A446" s="9" t="s">
        <v>67</v>
      </c>
      <c r="B446" s="57">
        <v>10</v>
      </c>
      <c r="C446" s="57">
        <v>20</v>
      </c>
      <c r="D446" s="57">
        <v>25</v>
      </c>
      <c r="E446" s="57">
        <v>10</v>
      </c>
      <c r="F446" s="57">
        <v>160</v>
      </c>
      <c r="G446" s="57">
        <v>220</v>
      </c>
      <c r="H446" s="57">
        <v>25</v>
      </c>
      <c r="I446" s="57">
        <v>10</v>
      </c>
      <c r="J446" s="57">
        <v>0</v>
      </c>
      <c r="K446">
        <f t="shared" si="61"/>
        <v>480</v>
      </c>
      <c r="M446" s="9" t="s">
        <v>67</v>
      </c>
      <c r="N446" t="e">
        <f t="shared" si="60"/>
        <v>#N/A</v>
      </c>
    </row>
    <row r="447" spans="1:14" x14ac:dyDescent="0.25">
      <c r="A447" s="9" t="s">
        <v>68</v>
      </c>
      <c r="B447" s="57">
        <v>250</v>
      </c>
      <c r="C447" s="57">
        <v>430</v>
      </c>
      <c r="D447" s="57">
        <v>350</v>
      </c>
      <c r="E447" s="57">
        <v>195</v>
      </c>
      <c r="F447" s="57">
        <v>2330</v>
      </c>
      <c r="G447" s="57">
        <v>2775</v>
      </c>
      <c r="H447" s="57">
        <v>870</v>
      </c>
      <c r="I447" s="57">
        <v>445</v>
      </c>
      <c r="J447" s="57">
        <v>0</v>
      </c>
      <c r="K447">
        <f t="shared" si="61"/>
        <v>7645</v>
      </c>
      <c r="M447" s="9" t="s">
        <v>68</v>
      </c>
      <c r="N447" t="e">
        <f t="shared" si="60"/>
        <v>#N/A</v>
      </c>
    </row>
    <row r="448" spans="1:14" x14ac:dyDescent="0.25">
      <c r="A448" s="9" t="s">
        <v>69</v>
      </c>
      <c r="B448" s="57">
        <v>360</v>
      </c>
      <c r="C448" s="57">
        <v>890</v>
      </c>
      <c r="D448" s="57">
        <v>900</v>
      </c>
      <c r="E448" s="57">
        <v>705</v>
      </c>
      <c r="F448" s="57">
        <v>4565</v>
      </c>
      <c r="G448" s="57">
        <v>8615</v>
      </c>
      <c r="H448" s="57">
        <v>6475</v>
      </c>
      <c r="I448" s="57">
        <v>5535</v>
      </c>
      <c r="J448" s="57">
        <v>0</v>
      </c>
      <c r="K448">
        <f t="shared" si="61"/>
        <v>28045</v>
      </c>
      <c r="M448" s="9" t="s">
        <v>69</v>
      </c>
      <c r="N448" t="e">
        <f t="shared" si="60"/>
        <v>#N/A</v>
      </c>
    </row>
    <row r="449" spans="1:14" x14ac:dyDescent="0.25">
      <c r="A449" s="9" t="s">
        <v>70</v>
      </c>
      <c r="B449" s="57">
        <v>1030</v>
      </c>
      <c r="C449" s="57">
        <v>2955</v>
      </c>
      <c r="D449" s="57">
        <v>4330</v>
      </c>
      <c r="E449" s="57">
        <v>2535</v>
      </c>
      <c r="F449" s="57">
        <v>13760</v>
      </c>
      <c r="G449" s="57">
        <v>20700</v>
      </c>
      <c r="H449" s="57">
        <v>11380</v>
      </c>
      <c r="I449" s="57">
        <v>8955</v>
      </c>
      <c r="J449" s="57">
        <v>0</v>
      </c>
      <c r="K449">
        <f t="shared" si="61"/>
        <v>65645</v>
      </c>
      <c r="M449" s="9" t="s">
        <v>70</v>
      </c>
      <c r="N449" t="e">
        <f t="shared" si="60"/>
        <v>#N/A</v>
      </c>
    </row>
    <row r="450" spans="1:14" x14ac:dyDescent="0.25">
      <c r="A450" s="9" t="s">
        <v>71</v>
      </c>
      <c r="B450" s="57">
        <v>85</v>
      </c>
      <c r="C450" s="57">
        <v>2185</v>
      </c>
      <c r="D450" s="57">
        <v>4665</v>
      </c>
      <c r="E450" s="57">
        <v>1830</v>
      </c>
      <c r="F450" s="57">
        <v>9670</v>
      </c>
      <c r="G450" s="57">
        <v>16500</v>
      </c>
      <c r="H450" s="57">
        <v>6715</v>
      </c>
      <c r="I450" s="57">
        <v>3185</v>
      </c>
      <c r="J450" s="57">
        <v>0</v>
      </c>
      <c r="K450">
        <f t="shared" si="61"/>
        <v>44835</v>
      </c>
      <c r="M450" s="9" t="s">
        <v>71</v>
      </c>
      <c r="N450" t="e">
        <f t="shared" si="60"/>
        <v>#N/A</v>
      </c>
    </row>
    <row r="451" spans="1:14" x14ac:dyDescent="0.25">
      <c r="A451" s="9" t="s">
        <v>72</v>
      </c>
      <c r="B451" s="57">
        <v>1605</v>
      </c>
      <c r="C451" s="57">
        <v>3505</v>
      </c>
      <c r="D451" s="57">
        <v>4240</v>
      </c>
      <c r="E451" s="57">
        <v>2510</v>
      </c>
      <c r="F451" s="57">
        <v>17060</v>
      </c>
      <c r="G451" s="57">
        <v>25685</v>
      </c>
      <c r="H451" s="57">
        <v>12515</v>
      </c>
      <c r="I451" s="57">
        <v>10210</v>
      </c>
      <c r="J451" s="57">
        <v>0</v>
      </c>
      <c r="K451">
        <f t="shared" si="61"/>
        <v>77330</v>
      </c>
      <c r="M451" s="9" t="s">
        <v>72</v>
      </c>
      <c r="N451" t="e">
        <f t="shared" si="60"/>
        <v>#N/A</v>
      </c>
    </row>
    <row r="452" spans="1:14" x14ac:dyDescent="0.25">
      <c r="A452" s="9" t="s">
        <v>73</v>
      </c>
      <c r="B452" s="57">
        <v>5185</v>
      </c>
      <c r="C452" s="57">
        <v>7325</v>
      </c>
      <c r="D452" s="57">
        <v>8700</v>
      </c>
      <c r="E452" s="57">
        <v>4580</v>
      </c>
      <c r="F452" s="57">
        <v>38840</v>
      </c>
      <c r="G452" s="57">
        <v>61270</v>
      </c>
      <c r="H452" s="57">
        <v>20815</v>
      </c>
      <c r="I452" s="57">
        <v>18730</v>
      </c>
      <c r="J452" s="57">
        <v>30</v>
      </c>
      <c r="K452">
        <f t="shared" si="61"/>
        <v>165475</v>
      </c>
      <c r="M452" s="9" t="s">
        <v>73</v>
      </c>
      <c r="N452" t="e">
        <f t="shared" si="60"/>
        <v>#N/A</v>
      </c>
    </row>
    <row r="453" spans="1:14" x14ac:dyDescent="0.25">
      <c r="A453" s="9" t="s">
        <v>74</v>
      </c>
      <c r="B453" s="57">
        <v>2520</v>
      </c>
      <c r="C453" s="57">
        <v>5420</v>
      </c>
      <c r="D453" s="57">
        <v>6690</v>
      </c>
      <c r="E453" s="57">
        <v>3295</v>
      </c>
      <c r="F453" s="57">
        <v>19360</v>
      </c>
      <c r="G453" s="57">
        <v>31295</v>
      </c>
      <c r="H453" s="57">
        <v>11720</v>
      </c>
      <c r="I453" s="57">
        <v>10160</v>
      </c>
      <c r="J453" s="57">
        <v>0</v>
      </c>
      <c r="K453">
        <f t="shared" si="61"/>
        <v>90460</v>
      </c>
      <c r="M453" s="9" t="s">
        <v>74</v>
      </c>
      <c r="N453" t="e">
        <f t="shared" si="60"/>
        <v>#N/A</v>
      </c>
    </row>
    <row r="454" spans="1:14" x14ac:dyDescent="0.25">
      <c r="A454" s="9" t="s">
        <v>75</v>
      </c>
      <c r="B454" s="57">
        <v>2230</v>
      </c>
      <c r="C454" s="57">
        <v>6115</v>
      </c>
      <c r="D454" s="57">
        <v>8085</v>
      </c>
      <c r="E454" s="57">
        <v>4520</v>
      </c>
      <c r="F454" s="57">
        <v>29695</v>
      </c>
      <c r="G454" s="57">
        <v>43525</v>
      </c>
      <c r="H454" s="57">
        <v>17500</v>
      </c>
      <c r="I454" s="57">
        <v>12315</v>
      </c>
      <c r="J454" s="57">
        <v>0</v>
      </c>
      <c r="K454">
        <f t="shared" si="61"/>
        <v>123985</v>
      </c>
      <c r="M454" s="9" t="s">
        <v>75</v>
      </c>
      <c r="N454" t="e">
        <f t="shared" si="60"/>
        <v>#N/A</v>
      </c>
    </row>
    <row r="455" spans="1:14" x14ac:dyDescent="0.25">
      <c r="A455" s="9" t="s">
        <v>76</v>
      </c>
      <c r="B455" s="57">
        <v>4220</v>
      </c>
      <c r="C455" s="57">
        <v>8750</v>
      </c>
      <c r="D455" s="57">
        <v>10025</v>
      </c>
      <c r="E455" s="57">
        <v>5920</v>
      </c>
      <c r="F455" s="57">
        <v>49115</v>
      </c>
      <c r="G455" s="57">
        <v>59605</v>
      </c>
      <c r="H455" s="57">
        <v>21320</v>
      </c>
      <c r="I455" s="57">
        <v>17460</v>
      </c>
      <c r="J455" s="57">
        <v>0</v>
      </c>
      <c r="K455">
        <f t="shared" ref="K455:K486" si="62">SUM(B455:J455)</f>
        <v>176415</v>
      </c>
      <c r="M455" s="9" t="s">
        <v>76</v>
      </c>
      <c r="N455" t="e">
        <f t="shared" si="60"/>
        <v>#N/A</v>
      </c>
    </row>
    <row r="456" spans="1:14" x14ac:dyDescent="0.25">
      <c r="A456" s="9" t="s">
        <v>77</v>
      </c>
      <c r="B456" s="57">
        <v>6400</v>
      </c>
      <c r="C456" s="57">
        <v>8120</v>
      </c>
      <c r="D456" s="57">
        <v>8355</v>
      </c>
      <c r="E456" s="57">
        <v>4745</v>
      </c>
      <c r="F456" s="57">
        <v>39090</v>
      </c>
      <c r="G456" s="57">
        <v>60555</v>
      </c>
      <c r="H456" s="57">
        <v>19340</v>
      </c>
      <c r="I456" s="57">
        <v>15350</v>
      </c>
      <c r="J456" s="57">
        <v>15</v>
      </c>
      <c r="K456">
        <f t="shared" si="62"/>
        <v>161970</v>
      </c>
      <c r="M456" s="9" t="s">
        <v>77</v>
      </c>
      <c r="N456" t="e">
        <f t="shared" ref="N456:N519" si="63">INDEX($B$391:$J$570,MATCH(M456,$A$391:$A$570,0),MATCH($N$390,$B$390:$J$390,0))</f>
        <v>#N/A</v>
      </c>
    </row>
    <row r="457" spans="1:14" x14ac:dyDescent="0.25">
      <c r="A457" s="9" t="s">
        <v>78</v>
      </c>
      <c r="B457" s="57">
        <v>2590</v>
      </c>
      <c r="C457" s="57">
        <v>7005</v>
      </c>
      <c r="D457" s="57">
        <v>11175</v>
      </c>
      <c r="E457" s="57">
        <v>5075</v>
      </c>
      <c r="F457" s="57">
        <v>32180</v>
      </c>
      <c r="G457" s="57">
        <v>41745</v>
      </c>
      <c r="H457" s="57">
        <v>14825</v>
      </c>
      <c r="I457" s="57">
        <v>5325</v>
      </c>
      <c r="J457" s="57">
        <v>0</v>
      </c>
      <c r="K457">
        <f t="shared" si="62"/>
        <v>119920</v>
      </c>
      <c r="M457" s="9" t="s">
        <v>78</v>
      </c>
      <c r="N457" t="e">
        <f t="shared" si="63"/>
        <v>#N/A</v>
      </c>
    </row>
    <row r="458" spans="1:14" x14ac:dyDescent="0.25">
      <c r="A458" s="9" t="s">
        <v>79</v>
      </c>
      <c r="B458" s="57">
        <v>80</v>
      </c>
      <c r="C458" s="57">
        <v>310</v>
      </c>
      <c r="D458" s="57">
        <v>395</v>
      </c>
      <c r="E458" s="57">
        <v>2905</v>
      </c>
      <c r="F458" s="57">
        <v>50990</v>
      </c>
      <c r="G458" s="57">
        <v>79800</v>
      </c>
      <c r="H458" s="57">
        <v>30830</v>
      </c>
      <c r="I458" s="57">
        <v>19305</v>
      </c>
      <c r="J458" s="57">
        <v>0</v>
      </c>
      <c r="K458">
        <f t="shared" si="62"/>
        <v>184615</v>
      </c>
      <c r="M458" s="9" t="s">
        <v>79</v>
      </c>
      <c r="N458" t="e">
        <f t="shared" si="63"/>
        <v>#N/A</v>
      </c>
    </row>
    <row r="459" spans="1:14" x14ac:dyDescent="0.25">
      <c r="A459" s="9" t="s">
        <v>80</v>
      </c>
      <c r="B459" s="57">
        <v>0</v>
      </c>
      <c r="C459" s="57">
        <v>0</v>
      </c>
      <c r="D459" s="57">
        <v>0</v>
      </c>
      <c r="E459" s="57">
        <v>170</v>
      </c>
      <c r="F459" s="57">
        <v>7430</v>
      </c>
      <c r="G459" s="57">
        <v>2830</v>
      </c>
      <c r="H459" s="57">
        <v>180</v>
      </c>
      <c r="I459" s="57">
        <v>70</v>
      </c>
      <c r="J459" s="57">
        <v>0</v>
      </c>
      <c r="K459">
        <f t="shared" si="62"/>
        <v>10680</v>
      </c>
      <c r="M459" s="9" t="s">
        <v>80</v>
      </c>
      <c r="N459" t="e">
        <f t="shared" si="63"/>
        <v>#N/A</v>
      </c>
    </row>
    <row r="460" spans="1:14" x14ac:dyDescent="0.25">
      <c r="A460" s="9" t="s">
        <v>81</v>
      </c>
      <c r="B460" s="57">
        <v>2780</v>
      </c>
      <c r="C460" s="57">
        <v>3700</v>
      </c>
      <c r="D460" s="57">
        <v>3695</v>
      </c>
      <c r="E460" s="57">
        <v>2170</v>
      </c>
      <c r="F460" s="57">
        <v>19780</v>
      </c>
      <c r="G460" s="57">
        <v>40800</v>
      </c>
      <c r="H460" s="57">
        <v>17390</v>
      </c>
      <c r="I460" s="57">
        <v>16300</v>
      </c>
      <c r="J460" s="57">
        <v>0</v>
      </c>
      <c r="K460">
        <f t="shared" si="62"/>
        <v>106615</v>
      </c>
      <c r="M460" s="9" t="s">
        <v>81</v>
      </c>
      <c r="N460" t="e">
        <f t="shared" si="63"/>
        <v>#N/A</v>
      </c>
    </row>
    <row r="461" spans="1:14" x14ac:dyDescent="0.25">
      <c r="A461" s="9" t="s">
        <v>82</v>
      </c>
      <c r="B461" s="57">
        <v>2955</v>
      </c>
      <c r="C461" s="57">
        <v>9020</v>
      </c>
      <c r="D461" s="57">
        <v>13285</v>
      </c>
      <c r="E461" s="57">
        <v>6515</v>
      </c>
      <c r="F461" s="57">
        <v>36465</v>
      </c>
      <c r="G461" s="57">
        <v>57840</v>
      </c>
      <c r="H461" s="57">
        <v>24350</v>
      </c>
      <c r="I461" s="57">
        <v>18885</v>
      </c>
      <c r="J461" s="57">
        <v>0</v>
      </c>
      <c r="K461">
        <f t="shared" si="62"/>
        <v>169315</v>
      </c>
      <c r="M461" s="9" t="s">
        <v>82</v>
      </c>
      <c r="N461" t="e">
        <f t="shared" si="63"/>
        <v>#N/A</v>
      </c>
    </row>
    <row r="462" spans="1:14" x14ac:dyDescent="0.25">
      <c r="A462" s="9" t="s">
        <v>83</v>
      </c>
      <c r="B462" s="57">
        <v>6900</v>
      </c>
      <c r="C462" s="57">
        <v>15345</v>
      </c>
      <c r="D462" s="57">
        <v>19555</v>
      </c>
      <c r="E462" s="57">
        <v>9465</v>
      </c>
      <c r="F462" s="57">
        <v>80545</v>
      </c>
      <c r="G462" s="57">
        <v>94675</v>
      </c>
      <c r="H462" s="57">
        <v>28390</v>
      </c>
      <c r="I462" s="57">
        <v>17780</v>
      </c>
      <c r="J462" s="57">
        <v>0</v>
      </c>
      <c r="K462">
        <f t="shared" si="62"/>
        <v>272655</v>
      </c>
      <c r="M462" s="9" t="s">
        <v>83</v>
      </c>
      <c r="N462" t="e">
        <f t="shared" si="63"/>
        <v>#N/A</v>
      </c>
    </row>
    <row r="463" spans="1:14" x14ac:dyDescent="0.25">
      <c r="A463" s="9" t="s">
        <v>84</v>
      </c>
      <c r="B463" s="57">
        <v>2800</v>
      </c>
      <c r="C463" s="57">
        <v>5975</v>
      </c>
      <c r="D463" s="57">
        <v>6650</v>
      </c>
      <c r="E463" s="57">
        <v>3555</v>
      </c>
      <c r="F463" s="57">
        <v>23775</v>
      </c>
      <c r="G463" s="57">
        <v>33610</v>
      </c>
      <c r="H463" s="57">
        <v>13545</v>
      </c>
      <c r="I463" s="57">
        <v>10325</v>
      </c>
      <c r="J463" s="57">
        <v>0</v>
      </c>
      <c r="K463">
        <f t="shared" si="62"/>
        <v>100235</v>
      </c>
      <c r="M463" s="9" t="s">
        <v>84</v>
      </c>
      <c r="N463" t="e">
        <f t="shared" si="63"/>
        <v>#N/A</v>
      </c>
    </row>
    <row r="464" spans="1:14" x14ac:dyDescent="0.25">
      <c r="A464" s="9" t="s">
        <v>85</v>
      </c>
      <c r="B464" s="57">
        <v>7195</v>
      </c>
      <c r="C464" s="57">
        <v>16170</v>
      </c>
      <c r="D464" s="57">
        <v>19960</v>
      </c>
      <c r="E464" s="57">
        <v>9860</v>
      </c>
      <c r="F464" s="57">
        <v>61750</v>
      </c>
      <c r="G464" s="57">
        <v>94260</v>
      </c>
      <c r="H464" s="57">
        <v>42820</v>
      </c>
      <c r="I464" s="57">
        <v>36680</v>
      </c>
      <c r="J464" s="57">
        <v>10</v>
      </c>
      <c r="K464">
        <f t="shared" si="62"/>
        <v>288705</v>
      </c>
      <c r="M464" s="9" t="s">
        <v>85</v>
      </c>
      <c r="N464" t="e">
        <f t="shared" si="63"/>
        <v>#N/A</v>
      </c>
    </row>
    <row r="465" spans="1:14" x14ac:dyDescent="0.25">
      <c r="A465" s="9" t="s">
        <v>86</v>
      </c>
      <c r="B465" s="57">
        <v>1510</v>
      </c>
      <c r="C465" s="57">
        <v>4160</v>
      </c>
      <c r="D465" s="57">
        <v>5430</v>
      </c>
      <c r="E465" s="57">
        <v>2845</v>
      </c>
      <c r="F465" s="57">
        <v>17715</v>
      </c>
      <c r="G465" s="57">
        <v>27640</v>
      </c>
      <c r="H465" s="57">
        <v>12785</v>
      </c>
      <c r="I465" s="57">
        <v>9855</v>
      </c>
      <c r="J465" s="57">
        <v>10</v>
      </c>
      <c r="K465">
        <f t="shared" si="62"/>
        <v>81950</v>
      </c>
      <c r="M465" s="9" t="s">
        <v>86</v>
      </c>
      <c r="N465" t="e">
        <f t="shared" si="63"/>
        <v>#N/A</v>
      </c>
    </row>
    <row r="466" spans="1:14" x14ac:dyDescent="0.25">
      <c r="A466" s="9" t="s">
        <v>87</v>
      </c>
      <c r="B466" s="57">
        <v>5040</v>
      </c>
      <c r="C466" s="57">
        <v>11225</v>
      </c>
      <c r="D466" s="57">
        <v>15385</v>
      </c>
      <c r="E466" s="57">
        <v>7795</v>
      </c>
      <c r="F466" s="57">
        <v>48210</v>
      </c>
      <c r="G466" s="57">
        <v>67430</v>
      </c>
      <c r="H466" s="57">
        <v>24335</v>
      </c>
      <c r="I466" s="57">
        <v>16225</v>
      </c>
      <c r="J466" s="57">
        <v>0</v>
      </c>
      <c r="K466">
        <f t="shared" si="62"/>
        <v>195645</v>
      </c>
      <c r="M466" s="9" t="s">
        <v>87</v>
      </c>
      <c r="N466" t="e">
        <f t="shared" si="63"/>
        <v>#N/A</v>
      </c>
    </row>
    <row r="467" spans="1:14" x14ac:dyDescent="0.25">
      <c r="A467" s="9" t="s">
        <v>88</v>
      </c>
      <c r="B467" s="57">
        <v>1405</v>
      </c>
      <c r="C467" s="57">
        <v>3885</v>
      </c>
      <c r="D467" s="57">
        <v>5800</v>
      </c>
      <c r="E467" s="57">
        <v>3100</v>
      </c>
      <c r="F467" s="57">
        <v>17380</v>
      </c>
      <c r="G467" s="57">
        <v>25455</v>
      </c>
      <c r="H467" s="57">
        <v>9515</v>
      </c>
      <c r="I467" s="57">
        <v>6835</v>
      </c>
      <c r="J467" s="57">
        <v>0</v>
      </c>
      <c r="K467">
        <f t="shared" si="62"/>
        <v>73375</v>
      </c>
      <c r="M467" s="9" t="s">
        <v>88</v>
      </c>
      <c r="N467" t="e">
        <f t="shared" si="63"/>
        <v>#N/A</v>
      </c>
    </row>
    <row r="468" spans="1:14" x14ac:dyDescent="0.25">
      <c r="A468" s="9" t="s">
        <v>89</v>
      </c>
      <c r="B468" s="57">
        <v>360</v>
      </c>
      <c r="C468" s="57">
        <v>1085</v>
      </c>
      <c r="D468" s="57">
        <v>2270</v>
      </c>
      <c r="E468" s="57">
        <v>960</v>
      </c>
      <c r="F468" s="57">
        <v>14605</v>
      </c>
      <c r="G468" s="57">
        <v>30940</v>
      </c>
      <c r="H468" s="57">
        <v>8730</v>
      </c>
      <c r="I468" s="57">
        <v>2220</v>
      </c>
      <c r="J468" s="57">
        <v>0</v>
      </c>
      <c r="K468">
        <f t="shared" si="62"/>
        <v>61170</v>
      </c>
      <c r="M468" s="9" t="s">
        <v>89</v>
      </c>
      <c r="N468" t="e">
        <f t="shared" si="63"/>
        <v>#N/A</v>
      </c>
    </row>
    <row r="469" spans="1:14" x14ac:dyDescent="0.25">
      <c r="A469" s="9" t="s">
        <v>90</v>
      </c>
      <c r="B469" s="57">
        <v>900</v>
      </c>
      <c r="C469" s="57">
        <v>4505</v>
      </c>
      <c r="D469" s="57">
        <v>6775</v>
      </c>
      <c r="E469" s="57">
        <v>3845</v>
      </c>
      <c r="F469" s="57">
        <v>23940</v>
      </c>
      <c r="G469" s="57">
        <v>36700</v>
      </c>
      <c r="H469" s="57">
        <v>20780</v>
      </c>
      <c r="I469" s="57">
        <v>19550</v>
      </c>
      <c r="J469" s="57">
        <v>0</v>
      </c>
      <c r="K469">
        <f t="shared" si="62"/>
        <v>116995</v>
      </c>
      <c r="M469" s="9" t="s">
        <v>90</v>
      </c>
      <c r="N469" t="e">
        <f t="shared" si="63"/>
        <v>#N/A</v>
      </c>
    </row>
    <row r="470" spans="1:14" x14ac:dyDescent="0.25">
      <c r="A470" s="9" t="s">
        <v>91</v>
      </c>
      <c r="B470" s="57">
        <v>100</v>
      </c>
      <c r="C470" s="57">
        <v>770</v>
      </c>
      <c r="D470" s="57">
        <v>1880</v>
      </c>
      <c r="E470" s="57">
        <v>1900</v>
      </c>
      <c r="F470" s="57">
        <v>22070</v>
      </c>
      <c r="G470" s="57">
        <v>28625</v>
      </c>
      <c r="H470" s="57">
        <v>12200</v>
      </c>
      <c r="I470" s="57">
        <v>11715</v>
      </c>
      <c r="J470" s="57">
        <v>10</v>
      </c>
      <c r="K470">
        <f t="shared" si="62"/>
        <v>79270</v>
      </c>
      <c r="M470" s="9" t="s">
        <v>91</v>
      </c>
      <c r="N470" t="e">
        <f t="shared" si="63"/>
        <v>#N/A</v>
      </c>
    </row>
    <row r="471" spans="1:14" x14ac:dyDescent="0.25">
      <c r="A471" s="9" t="s">
        <v>92</v>
      </c>
      <c r="B471" s="57">
        <v>1005</v>
      </c>
      <c r="C471" s="57">
        <v>3405</v>
      </c>
      <c r="D471" s="57">
        <v>5010</v>
      </c>
      <c r="E471" s="57">
        <v>2775</v>
      </c>
      <c r="F471" s="57">
        <v>17180</v>
      </c>
      <c r="G471" s="57">
        <v>28375</v>
      </c>
      <c r="H471" s="57">
        <v>14030</v>
      </c>
      <c r="I471" s="57">
        <v>10415</v>
      </c>
      <c r="J471" s="57">
        <v>0</v>
      </c>
      <c r="K471">
        <f t="shared" si="62"/>
        <v>82195</v>
      </c>
      <c r="M471" s="9" t="s">
        <v>92</v>
      </c>
      <c r="N471" t="e">
        <f t="shared" si="63"/>
        <v>#N/A</v>
      </c>
    </row>
    <row r="472" spans="1:14" x14ac:dyDescent="0.25">
      <c r="A472" s="9" t="s">
        <v>93</v>
      </c>
      <c r="B472" s="57">
        <v>375</v>
      </c>
      <c r="C472" s="57">
        <v>715</v>
      </c>
      <c r="D472" s="57">
        <v>1125</v>
      </c>
      <c r="E472" s="57">
        <v>780</v>
      </c>
      <c r="F472" s="57">
        <v>10190</v>
      </c>
      <c r="G472" s="57">
        <v>11630</v>
      </c>
      <c r="H472" s="57">
        <v>1540</v>
      </c>
      <c r="I472" s="57">
        <v>470</v>
      </c>
      <c r="J472" s="57">
        <v>0</v>
      </c>
      <c r="K472">
        <f t="shared" si="62"/>
        <v>26825</v>
      </c>
      <c r="M472" s="9" t="s">
        <v>93</v>
      </c>
      <c r="N472" t="e">
        <f t="shared" si="63"/>
        <v>#N/A</v>
      </c>
    </row>
    <row r="473" spans="1:14" x14ac:dyDescent="0.25">
      <c r="A473" s="9" t="s">
        <v>94</v>
      </c>
      <c r="B473" s="57">
        <v>4835</v>
      </c>
      <c r="C473" s="57">
        <v>7720</v>
      </c>
      <c r="D473" s="57">
        <v>8775</v>
      </c>
      <c r="E473" s="57">
        <v>4650</v>
      </c>
      <c r="F473" s="57">
        <v>35490</v>
      </c>
      <c r="G473" s="57">
        <v>53425</v>
      </c>
      <c r="H473" s="57">
        <v>12965</v>
      </c>
      <c r="I473" s="57">
        <v>9395</v>
      </c>
      <c r="J473" s="57">
        <v>15</v>
      </c>
      <c r="K473">
        <f t="shared" si="62"/>
        <v>137270</v>
      </c>
      <c r="M473" s="9" t="s">
        <v>94</v>
      </c>
      <c r="N473" t="e">
        <f t="shared" si="63"/>
        <v>#N/A</v>
      </c>
    </row>
    <row r="474" spans="1:14" x14ac:dyDescent="0.25">
      <c r="A474" s="9" t="s">
        <v>95</v>
      </c>
      <c r="B474" s="57">
        <v>3460</v>
      </c>
      <c r="C474" s="57">
        <v>7690</v>
      </c>
      <c r="D474" s="57">
        <v>9285</v>
      </c>
      <c r="E474" s="57">
        <v>4880</v>
      </c>
      <c r="F474" s="57">
        <v>31150</v>
      </c>
      <c r="G474" s="57">
        <v>38025</v>
      </c>
      <c r="H474" s="57">
        <v>13995</v>
      </c>
      <c r="I474" s="57">
        <v>10175</v>
      </c>
      <c r="J474" s="57">
        <v>0</v>
      </c>
      <c r="K474">
        <f t="shared" si="62"/>
        <v>118660</v>
      </c>
      <c r="M474" s="9" t="s">
        <v>95</v>
      </c>
      <c r="N474" t="e">
        <f t="shared" si="63"/>
        <v>#N/A</v>
      </c>
    </row>
    <row r="475" spans="1:14" x14ac:dyDescent="0.25">
      <c r="A475" s="9" t="s">
        <v>96</v>
      </c>
      <c r="B475" s="57">
        <v>2470</v>
      </c>
      <c r="C475" s="57">
        <v>6560</v>
      </c>
      <c r="D475" s="57">
        <v>8230</v>
      </c>
      <c r="E475" s="57">
        <v>4510</v>
      </c>
      <c r="F475" s="57">
        <v>29595</v>
      </c>
      <c r="G475" s="57">
        <v>44715</v>
      </c>
      <c r="H475" s="57">
        <v>21015</v>
      </c>
      <c r="I475" s="57">
        <v>17645</v>
      </c>
      <c r="J475" s="57">
        <v>50</v>
      </c>
      <c r="K475">
        <f t="shared" si="62"/>
        <v>134790</v>
      </c>
      <c r="M475" s="9" t="s">
        <v>96</v>
      </c>
      <c r="N475" t="e">
        <f t="shared" si="63"/>
        <v>#N/A</v>
      </c>
    </row>
    <row r="476" spans="1:14" x14ac:dyDescent="0.25">
      <c r="A476" s="9" t="s">
        <v>97</v>
      </c>
      <c r="B476" s="57">
        <v>30</v>
      </c>
      <c r="C476" s="57">
        <v>95</v>
      </c>
      <c r="D476" s="57">
        <v>145</v>
      </c>
      <c r="E476" s="57">
        <v>50</v>
      </c>
      <c r="F476" s="57">
        <v>510</v>
      </c>
      <c r="G476" s="57">
        <v>735</v>
      </c>
      <c r="H476" s="57">
        <v>225</v>
      </c>
      <c r="I476" s="57">
        <v>115</v>
      </c>
      <c r="J476" s="57">
        <v>0</v>
      </c>
      <c r="K476">
        <f t="shared" si="62"/>
        <v>1905</v>
      </c>
      <c r="M476" s="9" t="s">
        <v>97</v>
      </c>
      <c r="N476" t="e">
        <f t="shared" si="63"/>
        <v>#N/A</v>
      </c>
    </row>
    <row r="477" spans="1:14" x14ac:dyDescent="0.25">
      <c r="A477" s="9" t="s">
        <v>98</v>
      </c>
      <c r="B477" s="57">
        <v>1635</v>
      </c>
      <c r="C477" s="57">
        <v>4570</v>
      </c>
      <c r="D477" s="57">
        <v>5865</v>
      </c>
      <c r="E477" s="57">
        <v>3405</v>
      </c>
      <c r="F477" s="57">
        <v>22785</v>
      </c>
      <c r="G477" s="57">
        <v>33790</v>
      </c>
      <c r="H477" s="57">
        <v>13840</v>
      </c>
      <c r="I477" s="57">
        <v>10785</v>
      </c>
      <c r="J477" s="57">
        <v>0</v>
      </c>
      <c r="K477">
        <f t="shared" si="62"/>
        <v>96675</v>
      </c>
      <c r="M477" s="9" t="s">
        <v>98</v>
      </c>
      <c r="N477" t="e">
        <f t="shared" si="63"/>
        <v>#N/A</v>
      </c>
    </row>
    <row r="478" spans="1:14" x14ac:dyDescent="0.25">
      <c r="A478" s="9" t="s">
        <v>99</v>
      </c>
      <c r="B478" s="57">
        <v>530</v>
      </c>
      <c r="C478" s="57">
        <v>1780</v>
      </c>
      <c r="D478" s="57">
        <v>3060</v>
      </c>
      <c r="E478" s="57">
        <v>1490</v>
      </c>
      <c r="F478" s="57">
        <v>8800</v>
      </c>
      <c r="G478" s="57">
        <v>13930</v>
      </c>
      <c r="H478" s="57">
        <v>8440</v>
      </c>
      <c r="I478" s="57">
        <v>6790</v>
      </c>
      <c r="J478" s="57">
        <v>0</v>
      </c>
      <c r="K478">
        <f t="shared" si="62"/>
        <v>44820</v>
      </c>
      <c r="M478" s="9" t="s">
        <v>99</v>
      </c>
      <c r="N478" t="e">
        <f t="shared" si="63"/>
        <v>#N/A</v>
      </c>
    </row>
    <row r="479" spans="1:14" x14ac:dyDescent="0.25">
      <c r="A479" s="9" t="s">
        <v>100</v>
      </c>
      <c r="B479" s="57">
        <v>1970</v>
      </c>
      <c r="C479" s="57">
        <v>5400</v>
      </c>
      <c r="D479" s="57">
        <v>7275</v>
      </c>
      <c r="E479" s="57">
        <v>4180</v>
      </c>
      <c r="F479" s="57">
        <v>26440</v>
      </c>
      <c r="G479" s="57">
        <v>41090</v>
      </c>
      <c r="H479" s="57">
        <v>20530</v>
      </c>
      <c r="I479" s="57">
        <v>16655</v>
      </c>
      <c r="J479" s="57">
        <v>0</v>
      </c>
      <c r="K479">
        <f t="shared" si="62"/>
        <v>123540</v>
      </c>
      <c r="M479" s="9" t="s">
        <v>100</v>
      </c>
      <c r="N479" t="e">
        <f t="shared" si="63"/>
        <v>#N/A</v>
      </c>
    </row>
    <row r="480" spans="1:14" x14ac:dyDescent="0.25">
      <c r="A480" s="9" t="s">
        <v>101</v>
      </c>
      <c r="B480" s="57">
        <v>2855</v>
      </c>
      <c r="C480" s="57">
        <v>7915</v>
      </c>
      <c r="D480" s="57">
        <v>11385</v>
      </c>
      <c r="E480" s="57">
        <v>5465</v>
      </c>
      <c r="F480" s="57">
        <v>32605</v>
      </c>
      <c r="G480" s="57">
        <v>54340</v>
      </c>
      <c r="H480" s="57">
        <v>26150</v>
      </c>
      <c r="I480" s="57">
        <v>18660</v>
      </c>
      <c r="J480" s="57">
        <v>0</v>
      </c>
      <c r="K480">
        <f t="shared" si="62"/>
        <v>159375</v>
      </c>
      <c r="M480" s="9" t="s">
        <v>101</v>
      </c>
      <c r="N480" t="e">
        <f t="shared" si="63"/>
        <v>#N/A</v>
      </c>
    </row>
    <row r="481" spans="1:14" x14ac:dyDescent="0.25">
      <c r="A481" s="9" t="s">
        <v>102</v>
      </c>
      <c r="B481" s="57">
        <v>4215</v>
      </c>
      <c r="C481" s="57">
        <v>8930</v>
      </c>
      <c r="D481" s="57">
        <v>10450</v>
      </c>
      <c r="E481" s="57">
        <v>5410</v>
      </c>
      <c r="F481" s="57">
        <v>39560</v>
      </c>
      <c r="G481" s="57">
        <v>55280</v>
      </c>
      <c r="H481" s="57">
        <v>21920</v>
      </c>
      <c r="I481" s="57">
        <v>17985</v>
      </c>
      <c r="J481" s="57">
        <v>30</v>
      </c>
      <c r="K481">
        <f t="shared" si="62"/>
        <v>163780</v>
      </c>
      <c r="M481" s="9" t="s">
        <v>102</v>
      </c>
      <c r="N481" t="e">
        <f t="shared" si="63"/>
        <v>#N/A</v>
      </c>
    </row>
    <row r="482" spans="1:14" x14ac:dyDescent="0.25">
      <c r="A482" s="9" t="s">
        <v>103</v>
      </c>
      <c r="B482" s="57">
        <v>1190</v>
      </c>
      <c r="C482" s="57">
        <v>3515</v>
      </c>
      <c r="D482" s="57">
        <v>5210</v>
      </c>
      <c r="E482" s="57">
        <v>2425</v>
      </c>
      <c r="F482" s="57">
        <v>13715</v>
      </c>
      <c r="G482" s="57">
        <v>19600</v>
      </c>
      <c r="H482" s="57">
        <v>5725</v>
      </c>
      <c r="I482" s="57">
        <v>1845</v>
      </c>
      <c r="J482" s="57">
        <v>0</v>
      </c>
      <c r="K482">
        <f t="shared" si="62"/>
        <v>53225</v>
      </c>
      <c r="M482" s="9" t="s">
        <v>103</v>
      </c>
      <c r="N482" t="e">
        <f t="shared" si="63"/>
        <v>#N/A</v>
      </c>
    </row>
    <row r="483" spans="1:14" x14ac:dyDescent="0.25">
      <c r="A483" s="9" t="s">
        <v>104</v>
      </c>
      <c r="B483" s="57">
        <v>295</v>
      </c>
      <c r="C483" s="57">
        <v>3455</v>
      </c>
      <c r="D483" s="57">
        <v>7230</v>
      </c>
      <c r="E483" s="57">
        <v>2730</v>
      </c>
      <c r="F483" s="57">
        <v>10640</v>
      </c>
      <c r="G483" s="57">
        <v>15785</v>
      </c>
      <c r="H483" s="57">
        <v>4800</v>
      </c>
      <c r="I483" s="57">
        <v>2490</v>
      </c>
      <c r="J483" s="57">
        <v>15</v>
      </c>
      <c r="K483">
        <f t="shared" si="62"/>
        <v>47440</v>
      </c>
      <c r="M483" s="9" t="s">
        <v>104</v>
      </c>
      <c r="N483" t="e">
        <f t="shared" si="63"/>
        <v>#N/A</v>
      </c>
    </row>
    <row r="484" spans="1:14" x14ac:dyDescent="0.25">
      <c r="A484" s="9" t="s">
        <v>105</v>
      </c>
      <c r="B484" s="57">
        <v>2575</v>
      </c>
      <c r="C484" s="57">
        <v>6630</v>
      </c>
      <c r="D484" s="57">
        <v>8220</v>
      </c>
      <c r="E484" s="57">
        <v>4475</v>
      </c>
      <c r="F484" s="57">
        <v>26855</v>
      </c>
      <c r="G484" s="57">
        <v>36600</v>
      </c>
      <c r="H484" s="57">
        <v>14220</v>
      </c>
      <c r="I484" s="57">
        <v>12895</v>
      </c>
      <c r="J484" s="57">
        <v>0</v>
      </c>
      <c r="K484">
        <f t="shared" si="62"/>
        <v>112470</v>
      </c>
      <c r="M484" s="9" t="s">
        <v>105</v>
      </c>
      <c r="N484" t="e">
        <f t="shared" si="63"/>
        <v>#N/A</v>
      </c>
    </row>
    <row r="485" spans="1:14" x14ac:dyDescent="0.25">
      <c r="A485" s="9" t="s">
        <v>106</v>
      </c>
      <c r="B485" s="57">
        <v>10</v>
      </c>
      <c r="C485" s="57">
        <v>0</v>
      </c>
      <c r="D485" s="57">
        <v>10</v>
      </c>
      <c r="E485" s="57">
        <v>10</v>
      </c>
      <c r="F485" s="57">
        <v>145</v>
      </c>
      <c r="G485" s="57">
        <v>175</v>
      </c>
      <c r="H485" s="57">
        <v>15</v>
      </c>
      <c r="I485" s="57">
        <v>0</v>
      </c>
      <c r="J485" s="57">
        <v>0</v>
      </c>
      <c r="K485">
        <f t="shared" si="62"/>
        <v>365</v>
      </c>
      <c r="M485" s="9" t="s">
        <v>106</v>
      </c>
      <c r="N485" t="e">
        <f t="shared" si="63"/>
        <v>#N/A</v>
      </c>
    </row>
    <row r="486" spans="1:14" x14ac:dyDescent="0.25">
      <c r="A486" s="9" t="s">
        <v>107</v>
      </c>
      <c r="B486" s="57">
        <v>20</v>
      </c>
      <c r="C486" s="57">
        <v>205</v>
      </c>
      <c r="D486" s="57">
        <v>405</v>
      </c>
      <c r="E486" s="57">
        <v>155</v>
      </c>
      <c r="F486" s="57">
        <v>660</v>
      </c>
      <c r="G486" s="57">
        <v>1030</v>
      </c>
      <c r="H486" s="57">
        <v>440</v>
      </c>
      <c r="I486" s="57">
        <v>240</v>
      </c>
      <c r="J486" s="57">
        <v>0</v>
      </c>
      <c r="K486">
        <f t="shared" si="62"/>
        <v>3155</v>
      </c>
      <c r="M486" s="9" t="s">
        <v>107</v>
      </c>
      <c r="N486" t="e">
        <f t="shared" si="63"/>
        <v>#N/A</v>
      </c>
    </row>
    <row r="487" spans="1:14" x14ac:dyDescent="0.25">
      <c r="A487" s="9" t="s">
        <v>108</v>
      </c>
      <c r="B487" s="57">
        <v>6155</v>
      </c>
      <c r="C487" s="57">
        <v>14565</v>
      </c>
      <c r="D487" s="57">
        <v>18995</v>
      </c>
      <c r="E487" s="57">
        <v>10425</v>
      </c>
      <c r="F487" s="57">
        <v>66420</v>
      </c>
      <c r="G487" s="57">
        <v>96225</v>
      </c>
      <c r="H487" s="57">
        <v>32880</v>
      </c>
      <c r="I487" s="57">
        <v>21530</v>
      </c>
      <c r="J487" s="57">
        <v>0</v>
      </c>
      <c r="K487">
        <f t="shared" ref="K487:K518" si="64">SUM(B487:J487)</f>
        <v>267195</v>
      </c>
      <c r="M487" s="9" t="s">
        <v>108</v>
      </c>
      <c r="N487" t="e">
        <f t="shared" si="63"/>
        <v>#N/A</v>
      </c>
    </row>
    <row r="488" spans="1:14" x14ac:dyDescent="0.25">
      <c r="A488" s="9" t="s">
        <v>109</v>
      </c>
      <c r="B488" s="57">
        <v>75</v>
      </c>
      <c r="C488" s="57">
        <v>445</v>
      </c>
      <c r="D488" s="57">
        <v>1050</v>
      </c>
      <c r="E488" s="57">
        <v>440</v>
      </c>
      <c r="F488" s="57">
        <v>2090</v>
      </c>
      <c r="G488" s="57">
        <v>3470</v>
      </c>
      <c r="H488" s="57">
        <v>1725</v>
      </c>
      <c r="I488" s="57">
        <v>840</v>
      </c>
      <c r="J488" s="57">
        <v>0</v>
      </c>
      <c r="K488">
        <f t="shared" si="64"/>
        <v>10135</v>
      </c>
      <c r="M488" s="9" t="s">
        <v>109</v>
      </c>
      <c r="N488" t="e">
        <f t="shared" si="63"/>
        <v>#N/A</v>
      </c>
    </row>
    <row r="489" spans="1:14" x14ac:dyDescent="0.25">
      <c r="A489" s="9" t="s">
        <v>110</v>
      </c>
      <c r="B489" s="57">
        <v>715</v>
      </c>
      <c r="C489" s="57">
        <v>2130</v>
      </c>
      <c r="D489" s="57">
        <v>3095</v>
      </c>
      <c r="E489" s="57">
        <v>1500</v>
      </c>
      <c r="F489" s="57">
        <v>7565</v>
      </c>
      <c r="G489" s="57">
        <v>11820</v>
      </c>
      <c r="H489" s="57">
        <v>5880</v>
      </c>
      <c r="I489" s="57">
        <v>5445</v>
      </c>
      <c r="J489" s="57">
        <v>0</v>
      </c>
      <c r="K489">
        <f t="shared" si="64"/>
        <v>38150</v>
      </c>
      <c r="M489" s="9" t="s">
        <v>110</v>
      </c>
      <c r="N489" t="e">
        <f t="shared" si="63"/>
        <v>#N/A</v>
      </c>
    </row>
    <row r="490" spans="1:14" x14ac:dyDescent="0.25">
      <c r="A490" s="9" t="s">
        <v>111</v>
      </c>
      <c r="B490" s="57">
        <v>1560</v>
      </c>
      <c r="C490" s="57">
        <v>5670</v>
      </c>
      <c r="D490" s="57">
        <v>8055</v>
      </c>
      <c r="E490" s="57">
        <v>4060</v>
      </c>
      <c r="F490" s="57">
        <v>24220</v>
      </c>
      <c r="G490" s="57">
        <v>38820</v>
      </c>
      <c r="H490" s="57">
        <v>19960</v>
      </c>
      <c r="I490" s="57">
        <v>18570</v>
      </c>
      <c r="J490" s="57">
        <v>0</v>
      </c>
      <c r="K490">
        <f t="shared" si="64"/>
        <v>120915</v>
      </c>
      <c r="M490" s="9" t="s">
        <v>111</v>
      </c>
      <c r="N490" t="e">
        <f t="shared" si="63"/>
        <v>#N/A</v>
      </c>
    </row>
    <row r="491" spans="1:14" x14ac:dyDescent="0.25">
      <c r="A491" s="9" t="s">
        <v>112</v>
      </c>
      <c r="B491" s="57">
        <v>175</v>
      </c>
      <c r="C491" s="57">
        <v>1470</v>
      </c>
      <c r="D491" s="57">
        <v>3655</v>
      </c>
      <c r="E491" s="57">
        <v>1440</v>
      </c>
      <c r="F491" s="57">
        <v>10680</v>
      </c>
      <c r="G491" s="57">
        <v>12075</v>
      </c>
      <c r="H491" s="57">
        <v>3005</v>
      </c>
      <c r="I491" s="57">
        <v>1080</v>
      </c>
      <c r="J491" s="57">
        <v>0</v>
      </c>
      <c r="K491">
        <f t="shared" si="64"/>
        <v>33580</v>
      </c>
      <c r="M491" s="9" t="s">
        <v>112</v>
      </c>
      <c r="N491" t="e">
        <f t="shared" si="63"/>
        <v>#N/A</v>
      </c>
    </row>
    <row r="492" spans="1:14" x14ac:dyDescent="0.25">
      <c r="A492" s="9" t="s">
        <v>113</v>
      </c>
      <c r="B492" s="57">
        <v>560</v>
      </c>
      <c r="C492" s="57">
        <v>2755</v>
      </c>
      <c r="D492" s="57">
        <v>4415</v>
      </c>
      <c r="E492" s="57">
        <v>1825</v>
      </c>
      <c r="F492" s="57">
        <v>13935</v>
      </c>
      <c r="G492" s="57">
        <v>16665</v>
      </c>
      <c r="H492" s="57">
        <v>4455</v>
      </c>
      <c r="I492" s="57">
        <v>1690</v>
      </c>
      <c r="J492" s="57">
        <v>0</v>
      </c>
      <c r="K492">
        <f t="shared" si="64"/>
        <v>46300</v>
      </c>
      <c r="M492" s="9" t="s">
        <v>113</v>
      </c>
      <c r="N492" t="e">
        <f t="shared" si="63"/>
        <v>#N/A</v>
      </c>
    </row>
    <row r="493" spans="1:14" x14ac:dyDescent="0.25">
      <c r="A493" s="9" t="s">
        <v>114</v>
      </c>
      <c r="B493" s="57">
        <v>10</v>
      </c>
      <c r="C493" s="57">
        <v>310</v>
      </c>
      <c r="D493" s="57">
        <v>920</v>
      </c>
      <c r="E493" s="57">
        <v>370</v>
      </c>
      <c r="F493" s="57">
        <v>1390</v>
      </c>
      <c r="G493" s="57">
        <v>2765</v>
      </c>
      <c r="H493" s="57">
        <v>1005</v>
      </c>
      <c r="I493" s="57">
        <v>430</v>
      </c>
      <c r="J493" s="57">
        <v>0</v>
      </c>
      <c r="K493">
        <f t="shared" si="64"/>
        <v>7200</v>
      </c>
      <c r="M493" s="9" t="s">
        <v>114</v>
      </c>
      <c r="N493" t="e">
        <f t="shared" si="63"/>
        <v>#N/A</v>
      </c>
    </row>
    <row r="494" spans="1:14" x14ac:dyDescent="0.25">
      <c r="A494" s="9" t="s">
        <v>115</v>
      </c>
      <c r="B494" s="57">
        <v>2605</v>
      </c>
      <c r="C494" s="57">
        <v>5805</v>
      </c>
      <c r="D494" s="57">
        <v>7660</v>
      </c>
      <c r="E494" s="57">
        <v>3875</v>
      </c>
      <c r="F494" s="57">
        <v>24180</v>
      </c>
      <c r="G494" s="57">
        <v>40965</v>
      </c>
      <c r="H494" s="57">
        <v>16715</v>
      </c>
      <c r="I494" s="57">
        <v>13300</v>
      </c>
      <c r="J494" s="57">
        <v>0</v>
      </c>
      <c r="K494">
        <f t="shared" si="64"/>
        <v>115105</v>
      </c>
      <c r="M494" s="9" t="s">
        <v>115</v>
      </c>
      <c r="N494" t="e">
        <f t="shared" si="63"/>
        <v>#N/A</v>
      </c>
    </row>
    <row r="495" spans="1:14" x14ac:dyDescent="0.25">
      <c r="A495" s="9" t="s">
        <v>116</v>
      </c>
      <c r="B495" s="57">
        <v>1435</v>
      </c>
      <c r="C495" s="57">
        <v>6765</v>
      </c>
      <c r="D495" s="57">
        <v>11540</v>
      </c>
      <c r="E495" s="57">
        <v>5605</v>
      </c>
      <c r="F495" s="57">
        <v>29320</v>
      </c>
      <c r="G495" s="57">
        <v>47295</v>
      </c>
      <c r="H495" s="57">
        <v>22910</v>
      </c>
      <c r="I495" s="57">
        <v>14505</v>
      </c>
      <c r="J495" s="57">
        <v>0</v>
      </c>
      <c r="K495">
        <f t="shared" si="64"/>
        <v>139375</v>
      </c>
      <c r="M495" s="9" t="s">
        <v>116</v>
      </c>
      <c r="N495" t="e">
        <f t="shared" si="63"/>
        <v>#N/A</v>
      </c>
    </row>
    <row r="496" spans="1:14" x14ac:dyDescent="0.25">
      <c r="A496" s="9" t="s">
        <v>117</v>
      </c>
      <c r="B496" s="57">
        <v>1815</v>
      </c>
      <c r="C496" s="57">
        <v>4400</v>
      </c>
      <c r="D496" s="57">
        <v>5670</v>
      </c>
      <c r="E496" s="57">
        <v>3265</v>
      </c>
      <c r="F496" s="57">
        <v>21230</v>
      </c>
      <c r="G496" s="57">
        <v>27695</v>
      </c>
      <c r="H496" s="57">
        <v>12790</v>
      </c>
      <c r="I496" s="57">
        <v>10750</v>
      </c>
      <c r="J496" s="57">
        <v>35</v>
      </c>
      <c r="K496">
        <f t="shared" si="64"/>
        <v>87650</v>
      </c>
      <c r="M496" s="9" t="s">
        <v>117</v>
      </c>
      <c r="N496" t="e">
        <f t="shared" si="63"/>
        <v>#N/A</v>
      </c>
    </row>
    <row r="497" spans="1:14" x14ac:dyDescent="0.25">
      <c r="A497" s="9" t="s">
        <v>118</v>
      </c>
      <c r="B497" s="57">
        <v>4430</v>
      </c>
      <c r="C497" s="57">
        <v>8115</v>
      </c>
      <c r="D497" s="57">
        <v>10715</v>
      </c>
      <c r="E497" s="57">
        <v>5620</v>
      </c>
      <c r="F497" s="57">
        <v>51975</v>
      </c>
      <c r="G497" s="57">
        <v>79405</v>
      </c>
      <c r="H497" s="57">
        <v>27305</v>
      </c>
      <c r="I497" s="57">
        <v>20290</v>
      </c>
      <c r="J497" s="57">
        <v>0</v>
      </c>
      <c r="K497">
        <f t="shared" si="64"/>
        <v>207855</v>
      </c>
      <c r="M497" s="9" t="s">
        <v>118</v>
      </c>
      <c r="N497" t="e">
        <f t="shared" si="63"/>
        <v>#N/A</v>
      </c>
    </row>
    <row r="498" spans="1:14" x14ac:dyDescent="0.25">
      <c r="A498" s="9" t="s">
        <v>119</v>
      </c>
      <c r="B498" s="57">
        <v>1190</v>
      </c>
      <c r="C498" s="57">
        <v>1230</v>
      </c>
      <c r="D498" s="57">
        <v>1115</v>
      </c>
      <c r="E498" s="57">
        <v>915</v>
      </c>
      <c r="F498" s="57">
        <v>18210</v>
      </c>
      <c r="G498" s="57">
        <v>21215</v>
      </c>
      <c r="H498" s="57">
        <v>6800</v>
      </c>
      <c r="I498" s="57">
        <v>3095</v>
      </c>
      <c r="J498" s="57">
        <v>0</v>
      </c>
      <c r="K498">
        <f t="shared" si="64"/>
        <v>53770</v>
      </c>
      <c r="M498" s="9" t="s">
        <v>119</v>
      </c>
      <c r="N498" t="e">
        <f t="shared" si="63"/>
        <v>#N/A</v>
      </c>
    </row>
    <row r="499" spans="1:14" x14ac:dyDescent="0.25">
      <c r="A499" s="9" t="s">
        <v>120</v>
      </c>
      <c r="B499" s="57">
        <v>1020</v>
      </c>
      <c r="C499" s="57">
        <v>2940</v>
      </c>
      <c r="D499" s="57">
        <v>4830</v>
      </c>
      <c r="E499" s="57">
        <v>2455</v>
      </c>
      <c r="F499" s="57">
        <v>13190</v>
      </c>
      <c r="G499" s="57">
        <v>20635</v>
      </c>
      <c r="H499" s="57">
        <v>9295</v>
      </c>
      <c r="I499" s="57">
        <v>8445</v>
      </c>
      <c r="J499" s="57">
        <v>25</v>
      </c>
      <c r="K499">
        <f t="shared" si="64"/>
        <v>62835</v>
      </c>
      <c r="M499" s="9" t="s">
        <v>120</v>
      </c>
      <c r="N499" t="e">
        <f t="shared" si="63"/>
        <v>#N/A</v>
      </c>
    </row>
    <row r="500" spans="1:14" x14ac:dyDescent="0.25">
      <c r="A500" s="9" t="s">
        <v>121</v>
      </c>
      <c r="B500" s="57">
        <v>925</v>
      </c>
      <c r="C500" s="57">
        <v>3110</v>
      </c>
      <c r="D500" s="57">
        <v>4435</v>
      </c>
      <c r="E500" s="57">
        <v>2550</v>
      </c>
      <c r="F500" s="57">
        <v>17350</v>
      </c>
      <c r="G500" s="57">
        <v>22740</v>
      </c>
      <c r="H500" s="57">
        <v>11325</v>
      </c>
      <c r="I500" s="57">
        <v>10145</v>
      </c>
      <c r="J500" s="57">
        <v>665</v>
      </c>
      <c r="K500">
        <f t="shared" si="64"/>
        <v>73245</v>
      </c>
      <c r="M500" s="9" t="s">
        <v>121</v>
      </c>
      <c r="N500" t="e">
        <f t="shared" si="63"/>
        <v>#N/A</v>
      </c>
    </row>
    <row r="501" spans="1:14" x14ac:dyDescent="0.25">
      <c r="A501" s="9" t="s">
        <v>122</v>
      </c>
      <c r="B501" s="57">
        <v>2040</v>
      </c>
      <c r="C501" s="57">
        <v>4205</v>
      </c>
      <c r="D501" s="57">
        <v>4395</v>
      </c>
      <c r="E501" s="57">
        <v>2380</v>
      </c>
      <c r="F501" s="57">
        <v>19065</v>
      </c>
      <c r="G501" s="57">
        <v>28255</v>
      </c>
      <c r="H501" s="57">
        <v>11300</v>
      </c>
      <c r="I501" s="57">
        <v>8525</v>
      </c>
      <c r="J501" s="57">
        <v>0</v>
      </c>
      <c r="K501">
        <f t="shared" si="64"/>
        <v>80165</v>
      </c>
      <c r="M501" s="9" t="s">
        <v>122</v>
      </c>
      <c r="N501" t="e">
        <f t="shared" si="63"/>
        <v>#N/A</v>
      </c>
    </row>
    <row r="502" spans="1:14" x14ac:dyDescent="0.25">
      <c r="A502" s="9" t="s">
        <v>123</v>
      </c>
      <c r="B502" s="57">
        <v>560</v>
      </c>
      <c r="C502" s="57">
        <v>1890</v>
      </c>
      <c r="D502" s="57">
        <v>2950</v>
      </c>
      <c r="E502" s="57">
        <v>1595</v>
      </c>
      <c r="F502" s="57">
        <v>9105</v>
      </c>
      <c r="G502" s="57">
        <v>13710</v>
      </c>
      <c r="H502" s="57">
        <v>6445</v>
      </c>
      <c r="I502" s="57">
        <v>5780</v>
      </c>
      <c r="J502" s="57">
        <v>0</v>
      </c>
      <c r="K502">
        <f t="shared" si="64"/>
        <v>42035</v>
      </c>
      <c r="M502" s="9" t="s">
        <v>123</v>
      </c>
      <c r="N502" t="e">
        <f t="shared" si="63"/>
        <v>#N/A</v>
      </c>
    </row>
    <row r="503" spans="1:14" x14ac:dyDescent="0.25">
      <c r="A503" s="9" t="s">
        <v>124</v>
      </c>
      <c r="B503" s="57">
        <v>2300</v>
      </c>
      <c r="C503" s="57">
        <v>5290</v>
      </c>
      <c r="D503" s="57">
        <v>8615</v>
      </c>
      <c r="E503" s="57">
        <v>5325</v>
      </c>
      <c r="F503" s="57">
        <v>47195</v>
      </c>
      <c r="G503" s="57">
        <v>70135</v>
      </c>
      <c r="H503" s="57">
        <v>20065</v>
      </c>
      <c r="I503" s="57">
        <v>12635</v>
      </c>
      <c r="J503" s="57">
        <v>0</v>
      </c>
      <c r="K503">
        <f t="shared" si="64"/>
        <v>171560</v>
      </c>
      <c r="M503" s="9" t="s">
        <v>124</v>
      </c>
      <c r="N503" t="e">
        <f t="shared" si="63"/>
        <v>#N/A</v>
      </c>
    </row>
    <row r="504" spans="1:14" x14ac:dyDescent="0.25">
      <c r="A504" s="9" t="s">
        <v>125</v>
      </c>
      <c r="B504" s="57">
        <v>50</v>
      </c>
      <c r="C504" s="57">
        <v>95</v>
      </c>
      <c r="D504" s="57">
        <v>175</v>
      </c>
      <c r="E504" s="57">
        <v>70</v>
      </c>
      <c r="F504" s="57">
        <v>435</v>
      </c>
      <c r="G504" s="57">
        <v>540</v>
      </c>
      <c r="H504" s="57">
        <v>130</v>
      </c>
      <c r="I504" s="57">
        <v>35</v>
      </c>
      <c r="J504" s="57">
        <v>0</v>
      </c>
      <c r="K504">
        <f t="shared" si="64"/>
        <v>1530</v>
      </c>
      <c r="M504" s="9" t="s">
        <v>125</v>
      </c>
      <c r="N504" t="e">
        <f t="shared" si="63"/>
        <v>#N/A</v>
      </c>
    </row>
    <row r="505" spans="1:14" x14ac:dyDescent="0.25">
      <c r="A505" s="9" t="s">
        <v>126</v>
      </c>
      <c r="B505" s="57">
        <v>735</v>
      </c>
      <c r="C505" s="57">
        <v>1805</v>
      </c>
      <c r="D505" s="57">
        <v>2595</v>
      </c>
      <c r="E505" s="57">
        <v>1080</v>
      </c>
      <c r="F505" s="57">
        <v>7290</v>
      </c>
      <c r="G505" s="57">
        <v>9855</v>
      </c>
      <c r="H505" s="57">
        <v>4135</v>
      </c>
      <c r="I505" s="57">
        <v>2965</v>
      </c>
      <c r="J505" s="57">
        <v>0</v>
      </c>
      <c r="K505">
        <f t="shared" si="64"/>
        <v>30460</v>
      </c>
      <c r="M505" s="9" t="s">
        <v>126</v>
      </c>
      <c r="N505" t="e">
        <f t="shared" si="63"/>
        <v>#N/A</v>
      </c>
    </row>
    <row r="506" spans="1:14" x14ac:dyDescent="0.25">
      <c r="A506" s="9" t="s">
        <v>127</v>
      </c>
      <c r="B506" s="57">
        <v>300</v>
      </c>
      <c r="C506" s="57">
        <v>1390</v>
      </c>
      <c r="D506" s="57">
        <v>2930</v>
      </c>
      <c r="E506" s="57">
        <v>1440</v>
      </c>
      <c r="F506" s="57">
        <v>12775</v>
      </c>
      <c r="G506" s="57">
        <v>11545</v>
      </c>
      <c r="H506" s="57">
        <v>1940</v>
      </c>
      <c r="I506" s="57">
        <v>610</v>
      </c>
      <c r="J506" s="57">
        <v>0</v>
      </c>
      <c r="K506">
        <f t="shared" si="64"/>
        <v>32930</v>
      </c>
      <c r="M506" s="9" t="s">
        <v>127</v>
      </c>
      <c r="N506" t="e">
        <f t="shared" si="63"/>
        <v>#N/A</v>
      </c>
    </row>
    <row r="507" spans="1:14" x14ac:dyDescent="0.25">
      <c r="A507" s="9" t="s">
        <v>128</v>
      </c>
      <c r="B507" s="57">
        <v>5820</v>
      </c>
      <c r="C507" s="57">
        <v>10930</v>
      </c>
      <c r="D507" s="57">
        <v>14100</v>
      </c>
      <c r="E507" s="57">
        <v>3470</v>
      </c>
      <c r="F507" s="57">
        <v>30</v>
      </c>
      <c r="G507" s="57">
        <v>0</v>
      </c>
      <c r="H507" s="57">
        <v>0</v>
      </c>
      <c r="I507" s="57">
        <v>0</v>
      </c>
      <c r="J507" s="57">
        <v>0</v>
      </c>
      <c r="K507">
        <f t="shared" si="64"/>
        <v>34350</v>
      </c>
      <c r="M507" s="9" t="s">
        <v>128</v>
      </c>
      <c r="N507" t="e">
        <f t="shared" si="63"/>
        <v>#N/A</v>
      </c>
    </row>
    <row r="508" spans="1:14" x14ac:dyDescent="0.25">
      <c r="A508" s="9" t="s">
        <v>129</v>
      </c>
      <c r="B508" s="57">
        <v>10</v>
      </c>
      <c r="C508" s="57">
        <v>30</v>
      </c>
      <c r="D508" s="57">
        <v>50</v>
      </c>
      <c r="E508" s="57">
        <v>2455</v>
      </c>
      <c r="F508" s="57">
        <v>34230</v>
      </c>
      <c r="G508" s="57">
        <v>48875</v>
      </c>
      <c r="H508" s="57">
        <v>20070</v>
      </c>
      <c r="I508" s="57">
        <v>15570</v>
      </c>
      <c r="J508" s="57">
        <v>0</v>
      </c>
      <c r="K508">
        <f t="shared" si="64"/>
        <v>121290</v>
      </c>
      <c r="M508" s="9" t="s">
        <v>129</v>
      </c>
      <c r="N508" t="e">
        <f t="shared" si="63"/>
        <v>#N/A</v>
      </c>
    </row>
    <row r="509" spans="1:14" x14ac:dyDescent="0.25">
      <c r="A509" s="9" t="s">
        <v>130</v>
      </c>
      <c r="B509" s="57">
        <v>1050</v>
      </c>
      <c r="C509" s="57">
        <v>3910</v>
      </c>
      <c r="D509" s="57">
        <v>5885</v>
      </c>
      <c r="E509" s="57">
        <v>3025</v>
      </c>
      <c r="F509" s="57">
        <v>19225</v>
      </c>
      <c r="G509" s="57">
        <v>32560</v>
      </c>
      <c r="H509" s="57">
        <v>16870</v>
      </c>
      <c r="I509" s="57">
        <v>13275</v>
      </c>
      <c r="J509" s="57">
        <v>0</v>
      </c>
      <c r="K509">
        <f t="shared" si="64"/>
        <v>95800</v>
      </c>
      <c r="M509" s="9" t="s">
        <v>130</v>
      </c>
      <c r="N509" t="e">
        <f t="shared" si="63"/>
        <v>#N/A</v>
      </c>
    </row>
    <row r="510" spans="1:14" x14ac:dyDescent="0.25">
      <c r="A510" s="9" t="s">
        <v>131</v>
      </c>
      <c r="B510" s="57">
        <v>85</v>
      </c>
      <c r="C510" s="57">
        <v>1020</v>
      </c>
      <c r="D510" s="57">
        <v>2390</v>
      </c>
      <c r="E510" s="57">
        <v>950</v>
      </c>
      <c r="F510" s="57">
        <v>4065</v>
      </c>
      <c r="G510" s="57">
        <v>7510</v>
      </c>
      <c r="H510" s="57">
        <v>3320</v>
      </c>
      <c r="I510" s="57">
        <v>1470</v>
      </c>
      <c r="J510" s="57">
        <v>0</v>
      </c>
      <c r="K510">
        <f t="shared" si="64"/>
        <v>20810</v>
      </c>
      <c r="M510" s="9" t="s">
        <v>131</v>
      </c>
      <c r="N510" t="e">
        <f t="shared" si="63"/>
        <v>#N/A</v>
      </c>
    </row>
    <row r="511" spans="1:14" x14ac:dyDescent="0.25">
      <c r="A511" s="9" t="s">
        <v>132</v>
      </c>
      <c r="B511" s="57">
        <v>70</v>
      </c>
      <c r="C511" s="57">
        <v>245</v>
      </c>
      <c r="D511" s="57">
        <v>330</v>
      </c>
      <c r="E511" s="57">
        <v>255</v>
      </c>
      <c r="F511" s="57">
        <v>1510</v>
      </c>
      <c r="G511" s="57">
        <v>2290</v>
      </c>
      <c r="H511" s="57">
        <v>850</v>
      </c>
      <c r="I511" s="57">
        <v>305</v>
      </c>
      <c r="J511" s="57">
        <v>0</v>
      </c>
      <c r="K511">
        <f t="shared" si="64"/>
        <v>5855</v>
      </c>
      <c r="M511" s="9" t="s">
        <v>132</v>
      </c>
      <c r="N511" t="e">
        <f t="shared" si="63"/>
        <v>#N/A</v>
      </c>
    </row>
    <row r="512" spans="1:14" x14ac:dyDescent="0.25">
      <c r="A512" s="9" t="s">
        <v>133</v>
      </c>
      <c r="B512" s="57">
        <v>1355</v>
      </c>
      <c r="C512" s="57">
        <v>6370</v>
      </c>
      <c r="D512" s="57">
        <v>10880</v>
      </c>
      <c r="E512" s="57">
        <v>5545</v>
      </c>
      <c r="F512" s="57">
        <v>28215</v>
      </c>
      <c r="G512" s="57">
        <v>45665</v>
      </c>
      <c r="H512" s="57">
        <v>21260</v>
      </c>
      <c r="I512" s="57">
        <v>14150</v>
      </c>
      <c r="J512" s="57">
        <v>0</v>
      </c>
      <c r="K512">
        <f t="shared" si="64"/>
        <v>133440</v>
      </c>
      <c r="M512" s="9" t="s">
        <v>133</v>
      </c>
      <c r="N512" t="e">
        <f t="shared" si="63"/>
        <v>#N/A</v>
      </c>
    </row>
    <row r="513" spans="1:14" x14ac:dyDescent="0.25">
      <c r="A513" s="9" t="s">
        <v>134</v>
      </c>
      <c r="B513" s="57">
        <v>1950</v>
      </c>
      <c r="C513" s="57">
        <v>6185</v>
      </c>
      <c r="D513" s="57">
        <v>8630</v>
      </c>
      <c r="E513" s="57">
        <v>4465</v>
      </c>
      <c r="F513" s="57">
        <v>29025</v>
      </c>
      <c r="G513" s="57">
        <v>43005</v>
      </c>
      <c r="H513" s="57">
        <v>17145</v>
      </c>
      <c r="I513" s="57">
        <v>11085</v>
      </c>
      <c r="J513" s="57">
        <v>115</v>
      </c>
      <c r="K513">
        <f t="shared" si="64"/>
        <v>121605</v>
      </c>
      <c r="M513" s="9" t="s">
        <v>134</v>
      </c>
      <c r="N513" t="e">
        <f t="shared" si="63"/>
        <v>#N/A</v>
      </c>
    </row>
    <row r="514" spans="1:14" x14ac:dyDescent="0.25">
      <c r="A514" s="9" t="s">
        <v>135</v>
      </c>
      <c r="B514" s="57">
        <v>4760</v>
      </c>
      <c r="C514" s="57">
        <v>9785</v>
      </c>
      <c r="D514" s="57">
        <v>12305</v>
      </c>
      <c r="E514" s="57">
        <v>5965</v>
      </c>
      <c r="F514" s="57">
        <v>42285</v>
      </c>
      <c r="G514" s="57">
        <v>61675</v>
      </c>
      <c r="H514" s="57">
        <v>26400</v>
      </c>
      <c r="I514" s="57">
        <v>18910</v>
      </c>
      <c r="J514" s="57">
        <v>25</v>
      </c>
      <c r="K514">
        <f t="shared" si="64"/>
        <v>182110</v>
      </c>
      <c r="M514" s="9" t="s">
        <v>135</v>
      </c>
      <c r="N514" t="e">
        <f t="shared" si="63"/>
        <v>#N/A</v>
      </c>
    </row>
    <row r="515" spans="1:14" x14ac:dyDescent="0.25">
      <c r="A515" s="9" t="s">
        <v>136</v>
      </c>
      <c r="B515" s="57">
        <v>945</v>
      </c>
      <c r="C515" s="57">
        <v>2825</v>
      </c>
      <c r="D515" s="57">
        <v>3980</v>
      </c>
      <c r="E515" s="57">
        <v>2060</v>
      </c>
      <c r="F515" s="57">
        <v>11505</v>
      </c>
      <c r="G515" s="57">
        <v>18555</v>
      </c>
      <c r="H515" s="57">
        <v>9405</v>
      </c>
      <c r="I515" s="57">
        <v>8765</v>
      </c>
      <c r="J515" s="57">
        <v>0</v>
      </c>
      <c r="K515">
        <f t="shared" si="64"/>
        <v>58040</v>
      </c>
      <c r="M515" s="9" t="s">
        <v>136</v>
      </c>
      <c r="N515" t="e">
        <f t="shared" si="63"/>
        <v>#N/A</v>
      </c>
    </row>
    <row r="516" spans="1:14" x14ac:dyDescent="0.25">
      <c r="A516" s="9" t="s">
        <v>137</v>
      </c>
      <c r="B516" s="57">
        <v>10</v>
      </c>
      <c r="C516" s="57">
        <v>415</v>
      </c>
      <c r="D516" s="57">
        <v>1075</v>
      </c>
      <c r="E516" s="57">
        <v>375</v>
      </c>
      <c r="F516" s="57">
        <v>1360</v>
      </c>
      <c r="G516" s="57">
        <v>2730</v>
      </c>
      <c r="H516" s="57">
        <v>1120</v>
      </c>
      <c r="I516" s="57">
        <v>620</v>
      </c>
      <c r="J516" s="57">
        <v>0</v>
      </c>
      <c r="K516">
        <f t="shared" si="64"/>
        <v>7705</v>
      </c>
      <c r="M516" s="9" t="s">
        <v>137</v>
      </c>
      <c r="N516" t="e">
        <f t="shared" si="63"/>
        <v>#N/A</v>
      </c>
    </row>
    <row r="517" spans="1:14" x14ac:dyDescent="0.25">
      <c r="A517" s="9" t="s">
        <v>138</v>
      </c>
      <c r="B517" s="57">
        <v>2270</v>
      </c>
      <c r="C517" s="57">
        <v>5040</v>
      </c>
      <c r="D517" s="57">
        <v>6370</v>
      </c>
      <c r="E517" s="57">
        <v>2420</v>
      </c>
      <c r="F517" s="57">
        <v>9695</v>
      </c>
      <c r="G517" s="57">
        <v>17835</v>
      </c>
      <c r="H517" s="57">
        <v>10515</v>
      </c>
      <c r="I517" s="57">
        <v>9130</v>
      </c>
      <c r="J517" s="57">
        <v>0</v>
      </c>
      <c r="K517">
        <f t="shared" si="64"/>
        <v>63275</v>
      </c>
      <c r="M517" s="9" t="s">
        <v>138</v>
      </c>
      <c r="N517" t="e">
        <f t="shared" si="63"/>
        <v>#N/A</v>
      </c>
    </row>
    <row r="518" spans="1:14" x14ac:dyDescent="0.25">
      <c r="A518" s="9" t="s">
        <v>139</v>
      </c>
      <c r="B518" s="57">
        <v>3330</v>
      </c>
      <c r="C518" s="57">
        <v>5630</v>
      </c>
      <c r="D518" s="57">
        <v>6695</v>
      </c>
      <c r="E518" s="57">
        <v>3140</v>
      </c>
      <c r="F518" s="57">
        <v>28990</v>
      </c>
      <c r="G518" s="57">
        <v>39930</v>
      </c>
      <c r="H518" s="57">
        <v>12600</v>
      </c>
      <c r="I518" s="57">
        <v>9215</v>
      </c>
      <c r="J518" s="57">
        <v>20</v>
      </c>
      <c r="K518">
        <f t="shared" si="64"/>
        <v>109550</v>
      </c>
      <c r="M518" s="9" t="s">
        <v>139</v>
      </c>
      <c r="N518" t="e">
        <f t="shared" si="63"/>
        <v>#N/A</v>
      </c>
    </row>
    <row r="519" spans="1:14" x14ac:dyDescent="0.25">
      <c r="A519" s="9" t="s">
        <v>140</v>
      </c>
      <c r="B519" s="57">
        <v>2760</v>
      </c>
      <c r="C519" s="57">
        <v>6095</v>
      </c>
      <c r="D519" s="57">
        <v>7925</v>
      </c>
      <c r="E519" s="57">
        <v>4750</v>
      </c>
      <c r="F519" s="57">
        <v>33190</v>
      </c>
      <c r="G519" s="57">
        <v>52975</v>
      </c>
      <c r="H519" s="57">
        <v>22590</v>
      </c>
      <c r="I519" s="57">
        <v>15015</v>
      </c>
      <c r="J519" s="57">
        <v>0</v>
      </c>
      <c r="K519">
        <f t="shared" ref="K519:K550" si="65">SUM(B519:J519)</f>
        <v>145300</v>
      </c>
      <c r="M519" s="9" t="s">
        <v>140</v>
      </c>
      <c r="N519" t="e">
        <f t="shared" si="63"/>
        <v>#N/A</v>
      </c>
    </row>
    <row r="520" spans="1:14" x14ac:dyDescent="0.25">
      <c r="A520" s="9" t="s">
        <v>141</v>
      </c>
      <c r="B520" s="57">
        <v>145</v>
      </c>
      <c r="C520" s="57">
        <v>785</v>
      </c>
      <c r="D520" s="57">
        <v>1440</v>
      </c>
      <c r="E520" s="57">
        <v>1365</v>
      </c>
      <c r="F520" s="57">
        <v>19900</v>
      </c>
      <c r="G520" s="57">
        <v>21465</v>
      </c>
      <c r="H520" s="57">
        <v>3475</v>
      </c>
      <c r="I520" s="57">
        <v>1040</v>
      </c>
      <c r="J520" s="57">
        <v>0</v>
      </c>
      <c r="K520">
        <f t="shared" si="65"/>
        <v>49615</v>
      </c>
      <c r="M520" s="9" t="s">
        <v>141</v>
      </c>
      <c r="N520" t="e">
        <f t="shared" ref="N520:N571" si="66">INDEX($B$391:$J$570,MATCH(M520,$A$391:$A$570,0),MATCH($N$390,$B$390:$J$390,0))</f>
        <v>#N/A</v>
      </c>
    </row>
    <row r="521" spans="1:14" x14ac:dyDescent="0.25">
      <c r="A521" s="9" t="s">
        <v>142</v>
      </c>
      <c r="B521" s="57">
        <v>1555</v>
      </c>
      <c r="C521" s="57">
        <v>4105</v>
      </c>
      <c r="D521" s="57">
        <v>5495</v>
      </c>
      <c r="E521" s="57">
        <v>3005</v>
      </c>
      <c r="F521" s="57">
        <v>16545</v>
      </c>
      <c r="G521" s="57">
        <v>28510</v>
      </c>
      <c r="H521" s="57">
        <v>13380</v>
      </c>
      <c r="I521" s="57">
        <v>12155</v>
      </c>
      <c r="J521" s="57">
        <v>0</v>
      </c>
      <c r="K521">
        <f t="shared" si="65"/>
        <v>84750</v>
      </c>
      <c r="M521" s="9" t="s">
        <v>142</v>
      </c>
      <c r="N521" t="e">
        <f t="shared" si="66"/>
        <v>#N/A</v>
      </c>
    </row>
    <row r="522" spans="1:14" x14ac:dyDescent="0.25">
      <c r="A522" s="9" t="s">
        <v>143</v>
      </c>
      <c r="B522" s="57">
        <v>2360</v>
      </c>
      <c r="C522" s="57">
        <v>4940</v>
      </c>
      <c r="D522" s="57">
        <v>5945</v>
      </c>
      <c r="E522" s="57">
        <v>3255</v>
      </c>
      <c r="F522" s="57">
        <v>18570</v>
      </c>
      <c r="G522" s="57">
        <v>30430</v>
      </c>
      <c r="H522" s="57">
        <v>13380</v>
      </c>
      <c r="I522" s="57">
        <v>13030</v>
      </c>
      <c r="J522" s="57">
        <v>0</v>
      </c>
      <c r="K522">
        <f t="shared" si="65"/>
        <v>91910</v>
      </c>
      <c r="M522" s="9" t="s">
        <v>143</v>
      </c>
      <c r="N522" t="e">
        <f t="shared" si="66"/>
        <v>#N/A</v>
      </c>
    </row>
    <row r="523" spans="1:14" x14ac:dyDescent="0.25">
      <c r="A523" s="9" t="s">
        <v>144</v>
      </c>
      <c r="B523" s="57">
        <v>1235</v>
      </c>
      <c r="C523" s="57">
        <v>4325</v>
      </c>
      <c r="D523" s="57">
        <v>9025</v>
      </c>
      <c r="E523" s="57">
        <v>3700</v>
      </c>
      <c r="F523" s="57">
        <v>19700</v>
      </c>
      <c r="G523" s="57">
        <v>30035</v>
      </c>
      <c r="H523" s="57">
        <v>9940</v>
      </c>
      <c r="I523" s="57">
        <v>4500</v>
      </c>
      <c r="J523" s="57">
        <v>0</v>
      </c>
      <c r="K523">
        <f t="shared" si="65"/>
        <v>82460</v>
      </c>
      <c r="M523" s="9" t="s">
        <v>144</v>
      </c>
      <c r="N523" t="e">
        <f t="shared" si="66"/>
        <v>#N/A</v>
      </c>
    </row>
    <row r="524" spans="1:14" x14ac:dyDescent="0.25">
      <c r="A524" s="9" t="s">
        <v>145</v>
      </c>
      <c r="B524" s="57">
        <v>2205</v>
      </c>
      <c r="C524" s="57">
        <v>5090</v>
      </c>
      <c r="D524" s="57">
        <v>6305</v>
      </c>
      <c r="E524" s="57">
        <v>3185</v>
      </c>
      <c r="F524" s="57">
        <v>22830</v>
      </c>
      <c r="G524" s="57">
        <v>31860</v>
      </c>
      <c r="H524" s="57">
        <v>11875</v>
      </c>
      <c r="I524" s="57">
        <v>8065</v>
      </c>
      <c r="J524" s="57">
        <v>0</v>
      </c>
      <c r="K524">
        <f t="shared" si="65"/>
        <v>91415</v>
      </c>
      <c r="M524" s="9" t="s">
        <v>145</v>
      </c>
      <c r="N524" t="e">
        <f t="shared" si="66"/>
        <v>#N/A</v>
      </c>
    </row>
    <row r="525" spans="1:14" x14ac:dyDescent="0.25">
      <c r="A525" s="9" t="s">
        <v>146</v>
      </c>
      <c r="B525" s="57">
        <v>0</v>
      </c>
      <c r="C525" s="57">
        <v>65</v>
      </c>
      <c r="D525" s="57">
        <v>175</v>
      </c>
      <c r="E525" s="57">
        <v>60</v>
      </c>
      <c r="F525" s="57">
        <v>220</v>
      </c>
      <c r="G525" s="57">
        <v>525</v>
      </c>
      <c r="H525" s="57">
        <v>275</v>
      </c>
      <c r="I525" s="57">
        <v>115</v>
      </c>
      <c r="J525" s="57">
        <v>0</v>
      </c>
      <c r="K525">
        <f t="shared" si="65"/>
        <v>1435</v>
      </c>
      <c r="M525" s="9" t="s">
        <v>146</v>
      </c>
      <c r="N525" t="e">
        <f t="shared" si="66"/>
        <v>#N/A</v>
      </c>
    </row>
    <row r="526" spans="1:14" x14ac:dyDescent="0.25">
      <c r="A526" s="9" t="s">
        <v>147</v>
      </c>
      <c r="B526" s="57">
        <v>0</v>
      </c>
      <c r="C526" s="57">
        <v>15</v>
      </c>
      <c r="D526" s="57">
        <v>60</v>
      </c>
      <c r="E526" s="57">
        <v>30</v>
      </c>
      <c r="F526" s="57">
        <v>55</v>
      </c>
      <c r="G526" s="57">
        <v>125</v>
      </c>
      <c r="H526" s="57">
        <v>60</v>
      </c>
      <c r="I526" s="57">
        <v>35</v>
      </c>
      <c r="J526" s="57">
        <v>0</v>
      </c>
      <c r="K526">
        <f t="shared" si="65"/>
        <v>380</v>
      </c>
      <c r="M526" s="9" t="s">
        <v>147</v>
      </c>
      <c r="N526" t="e">
        <f t="shared" si="66"/>
        <v>#N/A</v>
      </c>
    </row>
    <row r="527" spans="1:14" x14ac:dyDescent="0.25">
      <c r="A527" s="9" t="s">
        <v>148</v>
      </c>
      <c r="B527" s="57">
        <v>1455</v>
      </c>
      <c r="C527" s="57">
        <v>4000</v>
      </c>
      <c r="D527" s="57">
        <v>5230</v>
      </c>
      <c r="E527" s="57">
        <v>2630</v>
      </c>
      <c r="F527" s="57">
        <v>15735</v>
      </c>
      <c r="G527" s="57">
        <v>25030</v>
      </c>
      <c r="H527" s="57">
        <v>13195</v>
      </c>
      <c r="I527" s="57">
        <v>12410</v>
      </c>
      <c r="J527" s="57">
        <v>0</v>
      </c>
      <c r="K527">
        <f t="shared" si="65"/>
        <v>79685</v>
      </c>
      <c r="M527" s="9" t="s">
        <v>148</v>
      </c>
      <c r="N527" t="e">
        <f t="shared" si="66"/>
        <v>#N/A</v>
      </c>
    </row>
    <row r="528" spans="1:14" x14ac:dyDescent="0.25">
      <c r="A528" s="9" t="s">
        <v>149</v>
      </c>
      <c r="B528" s="57">
        <v>2035</v>
      </c>
      <c r="C528" s="57">
        <v>2425</v>
      </c>
      <c r="D528" s="57">
        <v>2455</v>
      </c>
      <c r="E528" s="57">
        <v>1340</v>
      </c>
      <c r="F528" s="57">
        <v>8960</v>
      </c>
      <c r="G528" s="57">
        <v>16635</v>
      </c>
      <c r="H528" s="57">
        <v>6690</v>
      </c>
      <c r="I528" s="57">
        <v>6275</v>
      </c>
      <c r="J528" s="57">
        <v>0</v>
      </c>
      <c r="K528">
        <f t="shared" si="65"/>
        <v>46815</v>
      </c>
      <c r="M528" s="9" t="s">
        <v>149</v>
      </c>
      <c r="N528" t="e">
        <f t="shared" si="66"/>
        <v>#N/A</v>
      </c>
    </row>
    <row r="529" spans="1:14" x14ac:dyDescent="0.25">
      <c r="A529" s="9" t="s">
        <v>150</v>
      </c>
      <c r="B529" s="57">
        <v>3935</v>
      </c>
      <c r="C529" s="57">
        <v>8315</v>
      </c>
      <c r="D529" s="57">
        <v>11195</v>
      </c>
      <c r="E529" s="57">
        <v>5240</v>
      </c>
      <c r="F529" s="57">
        <v>39650</v>
      </c>
      <c r="G529" s="57">
        <v>47140</v>
      </c>
      <c r="H529" s="57">
        <v>15955</v>
      </c>
      <c r="I529" s="57">
        <v>9825</v>
      </c>
      <c r="J529" s="57">
        <v>65</v>
      </c>
      <c r="K529">
        <f t="shared" si="65"/>
        <v>141320</v>
      </c>
      <c r="M529" s="9" t="s">
        <v>150</v>
      </c>
      <c r="N529" t="e">
        <f t="shared" si="66"/>
        <v>#N/A</v>
      </c>
    </row>
    <row r="530" spans="1:14" x14ac:dyDescent="0.25">
      <c r="A530" s="9" t="s">
        <v>151</v>
      </c>
      <c r="B530" s="57">
        <v>2785</v>
      </c>
      <c r="C530" s="57">
        <v>4985</v>
      </c>
      <c r="D530" s="57">
        <v>5935</v>
      </c>
      <c r="E530" s="57">
        <v>2980</v>
      </c>
      <c r="F530" s="57">
        <v>19595</v>
      </c>
      <c r="G530" s="57">
        <v>29970</v>
      </c>
      <c r="H530" s="57">
        <v>11510</v>
      </c>
      <c r="I530" s="57">
        <v>10185</v>
      </c>
      <c r="J530" s="57">
        <v>0</v>
      </c>
      <c r="K530">
        <f t="shared" si="65"/>
        <v>87945</v>
      </c>
      <c r="M530" s="9" t="s">
        <v>151</v>
      </c>
      <c r="N530" t="e">
        <f t="shared" si="66"/>
        <v>#N/A</v>
      </c>
    </row>
    <row r="531" spans="1:14" x14ac:dyDescent="0.25">
      <c r="A531" s="9" t="s">
        <v>152</v>
      </c>
      <c r="B531" s="57">
        <v>985</v>
      </c>
      <c r="C531" s="57">
        <v>2715</v>
      </c>
      <c r="D531" s="57">
        <v>3530</v>
      </c>
      <c r="E531" s="57">
        <v>1905</v>
      </c>
      <c r="F531" s="57">
        <v>12625</v>
      </c>
      <c r="G531" s="57">
        <v>19560</v>
      </c>
      <c r="H531" s="57">
        <v>11035</v>
      </c>
      <c r="I531" s="57">
        <v>9390</v>
      </c>
      <c r="J531" s="57">
        <v>0</v>
      </c>
      <c r="K531">
        <f t="shared" si="65"/>
        <v>61745</v>
      </c>
      <c r="M531" s="9" t="s">
        <v>152</v>
      </c>
      <c r="N531" t="e">
        <f t="shared" si="66"/>
        <v>#N/A</v>
      </c>
    </row>
    <row r="532" spans="1:14" x14ac:dyDescent="0.25">
      <c r="A532" s="9" t="s">
        <v>153</v>
      </c>
      <c r="B532" s="57">
        <v>1640</v>
      </c>
      <c r="C532" s="57">
        <v>3640</v>
      </c>
      <c r="D532" s="57">
        <v>4325</v>
      </c>
      <c r="E532" s="57">
        <v>2555</v>
      </c>
      <c r="F532" s="57">
        <v>18160</v>
      </c>
      <c r="G532" s="57">
        <v>26360</v>
      </c>
      <c r="H532" s="57">
        <v>10955</v>
      </c>
      <c r="I532" s="57">
        <v>8260</v>
      </c>
      <c r="J532" s="57">
        <v>0</v>
      </c>
      <c r="K532">
        <f t="shared" si="65"/>
        <v>75895</v>
      </c>
      <c r="M532" s="9" t="s">
        <v>153</v>
      </c>
      <c r="N532" t="e">
        <f t="shared" si="66"/>
        <v>#N/A</v>
      </c>
    </row>
    <row r="533" spans="1:14" x14ac:dyDescent="0.25">
      <c r="A533" s="9" t="s">
        <v>154</v>
      </c>
      <c r="B533" s="57">
        <v>215</v>
      </c>
      <c r="C533" s="57">
        <v>930</v>
      </c>
      <c r="D533" s="57">
        <v>1805</v>
      </c>
      <c r="E533" s="57">
        <v>965</v>
      </c>
      <c r="F533" s="57">
        <v>7680</v>
      </c>
      <c r="G533" s="57">
        <v>11835</v>
      </c>
      <c r="H533" s="57">
        <v>5855</v>
      </c>
      <c r="I533" s="57">
        <v>5555</v>
      </c>
      <c r="J533" s="57">
        <v>0</v>
      </c>
      <c r="K533">
        <f t="shared" si="65"/>
        <v>34840</v>
      </c>
      <c r="M533" s="9" t="s">
        <v>154</v>
      </c>
      <c r="N533" t="e">
        <f t="shared" si="66"/>
        <v>#N/A</v>
      </c>
    </row>
    <row r="534" spans="1:14" x14ac:dyDescent="0.25">
      <c r="A534" s="9" t="s">
        <v>155</v>
      </c>
      <c r="B534" s="57">
        <v>1895</v>
      </c>
      <c r="C534" s="57">
        <v>5970</v>
      </c>
      <c r="D534" s="57">
        <v>7975</v>
      </c>
      <c r="E534" s="57">
        <v>4335</v>
      </c>
      <c r="F534" s="57">
        <v>30915</v>
      </c>
      <c r="G534" s="57">
        <v>49555</v>
      </c>
      <c r="H534" s="57">
        <v>20990</v>
      </c>
      <c r="I534" s="57">
        <v>15290</v>
      </c>
      <c r="J534" s="57">
        <v>0</v>
      </c>
      <c r="K534">
        <f t="shared" si="65"/>
        <v>136925</v>
      </c>
      <c r="M534" s="9" t="s">
        <v>155</v>
      </c>
      <c r="N534" t="e">
        <f t="shared" si="66"/>
        <v>#N/A</v>
      </c>
    </row>
    <row r="535" spans="1:14" x14ac:dyDescent="0.25">
      <c r="A535" s="9" t="s">
        <v>156</v>
      </c>
      <c r="B535" s="57">
        <v>1365</v>
      </c>
      <c r="C535" s="57">
        <v>4400</v>
      </c>
      <c r="D535" s="57">
        <v>6125</v>
      </c>
      <c r="E535" s="57">
        <v>3585</v>
      </c>
      <c r="F535" s="57">
        <v>20865</v>
      </c>
      <c r="G535" s="57">
        <v>32045</v>
      </c>
      <c r="H535" s="57">
        <v>17015</v>
      </c>
      <c r="I535" s="57">
        <v>13880</v>
      </c>
      <c r="J535" s="57">
        <v>0</v>
      </c>
      <c r="K535">
        <f t="shared" si="65"/>
        <v>99280</v>
      </c>
      <c r="M535" s="9" t="s">
        <v>156</v>
      </c>
      <c r="N535" t="e">
        <f t="shared" si="66"/>
        <v>#N/A</v>
      </c>
    </row>
    <row r="536" spans="1:14" x14ac:dyDescent="0.25">
      <c r="A536" s="9" t="s">
        <v>157</v>
      </c>
      <c r="B536" s="57">
        <v>1005</v>
      </c>
      <c r="C536" s="57">
        <v>3435</v>
      </c>
      <c r="D536" s="57">
        <v>5720</v>
      </c>
      <c r="E536" s="57">
        <v>2915</v>
      </c>
      <c r="F536" s="57">
        <v>15250</v>
      </c>
      <c r="G536" s="57">
        <v>25615</v>
      </c>
      <c r="H536" s="57">
        <v>13515</v>
      </c>
      <c r="I536" s="57">
        <v>10180</v>
      </c>
      <c r="J536" s="57">
        <v>0</v>
      </c>
      <c r="K536">
        <f t="shared" si="65"/>
        <v>77635</v>
      </c>
      <c r="M536" s="9" t="s">
        <v>157</v>
      </c>
      <c r="N536" t="e">
        <f t="shared" si="66"/>
        <v>#N/A</v>
      </c>
    </row>
    <row r="537" spans="1:14" x14ac:dyDescent="0.25">
      <c r="A537" s="9" t="s">
        <v>158</v>
      </c>
      <c r="B537" s="57">
        <v>935</v>
      </c>
      <c r="C537" s="57">
        <v>1485</v>
      </c>
      <c r="D537" s="57">
        <v>2100</v>
      </c>
      <c r="E537" s="57">
        <v>990</v>
      </c>
      <c r="F537" s="57">
        <v>23215</v>
      </c>
      <c r="G537" s="57">
        <v>18405</v>
      </c>
      <c r="H537" s="57">
        <v>2000</v>
      </c>
      <c r="I537" s="57">
        <v>535</v>
      </c>
      <c r="J537" s="57">
        <v>0</v>
      </c>
      <c r="K537">
        <f t="shared" si="65"/>
        <v>49665</v>
      </c>
      <c r="M537" s="9" t="s">
        <v>158</v>
      </c>
      <c r="N537" t="e">
        <f t="shared" si="66"/>
        <v>#N/A</v>
      </c>
    </row>
    <row r="538" spans="1:14" x14ac:dyDescent="0.25">
      <c r="A538" s="9" t="s">
        <v>159</v>
      </c>
      <c r="B538" s="57">
        <v>2185</v>
      </c>
      <c r="C538" s="57">
        <v>4355</v>
      </c>
      <c r="D538" s="57">
        <v>5260</v>
      </c>
      <c r="E538" s="57">
        <v>2405</v>
      </c>
      <c r="F538" s="57">
        <v>20505</v>
      </c>
      <c r="G538" s="57">
        <v>24190</v>
      </c>
      <c r="H538" s="57">
        <v>4480</v>
      </c>
      <c r="I538" s="57">
        <v>1425</v>
      </c>
      <c r="J538" s="57">
        <v>0</v>
      </c>
      <c r="K538">
        <f t="shared" si="65"/>
        <v>64805</v>
      </c>
      <c r="M538" s="9" t="s">
        <v>159</v>
      </c>
      <c r="N538" t="e">
        <f t="shared" si="66"/>
        <v>#N/A</v>
      </c>
    </row>
    <row r="539" spans="1:14" x14ac:dyDescent="0.25">
      <c r="A539" s="9" t="s">
        <v>160</v>
      </c>
      <c r="B539" s="57">
        <v>1475</v>
      </c>
      <c r="C539" s="57">
        <v>3775</v>
      </c>
      <c r="D539" s="57">
        <v>4460</v>
      </c>
      <c r="E539" s="57">
        <v>2245</v>
      </c>
      <c r="F539" s="57">
        <v>19445</v>
      </c>
      <c r="G539" s="57">
        <v>23520</v>
      </c>
      <c r="H539" s="57">
        <v>4795</v>
      </c>
      <c r="I539" s="57">
        <v>1895</v>
      </c>
      <c r="J539" s="57">
        <v>0</v>
      </c>
      <c r="K539">
        <f t="shared" si="65"/>
        <v>61610</v>
      </c>
      <c r="M539" s="9" t="s">
        <v>160</v>
      </c>
      <c r="N539" t="e">
        <f t="shared" si="66"/>
        <v>#N/A</v>
      </c>
    </row>
    <row r="540" spans="1:14" x14ac:dyDescent="0.25">
      <c r="A540" s="9" t="s">
        <v>161</v>
      </c>
      <c r="B540" s="57">
        <v>1220</v>
      </c>
      <c r="C540" s="57">
        <v>3515</v>
      </c>
      <c r="D540" s="57">
        <v>4325</v>
      </c>
      <c r="E540" s="57">
        <v>1965</v>
      </c>
      <c r="F540" s="57">
        <v>14690</v>
      </c>
      <c r="G540" s="57">
        <v>17880</v>
      </c>
      <c r="H540" s="57">
        <v>3240</v>
      </c>
      <c r="I540" s="57">
        <v>1150</v>
      </c>
      <c r="J540" s="57">
        <v>0</v>
      </c>
      <c r="K540">
        <f t="shared" si="65"/>
        <v>47985</v>
      </c>
      <c r="M540" s="9" t="s">
        <v>161</v>
      </c>
      <c r="N540" t="e">
        <f t="shared" si="66"/>
        <v>#N/A</v>
      </c>
    </row>
    <row r="541" spans="1:14" x14ac:dyDescent="0.25">
      <c r="A541" s="9" t="s">
        <v>162</v>
      </c>
      <c r="B541" s="57">
        <v>1360</v>
      </c>
      <c r="C541" s="57">
        <v>3260</v>
      </c>
      <c r="D541" s="57">
        <v>3685</v>
      </c>
      <c r="E541" s="57">
        <v>2740</v>
      </c>
      <c r="F541" s="57">
        <v>19985</v>
      </c>
      <c r="G541" s="57">
        <v>32540</v>
      </c>
      <c r="H541" s="57">
        <v>20265</v>
      </c>
      <c r="I541" s="57">
        <v>17155</v>
      </c>
      <c r="J541" s="57">
        <v>0</v>
      </c>
      <c r="K541">
        <f t="shared" si="65"/>
        <v>100990</v>
      </c>
      <c r="M541" s="9" t="s">
        <v>162</v>
      </c>
      <c r="N541" t="e">
        <f t="shared" si="66"/>
        <v>#N/A</v>
      </c>
    </row>
    <row r="542" spans="1:14" x14ac:dyDescent="0.25">
      <c r="A542" s="9" t="s">
        <v>163</v>
      </c>
      <c r="B542" s="57">
        <v>330</v>
      </c>
      <c r="C542" s="57">
        <v>625</v>
      </c>
      <c r="D542" s="57">
        <v>835</v>
      </c>
      <c r="E542" s="57">
        <v>675</v>
      </c>
      <c r="F542" s="57">
        <v>26010</v>
      </c>
      <c r="G542" s="57">
        <v>31750</v>
      </c>
      <c r="H542" s="57">
        <v>8145</v>
      </c>
      <c r="I542" s="57">
        <v>4235</v>
      </c>
      <c r="J542" s="57">
        <v>20</v>
      </c>
      <c r="K542">
        <f t="shared" si="65"/>
        <v>72625</v>
      </c>
      <c r="M542" s="9" t="s">
        <v>163</v>
      </c>
      <c r="N542" t="e">
        <f t="shared" si="66"/>
        <v>#N/A</v>
      </c>
    </row>
    <row r="543" spans="1:14" x14ac:dyDescent="0.25">
      <c r="A543" s="9" t="s">
        <v>164</v>
      </c>
      <c r="B543" s="57">
        <v>2630</v>
      </c>
      <c r="C543" s="57">
        <v>5850</v>
      </c>
      <c r="D543" s="57">
        <v>6115</v>
      </c>
      <c r="E543" s="57">
        <v>3550</v>
      </c>
      <c r="F543" s="57">
        <v>24235</v>
      </c>
      <c r="G543" s="57">
        <v>34905</v>
      </c>
      <c r="H543" s="57">
        <v>15960</v>
      </c>
      <c r="I543" s="57">
        <v>13100</v>
      </c>
      <c r="J543" s="57">
        <v>0</v>
      </c>
      <c r="K543">
        <f t="shared" si="65"/>
        <v>106345</v>
      </c>
      <c r="M543" s="9" t="s">
        <v>164</v>
      </c>
      <c r="N543" t="e">
        <f t="shared" si="66"/>
        <v>#N/A</v>
      </c>
    </row>
    <row r="544" spans="1:14" x14ac:dyDescent="0.25">
      <c r="A544" s="9" t="s">
        <v>165</v>
      </c>
      <c r="B544" s="57">
        <v>2720</v>
      </c>
      <c r="C544" s="57">
        <v>7865</v>
      </c>
      <c r="D544" s="57">
        <v>11795</v>
      </c>
      <c r="E544" s="57">
        <v>8990</v>
      </c>
      <c r="F544" s="57">
        <v>78935</v>
      </c>
      <c r="G544" s="57">
        <v>110145</v>
      </c>
      <c r="H544" s="57">
        <v>41790</v>
      </c>
      <c r="I544" s="57">
        <v>35605</v>
      </c>
      <c r="J544" s="57">
        <v>0</v>
      </c>
      <c r="K544">
        <f t="shared" si="65"/>
        <v>297845</v>
      </c>
      <c r="M544" s="9" t="s">
        <v>165</v>
      </c>
      <c r="N544" t="e">
        <f t="shared" si="66"/>
        <v>#N/A</v>
      </c>
    </row>
    <row r="545" spans="1:14" x14ac:dyDescent="0.25">
      <c r="A545" s="9" t="s">
        <v>166</v>
      </c>
      <c r="B545" s="57">
        <v>5385</v>
      </c>
      <c r="C545" s="57">
        <v>9890</v>
      </c>
      <c r="D545" s="57">
        <v>11155</v>
      </c>
      <c r="E545" s="57">
        <v>4505</v>
      </c>
      <c r="F545" s="57">
        <v>24720</v>
      </c>
      <c r="G545" s="57">
        <v>32105</v>
      </c>
      <c r="H545" s="57">
        <v>11665</v>
      </c>
      <c r="I545" s="57">
        <v>8505</v>
      </c>
      <c r="J545" s="57">
        <v>10</v>
      </c>
      <c r="K545">
        <f t="shared" si="65"/>
        <v>107940</v>
      </c>
      <c r="M545" s="9" t="s">
        <v>166</v>
      </c>
      <c r="N545" t="e">
        <f t="shared" si="66"/>
        <v>#N/A</v>
      </c>
    </row>
    <row r="546" spans="1:14" x14ac:dyDescent="0.25">
      <c r="A546" s="9" t="s">
        <v>167</v>
      </c>
      <c r="B546" s="57">
        <v>5600</v>
      </c>
      <c r="C546" s="57">
        <v>9345</v>
      </c>
      <c r="D546" s="57">
        <v>12185</v>
      </c>
      <c r="E546" s="57">
        <v>6215</v>
      </c>
      <c r="F546" s="57">
        <v>41880</v>
      </c>
      <c r="G546" s="57">
        <v>47550</v>
      </c>
      <c r="H546" s="57">
        <v>16030</v>
      </c>
      <c r="I546" s="57">
        <v>11040</v>
      </c>
      <c r="J546" s="57">
        <v>0</v>
      </c>
      <c r="K546">
        <f t="shared" si="65"/>
        <v>149845</v>
      </c>
      <c r="M546" s="9" t="s">
        <v>167</v>
      </c>
      <c r="N546" t="e">
        <f t="shared" si="66"/>
        <v>#N/A</v>
      </c>
    </row>
    <row r="547" spans="1:14" x14ac:dyDescent="0.25">
      <c r="A547" s="9" t="s">
        <v>168</v>
      </c>
      <c r="B547" s="57">
        <v>5155</v>
      </c>
      <c r="C547" s="57">
        <v>11045</v>
      </c>
      <c r="D547" s="57">
        <v>15505</v>
      </c>
      <c r="E547" s="57">
        <v>8030</v>
      </c>
      <c r="F547" s="57">
        <v>44105</v>
      </c>
      <c r="G547" s="57">
        <v>68450</v>
      </c>
      <c r="H547" s="57">
        <v>30110</v>
      </c>
      <c r="I547" s="57">
        <v>24205</v>
      </c>
      <c r="J547" s="57">
        <v>0</v>
      </c>
      <c r="K547">
        <f t="shared" si="65"/>
        <v>206605</v>
      </c>
      <c r="M547" s="9" t="s">
        <v>168</v>
      </c>
      <c r="N547" t="e">
        <f t="shared" si="66"/>
        <v>#N/A</v>
      </c>
    </row>
    <row r="548" spans="1:14" x14ac:dyDescent="0.25">
      <c r="A548" s="9" t="s">
        <v>169</v>
      </c>
      <c r="B548" s="57">
        <v>6635</v>
      </c>
      <c r="C548" s="57">
        <v>11225</v>
      </c>
      <c r="D548" s="57">
        <v>13625</v>
      </c>
      <c r="E548" s="57">
        <v>7065</v>
      </c>
      <c r="F548" s="57">
        <v>40680</v>
      </c>
      <c r="G548" s="57">
        <v>55745</v>
      </c>
      <c r="H548" s="57">
        <v>22975</v>
      </c>
      <c r="I548" s="57">
        <v>19300</v>
      </c>
      <c r="J548" s="57">
        <v>0</v>
      </c>
      <c r="K548">
        <f t="shared" si="65"/>
        <v>177250</v>
      </c>
      <c r="M548" s="9" t="s">
        <v>169</v>
      </c>
      <c r="N548" t="e">
        <f t="shared" si="66"/>
        <v>#N/A</v>
      </c>
    </row>
    <row r="549" spans="1:14" x14ac:dyDescent="0.25">
      <c r="A549" s="9" t="s">
        <v>170</v>
      </c>
      <c r="B549" s="57">
        <v>1055</v>
      </c>
      <c r="C549" s="57">
        <v>3710</v>
      </c>
      <c r="D549" s="57">
        <v>5390</v>
      </c>
      <c r="E549" s="57">
        <v>3175</v>
      </c>
      <c r="F549" s="57">
        <v>18915</v>
      </c>
      <c r="G549" s="57">
        <v>28965</v>
      </c>
      <c r="H549" s="57">
        <v>15265</v>
      </c>
      <c r="I549" s="57">
        <v>11555</v>
      </c>
      <c r="J549" s="57">
        <v>0</v>
      </c>
      <c r="K549">
        <f t="shared" si="65"/>
        <v>88030</v>
      </c>
      <c r="M549" s="9" t="s">
        <v>170</v>
      </c>
      <c r="N549" t="e">
        <f t="shared" si="66"/>
        <v>#N/A</v>
      </c>
    </row>
    <row r="550" spans="1:14" x14ac:dyDescent="0.25">
      <c r="A550" s="9" t="s">
        <v>171</v>
      </c>
      <c r="B550" s="57">
        <v>2760</v>
      </c>
      <c r="C550" s="57">
        <v>8640</v>
      </c>
      <c r="D550" s="57">
        <v>12055</v>
      </c>
      <c r="E550" s="57">
        <v>6125</v>
      </c>
      <c r="F550" s="57">
        <v>38120</v>
      </c>
      <c r="G550" s="57">
        <v>62140</v>
      </c>
      <c r="H550" s="57">
        <v>29620</v>
      </c>
      <c r="I550" s="57">
        <v>23435</v>
      </c>
      <c r="J550" s="57">
        <v>0</v>
      </c>
      <c r="K550">
        <f t="shared" si="65"/>
        <v>182895</v>
      </c>
      <c r="M550" s="9" t="s">
        <v>171</v>
      </c>
      <c r="N550" t="e">
        <f t="shared" si="66"/>
        <v>#N/A</v>
      </c>
    </row>
    <row r="551" spans="1:14" x14ac:dyDescent="0.25">
      <c r="A551" s="9" t="s">
        <v>172</v>
      </c>
      <c r="B551" s="57">
        <v>1420</v>
      </c>
      <c r="C551" s="57">
        <v>3940</v>
      </c>
      <c r="D551" s="57">
        <v>4570</v>
      </c>
      <c r="E551" s="57">
        <v>2885</v>
      </c>
      <c r="F551" s="57">
        <v>19905</v>
      </c>
      <c r="G551" s="57">
        <v>30655</v>
      </c>
      <c r="H551" s="57">
        <v>16155</v>
      </c>
      <c r="I551" s="57">
        <v>12875</v>
      </c>
      <c r="J551" s="57">
        <v>0</v>
      </c>
      <c r="K551">
        <f t="shared" ref="K551:K571" si="67">SUM(B551:J551)</f>
        <v>92405</v>
      </c>
      <c r="M551" s="9" t="s">
        <v>172</v>
      </c>
      <c r="N551" t="e">
        <f t="shared" si="66"/>
        <v>#N/A</v>
      </c>
    </row>
    <row r="552" spans="1:14" x14ac:dyDescent="0.25">
      <c r="A552" s="9" t="s">
        <v>173</v>
      </c>
      <c r="B552" s="57">
        <v>2210</v>
      </c>
      <c r="C552" s="57">
        <v>5990</v>
      </c>
      <c r="D552" s="57">
        <v>8085</v>
      </c>
      <c r="E552" s="57">
        <v>4190</v>
      </c>
      <c r="F552" s="57">
        <v>25960</v>
      </c>
      <c r="G552" s="57">
        <v>41340</v>
      </c>
      <c r="H552" s="57">
        <v>22600</v>
      </c>
      <c r="I552" s="57">
        <v>20460</v>
      </c>
      <c r="J552" s="57">
        <v>0</v>
      </c>
      <c r="K552">
        <f t="shared" si="67"/>
        <v>130835</v>
      </c>
      <c r="M552" s="9" t="s">
        <v>173</v>
      </c>
      <c r="N552" t="e">
        <f t="shared" si="66"/>
        <v>#N/A</v>
      </c>
    </row>
    <row r="553" spans="1:14" x14ac:dyDescent="0.25">
      <c r="A553" s="9" t="s">
        <v>174</v>
      </c>
      <c r="B553" s="57">
        <v>1590</v>
      </c>
      <c r="C553" s="57">
        <v>3505</v>
      </c>
      <c r="D553" s="57">
        <v>4230</v>
      </c>
      <c r="E553" s="57">
        <v>2035</v>
      </c>
      <c r="F553" s="57">
        <v>12650</v>
      </c>
      <c r="G553" s="57">
        <v>18610</v>
      </c>
      <c r="H553" s="57">
        <v>5585</v>
      </c>
      <c r="I553" s="57">
        <v>2450</v>
      </c>
      <c r="J553" s="57">
        <v>0</v>
      </c>
      <c r="K553">
        <f t="shared" si="67"/>
        <v>50655</v>
      </c>
      <c r="M553" s="9" t="s">
        <v>174</v>
      </c>
      <c r="N553" t="e">
        <f t="shared" si="66"/>
        <v>#N/A</v>
      </c>
    </row>
    <row r="554" spans="1:14" x14ac:dyDescent="0.25">
      <c r="A554" s="9" t="s">
        <v>175</v>
      </c>
      <c r="B554" s="57">
        <v>260</v>
      </c>
      <c r="C554" s="57">
        <v>670</v>
      </c>
      <c r="D554" s="57">
        <v>755</v>
      </c>
      <c r="E554" s="57">
        <v>640</v>
      </c>
      <c r="F554" s="57">
        <v>5105</v>
      </c>
      <c r="G554" s="57">
        <v>7920</v>
      </c>
      <c r="H554" s="57">
        <v>3100</v>
      </c>
      <c r="I554" s="57">
        <v>1535</v>
      </c>
      <c r="J554" s="57">
        <v>0</v>
      </c>
      <c r="K554">
        <f t="shared" si="67"/>
        <v>19985</v>
      </c>
      <c r="M554" s="9" t="s">
        <v>175</v>
      </c>
      <c r="N554" t="e">
        <f t="shared" si="66"/>
        <v>#N/A</v>
      </c>
    </row>
    <row r="555" spans="1:14" x14ac:dyDescent="0.25">
      <c r="A555" s="9" t="s">
        <v>176</v>
      </c>
      <c r="B555" s="57">
        <v>310</v>
      </c>
      <c r="C555" s="57">
        <v>865</v>
      </c>
      <c r="D555" s="57">
        <v>1420</v>
      </c>
      <c r="E555" s="57">
        <v>675</v>
      </c>
      <c r="F555" s="57">
        <v>6270</v>
      </c>
      <c r="G555" s="57">
        <v>7410</v>
      </c>
      <c r="H555" s="57">
        <v>1095</v>
      </c>
      <c r="I555" s="57">
        <v>315</v>
      </c>
      <c r="J555" s="57">
        <v>0</v>
      </c>
      <c r="K555">
        <f t="shared" si="67"/>
        <v>18360</v>
      </c>
      <c r="M555" s="9" t="s">
        <v>176</v>
      </c>
      <c r="N555" t="e">
        <f t="shared" si="66"/>
        <v>#N/A</v>
      </c>
    </row>
    <row r="556" spans="1:14" x14ac:dyDescent="0.25">
      <c r="A556" s="9" t="s">
        <v>177</v>
      </c>
      <c r="B556" s="57">
        <v>2100</v>
      </c>
      <c r="C556" s="57">
        <v>3125</v>
      </c>
      <c r="D556" s="57">
        <v>3750</v>
      </c>
      <c r="E556" s="57">
        <v>2370</v>
      </c>
      <c r="F556" s="57">
        <v>14600</v>
      </c>
      <c r="G556" s="57">
        <v>22440</v>
      </c>
      <c r="H556" s="57">
        <v>10100</v>
      </c>
      <c r="I556" s="57">
        <v>9180</v>
      </c>
      <c r="J556" s="57">
        <v>15</v>
      </c>
      <c r="K556">
        <f t="shared" si="67"/>
        <v>67680</v>
      </c>
      <c r="M556" s="9" t="s">
        <v>177</v>
      </c>
      <c r="N556" t="e">
        <f t="shared" si="66"/>
        <v>#N/A</v>
      </c>
    </row>
    <row r="557" spans="1:14" x14ac:dyDescent="0.25">
      <c r="A557" s="9" t="s">
        <v>178</v>
      </c>
      <c r="B557" s="57">
        <v>1735</v>
      </c>
      <c r="C557" s="57">
        <v>4610</v>
      </c>
      <c r="D557" s="57">
        <v>5940</v>
      </c>
      <c r="E557" s="57">
        <v>3175</v>
      </c>
      <c r="F557" s="57">
        <v>20260</v>
      </c>
      <c r="G557" s="57">
        <v>33055</v>
      </c>
      <c r="H557" s="57">
        <v>13630</v>
      </c>
      <c r="I557" s="57">
        <v>8230</v>
      </c>
      <c r="J557" s="57">
        <v>0</v>
      </c>
      <c r="K557">
        <f t="shared" si="67"/>
        <v>90635</v>
      </c>
      <c r="M557" s="9" t="s">
        <v>178</v>
      </c>
      <c r="N557" t="e">
        <f t="shared" si="66"/>
        <v>#N/A</v>
      </c>
    </row>
    <row r="558" spans="1:14" x14ac:dyDescent="0.25">
      <c r="A558" s="9" t="s">
        <v>179</v>
      </c>
      <c r="B558" s="57">
        <v>3700</v>
      </c>
      <c r="C558" s="57">
        <v>7055</v>
      </c>
      <c r="D558" s="57">
        <v>10090</v>
      </c>
      <c r="E558" s="57">
        <v>4760</v>
      </c>
      <c r="F558" s="57">
        <v>26180</v>
      </c>
      <c r="G558" s="57">
        <v>41955</v>
      </c>
      <c r="H558" s="57">
        <v>15445</v>
      </c>
      <c r="I558" s="57">
        <v>13505</v>
      </c>
      <c r="J558" s="57">
        <v>10</v>
      </c>
      <c r="K558">
        <f t="shared" si="67"/>
        <v>122700</v>
      </c>
      <c r="M558" s="9" t="s">
        <v>179</v>
      </c>
      <c r="N558" t="e">
        <f t="shared" si="66"/>
        <v>#N/A</v>
      </c>
    </row>
    <row r="559" spans="1:14" x14ac:dyDescent="0.25">
      <c r="A559" s="9" t="s">
        <v>180</v>
      </c>
      <c r="B559" s="57">
        <v>3065</v>
      </c>
      <c r="C559" s="57">
        <v>3355</v>
      </c>
      <c r="D559" s="57">
        <v>3055</v>
      </c>
      <c r="E559" s="57">
        <v>1445</v>
      </c>
      <c r="F559" s="57">
        <v>13590</v>
      </c>
      <c r="G559" s="57">
        <v>14505</v>
      </c>
      <c r="H559" s="57">
        <v>4610</v>
      </c>
      <c r="I559" s="57">
        <v>3415</v>
      </c>
      <c r="J559" s="57">
        <v>0</v>
      </c>
      <c r="K559">
        <f t="shared" si="67"/>
        <v>47040</v>
      </c>
      <c r="M559" s="9" t="s">
        <v>180</v>
      </c>
      <c r="N559" t="e">
        <f t="shared" si="66"/>
        <v>#N/A</v>
      </c>
    </row>
    <row r="560" spans="1:14" x14ac:dyDescent="0.25">
      <c r="A560" s="9" t="s">
        <v>181</v>
      </c>
      <c r="B560" s="57">
        <v>910</v>
      </c>
      <c r="C560" s="57">
        <v>2720</v>
      </c>
      <c r="D560" s="57">
        <v>3750</v>
      </c>
      <c r="E560" s="57">
        <v>2085</v>
      </c>
      <c r="F560" s="57">
        <v>13765</v>
      </c>
      <c r="G560" s="57">
        <v>20920</v>
      </c>
      <c r="H560" s="57">
        <v>10835</v>
      </c>
      <c r="I560" s="57">
        <v>9755</v>
      </c>
      <c r="J560" s="57">
        <v>0</v>
      </c>
      <c r="K560">
        <f t="shared" si="67"/>
        <v>64740</v>
      </c>
      <c r="M560" s="9" t="s">
        <v>181</v>
      </c>
      <c r="N560" t="e">
        <f t="shared" si="66"/>
        <v>#N/A</v>
      </c>
    </row>
    <row r="561" spans="1:95" x14ac:dyDescent="0.25">
      <c r="A561" s="9" t="s">
        <v>182</v>
      </c>
      <c r="B561" s="57">
        <v>4790</v>
      </c>
      <c r="C561" s="57">
        <v>6850</v>
      </c>
      <c r="D561" s="57">
        <v>8040</v>
      </c>
      <c r="E561" s="57">
        <v>4205</v>
      </c>
      <c r="F561" s="57">
        <v>20920</v>
      </c>
      <c r="G561" s="57">
        <v>26785</v>
      </c>
      <c r="H561" s="57">
        <v>7330</v>
      </c>
      <c r="I561" s="57">
        <v>4555</v>
      </c>
      <c r="J561" s="57">
        <v>0</v>
      </c>
      <c r="K561">
        <f t="shared" si="67"/>
        <v>83475</v>
      </c>
      <c r="M561" s="9" t="s">
        <v>182</v>
      </c>
      <c r="N561" t="e">
        <f t="shared" si="66"/>
        <v>#N/A</v>
      </c>
    </row>
    <row r="562" spans="1:95" x14ac:dyDescent="0.25">
      <c r="A562" s="9" t="s">
        <v>183</v>
      </c>
      <c r="B562" s="57">
        <v>10</v>
      </c>
      <c r="C562" s="57">
        <v>155</v>
      </c>
      <c r="D562" s="57">
        <v>215</v>
      </c>
      <c r="E562" s="57">
        <v>80</v>
      </c>
      <c r="F562" s="57">
        <v>410</v>
      </c>
      <c r="G562" s="57">
        <v>695</v>
      </c>
      <c r="H562" s="57">
        <v>275</v>
      </c>
      <c r="I562" s="57">
        <v>105</v>
      </c>
      <c r="J562" s="57">
        <v>0</v>
      </c>
      <c r="K562">
        <f t="shared" si="67"/>
        <v>1945</v>
      </c>
      <c r="M562" s="9" t="s">
        <v>183</v>
      </c>
      <c r="N562" t="e">
        <f t="shared" si="66"/>
        <v>#N/A</v>
      </c>
    </row>
    <row r="563" spans="1:95" x14ac:dyDescent="0.25">
      <c r="A563" s="9" t="s">
        <v>184</v>
      </c>
      <c r="B563" s="57">
        <v>1690</v>
      </c>
      <c r="C563" s="57">
        <v>4750</v>
      </c>
      <c r="D563" s="57">
        <v>5740</v>
      </c>
      <c r="E563" s="57">
        <v>2960</v>
      </c>
      <c r="F563" s="57">
        <v>15540</v>
      </c>
      <c r="G563" s="57">
        <v>25365</v>
      </c>
      <c r="H563" s="57">
        <v>12315</v>
      </c>
      <c r="I563" s="57">
        <v>9780</v>
      </c>
      <c r="J563" s="57">
        <v>0</v>
      </c>
      <c r="K563">
        <f t="shared" si="67"/>
        <v>78140</v>
      </c>
      <c r="M563" s="9" t="s">
        <v>184</v>
      </c>
      <c r="N563" t="e">
        <f t="shared" si="66"/>
        <v>#N/A</v>
      </c>
    </row>
    <row r="564" spans="1:95" x14ac:dyDescent="0.25">
      <c r="A564" s="9" t="s">
        <v>185</v>
      </c>
      <c r="B564" s="57">
        <v>0</v>
      </c>
      <c r="C564" s="57">
        <v>530</v>
      </c>
      <c r="D564" s="57">
        <v>1640</v>
      </c>
      <c r="E564" s="57">
        <v>870</v>
      </c>
      <c r="F564" s="57">
        <v>4950</v>
      </c>
      <c r="G564" s="57">
        <v>6695</v>
      </c>
      <c r="H564" s="57">
        <v>2150</v>
      </c>
      <c r="I564" s="57">
        <v>935</v>
      </c>
      <c r="J564" s="57">
        <v>0</v>
      </c>
      <c r="K564">
        <f t="shared" si="67"/>
        <v>17770</v>
      </c>
      <c r="M564" s="9" t="s">
        <v>185</v>
      </c>
      <c r="N564" t="e">
        <f t="shared" si="66"/>
        <v>#N/A</v>
      </c>
    </row>
    <row r="565" spans="1:95" x14ac:dyDescent="0.25">
      <c r="A565" s="9" t="s">
        <v>186</v>
      </c>
      <c r="B565" s="57">
        <v>1770</v>
      </c>
      <c r="C565" s="57">
        <v>6690</v>
      </c>
      <c r="D565" s="57">
        <v>10795</v>
      </c>
      <c r="E565" s="57">
        <v>5410</v>
      </c>
      <c r="F565" s="57">
        <v>32325</v>
      </c>
      <c r="G565" s="57">
        <v>52005</v>
      </c>
      <c r="H565" s="57">
        <v>26465</v>
      </c>
      <c r="I565" s="57">
        <v>20440</v>
      </c>
      <c r="J565" s="57">
        <v>0</v>
      </c>
      <c r="K565">
        <f t="shared" si="67"/>
        <v>155900</v>
      </c>
      <c r="M565" s="9" t="s">
        <v>186</v>
      </c>
      <c r="N565" t="e">
        <f t="shared" si="66"/>
        <v>#N/A</v>
      </c>
    </row>
    <row r="566" spans="1:95" x14ac:dyDescent="0.25">
      <c r="A566" s="9" t="s">
        <v>187</v>
      </c>
      <c r="B566" s="57">
        <v>3020</v>
      </c>
      <c r="C566" s="57">
        <v>6320</v>
      </c>
      <c r="D566" s="57">
        <v>7720</v>
      </c>
      <c r="E566" s="57">
        <v>4070</v>
      </c>
      <c r="F566" s="57">
        <v>25040</v>
      </c>
      <c r="G566" s="57">
        <v>38880</v>
      </c>
      <c r="H566" s="57">
        <v>16535</v>
      </c>
      <c r="I566" s="57">
        <v>10280</v>
      </c>
      <c r="J566" s="57">
        <v>15</v>
      </c>
      <c r="K566">
        <f t="shared" si="67"/>
        <v>111880</v>
      </c>
      <c r="M566" s="9" t="s">
        <v>187</v>
      </c>
      <c r="N566" t="e">
        <f t="shared" si="66"/>
        <v>#N/A</v>
      </c>
    </row>
    <row r="567" spans="1:95" x14ac:dyDescent="0.25">
      <c r="A567" s="9" t="s">
        <v>188</v>
      </c>
      <c r="B567" s="57">
        <v>900</v>
      </c>
      <c r="C567" s="57">
        <v>2230</v>
      </c>
      <c r="D567" s="57">
        <v>3040</v>
      </c>
      <c r="E567" s="57">
        <v>1855</v>
      </c>
      <c r="F567" s="57">
        <v>10025</v>
      </c>
      <c r="G567" s="57">
        <v>15275</v>
      </c>
      <c r="H567" s="57">
        <v>9020</v>
      </c>
      <c r="I567" s="57">
        <v>8020</v>
      </c>
      <c r="J567" s="57">
        <v>0</v>
      </c>
      <c r="K567">
        <f t="shared" si="67"/>
        <v>50365</v>
      </c>
      <c r="M567" s="9" t="s">
        <v>188</v>
      </c>
      <c r="N567" t="e">
        <f t="shared" si="66"/>
        <v>#N/A</v>
      </c>
    </row>
    <row r="568" spans="1:95" x14ac:dyDescent="0.25">
      <c r="A568" s="9" t="s">
        <v>189</v>
      </c>
      <c r="B568" s="57">
        <v>855</v>
      </c>
      <c r="C568" s="57">
        <v>2060</v>
      </c>
      <c r="D568" s="57">
        <v>2915</v>
      </c>
      <c r="E568" s="57">
        <v>1775</v>
      </c>
      <c r="F568" s="57">
        <v>9810</v>
      </c>
      <c r="G568" s="57">
        <v>14125</v>
      </c>
      <c r="H568" s="57">
        <v>7505</v>
      </c>
      <c r="I568" s="57">
        <v>7035</v>
      </c>
      <c r="J568" s="57">
        <v>0</v>
      </c>
      <c r="K568">
        <f t="shared" si="67"/>
        <v>46080</v>
      </c>
      <c r="M568" s="9" t="s">
        <v>189</v>
      </c>
      <c r="N568" t="e">
        <f t="shared" si="66"/>
        <v>#N/A</v>
      </c>
    </row>
    <row r="569" spans="1:95" x14ac:dyDescent="0.25">
      <c r="A569" s="9" t="s">
        <v>190</v>
      </c>
      <c r="B569" s="57">
        <v>1740</v>
      </c>
      <c r="C569" s="57">
        <v>4120</v>
      </c>
      <c r="D569" s="57">
        <v>4705</v>
      </c>
      <c r="E569" s="57">
        <v>3210</v>
      </c>
      <c r="F569" s="57">
        <v>23270</v>
      </c>
      <c r="G569" s="57">
        <v>34185</v>
      </c>
      <c r="H569" s="57">
        <v>19485</v>
      </c>
      <c r="I569" s="57">
        <v>17815</v>
      </c>
      <c r="J569" s="57">
        <v>0</v>
      </c>
      <c r="K569">
        <f t="shared" si="67"/>
        <v>108530</v>
      </c>
      <c r="M569" s="9" t="s">
        <v>190</v>
      </c>
      <c r="N569" t="e">
        <f t="shared" si="66"/>
        <v>#N/A</v>
      </c>
    </row>
    <row r="570" spans="1:95" x14ac:dyDescent="0.25">
      <c r="A570" s="9" t="s">
        <v>191</v>
      </c>
      <c r="B570" s="57">
        <v>1135</v>
      </c>
      <c r="C570" s="57">
        <v>1505</v>
      </c>
      <c r="D570" s="57">
        <v>1215</v>
      </c>
      <c r="E570" s="57">
        <v>690</v>
      </c>
      <c r="F570" s="57">
        <v>9855</v>
      </c>
      <c r="G570" s="57">
        <v>9380</v>
      </c>
      <c r="H570" s="57">
        <v>4740</v>
      </c>
      <c r="I570" s="57">
        <v>4810</v>
      </c>
      <c r="J570" s="57">
        <v>10</v>
      </c>
      <c r="K570">
        <f t="shared" si="67"/>
        <v>33340</v>
      </c>
      <c r="M570" s="9" t="s">
        <v>191</v>
      </c>
      <c r="N570" t="e">
        <f t="shared" si="66"/>
        <v>#N/A</v>
      </c>
      <c r="AX570" t="s">
        <v>324</v>
      </c>
    </row>
    <row r="571" spans="1:95" x14ac:dyDescent="0.25">
      <c r="A571" s="9" t="s">
        <v>240</v>
      </c>
      <c r="B571" s="57">
        <v>368380</v>
      </c>
      <c r="C571" s="57">
        <v>830975</v>
      </c>
      <c r="D571" s="57">
        <v>1096090</v>
      </c>
      <c r="E571" s="57">
        <v>562945</v>
      </c>
      <c r="F571" s="57">
        <v>3807910</v>
      </c>
      <c r="G571" s="57">
        <v>5575635</v>
      </c>
      <c r="H571" s="57">
        <v>2232450</v>
      </c>
      <c r="I571" s="57">
        <v>1694080</v>
      </c>
      <c r="J571" s="57">
        <v>1535</v>
      </c>
      <c r="K571">
        <f t="shared" si="67"/>
        <v>16170000</v>
      </c>
      <c r="M571" s="12" t="s">
        <v>240</v>
      </c>
      <c r="N571" t="e">
        <f t="shared" si="66"/>
        <v>#N/A</v>
      </c>
      <c r="BH571" t="str">
        <f>"Top 10 Providers having Patients with "&amp;BH572</f>
        <v>Top 10 Providers having Patients with Short LOS 00:00-01:00hrs</v>
      </c>
      <c r="BY571" t="str">
        <f>"Top 10 Providers with Patient having "&amp;BY572</f>
        <v>Top 10 Providers with Patient having Long LOS 02:31-04:01+</v>
      </c>
      <c r="CQ571" t="str">
        <f>"Top 10 Providers with patients having "&amp;CQ572</f>
        <v>Top 10 Providers with patients having Medium LOS 01:01-02:30hrs</v>
      </c>
    </row>
    <row r="572" spans="1:95" x14ac:dyDescent="0.25">
      <c r="AX572" s="8" t="s">
        <v>239</v>
      </c>
      <c r="AY572" t="s">
        <v>341</v>
      </c>
      <c r="AZ572" t="s">
        <v>280</v>
      </c>
      <c r="BA572" t="s">
        <v>279</v>
      </c>
      <c r="BB572" t="s">
        <v>278</v>
      </c>
      <c r="BC572" t="s">
        <v>277</v>
      </c>
      <c r="BD572" t="s">
        <v>276</v>
      </c>
      <c r="BE572" t="s">
        <v>275</v>
      </c>
      <c r="BH572" t="s">
        <v>346</v>
      </c>
      <c r="BV572" s="8" t="s">
        <v>239</v>
      </c>
      <c r="BW572" t="s">
        <v>344</v>
      </c>
      <c r="BY572" t="s">
        <v>345</v>
      </c>
      <c r="CN572" s="8" t="s">
        <v>239</v>
      </c>
      <c r="CO572" t="s">
        <v>342</v>
      </c>
      <c r="CQ572" t="s">
        <v>343</v>
      </c>
    </row>
    <row r="573" spans="1:95" x14ac:dyDescent="0.25">
      <c r="AX573" s="9" t="s">
        <v>63</v>
      </c>
      <c r="AY573" s="57">
        <v>43000</v>
      </c>
      <c r="AZ573" s="57">
        <v>7755</v>
      </c>
      <c r="BA573" s="57">
        <v>8135</v>
      </c>
      <c r="BB573" s="57">
        <v>7865</v>
      </c>
      <c r="BC573" s="57">
        <v>7510</v>
      </c>
      <c r="BD573" s="57">
        <v>6720</v>
      </c>
      <c r="BE573" s="57">
        <v>5015</v>
      </c>
      <c r="BG573" t="str">
        <f>AX573</f>
        <v>HOUNSLOW AND RICHMOND COMMUNITY HEALTHCARE NHS TRUST (RY9)</v>
      </c>
      <c r="BH573">
        <f>VLOOKUP(BG573,AX573:AY752,2,0)</f>
        <v>43000</v>
      </c>
      <c r="BV573" s="9" t="s">
        <v>14</v>
      </c>
      <c r="BW573" s="57">
        <v>166885</v>
      </c>
      <c r="BX573" t="str">
        <f>BV573</f>
        <v>BARTS HEALTH NHS TRUST (R1H)</v>
      </c>
      <c r="BY573">
        <f>VLOOKUP(BX573,BV573:BW752,2,0)</f>
        <v>166885</v>
      </c>
      <c r="CN573" s="9" t="s">
        <v>14</v>
      </c>
      <c r="CO573" s="57">
        <v>73445</v>
      </c>
      <c r="CP573" t="str">
        <f>CN573</f>
        <v>BARTS HEALTH NHS TRUST (R1H)</v>
      </c>
      <c r="CQ573">
        <f>VLOOKUP(CP573,CN573:CO752,2,0)</f>
        <v>73445</v>
      </c>
    </row>
    <row r="574" spans="1:95" x14ac:dyDescent="0.25">
      <c r="A574" s="9" t="s">
        <v>301</v>
      </c>
      <c r="AD574" t="s">
        <v>302</v>
      </c>
      <c r="AF574" t="s">
        <v>311</v>
      </c>
      <c r="AG574" t="s">
        <v>312</v>
      </c>
      <c r="AH574" t="s">
        <v>313</v>
      </c>
      <c r="AI574" t="s">
        <v>311</v>
      </c>
      <c r="AJ574" t="s">
        <v>312</v>
      </c>
      <c r="AK574" t="s">
        <v>313</v>
      </c>
      <c r="AX574" s="9" t="s">
        <v>118</v>
      </c>
      <c r="AY574" s="57">
        <v>38355</v>
      </c>
      <c r="AZ574" s="57">
        <v>8470</v>
      </c>
      <c r="BA574" s="57">
        <v>8385</v>
      </c>
      <c r="BB574" s="57">
        <v>7700</v>
      </c>
      <c r="BC574" s="57">
        <v>7110</v>
      </c>
      <c r="BD574" s="57">
        <v>5350</v>
      </c>
      <c r="BE574" s="57">
        <v>1340</v>
      </c>
      <c r="BG574" t="str">
        <f>AX574</f>
        <v>ROYAL FREE LONDON NHS FOUNDATION TRUST (RAL)</v>
      </c>
      <c r="BH574">
        <f>VLOOKUP(BG574,AX574:AY753,2,0)</f>
        <v>38355</v>
      </c>
      <c r="BV574" s="9" t="s">
        <v>77</v>
      </c>
      <c r="BW574" s="57">
        <v>110635</v>
      </c>
      <c r="BX574" t="str">
        <f t="shared" ref="BX574:BX637" si="68">BV574</f>
        <v>LEWISHAM AND GREENWICH NHS TRUST (RJ2)</v>
      </c>
      <c r="BY574">
        <f t="shared" ref="BY574:BY637" si="69">VLOOKUP(BX574,BV574:BW753,2,0)</f>
        <v>110635</v>
      </c>
      <c r="CN574" s="9" t="s">
        <v>118</v>
      </c>
      <c r="CO574" s="57">
        <v>63120</v>
      </c>
      <c r="CP574" t="str">
        <f t="shared" ref="CP574:CP637" si="70">CN574</f>
        <v>ROYAL FREE LONDON NHS FOUNDATION TRUST (RAL)</v>
      </c>
      <c r="CQ574">
        <f t="shared" ref="CQ574:CQ637" si="71">VLOOKUP(CP574,CN574:CO753,2,0)</f>
        <v>63120</v>
      </c>
    </row>
    <row r="575" spans="1:95" x14ac:dyDescent="0.25">
      <c r="A575" s="8" t="s">
        <v>239</v>
      </c>
      <c r="B575" t="s">
        <v>275</v>
      </c>
      <c r="C575" t="s">
        <v>276</v>
      </c>
      <c r="D575" t="s">
        <v>277</v>
      </c>
      <c r="E575" t="s">
        <v>278</v>
      </c>
      <c r="F575" t="s">
        <v>279</v>
      </c>
      <c r="G575" t="s">
        <v>280</v>
      </c>
      <c r="H575" t="s">
        <v>281</v>
      </c>
      <c r="I575" t="s">
        <v>282</v>
      </c>
      <c r="J575" t="s">
        <v>283</v>
      </c>
      <c r="K575" t="s">
        <v>284</v>
      </c>
      <c r="L575" t="s">
        <v>285</v>
      </c>
      <c r="M575" t="s">
        <v>286</v>
      </c>
      <c r="N575" t="s">
        <v>287</v>
      </c>
      <c r="O575" t="s">
        <v>288</v>
      </c>
      <c r="P575" t="s">
        <v>289</v>
      </c>
      <c r="Q575" t="s">
        <v>290</v>
      </c>
      <c r="R575" t="s">
        <v>291</v>
      </c>
      <c r="S575" t="s">
        <v>292</v>
      </c>
      <c r="T575" t="s">
        <v>293</v>
      </c>
      <c r="U575" t="s">
        <v>294</v>
      </c>
      <c r="V575" t="s">
        <v>295</v>
      </c>
      <c r="W575" t="s">
        <v>296</v>
      </c>
      <c r="X575" t="s">
        <v>297</v>
      </c>
      <c r="Y575" t="s">
        <v>298</v>
      </c>
      <c r="Z575" t="s">
        <v>299</v>
      </c>
      <c r="AA575" t="s">
        <v>248</v>
      </c>
      <c r="AD575" t="e">
        <f>Dashboard!#REF!</f>
        <v>#REF!</v>
      </c>
      <c r="AO575" s="9"/>
      <c r="AR575" s="9"/>
      <c r="AU575" s="9"/>
      <c r="AX575" s="9" t="s">
        <v>141</v>
      </c>
      <c r="AY575" s="57">
        <v>26200</v>
      </c>
      <c r="AZ575" s="57">
        <v>3460</v>
      </c>
      <c r="BA575" s="57">
        <v>3700</v>
      </c>
      <c r="BB575" s="57">
        <v>3925</v>
      </c>
      <c r="BC575" s="57">
        <v>4445</v>
      </c>
      <c r="BD575" s="57">
        <v>6150</v>
      </c>
      <c r="BE575" s="57">
        <v>4520</v>
      </c>
      <c r="BG575" t="str">
        <f>AX575</f>
        <v>ST MARY'S URGENT CARE CENTRE (NLO21)</v>
      </c>
      <c r="BH575">
        <f>VLOOKUP(BG575,AX575:AY754,2,0)</f>
        <v>26200</v>
      </c>
      <c r="BV575" s="9" t="s">
        <v>118</v>
      </c>
      <c r="BW575" s="57">
        <v>106330</v>
      </c>
      <c r="BX575" t="str">
        <f t="shared" si="68"/>
        <v>ROYAL FREE LONDON NHS FOUNDATION TRUST (RAL)</v>
      </c>
      <c r="BY575">
        <f t="shared" si="69"/>
        <v>106330</v>
      </c>
      <c r="CN575" s="9" t="s">
        <v>65</v>
      </c>
      <c r="CO575" s="57">
        <v>45270</v>
      </c>
      <c r="CP575" t="str">
        <f t="shared" si="70"/>
        <v>IMPERIAL COLLEGE HEALTHCARE NHS TRUST (RYJ)</v>
      </c>
      <c r="CQ575">
        <f t="shared" si="71"/>
        <v>45270</v>
      </c>
    </row>
    <row r="576" spans="1:95" x14ac:dyDescent="0.25">
      <c r="A576" s="9" t="s">
        <v>0</v>
      </c>
      <c r="B576" s="57">
        <v>275</v>
      </c>
      <c r="C576" s="57">
        <v>1020</v>
      </c>
      <c r="D576" s="57">
        <v>1715</v>
      </c>
      <c r="E576" s="57">
        <v>2335</v>
      </c>
      <c r="F576" s="57">
        <v>2590</v>
      </c>
      <c r="G576" s="57">
        <v>2570</v>
      </c>
      <c r="H576" s="57">
        <v>2370</v>
      </c>
      <c r="I576" s="57">
        <v>2140</v>
      </c>
      <c r="J576" s="57">
        <v>1980</v>
      </c>
      <c r="K576" s="57">
        <v>1840</v>
      </c>
      <c r="L576" s="57">
        <v>1720</v>
      </c>
      <c r="M576" s="57">
        <v>1730</v>
      </c>
      <c r="N576" s="57">
        <v>1735</v>
      </c>
      <c r="O576" s="57">
        <v>1775</v>
      </c>
      <c r="P576" s="57">
        <v>1815</v>
      </c>
      <c r="Q576" s="57">
        <v>1795</v>
      </c>
      <c r="R576" s="57">
        <v>1815</v>
      </c>
      <c r="S576" s="57">
        <v>1790</v>
      </c>
      <c r="T576" s="57">
        <v>1760</v>
      </c>
      <c r="U576" s="57">
        <v>1690</v>
      </c>
      <c r="V576" s="57">
        <v>1750</v>
      </c>
      <c r="W576" s="57">
        <v>1785</v>
      </c>
      <c r="X576" s="57">
        <v>2020</v>
      </c>
      <c r="Y576" s="57">
        <v>3535</v>
      </c>
      <c r="Z576" s="57">
        <v>6530</v>
      </c>
      <c r="AA576" s="57">
        <v>0</v>
      </c>
      <c r="AB576">
        <f>SUM(B576:Z576)</f>
        <v>52080</v>
      </c>
      <c r="AC576" s="9" t="s">
        <v>0</v>
      </c>
      <c r="AD576" t="e">
        <f>INDEX($B$576:$AA$755,MATCH(AC576,$A$576:$A$755,0),MATCH($AD$575,$B$575:$AA$575,0))</f>
        <v>#REF!</v>
      </c>
      <c r="AE576" s="9" t="s">
        <v>0</v>
      </c>
      <c r="AF576">
        <f>SUM(B576:G576)</f>
        <v>10505</v>
      </c>
      <c r="AG576">
        <f>SUM(H576:P576)</f>
        <v>17105</v>
      </c>
      <c r="AH576">
        <f>SUM(Q576:Z576)</f>
        <v>24470</v>
      </c>
      <c r="AI576" s="22">
        <f>(AF576/AB576)*100</f>
        <v>20.170890937019969</v>
      </c>
      <c r="AJ576" s="28">
        <f>(AG576/AB576)*100</f>
        <v>32.843701996927805</v>
      </c>
      <c r="AK576" s="22">
        <f>(AH576/AB576)*100</f>
        <v>46.985407066052225</v>
      </c>
      <c r="AO576" s="9"/>
      <c r="AR576" s="9"/>
      <c r="AU576" s="9"/>
      <c r="AX576" s="9" t="s">
        <v>89</v>
      </c>
      <c r="AY576" s="57">
        <v>24490</v>
      </c>
      <c r="AZ576" s="57">
        <v>3800</v>
      </c>
      <c r="BA576" s="57">
        <v>3825</v>
      </c>
      <c r="BB576" s="57">
        <v>3955</v>
      </c>
      <c r="BC576" s="57">
        <v>4910</v>
      </c>
      <c r="BD576" s="57">
        <v>5570</v>
      </c>
      <c r="BE576" s="57">
        <v>2430</v>
      </c>
      <c r="BG576" t="str">
        <f>AX576</f>
        <v>MOORFIELDS EYE HOSPITAL NHS FOUNDATION TRUST (RP6)</v>
      </c>
      <c r="BH576">
        <f>VLOOKUP(BG576,AX576:AY755,2,0)</f>
        <v>24490</v>
      </c>
      <c r="BV576" s="9" t="s">
        <v>73</v>
      </c>
      <c r="BW576" s="57">
        <v>106055</v>
      </c>
      <c r="BX576" t="str">
        <f t="shared" si="68"/>
        <v>KING'S COLLEGE HOSPITAL NHS FOUNDATION TRUST (RJZ)</v>
      </c>
      <c r="BY576">
        <f t="shared" si="69"/>
        <v>106055</v>
      </c>
      <c r="CN576" s="9" t="s">
        <v>73</v>
      </c>
      <c r="CO576" s="57">
        <v>44745</v>
      </c>
      <c r="CP576" t="str">
        <f t="shared" si="70"/>
        <v>KING'S COLLEGE HOSPITAL NHS FOUNDATION TRUST (RJZ)</v>
      </c>
      <c r="CQ576">
        <f t="shared" si="71"/>
        <v>44745</v>
      </c>
    </row>
    <row r="577" spans="1:95" x14ac:dyDescent="0.25">
      <c r="A577" s="9" t="s">
        <v>4</v>
      </c>
      <c r="B577" s="57">
        <v>105</v>
      </c>
      <c r="C577" s="57">
        <v>260</v>
      </c>
      <c r="D577" s="57">
        <v>495</v>
      </c>
      <c r="E577" s="57">
        <v>860</v>
      </c>
      <c r="F577" s="57">
        <v>1285</v>
      </c>
      <c r="G577" s="57">
        <v>1605</v>
      </c>
      <c r="H577" s="57">
        <v>1835</v>
      </c>
      <c r="I577" s="57">
        <v>2105</v>
      </c>
      <c r="J577" s="57">
        <v>2205</v>
      </c>
      <c r="K577" s="57">
        <v>2275</v>
      </c>
      <c r="L577" s="57">
        <v>2295</v>
      </c>
      <c r="M577" s="57">
        <v>2300</v>
      </c>
      <c r="N577" s="57">
        <v>2245</v>
      </c>
      <c r="O577" s="57">
        <v>2150</v>
      </c>
      <c r="P577" s="57">
        <v>2030</v>
      </c>
      <c r="Q577" s="57">
        <v>1935</v>
      </c>
      <c r="R577" s="57">
        <v>1800</v>
      </c>
      <c r="S577" s="57">
        <v>1710</v>
      </c>
      <c r="T577" s="57">
        <v>1635</v>
      </c>
      <c r="U577" s="57">
        <v>1590</v>
      </c>
      <c r="V577" s="57">
        <v>1615</v>
      </c>
      <c r="W577" s="57">
        <v>1685</v>
      </c>
      <c r="X577" s="57">
        <v>2020</v>
      </c>
      <c r="Y577" s="57">
        <v>2910</v>
      </c>
      <c r="Z577" s="57">
        <v>1160</v>
      </c>
      <c r="AA577" s="57">
        <v>180</v>
      </c>
      <c r="AB577">
        <f t="shared" ref="AB577:AB640" si="72">SUM(B577:Z577)</f>
        <v>42110</v>
      </c>
      <c r="AC577" s="9" t="s">
        <v>4</v>
      </c>
      <c r="AD577" t="e">
        <f t="shared" ref="AD577:AD640" si="73">INDEX($B$576:$AA$755,MATCH(AC577,$A$576:$A$755,0),MATCH($AD$575,$B$575:$AA$575,0))</f>
        <v>#REF!</v>
      </c>
      <c r="AE577" s="9" t="s">
        <v>4</v>
      </c>
      <c r="AF577">
        <f t="shared" ref="AF577:AF640" si="74">SUM(B577:G577)</f>
        <v>4610</v>
      </c>
      <c r="AG577">
        <f t="shared" ref="AG577:AG640" si="75">SUM(H577:P577)</f>
        <v>19440</v>
      </c>
      <c r="AH577">
        <f t="shared" ref="AH577:AH640" si="76">SUM(Q577:Z577)</f>
        <v>18060</v>
      </c>
      <c r="AI577" s="22">
        <f t="shared" ref="AI577:AI640" si="77">(AF577/AB577)*100</f>
        <v>10.947518404179529</v>
      </c>
      <c r="AJ577" s="28">
        <f t="shared" ref="AJ577:AJ640" si="78">(AG577/AB577)*100</f>
        <v>46.164806459273336</v>
      </c>
      <c r="AK577" s="22">
        <f t="shared" ref="AK577:AK640" si="79">(AH577/AB577)*100</f>
        <v>42.887675136547138</v>
      </c>
      <c r="AO577" s="9"/>
      <c r="AR577" s="9"/>
      <c r="AU577" s="9"/>
      <c r="AX577" s="9" t="s">
        <v>65</v>
      </c>
      <c r="AY577" s="57">
        <v>22995</v>
      </c>
      <c r="AZ577" s="57">
        <v>4945</v>
      </c>
      <c r="BA577" s="57">
        <v>4425</v>
      </c>
      <c r="BB577" s="57">
        <v>4095</v>
      </c>
      <c r="BC577" s="57">
        <v>3920</v>
      </c>
      <c r="BD577" s="57">
        <v>3890</v>
      </c>
      <c r="BE577" s="57">
        <v>1720</v>
      </c>
      <c r="BG577" t="str">
        <f>AX577</f>
        <v>IMPERIAL COLLEGE HEALTHCARE NHS TRUST (RYJ)</v>
      </c>
      <c r="BH577">
        <f>VLOOKUP(BG577,AX577:AY756,2,0)</f>
        <v>22995</v>
      </c>
      <c r="BV577" s="9" t="s">
        <v>11</v>
      </c>
      <c r="BW577" s="57">
        <v>101605</v>
      </c>
      <c r="BX577" t="str">
        <f t="shared" si="68"/>
        <v>BARKING, HAVERING AND REDBRIDGE UNIVERSITY HOSPITALS NHS TRUST (RF4)</v>
      </c>
      <c r="BY577">
        <f t="shared" si="69"/>
        <v>101605</v>
      </c>
      <c r="CN577" s="9" t="s">
        <v>94</v>
      </c>
      <c r="CO577" s="57">
        <v>44260</v>
      </c>
      <c r="CP577" t="str">
        <f t="shared" si="70"/>
        <v>NORTH MIDDLESEX UNIVERSITY HOSPITAL NHS TRUST (RAP)</v>
      </c>
      <c r="CQ577">
        <f t="shared" si="71"/>
        <v>44260</v>
      </c>
    </row>
    <row r="578" spans="1:95" x14ac:dyDescent="0.25">
      <c r="A578" s="9" t="s">
        <v>6</v>
      </c>
      <c r="B578" s="57">
        <v>435</v>
      </c>
      <c r="C578" s="57">
        <v>665</v>
      </c>
      <c r="D578" s="57">
        <v>1275</v>
      </c>
      <c r="E578" s="57">
        <v>2265</v>
      </c>
      <c r="F578" s="57">
        <v>2790</v>
      </c>
      <c r="G578" s="57">
        <v>3100</v>
      </c>
      <c r="H578" s="57">
        <v>3110</v>
      </c>
      <c r="I578" s="57">
        <v>3025</v>
      </c>
      <c r="J578" s="57">
        <v>2870</v>
      </c>
      <c r="K578" s="57">
        <v>2735</v>
      </c>
      <c r="L578" s="57">
        <v>2605</v>
      </c>
      <c r="M578" s="57">
        <v>2580</v>
      </c>
      <c r="N578" s="57">
        <v>2430</v>
      </c>
      <c r="O578" s="57">
        <v>2415</v>
      </c>
      <c r="P578" s="57">
        <v>2390</v>
      </c>
      <c r="Q578" s="57">
        <v>2485</v>
      </c>
      <c r="R578" s="57">
        <v>2440</v>
      </c>
      <c r="S578" s="57">
        <v>2520</v>
      </c>
      <c r="T578" s="57">
        <v>2550</v>
      </c>
      <c r="U578" s="57">
        <v>2685</v>
      </c>
      <c r="V578" s="57">
        <v>2800</v>
      </c>
      <c r="W578" s="57">
        <v>2855</v>
      </c>
      <c r="X578" s="57">
        <v>3470</v>
      </c>
      <c r="Y578" s="57">
        <v>6455</v>
      </c>
      <c r="Z578" s="57">
        <v>18090</v>
      </c>
      <c r="AA578" s="57">
        <v>7460</v>
      </c>
      <c r="AB578">
        <f t="shared" si="72"/>
        <v>81040</v>
      </c>
      <c r="AC578" s="9" t="s">
        <v>6</v>
      </c>
      <c r="AD578" t="e">
        <f t="shared" si="73"/>
        <v>#REF!</v>
      </c>
      <c r="AE578" s="9" t="s">
        <v>6</v>
      </c>
      <c r="AF578">
        <f t="shared" si="74"/>
        <v>10530</v>
      </c>
      <c r="AG578">
        <f t="shared" si="75"/>
        <v>24160</v>
      </c>
      <c r="AH578">
        <f t="shared" si="76"/>
        <v>46350</v>
      </c>
      <c r="AI578" s="22">
        <f t="shared" si="77"/>
        <v>12.993583415597234</v>
      </c>
      <c r="AJ578" s="28">
        <f t="shared" si="78"/>
        <v>29.812438302073051</v>
      </c>
      <c r="AK578" s="22">
        <f t="shared" si="79"/>
        <v>57.193978282329716</v>
      </c>
      <c r="AO578" s="9"/>
      <c r="AR578" s="9"/>
      <c r="AU578" s="9"/>
      <c r="AX578" s="9" t="s">
        <v>14</v>
      </c>
      <c r="AY578" s="57">
        <v>21895</v>
      </c>
      <c r="AZ578" s="57">
        <v>5650</v>
      </c>
      <c r="BA578" s="57">
        <v>4985</v>
      </c>
      <c r="BB578" s="57">
        <v>4285</v>
      </c>
      <c r="BC578" s="57">
        <v>3575</v>
      </c>
      <c r="BD578" s="57">
        <v>2410</v>
      </c>
      <c r="BE578" s="57">
        <v>990</v>
      </c>
      <c r="BG578" t="str">
        <f>AX578</f>
        <v>BARTS HEALTH NHS TRUST (R1H)</v>
      </c>
      <c r="BH578">
        <f>VLOOKUP(BG578,AX578:AY757,2,0)</f>
        <v>21895</v>
      </c>
      <c r="BV578" s="9" t="s">
        <v>31</v>
      </c>
      <c r="BW578" s="57">
        <v>94380</v>
      </c>
      <c r="BX578" t="str">
        <f t="shared" si="68"/>
        <v>CHELSEA AND WESTMINSTER HOSPITAL NHS FOUNDATION TRUST (RQM)</v>
      </c>
      <c r="BY578">
        <f t="shared" si="69"/>
        <v>94380</v>
      </c>
      <c r="CN578" s="9" t="s">
        <v>31</v>
      </c>
      <c r="CO578" s="57">
        <v>43645</v>
      </c>
      <c r="CP578" t="str">
        <f t="shared" si="70"/>
        <v>CHELSEA AND WESTMINSTER HOSPITAL NHS FOUNDATION TRUST (RQM)</v>
      </c>
      <c r="CQ578">
        <f t="shared" si="71"/>
        <v>43645</v>
      </c>
    </row>
    <row r="579" spans="1:95" x14ac:dyDescent="0.25">
      <c r="A579" s="9" t="s">
        <v>8</v>
      </c>
      <c r="B579" s="57">
        <v>80</v>
      </c>
      <c r="C579" s="57">
        <v>810</v>
      </c>
      <c r="D579" s="57">
        <v>1950</v>
      </c>
      <c r="E579" s="57">
        <v>2180</v>
      </c>
      <c r="F579" s="57">
        <v>2060</v>
      </c>
      <c r="G579" s="57">
        <v>1705</v>
      </c>
      <c r="H579" s="57">
        <v>1430</v>
      </c>
      <c r="I579" s="57">
        <v>1135</v>
      </c>
      <c r="J579" s="57">
        <v>920</v>
      </c>
      <c r="K579" s="57">
        <v>765</v>
      </c>
      <c r="L579" s="57">
        <v>615</v>
      </c>
      <c r="M579" s="57">
        <v>500</v>
      </c>
      <c r="N579" s="57">
        <v>380</v>
      </c>
      <c r="O579" s="57">
        <v>315</v>
      </c>
      <c r="P579" s="57">
        <v>220</v>
      </c>
      <c r="Q579" s="57">
        <v>175</v>
      </c>
      <c r="R579" s="57">
        <v>130</v>
      </c>
      <c r="S579" s="57">
        <v>80</v>
      </c>
      <c r="T579" s="57">
        <v>70</v>
      </c>
      <c r="U579" s="57">
        <v>65</v>
      </c>
      <c r="V579" s="57">
        <v>40</v>
      </c>
      <c r="W579" s="57">
        <v>30</v>
      </c>
      <c r="X579" s="57">
        <v>20</v>
      </c>
      <c r="Y579" s="57">
        <v>20</v>
      </c>
      <c r="Z579" s="57">
        <v>1950</v>
      </c>
      <c r="AA579" s="57">
        <v>555</v>
      </c>
      <c r="AB579">
        <f t="shared" si="72"/>
        <v>17645</v>
      </c>
      <c r="AC579" s="9" t="s">
        <v>8</v>
      </c>
      <c r="AD579" t="e">
        <f t="shared" si="73"/>
        <v>#REF!</v>
      </c>
      <c r="AE579" s="9" t="s">
        <v>8</v>
      </c>
      <c r="AF579">
        <f t="shared" si="74"/>
        <v>8785</v>
      </c>
      <c r="AG579">
        <f t="shared" si="75"/>
        <v>6280</v>
      </c>
      <c r="AH579">
        <f t="shared" si="76"/>
        <v>2580</v>
      </c>
      <c r="AI579" s="22">
        <f t="shared" si="77"/>
        <v>49.787475205440636</v>
      </c>
      <c r="AJ579" s="28">
        <f t="shared" si="78"/>
        <v>35.590818928875038</v>
      </c>
      <c r="AK579" s="22">
        <f t="shared" si="79"/>
        <v>14.621705865684328</v>
      </c>
      <c r="AO579" s="9"/>
      <c r="AR579" s="9"/>
      <c r="AU579" s="9"/>
      <c r="AX579" s="9" t="s">
        <v>159</v>
      </c>
      <c r="AY579" s="57">
        <v>21545</v>
      </c>
      <c r="AZ579" s="57">
        <v>3790</v>
      </c>
      <c r="BA579" s="57">
        <v>3570</v>
      </c>
      <c r="BB579" s="57">
        <v>2960</v>
      </c>
      <c r="BC579" s="57">
        <v>2235</v>
      </c>
      <c r="BD579" s="57">
        <v>3915</v>
      </c>
      <c r="BE579" s="57">
        <v>5075</v>
      </c>
      <c r="BG579" t="str">
        <f>AX579</f>
        <v>UCC - NORTHWICK PARK HOSPITAL (AD906)</v>
      </c>
      <c r="BH579">
        <f>VLOOKUP(BG579,AX579:AY758,2,0)</f>
        <v>21545</v>
      </c>
      <c r="BV579" s="9" t="s">
        <v>81</v>
      </c>
      <c r="BW579" s="57">
        <v>88715</v>
      </c>
      <c r="BX579" t="str">
        <f t="shared" si="68"/>
        <v>LONDON NORTH WEST UNIVERSITY HEALTHCARE NHS TRUST (R1K)</v>
      </c>
      <c r="BY579">
        <f t="shared" si="69"/>
        <v>88715</v>
      </c>
      <c r="CN579" s="9" t="s">
        <v>63</v>
      </c>
      <c r="CO579" s="57">
        <v>39940</v>
      </c>
      <c r="CP579" t="str">
        <f t="shared" si="70"/>
        <v>HOUNSLOW AND RICHMOND COMMUNITY HEALTHCARE NHS TRUST (RY9)</v>
      </c>
      <c r="CQ579">
        <f t="shared" si="71"/>
        <v>39940</v>
      </c>
    </row>
    <row r="580" spans="1:95" x14ac:dyDescent="0.25">
      <c r="A580" s="9" t="s">
        <v>10</v>
      </c>
      <c r="B580" s="57">
        <v>30</v>
      </c>
      <c r="C580" s="57">
        <v>90</v>
      </c>
      <c r="D580" s="57">
        <v>145</v>
      </c>
      <c r="E580" s="57">
        <v>150</v>
      </c>
      <c r="F580" s="57">
        <v>130</v>
      </c>
      <c r="G580" s="57">
        <v>180</v>
      </c>
      <c r="H580" s="57">
        <v>200</v>
      </c>
      <c r="I580" s="57">
        <v>225</v>
      </c>
      <c r="J580" s="57">
        <v>235</v>
      </c>
      <c r="K580" s="57">
        <v>245</v>
      </c>
      <c r="L580" s="57">
        <v>175</v>
      </c>
      <c r="M580" s="57">
        <v>180</v>
      </c>
      <c r="N580" s="57">
        <v>145</v>
      </c>
      <c r="O580" s="57">
        <v>140</v>
      </c>
      <c r="P580" s="57">
        <v>110</v>
      </c>
      <c r="Q580" s="57">
        <v>65</v>
      </c>
      <c r="R580" s="57">
        <v>60</v>
      </c>
      <c r="S580" s="57">
        <v>65</v>
      </c>
      <c r="T580" s="57">
        <v>50</v>
      </c>
      <c r="U580" s="57">
        <v>35</v>
      </c>
      <c r="V580" s="57">
        <v>40</v>
      </c>
      <c r="W580" s="57">
        <v>25</v>
      </c>
      <c r="X580" s="57">
        <v>25</v>
      </c>
      <c r="Y580" s="57">
        <v>20</v>
      </c>
      <c r="Z580" s="57">
        <v>175</v>
      </c>
      <c r="AA580" s="57">
        <v>45</v>
      </c>
      <c r="AB580">
        <f t="shared" si="72"/>
        <v>2940</v>
      </c>
      <c r="AC580" s="9" t="s">
        <v>10</v>
      </c>
      <c r="AD580" t="e">
        <f t="shared" si="73"/>
        <v>#REF!</v>
      </c>
      <c r="AE580" s="9" t="s">
        <v>10</v>
      </c>
      <c r="AF580">
        <f t="shared" si="74"/>
        <v>725</v>
      </c>
      <c r="AG580">
        <f t="shared" si="75"/>
        <v>1655</v>
      </c>
      <c r="AH580">
        <f t="shared" si="76"/>
        <v>560</v>
      </c>
      <c r="AI580" s="22">
        <f t="shared" si="77"/>
        <v>24.65986394557823</v>
      </c>
      <c r="AJ580" s="28">
        <f t="shared" si="78"/>
        <v>56.292517006802726</v>
      </c>
      <c r="AK580" s="22">
        <f t="shared" si="79"/>
        <v>19.047619047619047</v>
      </c>
      <c r="AO580" s="9"/>
      <c r="AR580" s="9"/>
      <c r="AU580" s="9"/>
      <c r="AX580" s="9" t="s">
        <v>174</v>
      </c>
      <c r="AY580" s="57">
        <v>17940</v>
      </c>
      <c r="AZ580" s="57">
        <v>2465</v>
      </c>
      <c r="BA580" s="57">
        <v>2210</v>
      </c>
      <c r="BB580" s="57">
        <v>1760</v>
      </c>
      <c r="BC580" s="57">
        <v>1790</v>
      </c>
      <c r="BD580" s="57">
        <v>4750</v>
      </c>
      <c r="BE580" s="57">
        <v>4965</v>
      </c>
      <c r="BG580" t="str">
        <f>AX580</f>
        <v>URGENT CARE CENTRE (AD903)</v>
      </c>
      <c r="BH580">
        <f>VLOOKUP(BG580,AX580:AY759,2,0)</f>
        <v>17940</v>
      </c>
      <c r="BV580" s="9" t="s">
        <v>94</v>
      </c>
      <c r="BW580" s="57">
        <v>78555</v>
      </c>
      <c r="BX580" t="str">
        <f t="shared" si="68"/>
        <v>NORTH MIDDLESEX UNIVERSITY HOSPITAL NHS TRUST (RAP)</v>
      </c>
      <c r="BY580">
        <f t="shared" si="69"/>
        <v>78555</v>
      </c>
      <c r="CN580" s="9" t="s">
        <v>50</v>
      </c>
      <c r="CO580" s="57">
        <v>39600</v>
      </c>
      <c r="CP580" t="str">
        <f t="shared" si="70"/>
        <v>EPSOM AND ST HELIER UNIVERSITY HOSPITALS NHS TRUST (RVR)</v>
      </c>
      <c r="CQ580">
        <f t="shared" si="71"/>
        <v>39600</v>
      </c>
    </row>
    <row r="581" spans="1:95" x14ac:dyDescent="0.25">
      <c r="A581" s="9" t="s">
        <v>11</v>
      </c>
      <c r="B581" s="57">
        <v>445</v>
      </c>
      <c r="C581" s="57">
        <v>770</v>
      </c>
      <c r="D581" s="57">
        <v>970</v>
      </c>
      <c r="E581" s="57">
        <v>1125</v>
      </c>
      <c r="F581" s="57">
        <v>1345</v>
      </c>
      <c r="G581" s="57">
        <v>1440</v>
      </c>
      <c r="H581" s="57">
        <v>1515</v>
      </c>
      <c r="I581" s="57">
        <v>1730</v>
      </c>
      <c r="J581" s="57">
        <v>1880</v>
      </c>
      <c r="K581" s="57">
        <v>2020</v>
      </c>
      <c r="L581" s="57">
        <v>2225</v>
      </c>
      <c r="M581" s="57">
        <v>2520</v>
      </c>
      <c r="N581" s="57">
        <v>2670</v>
      </c>
      <c r="O581" s="57">
        <v>2895</v>
      </c>
      <c r="P581" s="57">
        <v>3055</v>
      </c>
      <c r="Q581" s="57">
        <v>3295</v>
      </c>
      <c r="R581" s="57">
        <v>3350</v>
      </c>
      <c r="S581" s="57">
        <v>3535</v>
      </c>
      <c r="T581" s="57">
        <v>4285</v>
      </c>
      <c r="U581" s="57">
        <v>4470</v>
      </c>
      <c r="V581" s="57">
        <v>4700</v>
      </c>
      <c r="W581" s="57">
        <v>4915</v>
      </c>
      <c r="X581" s="57">
        <v>6385</v>
      </c>
      <c r="Y581" s="57">
        <v>11580</v>
      </c>
      <c r="Z581" s="57">
        <v>55090</v>
      </c>
      <c r="AA581" s="57">
        <v>15</v>
      </c>
      <c r="AB581">
        <f t="shared" si="72"/>
        <v>128210</v>
      </c>
      <c r="AC581" s="9" t="s">
        <v>11</v>
      </c>
      <c r="AD581" t="e">
        <f t="shared" si="73"/>
        <v>#REF!</v>
      </c>
      <c r="AE581" s="9" t="s">
        <v>11</v>
      </c>
      <c r="AF581">
        <f t="shared" si="74"/>
        <v>6095</v>
      </c>
      <c r="AG581">
        <f t="shared" si="75"/>
        <v>20510</v>
      </c>
      <c r="AH581">
        <f t="shared" si="76"/>
        <v>101605</v>
      </c>
      <c r="AI581" s="22">
        <f t="shared" si="77"/>
        <v>4.7539193510646598</v>
      </c>
      <c r="AJ581" s="28">
        <f t="shared" si="78"/>
        <v>15.997192106699945</v>
      </c>
      <c r="AK581" s="22">
        <f t="shared" si="79"/>
        <v>79.248888542235392</v>
      </c>
      <c r="AO581" s="9"/>
      <c r="AR581" s="9"/>
      <c r="AU581" s="9"/>
      <c r="AX581" s="9" t="s">
        <v>59</v>
      </c>
      <c r="AY581" s="57">
        <v>16900</v>
      </c>
      <c r="AZ581" s="57">
        <v>3530</v>
      </c>
      <c r="BA581" s="57">
        <v>3710</v>
      </c>
      <c r="BB581" s="57">
        <v>3745</v>
      </c>
      <c r="BC581" s="57">
        <v>3465</v>
      </c>
      <c r="BD581" s="57">
        <v>1880</v>
      </c>
      <c r="BE581" s="57">
        <v>570</v>
      </c>
      <c r="BG581" t="str">
        <f>AX581</f>
        <v>GUY'S AND ST THOMAS' NHS FOUNDATION TRUST (RJ1)</v>
      </c>
      <c r="BH581">
        <f>VLOOKUP(BG581,AX581:AY760,2,0)</f>
        <v>16900</v>
      </c>
      <c r="BV581" s="9" t="s">
        <v>65</v>
      </c>
      <c r="BW581" s="57">
        <v>75915</v>
      </c>
      <c r="BX581" t="str">
        <f t="shared" si="68"/>
        <v>IMPERIAL COLLEGE HEALTHCARE NHS TRUST (RYJ)</v>
      </c>
      <c r="BY581">
        <f t="shared" si="69"/>
        <v>75915</v>
      </c>
      <c r="CN581" s="9" t="s">
        <v>77</v>
      </c>
      <c r="CO581" s="57">
        <v>39115</v>
      </c>
      <c r="CP581" t="str">
        <f t="shared" si="70"/>
        <v>LEWISHAM AND GREENWICH NHS TRUST (RJ2)</v>
      </c>
      <c r="CQ581">
        <f t="shared" si="71"/>
        <v>39115</v>
      </c>
    </row>
    <row r="582" spans="1:95" x14ac:dyDescent="0.25">
      <c r="A582" s="9" t="s">
        <v>13</v>
      </c>
      <c r="B582" s="57">
        <v>325</v>
      </c>
      <c r="C582" s="57">
        <v>590</v>
      </c>
      <c r="D582" s="57">
        <v>980</v>
      </c>
      <c r="E582" s="57">
        <v>1420</v>
      </c>
      <c r="F582" s="57">
        <v>1825</v>
      </c>
      <c r="G582" s="57">
        <v>2230</v>
      </c>
      <c r="H582" s="57">
        <v>2370</v>
      </c>
      <c r="I582" s="57">
        <v>2605</v>
      </c>
      <c r="J582" s="57">
        <v>2770</v>
      </c>
      <c r="K582" s="57">
        <v>2925</v>
      </c>
      <c r="L582" s="57">
        <v>2975</v>
      </c>
      <c r="M582" s="57">
        <v>3020</v>
      </c>
      <c r="N582" s="57">
        <v>3120</v>
      </c>
      <c r="O582" s="57">
        <v>3185</v>
      </c>
      <c r="P582" s="57">
        <v>3135</v>
      </c>
      <c r="Q582" s="57">
        <v>3195</v>
      </c>
      <c r="R582" s="57">
        <v>3210</v>
      </c>
      <c r="S582" s="57">
        <v>3105</v>
      </c>
      <c r="T582" s="57">
        <v>3140</v>
      </c>
      <c r="U582" s="57">
        <v>3110</v>
      </c>
      <c r="V582" s="57">
        <v>3130</v>
      </c>
      <c r="W582" s="57">
        <v>3250</v>
      </c>
      <c r="X582" s="57">
        <v>3700</v>
      </c>
      <c r="Y582" s="57">
        <v>7080</v>
      </c>
      <c r="Z582" s="57">
        <v>11965</v>
      </c>
      <c r="AA582" s="57">
        <v>20</v>
      </c>
      <c r="AB582">
        <f t="shared" si="72"/>
        <v>78360</v>
      </c>
      <c r="AC582" s="9" t="s">
        <v>13</v>
      </c>
      <c r="AD582" t="e">
        <f t="shared" si="73"/>
        <v>#REF!</v>
      </c>
      <c r="AE582" s="9" t="s">
        <v>13</v>
      </c>
      <c r="AF582">
        <f t="shared" si="74"/>
        <v>7370</v>
      </c>
      <c r="AG582">
        <f t="shared" si="75"/>
        <v>26105</v>
      </c>
      <c r="AH582">
        <f t="shared" si="76"/>
        <v>44885</v>
      </c>
      <c r="AI582" s="22">
        <f t="shared" si="77"/>
        <v>9.4053088310362423</v>
      </c>
      <c r="AJ582" s="28">
        <f t="shared" si="78"/>
        <v>33.314190913731494</v>
      </c>
      <c r="AK582" s="22">
        <f t="shared" si="79"/>
        <v>57.280500255232255</v>
      </c>
      <c r="AO582" s="9"/>
      <c r="AR582" s="9"/>
      <c r="AU582" s="9"/>
      <c r="AX582" s="9" t="s">
        <v>161</v>
      </c>
      <c r="AY582" s="57">
        <v>16380</v>
      </c>
      <c r="AZ582" s="57">
        <v>2685</v>
      </c>
      <c r="BA582" s="57">
        <v>2375</v>
      </c>
      <c r="BB582" s="57">
        <v>1990</v>
      </c>
      <c r="BC582" s="57">
        <v>1925</v>
      </c>
      <c r="BD582" s="57">
        <v>3500</v>
      </c>
      <c r="BE582" s="57">
        <v>3905</v>
      </c>
      <c r="BG582" t="str">
        <f>AX582</f>
        <v>UCC AT HILLINGDON HOSPITAL (AD904)</v>
      </c>
      <c r="BH582">
        <f>VLOOKUP(BG582,AX582:AY761,2,0)</f>
        <v>16380</v>
      </c>
      <c r="BV582" s="9" t="s">
        <v>139</v>
      </c>
      <c r="BW582" s="57">
        <v>73955</v>
      </c>
      <c r="BX582" t="str">
        <f t="shared" si="68"/>
        <v>ST GEORGE'S UNIVERSITY HOSPITALS NHS FOUNDATION TRUST (RJ7)</v>
      </c>
      <c r="BY582">
        <f t="shared" si="69"/>
        <v>73955</v>
      </c>
      <c r="CN582" s="9" t="s">
        <v>37</v>
      </c>
      <c r="CO582" s="57">
        <v>38615</v>
      </c>
      <c r="CP582" t="str">
        <f t="shared" si="70"/>
        <v>CROYDON HEALTH SERVICES NHS TRUST (RJ6)</v>
      </c>
      <c r="CQ582">
        <f t="shared" si="71"/>
        <v>38615</v>
      </c>
    </row>
    <row r="583" spans="1:95" x14ac:dyDescent="0.25">
      <c r="A583" s="9" t="s">
        <v>14</v>
      </c>
      <c r="B583" s="57">
        <v>990</v>
      </c>
      <c r="C583" s="57">
        <v>2410</v>
      </c>
      <c r="D583" s="57">
        <v>3575</v>
      </c>
      <c r="E583" s="57">
        <v>4285</v>
      </c>
      <c r="F583" s="57">
        <v>4985</v>
      </c>
      <c r="G583" s="57">
        <v>5650</v>
      </c>
      <c r="H583" s="57">
        <v>6310</v>
      </c>
      <c r="I583" s="57">
        <v>6945</v>
      </c>
      <c r="J583" s="57">
        <v>7545</v>
      </c>
      <c r="K583" s="57">
        <v>7975</v>
      </c>
      <c r="L583" s="57">
        <v>8430</v>
      </c>
      <c r="M583" s="57">
        <v>8640</v>
      </c>
      <c r="N583" s="57">
        <v>8975</v>
      </c>
      <c r="O583" s="57">
        <v>9190</v>
      </c>
      <c r="P583" s="57">
        <v>9435</v>
      </c>
      <c r="Q583" s="57">
        <v>9720</v>
      </c>
      <c r="R583" s="57">
        <v>9600</v>
      </c>
      <c r="S583" s="57">
        <v>10135</v>
      </c>
      <c r="T583" s="57">
        <v>10850</v>
      </c>
      <c r="U583" s="57">
        <v>10970</v>
      </c>
      <c r="V583" s="57">
        <v>11515</v>
      </c>
      <c r="W583" s="57">
        <v>12225</v>
      </c>
      <c r="X583" s="57">
        <v>14360</v>
      </c>
      <c r="Y583" s="57">
        <v>30810</v>
      </c>
      <c r="Z583" s="57">
        <v>46700</v>
      </c>
      <c r="AA583" s="57">
        <v>185</v>
      </c>
      <c r="AB583">
        <f t="shared" si="72"/>
        <v>262225</v>
      </c>
      <c r="AC583" s="9" t="s">
        <v>14</v>
      </c>
      <c r="AD583" t="e">
        <f t="shared" si="73"/>
        <v>#REF!</v>
      </c>
      <c r="AE583" s="9" t="s">
        <v>14</v>
      </c>
      <c r="AF583">
        <f t="shared" si="74"/>
        <v>21895</v>
      </c>
      <c r="AG583">
        <f t="shared" si="75"/>
        <v>73445</v>
      </c>
      <c r="AH583">
        <f t="shared" si="76"/>
        <v>166885</v>
      </c>
      <c r="AI583" s="22">
        <f t="shared" si="77"/>
        <v>8.3496996853846888</v>
      </c>
      <c r="AJ583" s="28">
        <f t="shared" si="78"/>
        <v>28.008389741634094</v>
      </c>
      <c r="AK583" s="22">
        <f t="shared" si="79"/>
        <v>63.641910572981217</v>
      </c>
      <c r="AO583" s="9"/>
      <c r="AR583" s="9"/>
      <c r="AU583" s="9"/>
      <c r="AX583" s="9" t="s">
        <v>73</v>
      </c>
      <c r="AY583" s="57">
        <v>14475</v>
      </c>
      <c r="AZ583" s="57">
        <v>3590</v>
      </c>
      <c r="BA583" s="57">
        <v>3005</v>
      </c>
      <c r="BB583" s="57">
        <v>2320</v>
      </c>
      <c r="BC583" s="57">
        <v>1765</v>
      </c>
      <c r="BD583" s="57">
        <v>1460</v>
      </c>
      <c r="BE583" s="57">
        <v>2335</v>
      </c>
      <c r="BG583" t="str">
        <f>AX583</f>
        <v>KING'S COLLEGE HOSPITAL NHS FOUNDATION TRUST (RJZ)</v>
      </c>
      <c r="BH583">
        <f>VLOOKUP(BG583,AX583:AY762,2,0)</f>
        <v>14475</v>
      </c>
      <c r="BV583" s="9" t="s">
        <v>50</v>
      </c>
      <c r="BW583" s="57">
        <v>68570</v>
      </c>
      <c r="BX583" t="str">
        <f t="shared" si="68"/>
        <v>EPSOM AND ST HELIER UNIVERSITY HOSPITALS NHS TRUST (RVR)</v>
      </c>
      <c r="BY583">
        <f t="shared" si="69"/>
        <v>68570</v>
      </c>
      <c r="CN583" s="9" t="s">
        <v>59</v>
      </c>
      <c r="CO583" s="57">
        <v>33395</v>
      </c>
      <c r="CP583" t="str">
        <f t="shared" si="70"/>
        <v>GUY'S AND ST THOMAS' NHS FOUNDATION TRUST (RJ1)</v>
      </c>
      <c r="CQ583">
        <f t="shared" si="71"/>
        <v>33395</v>
      </c>
    </row>
    <row r="584" spans="1:95" x14ac:dyDescent="0.25">
      <c r="A584" s="9" t="s">
        <v>15</v>
      </c>
      <c r="B584" s="57">
        <v>375</v>
      </c>
      <c r="C584" s="57">
        <v>745</v>
      </c>
      <c r="D584" s="57">
        <v>1435</v>
      </c>
      <c r="E584" s="57">
        <v>1885</v>
      </c>
      <c r="F584" s="57">
        <v>2065</v>
      </c>
      <c r="G584" s="57">
        <v>2090</v>
      </c>
      <c r="H584" s="57">
        <v>1950</v>
      </c>
      <c r="I584" s="57">
        <v>1750</v>
      </c>
      <c r="J584" s="57">
        <v>1615</v>
      </c>
      <c r="K584" s="57">
        <v>1490</v>
      </c>
      <c r="L584" s="57">
        <v>1230</v>
      </c>
      <c r="M584" s="57">
        <v>1135</v>
      </c>
      <c r="N584" s="57">
        <v>935</v>
      </c>
      <c r="O584" s="57">
        <v>890</v>
      </c>
      <c r="P584" s="57">
        <v>775</v>
      </c>
      <c r="Q584" s="57">
        <v>650</v>
      </c>
      <c r="R584" s="57">
        <v>555</v>
      </c>
      <c r="S584" s="57">
        <v>475</v>
      </c>
      <c r="T584" s="57">
        <v>385</v>
      </c>
      <c r="U584" s="57">
        <v>335</v>
      </c>
      <c r="V584" s="57">
        <v>250</v>
      </c>
      <c r="W584" s="57">
        <v>215</v>
      </c>
      <c r="X584" s="57">
        <v>185</v>
      </c>
      <c r="Y584" s="57">
        <v>140</v>
      </c>
      <c r="Z584" s="57">
        <v>1000</v>
      </c>
      <c r="AA584" s="57">
        <v>725</v>
      </c>
      <c r="AB584">
        <f t="shared" si="72"/>
        <v>24555</v>
      </c>
      <c r="AC584" s="9" t="s">
        <v>15</v>
      </c>
      <c r="AD584" t="e">
        <f t="shared" si="73"/>
        <v>#REF!</v>
      </c>
      <c r="AE584" s="9" t="s">
        <v>15</v>
      </c>
      <c r="AF584">
        <f t="shared" si="74"/>
        <v>8595</v>
      </c>
      <c r="AG584">
        <f t="shared" si="75"/>
        <v>11770</v>
      </c>
      <c r="AH584">
        <f t="shared" si="76"/>
        <v>4190</v>
      </c>
      <c r="AI584" s="22">
        <f t="shared" si="77"/>
        <v>35.003054367745875</v>
      </c>
      <c r="AJ584" s="28">
        <f t="shared" si="78"/>
        <v>47.9332111586235</v>
      </c>
      <c r="AK584" s="22">
        <f t="shared" si="79"/>
        <v>17.063734473630625</v>
      </c>
      <c r="AO584" s="9"/>
      <c r="AR584" s="9"/>
      <c r="AU584" s="9"/>
      <c r="AX584" s="9" t="s">
        <v>163</v>
      </c>
      <c r="AY584" s="57">
        <v>14455</v>
      </c>
      <c r="AZ584" s="57">
        <v>3315</v>
      </c>
      <c r="BA584" s="57">
        <v>2975</v>
      </c>
      <c r="BB584" s="57">
        <v>2570</v>
      </c>
      <c r="BC584" s="57">
        <v>2100</v>
      </c>
      <c r="BD584" s="57">
        <v>2005</v>
      </c>
      <c r="BE584" s="57">
        <v>1490</v>
      </c>
      <c r="BG584" t="str">
        <f>AX584</f>
        <v>UNIVERSITY COLLEGE LONDON HOSPITALS NHS FOUNDATION TRUST (RRV)</v>
      </c>
      <c r="BH584">
        <f>VLOOKUP(BG584,AX584:AY763,2,0)</f>
        <v>14455</v>
      </c>
      <c r="BV584" s="9" t="s">
        <v>37</v>
      </c>
      <c r="BW584" s="57">
        <v>59375</v>
      </c>
      <c r="BX584" t="str">
        <f t="shared" si="68"/>
        <v>CROYDON HEALTH SERVICES NHS TRUST (RJ6)</v>
      </c>
      <c r="BY584">
        <f t="shared" si="69"/>
        <v>59375</v>
      </c>
      <c r="CN584" s="9" t="s">
        <v>89</v>
      </c>
      <c r="CO584" s="57">
        <v>29360</v>
      </c>
      <c r="CP584" t="str">
        <f t="shared" si="70"/>
        <v>MOORFIELDS EYE HOSPITAL NHS FOUNDATION TRUST (RP6)</v>
      </c>
      <c r="CQ584">
        <f t="shared" si="71"/>
        <v>29360</v>
      </c>
    </row>
    <row r="585" spans="1:95" x14ac:dyDescent="0.25">
      <c r="A585" s="9" t="s">
        <v>16</v>
      </c>
      <c r="B585" s="57">
        <v>480</v>
      </c>
      <c r="C585" s="57">
        <v>1805</v>
      </c>
      <c r="D585" s="57">
        <v>2845</v>
      </c>
      <c r="E585" s="57">
        <v>3970</v>
      </c>
      <c r="F585" s="57">
        <v>4590</v>
      </c>
      <c r="G585" s="57">
        <v>4935</v>
      </c>
      <c r="H585" s="57">
        <v>5045</v>
      </c>
      <c r="I585" s="57">
        <v>5010</v>
      </c>
      <c r="J585" s="57">
        <v>4675</v>
      </c>
      <c r="K585" s="57">
        <v>4615</v>
      </c>
      <c r="L585" s="57">
        <v>4520</v>
      </c>
      <c r="M585" s="57">
        <v>4290</v>
      </c>
      <c r="N585" s="57">
        <v>4155</v>
      </c>
      <c r="O585" s="57">
        <v>4220</v>
      </c>
      <c r="P585" s="57">
        <v>4215</v>
      </c>
      <c r="Q585" s="57">
        <v>4080</v>
      </c>
      <c r="R585" s="57">
        <v>4165</v>
      </c>
      <c r="S585" s="57">
        <v>4220</v>
      </c>
      <c r="T585" s="57">
        <v>4725</v>
      </c>
      <c r="U585" s="57">
        <v>4640</v>
      </c>
      <c r="V585" s="57">
        <v>4885</v>
      </c>
      <c r="W585" s="57">
        <v>5330</v>
      </c>
      <c r="X585" s="57">
        <v>6290</v>
      </c>
      <c r="Y585" s="57">
        <v>14310</v>
      </c>
      <c r="Z585" s="57">
        <v>29315</v>
      </c>
      <c r="AA585" s="57">
        <v>0</v>
      </c>
      <c r="AB585">
        <f t="shared" si="72"/>
        <v>141330</v>
      </c>
      <c r="AC585" s="9" t="s">
        <v>16</v>
      </c>
      <c r="AD585" t="e">
        <f t="shared" si="73"/>
        <v>#REF!</v>
      </c>
      <c r="AE585" s="9" t="s">
        <v>16</v>
      </c>
      <c r="AF585">
        <f t="shared" si="74"/>
        <v>18625</v>
      </c>
      <c r="AG585">
        <f t="shared" si="75"/>
        <v>40745</v>
      </c>
      <c r="AH585">
        <f t="shared" si="76"/>
        <v>81960</v>
      </c>
      <c r="AI585" s="22">
        <f t="shared" si="77"/>
        <v>13.178376848510579</v>
      </c>
      <c r="AJ585" s="28">
        <f t="shared" si="78"/>
        <v>28.829689379466494</v>
      </c>
      <c r="AK585" s="22">
        <f t="shared" si="79"/>
        <v>57.991933772022932</v>
      </c>
      <c r="AS585" s="9"/>
      <c r="AV585" s="9"/>
      <c r="AX585" s="9" t="s">
        <v>94</v>
      </c>
      <c r="AY585" s="57">
        <v>14390</v>
      </c>
      <c r="AZ585" s="57">
        <v>3950</v>
      </c>
      <c r="BA585" s="57">
        <v>3495</v>
      </c>
      <c r="BB585" s="57">
        <v>2735</v>
      </c>
      <c r="BC585" s="57">
        <v>2055</v>
      </c>
      <c r="BD585" s="57">
        <v>1445</v>
      </c>
      <c r="BE585" s="57">
        <v>710</v>
      </c>
      <c r="BG585" t="str">
        <f>AX585</f>
        <v>NORTH MIDDLESEX UNIVERSITY HOSPITAL NHS TRUST (RAP)</v>
      </c>
      <c r="BH585">
        <f>VLOOKUP(BG585,AX585:AY764,2,0)</f>
        <v>14390</v>
      </c>
      <c r="BV585" s="9" t="s">
        <v>59</v>
      </c>
      <c r="BW585" s="57">
        <v>54585</v>
      </c>
      <c r="BX585" t="str">
        <f t="shared" si="68"/>
        <v>GUY'S AND ST THOMAS' NHS FOUNDATION TRUST (RJ1)</v>
      </c>
      <c r="BY585">
        <f t="shared" si="69"/>
        <v>54585</v>
      </c>
      <c r="CN585" s="9" t="s">
        <v>182</v>
      </c>
      <c r="CO585" s="57">
        <v>29085</v>
      </c>
      <c r="CP585" t="str">
        <f t="shared" si="70"/>
        <v>WHITTINGTON HEALTH NHS TRUST (RKE)</v>
      </c>
      <c r="CQ585">
        <f t="shared" si="71"/>
        <v>29085</v>
      </c>
    </row>
    <row r="586" spans="1:95" x14ac:dyDescent="0.25">
      <c r="A586" s="9" t="s">
        <v>18</v>
      </c>
      <c r="B586" s="57">
        <v>0</v>
      </c>
      <c r="C586" s="57">
        <v>0</v>
      </c>
      <c r="D586" s="57">
        <v>0</v>
      </c>
      <c r="E586" s="57">
        <v>0</v>
      </c>
      <c r="F586" s="57">
        <v>0</v>
      </c>
      <c r="G586" s="57">
        <v>0</v>
      </c>
      <c r="H586" s="57">
        <v>0</v>
      </c>
      <c r="I586" s="57">
        <v>0</v>
      </c>
      <c r="J586" s="57">
        <v>0</v>
      </c>
      <c r="K586" s="57">
        <v>0</v>
      </c>
      <c r="L586" s="57">
        <v>0</v>
      </c>
      <c r="M586" s="57">
        <v>0</v>
      </c>
      <c r="N586" s="57">
        <v>0</v>
      </c>
      <c r="O586" s="57">
        <v>0</v>
      </c>
      <c r="P586" s="57">
        <v>0</v>
      </c>
      <c r="Q586" s="57">
        <v>0</v>
      </c>
      <c r="R586" s="57">
        <v>0</v>
      </c>
      <c r="S586" s="57">
        <v>0</v>
      </c>
      <c r="T586" s="57">
        <v>0</v>
      </c>
      <c r="U586" s="57">
        <v>0</v>
      </c>
      <c r="V586" s="57">
        <v>0</v>
      </c>
      <c r="W586" s="57">
        <v>0</v>
      </c>
      <c r="X586" s="57">
        <v>0</v>
      </c>
      <c r="Y586" s="57">
        <v>0</v>
      </c>
      <c r="Z586" s="57">
        <v>0</v>
      </c>
      <c r="AA586" s="57">
        <v>1770</v>
      </c>
      <c r="AB586">
        <f t="shared" si="72"/>
        <v>0</v>
      </c>
      <c r="AC586" s="9" t="s">
        <v>18</v>
      </c>
      <c r="AD586" t="e">
        <f t="shared" si="73"/>
        <v>#REF!</v>
      </c>
      <c r="AE586" s="9" t="s">
        <v>18</v>
      </c>
      <c r="AF586">
        <f t="shared" si="74"/>
        <v>0</v>
      </c>
      <c r="AG586">
        <f t="shared" si="75"/>
        <v>0</v>
      </c>
      <c r="AH586">
        <f t="shared" si="76"/>
        <v>0</v>
      </c>
      <c r="AI586" s="22" t="e">
        <f t="shared" si="77"/>
        <v>#DIV/0!</v>
      </c>
      <c r="AJ586" s="28" t="e">
        <f t="shared" si="78"/>
        <v>#DIV/0!</v>
      </c>
      <c r="AK586" s="22" t="e">
        <f t="shared" si="79"/>
        <v>#DIV/0!</v>
      </c>
      <c r="AS586" s="9"/>
      <c r="AV586" s="9"/>
      <c r="AX586" s="9" t="s">
        <v>158</v>
      </c>
      <c r="AY586" s="57">
        <v>12905</v>
      </c>
      <c r="AZ586" s="57">
        <v>3870</v>
      </c>
      <c r="BA586" s="57">
        <v>3180</v>
      </c>
      <c r="BB586" s="57">
        <v>2185</v>
      </c>
      <c r="BC586" s="57">
        <v>1410</v>
      </c>
      <c r="BD586" s="57">
        <v>1000</v>
      </c>
      <c r="BE586" s="57">
        <v>1260</v>
      </c>
      <c r="BG586" t="str">
        <f>AX586</f>
        <v>TOWER HAMLETS GP CARE GROUP CIC (AXA)</v>
      </c>
      <c r="BH586">
        <f>VLOOKUP(BG586,AX586:AY765,2,0)</f>
        <v>12905</v>
      </c>
      <c r="BV586" s="9" t="s">
        <v>74</v>
      </c>
      <c r="BW586" s="57">
        <v>54105</v>
      </c>
      <c r="BX586" t="str">
        <f t="shared" si="68"/>
        <v>KINGSTON HOSPITAL NHS FOUNDATION TRUST (RAX)</v>
      </c>
      <c r="BY586">
        <f t="shared" si="69"/>
        <v>54105</v>
      </c>
      <c r="CN586" s="9" t="s">
        <v>139</v>
      </c>
      <c r="CO586" s="57">
        <v>26985</v>
      </c>
      <c r="CP586" t="str">
        <f t="shared" si="70"/>
        <v>ST GEORGE'S UNIVERSITY HOSPITALS NHS FOUNDATION TRUST (RJ7)</v>
      </c>
      <c r="CQ586">
        <f t="shared" si="71"/>
        <v>26985</v>
      </c>
    </row>
    <row r="587" spans="1:95" x14ac:dyDescent="0.25">
      <c r="A587" s="9" t="s">
        <v>20</v>
      </c>
      <c r="B587" s="57">
        <v>105</v>
      </c>
      <c r="C587" s="57">
        <v>240</v>
      </c>
      <c r="D587" s="57">
        <v>455</v>
      </c>
      <c r="E587" s="57">
        <v>880</v>
      </c>
      <c r="F587" s="57">
        <v>1210</v>
      </c>
      <c r="G587" s="57">
        <v>1485</v>
      </c>
      <c r="H587" s="57">
        <v>1725</v>
      </c>
      <c r="I587" s="57">
        <v>1885</v>
      </c>
      <c r="J587" s="57">
        <v>1995</v>
      </c>
      <c r="K587" s="57">
        <v>1960</v>
      </c>
      <c r="L587" s="57">
        <v>1945</v>
      </c>
      <c r="M587" s="57">
        <v>1975</v>
      </c>
      <c r="N587" s="57">
        <v>1925</v>
      </c>
      <c r="O587" s="57">
        <v>1800</v>
      </c>
      <c r="P587" s="57">
        <v>1695</v>
      </c>
      <c r="Q587" s="57">
        <v>1660</v>
      </c>
      <c r="R587" s="57">
        <v>1595</v>
      </c>
      <c r="S587" s="57">
        <v>1585</v>
      </c>
      <c r="T587" s="57">
        <v>1610</v>
      </c>
      <c r="U587" s="57">
        <v>1555</v>
      </c>
      <c r="V587" s="57">
        <v>1615</v>
      </c>
      <c r="W587" s="57">
        <v>1680</v>
      </c>
      <c r="X587" s="57">
        <v>2515</v>
      </c>
      <c r="Y587" s="57">
        <v>4110</v>
      </c>
      <c r="Z587" s="57">
        <v>3095</v>
      </c>
      <c r="AA587" s="57">
        <v>10</v>
      </c>
      <c r="AB587">
        <f t="shared" si="72"/>
        <v>42300</v>
      </c>
      <c r="AC587" s="9" t="s">
        <v>20</v>
      </c>
      <c r="AD587" t="e">
        <f t="shared" si="73"/>
        <v>#REF!</v>
      </c>
      <c r="AE587" s="9" t="s">
        <v>20</v>
      </c>
      <c r="AF587">
        <f t="shared" si="74"/>
        <v>4375</v>
      </c>
      <c r="AG587">
        <f t="shared" si="75"/>
        <v>16905</v>
      </c>
      <c r="AH587">
        <f t="shared" si="76"/>
        <v>21020</v>
      </c>
      <c r="AI587" s="22">
        <f t="shared" si="77"/>
        <v>10.342789598108746</v>
      </c>
      <c r="AJ587" s="28">
        <f t="shared" si="78"/>
        <v>39.964539007092199</v>
      </c>
      <c r="AK587" s="22">
        <f t="shared" si="79"/>
        <v>49.692671394799056</v>
      </c>
      <c r="AS587" s="9"/>
      <c r="AV587" s="9"/>
      <c r="AX587" s="9" t="s">
        <v>160</v>
      </c>
      <c r="AY587" s="57">
        <v>12700</v>
      </c>
      <c r="AZ587" s="57">
        <v>1855</v>
      </c>
      <c r="BA587" s="57">
        <v>1560</v>
      </c>
      <c r="BB587" s="57">
        <v>1140</v>
      </c>
      <c r="BC587" s="57">
        <v>1260</v>
      </c>
      <c r="BD587" s="57">
        <v>3185</v>
      </c>
      <c r="BE587" s="57">
        <v>3700</v>
      </c>
      <c r="BG587" t="str">
        <f>AX587</f>
        <v>UCC - QUEEN ELIZABETH HOSPITAL (AD914)</v>
      </c>
      <c r="BH587">
        <f>VLOOKUP(BG587,AX587:AY766,2,0)</f>
        <v>12700</v>
      </c>
      <c r="BV587" s="9" t="s">
        <v>62</v>
      </c>
      <c r="BW587" s="57">
        <v>53095</v>
      </c>
      <c r="BX587" t="str">
        <f t="shared" si="68"/>
        <v>HOMERTON UNIVERSITY HOSPITAL NHS FOUNDATION TRUST (RQX)</v>
      </c>
      <c r="BY587">
        <f t="shared" si="69"/>
        <v>53095</v>
      </c>
      <c r="CN587" s="9" t="s">
        <v>163</v>
      </c>
      <c r="CO587" s="57">
        <v>26765</v>
      </c>
      <c r="CP587" t="str">
        <f t="shared" si="70"/>
        <v>UNIVERSITY COLLEGE LONDON HOSPITALS NHS FOUNDATION TRUST (RRV)</v>
      </c>
      <c r="CQ587">
        <f t="shared" si="71"/>
        <v>26765</v>
      </c>
    </row>
    <row r="588" spans="1:95" x14ac:dyDescent="0.25">
      <c r="A588" s="9" t="s">
        <v>22</v>
      </c>
      <c r="B588" s="57">
        <v>350</v>
      </c>
      <c r="C588" s="57">
        <v>655</v>
      </c>
      <c r="D588" s="57">
        <v>925</v>
      </c>
      <c r="E588" s="57">
        <v>1035</v>
      </c>
      <c r="F588" s="57">
        <v>1145</v>
      </c>
      <c r="G588" s="57">
        <v>1260</v>
      </c>
      <c r="H588" s="57">
        <v>1340</v>
      </c>
      <c r="I588" s="57">
        <v>1405</v>
      </c>
      <c r="J588" s="57">
        <v>1500</v>
      </c>
      <c r="K588" s="57">
        <v>1465</v>
      </c>
      <c r="L588" s="57">
        <v>1580</v>
      </c>
      <c r="M588" s="57">
        <v>1620</v>
      </c>
      <c r="N588" s="57">
        <v>1735</v>
      </c>
      <c r="O588" s="57">
        <v>1790</v>
      </c>
      <c r="P588" s="57">
        <v>1760</v>
      </c>
      <c r="Q588" s="57">
        <v>1920</v>
      </c>
      <c r="R588" s="57">
        <v>1970</v>
      </c>
      <c r="S588" s="57">
        <v>1870</v>
      </c>
      <c r="T588" s="57">
        <v>2020</v>
      </c>
      <c r="U588" s="57">
        <v>2055</v>
      </c>
      <c r="V588" s="57">
        <v>2110</v>
      </c>
      <c r="W588" s="57">
        <v>2065</v>
      </c>
      <c r="X588" s="57">
        <v>2510</v>
      </c>
      <c r="Y588" s="57">
        <v>3935</v>
      </c>
      <c r="Z588" s="57">
        <v>21290</v>
      </c>
      <c r="AA588" s="57">
        <v>0</v>
      </c>
      <c r="AB588">
        <f t="shared" si="72"/>
        <v>61310</v>
      </c>
      <c r="AC588" s="9" t="s">
        <v>22</v>
      </c>
      <c r="AD588" t="e">
        <f t="shared" si="73"/>
        <v>#REF!</v>
      </c>
      <c r="AE588" s="9" t="s">
        <v>22</v>
      </c>
      <c r="AF588">
        <f t="shared" si="74"/>
        <v>5370</v>
      </c>
      <c r="AG588">
        <f t="shared" si="75"/>
        <v>14195</v>
      </c>
      <c r="AH588">
        <f t="shared" si="76"/>
        <v>41745</v>
      </c>
      <c r="AI588" s="22">
        <f t="shared" si="77"/>
        <v>8.7587669221986637</v>
      </c>
      <c r="AJ588" s="28">
        <f t="shared" si="78"/>
        <v>23.152829880932963</v>
      </c>
      <c r="AK588" s="22">
        <f t="shared" si="79"/>
        <v>68.08840319686837</v>
      </c>
      <c r="AS588" s="9"/>
      <c r="AV588" s="9"/>
      <c r="AX588" s="9" t="s">
        <v>37</v>
      </c>
      <c r="AY588" s="57">
        <v>12580</v>
      </c>
      <c r="AZ588" s="57">
        <v>3485</v>
      </c>
      <c r="BA588" s="57">
        <v>3025</v>
      </c>
      <c r="BB588" s="57">
        <v>2520</v>
      </c>
      <c r="BC588" s="57">
        <v>1765</v>
      </c>
      <c r="BD588" s="57">
        <v>1195</v>
      </c>
      <c r="BE588" s="57">
        <v>590</v>
      </c>
      <c r="BG588" t="str">
        <f>AX588</f>
        <v>CROYDON HEALTH SERVICES NHS TRUST (RJ6)</v>
      </c>
      <c r="BH588">
        <f>VLOOKUP(BG588,AX588:AY767,2,0)</f>
        <v>12580</v>
      </c>
      <c r="BV588" s="9" t="s">
        <v>182</v>
      </c>
      <c r="BW588" s="57">
        <v>44235</v>
      </c>
      <c r="BX588" t="str">
        <f t="shared" si="68"/>
        <v>WHITTINGTON HEALTH NHS TRUST (RKE)</v>
      </c>
      <c r="BY588">
        <f t="shared" si="69"/>
        <v>44235</v>
      </c>
      <c r="CN588" s="9" t="s">
        <v>158</v>
      </c>
      <c r="CO588" s="57">
        <v>25980</v>
      </c>
      <c r="CP588" t="str">
        <f t="shared" si="70"/>
        <v>TOWER HAMLETS GP CARE GROUP CIC (AXA)</v>
      </c>
      <c r="CQ588">
        <f t="shared" si="71"/>
        <v>25980</v>
      </c>
    </row>
    <row r="589" spans="1:95" x14ac:dyDescent="0.25">
      <c r="A589" s="9" t="s">
        <v>23</v>
      </c>
      <c r="B589" s="57">
        <v>1690</v>
      </c>
      <c r="C589" s="57">
        <v>3090</v>
      </c>
      <c r="D589" s="57">
        <v>3140</v>
      </c>
      <c r="E589" s="57">
        <v>3015</v>
      </c>
      <c r="F589" s="57">
        <v>2995</v>
      </c>
      <c r="G589" s="57">
        <v>2995</v>
      </c>
      <c r="H589" s="57">
        <v>3130</v>
      </c>
      <c r="I589" s="57">
        <v>3350</v>
      </c>
      <c r="J589" s="57">
        <v>3440</v>
      </c>
      <c r="K589" s="57">
        <v>3450</v>
      </c>
      <c r="L589" s="57">
        <v>3545</v>
      </c>
      <c r="M589" s="57">
        <v>3510</v>
      </c>
      <c r="N589" s="57">
        <v>3585</v>
      </c>
      <c r="O589" s="57">
        <v>3490</v>
      </c>
      <c r="P589" s="57">
        <v>3555</v>
      </c>
      <c r="Q589" s="57">
        <v>3460</v>
      </c>
      <c r="R589" s="57">
        <v>3515</v>
      </c>
      <c r="S589" s="57">
        <v>3200</v>
      </c>
      <c r="T589" s="57">
        <v>3430</v>
      </c>
      <c r="U589" s="57">
        <v>3285</v>
      </c>
      <c r="V589" s="57">
        <v>3350</v>
      </c>
      <c r="W589" s="57">
        <v>3350</v>
      </c>
      <c r="X589" s="57">
        <v>3930</v>
      </c>
      <c r="Y589" s="57">
        <v>5690</v>
      </c>
      <c r="Z589" s="57">
        <v>19920</v>
      </c>
      <c r="AA589" s="57">
        <v>0</v>
      </c>
      <c r="AB589">
        <f t="shared" si="72"/>
        <v>101110</v>
      </c>
      <c r="AC589" s="9" t="s">
        <v>23</v>
      </c>
      <c r="AD589" t="e">
        <f t="shared" si="73"/>
        <v>#REF!</v>
      </c>
      <c r="AE589" s="9" t="s">
        <v>23</v>
      </c>
      <c r="AF589">
        <f t="shared" si="74"/>
        <v>16925</v>
      </c>
      <c r="AG589">
        <f t="shared" si="75"/>
        <v>31055</v>
      </c>
      <c r="AH589">
        <f t="shared" si="76"/>
        <v>53130</v>
      </c>
      <c r="AI589" s="22">
        <f t="shared" si="77"/>
        <v>16.73919493620809</v>
      </c>
      <c r="AJ589" s="28">
        <f t="shared" si="78"/>
        <v>30.71407378103056</v>
      </c>
      <c r="AK589" s="22">
        <f t="shared" si="79"/>
        <v>52.54673128276135</v>
      </c>
      <c r="AS589" s="9"/>
      <c r="AV589" s="9"/>
      <c r="AX589" s="9" t="s">
        <v>77</v>
      </c>
      <c r="AY589" s="57">
        <v>12160</v>
      </c>
      <c r="AZ589" s="57">
        <v>3105</v>
      </c>
      <c r="BA589" s="57">
        <v>2945</v>
      </c>
      <c r="BB589" s="57">
        <v>2635</v>
      </c>
      <c r="BC589" s="57">
        <v>1910</v>
      </c>
      <c r="BD589" s="57">
        <v>1140</v>
      </c>
      <c r="BE589" s="57">
        <v>425</v>
      </c>
      <c r="BG589" t="str">
        <f>AX589</f>
        <v>LEWISHAM AND GREENWICH NHS TRUST (RJ2)</v>
      </c>
      <c r="BH589">
        <f>VLOOKUP(BG589,AX589:AY768,2,0)</f>
        <v>12160</v>
      </c>
      <c r="BV589" s="9" t="s">
        <v>149</v>
      </c>
      <c r="BW589" s="57">
        <v>36985</v>
      </c>
      <c r="BX589" t="str">
        <f t="shared" si="68"/>
        <v>THE HILLINGDON HOSPITALS NHS FOUNDATION TRUST (RAS)</v>
      </c>
      <c r="BY589">
        <f t="shared" si="69"/>
        <v>36985</v>
      </c>
      <c r="CN589" s="9" t="s">
        <v>159</v>
      </c>
      <c r="CO589" s="57">
        <v>25435</v>
      </c>
      <c r="CP589" t="str">
        <f t="shared" si="70"/>
        <v>UCC - NORTHWICK PARK HOSPITAL (AD906)</v>
      </c>
      <c r="CQ589">
        <f t="shared" si="71"/>
        <v>25435</v>
      </c>
    </row>
    <row r="590" spans="1:95" x14ac:dyDescent="0.25">
      <c r="A590" s="9" t="s">
        <v>24</v>
      </c>
      <c r="B590" s="57">
        <v>365</v>
      </c>
      <c r="C590" s="57">
        <v>780</v>
      </c>
      <c r="D590" s="57">
        <v>1310</v>
      </c>
      <c r="E590" s="57">
        <v>1815</v>
      </c>
      <c r="F590" s="57">
        <v>2375</v>
      </c>
      <c r="G590" s="57">
        <v>2885</v>
      </c>
      <c r="H590" s="57">
        <v>3215</v>
      </c>
      <c r="I590" s="57">
        <v>3430</v>
      </c>
      <c r="J590" s="57">
        <v>3665</v>
      </c>
      <c r="K590" s="57">
        <v>3675</v>
      </c>
      <c r="L590" s="57">
        <v>3800</v>
      </c>
      <c r="M590" s="57">
        <v>4000</v>
      </c>
      <c r="N590" s="57">
        <v>3835</v>
      </c>
      <c r="O590" s="57">
        <v>3900</v>
      </c>
      <c r="P590" s="57">
        <v>3935</v>
      </c>
      <c r="Q590" s="57">
        <v>3870</v>
      </c>
      <c r="R590" s="57">
        <v>3850</v>
      </c>
      <c r="S590" s="57">
        <v>3955</v>
      </c>
      <c r="T590" s="57">
        <v>3950</v>
      </c>
      <c r="U590" s="57">
        <v>4025</v>
      </c>
      <c r="V590" s="57">
        <v>4150</v>
      </c>
      <c r="W590" s="57">
        <v>4410</v>
      </c>
      <c r="X590" s="57">
        <v>5520</v>
      </c>
      <c r="Y590" s="57">
        <v>18895</v>
      </c>
      <c r="Z590" s="57">
        <v>12890</v>
      </c>
      <c r="AA590" s="57">
        <v>10</v>
      </c>
      <c r="AB590">
        <f t="shared" si="72"/>
        <v>108500</v>
      </c>
      <c r="AC590" s="9" t="s">
        <v>24</v>
      </c>
      <c r="AD590" t="e">
        <f t="shared" si="73"/>
        <v>#REF!</v>
      </c>
      <c r="AE590" s="9" t="s">
        <v>24</v>
      </c>
      <c r="AF590">
        <f t="shared" si="74"/>
        <v>9530</v>
      </c>
      <c r="AG590">
        <f t="shared" si="75"/>
        <v>33455</v>
      </c>
      <c r="AH590">
        <f t="shared" si="76"/>
        <v>65515</v>
      </c>
      <c r="AI590" s="22">
        <f t="shared" si="77"/>
        <v>8.7834101382488488</v>
      </c>
      <c r="AJ590" s="28">
        <f t="shared" si="78"/>
        <v>30.834101382488477</v>
      </c>
      <c r="AK590" s="22">
        <f t="shared" si="79"/>
        <v>60.382488479262676</v>
      </c>
      <c r="AS590" s="9"/>
      <c r="AV590" s="9"/>
      <c r="AX590" s="9" t="s">
        <v>93</v>
      </c>
      <c r="AY590" s="57">
        <v>11870</v>
      </c>
      <c r="AZ590" s="57">
        <v>2480</v>
      </c>
      <c r="BA590" s="57">
        <v>2550</v>
      </c>
      <c r="BB590" s="57">
        <v>2465</v>
      </c>
      <c r="BC590" s="57">
        <v>2200</v>
      </c>
      <c r="BD590" s="57">
        <v>1420</v>
      </c>
      <c r="BE590" s="57">
        <v>755</v>
      </c>
      <c r="BG590" t="str">
        <f>AX590</f>
        <v>NORTH EAST LONDON NHS FOUNDATION TRUST (RAT)</v>
      </c>
      <c r="BH590">
        <f>VLOOKUP(BG590,AX590:AY769,2,0)</f>
        <v>11870</v>
      </c>
      <c r="BV590" s="9" t="s">
        <v>163</v>
      </c>
      <c r="BW590" s="57">
        <v>31295</v>
      </c>
      <c r="BX590" t="str">
        <f t="shared" si="68"/>
        <v>UNIVERSITY COLLEGE LONDON HOSPITALS NHS FOUNDATION TRUST (RRV)</v>
      </c>
      <c r="BY590">
        <f t="shared" si="69"/>
        <v>31295</v>
      </c>
      <c r="CN590" s="9" t="s">
        <v>74</v>
      </c>
      <c r="CO590" s="57">
        <v>24840</v>
      </c>
      <c r="CP590" t="str">
        <f t="shared" si="70"/>
        <v>KINGSTON HOSPITAL NHS FOUNDATION TRUST (RAX)</v>
      </c>
      <c r="CQ590">
        <f t="shared" si="71"/>
        <v>24840</v>
      </c>
    </row>
    <row r="591" spans="1:95" x14ac:dyDescent="0.25">
      <c r="A591" s="9" t="s">
        <v>25</v>
      </c>
      <c r="B591" s="57">
        <v>3920</v>
      </c>
      <c r="C591" s="57">
        <v>8375</v>
      </c>
      <c r="D591" s="57">
        <v>8260</v>
      </c>
      <c r="E591" s="57">
        <v>6065</v>
      </c>
      <c r="F591" s="57">
        <v>4215</v>
      </c>
      <c r="G591" s="57">
        <v>2865</v>
      </c>
      <c r="H591" s="57">
        <v>1805</v>
      </c>
      <c r="I591" s="57">
        <v>1225</v>
      </c>
      <c r="J591" s="57">
        <v>860</v>
      </c>
      <c r="K591" s="57">
        <v>625</v>
      </c>
      <c r="L591" s="57">
        <v>485</v>
      </c>
      <c r="M591" s="57">
        <v>400</v>
      </c>
      <c r="N591" s="57">
        <v>230</v>
      </c>
      <c r="O591" s="57">
        <v>180</v>
      </c>
      <c r="P591" s="57">
        <v>120</v>
      </c>
      <c r="Q591" s="57">
        <v>100</v>
      </c>
      <c r="R591" s="57">
        <v>75</v>
      </c>
      <c r="S591" s="57">
        <v>65</v>
      </c>
      <c r="T591" s="57">
        <v>45</v>
      </c>
      <c r="U591" s="57">
        <v>30</v>
      </c>
      <c r="V591" s="57">
        <v>25</v>
      </c>
      <c r="W591" s="57">
        <v>25</v>
      </c>
      <c r="X591" s="57">
        <v>25</v>
      </c>
      <c r="Y591" s="57">
        <v>10</v>
      </c>
      <c r="Z591" s="57">
        <v>15</v>
      </c>
      <c r="AA591" s="57">
        <v>0</v>
      </c>
      <c r="AB591">
        <f t="shared" si="72"/>
        <v>40045</v>
      </c>
      <c r="AC591" s="9" t="s">
        <v>25</v>
      </c>
      <c r="AD591" t="e">
        <f t="shared" si="73"/>
        <v>#REF!</v>
      </c>
      <c r="AE591" s="9" t="s">
        <v>25</v>
      </c>
      <c r="AF591">
        <f t="shared" si="74"/>
        <v>33700</v>
      </c>
      <c r="AG591">
        <f t="shared" si="75"/>
        <v>5930</v>
      </c>
      <c r="AH591">
        <f t="shared" si="76"/>
        <v>415</v>
      </c>
      <c r="AI591" s="22">
        <f t="shared" si="77"/>
        <v>84.15532525908354</v>
      </c>
      <c r="AJ591" s="28">
        <f t="shared" si="78"/>
        <v>14.808340616806092</v>
      </c>
      <c r="AK591" s="22">
        <f t="shared" si="79"/>
        <v>1.0363341241103758</v>
      </c>
      <c r="AS591" s="9"/>
      <c r="AV591" s="9"/>
      <c r="AX591" s="9" t="s">
        <v>74</v>
      </c>
      <c r="AY591" s="57">
        <v>11465</v>
      </c>
      <c r="AZ591" s="57">
        <v>2565</v>
      </c>
      <c r="BA591" s="57">
        <v>2545</v>
      </c>
      <c r="BB591" s="57">
        <v>2470</v>
      </c>
      <c r="BC591" s="57">
        <v>2210</v>
      </c>
      <c r="BD591" s="57">
        <v>1380</v>
      </c>
      <c r="BE591" s="57">
        <v>295</v>
      </c>
      <c r="BG591" t="str">
        <f>AX591</f>
        <v>KINGSTON HOSPITAL NHS FOUNDATION TRUST (RAX)</v>
      </c>
      <c r="BH591">
        <f>VLOOKUP(BG591,AX591:AY770,2,0)</f>
        <v>11465</v>
      </c>
      <c r="BV591" s="9" t="s">
        <v>160</v>
      </c>
      <c r="BW591" s="57">
        <v>18160</v>
      </c>
      <c r="BX591" t="str">
        <f t="shared" si="68"/>
        <v>UCC - QUEEN ELIZABETH HOSPITAL (AD914)</v>
      </c>
      <c r="BY591">
        <f t="shared" si="69"/>
        <v>18160</v>
      </c>
      <c r="CN591" s="9" t="s">
        <v>62</v>
      </c>
      <c r="CO591" s="57">
        <v>22990</v>
      </c>
      <c r="CP591" t="str">
        <f t="shared" si="70"/>
        <v>HOMERTON UNIVERSITY HOSPITAL NHS FOUNDATION TRUST (RQX)</v>
      </c>
      <c r="CQ591">
        <f t="shared" si="71"/>
        <v>22990</v>
      </c>
    </row>
    <row r="592" spans="1:95" x14ac:dyDescent="0.25">
      <c r="A592" s="9" t="s">
        <v>26</v>
      </c>
      <c r="B592" s="57">
        <v>3220</v>
      </c>
      <c r="C592" s="57">
        <v>2335</v>
      </c>
      <c r="D592" s="57">
        <v>2640</v>
      </c>
      <c r="E592" s="57">
        <v>3375</v>
      </c>
      <c r="F592" s="57">
        <v>3895</v>
      </c>
      <c r="G592" s="57">
        <v>4400</v>
      </c>
      <c r="H592" s="57">
        <v>4690</v>
      </c>
      <c r="I592" s="57">
        <v>4785</v>
      </c>
      <c r="J592" s="57">
        <v>5065</v>
      </c>
      <c r="K592" s="57">
        <v>4890</v>
      </c>
      <c r="L592" s="57">
        <v>5020</v>
      </c>
      <c r="M592" s="57">
        <v>4720</v>
      </c>
      <c r="N592" s="57">
        <v>4670</v>
      </c>
      <c r="O592" s="57">
        <v>4680</v>
      </c>
      <c r="P592" s="57">
        <v>4570</v>
      </c>
      <c r="Q592" s="57">
        <v>4560</v>
      </c>
      <c r="R592" s="57">
        <v>4505</v>
      </c>
      <c r="S592" s="57">
        <v>4400</v>
      </c>
      <c r="T592" s="57">
        <v>4440</v>
      </c>
      <c r="U592" s="57">
        <v>4320</v>
      </c>
      <c r="V592" s="57">
        <v>4385</v>
      </c>
      <c r="W592" s="57">
        <v>4680</v>
      </c>
      <c r="X592" s="57">
        <v>5355</v>
      </c>
      <c r="Y592" s="57">
        <v>12865</v>
      </c>
      <c r="Z592" s="57">
        <v>33475</v>
      </c>
      <c r="AA592" s="57">
        <v>85</v>
      </c>
      <c r="AB592">
        <f t="shared" si="72"/>
        <v>145940</v>
      </c>
      <c r="AC592" s="9" t="s">
        <v>26</v>
      </c>
      <c r="AD592" t="e">
        <f t="shared" si="73"/>
        <v>#REF!</v>
      </c>
      <c r="AE592" s="9" t="s">
        <v>26</v>
      </c>
      <c r="AF592">
        <f t="shared" si="74"/>
        <v>19865</v>
      </c>
      <c r="AG592">
        <f t="shared" si="75"/>
        <v>43090</v>
      </c>
      <c r="AH592">
        <f t="shared" si="76"/>
        <v>82985</v>
      </c>
      <c r="AI592" s="22">
        <f t="shared" si="77"/>
        <v>13.611758256817872</v>
      </c>
      <c r="AJ592" s="28">
        <f t="shared" si="78"/>
        <v>29.525832533918049</v>
      </c>
      <c r="AK592" s="22">
        <f t="shared" si="79"/>
        <v>56.862409209264086</v>
      </c>
      <c r="AS592" s="9"/>
      <c r="AV592" s="9"/>
      <c r="AX592" s="9" t="s">
        <v>31</v>
      </c>
      <c r="AY592" s="57">
        <v>10600</v>
      </c>
      <c r="AZ592" s="57">
        <v>3350</v>
      </c>
      <c r="BA592" s="57">
        <v>2675</v>
      </c>
      <c r="BB592" s="57">
        <v>1955</v>
      </c>
      <c r="BC592" s="57">
        <v>1370</v>
      </c>
      <c r="BD592" s="57">
        <v>850</v>
      </c>
      <c r="BE592" s="57">
        <v>400</v>
      </c>
      <c r="BG592" t="str">
        <f>AX592</f>
        <v>CHELSEA AND WESTMINSTER HOSPITAL NHS FOUNDATION TRUST (RQM)</v>
      </c>
      <c r="BH592">
        <f>VLOOKUP(BG592,AX592:AY771,2,0)</f>
        <v>10600</v>
      </c>
      <c r="BV592" s="9" t="s">
        <v>159</v>
      </c>
      <c r="BW592" s="57">
        <v>12215</v>
      </c>
      <c r="BX592" t="str">
        <f t="shared" si="68"/>
        <v>UCC - NORTHWICK PARK HOSPITAL (AD906)</v>
      </c>
      <c r="BY592">
        <f t="shared" si="69"/>
        <v>12215</v>
      </c>
      <c r="CN592" s="9" t="s">
        <v>11</v>
      </c>
      <c r="CO592" s="57">
        <v>20510</v>
      </c>
      <c r="CP592" t="str">
        <f t="shared" si="70"/>
        <v>BARKING, HAVERING AND REDBRIDGE UNIVERSITY HOSPITALS NHS TRUST (RF4)</v>
      </c>
      <c r="CQ592">
        <f t="shared" si="71"/>
        <v>20510</v>
      </c>
    </row>
    <row r="593" spans="1:95" x14ac:dyDescent="0.25">
      <c r="A593" s="9" t="s">
        <v>27</v>
      </c>
      <c r="B593" s="57">
        <v>175</v>
      </c>
      <c r="C593" s="57">
        <v>450</v>
      </c>
      <c r="D593" s="57">
        <v>1045</v>
      </c>
      <c r="E593" s="57">
        <v>1505</v>
      </c>
      <c r="F593" s="57">
        <v>1840</v>
      </c>
      <c r="G593" s="57">
        <v>2030</v>
      </c>
      <c r="H593" s="57">
        <v>2015</v>
      </c>
      <c r="I593" s="57">
        <v>2085</v>
      </c>
      <c r="J593" s="57">
        <v>2055</v>
      </c>
      <c r="K593" s="57">
        <v>2045</v>
      </c>
      <c r="L593" s="57">
        <v>2045</v>
      </c>
      <c r="M593" s="57">
        <v>2100</v>
      </c>
      <c r="N593" s="57">
        <v>2385</v>
      </c>
      <c r="O593" s="57">
        <v>2310</v>
      </c>
      <c r="P593" s="57">
        <v>2260</v>
      </c>
      <c r="Q593" s="57">
        <v>2355</v>
      </c>
      <c r="R593" s="57">
        <v>2300</v>
      </c>
      <c r="S593" s="57">
        <v>2355</v>
      </c>
      <c r="T593" s="57">
        <v>2640</v>
      </c>
      <c r="U593" s="57">
        <v>2635</v>
      </c>
      <c r="V593" s="57">
        <v>2730</v>
      </c>
      <c r="W593" s="57">
        <v>2825</v>
      </c>
      <c r="X593" s="57">
        <v>3395</v>
      </c>
      <c r="Y593" s="57">
        <v>5620</v>
      </c>
      <c r="Z593" s="57">
        <v>17655</v>
      </c>
      <c r="AA593" s="57">
        <v>25</v>
      </c>
      <c r="AB593">
        <f t="shared" si="72"/>
        <v>70855</v>
      </c>
      <c r="AC593" s="9" t="s">
        <v>27</v>
      </c>
      <c r="AD593" t="e">
        <f t="shared" si="73"/>
        <v>#REF!</v>
      </c>
      <c r="AE593" s="9" t="s">
        <v>27</v>
      </c>
      <c r="AF593">
        <f t="shared" si="74"/>
        <v>7045</v>
      </c>
      <c r="AG593">
        <f t="shared" si="75"/>
        <v>19300</v>
      </c>
      <c r="AH593">
        <f t="shared" si="76"/>
        <v>44510</v>
      </c>
      <c r="AI593" s="22">
        <f t="shared" si="77"/>
        <v>9.9428410133370981</v>
      </c>
      <c r="AJ593" s="28">
        <f t="shared" si="78"/>
        <v>27.238726977630375</v>
      </c>
      <c r="AK593" s="22">
        <f t="shared" si="79"/>
        <v>62.818432009032534</v>
      </c>
      <c r="AS593" s="9"/>
      <c r="AV593" s="9"/>
      <c r="AX593" s="9" t="s">
        <v>30</v>
      </c>
      <c r="AY593" s="57">
        <v>10475</v>
      </c>
      <c r="AZ593" s="57">
        <v>2340</v>
      </c>
      <c r="BA593" s="57">
        <v>2355</v>
      </c>
      <c r="BB593" s="57">
        <v>2250</v>
      </c>
      <c r="BC593" s="57">
        <v>1770</v>
      </c>
      <c r="BD593" s="57">
        <v>1050</v>
      </c>
      <c r="BE593" s="57">
        <v>710</v>
      </c>
      <c r="BG593" t="str">
        <f>AX593</f>
        <v>CENTRAL LONDON COMMUNITY HEALTHCARE NHS TRUST (RYX)</v>
      </c>
      <c r="BH593">
        <f>VLOOKUP(BG593,AX593:AY772,2,0)</f>
        <v>10475</v>
      </c>
      <c r="BV593" s="9" t="s">
        <v>158</v>
      </c>
      <c r="BW593" s="57">
        <v>10725</v>
      </c>
      <c r="BX593" t="str">
        <f t="shared" si="68"/>
        <v>TOWER HAMLETS GP CARE GROUP CIC (AXA)</v>
      </c>
      <c r="BY593">
        <f t="shared" si="69"/>
        <v>10725</v>
      </c>
      <c r="CN593" s="9" t="s">
        <v>160</v>
      </c>
      <c r="CO593" s="57">
        <v>18375</v>
      </c>
      <c r="CP593" t="str">
        <f t="shared" si="70"/>
        <v>UCC - QUEEN ELIZABETH HOSPITAL (AD914)</v>
      </c>
      <c r="CQ593">
        <f t="shared" si="71"/>
        <v>18375</v>
      </c>
    </row>
    <row r="594" spans="1:95" x14ac:dyDescent="0.25">
      <c r="A594" s="9" t="s">
        <v>28</v>
      </c>
      <c r="B594" s="57">
        <v>520</v>
      </c>
      <c r="C594" s="57">
        <v>2050</v>
      </c>
      <c r="D594" s="57">
        <v>2980</v>
      </c>
      <c r="E594" s="57">
        <v>4205</v>
      </c>
      <c r="F594" s="57">
        <v>5155</v>
      </c>
      <c r="G594" s="57">
        <v>5835</v>
      </c>
      <c r="H594" s="57">
        <v>5920</v>
      </c>
      <c r="I594" s="57">
        <v>5880</v>
      </c>
      <c r="J594" s="57">
        <v>5760</v>
      </c>
      <c r="K594" s="57">
        <v>5530</v>
      </c>
      <c r="L594" s="57">
        <v>5525</v>
      </c>
      <c r="M594" s="57">
        <v>5315</v>
      </c>
      <c r="N594" s="57">
        <v>5200</v>
      </c>
      <c r="O594" s="57">
        <v>5145</v>
      </c>
      <c r="P594" s="57">
        <v>4985</v>
      </c>
      <c r="Q594" s="57">
        <v>4810</v>
      </c>
      <c r="R594" s="57">
        <v>4650</v>
      </c>
      <c r="S594" s="57">
        <v>4235</v>
      </c>
      <c r="T594" s="57">
        <v>4135</v>
      </c>
      <c r="U594" s="57">
        <v>3810</v>
      </c>
      <c r="V594" s="57">
        <v>3680</v>
      </c>
      <c r="W594" s="57">
        <v>3825</v>
      </c>
      <c r="X594" s="57">
        <v>3970</v>
      </c>
      <c r="Y594" s="57">
        <v>8280</v>
      </c>
      <c r="Z594" s="57">
        <v>14100</v>
      </c>
      <c r="AA594" s="57">
        <v>15</v>
      </c>
      <c r="AB594">
        <f t="shared" si="72"/>
        <v>125500</v>
      </c>
      <c r="AC594" s="9" t="s">
        <v>28</v>
      </c>
      <c r="AD594" t="e">
        <f t="shared" si="73"/>
        <v>#REF!</v>
      </c>
      <c r="AE594" s="9" t="s">
        <v>28</v>
      </c>
      <c r="AF594">
        <f t="shared" si="74"/>
        <v>20745</v>
      </c>
      <c r="AG594">
        <f t="shared" si="75"/>
        <v>49260</v>
      </c>
      <c r="AH594">
        <f t="shared" si="76"/>
        <v>55495</v>
      </c>
      <c r="AI594" s="22">
        <f t="shared" si="77"/>
        <v>16.529880478087648</v>
      </c>
      <c r="AJ594" s="28">
        <f t="shared" si="78"/>
        <v>39.250996015936259</v>
      </c>
      <c r="AK594" s="22">
        <f t="shared" si="79"/>
        <v>44.219123505976093</v>
      </c>
      <c r="AS594" s="9"/>
      <c r="AV594" s="9"/>
      <c r="AX594" s="9" t="s">
        <v>182</v>
      </c>
      <c r="AY594" s="57">
        <v>10160</v>
      </c>
      <c r="AZ594" s="57">
        <v>2725</v>
      </c>
      <c r="BA594" s="57">
        <v>2270</v>
      </c>
      <c r="BB594" s="57">
        <v>1860</v>
      </c>
      <c r="BC594" s="57">
        <v>1545</v>
      </c>
      <c r="BD594" s="57">
        <v>1155</v>
      </c>
      <c r="BE594" s="57">
        <v>605</v>
      </c>
      <c r="BG594" t="str">
        <f>AX594</f>
        <v>WHITTINGTON HEALTH NHS TRUST (RKE)</v>
      </c>
      <c r="BH594">
        <f>VLOOKUP(BG594,AX594:AY773,2,0)</f>
        <v>10160</v>
      </c>
      <c r="BV594" s="9" t="s">
        <v>174</v>
      </c>
      <c r="BW594" s="57">
        <v>10540</v>
      </c>
      <c r="BX594" t="str">
        <f t="shared" si="68"/>
        <v>URGENT CARE CENTRE (AD903)</v>
      </c>
      <c r="BY594">
        <f t="shared" si="69"/>
        <v>10540</v>
      </c>
      <c r="CN594" s="9" t="s">
        <v>174</v>
      </c>
      <c r="CO594" s="57">
        <v>18300</v>
      </c>
      <c r="CP594" t="str">
        <f t="shared" si="70"/>
        <v>URGENT CARE CENTRE (AD903)</v>
      </c>
      <c r="CQ594">
        <f t="shared" si="71"/>
        <v>18300</v>
      </c>
    </row>
    <row r="595" spans="1:95" x14ac:dyDescent="0.25">
      <c r="A595" s="9" t="s">
        <v>29</v>
      </c>
      <c r="B595" s="57">
        <v>1160</v>
      </c>
      <c r="C595" s="57">
        <v>4135</v>
      </c>
      <c r="D595" s="57">
        <v>4990</v>
      </c>
      <c r="E595" s="57">
        <v>4905</v>
      </c>
      <c r="F595" s="57">
        <v>4830</v>
      </c>
      <c r="G595" s="57">
        <v>4700</v>
      </c>
      <c r="H595" s="57">
        <v>4385</v>
      </c>
      <c r="I595" s="57">
        <v>4210</v>
      </c>
      <c r="J595" s="57">
        <v>3840</v>
      </c>
      <c r="K595" s="57">
        <v>3505</v>
      </c>
      <c r="L595" s="57">
        <v>3325</v>
      </c>
      <c r="M595" s="57">
        <v>3135</v>
      </c>
      <c r="N595" s="57">
        <v>2955</v>
      </c>
      <c r="O595" s="57">
        <v>2680</v>
      </c>
      <c r="P595" s="57">
        <v>2660</v>
      </c>
      <c r="Q595" s="57">
        <v>2515</v>
      </c>
      <c r="R595" s="57">
        <v>2455</v>
      </c>
      <c r="S595" s="57">
        <v>2365</v>
      </c>
      <c r="T595" s="57">
        <v>2285</v>
      </c>
      <c r="U595" s="57">
        <v>2245</v>
      </c>
      <c r="V595" s="57">
        <v>2080</v>
      </c>
      <c r="W595" s="57">
        <v>2055</v>
      </c>
      <c r="X595" s="57">
        <v>2130</v>
      </c>
      <c r="Y595" s="57">
        <v>2235</v>
      </c>
      <c r="Z595" s="57">
        <v>33250</v>
      </c>
      <c r="AA595" s="57">
        <v>95</v>
      </c>
      <c r="AB595">
        <f t="shared" si="72"/>
        <v>109030</v>
      </c>
      <c r="AC595" s="9" t="s">
        <v>29</v>
      </c>
      <c r="AD595" t="e">
        <f t="shared" si="73"/>
        <v>#REF!</v>
      </c>
      <c r="AE595" s="9" t="s">
        <v>29</v>
      </c>
      <c r="AF595">
        <f t="shared" si="74"/>
        <v>24720</v>
      </c>
      <c r="AG595">
        <f t="shared" si="75"/>
        <v>30695</v>
      </c>
      <c r="AH595">
        <f t="shared" si="76"/>
        <v>53615</v>
      </c>
      <c r="AI595" s="22">
        <f t="shared" si="77"/>
        <v>22.672658901219847</v>
      </c>
      <c r="AJ595" s="28">
        <f t="shared" si="78"/>
        <v>28.152801981106119</v>
      </c>
      <c r="AK595" s="22">
        <f t="shared" si="79"/>
        <v>49.17453911767403</v>
      </c>
      <c r="AS595" s="9"/>
      <c r="AV595" s="9"/>
      <c r="AX595" s="9" t="s">
        <v>50</v>
      </c>
      <c r="AY595" s="57">
        <v>9830</v>
      </c>
      <c r="AZ595" s="57">
        <v>3200</v>
      </c>
      <c r="BA595" s="57">
        <v>2565</v>
      </c>
      <c r="BB595" s="57">
        <v>1820</v>
      </c>
      <c r="BC595" s="57">
        <v>1280</v>
      </c>
      <c r="BD595" s="57">
        <v>710</v>
      </c>
      <c r="BE595" s="57">
        <v>255</v>
      </c>
      <c r="BG595" t="str">
        <f>AX595</f>
        <v>EPSOM AND ST HELIER UNIVERSITY HOSPITALS NHS TRUST (RVR)</v>
      </c>
      <c r="BH595">
        <f>VLOOKUP(BG595,AX595:AY774,2,0)</f>
        <v>9830</v>
      </c>
      <c r="BV595" s="9" t="s">
        <v>63</v>
      </c>
      <c r="BW595" s="57">
        <v>9550</v>
      </c>
      <c r="BX595" t="str">
        <f t="shared" si="68"/>
        <v>HOUNSLOW AND RICHMOND COMMUNITY HEALTHCARE NHS TRUST (RY9)</v>
      </c>
      <c r="BY595">
        <f t="shared" si="69"/>
        <v>9550</v>
      </c>
      <c r="CN595" s="9" t="s">
        <v>161</v>
      </c>
      <c r="CO595" s="57">
        <v>18050</v>
      </c>
      <c r="CP595" t="str">
        <f t="shared" si="70"/>
        <v>UCC AT HILLINGDON HOSPITAL (AD904)</v>
      </c>
      <c r="CQ595">
        <f t="shared" si="71"/>
        <v>18050</v>
      </c>
    </row>
    <row r="596" spans="1:95" x14ac:dyDescent="0.25">
      <c r="A596" s="9" t="s">
        <v>30</v>
      </c>
      <c r="B596" s="57">
        <v>710</v>
      </c>
      <c r="C596" s="57">
        <v>1050</v>
      </c>
      <c r="D596" s="57">
        <v>1770</v>
      </c>
      <c r="E596" s="57">
        <v>2250</v>
      </c>
      <c r="F596" s="57">
        <v>2355</v>
      </c>
      <c r="G596" s="57">
        <v>2340</v>
      </c>
      <c r="H596" s="57">
        <v>2170</v>
      </c>
      <c r="I596" s="57">
        <v>1945</v>
      </c>
      <c r="J596" s="57">
        <v>1690</v>
      </c>
      <c r="K596" s="57">
        <v>1470</v>
      </c>
      <c r="L596" s="57">
        <v>1225</v>
      </c>
      <c r="M596" s="57">
        <v>1075</v>
      </c>
      <c r="N596" s="57">
        <v>885</v>
      </c>
      <c r="O596" s="57">
        <v>675</v>
      </c>
      <c r="P596" s="57">
        <v>595</v>
      </c>
      <c r="Q596" s="57">
        <v>480</v>
      </c>
      <c r="R596" s="57">
        <v>340</v>
      </c>
      <c r="S596" s="57">
        <v>290</v>
      </c>
      <c r="T596" s="57">
        <v>220</v>
      </c>
      <c r="U596" s="57">
        <v>160</v>
      </c>
      <c r="V596" s="57">
        <v>145</v>
      </c>
      <c r="W596" s="57">
        <v>85</v>
      </c>
      <c r="X596" s="57">
        <v>65</v>
      </c>
      <c r="Y596" s="57">
        <v>55</v>
      </c>
      <c r="Z596" s="57">
        <v>10</v>
      </c>
      <c r="AA596" s="57">
        <v>0</v>
      </c>
      <c r="AB596">
        <f t="shared" si="72"/>
        <v>24055</v>
      </c>
      <c r="AC596" s="9" t="s">
        <v>30</v>
      </c>
      <c r="AD596" t="e">
        <f t="shared" si="73"/>
        <v>#REF!</v>
      </c>
      <c r="AE596" s="9" t="s">
        <v>30</v>
      </c>
      <c r="AF596">
        <f t="shared" si="74"/>
        <v>10475</v>
      </c>
      <c r="AG596">
        <f t="shared" si="75"/>
        <v>11730</v>
      </c>
      <c r="AH596">
        <f t="shared" si="76"/>
        <v>1850</v>
      </c>
      <c r="AI596" s="22">
        <f t="shared" si="77"/>
        <v>43.546040324256914</v>
      </c>
      <c r="AJ596" s="28">
        <f t="shared" si="78"/>
        <v>48.763250883392232</v>
      </c>
      <c r="AK596" s="22">
        <f t="shared" si="79"/>
        <v>7.690708792350863</v>
      </c>
      <c r="AS596" s="9"/>
      <c r="AV596" s="9"/>
      <c r="AX596" s="9" t="s">
        <v>15</v>
      </c>
      <c r="AY596" s="57">
        <v>8595</v>
      </c>
      <c r="AZ596" s="57">
        <v>2090</v>
      </c>
      <c r="BA596" s="57">
        <v>2065</v>
      </c>
      <c r="BB596" s="57">
        <v>1885</v>
      </c>
      <c r="BC596" s="57">
        <v>1435</v>
      </c>
      <c r="BD596" s="57">
        <v>745</v>
      </c>
      <c r="BE596" s="57">
        <v>375</v>
      </c>
      <c r="BG596" t="str">
        <f>AX596</f>
        <v>BECKENHAM BEACON UCC (AD913)</v>
      </c>
      <c r="BH596">
        <f>VLOOKUP(BG596,AX596:AY775,2,0)</f>
        <v>8595</v>
      </c>
      <c r="BV596" s="9" t="s">
        <v>161</v>
      </c>
      <c r="BW596" s="57">
        <v>8250</v>
      </c>
      <c r="BX596" t="str">
        <f t="shared" si="68"/>
        <v>UCC AT HILLINGDON HOSPITAL (AD904)</v>
      </c>
      <c r="BY596">
        <f t="shared" si="69"/>
        <v>8250</v>
      </c>
      <c r="CN596" s="9" t="s">
        <v>141</v>
      </c>
      <c r="CO596" s="57">
        <v>15970</v>
      </c>
      <c r="CP596" t="str">
        <f t="shared" si="70"/>
        <v>ST MARY'S URGENT CARE CENTRE (NLO21)</v>
      </c>
      <c r="CQ596">
        <f t="shared" si="71"/>
        <v>15970</v>
      </c>
    </row>
    <row r="597" spans="1:95" x14ac:dyDescent="0.25">
      <c r="A597" s="9" t="s">
        <v>31</v>
      </c>
      <c r="B597" s="57">
        <v>400</v>
      </c>
      <c r="C597" s="57">
        <v>850</v>
      </c>
      <c r="D597" s="57">
        <v>1370</v>
      </c>
      <c r="E597" s="57">
        <v>1955</v>
      </c>
      <c r="F597" s="57">
        <v>2675</v>
      </c>
      <c r="G597" s="57">
        <v>3350</v>
      </c>
      <c r="H597" s="57">
        <v>3805</v>
      </c>
      <c r="I597" s="57">
        <v>4215</v>
      </c>
      <c r="J597" s="57">
        <v>4390</v>
      </c>
      <c r="K597" s="57">
        <v>4620</v>
      </c>
      <c r="L597" s="57">
        <v>4950</v>
      </c>
      <c r="M597" s="57">
        <v>5260</v>
      </c>
      <c r="N597" s="57">
        <v>5260</v>
      </c>
      <c r="O597" s="57">
        <v>5515</v>
      </c>
      <c r="P597" s="57">
        <v>5630</v>
      </c>
      <c r="Q597" s="57">
        <v>5925</v>
      </c>
      <c r="R597" s="57">
        <v>5890</v>
      </c>
      <c r="S597" s="57">
        <v>6115</v>
      </c>
      <c r="T597" s="57">
        <v>6130</v>
      </c>
      <c r="U597" s="57">
        <v>6150</v>
      </c>
      <c r="V597" s="57">
        <v>6415</v>
      </c>
      <c r="W597" s="57">
        <v>6885</v>
      </c>
      <c r="X597" s="57">
        <v>8870</v>
      </c>
      <c r="Y597" s="57">
        <v>21410</v>
      </c>
      <c r="Z597" s="57">
        <v>20590</v>
      </c>
      <c r="AA597" s="57">
        <v>220</v>
      </c>
      <c r="AB597">
        <f t="shared" si="72"/>
        <v>148625</v>
      </c>
      <c r="AC597" s="9" t="s">
        <v>31</v>
      </c>
      <c r="AD597" t="e">
        <f t="shared" si="73"/>
        <v>#REF!</v>
      </c>
      <c r="AE597" s="9" t="s">
        <v>31</v>
      </c>
      <c r="AF597">
        <f t="shared" si="74"/>
        <v>10600</v>
      </c>
      <c r="AG597">
        <f t="shared" si="75"/>
        <v>43645</v>
      </c>
      <c r="AH597">
        <f t="shared" si="76"/>
        <v>94380</v>
      </c>
      <c r="AI597" s="22">
        <f t="shared" si="77"/>
        <v>7.1320437342304466</v>
      </c>
      <c r="AJ597" s="28">
        <f t="shared" si="78"/>
        <v>29.365853658536583</v>
      </c>
      <c r="AK597" s="22">
        <f t="shared" si="79"/>
        <v>63.50210260723297</v>
      </c>
      <c r="AS597" s="9"/>
      <c r="AV597" s="9"/>
      <c r="AX597" s="9" t="s">
        <v>139</v>
      </c>
      <c r="AY597" s="57">
        <v>8590</v>
      </c>
      <c r="AZ597" s="57">
        <v>2120</v>
      </c>
      <c r="BA597" s="57">
        <v>1920</v>
      </c>
      <c r="BB597" s="57">
        <v>1755</v>
      </c>
      <c r="BC597" s="57">
        <v>1420</v>
      </c>
      <c r="BD597" s="57">
        <v>955</v>
      </c>
      <c r="BE597" s="57">
        <v>420</v>
      </c>
      <c r="BG597" t="str">
        <f>AX597</f>
        <v>ST GEORGE'S UNIVERSITY HOSPITALS NHS FOUNDATION TRUST (RJ7)</v>
      </c>
      <c r="BH597">
        <f>VLOOKUP(BG597,AX597:AY776,2,0)</f>
        <v>8590</v>
      </c>
      <c r="BV597" s="9" t="s">
        <v>175</v>
      </c>
      <c r="BW597" s="57">
        <v>7185</v>
      </c>
      <c r="BX597" t="str">
        <f t="shared" si="68"/>
        <v>URGENT CARE CENTRE (NQT5G)</v>
      </c>
      <c r="BY597">
        <f t="shared" si="69"/>
        <v>7185</v>
      </c>
      <c r="CN597" s="9" t="s">
        <v>81</v>
      </c>
      <c r="CO597" s="57">
        <v>15070</v>
      </c>
      <c r="CP597" t="str">
        <f t="shared" si="70"/>
        <v>LONDON NORTH WEST UNIVERSITY HEALTHCARE NHS TRUST (R1K)</v>
      </c>
      <c r="CQ597">
        <f t="shared" si="71"/>
        <v>15070</v>
      </c>
    </row>
    <row r="598" spans="1:95" x14ac:dyDescent="0.25">
      <c r="A598" s="9" t="s">
        <v>32</v>
      </c>
      <c r="B598" s="57">
        <v>125</v>
      </c>
      <c r="C598" s="57">
        <v>855</v>
      </c>
      <c r="D598" s="57">
        <v>1950</v>
      </c>
      <c r="E598" s="57">
        <v>2685</v>
      </c>
      <c r="F598" s="57">
        <v>3045</v>
      </c>
      <c r="G598" s="57">
        <v>3010</v>
      </c>
      <c r="H598" s="57">
        <v>2885</v>
      </c>
      <c r="I598" s="57">
        <v>2805</v>
      </c>
      <c r="J598" s="57">
        <v>2670</v>
      </c>
      <c r="K598" s="57">
        <v>2625</v>
      </c>
      <c r="L598" s="57">
        <v>2650</v>
      </c>
      <c r="M598" s="57">
        <v>2520</v>
      </c>
      <c r="N598" s="57">
        <v>2750</v>
      </c>
      <c r="O598" s="57">
        <v>2750</v>
      </c>
      <c r="P598" s="57">
        <v>2850</v>
      </c>
      <c r="Q598" s="57">
        <v>2810</v>
      </c>
      <c r="R598" s="57">
        <v>2900</v>
      </c>
      <c r="S598" s="57">
        <v>2925</v>
      </c>
      <c r="T598" s="57">
        <v>2995</v>
      </c>
      <c r="U598" s="57">
        <v>3120</v>
      </c>
      <c r="V598" s="57">
        <v>3065</v>
      </c>
      <c r="W598" s="57">
        <v>3325</v>
      </c>
      <c r="X598" s="57">
        <v>3435</v>
      </c>
      <c r="Y598" s="57">
        <v>7110</v>
      </c>
      <c r="Z598" s="57">
        <v>6315</v>
      </c>
      <c r="AA598" s="57">
        <v>10</v>
      </c>
      <c r="AB598">
        <f t="shared" si="72"/>
        <v>74175</v>
      </c>
      <c r="AC598" s="9" t="s">
        <v>32</v>
      </c>
      <c r="AD598" t="e">
        <f t="shared" si="73"/>
        <v>#REF!</v>
      </c>
      <c r="AE598" s="9" t="s">
        <v>32</v>
      </c>
      <c r="AF598">
        <f t="shared" si="74"/>
        <v>11670</v>
      </c>
      <c r="AG598">
        <f t="shared" si="75"/>
        <v>24505</v>
      </c>
      <c r="AH598">
        <f t="shared" si="76"/>
        <v>38000</v>
      </c>
      <c r="AI598" s="22">
        <f t="shared" si="77"/>
        <v>15.733063700707786</v>
      </c>
      <c r="AJ598" s="28">
        <f t="shared" si="78"/>
        <v>33.036737445230877</v>
      </c>
      <c r="AK598" s="22">
        <f t="shared" si="79"/>
        <v>51.230198854061335</v>
      </c>
      <c r="AS598" s="9"/>
      <c r="AV598" s="9"/>
      <c r="AX598" s="9" t="s">
        <v>176</v>
      </c>
      <c r="AY598" s="57">
        <v>6335</v>
      </c>
      <c r="AZ598" s="57">
        <v>1515</v>
      </c>
      <c r="BA598" s="57">
        <v>1560</v>
      </c>
      <c r="BB598" s="57">
        <v>1435</v>
      </c>
      <c r="BC598" s="57">
        <v>1050</v>
      </c>
      <c r="BD598" s="57">
        <v>635</v>
      </c>
      <c r="BE598" s="57">
        <v>140</v>
      </c>
      <c r="BG598" t="str">
        <f>AX598</f>
        <v>UTC - CENTRAL MIDDLESEX HOSPITAL (AD918)</v>
      </c>
      <c r="BH598">
        <f>VLOOKUP(BG598,AX598:AY777,2,0)</f>
        <v>6335</v>
      </c>
      <c r="BV598" s="9" t="s">
        <v>89</v>
      </c>
      <c r="BW598" s="57">
        <v>7000</v>
      </c>
      <c r="BX598" t="str">
        <f t="shared" si="68"/>
        <v>MOORFIELDS EYE HOSPITAL NHS FOUNDATION TRUST (RP6)</v>
      </c>
      <c r="BY598">
        <f t="shared" si="69"/>
        <v>7000</v>
      </c>
      <c r="CN598" s="9" t="s">
        <v>93</v>
      </c>
      <c r="CO598" s="57">
        <v>11985</v>
      </c>
      <c r="CP598" t="str">
        <f t="shared" si="70"/>
        <v>NORTH EAST LONDON NHS FOUNDATION TRUST (RAT)</v>
      </c>
      <c r="CQ598">
        <f t="shared" si="71"/>
        <v>11985</v>
      </c>
    </row>
    <row r="599" spans="1:95" x14ac:dyDescent="0.25">
      <c r="A599" s="9" t="s">
        <v>33</v>
      </c>
      <c r="B599" s="57">
        <v>600</v>
      </c>
      <c r="C599" s="57">
        <v>4820</v>
      </c>
      <c r="D599" s="57">
        <v>9185</v>
      </c>
      <c r="E599" s="57">
        <v>10070</v>
      </c>
      <c r="F599" s="57">
        <v>9150</v>
      </c>
      <c r="G599" s="57">
        <v>7965</v>
      </c>
      <c r="H599" s="57">
        <v>6520</v>
      </c>
      <c r="I599" s="57">
        <v>5485</v>
      </c>
      <c r="J599" s="57">
        <v>4640</v>
      </c>
      <c r="K599" s="57">
        <v>3780</v>
      </c>
      <c r="L599" s="57">
        <v>3125</v>
      </c>
      <c r="M599" s="57">
        <v>2410</v>
      </c>
      <c r="N599" s="57">
        <v>1975</v>
      </c>
      <c r="O599" s="57">
        <v>1580</v>
      </c>
      <c r="P599" s="57">
        <v>1285</v>
      </c>
      <c r="Q599" s="57">
        <v>1055</v>
      </c>
      <c r="R599" s="57">
        <v>880</v>
      </c>
      <c r="S599" s="57">
        <v>695</v>
      </c>
      <c r="T599" s="57">
        <v>570</v>
      </c>
      <c r="U599" s="57">
        <v>410</v>
      </c>
      <c r="V599" s="57">
        <v>285</v>
      </c>
      <c r="W599" s="57">
        <v>240</v>
      </c>
      <c r="X599" s="57">
        <v>185</v>
      </c>
      <c r="Y599" s="57">
        <v>125</v>
      </c>
      <c r="Z599" s="57">
        <v>335</v>
      </c>
      <c r="AA599" s="57">
        <v>0</v>
      </c>
      <c r="AB599">
        <f t="shared" si="72"/>
        <v>77370</v>
      </c>
      <c r="AC599" s="9" t="s">
        <v>33</v>
      </c>
      <c r="AD599" t="e">
        <f t="shared" si="73"/>
        <v>#REF!</v>
      </c>
      <c r="AE599" s="9" t="s">
        <v>33</v>
      </c>
      <c r="AF599">
        <f t="shared" si="74"/>
        <v>41790</v>
      </c>
      <c r="AG599">
        <f t="shared" si="75"/>
        <v>30800</v>
      </c>
      <c r="AH599">
        <f t="shared" si="76"/>
        <v>4780</v>
      </c>
      <c r="AI599" s="22">
        <f t="shared" si="77"/>
        <v>54.013183404420317</v>
      </c>
      <c r="AJ599" s="28">
        <f t="shared" si="78"/>
        <v>39.808711386842447</v>
      </c>
      <c r="AK599" s="22">
        <f t="shared" si="79"/>
        <v>6.1781052087372368</v>
      </c>
      <c r="AS599" s="9"/>
      <c r="AV599" s="9"/>
      <c r="AX599" s="9" t="s">
        <v>11</v>
      </c>
      <c r="AY599" s="57">
        <v>6095</v>
      </c>
      <c r="AZ599" s="57">
        <v>1440</v>
      </c>
      <c r="BA599" s="57">
        <v>1345</v>
      </c>
      <c r="BB599" s="57">
        <v>1125</v>
      </c>
      <c r="BC599" s="57">
        <v>970</v>
      </c>
      <c r="BD599" s="57">
        <v>770</v>
      </c>
      <c r="BE599" s="57">
        <v>445</v>
      </c>
      <c r="BG599" t="str">
        <f>AX599</f>
        <v>BARKING, HAVERING AND REDBRIDGE UNIVERSITY HOSPITALS NHS TRUST (RF4)</v>
      </c>
      <c r="BH599">
        <f>VLOOKUP(BG599,AX599:AY778,2,0)</f>
        <v>6095</v>
      </c>
      <c r="BV599" s="9" t="s">
        <v>141</v>
      </c>
      <c r="BW599" s="57">
        <v>6920</v>
      </c>
      <c r="BX599" t="str">
        <f t="shared" si="68"/>
        <v>ST MARY'S URGENT CARE CENTRE (NLO21)</v>
      </c>
      <c r="BY599">
        <f t="shared" si="69"/>
        <v>6920</v>
      </c>
      <c r="CN599" s="9" t="s">
        <v>15</v>
      </c>
      <c r="CO599" s="57">
        <v>11770</v>
      </c>
      <c r="CP599" t="str">
        <f t="shared" si="70"/>
        <v>BECKENHAM BEACON UCC (AD913)</v>
      </c>
      <c r="CQ599">
        <f t="shared" si="71"/>
        <v>11770</v>
      </c>
    </row>
    <row r="600" spans="1:95" x14ac:dyDescent="0.25">
      <c r="A600" s="9" t="s">
        <v>34</v>
      </c>
      <c r="B600" s="57">
        <v>325</v>
      </c>
      <c r="C600" s="57">
        <v>1945</v>
      </c>
      <c r="D600" s="57">
        <v>3545</v>
      </c>
      <c r="E600" s="57">
        <v>3385</v>
      </c>
      <c r="F600" s="57">
        <v>2890</v>
      </c>
      <c r="G600" s="57">
        <v>2270</v>
      </c>
      <c r="H600" s="57">
        <v>1725</v>
      </c>
      <c r="I600" s="57">
        <v>1270</v>
      </c>
      <c r="J600" s="57">
        <v>945</v>
      </c>
      <c r="K600" s="57">
        <v>740</v>
      </c>
      <c r="L600" s="57">
        <v>555</v>
      </c>
      <c r="M600" s="57">
        <v>400</v>
      </c>
      <c r="N600" s="57">
        <v>290</v>
      </c>
      <c r="O600" s="57">
        <v>220</v>
      </c>
      <c r="P600" s="57">
        <v>165</v>
      </c>
      <c r="Q600" s="57">
        <v>100</v>
      </c>
      <c r="R600" s="57">
        <v>75</v>
      </c>
      <c r="S600" s="57">
        <v>70</v>
      </c>
      <c r="T600" s="57">
        <v>55</v>
      </c>
      <c r="U600" s="57">
        <v>25</v>
      </c>
      <c r="V600" s="57">
        <v>20</v>
      </c>
      <c r="W600" s="57">
        <v>20</v>
      </c>
      <c r="X600" s="57">
        <v>20</v>
      </c>
      <c r="Y600" s="57">
        <v>15</v>
      </c>
      <c r="Z600" s="57">
        <v>10</v>
      </c>
      <c r="AA600" s="57">
        <v>0</v>
      </c>
      <c r="AB600">
        <f t="shared" si="72"/>
        <v>21080</v>
      </c>
      <c r="AC600" s="9" t="s">
        <v>34</v>
      </c>
      <c r="AD600" t="e">
        <f t="shared" si="73"/>
        <v>#REF!</v>
      </c>
      <c r="AE600" s="9" t="s">
        <v>34</v>
      </c>
      <c r="AF600">
        <f t="shared" si="74"/>
        <v>14360</v>
      </c>
      <c r="AG600">
        <f t="shared" si="75"/>
        <v>6310</v>
      </c>
      <c r="AH600">
        <f t="shared" si="76"/>
        <v>410</v>
      </c>
      <c r="AI600" s="22">
        <f t="shared" si="77"/>
        <v>68.121442125237195</v>
      </c>
      <c r="AJ600" s="28">
        <f t="shared" si="78"/>
        <v>29.933586337760907</v>
      </c>
      <c r="AK600" s="22">
        <f t="shared" si="79"/>
        <v>1.9449715370018976</v>
      </c>
      <c r="AS600" s="9"/>
      <c r="AV600" s="9"/>
      <c r="AX600" s="9" t="s">
        <v>62</v>
      </c>
      <c r="AY600" s="57">
        <v>4490</v>
      </c>
      <c r="AZ600" s="57">
        <v>1400</v>
      </c>
      <c r="BA600" s="57">
        <v>1125</v>
      </c>
      <c r="BB600" s="57">
        <v>760</v>
      </c>
      <c r="BC600" s="57">
        <v>590</v>
      </c>
      <c r="BD600" s="57">
        <v>425</v>
      </c>
      <c r="BE600" s="57">
        <v>190</v>
      </c>
      <c r="BG600" t="str">
        <f>AX600</f>
        <v>HOMERTON UNIVERSITY HOSPITAL NHS FOUNDATION TRUST (RQX)</v>
      </c>
      <c r="BH600">
        <f>VLOOKUP(BG600,AX600:AY779,2,0)</f>
        <v>4490</v>
      </c>
      <c r="BV600" s="9" t="s">
        <v>15</v>
      </c>
      <c r="BW600" s="57">
        <v>4190</v>
      </c>
      <c r="BX600" t="str">
        <f t="shared" si="68"/>
        <v>BECKENHAM BEACON UCC (AD913)</v>
      </c>
      <c r="BY600">
        <f t="shared" si="69"/>
        <v>4190</v>
      </c>
      <c r="CN600" s="9" t="s">
        <v>30</v>
      </c>
      <c r="CO600" s="57">
        <v>11730</v>
      </c>
      <c r="CP600" t="str">
        <f t="shared" si="70"/>
        <v>CENTRAL LONDON COMMUNITY HEALTHCARE NHS TRUST (RYX)</v>
      </c>
      <c r="CQ600">
        <f t="shared" si="71"/>
        <v>11730</v>
      </c>
    </row>
    <row r="601" spans="1:95" x14ac:dyDescent="0.25">
      <c r="A601" s="9" t="s">
        <v>35</v>
      </c>
      <c r="B601" s="57">
        <v>275</v>
      </c>
      <c r="C601" s="57">
        <v>860</v>
      </c>
      <c r="D601" s="57">
        <v>1390</v>
      </c>
      <c r="E601" s="57">
        <v>1990</v>
      </c>
      <c r="F601" s="57">
        <v>2385</v>
      </c>
      <c r="G601" s="57">
        <v>2675</v>
      </c>
      <c r="H601" s="57">
        <v>2900</v>
      </c>
      <c r="I601" s="57">
        <v>2980</v>
      </c>
      <c r="J601" s="57">
        <v>2980</v>
      </c>
      <c r="K601" s="57">
        <v>2990</v>
      </c>
      <c r="L601" s="57">
        <v>3070</v>
      </c>
      <c r="M601" s="57">
        <v>2920</v>
      </c>
      <c r="N601" s="57">
        <v>2915</v>
      </c>
      <c r="O601" s="57">
        <v>2705</v>
      </c>
      <c r="P601" s="57">
        <v>2770</v>
      </c>
      <c r="Q601" s="57">
        <v>2635</v>
      </c>
      <c r="R601" s="57">
        <v>2590</v>
      </c>
      <c r="S601" s="57">
        <v>2455</v>
      </c>
      <c r="T601" s="57">
        <v>2515</v>
      </c>
      <c r="U601" s="57">
        <v>2495</v>
      </c>
      <c r="V601" s="57">
        <v>2405</v>
      </c>
      <c r="W601" s="57">
        <v>2430</v>
      </c>
      <c r="X601" s="57">
        <v>2685</v>
      </c>
      <c r="Y601" s="57">
        <v>3210</v>
      </c>
      <c r="Z601" s="57">
        <v>7625</v>
      </c>
      <c r="AA601" s="57">
        <v>6005</v>
      </c>
      <c r="AB601">
        <f t="shared" si="72"/>
        <v>66850</v>
      </c>
      <c r="AC601" s="9" t="s">
        <v>35</v>
      </c>
      <c r="AD601" t="e">
        <f t="shared" si="73"/>
        <v>#REF!</v>
      </c>
      <c r="AE601" s="9" t="s">
        <v>35</v>
      </c>
      <c r="AF601">
        <f t="shared" si="74"/>
        <v>9575</v>
      </c>
      <c r="AG601">
        <f t="shared" si="75"/>
        <v>26230</v>
      </c>
      <c r="AH601">
        <f t="shared" si="76"/>
        <v>31045</v>
      </c>
      <c r="AI601" s="22">
        <f t="shared" si="77"/>
        <v>14.323111443530292</v>
      </c>
      <c r="AJ601" s="28">
        <f t="shared" si="78"/>
        <v>39.237097980553479</v>
      </c>
      <c r="AK601" s="22">
        <f t="shared" si="79"/>
        <v>46.439790575916227</v>
      </c>
      <c r="AS601" s="9"/>
      <c r="AV601" s="9"/>
      <c r="AX601" s="9" t="s">
        <v>175</v>
      </c>
      <c r="AY601" s="57">
        <v>4460</v>
      </c>
      <c r="AZ601" s="57">
        <v>830</v>
      </c>
      <c r="BA601" s="57">
        <v>800</v>
      </c>
      <c r="BB601" s="57">
        <v>750</v>
      </c>
      <c r="BC601" s="57">
        <v>870</v>
      </c>
      <c r="BD601" s="57">
        <v>900</v>
      </c>
      <c r="BE601" s="57">
        <v>310</v>
      </c>
      <c r="BG601" t="str">
        <f>AX601</f>
        <v>URGENT CARE CENTRE (NQT5G)</v>
      </c>
      <c r="BH601">
        <f>VLOOKUP(BG601,AX601:AY780,2,0)</f>
        <v>4460</v>
      </c>
      <c r="BV601" s="9" t="s">
        <v>93</v>
      </c>
      <c r="BW601" s="57">
        <v>2950</v>
      </c>
      <c r="BX601" t="str">
        <f t="shared" si="68"/>
        <v>NORTH EAST LONDON NHS FOUNDATION TRUST (RAT)</v>
      </c>
      <c r="BY601">
        <f t="shared" si="69"/>
        <v>2950</v>
      </c>
      <c r="CN601" s="9" t="s">
        <v>175</v>
      </c>
      <c r="CO601" s="57">
        <v>8335</v>
      </c>
      <c r="CP601" t="str">
        <f t="shared" si="70"/>
        <v>URGENT CARE CENTRE (NQT5G)</v>
      </c>
      <c r="CQ601">
        <f t="shared" si="71"/>
        <v>8335</v>
      </c>
    </row>
    <row r="602" spans="1:95" x14ac:dyDescent="0.25">
      <c r="A602" s="9" t="s">
        <v>36</v>
      </c>
      <c r="B602" s="57">
        <v>5125</v>
      </c>
      <c r="C602" s="57">
        <v>2815</v>
      </c>
      <c r="D602" s="57">
        <v>2450</v>
      </c>
      <c r="E602" s="57">
        <v>2650</v>
      </c>
      <c r="F602" s="57">
        <v>3000</v>
      </c>
      <c r="G602" s="57">
        <v>3305</v>
      </c>
      <c r="H602" s="57">
        <v>3445</v>
      </c>
      <c r="I602" s="57">
        <v>3580</v>
      </c>
      <c r="J602" s="57">
        <v>3845</v>
      </c>
      <c r="K602" s="57">
        <v>3950</v>
      </c>
      <c r="L602" s="57">
        <v>4045</v>
      </c>
      <c r="M602" s="57">
        <v>4145</v>
      </c>
      <c r="N602" s="57">
        <v>4345</v>
      </c>
      <c r="O602" s="57">
        <v>4560</v>
      </c>
      <c r="P602" s="57">
        <v>4585</v>
      </c>
      <c r="Q602" s="57">
        <v>4690</v>
      </c>
      <c r="R602" s="57">
        <v>4655</v>
      </c>
      <c r="S602" s="57">
        <v>4790</v>
      </c>
      <c r="T602" s="57">
        <v>5560</v>
      </c>
      <c r="U602" s="57">
        <v>5265</v>
      </c>
      <c r="V602" s="57">
        <v>5525</v>
      </c>
      <c r="W602" s="57">
        <v>5615</v>
      </c>
      <c r="X602" s="57">
        <v>6815</v>
      </c>
      <c r="Y602" s="57">
        <v>12225</v>
      </c>
      <c r="Z602" s="57">
        <v>18675</v>
      </c>
      <c r="AA602" s="57">
        <v>20</v>
      </c>
      <c r="AB602">
        <f t="shared" si="72"/>
        <v>129660</v>
      </c>
      <c r="AC602" s="9" t="s">
        <v>36</v>
      </c>
      <c r="AD602" t="e">
        <f t="shared" si="73"/>
        <v>#REF!</v>
      </c>
      <c r="AE602" s="9" t="s">
        <v>36</v>
      </c>
      <c r="AF602">
        <f t="shared" si="74"/>
        <v>19345</v>
      </c>
      <c r="AG602">
        <f t="shared" si="75"/>
        <v>36500</v>
      </c>
      <c r="AH602">
        <f t="shared" si="76"/>
        <v>73815</v>
      </c>
      <c r="AI602" s="22">
        <f t="shared" si="77"/>
        <v>14.919790220576893</v>
      </c>
      <c r="AJ602" s="28">
        <f t="shared" si="78"/>
        <v>28.15054758599414</v>
      </c>
      <c r="AK602" s="22">
        <f t="shared" si="79"/>
        <v>56.929662193428967</v>
      </c>
      <c r="AS602" s="9"/>
      <c r="AV602" s="9"/>
      <c r="AX602" s="9" t="s">
        <v>81</v>
      </c>
      <c r="AY602" s="57">
        <v>2840</v>
      </c>
      <c r="AZ602" s="57">
        <v>810</v>
      </c>
      <c r="BA602" s="57">
        <v>675</v>
      </c>
      <c r="BB602" s="57">
        <v>565</v>
      </c>
      <c r="BC602" s="57">
        <v>420</v>
      </c>
      <c r="BD602" s="57">
        <v>255</v>
      </c>
      <c r="BE602" s="57">
        <v>115</v>
      </c>
      <c r="BG602" t="str">
        <f>AX602</f>
        <v>LONDON NORTH WEST UNIVERSITY HEALTHCARE NHS TRUST (R1K)</v>
      </c>
      <c r="BH602">
        <f>VLOOKUP(BG602,AX602:AY781,2,0)</f>
        <v>2840</v>
      </c>
      <c r="BV602" s="9" t="s">
        <v>176</v>
      </c>
      <c r="BW602" s="57">
        <v>2270</v>
      </c>
      <c r="BX602" t="str">
        <f t="shared" si="68"/>
        <v>UTC - CENTRAL MIDDLESEX HOSPITAL (AD918)</v>
      </c>
      <c r="BY602">
        <f t="shared" si="69"/>
        <v>2270</v>
      </c>
      <c r="CN602" s="9" t="s">
        <v>176</v>
      </c>
      <c r="CO602" s="57">
        <v>8220</v>
      </c>
      <c r="CP602" t="str">
        <f t="shared" si="70"/>
        <v>UTC - CENTRAL MIDDLESEX HOSPITAL (AD918)</v>
      </c>
      <c r="CQ602">
        <f t="shared" si="71"/>
        <v>8220</v>
      </c>
    </row>
    <row r="603" spans="1:95" x14ac:dyDescent="0.25">
      <c r="A603" s="9" t="s">
        <v>37</v>
      </c>
      <c r="B603" s="57">
        <v>590</v>
      </c>
      <c r="C603" s="57">
        <v>1195</v>
      </c>
      <c r="D603" s="57">
        <v>1765</v>
      </c>
      <c r="E603" s="57">
        <v>2520</v>
      </c>
      <c r="F603" s="57">
        <v>3025</v>
      </c>
      <c r="G603" s="57">
        <v>3485</v>
      </c>
      <c r="H603" s="57">
        <v>3750</v>
      </c>
      <c r="I603" s="57">
        <v>4055</v>
      </c>
      <c r="J603" s="57">
        <v>4310</v>
      </c>
      <c r="K603" s="57">
        <v>4350</v>
      </c>
      <c r="L603" s="57">
        <v>4375</v>
      </c>
      <c r="M603" s="57">
        <v>4490</v>
      </c>
      <c r="N603" s="57">
        <v>4510</v>
      </c>
      <c r="O603" s="57">
        <v>4430</v>
      </c>
      <c r="P603" s="57">
        <v>4345</v>
      </c>
      <c r="Q603" s="57">
        <v>4270</v>
      </c>
      <c r="R603" s="57">
        <v>4205</v>
      </c>
      <c r="S603" s="57">
        <v>4220</v>
      </c>
      <c r="T603" s="57">
        <v>4035</v>
      </c>
      <c r="U603" s="57">
        <v>3880</v>
      </c>
      <c r="V603" s="57">
        <v>3770</v>
      </c>
      <c r="W603" s="57">
        <v>3835</v>
      </c>
      <c r="X603" s="57">
        <v>4405</v>
      </c>
      <c r="Y603" s="57">
        <v>9360</v>
      </c>
      <c r="Z603" s="57">
        <v>17395</v>
      </c>
      <c r="AA603" s="57">
        <v>40825</v>
      </c>
      <c r="AB603">
        <f t="shared" si="72"/>
        <v>110570</v>
      </c>
      <c r="AC603" s="9" t="s">
        <v>37</v>
      </c>
      <c r="AD603" t="e">
        <f t="shared" si="73"/>
        <v>#REF!</v>
      </c>
      <c r="AE603" s="9" t="s">
        <v>37</v>
      </c>
      <c r="AF603">
        <f t="shared" si="74"/>
        <v>12580</v>
      </c>
      <c r="AG603">
        <f t="shared" si="75"/>
        <v>38615</v>
      </c>
      <c r="AH603">
        <f t="shared" si="76"/>
        <v>59375</v>
      </c>
      <c r="AI603" s="22">
        <f t="shared" si="77"/>
        <v>11.377407976847246</v>
      </c>
      <c r="AJ603" s="28">
        <f t="shared" si="78"/>
        <v>34.923577824002891</v>
      </c>
      <c r="AK603" s="22">
        <f t="shared" si="79"/>
        <v>53.699014199149865</v>
      </c>
      <c r="AS603" s="9"/>
      <c r="AV603" s="9"/>
      <c r="AX603" s="9" t="s">
        <v>149</v>
      </c>
      <c r="AY603" s="57">
        <v>1780</v>
      </c>
      <c r="AZ603" s="57">
        <v>465</v>
      </c>
      <c r="BA603" s="57">
        <v>380</v>
      </c>
      <c r="BB603" s="57">
        <v>285</v>
      </c>
      <c r="BC603" s="57">
        <v>285</v>
      </c>
      <c r="BD603" s="57">
        <v>270</v>
      </c>
      <c r="BE603" s="57">
        <v>95</v>
      </c>
      <c r="BG603" t="str">
        <f>AX603</f>
        <v>THE HILLINGDON HOSPITALS NHS FOUNDATION TRUST (RAS)</v>
      </c>
      <c r="BH603">
        <f>VLOOKUP(BG603,AX603:AY782,2,0)</f>
        <v>1780</v>
      </c>
      <c r="BV603" s="9" t="s">
        <v>30</v>
      </c>
      <c r="BW603" s="57">
        <v>1850</v>
      </c>
      <c r="BX603" t="str">
        <f t="shared" si="68"/>
        <v>CENTRAL LONDON COMMUNITY HEALTHCARE NHS TRUST (RYX)</v>
      </c>
      <c r="BY603">
        <f t="shared" si="69"/>
        <v>1850</v>
      </c>
      <c r="CN603" s="9" t="s">
        <v>149</v>
      </c>
      <c r="CO603" s="57">
        <v>8050</v>
      </c>
      <c r="CP603" t="str">
        <f t="shared" si="70"/>
        <v>THE HILLINGDON HOSPITALS NHS FOUNDATION TRUST (RAS)</v>
      </c>
      <c r="CQ603">
        <f t="shared" si="71"/>
        <v>8050</v>
      </c>
    </row>
    <row r="604" spans="1:95" x14ac:dyDescent="0.25">
      <c r="A604" s="9" t="s">
        <v>38</v>
      </c>
      <c r="B604" s="57">
        <v>1565</v>
      </c>
      <c r="C604" s="57">
        <v>2630</v>
      </c>
      <c r="D604" s="57">
        <v>3325</v>
      </c>
      <c r="E604" s="57">
        <v>3425</v>
      </c>
      <c r="F604" s="57">
        <v>3355</v>
      </c>
      <c r="G604" s="57">
        <v>3315</v>
      </c>
      <c r="H604" s="57">
        <v>3155</v>
      </c>
      <c r="I604" s="57">
        <v>3060</v>
      </c>
      <c r="J604" s="57">
        <v>2915</v>
      </c>
      <c r="K604" s="57">
        <v>2960</v>
      </c>
      <c r="L604" s="57">
        <v>3010</v>
      </c>
      <c r="M604" s="57">
        <v>3125</v>
      </c>
      <c r="N604" s="57">
        <v>3260</v>
      </c>
      <c r="O604" s="57">
        <v>3485</v>
      </c>
      <c r="P604" s="57">
        <v>3710</v>
      </c>
      <c r="Q604" s="57">
        <v>3865</v>
      </c>
      <c r="R604" s="57">
        <v>3935</v>
      </c>
      <c r="S604" s="57">
        <v>4130</v>
      </c>
      <c r="T604" s="57">
        <v>4425</v>
      </c>
      <c r="U604" s="57">
        <v>4520</v>
      </c>
      <c r="V604" s="57">
        <v>4690</v>
      </c>
      <c r="W604" s="57">
        <v>4895</v>
      </c>
      <c r="X604" s="57">
        <v>5765</v>
      </c>
      <c r="Y604" s="57">
        <v>12240</v>
      </c>
      <c r="Z604" s="57">
        <v>9360</v>
      </c>
      <c r="AA604" s="57">
        <v>35</v>
      </c>
      <c r="AB604">
        <f t="shared" si="72"/>
        <v>104120</v>
      </c>
      <c r="AC604" s="9" t="s">
        <v>38</v>
      </c>
      <c r="AD604" t="e">
        <f t="shared" si="73"/>
        <v>#REF!</v>
      </c>
      <c r="AE604" s="9" t="s">
        <v>38</v>
      </c>
      <c r="AF604">
        <f t="shared" si="74"/>
        <v>17615</v>
      </c>
      <c r="AG604">
        <f t="shared" si="75"/>
        <v>28680</v>
      </c>
      <c r="AH604">
        <f t="shared" si="76"/>
        <v>57825</v>
      </c>
      <c r="AI604" s="22">
        <f t="shared" si="77"/>
        <v>16.917979254706108</v>
      </c>
      <c r="AJ604" s="28">
        <f t="shared" si="78"/>
        <v>27.545140222819825</v>
      </c>
      <c r="AK604" s="22">
        <f t="shared" si="79"/>
        <v>55.536880522474064</v>
      </c>
      <c r="AS604" s="9"/>
      <c r="AV604" s="9"/>
      <c r="AX604" s="9" t="s">
        <v>240</v>
      </c>
      <c r="AY604" s="57">
        <v>450950</v>
      </c>
      <c r="AZ604" s="57">
        <v>97050</v>
      </c>
      <c r="BA604" s="57">
        <v>90335</v>
      </c>
      <c r="BB604" s="57">
        <v>79765</v>
      </c>
      <c r="BC604" s="57">
        <v>70565</v>
      </c>
      <c r="BD604" s="57">
        <v>67085</v>
      </c>
      <c r="BE604" s="57">
        <v>46150</v>
      </c>
      <c r="BG604" t="str">
        <f>AX604</f>
        <v>Grand Total</v>
      </c>
      <c r="BH604">
        <f>VLOOKUP(BG604,AX604:AY783,2,0)</f>
        <v>450950</v>
      </c>
      <c r="BV604" s="9" t="s">
        <v>240</v>
      </c>
      <c r="BW604" s="57">
        <v>1507080</v>
      </c>
      <c r="BX604" t="str">
        <f t="shared" si="68"/>
        <v>Grand Total</v>
      </c>
      <c r="BY604">
        <f t="shared" si="69"/>
        <v>1507080</v>
      </c>
      <c r="CN604" s="9" t="s">
        <v>240</v>
      </c>
      <c r="CO604" s="57">
        <v>882955</v>
      </c>
      <c r="CP604" t="str">
        <f t="shared" si="70"/>
        <v>Grand Total</v>
      </c>
      <c r="CQ604">
        <f t="shared" si="71"/>
        <v>882955</v>
      </c>
    </row>
    <row r="605" spans="1:95" x14ac:dyDescent="0.25">
      <c r="A605" s="9" t="s">
        <v>39</v>
      </c>
      <c r="B605" s="57">
        <v>2055</v>
      </c>
      <c r="C605" s="57">
        <v>9775</v>
      </c>
      <c r="D605" s="57">
        <v>17705</v>
      </c>
      <c r="E605" s="57">
        <v>16360</v>
      </c>
      <c r="F605" s="57">
        <v>12610</v>
      </c>
      <c r="G605" s="57">
        <v>9010</v>
      </c>
      <c r="H605" s="57">
        <v>5920</v>
      </c>
      <c r="I605" s="57">
        <v>3990</v>
      </c>
      <c r="J605" s="57">
        <v>2725</v>
      </c>
      <c r="K605" s="57">
        <v>1785</v>
      </c>
      <c r="L605" s="57">
        <v>1190</v>
      </c>
      <c r="M605" s="57">
        <v>885</v>
      </c>
      <c r="N605" s="57">
        <v>425</v>
      </c>
      <c r="O605" s="57">
        <v>280</v>
      </c>
      <c r="P605" s="57">
        <v>180</v>
      </c>
      <c r="Q605" s="57">
        <v>130</v>
      </c>
      <c r="R605" s="57">
        <v>95</v>
      </c>
      <c r="S605" s="57">
        <v>70</v>
      </c>
      <c r="T605" s="57">
        <v>30</v>
      </c>
      <c r="U605" s="57">
        <v>15</v>
      </c>
      <c r="V605" s="57">
        <v>20</v>
      </c>
      <c r="W605" s="57">
        <v>20</v>
      </c>
      <c r="X605" s="57">
        <v>10</v>
      </c>
      <c r="Y605" s="57">
        <v>10</v>
      </c>
      <c r="Z605" s="57">
        <v>10</v>
      </c>
      <c r="AA605" s="57">
        <v>0</v>
      </c>
      <c r="AB605">
        <f t="shared" si="72"/>
        <v>85305</v>
      </c>
      <c r="AC605" s="9" t="s">
        <v>39</v>
      </c>
      <c r="AD605" t="e">
        <f t="shared" si="73"/>
        <v>#REF!</v>
      </c>
      <c r="AE605" s="9" t="s">
        <v>39</v>
      </c>
      <c r="AF605">
        <f t="shared" si="74"/>
        <v>67515</v>
      </c>
      <c r="AG605">
        <f t="shared" si="75"/>
        <v>17380</v>
      </c>
      <c r="AH605">
        <f t="shared" si="76"/>
        <v>410</v>
      </c>
      <c r="AI605" s="22">
        <f t="shared" si="77"/>
        <v>79.145419377527688</v>
      </c>
      <c r="AJ605" s="28">
        <f t="shared" si="78"/>
        <v>20.373952288845906</v>
      </c>
      <c r="AK605" s="22">
        <f t="shared" si="79"/>
        <v>0.4806283336263994</v>
      </c>
      <c r="AS605" s="9"/>
      <c r="AV605" s="9"/>
      <c r="BG605">
        <f>AX605</f>
        <v>0</v>
      </c>
      <c r="BH605" t="e">
        <f>VLOOKUP(BG605,AX605:AY784,2,0)</f>
        <v>#N/A</v>
      </c>
      <c r="BX605">
        <f t="shared" si="68"/>
        <v>0</v>
      </c>
      <c r="BY605" t="e">
        <f t="shared" si="69"/>
        <v>#N/A</v>
      </c>
      <c r="CP605">
        <f t="shared" si="70"/>
        <v>0</v>
      </c>
      <c r="CQ605" t="e">
        <f t="shared" si="71"/>
        <v>#N/A</v>
      </c>
    </row>
    <row r="606" spans="1:95" x14ac:dyDescent="0.25">
      <c r="A606" s="9" t="s">
        <v>40</v>
      </c>
      <c r="B606" s="57">
        <v>375</v>
      </c>
      <c r="C606" s="57">
        <v>975</v>
      </c>
      <c r="D606" s="57">
        <v>1830</v>
      </c>
      <c r="E606" s="57">
        <v>2400</v>
      </c>
      <c r="F606" s="57">
        <v>2375</v>
      </c>
      <c r="G606" s="57">
        <v>2135</v>
      </c>
      <c r="H606" s="57">
        <v>1750</v>
      </c>
      <c r="I606" s="57">
        <v>1525</v>
      </c>
      <c r="J606" s="57">
        <v>1245</v>
      </c>
      <c r="K606" s="57">
        <v>1060</v>
      </c>
      <c r="L606" s="57">
        <v>880</v>
      </c>
      <c r="M606" s="57">
        <v>690</v>
      </c>
      <c r="N606" s="57">
        <v>580</v>
      </c>
      <c r="O606" s="57">
        <v>460</v>
      </c>
      <c r="P606" s="57">
        <v>390</v>
      </c>
      <c r="Q606" s="57">
        <v>315</v>
      </c>
      <c r="R606" s="57">
        <v>230</v>
      </c>
      <c r="S606" s="57">
        <v>210</v>
      </c>
      <c r="T606" s="57">
        <v>145</v>
      </c>
      <c r="U606" s="57">
        <v>125</v>
      </c>
      <c r="V606" s="57">
        <v>80</v>
      </c>
      <c r="W606" s="57">
        <v>50</v>
      </c>
      <c r="X606" s="57">
        <v>35</v>
      </c>
      <c r="Y606" s="57">
        <v>45</v>
      </c>
      <c r="Z606" s="57">
        <v>40</v>
      </c>
      <c r="AA606" s="57">
        <v>0</v>
      </c>
      <c r="AB606">
        <f t="shared" si="72"/>
        <v>19945</v>
      </c>
      <c r="AC606" s="9" t="s">
        <v>40</v>
      </c>
      <c r="AD606" t="e">
        <f t="shared" si="73"/>
        <v>#REF!</v>
      </c>
      <c r="AE606" s="9" t="s">
        <v>40</v>
      </c>
      <c r="AF606">
        <f t="shared" si="74"/>
        <v>10090</v>
      </c>
      <c r="AG606">
        <f t="shared" si="75"/>
        <v>8580</v>
      </c>
      <c r="AH606">
        <f t="shared" si="76"/>
        <v>1275</v>
      </c>
      <c r="AI606" s="22">
        <f t="shared" si="77"/>
        <v>50.58912008022061</v>
      </c>
      <c r="AJ606" s="28">
        <f t="shared" si="78"/>
        <v>43.018300325896213</v>
      </c>
      <c r="AK606" s="22">
        <f t="shared" si="79"/>
        <v>6.3925795938831786</v>
      </c>
      <c r="AS606" s="9"/>
      <c r="AV606" s="9"/>
      <c r="BG606">
        <f>AX606</f>
        <v>0</v>
      </c>
      <c r="BH606" t="e">
        <f>VLOOKUP(BG606,AX606:AY785,2,0)</f>
        <v>#N/A</v>
      </c>
      <c r="BX606">
        <f t="shared" si="68"/>
        <v>0</v>
      </c>
      <c r="BY606" t="e">
        <f t="shared" si="69"/>
        <v>#N/A</v>
      </c>
      <c r="CP606">
        <f t="shared" si="70"/>
        <v>0</v>
      </c>
      <c r="CQ606" t="e">
        <f t="shared" si="71"/>
        <v>#N/A</v>
      </c>
    </row>
    <row r="607" spans="1:95" x14ac:dyDescent="0.25">
      <c r="A607" s="9" t="s">
        <v>41</v>
      </c>
      <c r="B607" s="57">
        <v>8905</v>
      </c>
      <c r="C607" s="57">
        <v>7210</v>
      </c>
      <c r="D607" s="57">
        <v>6020</v>
      </c>
      <c r="E607" s="57">
        <v>5280</v>
      </c>
      <c r="F607" s="57">
        <v>5225</v>
      </c>
      <c r="G607" s="57">
        <v>5115</v>
      </c>
      <c r="H607" s="57">
        <v>5050</v>
      </c>
      <c r="I607" s="57">
        <v>5140</v>
      </c>
      <c r="J607" s="57">
        <v>4760</v>
      </c>
      <c r="K607" s="57">
        <v>4655</v>
      </c>
      <c r="L607" s="57">
        <v>4775</v>
      </c>
      <c r="M607" s="57">
        <v>4700</v>
      </c>
      <c r="N607" s="57">
        <v>4735</v>
      </c>
      <c r="O607" s="57">
        <v>4670</v>
      </c>
      <c r="P607" s="57">
        <v>4660</v>
      </c>
      <c r="Q607" s="57">
        <v>4710</v>
      </c>
      <c r="R607" s="57">
        <v>4555</v>
      </c>
      <c r="S607" s="57">
        <v>4405</v>
      </c>
      <c r="T607" s="57">
        <v>4540</v>
      </c>
      <c r="U607" s="57">
        <v>4530</v>
      </c>
      <c r="V607" s="57">
        <v>4290</v>
      </c>
      <c r="W607" s="57">
        <v>4295</v>
      </c>
      <c r="X607" s="57">
        <v>4705</v>
      </c>
      <c r="Y607" s="57">
        <v>8950</v>
      </c>
      <c r="Z607" s="57">
        <v>23675</v>
      </c>
      <c r="AA607" s="57">
        <v>45</v>
      </c>
      <c r="AB607">
        <f t="shared" si="72"/>
        <v>149555</v>
      </c>
      <c r="AC607" s="9" t="s">
        <v>41</v>
      </c>
      <c r="AD607" t="e">
        <f t="shared" si="73"/>
        <v>#REF!</v>
      </c>
      <c r="AE607" s="9" t="s">
        <v>41</v>
      </c>
      <c r="AF607">
        <f t="shared" si="74"/>
        <v>37755</v>
      </c>
      <c r="AG607">
        <f t="shared" si="75"/>
        <v>43145</v>
      </c>
      <c r="AH607">
        <f t="shared" si="76"/>
        <v>68655</v>
      </c>
      <c r="AI607" s="22">
        <f t="shared" si="77"/>
        <v>25.244893183109891</v>
      </c>
      <c r="AJ607" s="28">
        <f t="shared" si="78"/>
        <v>28.848918458092342</v>
      </c>
      <c r="AK607" s="22">
        <f t="shared" si="79"/>
        <v>45.90618835879777</v>
      </c>
      <c r="AS607" s="9"/>
      <c r="AV607" s="9"/>
      <c r="BG607">
        <f>AX607</f>
        <v>0</v>
      </c>
      <c r="BH607" t="e">
        <f>VLOOKUP(BG607,AX607:AY786,2,0)</f>
        <v>#N/A</v>
      </c>
      <c r="BX607">
        <f t="shared" si="68"/>
        <v>0</v>
      </c>
      <c r="BY607" t="e">
        <f t="shared" si="69"/>
        <v>#N/A</v>
      </c>
      <c r="CP607">
        <f t="shared" si="70"/>
        <v>0</v>
      </c>
      <c r="CQ607" t="e">
        <f t="shared" si="71"/>
        <v>#N/A</v>
      </c>
    </row>
    <row r="608" spans="1:95" x14ac:dyDescent="0.25">
      <c r="A608" s="9" t="s">
        <v>42</v>
      </c>
      <c r="B608" s="57">
        <v>7535</v>
      </c>
      <c r="C608" s="57">
        <v>13555</v>
      </c>
      <c r="D608" s="57">
        <v>6795</v>
      </c>
      <c r="E608" s="57">
        <v>3760</v>
      </c>
      <c r="F608" s="57">
        <v>2660</v>
      </c>
      <c r="G608" s="57">
        <v>2115</v>
      </c>
      <c r="H608" s="57">
        <v>1850</v>
      </c>
      <c r="I608" s="57">
        <v>1680</v>
      </c>
      <c r="J608" s="57">
        <v>1580</v>
      </c>
      <c r="K608" s="57">
        <v>1620</v>
      </c>
      <c r="L608" s="57">
        <v>1560</v>
      </c>
      <c r="M608" s="57">
        <v>1685</v>
      </c>
      <c r="N608" s="57">
        <v>1730</v>
      </c>
      <c r="O608" s="57">
        <v>1745</v>
      </c>
      <c r="P608" s="57">
        <v>1735</v>
      </c>
      <c r="Q608" s="57">
        <v>1685</v>
      </c>
      <c r="R608" s="57">
        <v>1725</v>
      </c>
      <c r="S608" s="57">
        <v>1700</v>
      </c>
      <c r="T608" s="57">
        <v>1670</v>
      </c>
      <c r="U608" s="57">
        <v>1715</v>
      </c>
      <c r="V608" s="57">
        <v>1760</v>
      </c>
      <c r="W608" s="57">
        <v>2010</v>
      </c>
      <c r="X608" s="57">
        <v>2740</v>
      </c>
      <c r="Y608" s="57">
        <v>2555</v>
      </c>
      <c r="Z608" s="57">
        <v>5155</v>
      </c>
      <c r="AA608" s="57">
        <v>120</v>
      </c>
      <c r="AB608">
        <f t="shared" si="72"/>
        <v>74320</v>
      </c>
      <c r="AC608" s="9" t="s">
        <v>42</v>
      </c>
      <c r="AD608" t="e">
        <f t="shared" si="73"/>
        <v>#REF!</v>
      </c>
      <c r="AE608" s="9" t="s">
        <v>42</v>
      </c>
      <c r="AF608">
        <f t="shared" si="74"/>
        <v>36420</v>
      </c>
      <c r="AG608">
        <f t="shared" si="75"/>
        <v>15185</v>
      </c>
      <c r="AH608">
        <f t="shared" si="76"/>
        <v>22715</v>
      </c>
      <c r="AI608" s="22">
        <f t="shared" si="77"/>
        <v>49.004305705059203</v>
      </c>
      <c r="AJ608" s="28">
        <f t="shared" si="78"/>
        <v>20.431916038751346</v>
      </c>
      <c r="AK608" s="22">
        <f t="shared" si="79"/>
        <v>30.563778256189451</v>
      </c>
      <c r="AS608" s="9"/>
      <c r="AV608" s="9"/>
      <c r="BG608">
        <f>AX608</f>
        <v>0</v>
      </c>
      <c r="BH608" t="e">
        <f>VLOOKUP(BG608,AX608:AY787,2,0)</f>
        <v>#N/A</v>
      </c>
      <c r="BX608">
        <f t="shared" si="68"/>
        <v>0</v>
      </c>
      <c r="BY608" t="e">
        <f t="shared" si="69"/>
        <v>#N/A</v>
      </c>
      <c r="CP608">
        <f t="shared" si="70"/>
        <v>0</v>
      </c>
      <c r="CQ608" t="e">
        <f t="shared" si="71"/>
        <v>#N/A</v>
      </c>
    </row>
    <row r="609" spans="1:95" x14ac:dyDescent="0.25">
      <c r="A609" s="9" t="s">
        <v>44</v>
      </c>
      <c r="B609" s="57">
        <v>2400</v>
      </c>
      <c r="C609" s="57">
        <v>3165</v>
      </c>
      <c r="D609" s="57">
        <v>4670</v>
      </c>
      <c r="E609" s="57">
        <v>5725</v>
      </c>
      <c r="F609" s="57">
        <v>6180</v>
      </c>
      <c r="G609" s="57">
        <v>5875</v>
      </c>
      <c r="H609" s="57">
        <v>5445</v>
      </c>
      <c r="I609" s="57">
        <v>4835</v>
      </c>
      <c r="J609" s="57">
        <v>4380</v>
      </c>
      <c r="K609" s="57">
        <v>3900</v>
      </c>
      <c r="L609" s="57">
        <v>3560</v>
      </c>
      <c r="M609" s="57">
        <v>3420</v>
      </c>
      <c r="N609" s="57">
        <v>3280</v>
      </c>
      <c r="O609" s="57">
        <v>3145</v>
      </c>
      <c r="P609" s="57">
        <v>2985</v>
      </c>
      <c r="Q609" s="57">
        <v>3135</v>
      </c>
      <c r="R609" s="57">
        <v>3090</v>
      </c>
      <c r="S609" s="57">
        <v>2945</v>
      </c>
      <c r="T609" s="57">
        <v>2930</v>
      </c>
      <c r="U609" s="57">
        <v>3005</v>
      </c>
      <c r="V609" s="57">
        <v>3065</v>
      </c>
      <c r="W609" s="57">
        <v>3340</v>
      </c>
      <c r="X609" s="57">
        <v>3860</v>
      </c>
      <c r="Y609" s="57">
        <v>6760</v>
      </c>
      <c r="Z609" s="57">
        <v>26505</v>
      </c>
      <c r="AA609" s="57">
        <v>545</v>
      </c>
      <c r="AB609">
        <f t="shared" si="72"/>
        <v>121600</v>
      </c>
      <c r="AC609" s="9" t="s">
        <v>44</v>
      </c>
      <c r="AD609" t="e">
        <f t="shared" si="73"/>
        <v>#REF!</v>
      </c>
      <c r="AE609" s="9" t="s">
        <v>44</v>
      </c>
      <c r="AF609">
        <f t="shared" si="74"/>
        <v>28015</v>
      </c>
      <c r="AG609">
        <f t="shared" si="75"/>
        <v>34950</v>
      </c>
      <c r="AH609">
        <f t="shared" si="76"/>
        <v>58635</v>
      </c>
      <c r="AI609" s="22">
        <f t="shared" si="77"/>
        <v>23.038651315789473</v>
      </c>
      <c r="AJ609" s="28">
        <f t="shared" si="78"/>
        <v>28.741776315789476</v>
      </c>
      <c r="AK609" s="22">
        <f t="shared" si="79"/>
        <v>48.219572368421055</v>
      </c>
      <c r="AS609" s="9"/>
      <c r="AV609" s="9"/>
      <c r="BG609">
        <f>AX609</f>
        <v>0</v>
      </c>
      <c r="BH609" t="e">
        <f>VLOOKUP(BG609,AX609:AY788,2,0)</f>
        <v>#N/A</v>
      </c>
      <c r="BX609">
        <f t="shared" si="68"/>
        <v>0</v>
      </c>
      <c r="BY609" t="e">
        <f t="shared" si="69"/>
        <v>#N/A</v>
      </c>
      <c r="CP609">
        <f t="shared" si="70"/>
        <v>0</v>
      </c>
      <c r="CQ609" t="e">
        <f t="shared" si="71"/>
        <v>#N/A</v>
      </c>
    </row>
    <row r="610" spans="1:95" x14ac:dyDescent="0.25">
      <c r="A610" s="9" t="s">
        <v>45</v>
      </c>
      <c r="B610" s="57">
        <v>165</v>
      </c>
      <c r="C610" s="57">
        <v>475</v>
      </c>
      <c r="D610" s="57">
        <v>745</v>
      </c>
      <c r="E610" s="57">
        <v>985</v>
      </c>
      <c r="F610" s="57">
        <v>1220</v>
      </c>
      <c r="G610" s="57">
        <v>1320</v>
      </c>
      <c r="H610" s="57">
        <v>1405</v>
      </c>
      <c r="I610" s="57">
        <v>1360</v>
      </c>
      <c r="J610" s="57">
        <v>1345</v>
      </c>
      <c r="K610" s="57">
        <v>1355</v>
      </c>
      <c r="L610" s="57">
        <v>1355</v>
      </c>
      <c r="M610" s="57">
        <v>1465</v>
      </c>
      <c r="N610" s="57">
        <v>1500</v>
      </c>
      <c r="O610" s="57">
        <v>1470</v>
      </c>
      <c r="P610" s="57">
        <v>1485</v>
      </c>
      <c r="Q610" s="57">
        <v>1405</v>
      </c>
      <c r="R610" s="57">
        <v>1405</v>
      </c>
      <c r="S610" s="57">
        <v>1390</v>
      </c>
      <c r="T610" s="57">
        <v>1290</v>
      </c>
      <c r="U610" s="57">
        <v>1305</v>
      </c>
      <c r="V610" s="57">
        <v>1340</v>
      </c>
      <c r="W610" s="57">
        <v>1380</v>
      </c>
      <c r="X610" s="57">
        <v>1635</v>
      </c>
      <c r="Y610" s="57">
        <v>3265</v>
      </c>
      <c r="Z610" s="57">
        <v>6955</v>
      </c>
      <c r="AA610" s="57">
        <v>45</v>
      </c>
      <c r="AB610">
        <f t="shared" si="72"/>
        <v>39020</v>
      </c>
      <c r="AC610" s="9" t="s">
        <v>45</v>
      </c>
      <c r="AD610" t="e">
        <f t="shared" si="73"/>
        <v>#REF!</v>
      </c>
      <c r="AE610" s="9" t="s">
        <v>45</v>
      </c>
      <c r="AF610">
        <f t="shared" si="74"/>
        <v>4910</v>
      </c>
      <c r="AG610">
        <f t="shared" si="75"/>
        <v>12740</v>
      </c>
      <c r="AH610">
        <f t="shared" si="76"/>
        <v>21370</v>
      </c>
      <c r="AI610" s="22">
        <f t="shared" si="77"/>
        <v>12.583290620194774</v>
      </c>
      <c r="AJ610" s="28">
        <f t="shared" si="78"/>
        <v>32.649923116350585</v>
      </c>
      <c r="AK610" s="22">
        <f t="shared" si="79"/>
        <v>54.766786263454634</v>
      </c>
      <c r="AS610" s="9"/>
      <c r="AV610" s="9"/>
      <c r="BG610">
        <f>AX610</f>
        <v>0</v>
      </c>
      <c r="BH610" t="e">
        <f>VLOOKUP(BG610,AX610:AY789,2,0)</f>
        <v>#N/A</v>
      </c>
      <c r="BX610">
        <f t="shared" si="68"/>
        <v>0</v>
      </c>
      <c r="BY610" t="e">
        <f t="shared" si="69"/>
        <v>#N/A</v>
      </c>
      <c r="CP610">
        <f t="shared" si="70"/>
        <v>0</v>
      </c>
      <c r="CQ610" t="e">
        <f t="shared" si="71"/>
        <v>#N/A</v>
      </c>
    </row>
    <row r="611" spans="1:95" x14ac:dyDescent="0.25">
      <c r="A611" s="9" t="s">
        <v>46</v>
      </c>
      <c r="B611" s="57">
        <v>905</v>
      </c>
      <c r="C611" s="57">
        <v>3090</v>
      </c>
      <c r="D611" s="57">
        <v>4615</v>
      </c>
      <c r="E611" s="57">
        <v>5120</v>
      </c>
      <c r="F611" s="57">
        <v>5005</v>
      </c>
      <c r="G611" s="57">
        <v>4610</v>
      </c>
      <c r="H611" s="57">
        <v>4410</v>
      </c>
      <c r="I611" s="57">
        <v>3870</v>
      </c>
      <c r="J611" s="57">
        <v>3405</v>
      </c>
      <c r="K611" s="57">
        <v>3040</v>
      </c>
      <c r="L611" s="57">
        <v>2645</v>
      </c>
      <c r="M611" s="57">
        <v>2480</v>
      </c>
      <c r="N611" s="57">
        <v>2220</v>
      </c>
      <c r="O611" s="57">
        <v>2150</v>
      </c>
      <c r="P611" s="57">
        <v>2050</v>
      </c>
      <c r="Q611" s="57">
        <v>1815</v>
      </c>
      <c r="R611" s="57">
        <v>1850</v>
      </c>
      <c r="S611" s="57">
        <v>1835</v>
      </c>
      <c r="T611" s="57">
        <v>1850</v>
      </c>
      <c r="U611" s="57">
        <v>1845</v>
      </c>
      <c r="V611" s="57">
        <v>1815</v>
      </c>
      <c r="W611" s="57">
        <v>1890</v>
      </c>
      <c r="X611" s="57">
        <v>2185</v>
      </c>
      <c r="Y611" s="57">
        <v>3420</v>
      </c>
      <c r="Z611" s="57">
        <v>33250</v>
      </c>
      <c r="AA611" s="57">
        <v>94870</v>
      </c>
      <c r="AB611">
        <f t="shared" si="72"/>
        <v>101370</v>
      </c>
      <c r="AC611" s="9" t="s">
        <v>46</v>
      </c>
      <c r="AD611" t="e">
        <f t="shared" si="73"/>
        <v>#REF!</v>
      </c>
      <c r="AE611" s="9" t="s">
        <v>46</v>
      </c>
      <c r="AF611">
        <f t="shared" si="74"/>
        <v>23345</v>
      </c>
      <c r="AG611">
        <f t="shared" si="75"/>
        <v>26270</v>
      </c>
      <c r="AH611">
        <f t="shared" si="76"/>
        <v>51755</v>
      </c>
      <c r="AI611" s="22">
        <f t="shared" si="77"/>
        <v>23.029495906086613</v>
      </c>
      <c r="AJ611" s="28">
        <f t="shared" si="78"/>
        <v>25.914964979777054</v>
      </c>
      <c r="AK611" s="22">
        <f t="shared" si="79"/>
        <v>51.05553911413633</v>
      </c>
      <c r="AS611" s="9"/>
      <c r="AV611" s="9"/>
      <c r="BG611">
        <f>AX611</f>
        <v>0</v>
      </c>
      <c r="BH611" t="e">
        <f>VLOOKUP(BG611,AX611:AY790,2,0)</f>
        <v>#N/A</v>
      </c>
      <c r="BX611">
        <f t="shared" si="68"/>
        <v>0</v>
      </c>
      <c r="BY611" t="e">
        <f t="shared" si="69"/>
        <v>#N/A</v>
      </c>
      <c r="CP611">
        <f t="shared" si="70"/>
        <v>0</v>
      </c>
      <c r="CQ611" t="e">
        <f t="shared" si="71"/>
        <v>#N/A</v>
      </c>
    </row>
    <row r="612" spans="1:95" x14ac:dyDescent="0.25">
      <c r="A612" s="9" t="s">
        <v>47</v>
      </c>
      <c r="B612" s="57">
        <v>360</v>
      </c>
      <c r="C612" s="57">
        <v>1135</v>
      </c>
      <c r="D612" s="57">
        <v>2070</v>
      </c>
      <c r="E612" s="57">
        <v>3515</v>
      </c>
      <c r="F612" s="57">
        <v>4855</v>
      </c>
      <c r="G612" s="57">
        <v>6200</v>
      </c>
      <c r="H612" s="57">
        <v>6850</v>
      </c>
      <c r="I612" s="57">
        <v>7200</v>
      </c>
      <c r="J612" s="57">
        <v>7330</v>
      </c>
      <c r="K612" s="57">
        <v>7150</v>
      </c>
      <c r="L612" s="57">
        <v>6975</v>
      </c>
      <c r="M612" s="57">
        <v>6655</v>
      </c>
      <c r="N612" s="57">
        <v>6480</v>
      </c>
      <c r="O612" s="57">
        <v>6025</v>
      </c>
      <c r="P612" s="57">
        <v>5690</v>
      </c>
      <c r="Q612" s="57">
        <v>5590</v>
      </c>
      <c r="R612" s="57">
        <v>5145</v>
      </c>
      <c r="S612" s="57">
        <v>5025</v>
      </c>
      <c r="T612" s="57">
        <v>5080</v>
      </c>
      <c r="U612" s="57">
        <v>4750</v>
      </c>
      <c r="V612" s="57">
        <v>4455</v>
      </c>
      <c r="W612" s="57">
        <v>4300</v>
      </c>
      <c r="X612" s="57">
        <v>4885</v>
      </c>
      <c r="Y612" s="57">
        <v>10330</v>
      </c>
      <c r="Z612" s="57">
        <v>23445</v>
      </c>
      <c r="AA612" s="57">
        <v>75</v>
      </c>
      <c r="AB612">
        <f t="shared" si="72"/>
        <v>151495</v>
      </c>
      <c r="AC612" s="9" t="s">
        <v>47</v>
      </c>
      <c r="AD612" t="e">
        <f t="shared" si="73"/>
        <v>#REF!</v>
      </c>
      <c r="AE612" s="9" t="s">
        <v>47</v>
      </c>
      <c r="AF612">
        <f t="shared" si="74"/>
        <v>18135</v>
      </c>
      <c r="AG612">
        <f t="shared" si="75"/>
        <v>60355</v>
      </c>
      <c r="AH612">
        <f t="shared" si="76"/>
        <v>73005</v>
      </c>
      <c r="AI612" s="22">
        <f t="shared" si="77"/>
        <v>11.970692102049572</v>
      </c>
      <c r="AJ612" s="28">
        <f t="shared" si="78"/>
        <v>39.839598666622663</v>
      </c>
      <c r="AK612" s="22">
        <f t="shared" si="79"/>
        <v>48.189709231327768</v>
      </c>
      <c r="AS612" s="9"/>
      <c r="AV612" s="9"/>
      <c r="BG612">
        <f>AX612</f>
        <v>0</v>
      </c>
      <c r="BH612" t="e">
        <f>VLOOKUP(BG612,AX612:AY791,2,0)</f>
        <v>#N/A</v>
      </c>
      <c r="BX612">
        <f t="shared" si="68"/>
        <v>0</v>
      </c>
      <c r="BY612" t="e">
        <f t="shared" si="69"/>
        <v>#N/A</v>
      </c>
      <c r="CP612">
        <f t="shared" si="70"/>
        <v>0</v>
      </c>
      <c r="CQ612" t="e">
        <f t="shared" si="71"/>
        <v>#N/A</v>
      </c>
    </row>
    <row r="613" spans="1:95" x14ac:dyDescent="0.25">
      <c r="A613" s="9" t="s">
        <v>48</v>
      </c>
      <c r="B613" s="57">
        <v>550</v>
      </c>
      <c r="C613" s="57">
        <v>1890</v>
      </c>
      <c r="D613" s="57">
        <v>3565</v>
      </c>
      <c r="E613" s="57">
        <v>4805</v>
      </c>
      <c r="F613" s="57">
        <v>5670</v>
      </c>
      <c r="G613" s="57">
        <v>6135</v>
      </c>
      <c r="H613" s="57">
        <v>6465</v>
      </c>
      <c r="I613" s="57">
        <v>6420</v>
      </c>
      <c r="J613" s="57">
        <v>6505</v>
      </c>
      <c r="K613" s="57">
        <v>6365</v>
      </c>
      <c r="L613" s="57">
        <v>6380</v>
      </c>
      <c r="M613" s="57">
        <v>6490</v>
      </c>
      <c r="N613" s="57">
        <v>6240</v>
      </c>
      <c r="O613" s="57">
        <v>6235</v>
      </c>
      <c r="P613" s="57">
        <v>6110</v>
      </c>
      <c r="Q613" s="57">
        <v>6025</v>
      </c>
      <c r="R613" s="57">
        <v>5895</v>
      </c>
      <c r="S613" s="57">
        <v>5990</v>
      </c>
      <c r="T613" s="57">
        <v>6075</v>
      </c>
      <c r="U613" s="57">
        <v>5755</v>
      </c>
      <c r="V613" s="57">
        <v>6120</v>
      </c>
      <c r="W613" s="57">
        <v>6080</v>
      </c>
      <c r="X613" s="57">
        <v>7315</v>
      </c>
      <c r="Y613" s="57">
        <v>19425</v>
      </c>
      <c r="Z613" s="57">
        <v>15900</v>
      </c>
      <c r="AA613" s="57">
        <v>25</v>
      </c>
      <c r="AB613">
        <f t="shared" si="72"/>
        <v>164405</v>
      </c>
      <c r="AC613" s="9" t="s">
        <v>48</v>
      </c>
      <c r="AD613" t="e">
        <f t="shared" si="73"/>
        <v>#REF!</v>
      </c>
      <c r="AE613" s="9" t="s">
        <v>48</v>
      </c>
      <c r="AF613">
        <f t="shared" si="74"/>
        <v>22615</v>
      </c>
      <c r="AG613">
        <f t="shared" si="75"/>
        <v>57210</v>
      </c>
      <c r="AH613">
        <f t="shared" si="76"/>
        <v>84580</v>
      </c>
      <c r="AI613" s="22">
        <f t="shared" si="77"/>
        <v>13.755664365439008</v>
      </c>
      <c r="AJ613" s="28">
        <f t="shared" si="78"/>
        <v>34.798211733219794</v>
      </c>
      <c r="AK613" s="22">
        <f t="shared" si="79"/>
        <v>51.446123901341203</v>
      </c>
      <c r="AS613" s="9"/>
      <c r="AV613" s="9"/>
      <c r="BG613">
        <f>AX613</f>
        <v>0</v>
      </c>
      <c r="BH613" t="e">
        <f>VLOOKUP(BG613,AX613:AY792,2,0)</f>
        <v>#N/A</v>
      </c>
      <c r="BX613">
        <f t="shared" si="68"/>
        <v>0</v>
      </c>
      <c r="BY613" t="e">
        <f t="shared" si="69"/>
        <v>#N/A</v>
      </c>
      <c r="CP613">
        <f t="shared" si="70"/>
        <v>0</v>
      </c>
      <c r="CQ613" t="e">
        <f t="shared" si="71"/>
        <v>#N/A</v>
      </c>
    </row>
    <row r="614" spans="1:95" x14ac:dyDescent="0.25">
      <c r="A614" s="9" t="s">
        <v>49</v>
      </c>
      <c r="B614" s="57">
        <v>760</v>
      </c>
      <c r="C614" s="57">
        <v>2395</v>
      </c>
      <c r="D614" s="57">
        <v>3205</v>
      </c>
      <c r="E614" s="57">
        <v>3890</v>
      </c>
      <c r="F614" s="57">
        <v>4125</v>
      </c>
      <c r="G614" s="57">
        <v>4285</v>
      </c>
      <c r="H614" s="57">
        <v>4355</v>
      </c>
      <c r="I614" s="57">
        <v>4185</v>
      </c>
      <c r="J614" s="57">
        <v>4070</v>
      </c>
      <c r="K614" s="57">
        <v>4095</v>
      </c>
      <c r="L614" s="57">
        <v>3820</v>
      </c>
      <c r="M614" s="57">
        <v>3950</v>
      </c>
      <c r="N614" s="57">
        <v>3905</v>
      </c>
      <c r="O614" s="57">
        <v>3805</v>
      </c>
      <c r="P614" s="57">
        <v>3825</v>
      </c>
      <c r="Q614" s="57">
        <v>3820</v>
      </c>
      <c r="R614" s="57">
        <v>3780</v>
      </c>
      <c r="S614" s="57">
        <v>3915</v>
      </c>
      <c r="T614" s="57">
        <v>3955</v>
      </c>
      <c r="U614" s="57">
        <v>3930</v>
      </c>
      <c r="V614" s="57">
        <v>4025</v>
      </c>
      <c r="W614" s="57">
        <v>4225</v>
      </c>
      <c r="X614" s="57">
        <v>4840</v>
      </c>
      <c r="Y614" s="57">
        <v>7685</v>
      </c>
      <c r="Z614" s="57">
        <v>21120</v>
      </c>
      <c r="AA614" s="57">
        <v>350</v>
      </c>
      <c r="AB614">
        <f t="shared" si="72"/>
        <v>115965</v>
      </c>
      <c r="AC614" s="9" t="s">
        <v>49</v>
      </c>
      <c r="AD614" t="e">
        <f t="shared" si="73"/>
        <v>#REF!</v>
      </c>
      <c r="AE614" s="9" t="s">
        <v>49</v>
      </c>
      <c r="AF614">
        <f t="shared" si="74"/>
        <v>18660</v>
      </c>
      <c r="AG614">
        <f t="shared" si="75"/>
        <v>36010</v>
      </c>
      <c r="AH614">
        <f t="shared" si="76"/>
        <v>61295</v>
      </c>
      <c r="AI614" s="22">
        <f t="shared" si="77"/>
        <v>16.091061958349499</v>
      </c>
      <c r="AJ614" s="28">
        <f t="shared" si="78"/>
        <v>31.052472728840598</v>
      </c>
      <c r="AK614" s="22">
        <f t="shared" si="79"/>
        <v>52.856465312809895</v>
      </c>
      <c r="AS614" s="9"/>
      <c r="AV614" s="9"/>
      <c r="BG614">
        <f>AX614</f>
        <v>0</v>
      </c>
      <c r="BH614" t="e">
        <f>VLOOKUP(BG614,AX614:AY793,2,0)</f>
        <v>#N/A</v>
      </c>
      <c r="BX614">
        <f t="shared" si="68"/>
        <v>0</v>
      </c>
      <c r="BY614" t="e">
        <f t="shared" si="69"/>
        <v>#N/A</v>
      </c>
      <c r="CP614">
        <f t="shared" si="70"/>
        <v>0</v>
      </c>
      <c r="CQ614" t="e">
        <f t="shared" si="71"/>
        <v>#N/A</v>
      </c>
    </row>
    <row r="615" spans="1:95" x14ac:dyDescent="0.25">
      <c r="A615" s="9" t="s">
        <v>50</v>
      </c>
      <c r="B615" s="57">
        <v>255</v>
      </c>
      <c r="C615" s="57">
        <v>710</v>
      </c>
      <c r="D615" s="57">
        <v>1280</v>
      </c>
      <c r="E615" s="57">
        <v>1820</v>
      </c>
      <c r="F615" s="57">
        <v>2565</v>
      </c>
      <c r="G615" s="57">
        <v>3200</v>
      </c>
      <c r="H615" s="57">
        <v>3720</v>
      </c>
      <c r="I615" s="57">
        <v>3950</v>
      </c>
      <c r="J615" s="57">
        <v>4235</v>
      </c>
      <c r="K615" s="57">
        <v>4360</v>
      </c>
      <c r="L615" s="57">
        <v>4645</v>
      </c>
      <c r="M615" s="57">
        <v>4605</v>
      </c>
      <c r="N615" s="57">
        <v>4735</v>
      </c>
      <c r="O615" s="57">
        <v>4645</v>
      </c>
      <c r="P615" s="57">
        <v>4705</v>
      </c>
      <c r="Q615" s="57">
        <v>4430</v>
      </c>
      <c r="R615" s="57">
        <v>4285</v>
      </c>
      <c r="S615" s="57">
        <v>4380</v>
      </c>
      <c r="T615" s="57">
        <v>4365</v>
      </c>
      <c r="U615" s="57">
        <v>4240</v>
      </c>
      <c r="V615" s="57">
        <v>4330</v>
      </c>
      <c r="W615" s="57">
        <v>4430</v>
      </c>
      <c r="X615" s="57">
        <v>5415</v>
      </c>
      <c r="Y615" s="57">
        <v>12115</v>
      </c>
      <c r="Z615" s="57">
        <v>20580</v>
      </c>
      <c r="AA615" s="57">
        <v>15</v>
      </c>
      <c r="AB615">
        <f t="shared" si="72"/>
        <v>118000</v>
      </c>
      <c r="AC615" s="9" t="s">
        <v>50</v>
      </c>
      <c r="AD615" t="e">
        <f t="shared" si="73"/>
        <v>#REF!</v>
      </c>
      <c r="AE615" s="9" t="s">
        <v>50</v>
      </c>
      <c r="AF615">
        <f t="shared" si="74"/>
        <v>9830</v>
      </c>
      <c r="AG615">
        <f t="shared" si="75"/>
        <v>39600</v>
      </c>
      <c r="AH615">
        <f t="shared" si="76"/>
        <v>68570</v>
      </c>
      <c r="AI615" s="22">
        <f t="shared" si="77"/>
        <v>8.3305084745762716</v>
      </c>
      <c r="AJ615" s="28">
        <f t="shared" si="78"/>
        <v>33.559322033898304</v>
      </c>
      <c r="AK615" s="22">
        <f t="shared" si="79"/>
        <v>58.110169491525419</v>
      </c>
      <c r="AS615" s="9"/>
      <c r="AV615" s="9"/>
      <c r="BG615">
        <f>AX615</f>
        <v>0</v>
      </c>
      <c r="BH615" t="e">
        <f>VLOOKUP(BG615,AX615:AY794,2,0)</f>
        <v>#N/A</v>
      </c>
      <c r="BX615">
        <f t="shared" si="68"/>
        <v>0</v>
      </c>
      <c r="BY615" t="e">
        <f t="shared" si="69"/>
        <v>#N/A</v>
      </c>
      <c r="CP615">
        <f t="shared" si="70"/>
        <v>0</v>
      </c>
      <c r="CQ615" t="e">
        <f t="shared" si="71"/>
        <v>#N/A</v>
      </c>
    </row>
    <row r="616" spans="1:95" x14ac:dyDescent="0.25">
      <c r="A616" s="9" t="s">
        <v>51</v>
      </c>
      <c r="B616" s="57">
        <v>1705</v>
      </c>
      <c r="C616" s="57">
        <v>2205</v>
      </c>
      <c r="D616" s="57">
        <v>2430</v>
      </c>
      <c r="E616" s="57">
        <v>2715</v>
      </c>
      <c r="F616" s="57">
        <v>3135</v>
      </c>
      <c r="G616" s="57">
        <v>3530</v>
      </c>
      <c r="H616" s="57">
        <v>3835</v>
      </c>
      <c r="I616" s="57">
        <v>4070</v>
      </c>
      <c r="J616" s="57">
        <v>4430</v>
      </c>
      <c r="K616" s="57">
        <v>4840</v>
      </c>
      <c r="L616" s="57">
        <v>4995</v>
      </c>
      <c r="M616" s="57">
        <v>5235</v>
      </c>
      <c r="N616" s="57">
        <v>5495</v>
      </c>
      <c r="O616" s="57">
        <v>5450</v>
      </c>
      <c r="P616" s="57">
        <v>5920</v>
      </c>
      <c r="Q616" s="57">
        <v>5900</v>
      </c>
      <c r="R616" s="57">
        <v>6110</v>
      </c>
      <c r="S616" s="57">
        <v>6185</v>
      </c>
      <c r="T616" s="57">
        <v>6260</v>
      </c>
      <c r="U616" s="57">
        <v>6280</v>
      </c>
      <c r="V616" s="57">
        <v>6135</v>
      </c>
      <c r="W616" s="57">
        <v>5955</v>
      </c>
      <c r="X616" s="57">
        <v>5925</v>
      </c>
      <c r="Y616" s="57">
        <v>5730</v>
      </c>
      <c r="Z616" s="57">
        <v>79850</v>
      </c>
      <c r="AA616" s="57">
        <v>225</v>
      </c>
      <c r="AB616">
        <f t="shared" si="72"/>
        <v>194320</v>
      </c>
      <c r="AC616" s="9" t="s">
        <v>51</v>
      </c>
      <c r="AD616" t="e">
        <f t="shared" si="73"/>
        <v>#REF!</v>
      </c>
      <c r="AE616" s="9" t="s">
        <v>51</v>
      </c>
      <c r="AF616">
        <f t="shared" si="74"/>
        <v>15720</v>
      </c>
      <c r="AG616">
        <f t="shared" si="75"/>
        <v>44270</v>
      </c>
      <c r="AH616">
        <f t="shared" si="76"/>
        <v>134330</v>
      </c>
      <c r="AI616" s="22">
        <f t="shared" si="77"/>
        <v>8.0897488678468505</v>
      </c>
      <c r="AJ616" s="28">
        <f t="shared" si="78"/>
        <v>22.782009057225196</v>
      </c>
      <c r="AK616" s="22">
        <f t="shared" si="79"/>
        <v>69.128242074927954</v>
      </c>
      <c r="AS616" s="9"/>
      <c r="AV616" s="9"/>
      <c r="BG616">
        <f>AX616</f>
        <v>0</v>
      </c>
      <c r="BH616" t="e">
        <f>VLOOKUP(BG616,AX616:AY795,2,0)</f>
        <v>#N/A</v>
      </c>
      <c r="BX616">
        <f t="shared" si="68"/>
        <v>0</v>
      </c>
      <c r="BY616" t="e">
        <f t="shared" si="69"/>
        <v>#N/A</v>
      </c>
      <c r="CP616">
        <f t="shared" si="70"/>
        <v>0</v>
      </c>
      <c r="CQ616" t="e">
        <f t="shared" si="71"/>
        <v>#N/A</v>
      </c>
    </row>
    <row r="617" spans="1:95" x14ac:dyDescent="0.25">
      <c r="A617" s="9" t="s">
        <v>52</v>
      </c>
      <c r="B617" s="57">
        <v>180</v>
      </c>
      <c r="C617" s="57">
        <v>770</v>
      </c>
      <c r="D617" s="57">
        <v>560</v>
      </c>
      <c r="E617" s="57">
        <v>385</v>
      </c>
      <c r="F617" s="57">
        <v>255</v>
      </c>
      <c r="G617" s="57">
        <v>180</v>
      </c>
      <c r="H617" s="57">
        <v>140</v>
      </c>
      <c r="I617" s="57">
        <v>80</v>
      </c>
      <c r="J617" s="57">
        <v>65</v>
      </c>
      <c r="K617" s="57">
        <v>50</v>
      </c>
      <c r="L617" s="57">
        <v>35</v>
      </c>
      <c r="M617" s="57">
        <v>25</v>
      </c>
      <c r="N617" s="57">
        <v>20</v>
      </c>
      <c r="O617" s="57">
        <v>20</v>
      </c>
      <c r="P617" s="57">
        <v>10</v>
      </c>
      <c r="Q617" s="57">
        <v>0</v>
      </c>
      <c r="R617" s="57">
        <v>0</v>
      </c>
      <c r="S617" s="57">
        <v>0</v>
      </c>
      <c r="T617" s="57">
        <v>0</v>
      </c>
      <c r="U617" s="57">
        <v>0</v>
      </c>
      <c r="V617" s="57">
        <v>0</v>
      </c>
      <c r="W617" s="57">
        <v>0</v>
      </c>
      <c r="X617" s="57">
        <v>0</v>
      </c>
      <c r="Y617" s="57">
        <v>0</v>
      </c>
      <c r="Z617" s="57">
        <v>0</v>
      </c>
      <c r="AA617" s="57">
        <v>0</v>
      </c>
      <c r="AB617">
        <f t="shared" si="72"/>
        <v>2775</v>
      </c>
      <c r="AC617" s="9" t="s">
        <v>52</v>
      </c>
      <c r="AD617" t="e">
        <f t="shared" si="73"/>
        <v>#REF!</v>
      </c>
      <c r="AE617" s="9" t="s">
        <v>52</v>
      </c>
      <c r="AF617">
        <f t="shared" si="74"/>
        <v>2330</v>
      </c>
      <c r="AG617">
        <f t="shared" si="75"/>
        <v>445</v>
      </c>
      <c r="AH617">
        <f t="shared" si="76"/>
        <v>0</v>
      </c>
      <c r="AI617" s="22">
        <f t="shared" si="77"/>
        <v>83.963963963963963</v>
      </c>
      <c r="AJ617" s="28">
        <f t="shared" si="78"/>
        <v>16.036036036036037</v>
      </c>
      <c r="AK617" s="22">
        <f t="shared" si="79"/>
        <v>0</v>
      </c>
      <c r="AS617" s="9"/>
      <c r="AV617" s="9"/>
      <c r="BG617">
        <f>AX617</f>
        <v>0</v>
      </c>
      <c r="BH617" t="e">
        <f>VLOOKUP(BG617,AX617:AY796,2,0)</f>
        <v>#N/A</v>
      </c>
      <c r="BX617">
        <f t="shared" si="68"/>
        <v>0</v>
      </c>
      <c r="BY617" t="e">
        <f t="shared" si="69"/>
        <v>#N/A</v>
      </c>
      <c r="CP617">
        <f t="shared" si="70"/>
        <v>0</v>
      </c>
      <c r="CQ617" t="e">
        <f t="shared" si="71"/>
        <v>#N/A</v>
      </c>
    </row>
    <row r="618" spans="1:95" x14ac:dyDescent="0.25">
      <c r="A618" s="9" t="s">
        <v>53</v>
      </c>
      <c r="B618" s="57">
        <v>385</v>
      </c>
      <c r="C618" s="57">
        <v>1445</v>
      </c>
      <c r="D618" s="57">
        <v>2410</v>
      </c>
      <c r="E618" s="57">
        <v>2510</v>
      </c>
      <c r="F618" s="57">
        <v>2670</v>
      </c>
      <c r="G618" s="57">
        <v>2710</v>
      </c>
      <c r="H618" s="57">
        <v>2705</v>
      </c>
      <c r="I618" s="57">
        <v>2605</v>
      </c>
      <c r="J618" s="57">
        <v>2505</v>
      </c>
      <c r="K618" s="57">
        <v>2580</v>
      </c>
      <c r="L618" s="57">
        <v>2435</v>
      </c>
      <c r="M618" s="57">
        <v>2480</v>
      </c>
      <c r="N618" s="57">
        <v>2565</v>
      </c>
      <c r="O618" s="57">
        <v>2520</v>
      </c>
      <c r="P618" s="57">
        <v>2530</v>
      </c>
      <c r="Q618" s="57">
        <v>2500</v>
      </c>
      <c r="R618" s="57">
        <v>2565</v>
      </c>
      <c r="S618" s="57">
        <v>2445</v>
      </c>
      <c r="T618" s="57">
        <v>2865</v>
      </c>
      <c r="U618" s="57">
        <v>2755</v>
      </c>
      <c r="V618" s="57">
        <v>2895</v>
      </c>
      <c r="W618" s="57">
        <v>2900</v>
      </c>
      <c r="X618" s="57">
        <v>3315</v>
      </c>
      <c r="Y618" s="57">
        <v>8550</v>
      </c>
      <c r="Z618" s="57">
        <v>6240</v>
      </c>
      <c r="AA618" s="57">
        <v>0</v>
      </c>
      <c r="AB618">
        <f t="shared" si="72"/>
        <v>72085</v>
      </c>
      <c r="AC618" s="9" t="s">
        <v>53</v>
      </c>
      <c r="AD618" t="e">
        <f t="shared" si="73"/>
        <v>#REF!</v>
      </c>
      <c r="AE618" s="9" t="s">
        <v>53</v>
      </c>
      <c r="AF618">
        <f t="shared" si="74"/>
        <v>12130</v>
      </c>
      <c r="AG618">
        <f t="shared" si="75"/>
        <v>22925</v>
      </c>
      <c r="AH618">
        <f t="shared" si="76"/>
        <v>37030</v>
      </c>
      <c r="AI618" s="22">
        <f t="shared" si="77"/>
        <v>16.827356592911148</v>
      </c>
      <c r="AJ618" s="28">
        <f t="shared" si="78"/>
        <v>31.802732884788792</v>
      </c>
      <c r="AK618" s="22">
        <f t="shared" si="79"/>
        <v>51.369910522300067</v>
      </c>
      <c r="AS618" s="9"/>
      <c r="AV618" s="9"/>
      <c r="BG618">
        <f>AX618</f>
        <v>0</v>
      </c>
      <c r="BH618" t="e">
        <f>VLOOKUP(BG618,AX618:AY797,2,0)</f>
        <v>#N/A</v>
      </c>
      <c r="BX618">
        <f t="shared" si="68"/>
        <v>0</v>
      </c>
      <c r="BY618" t="e">
        <f t="shared" si="69"/>
        <v>#N/A</v>
      </c>
      <c r="CP618">
        <f t="shared" si="70"/>
        <v>0</v>
      </c>
      <c r="CQ618" t="e">
        <f t="shared" si="71"/>
        <v>#N/A</v>
      </c>
    </row>
    <row r="619" spans="1:95" x14ac:dyDescent="0.25">
      <c r="A619" s="9" t="s">
        <v>54</v>
      </c>
      <c r="B619" s="57">
        <v>430</v>
      </c>
      <c r="C619" s="57">
        <v>1705</v>
      </c>
      <c r="D619" s="57">
        <v>2735</v>
      </c>
      <c r="E619" s="57">
        <v>3305</v>
      </c>
      <c r="F619" s="57">
        <v>3565</v>
      </c>
      <c r="G619" s="57">
        <v>3520</v>
      </c>
      <c r="H619" s="57">
        <v>3235</v>
      </c>
      <c r="I619" s="57">
        <v>2950</v>
      </c>
      <c r="J619" s="57">
        <v>2705</v>
      </c>
      <c r="K619" s="57">
        <v>2540</v>
      </c>
      <c r="L619" s="57">
        <v>2290</v>
      </c>
      <c r="M619" s="57">
        <v>2215</v>
      </c>
      <c r="N619" s="57">
        <v>2020</v>
      </c>
      <c r="O619" s="57">
        <v>1960</v>
      </c>
      <c r="P619" s="57">
        <v>1910</v>
      </c>
      <c r="Q619" s="57">
        <v>1865</v>
      </c>
      <c r="R619" s="57">
        <v>1850</v>
      </c>
      <c r="S619" s="57">
        <v>1870</v>
      </c>
      <c r="T619" s="57">
        <v>1835</v>
      </c>
      <c r="U619" s="57">
        <v>1805</v>
      </c>
      <c r="V619" s="57">
        <v>1870</v>
      </c>
      <c r="W619" s="57">
        <v>1970</v>
      </c>
      <c r="X619" s="57">
        <v>2365</v>
      </c>
      <c r="Y619" s="57">
        <v>5475</v>
      </c>
      <c r="Z619" s="57">
        <v>7030</v>
      </c>
      <c r="AA619" s="57">
        <v>15</v>
      </c>
      <c r="AB619">
        <f t="shared" si="72"/>
        <v>65020</v>
      </c>
      <c r="AC619" s="9" t="s">
        <v>54</v>
      </c>
      <c r="AD619" t="e">
        <f t="shared" si="73"/>
        <v>#REF!</v>
      </c>
      <c r="AE619" s="9" t="s">
        <v>54</v>
      </c>
      <c r="AF619">
        <f t="shared" si="74"/>
        <v>15260</v>
      </c>
      <c r="AG619">
        <f t="shared" si="75"/>
        <v>21825</v>
      </c>
      <c r="AH619">
        <f t="shared" si="76"/>
        <v>27935</v>
      </c>
      <c r="AI619" s="22">
        <f t="shared" si="77"/>
        <v>23.469701630267608</v>
      </c>
      <c r="AJ619" s="28">
        <f t="shared" si="78"/>
        <v>33.566594893878801</v>
      </c>
      <c r="AK619" s="22">
        <f t="shared" si="79"/>
        <v>42.963703475853585</v>
      </c>
      <c r="AS619" s="9"/>
      <c r="AV619" s="9"/>
      <c r="BG619">
        <f>AX619</f>
        <v>0</v>
      </c>
      <c r="BH619" t="e">
        <f>VLOOKUP(BG619,AX619:AY798,2,0)</f>
        <v>#N/A</v>
      </c>
      <c r="BX619">
        <f t="shared" si="68"/>
        <v>0</v>
      </c>
      <c r="BY619" t="e">
        <f t="shared" si="69"/>
        <v>#N/A</v>
      </c>
      <c r="CP619">
        <f t="shared" si="70"/>
        <v>0</v>
      </c>
      <c r="CQ619" t="e">
        <f t="shared" si="71"/>
        <v>#N/A</v>
      </c>
    </row>
    <row r="620" spans="1:95" x14ac:dyDescent="0.25">
      <c r="A620" s="9" t="s">
        <v>55</v>
      </c>
      <c r="B620" s="57">
        <v>80</v>
      </c>
      <c r="C620" s="57">
        <v>935</v>
      </c>
      <c r="D620" s="57">
        <v>2750</v>
      </c>
      <c r="E620" s="57">
        <v>3265</v>
      </c>
      <c r="F620" s="57">
        <v>3170</v>
      </c>
      <c r="G620" s="57">
        <v>2725</v>
      </c>
      <c r="H620" s="57">
        <v>2270</v>
      </c>
      <c r="I620" s="57">
        <v>1810</v>
      </c>
      <c r="J620" s="57">
        <v>1500</v>
      </c>
      <c r="K620" s="57">
        <v>1160</v>
      </c>
      <c r="L620" s="57">
        <v>835</v>
      </c>
      <c r="M620" s="57">
        <v>710</v>
      </c>
      <c r="N620" s="57">
        <v>495</v>
      </c>
      <c r="O620" s="57">
        <v>375</v>
      </c>
      <c r="P620" s="57">
        <v>275</v>
      </c>
      <c r="Q620" s="57">
        <v>195</v>
      </c>
      <c r="R620" s="57">
        <v>165</v>
      </c>
      <c r="S620" s="57">
        <v>105</v>
      </c>
      <c r="T620" s="57">
        <v>95</v>
      </c>
      <c r="U620" s="57">
        <v>60</v>
      </c>
      <c r="V620" s="57">
        <v>40</v>
      </c>
      <c r="W620" s="57">
        <v>35</v>
      </c>
      <c r="X620" s="57">
        <v>35</v>
      </c>
      <c r="Y620" s="57">
        <v>25</v>
      </c>
      <c r="Z620" s="57">
        <v>35</v>
      </c>
      <c r="AA620" s="57">
        <v>0</v>
      </c>
      <c r="AB620">
        <f t="shared" si="72"/>
        <v>23145</v>
      </c>
      <c r="AC620" s="9" t="s">
        <v>55</v>
      </c>
      <c r="AD620" t="e">
        <f t="shared" si="73"/>
        <v>#REF!</v>
      </c>
      <c r="AE620" s="9" t="s">
        <v>55</v>
      </c>
      <c r="AF620">
        <f t="shared" si="74"/>
        <v>12925</v>
      </c>
      <c r="AG620">
        <f t="shared" si="75"/>
        <v>9430</v>
      </c>
      <c r="AH620">
        <f t="shared" si="76"/>
        <v>790</v>
      </c>
      <c r="AI620" s="22">
        <f t="shared" si="77"/>
        <v>55.843594728883126</v>
      </c>
      <c r="AJ620" s="28">
        <f t="shared" si="78"/>
        <v>40.743141067185135</v>
      </c>
      <c r="AK620" s="22">
        <f t="shared" si="79"/>
        <v>3.4132642039317345</v>
      </c>
      <c r="AS620" s="9"/>
      <c r="AV620" s="9"/>
      <c r="BG620">
        <f>AX620</f>
        <v>0</v>
      </c>
      <c r="BH620" t="e">
        <f>VLOOKUP(BG620,AX620:AY799,2,0)</f>
        <v>#N/A</v>
      </c>
      <c r="BX620">
        <f t="shared" si="68"/>
        <v>0</v>
      </c>
      <c r="BY620" t="e">
        <f t="shared" si="69"/>
        <v>#N/A</v>
      </c>
      <c r="CP620">
        <f t="shared" si="70"/>
        <v>0</v>
      </c>
      <c r="CQ620" t="e">
        <f t="shared" si="71"/>
        <v>#N/A</v>
      </c>
    </row>
    <row r="621" spans="1:95" x14ac:dyDescent="0.25">
      <c r="A621" s="9" t="s">
        <v>57</v>
      </c>
      <c r="B621" s="57">
        <v>1315</v>
      </c>
      <c r="C621" s="57">
        <v>2305</v>
      </c>
      <c r="D621" s="57">
        <v>2940</v>
      </c>
      <c r="E621" s="57">
        <v>3295</v>
      </c>
      <c r="F621" s="57">
        <v>3710</v>
      </c>
      <c r="G621" s="57">
        <v>3655</v>
      </c>
      <c r="H621" s="57">
        <v>3885</v>
      </c>
      <c r="I621" s="57">
        <v>3715</v>
      </c>
      <c r="J621" s="57">
        <v>3670</v>
      </c>
      <c r="K621" s="57">
        <v>3760</v>
      </c>
      <c r="L621" s="57">
        <v>3655</v>
      </c>
      <c r="M621" s="57">
        <v>3650</v>
      </c>
      <c r="N621" s="57">
        <v>3595</v>
      </c>
      <c r="O621" s="57">
        <v>3575</v>
      </c>
      <c r="P621" s="57">
        <v>3525</v>
      </c>
      <c r="Q621" s="57">
        <v>3475</v>
      </c>
      <c r="R621" s="57">
        <v>3465</v>
      </c>
      <c r="S621" s="57">
        <v>3175</v>
      </c>
      <c r="T621" s="57">
        <v>3540</v>
      </c>
      <c r="U621" s="57">
        <v>3530</v>
      </c>
      <c r="V621" s="57">
        <v>3615</v>
      </c>
      <c r="W621" s="57">
        <v>3750</v>
      </c>
      <c r="X621" s="57">
        <v>4540</v>
      </c>
      <c r="Y621" s="57">
        <v>9835</v>
      </c>
      <c r="Z621" s="57">
        <v>25985</v>
      </c>
      <c r="AA621" s="57">
        <v>0</v>
      </c>
      <c r="AB621">
        <f t="shared" si="72"/>
        <v>115160</v>
      </c>
      <c r="AC621" s="9" t="s">
        <v>57</v>
      </c>
      <c r="AD621" t="e">
        <f t="shared" si="73"/>
        <v>#REF!</v>
      </c>
      <c r="AE621" s="9" t="s">
        <v>57</v>
      </c>
      <c r="AF621">
        <f t="shared" si="74"/>
        <v>17220</v>
      </c>
      <c r="AG621">
        <f t="shared" si="75"/>
        <v>33030</v>
      </c>
      <c r="AH621">
        <f t="shared" si="76"/>
        <v>64910</v>
      </c>
      <c r="AI621" s="22">
        <f t="shared" si="77"/>
        <v>14.953108718304966</v>
      </c>
      <c r="AJ621" s="28">
        <f t="shared" si="78"/>
        <v>28.681833970128519</v>
      </c>
      <c r="AK621" s="22">
        <f t="shared" si="79"/>
        <v>56.365057311566517</v>
      </c>
      <c r="AS621" s="9"/>
      <c r="AV621" s="9"/>
      <c r="BG621">
        <f>AX621</f>
        <v>0</v>
      </c>
      <c r="BH621" t="e">
        <f>VLOOKUP(BG621,AX621:AY800,2,0)</f>
        <v>#N/A</v>
      </c>
      <c r="BX621">
        <f t="shared" si="68"/>
        <v>0</v>
      </c>
      <c r="BY621" t="e">
        <f t="shared" si="69"/>
        <v>#N/A</v>
      </c>
      <c r="CP621">
        <f t="shared" si="70"/>
        <v>0</v>
      </c>
      <c r="CQ621" t="e">
        <f t="shared" si="71"/>
        <v>#N/A</v>
      </c>
    </row>
    <row r="622" spans="1:95" x14ac:dyDescent="0.25">
      <c r="A622" s="9" t="s">
        <v>58</v>
      </c>
      <c r="B622" s="57">
        <v>570</v>
      </c>
      <c r="C622" s="57">
        <v>950</v>
      </c>
      <c r="D622" s="57">
        <v>1565</v>
      </c>
      <c r="E622" s="57">
        <v>2345</v>
      </c>
      <c r="F622" s="57">
        <v>2825</v>
      </c>
      <c r="G622" s="57">
        <v>3435</v>
      </c>
      <c r="H622" s="57">
        <v>3475</v>
      </c>
      <c r="I622" s="57">
        <v>3695</v>
      </c>
      <c r="J622" s="57">
        <v>3680</v>
      </c>
      <c r="K622" s="57">
        <v>3675</v>
      </c>
      <c r="L622" s="57">
        <v>3490</v>
      </c>
      <c r="M622" s="57">
        <v>3365</v>
      </c>
      <c r="N622" s="57">
        <v>3280</v>
      </c>
      <c r="O622" s="57">
        <v>3220</v>
      </c>
      <c r="P622" s="57">
        <v>3085</v>
      </c>
      <c r="Q622" s="57">
        <v>3035</v>
      </c>
      <c r="R622" s="57">
        <v>2955</v>
      </c>
      <c r="S622" s="57">
        <v>2885</v>
      </c>
      <c r="T622" s="57">
        <v>2800</v>
      </c>
      <c r="U622" s="57">
        <v>2585</v>
      </c>
      <c r="V622" s="57">
        <v>2685</v>
      </c>
      <c r="W622" s="57">
        <v>2680</v>
      </c>
      <c r="X622" s="57">
        <v>3105</v>
      </c>
      <c r="Y622" s="57">
        <v>12920</v>
      </c>
      <c r="Z622" s="57">
        <v>7725</v>
      </c>
      <c r="AA622" s="57">
        <v>20</v>
      </c>
      <c r="AB622">
        <f t="shared" si="72"/>
        <v>86030</v>
      </c>
      <c r="AC622" s="9" t="s">
        <v>58</v>
      </c>
      <c r="AD622" t="e">
        <f t="shared" si="73"/>
        <v>#REF!</v>
      </c>
      <c r="AE622" s="9" t="s">
        <v>58</v>
      </c>
      <c r="AF622">
        <f t="shared" si="74"/>
        <v>11690</v>
      </c>
      <c r="AG622">
        <f t="shared" si="75"/>
        <v>30965</v>
      </c>
      <c r="AH622">
        <f t="shared" si="76"/>
        <v>43375</v>
      </c>
      <c r="AI622" s="22">
        <f t="shared" si="77"/>
        <v>13.588283157038243</v>
      </c>
      <c r="AJ622" s="28">
        <f t="shared" si="78"/>
        <v>35.993258165756131</v>
      </c>
      <c r="AK622" s="22">
        <f t="shared" si="79"/>
        <v>50.418458677205621</v>
      </c>
      <c r="AS622" s="9"/>
      <c r="AV622" s="9"/>
      <c r="BG622">
        <f>AX622</f>
        <v>0</v>
      </c>
      <c r="BH622" t="e">
        <f>VLOOKUP(BG622,AX622:AY801,2,0)</f>
        <v>#N/A</v>
      </c>
      <c r="BX622">
        <f t="shared" si="68"/>
        <v>0</v>
      </c>
      <c r="BY622" t="e">
        <f t="shared" si="69"/>
        <v>#N/A</v>
      </c>
      <c r="CP622">
        <f t="shared" si="70"/>
        <v>0</v>
      </c>
      <c r="CQ622" t="e">
        <f t="shared" si="71"/>
        <v>#N/A</v>
      </c>
    </row>
    <row r="623" spans="1:95" x14ac:dyDescent="0.25">
      <c r="A623" s="9" t="s">
        <v>59</v>
      </c>
      <c r="B623" s="57">
        <v>570</v>
      </c>
      <c r="C623" s="57">
        <v>1880</v>
      </c>
      <c r="D623" s="57">
        <v>3465</v>
      </c>
      <c r="E623" s="57">
        <v>3745</v>
      </c>
      <c r="F623" s="57">
        <v>3710</v>
      </c>
      <c r="G623" s="57">
        <v>3530</v>
      </c>
      <c r="H623" s="57">
        <v>3695</v>
      </c>
      <c r="I623" s="57">
        <v>3685</v>
      </c>
      <c r="J623" s="57">
        <v>3610</v>
      </c>
      <c r="K623" s="57">
        <v>3725</v>
      </c>
      <c r="L623" s="57">
        <v>3715</v>
      </c>
      <c r="M623" s="57">
        <v>3600</v>
      </c>
      <c r="N623" s="57">
        <v>3790</v>
      </c>
      <c r="O623" s="57">
        <v>3780</v>
      </c>
      <c r="P623" s="57">
        <v>3795</v>
      </c>
      <c r="Q623" s="57">
        <v>3940</v>
      </c>
      <c r="R623" s="57">
        <v>3940</v>
      </c>
      <c r="S623" s="57">
        <v>4010</v>
      </c>
      <c r="T623" s="57">
        <v>4135</v>
      </c>
      <c r="U623" s="57">
        <v>4200</v>
      </c>
      <c r="V623" s="57">
        <v>4220</v>
      </c>
      <c r="W623" s="57">
        <v>4480</v>
      </c>
      <c r="X623" s="57">
        <v>5105</v>
      </c>
      <c r="Y623" s="57">
        <v>8630</v>
      </c>
      <c r="Z623" s="57">
        <v>11925</v>
      </c>
      <c r="AA623" s="57">
        <v>90</v>
      </c>
      <c r="AB623">
        <f t="shared" si="72"/>
        <v>104880</v>
      </c>
      <c r="AC623" s="9" t="s">
        <v>59</v>
      </c>
      <c r="AD623" t="e">
        <f t="shared" si="73"/>
        <v>#REF!</v>
      </c>
      <c r="AE623" s="9" t="s">
        <v>59</v>
      </c>
      <c r="AF623">
        <f t="shared" si="74"/>
        <v>16900</v>
      </c>
      <c r="AG623">
        <f t="shared" si="75"/>
        <v>33395</v>
      </c>
      <c r="AH623">
        <f t="shared" si="76"/>
        <v>54585</v>
      </c>
      <c r="AI623" s="22">
        <f t="shared" si="77"/>
        <v>16.113653699466056</v>
      </c>
      <c r="AJ623" s="28">
        <f t="shared" si="78"/>
        <v>31.841151792524791</v>
      </c>
      <c r="AK623" s="22">
        <f t="shared" si="79"/>
        <v>52.045194508009153</v>
      </c>
      <c r="AS623" s="9"/>
      <c r="AV623" s="9"/>
      <c r="BG623">
        <f>AX623</f>
        <v>0</v>
      </c>
      <c r="BH623" t="e">
        <f>VLOOKUP(BG623,AX623:AY802,2,0)</f>
        <v>#N/A</v>
      </c>
      <c r="BX623">
        <f t="shared" si="68"/>
        <v>0</v>
      </c>
      <c r="BY623" t="e">
        <f t="shared" si="69"/>
        <v>#N/A</v>
      </c>
      <c r="CP623">
        <f t="shared" si="70"/>
        <v>0</v>
      </c>
      <c r="CQ623" t="e">
        <f t="shared" si="71"/>
        <v>#N/A</v>
      </c>
    </row>
    <row r="624" spans="1:95" x14ac:dyDescent="0.25">
      <c r="A624" s="9" t="s">
        <v>60</v>
      </c>
      <c r="B624" s="57">
        <v>1170</v>
      </c>
      <c r="C624" s="57">
        <v>1185</v>
      </c>
      <c r="D624" s="57">
        <v>1880</v>
      </c>
      <c r="E624" s="57">
        <v>2610</v>
      </c>
      <c r="F624" s="57">
        <v>3230</v>
      </c>
      <c r="G624" s="57">
        <v>3750</v>
      </c>
      <c r="H624" s="57">
        <v>3730</v>
      </c>
      <c r="I624" s="57">
        <v>3875</v>
      </c>
      <c r="J624" s="57">
        <v>3820</v>
      </c>
      <c r="K624" s="57">
        <v>3610</v>
      </c>
      <c r="L624" s="57">
        <v>3605</v>
      </c>
      <c r="M624" s="57">
        <v>3660</v>
      </c>
      <c r="N624" s="57">
        <v>3545</v>
      </c>
      <c r="O624" s="57">
        <v>3550</v>
      </c>
      <c r="P624" s="57">
        <v>3605</v>
      </c>
      <c r="Q624" s="57">
        <v>3625</v>
      </c>
      <c r="R624" s="57">
        <v>3625</v>
      </c>
      <c r="S624" s="57">
        <v>3700</v>
      </c>
      <c r="T624" s="57">
        <v>3800</v>
      </c>
      <c r="U624" s="57">
        <v>4105</v>
      </c>
      <c r="V624" s="57">
        <v>4205</v>
      </c>
      <c r="W624" s="57">
        <v>4530</v>
      </c>
      <c r="X624" s="57">
        <v>5370</v>
      </c>
      <c r="Y624" s="57">
        <v>8640</v>
      </c>
      <c r="Z624" s="57">
        <v>15250</v>
      </c>
      <c r="AA624" s="57">
        <v>2550</v>
      </c>
      <c r="AB624">
        <f t="shared" si="72"/>
        <v>103675</v>
      </c>
      <c r="AC624" s="9" t="s">
        <v>60</v>
      </c>
      <c r="AD624" t="e">
        <f t="shared" si="73"/>
        <v>#REF!</v>
      </c>
      <c r="AE624" s="9" t="s">
        <v>60</v>
      </c>
      <c r="AF624">
        <f t="shared" si="74"/>
        <v>13825</v>
      </c>
      <c r="AG624">
        <f t="shared" si="75"/>
        <v>33000</v>
      </c>
      <c r="AH624">
        <f t="shared" si="76"/>
        <v>56850</v>
      </c>
      <c r="AI624" s="22">
        <f t="shared" si="77"/>
        <v>13.334940921147817</v>
      </c>
      <c r="AJ624" s="28">
        <f t="shared" si="78"/>
        <v>31.830238726790448</v>
      </c>
      <c r="AK624" s="22">
        <f t="shared" si="79"/>
        <v>54.834820352061733</v>
      </c>
      <c r="AS624" s="9"/>
      <c r="AV624" s="9"/>
      <c r="BG624">
        <f>AX624</f>
        <v>0</v>
      </c>
      <c r="BH624" t="e">
        <f>VLOOKUP(BG624,AX624:AY803,2,0)</f>
        <v>#N/A</v>
      </c>
      <c r="BX624">
        <f t="shared" si="68"/>
        <v>0</v>
      </c>
      <c r="BY624" t="e">
        <f t="shared" si="69"/>
        <v>#N/A</v>
      </c>
      <c r="CP624">
        <f t="shared" si="70"/>
        <v>0</v>
      </c>
      <c r="CQ624" t="e">
        <f t="shared" si="71"/>
        <v>#N/A</v>
      </c>
    </row>
    <row r="625" spans="1:95" x14ac:dyDescent="0.25">
      <c r="A625" s="9" t="s">
        <v>61</v>
      </c>
      <c r="B625" s="57">
        <v>215</v>
      </c>
      <c r="C625" s="57">
        <v>1270</v>
      </c>
      <c r="D625" s="57">
        <v>1935</v>
      </c>
      <c r="E625" s="57">
        <v>2050</v>
      </c>
      <c r="F625" s="57">
        <v>1990</v>
      </c>
      <c r="G625" s="57">
        <v>1790</v>
      </c>
      <c r="H625" s="57">
        <v>1760</v>
      </c>
      <c r="I625" s="57">
        <v>1745</v>
      </c>
      <c r="J625" s="57">
        <v>1580</v>
      </c>
      <c r="K625" s="57">
        <v>1605</v>
      </c>
      <c r="L625" s="57">
        <v>1585</v>
      </c>
      <c r="M625" s="57">
        <v>1510</v>
      </c>
      <c r="N625" s="57">
        <v>1620</v>
      </c>
      <c r="O625" s="57">
        <v>1495</v>
      </c>
      <c r="P625" s="57">
        <v>1600</v>
      </c>
      <c r="Q625" s="57">
        <v>1600</v>
      </c>
      <c r="R625" s="57">
        <v>1615</v>
      </c>
      <c r="S625" s="57">
        <v>1575</v>
      </c>
      <c r="T625" s="57">
        <v>1665</v>
      </c>
      <c r="U625" s="57">
        <v>1660</v>
      </c>
      <c r="V625" s="57">
        <v>1620</v>
      </c>
      <c r="W625" s="57">
        <v>1735</v>
      </c>
      <c r="X625" s="57">
        <v>2245</v>
      </c>
      <c r="Y625" s="57">
        <v>3275</v>
      </c>
      <c r="Z625" s="57">
        <v>5125</v>
      </c>
      <c r="AA625" s="57">
        <v>85</v>
      </c>
      <c r="AB625">
        <f t="shared" si="72"/>
        <v>45865</v>
      </c>
      <c r="AC625" s="9" t="s">
        <v>61</v>
      </c>
      <c r="AD625" t="e">
        <f t="shared" si="73"/>
        <v>#REF!</v>
      </c>
      <c r="AE625" s="9" t="s">
        <v>61</v>
      </c>
      <c r="AF625">
        <f t="shared" si="74"/>
        <v>9250</v>
      </c>
      <c r="AG625">
        <f t="shared" si="75"/>
        <v>14500</v>
      </c>
      <c r="AH625">
        <f t="shared" si="76"/>
        <v>22115</v>
      </c>
      <c r="AI625" s="22">
        <f t="shared" si="77"/>
        <v>20.167884007413058</v>
      </c>
      <c r="AJ625" s="28">
        <f t="shared" si="78"/>
        <v>31.614520876485336</v>
      </c>
      <c r="AK625" s="22">
        <f t="shared" si="79"/>
        <v>48.217595116101606</v>
      </c>
      <c r="AS625" s="9"/>
      <c r="AV625" s="9"/>
      <c r="BG625">
        <f>AX625</f>
        <v>0</v>
      </c>
      <c r="BH625" t="e">
        <f>VLOOKUP(BG625,AX625:AY804,2,0)</f>
        <v>#N/A</v>
      </c>
      <c r="BX625">
        <f t="shared" si="68"/>
        <v>0</v>
      </c>
      <c r="BY625" t="e">
        <f t="shared" si="69"/>
        <v>#N/A</v>
      </c>
      <c r="CP625">
        <f t="shared" si="70"/>
        <v>0</v>
      </c>
      <c r="CQ625" t="e">
        <f t="shared" si="71"/>
        <v>#N/A</v>
      </c>
    </row>
    <row r="626" spans="1:95" x14ac:dyDescent="0.25">
      <c r="A626" s="9" t="s">
        <v>62</v>
      </c>
      <c r="B626" s="57">
        <v>190</v>
      </c>
      <c r="C626" s="57">
        <v>425</v>
      </c>
      <c r="D626" s="57">
        <v>590</v>
      </c>
      <c r="E626" s="57">
        <v>760</v>
      </c>
      <c r="F626" s="57">
        <v>1125</v>
      </c>
      <c r="G626" s="57">
        <v>1400</v>
      </c>
      <c r="H626" s="57">
        <v>1790</v>
      </c>
      <c r="I626" s="57">
        <v>2200</v>
      </c>
      <c r="J626" s="57">
        <v>2405</v>
      </c>
      <c r="K626" s="57">
        <v>2560</v>
      </c>
      <c r="L626" s="57">
        <v>2700</v>
      </c>
      <c r="M626" s="57">
        <v>2790</v>
      </c>
      <c r="N626" s="57">
        <v>2910</v>
      </c>
      <c r="O626" s="57">
        <v>2865</v>
      </c>
      <c r="P626" s="57">
        <v>2770</v>
      </c>
      <c r="Q626" s="57">
        <v>2650</v>
      </c>
      <c r="R626" s="57">
        <v>2625</v>
      </c>
      <c r="S626" s="57">
        <v>2530</v>
      </c>
      <c r="T626" s="57">
        <v>2585</v>
      </c>
      <c r="U626" s="57">
        <v>2295</v>
      </c>
      <c r="V626" s="57">
        <v>2215</v>
      </c>
      <c r="W626" s="57">
        <v>2205</v>
      </c>
      <c r="X626" s="57">
        <v>2110</v>
      </c>
      <c r="Y626" s="57">
        <v>2040</v>
      </c>
      <c r="Z626" s="57">
        <v>31840</v>
      </c>
      <c r="AA626" s="57">
        <v>25</v>
      </c>
      <c r="AB626">
        <f t="shared" si="72"/>
        <v>80575</v>
      </c>
      <c r="AC626" s="9" t="s">
        <v>62</v>
      </c>
      <c r="AD626" t="e">
        <f t="shared" si="73"/>
        <v>#REF!</v>
      </c>
      <c r="AE626" s="9" t="s">
        <v>62</v>
      </c>
      <c r="AF626">
        <f t="shared" si="74"/>
        <v>4490</v>
      </c>
      <c r="AG626">
        <f t="shared" si="75"/>
        <v>22990</v>
      </c>
      <c r="AH626">
        <f t="shared" si="76"/>
        <v>53095</v>
      </c>
      <c r="AI626" s="22">
        <f t="shared" si="77"/>
        <v>5.5724480297859138</v>
      </c>
      <c r="AJ626" s="28">
        <f t="shared" si="78"/>
        <v>28.532423208191126</v>
      </c>
      <c r="AK626" s="22">
        <f t="shared" si="79"/>
        <v>65.895128762022964</v>
      </c>
      <c r="AS626" s="9"/>
      <c r="AV626" s="9"/>
      <c r="BG626">
        <f>AX626</f>
        <v>0</v>
      </c>
      <c r="BH626" t="e">
        <f>VLOOKUP(BG626,AX626:AY805,2,0)</f>
        <v>#N/A</v>
      </c>
      <c r="BX626">
        <f t="shared" si="68"/>
        <v>0</v>
      </c>
      <c r="BY626" t="e">
        <f t="shared" si="69"/>
        <v>#N/A</v>
      </c>
      <c r="CP626">
        <f t="shared" si="70"/>
        <v>0</v>
      </c>
      <c r="CQ626" t="e">
        <f t="shared" si="71"/>
        <v>#N/A</v>
      </c>
    </row>
    <row r="627" spans="1:95" x14ac:dyDescent="0.25">
      <c r="A627" s="9" t="s">
        <v>63</v>
      </c>
      <c r="B627" s="57">
        <v>5015</v>
      </c>
      <c r="C627" s="57">
        <v>6720</v>
      </c>
      <c r="D627" s="57">
        <v>7510</v>
      </c>
      <c r="E627" s="57">
        <v>7865</v>
      </c>
      <c r="F627" s="57">
        <v>8135</v>
      </c>
      <c r="G627" s="57">
        <v>7755</v>
      </c>
      <c r="H627" s="57">
        <v>7125</v>
      </c>
      <c r="I627" s="57">
        <v>6530</v>
      </c>
      <c r="J627" s="57">
        <v>5725</v>
      </c>
      <c r="K627" s="57">
        <v>4865</v>
      </c>
      <c r="L627" s="57">
        <v>4185</v>
      </c>
      <c r="M627" s="57">
        <v>3640</v>
      </c>
      <c r="N627" s="57">
        <v>3155</v>
      </c>
      <c r="O627" s="57">
        <v>2525</v>
      </c>
      <c r="P627" s="57">
        <v>2190</v>
      </c>
      <c r="Q627" s="57">
        <v>1860</v>
      </c>
      <c r="R627" s="57">
        <v>1530</v>
      </c>
      <c r="S627" s="57">
        <v>1360</v>
      </c>
      <c r="T627" s="57">
        <v>1205</v>
      </c>
      <c r="U627" s="57">
        <v>875</v>
      </c>
      <c r="V627" s="57">
        <v>780</v>
      </c>
      <c r="W627" s="57">
        <v>560</v>
      </c>
      <c r="X627" s="57">
        <v>470</v>
      </c>
      <c r="Y627" s="57">
        <v>430</v>
      </c>
      <c r="Z627" s="57">
        <v>480</v>
      </c>
      <c r="AA627" s="57">
        <v>0</v>
      </c>
      <c r="AB627">
        <f t="shared" si="72"/>
        <v>92490</v>
      </c>
      <c r="AC627" s="9" t="s">
        <v>63</v>
      </c>
      <c r="AD627" t="e">
        <f t="shared" si="73"/>
        <v>#REF!</v>
      </c>
      <c r="AE627" s="9" t="s">
        <v>63</v>
      </c>
      <c r="AF627">
        <f t="shared" si="74"/>
        <v>43000</v>
      </c>
      <c r="AG627">
        <f t="shared" si="75"/>
        <v>39940</v>
      </c>
      <c r="AH627">
        <f t="shared" si="76"/>
        <v>9550</v>
      </c>
      <c r="AI627" s="22">
        <f t="shared" si="77"/>
        <v>46.491512595956323</v>
      </c>
      <c r="AJ627" s="28">
        <f t="shared" si="78"/>
        <v>43.183046815871982</v>
      </c>
      <c r="AK627" s="22">
        <f t="shared" si="79"/>
        <v>10.325440588171695</v>
      </c>
      <c r="AS627" s="9"/>
      <c r="AV627" s="9"/>
      <c r="BG627">
        <f>AX627</f>
        <v>0</v>
      </c>
      <c r="BH627" t="e">
        <f>VLOOKUP(BG627,AX627:AY806,2,0)</f>
        <v>#N/A</v>
      </c>
      <c r="BX627">
        <f t="shared" si="68"/>
        <v>0</v>
      </c>
      <c r="BY627" t="e">
        <f t="shared" si="69"/>
        <v>#N/A</v>
      </c>
      <c r="CP627">
        <f t="shared" si="70"/>
        <v>0</v>
      </c>
      <c r="CQ627" t="e">
        <f t="shared" si="71"/>
        <v>#N/A</v>
      </c>
    </row>
    <row r="628" spans="1:95" x14ac:dyDescent="0.25">
      <c r="A628" s="9" t="s">
        <v>64</v>
      </c>
      <c r="B628" s="57">
        <v>565</v>
      </c>
      <c r="C628" s="57">
        <v>1550</v>
      </c>
      <c r="D628" s="57">
        <v>2075</v>
      </c>
      <c r="E628" s="57">
        <v>2325</v>
      </c>
      <c r="F628" s="57">
        <v>2590</v>
      </c>
      <c r="G628" s="57">
        <v>2855</v>
      </c>
      <c r="H628" s="57">
        <v>2995</v>
      </c>
      <c r="I628" s="57">
        <v>3150</v>
      </c>
      <c r="J628" s="57">
        <v>3235</v>
      </c>
      <c r="K628" s="57">
        <v>3315</v>
      </c>
      <c r="L628" s="57">
        <v>3345</v>
      </c>
      <c r="M628" s="57">
        <v>3430</v>
      </c>
      <c r="N628" s="57">
        <v>3645</v>
      </c>
      <c r="O628" s="57">
        <v>3560</v>
      </c>
      <c r="P628" s="57">
        <v>3660</v>
      </c>
      <c r="Q628" s="57">
        <v>3575</v>
      </c>
      <c r="R628" s="57">
        <v>3590</v>
      </c>
      <c r="S628" s="57">
        <v>3690</v>
      </c>
      <c r="T628" s="57">
        <v>3600</v>
      </c>
      <c r="U628" s="57">
        <v>3565</v>
      </c>
      <c r="V628" s="57">
        <v>3575</v>
      </c>
      <c r="W628" s="57">
        <v>3550</v>
      </c>
      <c r="X628" s="57">
        <v>4340</v>
      </c>
      <c r="Y628" s="57">
        <v>11120</v>
      </c>
      <c r="Z628" s="57">
        <v>23675</v>
      </c>
      <c r="AA628" s="57">
        <v>0</v>
      </c>
      <c r="AB628">
        <f t="shared" si="72"/>
        <v>106575</v>
      </c>
      <c r="AC628" s="9" t="s">
        <v>64</v>
      </c>
      <c r="AD628" t="e">
        <f t="shared" si="73"/>
        <v>#REF!</v>
      </c>
      <c r="AE628" s="9" t="s">
        <v>64</v>
      </c>
      <c r="AF628">
        <f t="shared" si="74"/>
        <v>11960</v>
      </c>
      <c r="AG628">
        <f t="shared" si="75"/>
        <v>30335</v>
      </c>
      <c r="AH628">
        <f t="shared" si="76"/>
        <v>64280</v>
      </c>
      <c r="AI628" s="22">
        <f t="shared" si="77"/>
        <v>11.222144030025802</v>
      </c>
      <c r="AJ628" s="28">
        <f t="shared" si="78"/>
        <v>28.463523340370635</v>
      </c>
      <c r="AK628" s="22">
        <f t="shared" si="79"/>
        <v>60.314332629603562</v>
      </c>
      <c r="AS628" s="9"/>
      <c r="AV628" s="9"/>
      <c r="BG628">
        <f>AX628</f>
        <v>0</v>
      </c>
      <c r="BH628" t="e">
        <f>VLOOKUP(BG628,AX628:AY807,2,0)</f>
        <v>#N/A</v>
      </c>
      <c r="BX628">
        <f t="shared" si="68"/>
        <v>0</v>
      </c>
      <c r="BY628" t="e">
        <f t="shared" si="69"/>
        <v>#N/A</v>
      </c>
      <c r="CP628">
        <f t="shared" si="70"/>
        <v>0</v>
      </c>
      <c r="CQ628" t="e">
        <f t="shared" si="71"/>
        <v>#N/A</v>
      </c>
    </row>
    <row r="629" spans="1:95" x14ac:dyDescent="0.25">
      <c r="A629" s="9" t="s">
        <v>65</v>
      </c>
      <c r="B629" s="57">
        <v>1720</v>
      </c>
      <c r="C629" s="57">
        <v>3890</v>
      </c>
      <c r="D629" s="57">
        <v>3920</v>
      </c>
      <c r="E629" s="57">
        <v>4095</v>
      </c>
      <c r="F629" s="57">
        <v>4425</v>
      </c>
      <c r="G629" s="57">
        <v>4945</v>
      </c>
      <c r="H629" s="57">
        <v>5290</v>
      </c>
      <c r="I629" s="57">
        <v>5345</v>
      </c>
      <c r="J629" s="57">
        <v>5375</v>
      </c>
      <c r="K629" s="57">
        <v>5355</v>
      </c>
      <c r="L629" s="57">
        <v>5150</v>
      </c>
      <c r="M629" s="57">
        <v>5075</v>
      </c>
      <c r="N629" s="57">
        <v>4680</v>
      </c>
      <c r="O629" s="57">
        <v>4575</v>
      </c>
      <c r="P629" s="57">
        <v>4425</v>
      </c>
      <c r="Q629" s="57">
        <v>4165</v>
      </c>
      <c r="R629" s="57">
        <v>3870</v>
      </c>
      <c r="S629" s="57">
        <v>3845</v>
      </c>
      <c r="T629" s="57">
        <v>3585</v>
      </c>
      <c r="U629" s="57">
        <v>3325</v>
      </c>
      <c r="V629" s="57">
        <v>3195</v>
      </c>
      <c r="W629" s="57">
        <v>3120</v>
      </c>
      <c r="X629" s="57">
        <v>2925</v>
      </c>
      <c r="Y629" s="57">
        <v>3125</v>
      </c>
      <c r="Z629" s="57">
        <v>44760</v>
      </c>
      <c r="AA629" s="57">
        <v>115</v>
      </c>
      <c r="AB629">
        <f t="shared" si="72"/>
        <v>144180</v>
      </c>
      <c r="AC629" s="9" t="s">
        <v>65</v>
      </c>
      <c r="AD629" t="e">
        <f t="shared" si="73"/>
        <v>#REF!</v>
      </c>
      <c r="AE629" s="9" t="s">
        <v>65</v>
      </c>
      <c r="AF629">
        <f t="shared" si="74"/>
        <v>22995</v>
      </c>
      <c r="AG629">
        <f t="shared" si="75"/>
        <v>45270</v>
      </c>
      <c r="AH629">
        <f t="shared" si="76"/>
        <v>75915</v>
      </c>
      <c r="AI629" s="22">
        <f t="shared" si="77"/>
        <v>15.948813982521848</v>
      </c>
      <c r="AJ629" s="28">
        <f t="shared" si="78"/>
        <v>31.398252184769039</v>
      </c>
      <c r="AK629" s="22">
        <f t="shared" si="79"/>
        <v>52.652933832709117</v>
      </c>
      <c r="AS629" s="9"/>
      <c r="AV629" s="9"/>
      <c r="BG629">
        <f>AX629</f>
        <v>0</v>
      </c>
      <c r="BH629" t="e">
        <f>VLOOKUP(BG629,AX629:AY808,2,0)</f>
        <v>#N/A</v>
      </c>
      <c r="BX629">
        <f t="shared" si="68"/>
        <v>0</v>
      </c>
      <c r="BY629" t="e">
        <f t="shared" si="69"/>
        <v>#N/A</v>
      </c>
      <c r="CP629">
        <f t="shared" si="70"/>
        <v>0</v>
      </c>
      <c r="CQ629" t="e">
        <f t="shared" si="71"/>
        <v>#N/A</v>
      </c>
    </row>
    <row r="630" spans="1:95" x14ac:dyDescent="0.25">
      <c r="A630" s="9" t="s">
        <v>66</v>
      </c>
      <c r="B630" s="57">
        <v>1270</v>
      </c>
      <c r="C630" s="57">
        <v>4230</v>
      </c>
      <c r="D630" s="57">
        <v>4965</v>
      </c>
      <c r="E630" s="57">
        <v>4550</v>
      </c>
      <c r="F630" s="57">
        <v>3900</v>
      </c>
      <c r="G630" s="57">
        <v>3110</v>
      </c>
      <c r="H630" s="57">
        <v>2545</v>
      </c>
      <c r="I630" s="57">
        <v>2090</v>
      </c>
      <c r="J630" s="57">
        <v>1650</v>
      </c>
      <c r="K630" s="57">
        <v>1345</v>
      </c>
      <c r="L630" s="57">
        <v>1000</v>
      </c>
      <c r="M630" s="57">
        <v>945</v>
      </c>
      <c r="N630" s="57">
        <v>710</v>
      </c>
      <c r="O630" s="57">
        <v>590</v>
      </c>
      <c r="P630" s="57">
        <v>500</v>
      </c>
      <c r="Q630" s="57">
        <v>420</v>
      </c>
      <c r="R630" s="57">
        <v>310</v>
      </c>
      <c r="S630" s="57">
        <v>235</v>
      </c>
      <c r="T630" s="57">
        <v>210</v>
      </c>
      <c r="U630" s="57">
        <v>165</v>
      </c>
      <c r="V630" s="57">
        <v>155</v>
      </c>
      <c r="W630" s="57">
        <v>130</v>
      </c>
      <c r="X630" s="57">
        <v>110</v>
      </c>
      <c r="Y630" s="57">
        <v>95</v>
      </c>
      <c r="Z630" s="57">
        <v>1130</v>
      </c>
      <c r="AA630" s="57">
        <v>24790</v>
      </c>
      <c r="AB630">
        <f t="shared" si="72"/>
        <v>36360</v>
      </c>
      <c r="AC630" s="9" t="s">
        <v>66</v>
      </c>
      <c r="AD630" t="e">
        <f t="shared" si="73"/>
        <v>#REF!</v>
      </c>
      <c r="AE630" s="9" t="s">
        <v>66</v>
      </c>
      <c r="AF630">
        <f t="shared" si="74"/>
        <v>22025</v>
      </c>
      <c r="AG630">
        <f t="shared" si="75"/>
        <v>11375</v>
      </c>
      <c r="AH630">
        <f t="shared" si="76"/>
        <v>2960</v>
      </c>
      <c r="AI630" s="22">
        <f t="shared" si="77"/>
        <v>60.574807480748071</v>
      </c>
      <c r="AJ630" s="28">
        <f t="shared" si="78"/>
        <v>31.284378437843785</v>
      </c>
      <c r="AK630" s="22">
        <f t="shared" si="79"/>
        <v>8.1408140814081396</v>
      </c>
      <c r="AS630" s="9"/>
      <c r="AV630" s="9"/>
      <c r="BG630">
        <f>AX630</f>
        <v>0</v>
      </c>
      <c r="BH630" t="e">
        <f>VLOOKUP(BG630,AX630:AY809,2,0)</f>
        <v>#N/A</v>
      </c>
      <c r="BX630">
        <f t="shared" si="68"/>
        <v>0</v>
      </c>
      <c r="BY630" t="e">
        <f t="shared" si="69"/>
        <v>#N/A</v>
      </c>
      <c r="CP630">
        <f t="shared" si="70"/>
        <v>0</v>
      </c>
      <c r="CQ630" t="e">
        <f t="shared" si="71"/>
        <v>#N/A</v>
      </c>
    </row>
    <row r="631" spans="1:95" x14ac:dyDescent="0.25">
      <c r="A631" s="9" t="s">
        <v>67</v>
      </c>
      <c r="B631" s="57">
        <v>10</v>
      </c>
      <c r="C631" s="57">
        <v>80</v>
      </c>
      <c r="D631" s="57">
        <v>105</v>
      </c>
      <c r="E631" s="57">
        <v>85</v>
      </c>
      <c r="F631" s="57">
        <v>65</v>
      </c>
      <c r="G631" s="57">
        <v>45</v>
      </c>
      <c r="H631" s="57">
        <v>20</v>
      </c>
      <c r="I631" s="57">
        <v>10</v>
      </c>
      <c r="J631" s="57">
        <v>10</v>
      </c>
      <c r="K631" s="57">
        <v>0</v>
      </c>
      <c r="L631" s="57">
        <v>0</v>
      </c>
      <c r="M631" s="57">
        <v>0</v>
      </c>
      <c r="N631" s="57">
        <v>0</v>
      </c>
      <c r="O631" s="57">
        <v>0</v>
      </c>
      <c r="P631" s="57">
        <v>0</v>
      </c>
      <c r="Q631" s="57">
        <v>0</v>
      </c>
      <c r="R631" s="57">
        <v>0</v>
      </c>
      <c r="S631" s="57">
        <v>0</v>
      </c>
      <c r="T631" s="57">
        <v>0</v>
      </c>
      <c r="U631" s="57">
        <v>0</v>
      </c>
      <c r="V631" s="57">
        <v>0</v>
      </c>
      <c r="W631" s="57">
        <v>0</v>
      </c>
      <c r="X631" s="57">
        <v>0</v>
      </c>
      <c r="Y631" s="57">
        <v>0</v>
      </c>
      <c r="Z631" s="57">
        <v>0</v>
      </c>
      <c r="AA631" s="57">
        <v>25</v>
      </c>
      <c r="AB631">
        <f t="shared" si="72"/>
        <v>430</v>
      </c>
      <c r="AC631" s="9" t="s">
        <v>67</v>
      </c>
      <c r="AD631" t="e">
        <f t="shared" si="73"/>
        <v>#REF!</v>
      </c>
      <c r="AE631" s="9" t="s">
        <v>67</v>
      </c>
      <c r="AF631">
        <f t="shared" si="74"/>
        <v>390</v>
      </c>
      <c r="AG631">
        <f t="shared" si="75"/>
        <v>40</v>
      </c>
      <c r="AH631">
        <f t="shared" si="76"/>
        <v>0</v>
      </c>
      <c r="AI631" s="22">
        <f t="shared" si="77"/>
        <v>90.697674418604649</v>
      </c>
      <c r="AJ631" s="28">
        <f t="shared" si="78"/>
        <v>9.3023255813953494</v>
      </c>
      <c r="AK631" s="22">
        <f t="shared" si="79"/>
        <v>0</v>
      </c>
      <c r="AS631" s="9"/>
      <c r="AV631" s="9"/>
      <c r="BG631">
        <f>AX631</f>
        <v>0</v>
      </c>
      <c r="BH631" t="e">
        <f>VLOOKUP(BG631,AX631:AY810,2,0)</f>
        <v>#N/A</v>
      </c>
      <c r="BX631">
        <f t="shared" si="68"/>
        <v>0</v>
      </c>
      <c r="BY631" t="e">
        <f t="shared" si="69"/>
        <v>#N/A</v>
      </c>
      <c r="CP631">
        <f t="shared" si="70"/>
        <v>0</v>
      </c>
      <c r="CQ631" t="e">
        <f t="shared" si="71"/>
        <v>#N/A</v>
      </c>
    </row>
    <row r="632" spans="1:95" x14ac:dyDescent="0.25">
      <c r="A632" s="9" t="s">
        <v>68</v>
      </c>
      <c r="B632" s="57">
        <v>95</v>
      </c>
      <c r="C632" s="57">
        <v>390</v>
      </c>
      <c r="D632" s="57">
        <v>615</v>
      </c>
      <c r="E632" s="57">
        <v>655</v>
      </c>
      <c r="F632" s="57">
        <v>490</v>
      </c>
      <c r="G632" s="57">
        <v>410</v>
      </c>
      <c r="H632" s="57">
        <v>340</v>
      </c>
      <c r="I632" s="57">
        <v>265</v>
      </c>
      <c r="J632" s="57">
        <v>195</v>
      </c>
      <c r="K632" s="57">
        <v>155</v>
      </c>
      <c r="L632" s="57">
        <v>130</v>
      </c>
      <c r="M632" s="57">
        <v>125</v>
      </c>
      <c r="N632" s="57">
        <v>105</v>
      </c>
      <c r="O632" s="57">
        <v>80</v>
      </c>
      <c r="P632" s="57">
        <v>75</v>
      </c>
      <c r="Q632" s="57">
        <v>70</v>
      </c>
      <c r="R632" s="57">
        <v>50</v>
      </c>
      <c r="S632" s="57">
        <v>35</v>
      </c>
      <c r="T632" s="57">
        <v>25</v>
      </c>
      <c r="U632" s="57">
        <v>30</v>
      </c>
      <c r="V632" s="57">
        <v>25</v>
      </c>
      <c r="W632" s="57">
        <v>20</v>
      </c>
      <c r="X632" s="57">
        <v>20</v>
      </c>
      <c r="Y632" s="57">
        <v>20</v>
      </c>
      <c r="Z632" s="57">
        <v>205</v>
      </c>
      <c r="AA632" s="57">
        <v>3025</v>
      </c>
      <c r="AB632">
        <f t="shared" si="72"/>
        <v>4625</v>
      </c>
      <c r="AC632" s="9" t="s">
        <v>68</v>
      </c>
      <c r="AD632" t="e">
        <f t="shared" si="73"/>
        <v>#REF!</v>
      </c>
      <c r="AE632" s="9" t="s">
        <v>68</v>
      </c>
      <c r="AF632">
        <f t="shared" si="74"/>
        <v>2655</v>
      </c>
      <c r="AG632">
        <f t="shared" si="75"/>
        <v>1470</v>
      </c>
      <c r="AH632">
        <f t="shared" si="76"/>
        <v>500</v>
      </c>
      <c r="AI632" s="22">
        <f t="shared" si="77"/>
        <v>57.405405405405411</v>
      </c>
      <c r="AJ632" s="28">
        <f t="shared" si="78"/>
        <v>31.783783783783782</v>
      </c>
      <c r="AK632" s="22">
        <f t="shared" si="79"/>
        <v>10.810810810810811</v>
      </c>
      <c r="AS632" s="9"/>
      <c r="AV632" s="9"/>
      <c r="BG632">
        <f>AX632</f>
        <v>0</v>
      </c>
      <c r="BH632" t="e">
        <f>VLOOKUP(BG632,AX632:AY811,2,0)</f>
        <v>#N/A</v>
      </c>
      <c r="BX632">
        <f t="shared" si="68"/>
        <v>0</v>
      </c>
      <c r="BY632" t="e">
        <f t="shared" si="69"/>
        <v>#N/A</v>
      </c>
      <c r="CP632">
        <f t="shared" si="70"/>
        <v>0</v>
      </c>
      <c r="CQ632" t="e">
        <f t="shared" si="71"/>
        <v>#N/A</v>
      </c>
    </row>
    <row r="633" spans="1:95" x14ac:dyDescent="0.25">
      <c r="A633" s="9" t="s">
        <v>69</v>
      </c>
      <c r="B633" s="57">
        <v>15</v>
      </c>
      <c r="C633" s="57">
        <v>130</v>
      </c>
      <c r="D633" s="57">
        <v>210</v>
      </c>
      <c r="E633" s="57">
        <v>280</v>
      </c>
      <c r="F633" s="57">
        <v>370</v>
      </c>
      <c r="G633" s="57">
        <v>415</v>
      </c>
      <c r="H633" s="57">
        <v>510</v>
      </c>
      <c r="I633" s="57">
        <v>465</v>
      </c>
      <c r="J633" s="57">
        <v>565</v>
      </c>
      <c r="K633" s="57">
        <v>565</v>
      </c>
      <c r="L633" s="57">
        <v>605</v>
      </c>
      <c r="M633" s="57">
        <v>745</v>
      </c>
      <c r="N633" s="57">
        <v>715</v>
      </c>
      <c r="O633" s="57">
        <v>830</v>
      </c>
      <c r="P633" s="57">
        <v>925</v>
      </c>
      <c r="Q633" s="57">
        <v>925</v>
      </c>
      <c r="R633" s="57">
        <v>950</v>
      </c>
      <c r="S633" s="57">
        <v>1025</v>
      </c>
      <c r="T633" s="57">
        <v>1115</v>
      </c>
      <c r="U633" s="57">
        <v>1290</v>
      </c>
      <c r="V633" s="57">
        <v>1345</v>
      </c>
      <c r="W633" s="57">
        <v>1410</v>
      </c>
      <c r="X633" s="57">
        <v>1795</v>
      </c>
      <c r="Y633" s="57">
        <v>4945</v>
      </c>
      <c r="Z633" s="57">
        <v>5720</v>
      </c>
      <c r="AA633" s="57">
        <v>175</v>
      </c>
      <c r="AB633">
        <f t="shared" si="72"/>
        <v>27865</v>
      </c>
      <c r="AC633" s="9" t="s">
        <v>69</v>
      </c>
      <c r="AD633" t="e">
        <f t="shared" si="73"/>
        <v>#REF!</v>
      </c>
      <c r="AE633" s="9" t="s">
        <v>69</v>
      </c>
      <c r="AF633">
        <f t="shared" si="74"/>
        <v>1420</v>
      </c>
      <c r="AG633">
        <f t="shared" si="75"/>
        <v>5925</v>
      </c>
      <c r="AH633">
        <f t="shared" si="76"/>
        <v>20520</v>
      </c>
      <c r="AI633" s="22">
        <f t="shared" si="77"/>
        <v>5.0959985645074468</v>
      </c>
      <c r="AJ633" s="28">
        <f t="shared" si="78"/>
        <v>21.263233446976493</v>
      </c>
      <c r="AK633" s="22">
        <f t="shared" si="79"/>
        <v>73.64076798851606</v>
      </c>
      <c r="AS633" s="9"/>
      <c r="AV633" s="9"/>
      <c r="BG633">
        <f>AX633</f>
        <v>0</v>
      </c>
      <c r="BH633" t="e">
        <f>VLOOKUP(BG633,AX633:AY812,2,0)</f>
        <v>#N/A</v>
      </c>
      <c r="BX633">
        <f t="shared" si="68"/>
        <v>0</v>
      </c>
      <c r="BY633" t="e">
        <f t="shared" si="69"/>
        <v>#N/A</v>
      </c>
      <c r="CP633">
        <f t="shared" si="70"/>
        <v>0</v>
      </c>
      <c r="CQ633" t="e">
        <f t="shared" si="71"/>
        <v>#N/A</v>
      </c>
    </row>
    <row r="634" spans="1:95" x14ac:dyDescent="0.25">
      <c r="A634" s="9" t="s">
        <v>70</v>
      </c>
      <c r="B634" s="57">
        <v>305</v>
      </c>
      <c r="C634" s="57">
        <v>930</v>
      </c>
      <c r="D634" s="57">
        <v>1555</v>
      </c>
      <c r="E634" s="57">
        <v>1835</v>
      </c>
      <c r="F634" s="57">
        <v>2135</v>
      </c>
      <c r="G634" s="57">
        <v>2310</v>
      </c>
      <c r="H634" s="57">
        <v>2390</v>
      </c>
      <c r="I634" s="57">
        <v>2480</v>
      </c>
      <c r="J634" s="57">
        <v>2375</v>
      </c>
      <c r="K634" s="57">
        <v>2440</v>
      </c>
      <c r="L634" s="57">
        <v>2370</v>
      </c>
      <c r="M634" s="57">
        <v>2530</v>
      </c>
      <c r="N634" s="57">
        <v>2420</v>
      </c>
      <c r="O634" s="57">
        <v>2460</v>
      </c>
      <c r="P634" s="57">
        <v>2430</v>
      </c>
      <c r="Q634" s="57">
        <v>2320</v>
      </c>
      <c r="R634" s="57">
        <v>2240</v>
      </c>
      <c r="S634" s="57">
        <v>2230</v>
      </c>
      <c r="T634" s="57">
        <v>2120</v>
      </c>
      <c r="U634" s="57">
        <v>2065</v>
      </c>
      <c r="V634" s="57">
        <v>2040</v>
      </c>
      <c r="W634" s="57">
        <v>2105</v>
      </c>
      <c r="X634" s="57">
        <v>2360</v>
      </c>
      <c r="Y634" s="57">
        <v>5585</v>
      </c>
      <c r="Z634" s="57">
        <v>10350</v>
      </c>
      <c r="AA634" s="57">
        <v>1270</v>
      </c>
      <c r="AB634">
        <f t="shared" si="72"/>
        <v>64380</v>
      </c>
      <c r="AC634" s="9" t="s">
        <v>70</v>
      </c>
      <c r="AD634" t="e">
        <f t="shared" si="73"/>
        <v>#REF!</v>
      </c>
      <c r="AE634" s="9" t="s">
        <v>70</v>
      </c>
      <c r="AF634">
        <f t="shared" si="74"/>
        <v>9070</v>
      </c>
      <c r="AG634">
        <f t="shared" si="75"/>
        <v>21895</v>
      </c>
      <c r="AH634">
        <f t="shared" si="76"/>
        <v>33415</v>
      </c>
      <c r="AI634" s="22">
        <f t="shared" si="77"/>
        <v>14.088226157191674</v>
      </c>
      <c r="AJ634" s="28">
        <f t="shared" si="78"/>
        <v>34.009009009009013</v>
      </c>
      <c r="AK634" s="22">
        <f t="shared" si="79"/>
        <v>51.902764833799317</v>
      </c>
      <c r="AS634" s="9"/>
      <c r="AV634" s="9"/>
      <c r="BG634">
        <f>AX634</f>
        <v>0</v>
      </c>
      <c r="BH634" t="e">
        <f>VLOOKUP(BG634,AX634:AY813,2,0)</f>
        <v>#N/A</v>
      </c>
      <c r="BX634">
        <f t="shared" si="68"/>
        <v>0</v>
      </c>
      <c r="BY634" t="e">
        <f t="shared" si="69"/>
        <v>#N/A</v>
      </c>
      <c r="CP634">
        <f t="shared" si="70"/>
        <v>0</v>
      </c>
      <c r="CQ634" t="e">
        <f t="shared" si="71"/>
        <v>#N/A</v>
      </c>
    </row>
    <row r="635" spans="1:95" x14ac:dyDescent="0.25">
      <c r="A635" s="9" t="s">
        <v>71</v>
      </c>
      <c r="B635" s="57">
        <v>880</v>
      </c>
      <c r="C635" s="57">
        <v>3560</v>
      </c>
      <c r="D635" s="57">
        <v>6555</v>
      </c>
      <c r="E635" s="57">
        <v>7460</v>
      </c>
      <c r="F635" s="57">
        <v>6795</v>
      </c>
      <c r="G635" s="57">
        <v>5175</v>
      </c>
      <c r="H635" s="57">
        <v>3920</v>
      </c>
      <c r="I635" s="57">
        <v>3025</v>
      </c>
      <c r="J635" s="57">
        <v>2135</v>
      </c>
      <c r="K635" s="57">
        <v>1550</v>
      </c>
      <c r="L635" s="57">
        <v>1080</v>
      </c>
      <c r="M635" s="57">
        <v>775</v>
      </c>
      <c r="N635" s="57">
        <v>575</v>
      </c>
      <c r="O635" s="57">
        <v>395</v>
      </c>
      <c r="P635" s="57">
        <v>275</v>
      </c>
      <c r="Q635" s="57">
        <v>195</v>
      </c>
      <c r="R635" s="57">
        <v>135</v>
      </c>
      <c r="S635" s="57">
        <v>105</v>
      </c>
      <c r="T635" s="57">
        <v>70</v>
      </c>
      <c r="U635" s="57">
        <v>55</v>
      </c>
      <c r="V635" s="57">
        <v>35</v>
      </c>
      <c r="W635" s="57">
        <v>35</v>
      </c>
      <c r="X635" s="57">
        <v>20</v>
      </c>
      <c r="Y635" s="57">
        <v>10</v>
      </c>
      <c r="Z635" s="57">
        <v>20</v>
      </c>
      <c r="AA635" s="57">
        <v>0</v>
      </c>
      <c r="AB635">
        <f t="shared" si="72"/>
        <v>44835</v>
      </c>
      <c r="AC635" s="9" t="s">
        <v>71</v>
      </c>
      <c r="AD635" t="e">
        <f t="shared" si="73"/>
        <v>#REF!</v>
      </c>
      <c r="AE635" s="9" t="s">
        <v>71</v>
      </c>
      <c r="AF635">
        <f t="shared" si="74"/>
        <v>30425</v>
      </c>
      <c r="AG635">
        <f t="shared" si="75"/>
        <v>13730</v>
      </c>
      <c r="AH635">
        <f t="shared" si="76"/>
        <v>680</v>
      </c>
      <c r="AI635" s="22">
        <f t="shared" si="77"/>
        <v>67.859930857588935</v>
      </c>
      <c r="AJ635" s="28">
        <f t="shared" si="78"/>
        <v>30.623396899743504</v>
      </c>
      <c r="AK635" s="22">
        <f t="shared" si="79"/>
        <v>1.5166722426675587</v>
      </c>
      <c r="AS635" s="9"/>
      <c r="AV635" s="9"/>
      <c r="BG635">
        <f>AX635</f>
        <v>0</v>
      </c>
      <c r="BH635" t="e">
        <f>VLOOKUP(BG635,AX635:AY814,2,0)</f>
        <v>#N/A</v>
      </c>
      <c r="BX635">
        <f t="shared" si="68"/>
        <v>0</v>
      </c>
      <c r="BY635" t="e">
        <f t="shared" si="69"/>
        <v>#N/A</v>
      </c>
      <c r="CP635">
        <f t="shared" si="70"/>
        <v>0</v>
      </c>
      <c r="CQ635" t="e">
        <f t="shared" si="71"/>
        <v>#N/A</v>
      </c>
    </row>
    <row r="636" spans="1:95" x14ac:dyDescent="0.25">
      <c r="A636" s="9" t="s">
        <v>72</v>
      </c>
      <c r="B636" s="57">
        <v>170</v>
      </c>
      <c r="C636" s="57">
        <v>575</v>
      </c>
      <c r="D636" s="57">
        <v>1285</v>
      </c>
      <c r="E636" s="57">
        <v>2050</v>
      </c>
      <c r="F636" s="57">
        <v>2465</v>
      </c>
      <c r="G636" s="57">
        <v>2610</v>
      </c>
      <c r="H636" s="57">
        <v>2415</v>
      </c>
      <c r="I636" s="57">
        <v>2310</v>
      </c>
      <c r="J636" s="57">
        <v>2220</v>
      </c>
      <c r="K636" s="57">
        <v>2125</v>
      </c>
      <c r="L636" s="57">
        <v>2045</v>
      </c>
      <c r="M636" s="57">
        <v>2060</v>
      </c>
      <c r="N636" s="57">
        <v>2035</v>
      </c>
      <c r="O636" s="57">
        <v>2075</v>
      </c>
      <c r="P636" s="57">
        <v>2150</v>
      </c>
      <c r="Q636" s="57">
        <v>2075</v>
      </c>
      <c r="R636" s="57">
        <v>2075</v>
      </c>
      <c r="S636" s="57">
        <v>2105</v>
      </c>
      <c r="T636" s="57">
        <v>2100</v>
      </c>
      <c r="U636" s="57">
        <v>2010</v>
      </c>
      <c r="V636" s="57">
        <v>2050</v>
      </c>
      <c r="W636" s="57">
        <v>1950</v>
      </c>
      <c r="X636" s="57">
        <v>1895</v>
      </c>
      <c r="Y636" s="57">
        <v>1845</v>
      </c>
      <c r="Z636" s="57">
        <v>30620</v>
      </c>
      <c r="AA636" s="57">
        <v>0</v>
      </c>
      <c r="AB636">
        <f t="shared" si="72"/>
        <v>77315</v>
      </c>
      <c r="AC636" s="9" t="s">
        <v>72</v>
      </c>
      <c r="AD636" t="e">
        <f t="shared" si="73"/>
        <v>#REF!</v>
      </c>
      <c r="AE636" s="9" t="s">
        <v>72</v>
      </c>
      <c r="AF636">
        <f t="shared" si="74"/>
        <v>9155</v>
      </c>
      <c r="AG636">
        <f t="shared" si="75"/>
        <v>19435</v>
      </c>
      <c r="AH636">
        <f t="shared" si="76"/>
        <v>48725</v>
      </c>
      <c r="AI636" s="22">
        <f t="shared" si="77"/>
        <v>11.8411692427084</v>
      </c>
      <c r="AJ636" s="28">
        <f t="shared" si="78"/>
        <v>25.137424820539351</v>
      </c>
      <c r="AK636" s="22">
        <f t="shared" si="79"/>
        <v>63.021405936752252</v>
      </c>
      <c r="AS636" s="9"/>
      <c r="AV636" s="9"/>
      <c r="BG636">
        <f>AX636</f>
        <v>0</v>
      </c>
      <c r="BH636" t="e">
        <f>VLOOKUP(BG636,AX636:AY815,2,0)</f>
        <v>#N/A</v>
      </c>
      <c r="BX636">
        <f t="shared" si="68"/>
        <v>0</v>
      </c>
      <c r="BY636" t="e">
        <f t="shared" si="69"/>
        <v>#N/A</v>
      </c>
      <c r="CP636">
        <f t="shared" si="70"/>
        <v>0</v>
      </c>
      <c r="CQ636" t="e">
        <f t="shared" si="71"/>
        <v>#N/A</v>
      </c>
    </row>
    <row r="637" spans="1:95" x14ac:dyDescent="0.25">
      <c r="A637" s="9" t="s">
        <v>73</v>
      </c>
      <c r="B637" s="57">
        <v>2335</v>
      </c>
      <c r="C637" s="57">
        <v>1460</v>
      </c>
      <c r="D637" s="57">
        <v>1765</v>
      </c>
      <c r="E637" s="57">
        <v>2320</v>
      </c>
      <c r="F637" s="57">
        <v>3005</v>
      </c>
      <c r="G637" s="57">
        <v>3590</v>
      </c>
      <c r="H637" s="57">
        <v>4080</v>
      </c>
      <c r="I637" s="57">
        <v>4290</v>
      </c>
      <c r="J637" s="57">
        <v>4690</v>
      </c>
      <c r="K637" s="57">
        <v>4950</v>
      </c>
      <c r="L637" s="57">
        <v>5030</v>
      </c>
      <c r="M637" s="57">
        <v>5250</v>
      </c>
      <c r="N637" s="57">
        <v>5365</v>
      </c>
      <c r="O637" s="57">
        <v>5515</v>
      </c>
      <c r="P637" s="57">
        <v>5575</v>
      </c>
      <c r="Q637" s="57">
        <v>5565</v>
      </c>
      <c r="R637" s="57">
        <v>5585</v>
      </c>
      <c r="S637" s="57">
        <v>5770</v>
      </c>
      <c r="T637" s="57">
        <v>6425</v>
      </c>
      <c r="U637" s="57">
        <v>6560</v>
      </c>
      <c r="V637" s="57">
        <v>6855</v>
      </c>
      <c r="W637" s="57">
        <v>6915</v>
      </c>
      <c r="X637" s="57">
        <v>8300</v>
      </c>
      <c r="Y637" s="57">
        <v>18410</v>
      </c>
      <c r="Z637" s="57">
        <v>35670</v>
      </c>
      <c r="AA637" s="57">
        <v>190</v>
      </c>
      <c r="AB637">
        <f t="shared" si="72"/>
        <v>165275</v>
      </c>
      <c r="AC637" s="9" t="s">
        <v>73</v>
      </c>
      <c r="AD637" t="e">
        <f t="shared" si="73"/>
        <v>#REF!</v>
      </c>
      <c r="AE637" s="9" t="s">
        <v>73</v>
      </c>
      <c r="AF637">
        <f t="shared" si="74"/>
        <v>14475</v>
      </c>
      <c r="AG637">
        <f t="shared" si="75"/>
        <v>44745</v>
      </c>
      <c r="AH637">
        <f t="shared" si="76"/>
        <v>106055</v>
      </c>
      <c r="AI637" s="22">
        <f t="shared" si="77"/>
        <v>8.7581303887460304</v>
      </c>
      <c r="AJ637" s="28">
        <f t="shared" si="78"/>
        <v>27.073060051429437</v>
      </c>
      <c r="AK637" s="22">
        <f t="shared" si="79"/>
        <v>64.168809559824538</v>
      </c>
      <c r="AS637" s="9"/>
      <c r="AV637" s="9"/>
      <c r="BG637">
        <f>AX637</f>
        <v>0</v>
      </c>
      <c r="BH637" t="e">
        <f>VLOOKUP(BG637,AX637:AY816,2,0)</f>
        <v>#N/A</v>
      </c>
      <c r="BX637">
        <f t="shared" si="68"/>
        <v>0</v>
      </c>
      <c r="BY637" t="e">
        <f t="shared" si="69"/>
        <v>#N/A</v>
      </c>
      <c r="CP637">
        <f t="shared" si="70"/>
        <v>0</v>
      </c>
      <c r="CQ637" t="e">
        <f t="shared" si="71"/>
        <v>#N/A</v>
      </c>
    </row>
    <row r="638" spans="1:95" x14ac:dyDescent="0.25">
      <c r="A638" s="9" t="s">
        <v>74</v>
      </c>
      <c r="B638" s="57">
        <v>295</v>
      </c>
      <c r="C638" s="57">
        <v>1380</v>
      </c>
      <c r="D638" s="57">
        <v>2210</v>
      </c>
      <c r="E638" s="57">
        <v>2470</v>
      </c>
      <c r="F638" s="57">
        <v>2545</v>
      </c>
      <c r="G638" s="57">
        <v>2565</v>
      </c>
      <c r="H638" s="57">
        <v>2505</v>
      </c>
      <c r="I638" s="57">
        <v>2515</v>
      </c>
      <c r="J638" s="57">
        <v>2570</v>
      </c>
      <c r="K638" s="57">
        <v>2550</v>
      </c>
      <c r="L638" s="57">
        <v>2810</v>
      </c>
      <c r="M638" s="57">
        <v>2785</v>
      </c>
      <c r="N638" s="57">
        <v>2970</v>
      </c>
      <c r="O638" s="57">
        <v>3055</v>
      </c>
      <c r="P638" s="57">
        <v>3080</v>
      </c>
      <c r="Q638" s="57">
        <v>3135</v>
      </c>
      <c r="R638" s="57">
        <v>3275</v>
      </c>
      <c r="S638" s="57">
        <v>3395</v>
      </c>
      <c r="T638" s="57">
        <v>3535</v>
      </c>
      <c r="U638" s="57">
        <v>3595</v>
      </c>
      <c r="V638" s="57">
        <v>3705</v>
      </c>
      <c r="W638" s="57">
        <v>3950</v>
      </c>
      <c r="X638" s="57">
        <v>4220</v>
      </c>
      <c r="Y638" s="57">
        <v>4975</v>
      </c>
      <c r="Z638" s="57">
        <v>20320</v>
      </c>
      <c r="AA638" s="57">
        <v>50</v>
      </c>
      <c r="AB638">
        <f t="shared" si="72"/>
        <v>90410</v>
      </c>
      <c r="AC638" s="9" t="s">
        <v>74</v>
      </c>
      <c r="AD638" t="e">
        <f t="shared" si="73"/>
        <v>#REF!</v>
      </c>
      <c r="AE638" s="9" t="s">
        <v>74</v>
      </c>
      <c r="AF638">
        <f t="shared" si="74"/>
        <v>11465</v>
      </c>
      <c r="AG638">
        <f t="shared" si="75"/>
        <v>24840</v>
      </c>
      <c r="AH638">
        <f t="shared" si="76"/>
        <v>54105</v>
      </c>
      <c r="AI638" s="22">
        <f t="shared" si="77"/>
        <v>12.681119345205177</v>
      </c>
      <c r="AJ638" s="28">
        <f t="shared" si="78"/>
        <v>27.474836854330277</v>
      </c>
      <c r="AK638" s="22">
        <f t="shared" si="79"/>
        <v>59.844043800464554</v>
      </c>
      <c r="AS638" s="9"/>
      <c r="AV638" s="9"/>
      <c r="BG638">
        <f>AX638</f>
        <v>0</v>
      </c>
      <c r="BH638" t="e">
        <f>VLOOKUP(BG638,AX638:AY817,2,0)</f>
        <v>#N/A</v>
      </c>
      <c r="BX638">
        <f t="shared" ref="BX638:BX701" si="80">BV638</f>
        <v>0</v>
      </c>
      <c r="BY638" t="e">
        <f t="shared" ref="BY638:BY701" si="81">VLOOKUP(BX638,BV638:BW817,2,0)</f>
        <v>#N/A</v>
      </c>
      <c r="CP638">
        <f t="shared" ref="CP638:CP701" si="82">CN638</f>
        <v>0</v>
      </c>
      <c r="CQ638" t="e">
        <f t="shared" ref="CQ638:CQ701" si="83">VLOOKUP(CP638,CN638:CO817,2,0)</f>
        <v>#N/A</v>
      </c>
    </row>
    <row r="639" spans="1:95" x14ac:dyDescent="0.25">
      <c r="A639" s="9" t="s">
        <v>75</v>
      </c>
      <c r="B639" s="57">
        <v>245</v>
      </c>
      <c r="C639" s="57">
        <v>1015</v>
      </c>
      <c r="D639" s="57">
        <v>1960</v>
      </c>
      <c r="E639" s="57">
        <v>3020</v>
      </c>
      <c r="F639" s="57">
        <v>3810</v>
      </c>
      <c r="G639" s="57">
        <v>4370</v>
      </c>
      <c r="H639" s="57">
        <v>4640</v>
      </c>
      <c r="I639" s="57">
        <v>4835</v>
      </c>
      <c r="J639" s="57">
        <v>4980</v>
      </c>
      <c r="K639" s="57">
        <v>5085</v>
      </c>
      <c r="L639" s="57">
        <v>5065</v>
      </c>
      <c r="M639" s="57">
        <v>5225</v>
      </c>
      <c r="N639" s="57">
        <v>5105</v>
      </c>
      <c r="O639" s="57">
        <v>5025</v>
      </c>
      <c r="P639" s="57">
        <v>4945</v>
      </c>
      <c r="Q639" s="57">
        <v>4760</v>
      </c>
      <c r="R639" s="57">
        <v>4645</v>
      </c>
      <c r="S639" s="57">
        <v>4645</v>
      </c>
      <c r="T639" s="57">
        <v>4580</v>
      </c>
      <c r="U639" s="57">
        <v>4160</v>
      </c>
      <c r="V639" s="57">
        <v>3920</v>
      </c>
      <c r="W639" s="57">
        <v>3585</v>
      </c>
      <c r="X639" s="57">
        <v>3890</v>
      </c>
      <c r="Y639" s="57">
        <v>5505</v>
      </c>
      <c r="Z639" s="57">
        <v>24965</v>
      </c>
      <c r="AA639" s="57">
        <v>25</v>
      </c>
      <c r="AB639">
        <f t="shared" si="72"/>
        <v>123980</v>
      </c>
      <c r="AC639" s="9" t="s">
        <v>75</v>
      </c>
      <c r="AD639" t="e">
        <f t="shared" si="73"/>
        <v>#REF!</v>
      </c>
      <c r="AE639" s="9" t="s">
        <v>75</v>
      </c>
      <c r="AF639">
        <f t="shared" si="74"/>
        <v>14420</v>
      </c>
      <c r="AG639">
        <f t="shared" si="75"/>
        <v>44905</v>
      </c>
      <c r="AH639">
        <f t="shared" si="76"/>
        <v>64655</v>
      </c>
      <c r="AI639" s="22">
        <f t="shared" si="77"/>
        <v>11.630908211001774</v>
      </c>
      <c r="AJ639" s="28">
        <f t="shared" si="78"/>
        <v>36.219551540571061</v>
      </c>
      <c r="AK639" s="22">
        <f t="shared" si="79"/>
        <v>52.149540248427165</v>
      </c>
      <c r="AS639" s="9"/>
      <c r="AV639" s="9"/>
      <c r="BG639">
        <f>AX639</f>
        <v>0</v>
      </c>
      <c r="BH639" t="e">
        <f>VLOOKUP(BG639,AX639:AY818,2,0)</f>
        <v>#N/A</v>
      </c>
      <c r="BX639">
        <f t="shared" si="80"/>
        <v>0</v>
      </c>
      <c r="BY639" t="e">
        <f t="shared" si="81"/>
        <v>#N/A</v>
      </c>
      <c r="CP639">
        <f t="shared" si="82"/>
        <v>0</v>
      </c>
      <c r="CQ639" t="e">
        <f t="shared" si="83"/>
        <v>#N/A</v>
      </c>
    </row>
    <row r="640" spans="1:95" x14ac:dyDescent="0.25">
      <c r="A640" s="9" t="s">
        <v>76</v>
      </c>
      <c r="B640" s="57">
        <v>5865</v>
      </c>
      <c r="C640" s="57">
        <v>3930</v>
      </c>
      <c r="D640" s="57">
        <v>3335</v>
      </c>
      <c r="E640" s="57">
        <v>3580</v>
      </c>
      <c r="F640" s="57">
        <v>3875</v>
      </c>
      <c r="G640" s="57">
        <v>4120</v>
      </c>
      <c r="H640" s="57">
        <v>4605</v>
      </c>
      <c r="I640" s="57">
        <v>4725</v>
      </c>
      <c r="J640" s="57">
        <v>5035</v>
      </c>
      <c r="K640" s="57">
        <v>5160</v>
      </c>
      <c r="L640" s="57">
        <v>5230</v>
      </c>
      <c r="M640" s="57">
        <v>5290</v>
      </c>
      <c r="N640" s="57">
        <v>5455</v>
      </c>
      <c r="O640" s="57">
        <v>5550</v>
      </c>
      <c r="P640" s="57">
        <v>5525</v>
      </c>
      <c r="Q640" s="57">
        <v>5750</v>
      </c>
      <c r="R640" s="57">
        <v>5680</v>
      </c>
      <c r="S640" s="57">
        <v>5685</v>
      </c>
      <c r="T640" s="57">
        <v>5860</v>
      </c>
      <c r="U640" s="57">
        <v>5970</v>
      </c>
      <c r="V640" s="57">
        <v>6385</v>
      </c>
      <c r="W640" s="57">
        <v>6580</v>
      </c>
      <c r="X640" s="57">
        <v>8325</v>
      </c>
      <c r="Y640" s="57">
        <v>18550</v>
      </c>
      <c r="Z640" s="57">
        <v>36030</v>
      </c>
      <c r="AA640" s="57">
        <v>330</v>
      </c>
      <c r="AB640">
        <f t="shared" si="72"/>
        <v>176095</v>
      </c>
      <c r="AC640" s="9" t="s">
        <v>76</v>
      </c>
      <c r="AD640" t="e">
        <f t="shared" si="73"/>
        <v>#REF!</v>
      </c>
      <c r="AE640" s="9" t="s">
        <v>76</v>
      </c>
      <c r="AF640">
        <f t="shared" si="74"/>
        <v>24705</v>
      </c>
      <c r="AG640">
        <f t="shared" si="75"/>
        <v>46575</v>
      </c>
      <c r="AH640">
        <f t="shared" si="76"/>
        <v>104815</v>
      </c>
      <c r="AI640" s="22">
        <f t="shared" si="77"/>
        <v>14.029359152730061</v>
      </c>
      <c r="AJ640" s="28">
        <f t="shared" si="78"/>
        <v>26.448791845310772</v>
      </c>
      <c r="AK640" s="22">
        <f t="shared" si="79"/>
        <v>59.521849001959168</v>
      </c>
      <c r="AS640" s="9"/>
      <c r="AV640" s="9"/>
      <c r="BG640">
        <f>AX640</f>
        <v>0</v>
      </c>
      <c r="BH640" t="e">
        <f>VLOOKUP(BG640,AX640:AY819,2,0)</f>
        <v>#N/A</v>
      </c>
      <c r="BX640">
        <f t="shared" si="80"/>
        <v>0</v>
      </c>
      <c r="BY640" t="e">
        <f t="shared" si="81"/>
        <v>#N/A</v>
      </c>
      <c r="CP640">
        <f t="shared" si="82"/>
        <v>0</v>
      </c>
      <c r="CQ640" t="e">
        <f t="shared" si="83"/>
        <v>#N/A</v>
      </c>
    </row>
    <row r="641" spans="1:95" x14ac:dyDescent="0.25">
      <c r="A641" s="9" t="s">
        <v>77</v>
      </c>
      <c r="B641" s="57">
        <v>425</v>
      </c>
      <c r="C641" s="57">
        <v>1140</v>
      </c>
      <c r="D641" s="57">
        <v>1910</v>
      </c>
      <c r="E641" s="57">
        <v>2635</v>
      </c>
      <c r="F641" s="57">
        <v>2945</v>
      </c>
      <c r="G641" s="57">
        <v>3105</v>
      </c>
      <c r="H641" s="57">
        <v>3355</v>
      </c>
      <c r="I641" s="57">
        <v>3530</v>
      </c>
      <c r="J641" s="57">
        <v>3635</v>
      </c>
      <c r="K641" s="57">
        <v>3830</v>
      </c>
      <c r="L641" s="57">
        <v>4115</v>
      </c>
      <c r="M641" s="57">
        <v>4470</v>
      </c>
      <c r="N641" s="57">
        <v>5010</v>
      </c>
      <c r="O641" s="57">
        <v>5365</v>
      </c>
      <c r="P641" s="57">
        <v>5805</v>
      </c>
      <c r="Q641" s="57">
        <v>6250</v>
      </c>
      <c r="R641" s="57">
        <v>6770</v>
      </c>
      <c r="S641" s="57">
        <v>7410</v>
      </c>
      <c r="T641" s="57">
        <v>8015</v>
      </c>
      <c r="U641" s="57">
        <v>8505</v>
      </c>
      <c r="V641" s="57">
        <v>9455</v>
      </c>
      <c r="W641" s="57">
        <v>10085</v>
      </c>
      <c r="X641" s="57">
        <v>12675</v>
      </c>
      <c r="Y641" s="57">
        <v>19590</v>
      </c>
      <c r="Z641" s="57">
        <v>21880</v>
      </c>
      <c r="AA641" s="57">
        <v>45</v>
      </c>
      <c r="AB641">
        <f t="shared" ref="AB641:AB704" si="84">SUM(B641:Z641)</f>
        <v>161910</v>
      </c>
      <c r="AC641" s="9" t="s">
        <v>77</v>
      </c>
      <c r="AD641" t="e">
        <f t="shared" ref="AD641:AD704" si="85">INDEX($B$576:$AA$755,MATCH(AC641,$A$576:$A$755,0),MATCH($AD$575,$B$575:$AA$575,0))</f>
        <v>#REF!</v>
      </c>
      <c r="AE641" s="9" t="s">
        <v>77</v>
      </c>
      <c r="AF641">
        <f t="shared" ref="AF641:AF704" si="86">SUM(B641:G641)</f>
        <v>12160</v>
      </c>
      <c r="AG641">
        <f t="shared" ref="AG641:AG704" si="87">SUM(H641:P641)</f>
        <v>39115</v>
      </c>
      <c r="AH641">
        <f t="shared" ref="AH641:AH704" si="88">SUM(Q641:Z641)</f>
        <v>110635</v>
      </c>
      <c r="AI641" s="22">
        <f t="shared" ref="AI641:AI704" si="89">(AF641/AB641)*100</f>
        <v>7.510345253535915</v>
      </c>
      <c r="AJ641" s="28">
        <f t="shared" ref="AJ641:AJ704" si="90">(AG641/AB641)*100</f>
        <v>24.15848310789945</v>
      </c>
      <c r="AK641" s="22">
        <f t="shared" ref="AK641:AK704" si="91">(AH641/AB641)*100</f>
        <v>68.331171638564641</v>
      </c>
      <c r="AS641" s="9"/>
      <c r="AV641" s="9"/>
      <c r="BG641">
        <f>AX641</f>
        <v>0</v>
      </c>
      <c r="BH641" t="e">
        <f>VLOOKUP(BG641,AX641:AY820,2,0)</f>
        <v>#N/A</v>
      </c>
      <c r="BX641">
        <f t="shared" si="80"/>
        <v>0</v>
      </c>
      <c r="BY641" t="e">
        <f t="shared" si="81"/>
        <v>#N/A</v>
      </c>
      <c r="CP641">
        <f t="shared" si="82"/>
        <v>0</v>
      </c>
      <c r="CQ641" t="e">
        <f t="shared" si="83"/>
        <v>#N/A</v>
      </c>
    </row>
    <row r="642" spans="1:95" x14ac:dyDescent="0.25">
      <c r="A642" s="9" t="s">
        <v>78</v>
      </c>
      <c r="B642" s="57">
        <v>895</v>
      </c>
      <c r="C642" s="57">
        <v>5025</v>
      </c>
      <c r="D642" s="57">
        <v>9825</v>
      </c>
      <c r="E642" s="57">
        <v>11720</v>
      </c>
      <c r="F642" s="57">
        <v>11550</v>
      </c>
      <c r="G642" s="57">
        <v>10835</v>
      </c>
      <c r="H642" s="57">
        <v>9735</v>
      </c>
      <c r="I642" s="57">
        <v>8435</v>
      </c>
      <c r="J642" s="57">
        <v>7450</v>
      </c>
      <c r="K642" s="57">
        <v>6405</v>
      </c>
      <c r="L642" s="57">
        <v>5675</v>
      </c>
      <c r="M642" s="57">
        <v>4840</v>
      </c>
      <c r="N642" s="57">
        <v>4320</v>
      </c>
      <c r="O642" s="57">
        <v>3645</v>
      </c>
      <c r="P642" s="57">
        <v>3210</v>
      </c>
      <c r="Q642" s="57">
        <v>2750</v>
      </c>
      <c r="R642" s="57">
        <v>2335</v>
      </c>
      <c r="S642" s="57">
        <v>1955</v>
      </c>
      <c r="T642" s="57">
        <v>1715</v>
      </c>
      <c r="U642" s="57">
        <v>1400</v>
      </c>
      <c r="V642" s="57">
        <v>1320</v>
      </c>
      <c r="W642" s="57">
        <v>1070</v>
      </c>
      <c r="X642" s="57">
        <v>965</v>
      </c>
      <c r="Y642" s="57">
        <v>930</v>
      </c>
      <c r="Z642" s="57">
        <v>1925</v>
      </c>
      <c r="AA642" s="57">
        <v>0</v>
      </c>
      <c r="AB642">
        <f t="shared" si="84"/>
        <v>119930</v>
      </c>
      <c r="AC642" s="9" t="s">
        <v>78</v>
      </c>
      <c r="AD642" t="e">
        <f t="shared" si="85"/>
        <v>#REF!</v>
      </c>
      <c r="AE642" s="9" t="s">
        <v>78</v>
      </c>
      <c r="AF642">
        <f t="shared" si="86"/>
        <v>49850</v>
      </c>
      <c r="AG642">
        <f t="shared" si="87"/>
        <v>53715</v>
      </c>
      <c r="AH642">
        <f t="shared" si="88"/>
        <v>16365</v>
      </c>
      <c r="AI642" s="22">
        <f t="shared" si="89"/>
        <v>41.565913449512216</v>
      </c>
      <c r="AJ642" s="28">
        <f t="shared" si="90"/>
        <v>44.788626698907699</v>
      </c>
      <c r="AK642" s="22">
        <f t="shared" si="91"/>
        <v>13.645459851580089</v>
      </c>
      <c r="AS642" s="9"/>
      <c r="AV642" s="9"/>
      <c r="BG642">
        <f>AX642</f>
        <v>0</v>
      </c>
      <c r="BH642" t="e">
        <f>VLOOKUP(BG642,AX642:AY821,2,0)</f>
        <v>#N/A</v>
      </c>
      <c r="BX642">
        <f t="shared" si="80"/>
        <v>0</v>
      </c>
      <c r="BY642" t="e">
        <f t="shared" si="81"/>
        <v>#N/A</v>
      </c>
      <c r="CP642">
        <f t="shared" si="82"/>
        <v>0</v>
      </c>
      <c r="CQ642" t="e">
        <f t="shared" si="83"/>
        <v>#N/A</v>
      </c>
    </row>
    <row r="643" spans="1:95" x14ac:dyDescent="0.25">
      <c r="A643" s="9" t="s">
        <v>79</v>
      </c>
      <c r="B643" s="57">
        <v>3960</v>
      </c>
      <c r="C643" s="57">
        <v>4945</v>
      </c>
      <c r="D643" s="57">
        <v>5225</v>
      </c>
      <c r="E643" s="57">
        <v>5775</v>
      </c>
      <c r="F643" s="57">
        <v>5835</v>
      </c>
      <c r="G643" s="57">
        <v>5910</v>
      </c>
      <c r="H643" s="57">
        <v>5735</v>
      </c>
      <c r="I643" s="57">
        <v>5680</v>
      </c>
      <c r="J643" s="57">
        <v>5475</v>
      </c>
      <c r="K643" s="57">
        <v>5420</v>
      </c>
      <c r="L643" s="57">
        <v>5390</v>
      </c>
      <c r="M643" s="57">
        <v>5560</v>
      </c>
      <c r="N643" s="57">
        <v>5450</v>
      </c>
      <c r="O643" s="57">
        <v>5540</v>
      </c>
      <c r="P643" s="57">
        <v>5565</v>
      </c>
      <c r="Q643" s="57">
        <v>5535</v>
      </c>
      <c r="R643" s="57">
        <v>5705</v>
      </c>
      <c r="S643" s="57">
        <v>5835</v>
      </c>
      <c r="T643" s="57">
        <v>6160</v>
      </c>
      <c r="U643" s="57">
        <v>6430</v>
      </c>
      <c r="V643" s="57">
        <v>6665</v>
      </c>
      <c r="W643" s="57">
        <v>7040</v>
      </c>
      <c r="X643" s="57">
        <v>8325</v>
      </c>
      <c r="Y643" s="57">
        <v>15685</v>
      </c>
      <c r="Z643" s="57">
        <v>35585</v>
      </c>
      <c r="AA643" s="57">
        <v>185</v>
      </c>
      <c r="AB643">
        <f t="shared" si="84"/>
        <v>184430</v>
      </c>
      <c r="AC643" s="9" t="s">
        <v>79</v>
      </c>
      <c r="AD643" t="e">
        <f t="shared" si="85"/>
        <v>#REF!</v>
      </c>
      <c r="AE643" s="9" t="s">
        <v>79</v>
      </c>
      <c r="AF643">
        <f t="shared" si="86"/>
        <v>31650</v>
      </c>
      <c r="AG643">
        <f t="shared" si="87"/>
        <v>49815</v>
      </c>
      <c r="AH643">
        <f t="shared" si="88"/>
        <v>102965</v>
      </c>
      <c r="AI643" s="22">
        <f t="shared" si="89"/>
        <v>17.160982486580277</v>
      </c>
      <c r="AJ643" s="28">
        <f t="shared" si="90"/>
        <v>27.010247790489615</v>
      </c>
      <c r="AK643" s="22">
        <f t="shared" si="91"/>
        <v>55.828769722930105</v>
      </c>
      <c r="AS643" s="9"/>
      <c r="AV643" s="9"/>
      <c r="BG643">
        <f>AX643</f>
        <v>0</v>
      </c>
      <c r="BH643" t="e">
        <f>VLOOKUP(BG643,AX643:AY822,2,0)</f>
        <v>#N/A</v>
      </c>
      <c r="BX643">
        <f t="shared" si="80"/>
        <v>0</v>
      </c>
      <c r="BY643" t="e">
        <f t="shared" si="81"/>
        <v>#N/A</v>
      </c>
      <c r="CP643">
        <f t="shared" si="82"/>
        <v>0</v>
      </c>
      <c r="CQ643" t="e">
        <f t="shared" si="83"/>
        <v>#N/A</v>
      </c>
    </row>
    <row r="644" spans="1:95" x14ac:dyDescent="0.25">
      <c r="A644" s="9" t="s">
        <v>80</v>
      </c>
      <c r="B644" s="57">
        <v>95</v>
      </c>
      <c r="C644" s="57">
        <v>220</v>
      </c>
      <c r="D644" s="57">
        <v>385</v>
      </c>
      <c r="E644" s="57">
        <v>365</v>
      </c>
      <c r="F644" s="57">
        <v>420</v>
      </c>
      <c r="G644" s="57">
        <v>485</v>
      </c>
      <c r="H644" s="57">
        <v>535</v>
      </c>
      <c r="I644" s="57">
        <v>530</v>
      </c>
      <c r="J644" s="57">
        <v>605</v>
      </c>
      <c r="K644" s="57">
        <v>660</v>
      </c>
      <c r="L644" s="57">
        <v>595</v>
      </c>
      <c r="M644" s="57">
        <v>575</v>
      </c>
      <c r="N644" s="57">
        <v>585</v>
      </c>
      <c r="O644" s="57">
        <v>480</v>
      </c>
      <c r="P644" s="57">
        <v>500</v>
      </c>
      <c r="Q644" s="57">
        <v>495</v>
      </c>
      <c r="R644" s="57">
        <v>425</v>
      </c>
      <c r="S644" s="57">
        <v>425</v>
      </c>
      <c r="T644" s="57">
        <v>380</v>
      </c>
      <c r="U644" s="57">
        <v>315</v>
      </c>
      <c r="V644" s="57">
        <v>315</v>
      </c>
      <c r="W644" s="57">
        <v>255</v>
      </c>
      <c r="X644" s="57">
        <v>320</v>
      </c>
      <c r="Y644" s="57">
        <v>395</v>
      </c>
      <c r="Z644" s="57">
        <v>295</v>
      </c>
      <c r="AA644" s="57">
        <v>0</v>
      </c>
      <c r="AB644">
        <f t="shared" si="84"/>
        <v>10655</v>
      </c>
      <c r="AC644" s="9" t="s">
        <v>80</v>
      </c>
      <c r="AD644" t="e">
        <f t="shared" si="85"/>
        <v>#REF!</v>
      </c>
      <c r="AE644" s="9" t="s">
        <v>80</v>
      </c>
      <c r="AF644">
        <f t="shared" si="86"/>
        <v>1970</v>
      </c>
      <c r="AG644">
        <f t="shared" si="87"/>
        <v>5065</v>
      </c>
      <c r="AH644">
        <f t="shared" si="88"/>
        <v>3620</v>
      </c>
      <c r="AI644" s="22">
        <f t="shared" si="89"/>
        <v>18.488972313467855</v>
      </c>
      <c r="AJ644" s="28">
        <f t="shared" si="90"/>
        <v>47.536367902393245</v>
      </c>
      <c r="AK644" s="22">
        <f t="shared" si="91"/>
        <v>33.9746597841389</v>
      </c>
      <c r="AS644" s="9"/>
      <c r="AV644" s="9"/>
      <c r="BG644">
        <f>AX644</f>
        <v>0</v>
      </c>
      <c r="BH644" t="e">
        <f>VLOOKUP(BG644,AX644:AY823,2,0)</f>
        <v>#N/A</v>
      </c>
      <c r="BX644">
        <f t="shared" si="80"/>
        <v>0</v>
      </c>
      <c r="BY644" t="e">
        <f t="shared" si="81"/>
        <v>#N/A</v>
      </c>
      <c r="CP644">
        <f t="shared" si="82"/>
        <v>0</v>
      </c>
      <c r="CQ644" t="e">
        <f t="shared" si="83"/>
        <v>#N/A</v>
      </c>
    </row>
    <row r="645" spans="1:95" x14ac:dyDescent="0.25">
      <c r="A645" s="9" t="s">
        <v>81</v>
      </c>
      <c r="B645" s="57">
        <v>115</v>
      </c>
      <c r="C645" s="57">
        <v>255</v>
      </c>
      <c r="D645" s="57">
        <v>420</v>
      </c>
      <c r="E645" s="57">
        <v>565</v>
      </c>
      <c r="F645" s="57">
        <v>675</v>
      </c>
      <c r="G645" s="57">
        <v>810</v>
      </c>
      <c r="H645" s="57">
        <v>845</v>
      </c>
      <c r="I645" s="57">
        <v>1025</v>
      </c>
      <c r="J645" s="57">
        <v>1205</v>
      </c>
      <c r="K645" s="57">
        <v>1355</v>
      </c>
      <c r="L645" s="57">
        <v>1690</v>
      </c>
      <c r="M645" s="57">
        <v>1925</v>
      </c>
      <c r="N645" s="57">
        <v>2145</v>
      </c>
      <c r="O645" s="57">
        <v>2300</v>
      </c>
      <c r="P645" s="57">
        <v>2580</v>
      </c>
      <c r="Q645" s="57">
        <v>2940</v>
      </c>
      <c r="R645" s="57">
        <v>3150</v>
      </c>
      <c r="S645" s="57">
        <v>3380</v>
      </c>
      <c r="T645" s="57">
        <v>3740</v>
      </c>
      <c r="U645" s="57">
        <v>3955</v>
      </c>
      <c r="V645" s="57">
        <v>4250</v>
      </c>
      <c r="W645" s="57">
        <v>4645</v>
      </c>
      <c r="X645" s="57">
        <v>5665</v>
      </c>
      <c r="Y645" s="57">
        <v>15745</v>
      </c>
      <c r="Z645" s="57">
        <v>41245</v>
      </c>
      <c r="AA645" s="57">
        <v>0</v>
      </c>
      <c r="AB645">
        <f t="shared" si="84"/>
        <v>106625</v>
      </c>
      <c r="AC645" s="9" t="s">
        <v>81</v>
      </c>
      <c r="AD645" t="e">
        <f t="shared" si="85"/>
        <v>#REF!</v>
      </c>
      <c r="AE645" s="9" t="s">
        <v>81</v>
      </c>
      <c r="AF645">
        <f t="shared" si="86"/>
        <v>2840</v>
      </c>
      <c r="AG645">
        <f t="shared" si="87"/>
        <v>15070</v>
      </c>
      <c r="AH645">
        <f t="shared" si="88"/>
        <v>88715</v>
      </c>
      <c r="AI645" s="22">
        <f t="shared" si="89"/>
        <v>2.6635404454865181</v>
      </c>
      <c r="AJ645" s="28">
        <f t="shared" si="90"/>
        <v>14.13364595545135</v>
      </c>
      <c r="AK645" s="22">
        <f t="shared" si="91"/>
        <v>83.202813599062125</v>
      </c>
      <c r="AS645" s="9"/>
      <c r="AV645" s="9"/>
      <c r="BG645">
        <f>AX645</f>
        <v>0</v>
      </c>
      <c r="BH645" t="e">
        <f>VLOOKUP(BG645,AX645:AY824,2,0)</f>
        <v>#N/A</v>
      </c>
      <c r="BX645">
        <f t="shared" si="80"/>
        <v>0</v>
      </c>
      <c r="BY645" t="e">
        <f t="shared" si="81"/>
        <v>#N/A</v>
      </c>
      <c r="CP645">
        <f t="shared" si="82"/>
        <v>0</v>
      </c>
      <c r="CQ645" t="e">
        <f t="shared" si="83"/>
        <v>#N/A</v>
      </c>
    </row>
    <row r="646" spans="1:95" x14ac:dyDescent="0.25">
      <c r="A646" s="9" t="s">
        <v>82</v>
      </c>
      <c r="B646" s="57">
        <v>2645</v>
      </c>
      <c r="C646" s="57">
        <v>5535</v>
      </c>
      <c r="D646" s="57">
        <v>8205</v>
      </c>
      <c r="E646" s="57">
        <v>8630</v>
      </c>
      <c r="F646" s="57">
        <v>7935</v>
      </c>
      <c r="G646" s="57">
        <v>7210</v>
      </c>
      <c r="H646" s="57">
        <v>6375</v>
      </c>
      <c r="I646" s="57">
        <v>5710</v>
      </c>
      <c r="J646" s="57">
        <v>5225</v>
      </c>
      <c r="K646" s="57">
        <v>4885</v>
      </c>
      <c r="L646" s="57">
        <v>4695</v>
      </c>
      <c r="M646" s="57">
        <v>4430</v>
      </c>
      <c r="N646" s="57">
        <v>4405</v>
      </c>
      <c r="O646" s="57">
        <v>4345</v>
      </c>
      <c r="P646" s="57">
        <v>4510</v>
      </c>
      <c r="Q646" s="57">
        <v>4475</v>
      </c>
      <c r="R646" s="57">
        <v>4410</v>
      </c>
      <c r="S646" s="57">
        <v>4570</v>
      </c>
      <c r="T646" s="57">
        <v>4955</v>
      </c>
      <c r="U646" s="57">
        <v>5005</v>
      </c>
      <c r="V646" s="57">
        <v>5025</v>
      </c>
      <c r="W646" s="57">
        <v>5060</v>
      </c>
      <c r="X646" s="57">
        <v>6085</v>
      </c>
      <c r="Y646" s="57">
        <v>14150</v>
      </c>
      <c r="Z646" s="57">
        <v>26185</v>
      </c>
      <c r="AA646" s="57">
        <v>4655</v>
      </c>
      <c r="AB646">
        <f t="shared" si="84"/>
        <v>164660</v>
      </c>
      <c r="AC646" s="9" t="s">
        <v>82</v>
      </c>
      <c r="AD646" t="e">
        <f t="shared" si="85"/>
        <v>#REF!</v>
      </c>
      <c r="AE646" s="9" t="s">
        <v>82</v>
      </c>
      <c r="AF646">
        <f t="shared" si="86"/>
        <v>40160</v>
      </c>
      <c r="AG646">
        <f t="shared" si="87"/>
        <v>44580</v>
      </c>
      <c r="AH646">
        <f t="shared" si="88"/>
        <v>79920</v>
      </c>
      <c r="AI646" s="22">
        <f t="shared" si="89"/>
        <v>24.389651402890806</v>
      </c>
      <c r="AJ646" s="28">
        <f t="shared" si="90"/>
        <v>27.073970606097415</v>
      </c>
      <c r="AK646" s="22">
        <f t="shared" si="91"/>
        <v>48.536377991011783</v>
      </c>
      <c r="AS646" s="9"/>
      <c r="AV646" s="9"/>
      <c r="BG646">
        <f>AX646</f>
        <v>0</v>
      </c>
      <c r="BH646" t="e">
        <f>VLOOKUP(BG646,AX646:AY825,2,0)</f>
        <v>#N/A</v>
      </c>
      <c r="BX646">
        <f t="shared" si="80"/>
        <v>0</v>
      </c>
      <c r="BY646" t="e">
        <f t="shared" si="81"/>
        <v>#N/A</v>
      </c>
      <c r="CP646">
        <f t="shared" si="82"/>
        <v>0</v>
      </c>
      <c r="CQ646" t="e">
        <f t="shared" si="83"/>
        <v>#N/A</v>
      </c>
    </row>
    <row r="647" spans="1:95" x14ac:dyDescent="0.25">
      <c r="A647" s="9" t="s">
        <v>83</v>
      </c>
      <c r="B647" s="57">
        <v>5285</v>
      </c>
      <c r="C647" s="57">
        <v>3905</v>
      </c>
      <c r="D647" s="57">
        <v>4785</v>
      </c>
      <c r="E647" s="57">
        <v>6440</v>
      </c>
      <c r="F647" s="57">
        <v>7950</v>
      </c>
      <c r="G647" s="57">
        <v>9150</v>
      </c>
      <c r="H647" s="57">
        <v>9740</v>
      </c>
      <c r="I647" s="57">
        <v>9985</v>
      </c>
      <c r="J647" s="57">
        <v>10225</v>
      </c>
      <c r="K647" s="57">
        <v>9955</v>
      </c>
      <c r="L647" s="57">
        <v>9640</v>
      </c>
      <c r="M647" s="57">
        <v>9565</v>
      </c>
      <c r="N647" s="57">
        <v>9710</v>
      </c>
      <c r="O647" s="57">
        <v>9655</v>
      </c>
      <c r="P647" s="57">
        <v>9430</v>
      </c>
      <c r="Q647" s="57">
        <v>9340</v>
      </c>
      <c r="R647" s="57">
        <v>9285</v>
      </c>
      <c r="S647" s="57">
        <v>9150</v>
      </c>
      <c r="T647" s="57">
        <v>9600</v>
      </c>
      <c r="U647" s="57">
        <v>9625</v>
      </c>
      <c r="V647" s="57">
        <v>9590</v>
      </c>
      <c r="W647" s="57">
        <v>10165</v>
      </c>
      <c r="X647" s="57">
        <v>11815</v>
      </c>
      <c r="Y647" s="57">
        <v>24555</v>
      </c>
      <c r="Z647" s="57">
        <v>43920</v>
      </c>
      <c r="AA647" s="57">
        <v>185</v>
      </c>
      <c r="AB647">
        <f t="shared" si="84"/>
        <v>272465</v>
      </c>
      <c r="AC647" s="9" t="s">
        <v>83</v>
      </c>
      <c r="AD647" t="e">
        <f t="shared" si="85"/>
        <v>#REF!</v>
      </c>
      <c r="AE647" s="9" t="s">
        <v>83</v>
      </c>
      <c r="AF647">
        <f t="shared" si="86"/>
        <v>37515</v>
      </c>
      <c r="AG647">
        <f t="shared" si="87"/>
        <v>87905</v>
      </c>
      <c r="AH647">
        <f t="shared" si="88"/>
        <v>147045</v>
      </c>
      <c r="AI647" s="22">
        <f t="shared" si="89"/>
        <v>13.7687409392032</v>
      </c>
      <c r="AJ647" s="28">
        <f t="shared" si="90"/>
        <v>32.262859449837592</v>
      </c>
      <c r="AK647" s="22">
        <f t="shared" si="91"/>
        <v>53.968399610959203</v>
      </c>
      <c r="AS647" s="9"/>
      <c r="AV647" s="9"/>
      <c r="BG647">
        <f>AX647</f>
        <v>0</v>
      </c>
      <c r="BH647" t="e">
        <f>VLOOKUP(BG647,AX647:AY826,2,0)</f>
        <v>#N/A</v>
      </c>
      <c r="BX647">
        <f t="shared" si="80"/>
        <v>0</v>
      </c>
      <c r="BY647" t="e">
        <f t="shared" si="81"/>
        <v>#N/A</v>
      </c>
      <c r="CP647">
        <f t="shared" si="82"/>
        <v>0</v>
      </c>
      <c r="CQ647" t="e">
        <f t="shared" si="83"/>
        <v>#N/A</v>
      </c>
    </row>
    <row r="648" spans="1:95" x14ac:dyDescent="0.25">
      <c r="A648" s="9" t="s">
        <v>84</v>
      </c>
      <c r="B648" s="57">
        <v>1635</v>
      </c>
      <c r="C648" s="57">
        <v>5860</v>
      </c>
      <c r="D648" s="57">
        <v>6530</v>
      </c>
      <c r="E648" s="57">
        <v>6215</v>
      </c>
      <c r="F648" s="57">
        <v>5320</v>
      </c>
      <c r="G648" s="57">
        <v>4800</v>
      </c>
      <c r="H648" s="57">
        <v>4210</v>
      </c>
      <c r="I648" s="57">
        <v>3930</v>
      </c>
      <c r="J648" s="57">
        <v>3640</v>
      </c>
      <c r="K648" s="57">
        <v>3350</v>
      </c>
      <c r="L648" s="57">
        <v>3130</v>
      </c>
      <c r="M648" s="57">
        <v>2880</v>
      </c>
      <c r="N648" s="57">
        <v>2805</v>
      </c>
      <c r="O648" s="57">
        <v>2600</v>
      </c>
      <c r="P648" s="57">
        <v>2465</v>
      </c>
      <c r="Q648" s="57">
        <v>2305</v>
      </c>
      <c r="R648" s="57">
        <v>2165</v>
      </c>
      <c r="S648" s="57">
        <v>2025</v>
      </c>
      <c r="T648" s="57">
        <v>2285</v>
      </c>
      <c r="U648" s="57">
        <v>2060</v>
      </c>
      <c r="V648" s="57">
        <v>1985</v>
      </c>
      <c r="W648" s="57">
        <v>2105</v>
      </c>
      <c r="X648" s="57">
        <v>2385</v>
      </c>
      <c r="Y648" s="57">
        <v>4390</v>
      </c>
      <c r="Z648" s="57">
        <v>19155</v>
      </c>
      <c r="AA648" s="57">
        <v>0</v>
      </c>
      <c r="AB648">
        <f t="shared" si="84"/>
        <v>100230</v>
      </c>
      <c r="AC648" s="9" t="s">
        <v>84</v>
      </c>
      <c r="AD648" t="e">
        <f t="shared" si="85"/>
        <v>#REF!</v>
      </c>
      <c r="AE648" s="9" t="s">
        <v>84</v>
      </c>
      <c r="AF648">
        <f t="shared" si="86"/>
        <v>30360</v>
      </c>
      <c r="AG648">
        <f t="shared" si="87"/>
        <v>29010</v>
      </c>
      <c r="AH648">
        <f t="shared" si="88"/>
        <v>40860</v>
      </c>
      <c r="AI648" s="22">
        <f t="shared" si="89"/>
        <v>30.290332235857527</v>
      </c>
      <c r="AJ648" s="28">
        <f t="shared" si="90"/>
        <v>28.94343011074529</v>
      </c>
      <c r="AK648" s="22">
        <f t="shared" si="91"/>
        <v>40.766237653397184</v>
      </c>
      <c r="AS648" s="9"/>
      <c r="AV648" s="9"/>
      <c r="BG648">
        <f>AX648</f>
        <v>0</v>
      </c>
      <c r="BH648" t="e">
        <f>VLOOKUP(BG648,AX648:AY827,2,0)</f>
        <v>#N/A</v>
      </c>
      <c r="BX648">
        <f t="shared" si="80"/>
        <v>0</v>
      </c>
      <c r="BY648" t="e">
        <f t="shared" si="81"/>
        <v>#N/A</v>
      </c>
      <c r="CP648">
        <f t="shared" si="82"/>
        <v>0</v>
      </c>
      <c r="CQ648" t="e">
        <f t="shared" si="83"/>
        <v>#N/A</v>
      </c>
    </row>
    <row r="649" spans="1:95" x14ac:dyDescent="0.25">
      <c r="A649" s="9" t="s">
        <v>85</v>
      </c>
      <c r="B649" s="57">
        <v>510</v>
      </c>
      <c r="C649" s="57">
        <v>1740</v>
      </c>
      <c r="D649" s="57">
        <v>3165</v>
      </c>
      <c r="E649" s="57">
        <v>4635</v>
      </c>
      <c r="F649" s="57">
        <v>6080</v>
      </c>
      <c r="G649" s="57">
        <v>7355</v>
      </c>
      <c r="H649" s="57">
        <v>8415</v>
      </c>
      <c r="I649" s="57">
        <v>9030</v>
      </c>
      <c r="J649" s="57">
        <v>9665</v>
      </c>
      <c r="K649" s="57">
        <v>10290</v>
      </c>
      <c r="L649" s="57">
        <v>10530</v>
      </c>
      <c r="M649" s="57">
        <v>11035</v>
      </c>
      <c r="N649" s="57">
        <v>12025</v>
      </c>
      <c r="O649" s="57">
        <v>12065</v>
      </c>
      <c r="P649" s="57">
        <v>12360</v>
      </c>
      <c r="Q649" s="57">
        <v>12270</v>
      </c>
      <c r="R649" s="57">
        <v>12215</v>
      </c>
      <c r="S649" s="57">
        <v>12405</v>
      </c>
      <c r="T649" s="57">
        <v>13230</v>
      </c>
      <c r="U649" s="57">
        <v>12535</v>
      </c>
      <c r="V649" s="57">
        <v>11955</v>
      </c>
      <c r="W649" s="57">
        <v>11420</v>
      </c>
      <c r="X649" s="57">
        <v>12450</v>
      </c>
      <c r="Y649" s="57">
        <v>27195</v>
      </c>
      <c r="Z649" s="57">
        <v>44130</v>
      </c>
      <c r="AA649" s="57">
        <v>0</v>
      </c>
      <c r="AB649">
        <f t="shared" si="84"/>
        <v>288705</v>
      </c>
      <c r="AC649" s="9" t="s">
        <v>85</v>
      </c>
      <c r="AD649" t="e">
        <f t="shared" si="85"/>
        <v>#REF!</v>
      </c>
      <c r="AE649" s="9" t="s">
        <v>85</v>
      </c>
      <c r="AF649">
        <f t="shared" si="86"/>
        <v>23485</v>
      </c>
      <c r="AG649">
        <f t="shared" si="87"/>
        <v>95415</v>
      </c>
      <c r="AH649">
        <f t="shared" si="88"/>
        <v>169805</v>
      </c>
      <c r="AI649" s="22">
        <f t="shared" si="89"/>
        <v>8.1346010633691836</v>
      </c>
      <c r="AJ649" s="28">
        <f t="shared" si="90"/>
        <v>33.049306385410716</v>
      </c>
      <c r="AK649" s="22">
        <f t="shared" si="91"/>
        <v>58.816092551220102</v>
      </c>
      <c r="AS649" s="9"/>
      <c r="AV649" s="9"/>
      <c r="BG649">
        <f>AX649</f>
        <v>0</v>
      </c>
      <c r="BH649" t="e">
        <f>VLOOKUP(BG649,AX649:AY828,2,0)</f>
        <v>#N/A</v>
      </c>
      <c r="BX649">
        <f t="shared" si="80"/>
        <v>0</v>
      </c>
      <c r="BY649" t="e">
        <f t="shared" si="81"/>
        <v>#N/A</v>
      </c>
      <c r="CP649">
        <f t="shared" si="82"/>
        <v>0</v>
      </c>
      <c r="CQ649" t="e">
        <f t="shared" si="83"/>
        <v>#N/A</v>
      </c>
    </row>
    <row r="650" spans="1:95" x14ac:dyDescent="0.25">
      <c r="A650" s="9" t="s">
        <v>86</v>
      </c>
      <c r="B650" s="57">
        <v>4465</v>
      </c>
      <c r="C650" s="57">
        <v>5490</v>
      </c>
      <c r="D650" s="57">
        <v>5130</v>
      </c>
      <c r="E650" s="57">
        <v>4265</v>
      </c>
      <c r="F650" s="57">
        <v>3535</v>
      </c>
      <c r="G650" s="57">
        <v>3255</v>
      </c>
      <c r="H650" s="57">
        <v>2935</v>
      </c>
      <c r="I650" s="57">
        <v>2735</v>
      </c>
      <c r="J650" s="57">
        <v>2655</v>
      </c>
      <c r="K650" s="57">
        <v>2435</v>
      </c>
      <c r="L650" s="57">
        <v>2345</v>
      </c>
      <c r="M650" s="57">
        <v>2345</v>
      </c>
      <c r="N650" s="57">
        <v>2460</v>
      </c>
      <c r="O650" s="57">
        <v>2410</v>
      </c>
      <c r="P650" s="57">
        <v>2315</v>
      </c>
      <c r="Q650" s="57">
        <v>2310</v>
      </c>
      <c r="R650" s="57">
        <v>2140</v>
      </c>
      <c r="S650" s="57">
        <v>2210</v>
      </c>
      <c r="T650" s="57">
        <v>2305</v>
      </c>
      <c r="U650" s="57">
        <v>2330</v>
      </c>
      <c r="V650" s="57">
        <v>2145</v>
      </c>
      <c r="W650" s="57">
        <v>2185</v>
      </c>
      <c r="X650" s="57">
        <v>2380</v>
      </c>
      <c r="Y650" s="57">
        <v>3620</v>
      </c>
      <c r="Z650" s="57">
        <v>11355</v>
      </c>
      <c r="AA650" s="57">
        <v>205</v>
      </c>
      <c r="AB650">
        <f t="shared" si="84"/>
        <v>81755</v>
      </c>
      <c r="AC650" s="9" t="s">
        <v>86</v>
      </c>
      <c r="AD650" t="e">
        <f t="shared" si="85"/>
        <v>#REF!</v>
      </c>
      <c r="AE650" s="9" t="s">
        <v>86</v>
      </c>
      <c r="AF650">
        <f t="shared" si="86"/>
        <v>26140</v>
      </c>
      <c r="AG650">
        <f t="shared" si="87"/>
        <v>22635</v>
      </c>
      <c r="AH650">
        <f t="shared" si="88"/>
        <v>32980</v>
      </c>
      <c r="AI650" s="22">
        <f t="shared" si="89"/>
        <v>31.973579597578127</v>
      </c>
      <c r="AJ650" s="28">
        <f t="shared" si="90"/>
        <v>27.68638003791817</v>
      </c>
      <c r="AK650" s="22">
        <f t="shared" si="91"/>
        <v>40.3400403645037</v>
      </c>
      <c r="AS650" s="9"/>
      <c r="AV650" s="9"/>
      <c r="BG650">
        <f>AX650</f>
        <v>0</v>
      </c>
      <c r="BH650" t="e">
        <f>VLOOKUP(BG650,AX650:AY829,2,0)</f>
        <v>#N/A</v>
      </c>
      <c r="BX650">
        <f t="shared" si="80"/>
        <v>0</v>
      </c>
      <c r="BY650" t="e">
        <f t="shared" si="81"/>
        <v>#N/A</v>
      </c>
      <c r="CP650">
        <f t="shared" si="82"/>
        <v>0</v>
      </c>
      <c r="CQ650" t="e">
        <f t="shared" si="83"/>
        <v>#N/A</v>
      </c>
    </row>
    <row r="651" spans="1:95" x14ac:dyDescent="0.25">
      <c r="A651" s="9" t="s">
        <v>87</v>
      </c>
      <c r="B651" s="57">
        <v>595</v>
      </c>
      <c r="C651" s="57">
        <v>3550</v>
      </c>
      <c r="D651" s="57">
        <v>7340</v>
      </c>
      <c r="E651" s="57">
        <v>9815</v>
      </c>
      <c r="F651" s="57">
        <v>11075</v>
      </c>
      <c r="G651" s="57">
        <v>11285</v>
      </c>
      <c r="H651" s="57">
        <v>10765</v>
      </c>
      <c r="I651" s="57">
        <v>9820</v>
      </c>
      <c r="J651" s="57">
        <v>9135</v>
      </c>
      <c r="K651" s="57">
        <v>8245</v>
      </c>
      <c r="L651" s="57">
        <v>7665</v>
      </c>
      <c r="M651" s="57">
        <v>7150</v>
      </c>
      <c r="N651" s="57">
        <v>6590</v>
      </c>
      <c r="O651" s="57">
        <v>6045</v>
      </c>
      <c r="P651" s="57">
        <v>5685</v>
      </c>
      <c r="Q651" s="57">
        <v>5230</v>
      </c>
      <c r="R651" s="57">
        <v>4935</v>
      </c>
      <c r="S651" s="57">
        <v>4540</v>
      </c>
      <c r="T651" s="57">
        <v>4300</v>
      </c>
      <c r="U651" s="57">
        <v>4080</v>
      </c>
      <c r="V651" s="57">
        <v>3675</v>
      </c>
      <c r="W651" s="57">
        <v>3390</v>
      </c>
      <c r="X651" s="57">
        <v>3250</v>
      </c>
      <c r="Y651" s="57">
        <v>3185</v>
      </c>
      <c r="Z651" s="57">
        <v>44150</v>
      </c>
      <c r="AA651" s="57">
        <v>145</v>
      </c>
      <c r="AB651">
        <f t="shared" si="84"/>
        <v>195495</v>
      </c>
      <c r="AC651" s="9" t="s">
        <v>87</v>
      </c>
      <c r="AD651" t="e">
        <f t="shared" si="85"/>
        <v>#REF!</v>
      </c>
      <c r="AE651" s="9" t="s">
        <v>87</v>
      </c>
      <c r="AF651">
        <f t="shared" si="86"/>
        <v>43660</v>
      </c>
      <c r="AG651">
        <f t="shared" si="87"/>
        <v>71100</v>
      </c>
      <c r="AH651">
        <f t="shared" si="88"/>
        <v>80735</v>
      </c>
      <c r="AI651" s="22">
        <f t="shared" si="89"/>
        <v>22.333051996214735</v>
      </c>
      <c r="AJ651" s="28">
        <f t="shared" si="90"/>
        <v>36.369216604005217</v>
      </c>
      <c r="AK651" s="22">
        <f t="shared" si="91"/>
        <v>41.297731399780048</v>
      </c>
      <c r="AS651" s="9"/>
      <c r="AV651" s="9"/>
      <c r="BG651">
        <f>AX651</f>
        <v>0</v>
      </c>
      <c r="BH651" t="e">
        <f>VLOOKUP(BG651,AX651:AY830,2,0)</f>
        <v>#N/A</v>
      </c>
      <c r="BX651">
        <f t="shared" si="80"/>
        <v>0</v>
      </c>
      <c r="BY651" t="e">
        <f t="shared" si="81"/>
        <v>#N/A</v>
      </c>
      <c r="CP651">
        <f t="shared" si="82"/>
        <v>0</v>
      </c>
      <c r="CQ651" t="e">
        <f t="shared" si="83"/>
        <v>#N/A</v>
      </c>
    </row>
    <row r="652" spans="1:95" x14ac:dyDescent="0.25">
      <c r="A652" s="9" t="s">
        <v>88</v>
      </c>
      <c r="B652" s="57">
        <v>315</v>
      </c>
      <c r="C652" s="57">
        <v>865</v>
      </c>
      <c r="D652" s="57">
        <v>1155</v>
      </c>
      <c r="E652" s="57">
        <v>1475</v>
      </c>
      <c r="F652" s="57">
        <v>1750</v>
      </c>
      <c r="G652" s="57">
        <v>1960</v>
      </c>
      <c r="H652" s="57">
        <v>2165</v>
      </c>
      <c r="I652" s="57">
        <v>2380</v>
      </c>
      <c r="J652" s="57">
        <v>2580</v>
      </c>
      <c r="K652" s="57">
        <v>2785</v>
      </c>
      <c r="L652" s="57">
        <v>2835</v>
      </c>
      <c r="M652" s="57">
        <v>2915</v>
      </c>
      <c r="N652" s="57">
        <v>3045</v>
      </c>
      <c r="O652" s="57">
        <v>3100</v>
      </c>
      <c r="P652" s="57">
        <v>3095</v>
      </c>
      <c r="Q652" s="57">
        <v>3170</v>
      </c>
      <c r="R652" s="57">
        <v>3025</v>
      </c>
      <c r="S652" s="57">
        <v>2975</v>
      </c>
      <c r="T652" s="57">
        <v>2940</v>
      </c>
      <c r="U652" s="57">
        <v>3010</v>
      </c>
      <c r="V652" s="57">
        <v>2935</v>
      </c>
      <c r="W652" s="57">
        <v>3235</v>
      </c>
      <c r="X652" s="57">
        <v>4155</v>
      </c>
      <c r="Y652" s="57">
        <v>8110</v>
      </c>
      <c r="Z652" s="57">
        <v>7375</v>
      </c>
      <c r="AA652" s="57">
        <v>15</v>
      </c>
      <c r="AB652">
        <f t="shared" si="84"/>
        <v>73350</v>
      </c>
      <c r="AC652" s="9" t="s">
        <v>88</v>
      </c>
      <c r="AD652" t="e">
        <f t="shared" si="85"/>
        <v>#REF!</v>
      </c>
      <c r="AE652" s="9" t="s">
        <v>88</v>
      </c>
      <c r="AF652">
        <f t="shared" si="86"/>
        <v>7520</v>
      </c>
      <c r="AG652">
        <f t="shared" si="87"/>
        <v>24900</v>
      </c>
      <c r="AH652">
        <f t="shared" si="88"/>
        <v>40930</v>
      </c>
      <c r="AI652" s="22">
        <f t="shared" si="89"/>
        <v>10.25221540558964</v>
      </c>
      <c r="AJ652" s="28">
        <f t="shared" si="90"/>
        <v>33.946830265848668</v>
      </c>
      <c r="AK652" s="22">
        <f t="shared" si="91"/>
        <v>55.800954328561694</v>
      </c>
      <c r="AS652" s="9"/>
      <c r="AV652" s="9"/>
      <c r="BG652">
        <f>AX652</f>
        <v>0</v>
      </c>
      <c r="BH652" t="e">
        <f>VLOOKUP(BG652,AX652:AY831,2,0)</f>
        <v>#N/A</v>
      </c>
      <c r="BX652">
        <f t="shared" si="80"/>
        <v>0</v>
      </c>
      <c r="BY652" t="e">
        <f t="shared" si="81"/>
        <v>#N/A</v>
      </c>
      <c r="CP652">
        <f t="shared" si="82"/>
        <v>0</v>
      </c>
      <c r="CQ652" t="e">
        <f t="shared" si="83"/>
        <v>#N/A</v>
      </c>
    </row>
    <row r="653" spans="1:95" x14ac:dyDescent="0.25">
      <c r="A653" s="9" t="s">
        <v>89</v>
      </c>
      <c r="B653" s="57">
        <v>2430</v>
      </c>
      <c r="C653" s="57">
        <v>5570</v>
      </c>
      <c r="D653" s="57">
        <v>4910</v>
      </c>
      <c r="E653" s="57">
        <v>3955</v>
      </c>
      <c r="F653" s="57">
        <v>3825</v>
      </c>
      <c r="G653" s="57">
        <v>3800</v>
      </c>
      <c r="H653" s="57">
        <v>3920</v>
      </c>
      <c r="I653" s="57">
        <v>3915</v>
      </c>
      <c r="J653" s="57">
        <v>4185</v>
      </c>
      <c r="K653" s="57">
        <v>3805</v>
      </c>
      <c r="L653" s="57">
        <v>3505</v>
      </c>
      <c r="M653" s="57">
        <v>3160</v>
      </c>
      <c r="N653" s="57">
        <v>2685</v>
      </c>
      <c r="O653" s="57">
        <v>2300</v>
      </c>
      <c r="P653" s="57">
        <v>1885</v>
      </c>
      <c r="Q653" s="57">
        <v>1540</v>
      </c>
      <c r="R653" s="57">
        <v>1280</v>
      </c>
      <c r="S653" s="57">
        <v>1125</v>
      </c>
      <c r="T653" s="57">
        <v>885</v>
      </c>
      <c r="U653" s="57">
        <v>725</v>
      </c>
      <c r="V653" s="57">
        <v>575</v>
      </c>
      <c r="W653" s="57">
        <v>410</v>
      </c>
      <c r="X653" s="57">
        <v>275</v>
      </c>
      <c r="Y653" s="57">
        <v>175</v>
      </c>
      <c r="Z653" s="57">
        <v>10</v>
      </c>
      <c r="AA653" s="57">
        <v>330</v>
      </c>
      <c r="AB653">
        <f t="shared" si="84"/>
        <v>60850</v>
      </c>
      <c r="AC653" s="9" t="s">
        <v>89</v>
      </c>
      <c r="AD653" t="e">
        <f t="shared" si="85"/>
        <v>#REF!</v>
      </c>
      <c r="AE653" s="9" t="s">
        <v>89</v>
      </c>
      <c r="AF653">
        <f t="shared" si="86"/>
        <v>24490</v>
      </c>
      <c r="AG653">
        <f t="shared" si="87"/>
        <v>29360</v>
      </c>
      <c r="AH653">
        <f t="shared" si="88"/>
        <v>7000</v>
      </c>
      <c r="AI653" s="22">
        <f t="shared" si="89"/>
        <v>40.24650780608053</v>
      </c>
      <c r="AJ653" s="28">
        <f t="shared" si="90"/>
        <v>48.249794576828265</v>
      </c>
      <c r="AK653" s="22">
        <f t="shared" si="91"/>
        <v>11.503697617091207</v>
      </c>
      <c r="AS653" s="9"/>
      <c r="AV653" s="9"/>
      <c r="BG653">
        <f>AX653</f>
        <v>0</v>
      </c>
      <c r="BH653" t="e">
        <f>VLOOKUP(BG653,AX653:AY832,2,0)</f>
        <v>#N/A</v>
      </c>
      <c r="BX653">
        <f t="shared" si="80"/>
        <v>0</v>
      </c>
      <c r="BY653" t="e">
        <f t="shared" si="81"/>
        <v>#N/A</v>
      </c>
      <c r="CP653">
        <f t="shared" si="82"/>
        <v>0</v>
      </c>
      <c r="CQ653" t="e">
        <f t="shared" si="83"/>
        <v>#N/A</v>
      </c>
    </row>
    <row r="654" spans="1:95" x14ac:dyDescent="0.25">
      <c r="A654" s="9" t="s">
        <v>90</v>
      </c>
      <c r="B654" s="57">
        <v>115</v>
      </c>
      <c r="C654" s="57">
        <v>565</v>
      </c>
      <c r="D654" s="57">
        <v>1360</v>
      </c>
      <c r="E654" s="57">
        <v>1910</v>
      </c>
      <c r="F654" s="57">
        <v>2345</v>
      </c>
      <c r="G654" s="57">
        <v>2795</v>
      </c>
      <c r="H654" s="57">
        <v>2905</v>
      </c>
      <c r="I654" s="57">
        <v>2885</v>
      </c>
      <c r="J654" s="57">
        <v>3080</v>
      </c>
      <c r="K654" s="57">
        <v>2890</v>
      </c>
      <c r="L654" s="57">
        <v>2980</v>
      </c>
      <c r="M654" s="57">
        <v>3040</v>
      </c>
      <c r="N654" s="57">
        <v>3095</v>
      </c>
      <c r="O654" s="57">
        <v>3090</v>
      </c>
      <c r="P654" s="57">
        <v>3355</v>
      </c>
      <c r="Q654" s="57">
        <v>3395</v>
      </c>
      <c r="R654" s="57">
        <v>3390</v>
      </c>
      <c r="S654" s="57">
        <v>3390</v>
      </c>
      <c r="T654" s="57">
        <v>3555</v>
      </c>
      <c r="U654" s="57">
        <v>3630</v>
      </c>
      <c r="V654" s="57">
        <v>3780</v>
      </c>
      <c r="W654" s="57">
        <v>4005</v>
      </c>
      <c r="X654" s="57">
        <v>4560</v>
      </c>
      <c r="Y654" s="57">
        <v>8640</v>
      </c>
      <c r="Z654" s="57">
        <v>42250</v>
      </c>
      <c r="AA654" s="57">
        <v>0</v>
      </c>
      <c r="AB654">
        <f t="shared" si="84"/>
        <v>117005</v>
      </c>
      <c r="AC654" s="9" t="s">
        <v>90</v>
      </c>
      <c r="AD654" t="e">
        <f t="shared" si="85"/>
        <v>#REF!</v>
      </c>
      <c r="AE654" s="9" t="s">
        <v>90</v>
      </c>
      <c r="AF654">
        <f t="shared" si="86"/>
        <v>9090</v>
      </c>
      <c r="AG654">
        <f t="shared" si="87"/>
        <v>27320</v>
      </c>
      <c r="AH654">
        <f t="shared" si="88"/>
        <v>80595</v>
      </c>
      <c r="AI654" s="22">
        <f t="shared" si="89"/>
        <v>7.7688987650100421</v>
      </c>
      <c r="AJ654" s="28">
        <f t="shared" si="90"/>
        <v>23.349429511559336</v>
      </c>
      <c r="AK654" s="22">
        <f t="shared" si="91"/>
        <v>68.881671723430628</v>
      </c>
      <c r="AS654" s="9"/>
      <c r="AV654" s="9"/>
      <c r="BG654">
        <f>AX654</f>
        <v>0</v>
      </c>
      <c r="BH654" t="e">
        <f>VLOOKUP(BG654,AX654:AY833,2,0)</f>
        <v>#N/A</v>
      </c>
      <c r="BX654">
        <f t="shared" si="80"/>
        <v>0</v>
      </c>
      <c r="BY654" t="e">
        <f t="shared" si="81"/>
        <v>#N/A</v>
      </c>
      <c r="CP654">
        <f t="shared" si="82"/>
        <v>0</v>
      </c>
      <c r="CQ654" t="e">
        <f t="shared" si="83"/>
        <v>#N/A</v>
      </c>
    </row>
    <row r="655" spans="1:95" x14ac:dyDescent="0.25">
      <c r="A655" s="9" t="s">
        <v>91</v>
      </c>
      <c r="B655" s="57">
        <v>215</v>
      </c>
      <c r="C655" s="57">
        <v>510</v>
      </c>
      <c r="D655" s="57">
        <v>740</v>
      </c>
      <c r="E655" s="57">
        <v>905</v>
      </c>
      <c r="F655" s="57">
        <v>1100</v>
      </c>
      <c r="G655" s="57">
        <v>1320</v>
      </c>
      <c r="H655" s="57">
        <v>1550</v>
      </c>
      <c r="I655" s="57">
        <v>1790</v>
      </c>
      <c r="J655" s="57">
        <v>2030</v>
      </c>
      <c r="K655" s="57">
        <v>2340</v>
      </c>
      <c r="L655" s="57">
        <v>2650</v>
      </c>
      <c r="M655" s="57">
        <v>2960</v>
      </c>
      <c r="N655" s="57">
        <v>3295</v>
      </c>
      <c r="O655" s="57">
        <v>3400</v>
      </c>
      <c r="P655" s="57">
        <v>3585</v>
      </c>
      <c r="Q655" s="57">
        <v>3625</v>
      </c>
      <c r="R655" s="57">
        <v>3645</v>
      </c>
      <c r="S655" s="57">
        <v>3625</v>
      </c>
      <c r="T655" s="57">
        <v>3570</v>
      </c>
      <c r="U655" s="57">
        <v>3710</v>
      </c>
      <c r="V655" s="57">
        <v>3650</v>
      </c>
      <c r="W655" s="57">
        <v>3875</v>
      </c>
      <c r="X655" s="57">
        <v>4230</v>
      </c>
      <c r="Y655" s="57">
        <v>8270</v>
      </c>
      <c r="Z655" s="57">
        <v>12670</v>
      </c>
      <c r="AA655" s="57">
        <v>10</v>
      </c>
      <c r="AB655">
        <f t="shared" si="84"/>
        <v>79260</v>
      </c>
      <c r="AC655" s="9" t="s">
        <v>91</v>
      </c>
      <c r="AD655" t="e">
        <f t="shared" si="85"/>
        <v>#REF!</v>
      </c>
      <c r="AE655" s="9" t="s">
        <v>91</v>
      </c>
      <c r="AF655">
        <f t="shared" si="86"/>
        <v>4790</v>
      </c>
      <c r="AG655">
        <f t="shared" si="87"/>
        <v>23600</v>
      </c>
      <c r="AH655">
        <f t="shared" si="88"/>
        <v>50870</v>
      </c>
      <c r="AI655" s="22">
        <f t="shared" si="89"/>
        <v>6.043401463537724</v>
      </c>
      <c r="AJ655" s="28">
        <f t="shared" si="90"/>
        <v>29.775422659601315</v>
      </c>
      <c r="AK655" s="22">
        <f t="shared" si="91"/>
        <v>64.181175876860962</v>
      </c>
      <c r="AS655" s="9"/>
      <c r="AV655" s="9"/>
      <c r="BG655">
        <f>AX655</f>
        <v>0</v>
      </c>
      <c r="BH655" t="e">
        <f>VLOOKUP(BG655,AX655:AY834,2,0)</f>
        <v>#N/A</v>
      </c>
      <c r="BX655">
        <f t="shared" si="80"/>
        <v>0</v>
      </c>
      <c r="BY655" t="e">
        <f t="shared" si="81"/>
        <v>#N/A</v>
      </c>
      <c r="CP655">
        <f t="shared" si="82"/>
        <v>0</v>
      </c>
      <c r="CQ655" t="e">
        <f t="shared" si="83"/>
        <v>#N/A</v>
      </c>
    </row>
    <row r="656" spans="1:95" x14ac:dyDescent="0.25">
      <c r="A656" s="9" t="s">
        <v>92</v>
      </c>
      <c r="B656" s="57">
        <v>750</v>
      </c>
      <c r="C656" s="57">
        <v>2020</v>
      </c>
      <c r="D656" s="57">
        <v>2175</v>
      </c>
      <c r="E656" s="57">
        <v>2460</v>
      </c>
      <c r="F656" s="57">
        <v>2760</v>
      </c>
      <c r="G656" s="57">
        <v>3030</v>
      </c>
      <c r="H656" s="57">
        <v>3060</v>
      </c>
      <c r="I656" s="57">
        <v>2960</v>
      </c>
      <c r="J656" s="57">
        <v>2825</v>
      </c>
      <c r="K656" s="57">
        <v>2775</v>
      </c>
      <c r="L656" s="57">
        <v>2530</v>
      </c>
      <c r="M656" s="57">
        <v>2560</v>
      </c>
      <c r="N656" s="57">
        <v>2465</v>
      </c>
      <c r="O656" s="57">
        <v>2475</v>
      </c>
      <c r="P656" s="57">
        <v>2350</v>
      </c>
      <c r="Q656" s="57">
        <v>2320</v>
      </c>
      <c r="R656" s="57">
        <v>2235</v>
      </c>
      <c r="S656" s="57">
        <v>2165</v>
      </c>
      <c r="T656" s="57">
        <v>2155</v>
      </c>
      <c r="U656" s="57">
        <v>2140</v>
      </c>
      <c r="V656" s="57">
        <v>2180</v>
      </c>
      <c r="W656" s="57">
        <v>2185</v>
      </c>
      <c r="X656" s="57">
        <v>2365</v>
      </c>
      <c r="Y656" s="57">
        <v>4205</v>
      </c>
      <c r="Z656" s="57">
        <v>13440</v>
      </c>
      <c r="AA656" s="57">
        <v>9615</v>
      </c>
      <c r="AB656">
        <f t="shared" si="84"/>
        <v>72585</v>
      </c>
      <c r="AC656" s="9" t="s">
        <v>92</v>
      </c>
      <c r="AD656" t="e">
        <f t="shared" si="85"/>
        <v>#REF!</v>
      </c>
      <c r="AE656" s="9" t="s">
        <v>92</v>
      </c>
      <c r="AF656">
        <f t="shared" si="86"/>
        <v>13195</v>
      </c>
      <c r="AG656">
        <f t="shared" si="87"/>
        <v>24000</v>
      </c>
      <c r="AH656">
        <f t="shared" si="88"/>
        <v>35390</v>
      </c>
      <c r="AI656" s="22">
        <f t="shared" si="89"/>
        <v>18.178687056554384</v>
      </c>
      <c r="AJ656" s="28">
        <f t="shared" si="90"/>
        <v>33.064682785699524</v>
      </c>
      <c r="AK656" s="22">
        <f t="shared" si="91"/>
        <v>48.756630157746088</v>
      </c>
      <c r="AS656" s="9"/>
      <c r="AV656" s="9"/>
      <c r="BG656">
        <f>AX656</f>
        <v>0</v>
      </c>
      <c r="BH656" t="e">
        <f>VLOOKUP(BG656,AX656:AY835,2,0)</f>
        <v>#N/A</v>
      </c>
      <c r="BX656">
        <f t="shared" si="80"/>
        <v>0</v>
      </c>
      <c r="BY656" t="e">
        <f t="shared" si="81"/>
        <v>#N/A</v>
      </c>
      <c r="CP656">
        <f t="shared" si="82"/>
        <v>0</v>
      </c>
      <c r="CQ656" t="e">
        <f t="shared" si="83"/>
        <v>#N/A</v>
      </c>
    </row>
    <row r="657" spans="1:95" x14ac:dyDescent="0.25">
      <c r="A657" s="9" t="s">
        <v>93</v>
      </c>
      <c r="B657" s="57">
        <v>755</v>
      </c>
      <c r="C657" s="57">
        <v>1420</v>
      </c>
      <c r="D657" s="57">
        <v>2200</v>
      </c>
      <c r="E657" s="57">
        <v>2465</v>
      </c>
      <c r="F657" s="57">
        <v>2550</v>
      </c>
      <c r="G657" s="57">
        <v>2480</v>
      </c>
      <c r="H657" s="57">
        <v>2240</v>
      </c>
      <c r="I657" s="57">
        <v>1955</v>
      </c>
      <c r="J657" s="57">
        <v>1685</v>
      </c>
      <c r="K657" s="57">
        <v>1450</v>
      </c>
      <c r="L657" s="57">
        <v>1305</v>
      </c>
      <c r="M657" s="57">
        <v>1080</v>
      </c>
      <c r="N657" s="57">
        <v>905</v>
      </c>
      <c r="O657" s="57">
        <v>785</v>
      </c>
      <c r="P657" s="57">
        <v>580</v>
      </c>
      <c r="Q657" s="57">
        <v>530</v>
      </c>
      <c r="R657" s="57">
        <v>435</v>
      </c>
      <c r="S657" s="57">
        <v>375</v>
      </c>
      <c r="T657" s="57">
        <v>390</v>
      </c>
      <c r="U657" s="57">
        <v>300</v>
      </c>
      <c r="V657" s="57">
        <v>220</v>
      </c>
      <c r="W657" s="57">
        <v>210</v>
      </c>
      <c r="X657" s="57">
        <v>175</v>
      </c>
      <c r="Y657" s="57">
        <v>260</v>
      </c>
      <c r="Z657" s="57">
        <v>55</v>
      </c>
      <c r="AA657" s="57">
        <v>20</v>
      </c>
      <c r="AB657">
        <f t="shared" si="84"/>
        <v>26805</v>
      </c>
      <c r="AC657" s="9" t="s">
        <v>93</v>
      </c>
      <c r="AD657" t="e">
        <f t="shared" si="85"/>
        <v>#REF!</v>
      </c>
      <c r="AE657" s="9" t="s">
        <v>93</v>
      </c>
      <c r="AF657">
        <f t="shared" si="86"/>
        <v>11870</v>
      </c>
      <c r="AG657">
        <f t="shared" si="87"/>
        <v>11985</v>
      </c>
      <c r="AH657">
        <f t="shared" si="88"/>
        <v>2950</v>
      </c>
      <c r="AI657" s="22">
        <f t="shared" si="89"/>
        <v>44.282783062861405</v>
      </c>
      <c r="AJ657" s="28">
        <f t="shared" si="90"/>
        <v>44.711807498601011</v>
      </c>
      <c r="AK657" s="22">
        <f t="shared" si="91"/>
        <v>11.005409438537587</v>
      </c>
      <c r="AS657" s="9"/>
      <c r="AV657" s="9"/>
      <c r="BG657">
        <f>AX657</f>
        <v>0</v>
      </c>
      <c r="BH657" t="e">
        <f>VLOOKUP(BG657,AX657:AY836,2,0)</f>
        <v>#N/A</v>
      </c>
      <c r="BX657">
        <f t="shared" si="80"/>
        <v>0</v>
      </c>
      <c r="BY657" t="e">
        <f t="shared" si="81"/>
        <v>#N/A</v>
      </c>
      <c r="CP657">
        <f t="shared" si="82"/>
        <v>0</v>
      </c>
      <c r="CQ657" t="e">
        <f t="shared" si="83"/>
        <v>#N/A</v>
      </c>
    </row>
    <row r="658" spans="1:95" x14ac:dyDescent="0.25">
      <c r="A658" s="9" t="s">
        <v>94</v>
      </c>
      <c r="B658" s="57">
        <v>710</v>
      </c>
      <c r="C658" s="57">
        <v>1445</v>
      </c>
      <c r="D658" s="57">
        <v>2055</v>
      </c>
      <c r="E658" s="57">
        <v>2735</v>
      </c>
      <c r="F658" s="57">
        <v>3495</v>
      </c>
      <c r="G658" s="57">
        <v>3950</v>
      </c>
      <c r="H658" s="57">
        <v>4460</v>
      </c>
      <c r="I658" s="57">
        <v>4655</v>
      </c>
      <c r="J658" s="57">
        <v>4790</v>
      </c>
      <c r="K658" s="57">
        <v>4980</v>
      </c>
      <c r="L658" s="57">
        <v>4980</v>
      </c>
      <c r="M658" s="57">
        <v>4985</v>
      </c>
      <c r="N658" s="57">
        <v>5235</v>
      </c>
      <c r="O658" s="57">
        <v>5075</v>
      </c>
      <c r="P658" s="57">
        <v>5100</v>
      </c>
      <c r="Q658" s="57">
        <v>5090</v>
      </c>
      <c r="R658" s="57">
        <v>4930</v>
      </c>
      <c r="S658" s="57">
        <v>5060</v>
      </c>
      <c r="T658" s="57">
        <v>5790</v>
      </c>
      <c r="U658" s="57">
        <v>5610</v>
      </c>
      <c r="V658" s="57">
        <v>5230</v>
      </c>
      <c r="W658" s="57">
        <v>5495</v>
      </c>
      <c r="X658" s="57">
        <v>6580</v>
      </c>
      <c r="Y658" s="57">
        <v>13980</v>
      </c>
      <c r="Z658" s="57">
        <v>20790</v>
      </c>
      <c r="AA658" s="57">
        <v>70</v>
      </c>
      <c r="AB658">
        <f t="shared" si="84"/>
        <v>137205</v>
      </c>
      <c r="AC658" s="9" t="s">
        <v>94</v>
      </c>
      <c r="AD658" t="e">
        <f t="shared" si="85"/>
        <v>#REF!</v>
      </c>
      <c r="AE658" s="9" t="s">
        <v>94</v>
      </c>
      <c r="AF658">
        <f t="shared" si="86"/>
        <v>14390</v>
      </c>
      <c r="AG658">
        <f t="shared" si="87"/>
        <v>44260</v>
      </c>
      <c r="AH658">
        <f t="shared" si="88"/>
        <v>78555</v>
      </c>
      <c r="AI658" s="22">
        <f t="shared" si="89"/>
        <v>10.487955978280675</v>
      </c>
      <c r="AJ658" s="28">
        <f t="shared" si="90"/>
        <v>32.258299624649247</v>
      </c>
      <c r="AK658" s="22">
        <f t="shared" si="91"/>
        <v>57.253744397070072</v>
      </c>
      <c r="AS658" s="9"/>
      <c r="AV658" s="9"/>
      <c r="BG658">
        <f>AX658</f>
        <v>0</v>
      </c>
      <c r="BH658" t="e">
        <f>VLOOKUP(BG658,AX658:AY837,2,0)</f>
        <v>#N/A</v>
      </c>
      <c r="BX658">
        <f t="shared" si="80"/>
        <v>0</v>
      </c>
      <c r="BY658" t="e">
        <f t="shared" si="81"/>
        <v>#N/A</v>
      </c>
      <c r="CP658">
        <f t="shared" si="82"/>
        <v>0</v>
      </c>
      <c r="CQ658" t="e">
        <f t="shared" si="83"/>
        <v>#N/A</v>
      </c>
    </row>
    <row r="659" spans="1:95" x14ac:dyDescent="0.25">
      <c r="A659" s="9" t="s">
        <v>95</v>
      </c>
      <c r="B659" s="57">
        <v>3545</v>
      </c>
      <c r="C659" s="57">
        <v>8045</v>
      </c>
      <c r="D659" s="57">
        <v>9995</v>
      </c>
      <c r="E659" s="57">
        <v>9915</v>
      </c>
      <c r="F659" s="57">
        <v>9325</v>
      </c>
      <c r="G659" s="57">
        <v>8105</v>
      </c>
      <c r="H659" s="57">
        <v>6895</v>
      </c>
      <c r="I659" s="57">
        <v>5830</v>
      </c>
      <c r="J659" s="57">
        <v>5025</v>
      </c>
      <c r="K659" s="57">
        <v>4330</v>
      </c>
      <c r="L659" s="57">
        <v>3795</v>
      </c>
      <c r="M659" s="57">
        <v>3400</v>
      </c>
      <c r="N659" s="57">
        <v>2955</v>
      </c>
      <c r="O659" s="57">
        <v>2695</v>
      </c>
      <c r="P659" s="57">
        <v>2505</v>
      </c>
      <c r="Q659" s="57">
        <v>2290</v>
      </c>
      <c r="R659" s="57">
        <v>2215</v>
      </c>
      <c r="S659" s="57">
        <v>2085</v>
      </c>
      <c r="T659" s="57">
        <v>2060</v>
      </c>
      <c r="U659" s="57">
        <v>1910</v>
      </c>
      <c r="V659" s="57">
        <v>1840</v>
      </c>
      <c r="W659" s="57">
        <v>1895</v>
      </c>
      <c r="X659" s="57">
        <v>1935</v>
      </c>
      <c r="Y659" s="57">
        <v>2555</v>
      </c>
      <c r="Z659" s="57">
        <v>13490</v>
      </c>
      <c r="AA659" s="57">
        <v>20</v>
      </c>
      <c r="AB659">
        <f t="shared" si="84"/>
        <v>118635</v>
      </c>
      <c r="AC659" s="9" t="s">
        <v>95</v>
      </c>
      <c r="AD659" t="e">
        <f t="shared" si="85"/>
        <v>#REF!</v>
      </c>
      <c r="AE659" s="9" t="s">
        <v>95</v>
      </c>
      <c r="AF659">
        <f t="shared" si="86"/>
        <v>48930</v>
      </c>
      <c r="AG659">
        <f t="shared" si="87"/>
        <v>37430</v>
      </c>
      <c r="AH659">
        <f t="shared" si="88"/>
        <v>32275</v>
      </c>
      <c r="AI659" s="22">
        <f t="shared" si="89"/>
        <v>41.244152231634843</v>
      </c>
      <c r="AJ659" s="28">
        <f t="shared" si="90"/>
        <v>31.550554220929744</v>
      </c>
      <c r="AK659" s="22">
        <f t="shared" si="91"/>
        <v>27.20529354743541</v>
      </c>
      <c r="AS659" s="9"/>
      <c r="AV659" s="9"/>
      <c r="BG659">
        <f>AX659</f>
        <v>0</v>
      </c>
      <c r="BH659" t="e">
        <f>VLOOKUP(BG659,AX659:AY838,2,0)</f>
        <v>#N/A</v>
      </c>
      <c r="BX659">
        <f t="shared" si="80"/>
        <v>0</v>
      </c>
      <c r="BY659" t="e">
        <f t="shared" si="81"/>
        <v>#N/A</v>
      </c>
      <c r="CP659">
        <f t="shared" si="82"/>
        <v>0</v>
      </c>
      <c r="CQ659" t="e">
        <f t="shared" si="83"/>
        <v>#N/A</v>
      </c>
    </row>
    <row r="660" spans="1:95" x14ac:dyDescent="0.25">
      <c r="A660" s="9" t="s">
        <v>96</v>
      </c>
      <c r="B660" s="57">
        <v>1740</v>
      </c>
      <c r="C660" s="57">
        <v>1755</v>
      </c>
      <c r="D660" s="57">
        <v>2175</v>
      </c>
      <c r="E660" s="57">
        <v>2475</v>
      </c>
      <c r="F660" s="57">
        <v>2790</v>
      </c>
      <c r="G660" s="57">
        <v>3040</v>
      </c>
      <c r="H660" s="57">
        <v>3215</v>
      </c>
      <c r="I660" s="57">
        <v>3420</v>
      </c>
      <c r="J660" s="57">
        <v>3585</v>
      </c>
      <c r="K660" s="57">
        <v>3780</v>
      </c>
      <c r="L660" s="57">
        <v>3885</v>
      </c>
      <c r="M660" s="57">
        <v>4185</v>
      </c>
      <c r="N660" s="57">
        <v>4360</v>
      </c>
      <c r="O660" s="57">
        <v>4600</v>
      </c>
      <c r="P660" s="57">
        <v>4835</v>
      </c>
      <c r="Q660" s="57">
        <v>4975</v>
      </c>
      <c r="R660" s="57">
        <v>5100</v>
      </c>
      <c r="S660" s="57">
        <v>5175</v>
      </c>
      <c r="T660" s="57">
        <v>5475</v>
      </c>
      <c r="U660" s="57">
        <v>5595</v>
      </c>
      <c r="V660" s="57">
        <v>6025</v>
      </c>
      <c r="W660" s="57">
        <v>6115</v>
      </c>
      <c r="X660" s="57">
        <v>7550</v>
      </c>
      <c r="Y660" s="57">
        <v>14520</v>
      </c>
      <c r="Z660" s="57">
        <v>24405</v>
      </c>
      <c r="AA660" s="57">
        <v>30</v>
      </c>
      <c r="AB660">
        <f t="shared" si="84"/>
        <v>134775</v>
      </c>
      <c r="AC660" s="9" t="s">
        <v>96</v>
      </c>
      <c r="AD660" t="e">
        <f t="shared" si="85"/>
        <v>#REF!</v>
      </c>
      <c r="AE660" s="9" t="s">
        <v>96</v>
      </c>
      <c r="AF660">
        <f t="shared" si="86"/>
        <v>13975</v>
      </c>
      <c r="AG660">
        <f t="shared" si="87"/>
        <v>35865</v>
      </c>
      <c r="AH660">
        <f t="shared" si="88"/>
        <v>84935</v>
      </c>
      <c r="AI660" s="22">
        <f t="shared" si="89"/>
        <v>10.369133741420887</v>
      </c>
      <c r="AJ660" s="28">
        <f t="shared" si="90"/>
        <v>26.611018363939898</v>
      </c>
      <c r="AK660" s="22">
        <f t="shared" si="91"/>
        <v>63.019847894639213</v>
      </c>
      <c r="AS660" s="9"/>
      <c r="AV660" s="9"/>
      <c r="BG660">
        <f>AX660</f>
        <v>0</v>
      </c>
      <c r="BH660" t="e">
        <f>VLOOKUP(BG660,AX660:AY839,2,0)</f>
        <v>#N/A</v>
      </c>
      <c r="BX660">
        <f t="shared" si="80"/>
        <v>0</v>
      </c>
      <c r="BY660" t="e">
        <f t="shared" si="81"/>
        <v>#N/A</v>
      </c>
      <c r="CP660">
        <f t="shared" si="82"/>
        <v>0</v>
      </c>
      <c r="CQ660" t="e">
        <f t="shared" si="83"/>
        <v>#N/A</v>
      </c>
    </row>
    <row r="661" spans="1:95" x14ac:dyDescent="0.25">
      <c r="A661" s="9" t="s">
        <v>97</v>
      </c>
      <c r="B661" s="57">
        <v>20</v>
      </c>
      <c r="C661" s="57">
        <v>190</v>
      </c>
      <c r="D661" s="57">
        <v>255</v>
      </c>
      <c r="E661" s="57">
        <v>290</v>
      </c>
      <c r="F661" s="57">
        <v>250</v>
      </c>
      <c r="G661" s="57">
        <v>225</v>
      </c>
      <c r="H661" s="57">
        <v>200</v>
      </c>
      <c r="I661" s="57">
        <v>155</v>
      </c>
      <c r="J661" s="57">
        <v>90</v>
      </c>
      <c r="K661" s="57">
        <v>75</v>
      </c>
      <c r="L661" s="57">
        <v>50</v>
      </c>
      <c r="M661" s="57">
        <v>35</v>
      </c>
      <c r="N661" s="57">
        <v>30</v>
      </c>
      <c r="O661" s="57">
        <v>10</v>
      </c>
      <c r="P661" s="57">
        <v>10</v>
      </c>
      <c r="Q661" s="57">
        <v>10</v>
      </c>
      <c r="R661" s="57">
        <v>0</v>
      </c>
      <c r="S661" s="57">
        <v>0</v>
      </c>
      <c r="T661" s="57">
        <v>0</v>
      </c>
      <c r="U661" s="57">
        <v>0</v>
      </c>
      <c r="V661" s="57">
        <v>0</v>
      </c>
      <c r="W661" s="57">
        <v>0</v>
      </c>
      <c r="X661" s="57">
        <v>0</v>
      </c>
      <c r="Y661" s="57">
        <v>0</v>
      </c>
      <c r="Z661" s="57">
        <v>0</v>
      </c>
      <c r="AA661" s="57">
        <v>0</v>
      </c>
      <c r="AB661">
        <f t="shared" si="84"/>
        <v>1895</v>
      </c>
      <c r="AC661" s="9" t="s">
        <v>97</v>
      </c>
      <c r="AD661" t="e">
        <f t="shared" si="85"/>
        <v>#REF!</v>
      </c>
      <c r="AE661" s="9" t="s">
        <v>97</v>
      </c>
      <c r="AF661">
        <f t="shared" si="86"/>
        <v>1230</v>
      </c>
      <c r="AG661">
        <f t="shared" si="87"/>
        <v>655</v>
      </c>
      <c r="AH661">
        <f t="shared" si="88"/>
        <v>10</v>
      </c>
      <c r="AI661" s="22">
        <f t="shared" si="89"/>
        <v>64.907651715039577</v>
      </c>
      <c r="AJ661" s="28">
        <f t="shared" si="90"/>
        <v>34.564643799472293</v>
      </c>
      <c r="AK661" s="22">
        <f t="shared" si="91"/>
        <v>0.52770448548812665</v>
      </c>
      <c r="AS661" s="9"/>
      <c r="AV661" s="9"/>
      <c r="BG661">
        <f>AX661</f>
        <v>0</v>
      </c>
      <c r="BH661" t="e">
        <f>VLOOKUP(BG661,AX661:AY840,2,0)</f>
        <v>#N/A</v>
      </c>
      <c r="BX661">
        <f t="shared" si="80"/>
        <v>0</v>
      </c>
      <c r="BY661" t="e">
        <f t="shared" si="81"/>
        <v>#N/A</v>
      </c>
      <c r="CP661">
        <f t="shared" si="82"/>
        <v>0</v>
      </c>
      <c r="CQ661" t="e">
        <f t="shared" si="83"/>
        <v>#N/A</v>
      </c>
    </row>
    <row r="662" spans="1:95" x14ac:dyDescent="0.25">
      <c r="A662" s="9" t="s">
        <v>98</v>
      </c>
      <c r="B662" s="57">
        <v>1705</v>
      </c>
      <c r="C662" s="57">
        <v>1560</v>
      </c>
      <c r="D662" s="57">
        <v>2640</v>
      </c>
      <c r="E662" s="57">
        <v>3530</v>
      </c>
      <c r="F662" s="57">
        <v>4055</v>
      </c>
      <c r="G662" s="57">
        <v>4300</v>
      </c>
      <c r="H662" s="57">
        <v>4140</v>
      </c>
      <c r="I662" s="57">
        <v>4050</v>
      </c>
      <c r="J662" s="57">
        <v>3695</v>
      </c>
      <c r="K662" s="57">
        <v>3530</v>
      </c>
      <c r="L662" s="57">
        <v>3300</v>
      </c>
      <c r="M662" s="57">
        <v>3180</v>
      </c>
      <c r="N662" s="57">
        <v>2965</v>
      </c>
      <c r="O662" s="57">
        <v>2840</v>
      </c>
      <c r="P662" s="57">
        <v>2645</v>
      </c>
      <c r="Q662" s="57">
        <v>2605</v>
      </c>
      <c r="R662" s="57">
        <v>2485</v>
      </c>
      <c r="S662" s="57">
        <v>2325</v>
      </c>
      <c r="T662" s="57">
        <v>2545</v>
      </c>
      <c r="U662" s="57">
        <v>2440</v>
      </c>
      <c r="V662" s="57">
        <v>2485</v>
      </c>
      <c r="W662" s="57">
        <v>2590</v>
      </c>
      <c r="X662" s="57">
        <v>3040</v>
      </c>
      <c r="Y662" s="57">
        <v>6915</v>
      </c>
      <c r="Z662" s="57">
        <v>20920</v>
      </c>
      <c r="AA662" s="57">
        <v>180</v>
      </c>
      <c r="AB662">
        <f t="shared" si="84"/>
        <v>96485</v>
      </c>
      <c r="AC662" s="9" t="s">
        <v>98</v>
      </c>
      <c r="AD662" t="e">
        <f t="shared" si="85"/>
        <v>#REF!</v>
      </c>
      <c r="AE662" s="9" t="s">
        <v>98</v>
      </c>
      <c r="AF662">
        <f t="shared" si="86"/>
        <v>17790</v>
      </c>
      <c r="AG662">
        <f t="shared" si="87"/>
        <v>30345</v>
      </c>
      <c r="AH662">
        <f t="shared" si="88"/>
        <v>48350</v>
      </c>
      <c r="AI662" s="22">
        <f t="shared" si="89"/>
        <v>18.438099186402031</v>
      </c>
      <c r="AJ662" s="28">
        <f t="shared" si="90"/>
        <v>31.450484531274292</v>
      </c>
      <c r="AK662" s="22">
        <f t="shared" si="91"/>
        <v>50.111416282323674</v>
      </c>
      <c r="AS662" s="9"/>
      <c r="AV662" s="9"/>
      <c r="BG662">
        <f>AX662</f>
        <v>0</v>
      </c>
      <c r="BH662" t="e">
        <f>VLOOKUP(BG662,AX662:AY841,2,0)</f>
        <v>#N/A</v>
      </c>
      <c r="BX662">
        <f t="shared" si="80"/>
        <v>0</v>
      </c>
      <c r="BY662" t="e">
        <f t="shared" si="81"/>
        <v>#N/A</v>
      </c>
      <c r="CP662">
        <f t="shared" si="82"/>
        <v>0</v>
      </c>
      <c r="CQ662" t="e">
        <f t="shared" si="83"/>
        <v>#N/A</v>
      </c>
    </row>
    <row r="663" spans="1:95" x14ac:dyDescent="0.25">
      <c r="A663" s="9" t="s">
        <v>99</v>
      </c>
      <c r="B663" s="57">
        <v>565</v>
      </c>
      <c r="C663" s="57">
        <v>1110</v>
      </c>
      <c r="D663" s="57">
        <v>1225</v>
      </c>
      <c r="E663" s="57">
        <v>1320</v>
      </c>
      <c r="F663" s="57">
        <v>1390</v>
      </c>
      <c r="G663" s="57">
        <v>1510</v>
      </c>
      <c r="H663" s="57">
        <v>1580</v>
      </c>
      <c r="I663" s="57">
        <v>1600</v>
      </c>
      <c r="J663" s="57">
        <v>1650</v>
      </c>
      <c r="K663" s="57">
        <v>1625</v>
      </c>
      <c r="L663" s="57">
        <v>1705</v>
      </c>
      <c r="M663" s="57">
        <v>1630</v>
      </c>
      <c r="N663" s="57">
        <v>1675</v>
      </c>
      <c r="O663" s="57">
        <v>1580</v>
      </c>
      <c r="P663" s="57">
        <v>1680</v>
      </c>
      <c r="Q663" s="57">
        <v>1640</v>
      </c>
      <c r="R663" s="57">
        <v>1620</v>
      </c>
      <c r="S663" s="57">
        <v>1565</v>
      </c>
      <c r="T663" s="57">
        <v>1505</v>
      </c>
      <c r="U663" s="57">
        <v>1525</v>
      </c>
      <c r="V663" s="57">
        <v>1420</v>
      </c>
      <c r="W663" s="57">
        <v>1615</v>
      </c>
      <c r="X663" s="57">
        <v>2180</v>
      </c>
      <c r="Y663" s="57">
        <v>4075</v>
      </c>
      <c r="Z663" s="57">
        <v>5805</v>
      </c>
      <c r="AA663" s="57">
        <v>10</v>
      </c>
      <c r="AB663">
        <f t="shared" si="84"/>
        <v>44795</v>
      </c>
      <c r="AC663" s="9" t="s">
        <v>99</v>
      </c>
      <c r="AD663" t="e">
        <f t="shared" si="85"/>
        <v>#REF!</v>
      </c>
      <c r="AE663" s="9" t="s">
        <v>99</v>
      </c>
      <c r="AF663">
        <f t="shared" si="86"/>
        <v>7120</v>
      </c>
      <c r="AG663">
        <f t="shared" si="87"/>
        <v>14725</v>
      </c>
      <c r="AH663">
        <f t="shared" si="88"/>
        <v>22950</v>
      </c>
      <c r="AI663" s="22">
        <f t="shared" si="89"/>
        <v>15.894631097220671</v>
      </c>
      <c r="AJ663" s="28">
        <f t="shared" si="90"/>
        <v>32.871972318339097</v>
      </c>
      <c r="AK663" s="22">
        <f t="shared" si="91"/>
        <v>51.233396584440229</v>
      </c>
      <c r="AS663" s="9"/>
      <c r="AV663" s="9"/>
      <c r="BG663">
        <f>AX663</f>
        <v>0</v>
      </c>
      <c r="BH663" t="e">
        <f>VLOOKUP(BG663,AX663:AY842,2,0)</f>
        <v>#N/A</v>
      </c>
      <c r="BX663">
        <f t="shared" si="80"/>
        <v>0</v>
      </c>
      <c r="BY663" t="e">
        <f t="shared" si="81"/>
        <v>#N/A</v>
      </c>
      <c r="CP663">
        <f t="shared" si="82"/>
        <v>0</v>
      </c>
      <c r="CQ663" t="e">
        <f t="shared" si="83"/>
        <v>#N/A</v>
      </c>
    </row>
    <row r="664" spans="1:95" x14ac:dyDescent="0.25">
      <c r="A664" s="9" t="s">
        <v>100</v>
      </c>
      <c r="B664" s="57">
        <v>3310</v>
      </c>
      <c r="C664" s="57">
        <v>2355</v>
      </c>
      <c r="D664" s="57">
        <v>2765</v>
      </c>
      <c r="E664" s="57">
        <v>3270</v>
      </c>
      <c r="F664" s="57">
        <v>3585</v>
      </c>
      <c r="G664" s="57">
        <v>3865</v>
      </c>
      <c r="H664" s="57">
        <v>4040</v>
      </c>
      <c r="I664" s="57">
        <v>4075</v>
      </c>
      <c r="J664" s="57">
        <v>4260</v>
      </c>
      <c r="K664" s="57">
        <v>4265</v>
      </c>
      <c r="L664" s="57">
        <v>4300</v>
      </c>
      <c r="M664" s="57">
        <v>4340</v>
      </c>
      <c r="N664" s="57">
        <v>4495</v>
      </c>
      <c r="O664" s="57">
        <v>4380</v>
      </c>
      <c r="P664" s="57">
        <v>4300</v>
      </c>
      <c r="Q664" s="57">
        <v>4290</v>
      </c>
      <c r="R664" s="57">
        <v>4205</v>
      </c>
      <c r="S664" s="57">
        <v>4065</v>
      </c>
      <c r="T664" s="57">
        <v>4270</v>
      </c>
      <c r="U664" s="57">
        <v>4170</v>
      </c>
      <c r="V664" s="57">
        <v>4095</v>
      </c>
      <c r="W664" s="57">
        <v>4040</v>
      </c>
      <c r="X664" s="57">
        <v>4730</v>
      </c>
      <c r="Y664" s="57">
        <v>7975</v>
      </c>
      <c r="Z664" s="57">
        <v>23835</v>
      </c>
      <c r="AA664" s="57">
        <v>270</v>
      </c>
      <c r="AB664">
        <f t="shared" si="84"/>
        <v>123280</v>
      </c>
      <c r="AC664" s="9" t="s">
        <v>100</v>
      </c>
      <c r="AD664" t="e">
        <f t="shared" si="85"/>
        <v>#REF!</v>
      </c>
      <c r="AE664" s="9" t="s">
        <v>100</v>
      </c>
      <c r="AF664">
        <f t="shared" si="86"/>
        <v>19150</v>
      </c>
      <c r="AG664">
        <f t="shared" si="87"/>
        <v>38455</v>
      </c>
      <c r="AH664">
        <f t="shared" si="88"/>
        <v>65675</v>
      </c>
      <c r="AI664" s="22">
        <f t="shared" si="89"/>
        <v>15.533744321868918</v>
      </c>
      <c r="AJ664" s="28">
        <f t="shared" si="90"/>
        <v>31.193218689162883</v>
      </c>
      <c r="AK664" s="22">
        <f t="shared" si="91"/>
        <v>53.273036988968201</v>
      </c>
      <c r="AS664" s="9"/>
      <c r="AV664" s="9"/>
      <c r="BG664">
        <f>AX664</f>
        <v>0</v>
      </c>
      <c r="BH664" t="e">
        <f>VLOOKUP(BG664,AX664:AY843,2,0)</f>
        <v>#N/A</v>
      </c>
      <c r="BX664">
        <f t="shared" si="80"/>
        <v>0</v>
      </c>
      <c r="BY664" t="e">
        <f t="shared" si="81"/>
        <v>#N/A</v>
      </c>
      <c r="CP664">
        <f t="shared" si="82"/>
        <v>0</v>
      </c>
      <c r="CQ664" t="e">
        <f t="shared" si="83"/>
        <v>#N/A</v>
      </c>
    </row>
    <row r="665" spans="1:95" x14ac:dyDescent="0.25">
      <c r="A665" s="9" t="s">
        <v>101</v>
      </c>
      <c r="B665" s="57">
        <v>12635</v>
      </c>
      <c r="C665" s="57">
        <v>9850</v>
      </c>
      <c r="D665" s="57">
        <v>10610</v>
      </c>
      <c r="E665" s="57">
        <v>9665</v>
      </c>
      <c r="F665" s="57">
        <v>9045</v>
      </c>
      <c r="G665" s="57">
        <v>8090</v>
      </c>
      <c r="H665" s="57">
        <v>7250</v>
      </c>
      <c r="I665" s="57">
        <v>6465</v>
      </c>
      <c r="J665" s="57">
        <v>5850</v>
      </c>
      <c r="K665" s="57">
        <v>5185</v>
      </c>
      <c r="L665" s="57">
        <v>4730</v>
      </c>
      <c r="M665" s="57">
        <v>4670</v>
      </c>
      <c r="N665" s="57">
        <v>4465</v>
      </c>
      <c r="O665" s="57">
        <v>4225</v>
      </c>
      <c r="P665" s="57">
        <v>4250</v>
      </c>
      <c r="Q665" s="57">
        <v>3990</v>
      </c>
      <c r="R665" s="57">
        <v>3940</v>
      </c>
      <c r="S665" s="57">
        <v>3780</v>
      </c>
      <c r="T665" s="57">
        <v>3870</v>
      </c>
      <c r="U665" s="57">
        <v>3990</v>
      </c>
      <c r="V665" s="57">
        <v>4385</v>
      </c>
      <c r="W665" s="57">
        <v>4840</v>
      </c>
      <c r="X665" s="57">
        <v>6165</v>
      </c>
      <c r="Y665" s="57">
        <v>11535</v>
      </c>
      <c r="Z665" s="57">
        <v>4455</v>
      </c>
      <c r="AA665" s="57">
        <v>1435</v>
      </c>
      <c r="AB665">
        <f t="shared" si="84"/>
        <v>157935</v>
      </c>
      <c r="AC665" s="9" t="s">
        <v>101</v>
      </c>
      <c r="AD665" t="e">
        <f t="shared" si="85"/>
        <v>#REF!</v>
      </c>
      <c r="AE665" s="9" t="s">
        <v>101</v>
      </c>
      <c r="AF665">
        <f t="shared" si="86"/>
        <v>59895</v>
      </c>
      <c r="AG665">
        <f t="shared" si="87"/>
        <v>47090</v>
      </c>
      <c r="AH665">
        <f t="shared" si="88"/>
        <v>50950</v>
      </c>
      <c r="AI665" s="22">
        <f t="shared" si="89"/>
        <v>37.923829423497004</v>
      </c>
      <c r="AJ665" s="28">
        <f t="shared" si="90"/>
        <v>29.816063570456201</v>
      </c>
      <c r="AK665" s="22">
        <f t="shared" si="91"/>
        <v>32.260107006046788</v>
      </c>
      <c r="AS665" s="9"/>
      <c r="AV665" s="9"/>
      <c r="BG665">
        <f>AX665</f>
        <v>0</v>
      </c>
      <c r="BH665" t="e">
        <f>VLOOKUP(BG665,AX665:AY844,2,0)</f>
        <v>#N/A</v>
      </c>
      <c r="BX665">
        <f t="shared" si="80"/>
        <v>0</v>
      </c>
      <c r="BY665" t="e">
        <f t="shared" si="81"/>
        <v>#N/A</v>
      </c>
      <c r="CP665">
        <f t="shared" si="82"/>
        <v>0</v>
      </c>
      <c r="CQ665" t="e">
        <f t="shared" si="83"/>
        <v>#N/A</v>
      </c>
    </row>
    <row r="666" spans="1:95" x14ac:dyDescent="0.25">
      <c r="A666" s="9" t="s">
        <v>102</v>
      </c>
      <c r="B666" s="57">
        <v>2550</v>
      </c>
      <c r="C666" s="57">
        <v>1895</v>
      </c>
      <c r="D666" s="57">
        <v>2535</v>
      </c>
      <c r="E666" s="57">
        <v>3705</v>
      </c>
      <c r="F666" s="57">
        <v>4775</v>
      </c>
      <c r="G666" s="57">
        <v>5460</v>
      </c>
      <c r="H666" s="57">
        <v>6040</v>
      </c>
      <c r="I666" s="57">
        <v>6475</v>
      </c>
      <c r="J666" s="57">
        <v>6340</v>
      </c>
      <c r="K666" s="57">
        <v>6130</v>
      </c>
      <c r="L666" s="57">
        <v>5975</v>
      </c>
      <c r="M666" s="57">
        <v>5690</v>
      </c>
      <c r="N666" s="57">
        <v>5450</v>
      </c>
      <c r="O666" s="57">
        <v>5005</v>
      </c>
      <c r="P666" s="57">
        <v>4745</v>
      </c>
      <c r="Q666" s="57">
        <v>4685</v>
      </c>
      <c r="R666" s="57">
        <v>4565</v>
      </c>
      <c r="S666" s="57">
        <v>4485</v>
      </c>
      <c r="T666" s="57">
        <v>4320</v>
      </c>
      <c r="U666" s="57">
        <v>4075</v>
      </c>
      <c r="V666" s="57">
        <v>4120</v>
      </c>
      <c r="W666" s="57">
        <v>4065</v>
      </c>
      <c r="X666" s="57">
        <v>4070</v>
      </c>
      <c r="Y666" s="57">
        <v>3935</v>
      </c>
      <c r="Z666" s="57">
        <v>52690</v>
      </c>
      <c r="AA666" s="57">
        <v>0</v>
      </c>
      <c r="AB666">
        <f t="shared" si="84"/>
        <v>163780</v>
      </c>
      <c r="AC666" s="9" t="s">
        <v>102</v>
      </c>
      <c r="AD666" t="e">
        <f t="shared" si="85"/>
        <v>#REF!</v>
      </c>
      <c r="AE666" s="9" t="s">
        <v>102</v>
      </c>
      <c r="AF666">
        <f t="shared" si="86"/>
        <v>20920</v>
      </c>
      <c r="AG666">
        <f t="shared" si="87"/>
        <v>51850</v>
      </c>
      <c r="AH666">
        <f t="shared" si="88"/>
        <v>91010</v>
      </c>
      <c r="AI666" s="22">
        <f t="shared" si="89"/>
        <v>12.773232384906583</v>
      </c>
      <c r="AJ666" s="28">
        <f t="shared" si="90"/>
        <v>31.658322139455368</v>
      </c>
      <c r="AK666" s="22">
        <f t="shared" si="91"/>
        <v>55.56844547563805</v>
      </c>
      <c r="AS666" s="9"/>
      <c r="AV666" s="9"/>
      <c r="BG666">
        <f>AX666</f>
        <v>0</v>
      </c>
      <c r="BH666" t="e">
        <f>VLOOKUP(BG666,AX666:AY845,2,0)</f>
        <v>#N/A</v>
      </c>
      <c r="BX666">
        <f t="shared" si="80"/>
        <v>0</v>
      </c>
      <c r="BY666" t="e">
        <f t="shared" si="81"/>
        <v>#N/A</v>
      </c>
      <c r="CP666">
        <f t="shared" si="82"/>
        <v>0</v>
      </c>
      <c r="CQ666" t="e">
        <f t="shared" si="83"/>
        <v>#N/A</v>
      </c>
    </row>
    <row r="667" spans="1:95" x14ac:dyDescent="0.25">
      <c r="A667" s="9" t="s">
        <v>103</v>
      </c>
      <c r="B667" s="57">
        <v>465</v>
      </c>
      <c r="C667" s="57">
        <v>2815</v>
      </c>
      <c r="D667" s="57">
        <v>5400</v>
      </c>
      <c r="E667" s="57">
        <v>6525</v>
      </c>
      <c r="F667" s="57">
        <v>6520</v>
      </c>
      <c r="G667" s="57">
        <v>5930</v>
      </c>
      <c r="H667" s="57">
        <v>5020</v>
      </c>
      <c r="I667" s="57">
        <v>4160</v>
      </c>
      <c r="J667" s="57">
        <v>3560</v>
      </c>
      <c r="K667" s="57">
        <v>2815</v>
      </c>
      <c r="L667" s="57">
        <v>2270</v>
      </c>
      <c r="M667" s="57">
        <v>1715</v>
      </c>
      <c r="N667" s="57">
        <v>1375</v>
      </c>
      <c r="O667" s="57">
        <v>1070</v>
      </c>
      <c r="P667" s="57">
        <v>805</v>
      </c>
      <c r="Q667" s="57">
        <v>685</v>
      </c>
      <c r="R667" s="57">
        <v>460</v>
      </c>
      <c r="S667" s="57">
        <v>410</v>
      </c>
      <c r="T667" s="57">
        <v>295</v>
      </c>
      <c r="U667" s="57">
        <v>230</v>
      </c>
      <c r="V667" s="57">
        <v>185</v>
      </c>
      <c r="W667" s="57">
        <v>155</v>
      </c>
      <c r="X667" s="57">
        <v>110</v>
      </c>
      <c r="Y667" s="57">
        <v>100</v>
      </c>
      <c r="Z667" s="57">
        <v>140</v>
      </c>
      <c r="AA667" s="57">
        <v>0</v>
      </c>
      <c r="AB667">
        <f t="shared" si="84"/>
        <v>53215</v>
      </c>
      <c r="AC667" s="9" t="s">
        <v>103</v>
      </c>
      <c r="AD667" t="e">
        <f t="shared" si="85"/>
        <v>#REF!</v>
      </c>
      <c r="AE667" s="9" t="s">
        <v>103</v>
      </c>
      <c r="AF667">
        <f t="shared" si="86"/>
        <v>27655</v>
      </c>
      <c r="AG667">
        <f t="shared" si="87"/>
        <v>22790</v>
      </c>
      <c r="AH667">
        <f t="shared" si="88"/>
        <v>2770</v>
      </c>
      <c r="AI667" s="22">
        <f t="shared" si="89"/>
        <v>51.968429953960346</v>
      </c>
      <c r="AJ667" s="28">
        <f t="shared" si="90"/>
        <v>42.826270788311568</v>
      </c>
      <c r="AK667" s="22">
        <f t="shared" si="91"/>
        <v>5.2052992577280843</v>
      </c>
      <c r="AS667" s="9"/>
      <c r="AV667" s="9"/>
      <c r="BG667">
        <f>AX667</f>
        <v>0</v>
      </c>
      <c r="BH667" t="e">
        <f>VLOOKUP(BG667,AX667:AY846,2,0)</f>
        <v>#N/A</v>
      </c>
      <c r="BX667">
        <f t="shared" si="80"/>
        <v>0</v>
      </c>
      <c r="BY667" t="e">
        <f t="shared" si="81"/>
        <v>#N/A</v>
      </c>
      <c r="CP667">
        <f t="shared" si="82"/>
        <v>0</v>
      </c>
      <c r="CQ667" t="e">
        <f t="shared" si="83"/>
        <v>#N/A</v>
      </c>
    </row>
    <row r="668" spans="1:95" x14ac:dyDescent="0.25">
      <c r="A668" s="9" t="s">
        <v>104</v>
      </c>
      <c r="B668" s="57">
        <v>0</v>
      </c>
      <c r="C668" s="57">
        <v>0</v>
      </c>
      <c r="D668" s="57">
        <v>0</v>
      </c>
      <c r="E668" s="57">
        <v>0</v>
      </c>
      <c r="F668" s="57">
        <v>0</v>
      </c>
      <c r="G668" s="57">
        <v>0</v>
      </c>
      <c r="H668" s="57">
        <v>0</v>
      </c>
      <c r="I668" s="57">
        <v>0</v>
      </c>
      <c r="J668" s="57">
        <v>0</v>
      </c>
      <c r="K668" s="57">
        <v>0</v>
      </c>
      <c r="L668" s="57">
        <v>0</v>
      </c>
      <c r="M668" s="57">
        <v>0</v>
      </c>
      <c r="N668" s="57">
        <v>0</v>
      </c>
      <c r="O668" s="57">
        <v>0</v>
      </c>
      <c r="P668" s="57">
        <v>0</v>
      </c>
      <c r="Q668" s="57">
        <v>0</v>
      </c>
      <c r="R668" s="57">
        <v>0</v>
      </c>
      <c r="S668" s="57">
        <v>0</v>
      </c>
      <c r="T668" s="57">
        <v>0</v>
      </c>
      <c r="U668" s="57">
        <v>0</v>
      </c>
      <c r="V668" s="57">
        <v>0</v>
      </c>
      <c r="W668" s="57">
        <v>0</v>
      </c>
      <c r="X668" s="57">
        <v>0</v>
      </c>
      <c r="Y668" s="57">
        <v>0</v>
      </c>
      <c r="Z668" s="57">
        <v>0</v>
      </c>
      <c r="AA668" s="57">
        <v>47440</v>
      </c>
      <c r="AB668">
        <f t="shared" si="84"/>
        <v>0</v>
      </c>
      <c r="AC668" s="9" t="s">
        <v>104</v>
      </c>
      <c r="AD668" t="e">
        <f t="shared" si="85"/>
        <v>#REF!</v>
      </c>
      <c r="AE668" s="9" t="s">
        <v>104</v>
      </c>
      <c r="AF668">
        <f t="shared" si="86"/>
        <v>0</v>
      </c>
      <c r="AG668">
        <f t="shared" si="87"/>
        <v>0</v>
      </c>
      <c r="AH668">
        <f t="shared" si="88"/>
        <v>0</v>
      </c>
      <c r="AI668" s="22" t="e">
        <f t="shared" si="89"/>
        <v>#DIV/0!</v>
      </c>
      <c r="AJ668" s="28" t="e">
        <f t="shared" si="90"/>
        <v>#DIV/0!</v>
      </c>
      <c r="AK668" s="22" t="e">
        <f t="shared" si="91"/>
        <v>#DIV/0!</v>
      </c>
      <c r="AS668" s="9"/>
      <c r="AV668" s="9"/>
      <c r="BG668">
        <f>AX668</f>
        <v>0</v>
      </c>
      <c r="BH668" t="e">
        <f>VLOOKUP(BG668,AX668:AY847,2,0)</f>
        <v>#N/A</v>
      </c>
      <c r="BX668">
        <f t="shared" si="80"/>
        <v>0</v>
      </c>
      <c r="BY668" t="e">
        <f t="shared" si="81"/>
        <v>#N/A</v>
      </c>
      <c r="CP668">
        <f t="shared" si="82"/>
        <v>0</v>
      </c>
      <c r="CQ668" t="e">
        <f t="shared" si="83"/>
        <v>#N/A</v>
      </c>
    </row>
    <row r="669" spans="1:95" x14ac:dyDescent="0.25">
      <c r="A669" s="9" t="s">
        <v>105</v>
      </c>
      <c r="B669" s="57">
        <v>305</v>
      </c>
      <c r="C669" s="57">
        <v>490</v>
      </c>
      <c r="D669" s="57">
        <v>910</v>
      </c>
      <c r="E669" s="57">
        <v>1630</v>
      </c>
      <c r="F669" s="57">
        <v>2375</v>
      </c>
      <c r="G669" s="57">
        <v>2940</v>
      </c>
      <c r="H669" s="57">
        <v>3480</v>
      </c>
      <c r="I669" s="57">
        <v>3800</v>
      </c>
      <c r="J669" s="57">
        <v>4150</v>
      </c>
      <c r="K669" s="57">
        <v>4380</v>
      </c>
      <c r="L669" s="57">
        <v>4385</v>
      </c>
      <c r="M669" s="57">
        <v>4455</v>
      </c>
      <c r="N669" s="57">
        <v>4555</v>
      </c>
      <c r="O669" s="57">
        <v>4595</v>
      </c>
      <c r="P669" s="57">
        <v>4630</v>
      </c>
      <c r="Q669" s="57">
        <v>4395</v>
      </c>
      <c r="R669" s="57">
        <v>4300</v>
      </c>
      <c r="S669" s="57">
        <v>4300</v>
      </c>
      <c r="T669" s="57">
        <v>4295</v>
      </c>
      <c r="U669" s="57">
        <v>4270</v>
      </c>
      <c r="V669" s="57">
        <v>4455</v>
      </c>
      <c r="W669" s="57">
        <v>4375</v>
      </c>
      <c r="X669" s="57">
        <v>5335</v>
      </c>
      <c r="Y669" s="57">
        <v>11225</v>
      </c>
      <c r="Z669" s="57">
        <v>18415</v>
      </c>
      <c r="AA669" s="57">
        <v>25</v>
      </c>
      <c r="AB669">
        <f t="shared" si="84"/>
        <v>112445</v>
      </c>
      <c r="AC669" s="9" t="s">
        <v>105</v>
      </c>
      <c r="AD669" t="e">
        <f t="shared" si="85"/>
        <v>#REF!</v>
      </c>
      <c r="AE669" s="9" t="s">
        <v>105</v>
      </c>
      <c r="AF669">
        <f t="shared" si="86"/>
        <v>8650</v>
      </c>
      <c r="AG669">
        <f t="shared" si="87"/>
        <v>38430</v>
      </c>
      <c r="AH669">
        <f t="shared" si="88"/>
        <v>65365</v>
      </c>
      <c r="AI669" s="22">
        <f t="shared" si="89"/>
        <v>7.6926497398728273</v>
      </c>
      <c r="AJ669" s="28">
        <f t="shared" si="90"/>
        <v>34.176708613099734</v>
      </c>
      <c r="AK669" s="22">
        <f t="shared" si="91"/>
        <v>58.130641647027439</v>
      </c>
      <c r="AS669" s="9"/>
      <c r="AV669" s="9"/>
      <c r="BG669">
        <f>AX669</f>
        <v>0</v>
      </c>
      <c r="BH669" t="e">
        <f>VLOOKUP(BG669,AX669:AY848,2,0)</f>
        <v>#N/A</v>
      </c>
      <c r="BX669">
        <f t="shared" si="80"/>
        <v>0</v>
      </c>
      <c r="BY669" t="e">
        <f t="shared" si="81"/>
        <v>#N/A</v>
      </c>
      <c r="CP669">
        <f t="shared" si="82"/>
        <v>0</v>
      </c>
      <c r="CQ669" t="e">
        <f t="shared" si="83"/>
        <v>#N/A</v>
      </c>
    </row>
    <row r="670" spans="1:95" x14ac:dyDescent="0.25">
      <c r="A670" s="9" t="s">
        <v>106</v>
      </c>
      <c r="B670" s="57">
        <v>0</v>
      </c>
      <c r="C670" s="57">
        <v>55</v>
      </c>
      <c r="D670" s="57">
        <v>70</v>
      </c>
      <c r="E670" s="57">
        <v>90</v>
      </c>
      <c r="F670" s="57">
        <v>35</v>
      </c>
      <c r="G670" s="57">
        <v>40</v>
      </c>
      <c r="H670" s="57">
        <v>25</v>
      </c>
      <c r="I670" s="57">
        <v>15</v>
      </c>
      <c r="J670" s="57">
        <v>10</v>
      </c>
      <c r="K670" s="57">
        <v>10</v>
      </c>
      <c r="L670" s="57">
        <v>0</v>
      </c>
      <c r="M670" s="57">
        <v>0</v>
      </c>
      <c r="N670" s="57">
        <v>0</v>
      </c>
      <c r="O670" s="57">
        <v>0</v>
      </c>
      <c r="P670" s="57">
        <v>0</v>
      </c>
      <c r="Q670" s="57">
        <v>0</v>
      </c>
      <c r="R670" s="57">
        <v>0</v>
      </c>
      <c r="S670" s="57">
        <v>0</v>
      </c>
      <c r="T670" s="57">
        <v>0</v>
      </c>
      <c r="U670" s="57">
        <v>0</v>
      </c>
      <c r="V670" s="57">
        <v>0</v>
      </c>
      <c r="W670" s="57">
        <v>0</v>
      </c>
      <c r="X670" s="57">
        <v>0</v>
      </c>
      <c r="Y670" s="57">
        <v>0</v>
      </c>
      <c r="Z670" s="57">
        <v>0</v>
      </c>
      <c r="AA670" s="57">
        <v>15</v>
      </c>
      <c r="AB670">
        <f t="shared" si="84"/>
        <v>350</v>
      </c>
      <c r="AC670" s="9" t="s">
        <v>106</v>
      </c>
      <c r="AD670" t="e">
        <f t="shared" si="85"/>
        <v>#REF!</v>
      </c>
      <c r="AE670" s="9" t="s">
        <v>106</v>
      </c>
      <c r="AF670">
        <f t="shared" si="86"/>
        <v>290</v>
      </c>
      <c r="AG670">
        <f t="shared" si="87"/>
        <v>60</v>
      </c>
      <c r="AH670">
        <f t="shared" si="88"/>
        <v>0</v>
      </c>
      <c r="AI670" s="22">
        <f t="shared" si="89"/>
        <v>82.857142857142861</v>
      </c>
      <c r="AJ670" s="28">
        <f t="shared" si="90"/>
        <v>17.142857142857142</v>
      </c>
      <c r="AK670" s="22">
        <f t="shared" si="91"/>
        <v>0</v>
      </c>
      <c r="AS670" s="9"/>
      <c r="AV670" s="9"/>
      <c r="BG670">
        <f>AX670</f>
        <v>0</v>
      </c>
      <c r="BH670" t="e">
        <f>VLOOKUP(BG670,AX670:AY849,2,0)</f>
        <v>#N/A</v>
      </c>
      <c r="BX670">
        <f t="shared" si="80"/>
        <v>0</v>
      </c>
      <c r="BY670" t="e">
        <f t="shared" si="81"/>
        <v>#N/A</v>
      </c>
      <c r="CP670">
        <f t="shared" si="82"/>
        <v>0</v>
      </c>
      <c r="CQ670" t="e">
        <f t="shared" si="83"/>
        <v>#N/A</v>
      </c>
    </row>
    <row r="671" spans="1:95" x14ac:dyDescent="0.25">
      <c r="A671" s="9" t="s">
        <v>107</v>
      </c>
      <c r="B671" s="57">
        <v>90</v>
      </c>
      <c r="C671" s="57">
        <v>175</v>
      </c>
      <c r="D671" s="57">
        <v>245</v>
      </c>
      <c r="E671" s="57">
        <v>355</v>
      </c>
      <c r="F671" s="57">
        <v>355</v>
      </c>
      <c r="G671" s="57">
        <v>375</v>
      </c>
      <c r="H671" s="57">
        <v>295</v>
      </c>
      <c r="I671" s="57">
        <v>235</v>
      </c>
      <c r="J671" s="57">
        <v>185</v>
      </c>
      <c r="K671" s="57">
        <v>145</v>
      </c>
      <c r="L671" s="57">
        <v>130</v>
      </c>
      <c r="M671" s="57">
        <v>115</v>
      </c>
      <c r="N671" s="57">
        <v>90</v>
      </c>
      <c r="O671" s="57">
        <v>60</v>
      </c>
      <c r="P671" s="57">
        <v>50</v>
      </c>
      <c r="Q671" s="57">
        <v>45</v>
      </c>
      <c r="R671" s="57">
        <v>40</v>
      </c>
      <c r="S671" s="57">
        <v>35</v>
      </c>
      <c r="T671" s="57">
        <v>20</v>
      </c>
      <c r="U671" s="57">
        <v>30</v>
      </c>
      <c r="V671" s="57">
        <v>10</v>
      </c>
      <c r="W671" s="57">
        <v>20</v>
      </c>
      <c r="X671" s="57">
        <v>15</v>
      </c>
      <c r="Y671" s="57">
        <v>10</v>
      </c>
      <c r="Z671" s="57">
        <v>20</v>
      </c>
      <c r="AA671" s="57">
        <v>0</v>
      </c>
      <c r="AB671">
        <f t="shared" si="84"/>
        <v>3145</v>
      </c>
      <c r="AC671" s="9" t="s">
        <v>107</v>
      </c>
      <c r="AD671" t="e">
        <f t="shared" si="85"/>
        <v>#REF!</v>
      </c>
      <c r="AE671" s="9" t="s">
        <v>107</v>
      </c>
      <c r="AF671">
        <f t="shared" si="86"/>
        <v>1595</v>
      </c>
      <c r="AG671">
        <f t="shared" si="87"/>
        <v>1305</v>
      </c>
      <c r="AH671">
        <f t="shared" si="88"/>
        <v>245</v>
      </c>
      <c r="AI671" s="22">
        <f t="shared" si="89"/>
        <v>50.715421303656591</v>
      </c>
      <c r="AJ671" s="28">
        <f t="shared" si="90"/>
        <v>41.494435612082668</v>
      </c>
      <c r="AK671" s="22">
        <f t="shared" si="91"/>
        <v>7.7901430842607313</v>
      </c>
      <c r="AS671" s="9"/>
      <c r="AV671" s="9"/>
      <c r="BG671">
        <f>AX671</f>
        <v>0</v>
      </c>
      <c r="BH671" t="e">
        <f>VLOOKUP(BG671,AX671:AY850,2,0)</f>
        <v>#N/A</v>
      </c>
      <c r="BX671">
        <f t="shared" si="80"/>
        <v>0</v>
      </c>
      <c r="BY671" t="e">
        <f t="shared" si="81"/>
        <v>#N/A</v>
      </c>
      <c r="CP671">
        <f t="shared" si="82"/>
        <v>0</v>
      </c>
      <c r="CQ671" t="e">
        <f t="shared" si="83"/>
        <v>#N/A</v>
      </c>
    </row>
    <row r="672" spans="1:95" x14ac:dyDescent="0.25">
      <c r="A672" s="9" t="s">
        <v>108</v>
      </c>
      <c r="B672" s="57">
        <v>460</v>
      </c>
      <c r="C672" s="57">
        <v>2970</v>
      </c>
      <c r="D672" s="57">
        <v>5955</v>
      </c>
      <c r="E672" s="57">
        <v>7585</v>
      </c>
      <c r="F672" s="57">
        <v>8870</v>
      </c>
      <c r="G672" s="57">
        <v>9500</v>
      </c>
      <c r="H672" s="57">
        <v>9730</v>
      </c>
      <c r="I672" s="57">
        <v>9780</v>
      </c>
      <c r="J672" s="57">
        <v>10050</v>
      </c>
      <c r="K672" s="57">
        <v>10040</v>
      </c>
      <c r="L672" s="57">
        <v>10250</v>
      </c>
      <c r="M672" s="57">
        <v>10315</v>
      </c>
      <c r="N672" s="57">
        <v>10485</v>
      </c>
      <c r="O672" s="57">
        <v>10125</v>
      </c>
      <c r="P672" s="57">
        <v>10015</v>
      </c>
      <c r="Q672" s="57">
        <v>9725</v>
      </c>
      <c r="R672" s="57">
        <v>9260</v>
      </c>
      <c r="S672" s="57">
        <v>8975</v>
      </c>
      <c r="T672" s="57">
        <v>9315</v>
      </c>
      <c r="U672" s="57">
        <v>8900</v>
      </c>
      <c r="V672" s="57">
        <v>8645</v>
      </c>
      <c r="W672" s="57">
        <v>8320</v>
      </c>
      <c r="X672" s="57">
        <v>9235</v>
      </c>
      <c r="Y672" s="57">
        <v>15120</v>
      </c>
      <c r="Z672" s="57">
        <v>52400</v>
      </c>
      <c r="AA672" s="57">
        <v>1180</v>
      </c>
      <c r="AB672">
        <f t="shared" si="84"/>
        <v>266025</v>
      </c>
      <c r="AC672" s="9" t="s">
        <v>108</v>
      </c>
      <c r="AD672" t="e">
        <f t="shared" si="85"/>
        <v>#REF!</v>
      </c>
      <c r="AE672" s="9" t="s">
        <v>108</v>
      </c>
      <c r="AF672">
        <f t="shared" si="86"/>
        <v>35340</v>
      </c>
      <c r="AG672">
        <f t="shared" si="87"/>
        <v>90790</v>
      </c>
      <c r="AH672">
        <f t="shared" si="88"/>
        <v>139895</v>
      </c>
      <c r="AI672" s="22">
        <f t="shared" si="89"/>
        <v>13.28446574570059</v>
      </c>
      <c r="AJ672" s="28">
        <f t="shared" si="90"/>
        <v>34.128371393666008</v>
      </c>
      <c r="AK672" s="22">
        <f t="shared" si="91"/>
        <v>52.587162860633399</v>
      </c>
      <c r="AS672" s="9"/>
      <c r="AV672" s="9"/>
      <c r="BG672">
        <f>AX672</f>
        <v>0</v>
      </c>
      <c r="BH672" t="e">
        <f>VLOOKUP(BG672,AX672:AY851,2,0)</f>
        <v>#N/A</v>
      </c>
      <c r="BX672">
        <f t="shared" si="80"/>
        <v>0</v>
      </c>
      <c r="BY672" t="e">
        <f t="shared" si="81"/>
        <v>#N/A</v>
      </c>
      <c r="CP672">
        <f t="shared" si="82"/>
        <v>0</v>
      </c>
      <c r="CQ672" t="e">
        <f t="shared" si="83"/>
        <v>#N/A</v>
      </c>
    </row>
    <row r="673" spans="1:95" x14ac:dyDescent="0.25">
      <c r="A673" s="9" t="s">
        <v>109</v>
      </c>
      <c r="B673" s="57">
        <v>145</v>
      </c>
      <c r="C673" s="57">
        <v>470</v>
      </c>
      <c r="D673" s="57">
        <v>545</v>
      </c>
      <c r="E673" s="57">
        <v>645</v>
      </c>
      <c r="F673" s="57">
        <v>585</v>
      </c>
      <c r="G673" s="57">
        <v>520</v>
      </c>
      <c r="H673" s="57">
        <v>455</v>
      </c>
      <c r="I673" s="57">
        <v>450</v>
      </c>
      <c r="J673" s="57">
        <v>360</v>
      </c>
      <c r="K673" s="57">
        <v>345</v>
      </c>
      <c r="L673" s="57">
        <v>300</v>
      </c>
      <c r="M673" s="57">
        <v>235</v>
      </c>
      <c r="N673" s="57">
        <v>195</v>
      </c>
      <c r="O673" s="57">
        <v>175</v>
      </c>
      <c r="P673" s="57">
        <v>180</v>
      </c>
      <c r="Q673" s="57">
        <v>115</v>
      </c>
      <c r="R673" s="57">
        <v>120</v>
      </c>
      <c r="S673" s="57">
        <v>95</v>
      </c>
      <c r="T673" s="57">
        <v>70</v>
      </c>
      <c r="U673" s="57">
        <v>70</v>
      </c>
      <c r="V673" s="57">
        <v>45</v>
      </c>
      <c r="W673" s="57">
        <v>40</v>
      </c>
      <c r="X673" s="57">
        <v>40</v>
      </c>
      <c r="Y673" s="57">
        <v>30</v>
      </c>
      <c r="Z673" s="57">
        <v>350</v>
      </c>
      <c r="AA673" s="57">
        <v>3560</v>
      </c>
      <c r="AB673">
        <f t="shared" si="84"/>
        <v>6580</v>
      </c>
      <c r="AC673" s="9" t="s">
        <v>109</v>
      </c>
      <c r="AD673" t="e">
        <f t="shared" si="85"/>
        <v>#REF!</v>
      </c>
      <c r="AE673" s="9" t="s">
        <v>109</v>
      </c>
      <c r="AF673">
        <f t="shared" si="86"/>
        <v>2910</v>
      </c>
      <c r="AG673">
        <f t="shared" si="87"/>
        <v>2695</v>
      </c>
      <c r="AH673">
        <f t="shared" si="88"/>
        <v>975</v>
      </c>
      <c r="AI673" s="22">
        <f t="shared" si="89"/>
        <v>44.224924012158056</v>
      </c>
      <c r="AJ673" s="28">
        <f t="shared" si="90"/>
        <v>40.957446808510639</v>
      </c>
      <c r="AK673" s="22">
        <f t="shared" si="91"/>
        <v>14.817629179331307</v>
      </c>
      <c r="AS673" s="9"/>
      <c r="AV673" s="9"/>
      <c r="BG673">
        <f>AX673</f>
        <v>0</v>
      </c>
      <c r="BH673" t="e">
        <f>VLOOKUP(BG673,AX673:AY852,2,0)</f>
        <v>#N/A</v>
      </c>
      <c r="BX673">
        <f t="shared" si="80"/>
        <v>0</v>
      </c>
      <c r="BY673" t="e">
        <f t="shared" si="81"/>
        <v>#N/A</v>
      </c>
      <c r="CP673">
        <f t="shared" si="82"/>
        <v>0</v>
      </c>
      <c r="CQ673" t="e">
        <f t="shared" si="83"/>
        <v>#N/A</v>
      </c>
    </row>
    <row r="674" spans="1:95" x14ac:dyDescent="0.25">
      <c r="A674" s="9" t="s">
        <v>110</v>
      </c>
      <c r="B674" s="57">
        <v>2410</v>
      </c>
      <c r="C674" s="57">
        <v>2365</v>
      </c>
      <c r="D674" s="57">
        <v>2075</v>
      </c>
      <c r="E674" s="57">
        <v>1645</v>
      </c>
      <c r="F674" s="57">
        <v>1305</v>
      </c>
      <c r="G674" s="57">
        <v>1110</v>
      </c>
      <c r="H674" s="57">
        <v>1090</v>
      </c>
      <c r="I674" s="57">
        <v>1055</v>
      </c>
      <c r="J674" s="57">
        <v>1010</v>
      </c>
      <c r="K674" s="57">
        <v>1000</v>
      </c>
      <c r="L674" s="57">
        <v>995</v>
      </c>
      <c r="M674" s="57">
        <v>980</v>
      </c>
      <c r="N674" s="57">
        <v>995</v>
      </c>
      <c r="O674" s="57">
        <v>980</v>
      </c>
      <c r="P674" s="57">
        <v>955</v>
      </c>
      <c r="Q674" s="57">
        <v>955</v>
      </c>
      <c r="R674" s="57">
        <v>885</v>
      </c>
      <c r="S674" s="57">
        <v>905</v>
      </c>
      <c r="T674" s="57">
        <v>1005</v>
      </c>
      <c r="U674" s="57">
        <v>930</v>
      </c>
      <c r="V674" s="57">
        <v>945</v>
      </c>
      <c r="W674" s="57">
        <v>850</v>
      </c>
      <c r="X674" s="57">
        <v>855</v>
      </c>
      <c r="Y674" s="57">
        <v>850</v>
      </c>
      <c r="Z674" s="57">
        <v>9985</v>
      </c>
      <c r="AA674" s="57">
        <v>15</v>
      </c>
      <c r="AB674">
        <f t="shared" si="84"/>
        <v>38135</v>
      </c>
      <c r="AC674" s="9" t="s">
        <v>110</v>
      </c>
      <c r="AD674" t="e">
        <f t="shared" si="85"/>
        <v>#REF!</v>
      </c>
      <c r="AE674" s="9" t="s">
        <v>110</v>
      </c>
      <c r="AF674">
        <f t="shared" si="86"/>
        <v>10910</v>
      </c>
      <c r="AG674">
        <f t="shared" si="87"/>
        <v>9060</v>
      </c>
      <c r="AH674">
        <f t="shared" si="88"/>
        <v>18165</v>
      </c>
      <c r="AI674" s="22">
        <f t="shared" si="89"/>
        <v>28.608889471614003</v>
      </c>
      <c r="AJ674" s="28">
        <f t="shared" si="90"/>
        <v>23.75770289760063</v>
      </c>
      <c r="AK674" s="22">
        <f t="shared" si="91"/>
        <v>47.633407630785371</v>
      </c>
      <c r="AS674" s="9"/>
      <c r="AV674" s="9"/>
      <c r="BG674">
        <f>AX674</f>
        <v>0</v>
      </c>
      <c r="BH674" t="e">
        <f>VLOOKUP(BG674,AX674:AY853,2,0)</f>
        <v>#N/A</v>
      </c>
      <c r="BX674">
        <f t="shared" si="80"/>
        <v>0</v>
      </c>
      <c r="BY674" t="e">
        <f t="shared" si="81"/>
        <v>#N/A</v>
      </c>
      <c r="CP674">
        <f t="shared" si="82"/>
        <v>0</v>
      </c>
      <c r="CQ674" t="e">
        <f t="shared" si="83"/>
        <v>#N/A</v>
      </c>
    </row>
    <row r="675" spans="1:95" x14ac:dyDescent="0.25">
      <c r="A675" s="9" t="s">
        <v>111</v>
      </c>
      <c r="B675" s="57">
        <v>1605</v>
      </c>
      <c r="C675" s="57">
        <v>3210</v>
      </c>
      <c r="D675" s="57">
        <v>4315</v>
      </c>
      <c r="E675" s="57">
        <v>4865</v>
      </c>
      <c r="F675" s="57">
        <v>5110</v>
      </c>
      <c r="G675" s="57">
        <v>5015</v>
      </c>
      <c r="H675" s="57">
        <v>4750</v>
      </c>
      <c r="I675" s="57">
        <v>4215</v>
      </c>
      <c r="J675" s="57">
        <v>3930</v>
      </c>
      <c r="K675" s="57">
        <v>3635</v>
      </c>
      <c r="L675" s="57">
        <v>3315</v>
      </c>
      <c r="M675" s="57">
        <v>3125</v>
      </c>
      <c r="N675" s="57">
        <v>3080</v>
      </c>
      <c r="O675" s="57">
        <v>2915</v>
      </c>
      <c r="P675" s="57">
        <v>2900</v>
      </c>
      <c r="Q675" s="57">
        <v>2910</v>
      </c>
      <c r="R675" s="57">
        <v>2915</v>
      </c>
      <c r="S675" s="57">
        <v>2940</v>
      </c>
      <c r="T675" s="57">
        <v>3145</v>
      </c>
      <c r="U675" s="57">
        <v>3130</v>
      </c>
      <c r="V675" s="57">
        <v>3160</v>
      </c>
      <c r="W675" s="57">
        <v>3330</v>
      </c>
      <c r="X675" s="57">
        <v>3470</v>
      </c>
      <c r="Y675" s="57">
        <v>6455</v>
      </c>
      <c r="Z675" s="57">
        <v>33450</v>
      </c>
      <c r="AA675" s="57">
        <v>25</v>
      </c>
      <c r="AB675">
        <f t="shared" si="84"/>
        <v>120890</v>
      </c>
      <c r="AC675" s="9" t="s">
        <v>111</v>
      </c>
      <c r="AD675" t="e">
        <f t="shared" si="85"/>
        <v>#REF!</v>
      </c>
      <c r="AE675" s="9" t="s">
        <v>111</v>
      </c>
      <c r="AF675">
        <f t="shared" si="86"/>
        <v>24120</v>
      </c>
      <c r="AG675">
        <f t="shared" si="87"/>
        <v>31865</v>
      </c>
      <c r="AH675">
        <f t="shared" si="88"/>
        <v>64905</v>
      </c>
      <c r="AI675" s="22">
        <f t="shared" si="89"/>
        <v>19.952022499793202</v>
      </c>
      <c r="AJ675" s="28">
        <f t="shared" si="90"/>
        <v>26.358673173959797</v>
      </c>
      <c r="AK675" s="22">
        <f t="shared" si="91"/>
        <v>53.689304326246997</v>
      </c>
      <c r="AS675" s="9"/>
      <c r="AV675" s="9"/>
      <c r="BG675">
        <f>AX675</f>
        <v>0</v>
      </c>
      <c r="BH675" t="e">
        <f>VLOOKUP(BG675,AX675:AY854,2,0)</f>
        <v>#N/A</v>
      </c>
      <c r="BX675">
        <f t="shared" si="80"/>
        <v>0</v>
      </c>
      <c r="BY675" t="e">
        <f t="shared" si="81"/>
        <v>#N/A</v>
      </c>
      <c r="CP675">
        <f t="shared" si="82"/>
        <v>0</v>
      </c>
      <c r="CQ675" t="e">
        <f t="shared" si="83"/>
        <v>#N/A</v>
      </c>
    </row>
    <row r="676" spans="1:95" x14ac:dyDescent="0.25">
      <c r="A676" s="9" t="s">
        <v>112</v>
      </c>
      <c r="B676" s="57">
        <v>0</v>
      </c>
      <c r="C676" s="57">
        <v>0</v>
      </c>
      <c r="D676" s="57">
        <v>0</v>
      </c>
      <c r="E676" s="57">
        <v>0</v>
      </c>
      <c r="F676" s="57">
        <v>0</v>
      </c>
      <c r="G676" s="57">
        <v>0</v>
      </c>
      <c r="H676" s="57">
        <v>0</v>
      </c>
      <c r="I676" s="57">
        <v>0</v>
      </c>
      <c r="J676" s="57">
        <v>0</v>
      </c>
      <c r="K676" s="57">
        <v>0</v>
      </c>
      <c r="L676" s="57">
        <v>0</v>
      </c>
      <c r="M676" s="57">
        <v>0</v>
      </c>
      <c r="N676" s="57">
        <v>0</v>
      </c>
      <c r="O676" s="57">
        <v>0</v>
      </c>
      <c r="P676" s="57">
        <v>0</v>
      </c>
      <c r="Q676" s="57">
        <v>0</v>
      </c>
      <c r="R676" s="57">
        <v>0</v>
      </c>
      <c r="S676" s="57">
        <v>0</v>
      </c>
      <c r="T676" s="57">
        <v>0</v>
      </c>
      <c r="U676" s="57">
        <v>0</v>
      </c>
      <c r="V676" s="57">
        <v>0</v>
      </c>
      <c r="W676" s="57">
        <v>0</v>
      </c>
      <c r="X676" s="57">
        <v>0</v>
      </c>
      <c r="Y676" s="57">
        <v>0</v>
      </c>
      <c r="Z676" s="57">
        <v>0</v>
      </c>
      <c r="AA676" s="57">
        <v>33585</v>
      </c>
      <c r="AB676">
        <f t="shared" si="84"/>
        <v>0</v>
      </c>
      <c r="AC676" s="9" t="s">
        <v>112</v>
      </c>
      <c r="AD676" t="e">
        <f t="shared" si="85"/>
        <v>#REF!</v>
      </c>
      <c r="AE676" s="9" t="s">
        <v>112</v>
      </c>
      <c r="AF676">
        <f t="shared" si="86"/>
        <v>0</v>
      </c>
      <c r="AG676">
        <f t="shared" si="87"/>
        <v>0</v>
      </c>
      <c r="AH676">
        <f t="shared" si="88"/>
        <v>0</v>
      </c>
      <c r="AI676" s="22" t="e">
        <f t="shared" si="89"/>
        <v>#DIV/0!</v>
      </c>
      <c r="AJ676" s="28" t="e">
        <f t="shared" si="90"/>
        <v>#DIV/0!</v>
      </c>
      <c r="AK676" s="22" t="e">
        <f t="shared" si="91"/>
        <v>#DIV/0!</v>
      </c>
      <c r="AS676" s="9"/>
      <c r="AV676" s="9"/>
      <c r="BG676">
        <f>AX676</f>
        <v>0</v>
      </c>
      <c r="BH676" t="e">
        <f>VLOOKUP(BG676,AX676:AY855,2,0)</f>
        <v>#N/A</v>
      </c>
      <c r="BX676">
        <f t="shared" si="80"/>
        <v>0</v>
      </c>
      <c r="BY676" t="e">
        <f t="shared" si="81"/>
        <v>#N/A</v>
      </c>
      <c r="CP676">
        <f t="shared" si="82"/>
        <v>0</v>
      </c>
      <c r="CQ676" t="e">
        <f t="shared" si="83"/>
        <v>#N/A</v>
      </c>
    </row>
    <row r="677" spans="1:95" x14ac:dyDescent="0.25">
      <c r="A677" s="9" t="s">
        <v>113</v>
      </c>
      <c r="B677" s="57">
        <v>0</v>
      </c>
      <c r="C677" s="57">
        <v>0</v>
      </c>
      <c r="D677" s="57">
        <v>0</v>
      </c>
      <c r="E677" s="57">
        <v>0</v>
      </c>
      <c r="F677" s="57">
        <v>0</v>
      </c>
      <c r="G677" s="57">
        <v>0</v>
      </c>
      <c r="H677" s="57">
        <v>0</v>
      </c>
      <c r="I677" s="57">
        <v>0</v>
      </c>
      <c r="J677" s="57">
        <v>0</v>
      </c>
      <c r="K677" s="57">
        <v>0</v>
      </c>
      <c r="L677" s="57">
        <v>0</v>
      </c>
      <c r="M677" s="57">
        <v>0</v>
      </c>
      <c r="N677" s="57">
        <v>0</v>
      </c>
      <c r="O677" s="57">
        <v>0</v>
      </c>
      <c r="P677" s="57">
        <v>0</v>
      </c>
      <c r="Q677" s="57">
        <v>0</v>
      </c>
      <c r="R677" s="57">
        <v>0</v>
      </c>
      <c r="S677" s="57">
        <v>0</v>
      </c>
      <c r="T677" s="57">
        <v>0</v>
      </c>
      <c r="U677" s="57">
        <v>0</v>
      </c>
      <c r="V677" s="57">
        <v>0</v>
      </c>
      <c r="W677" s="57">
        <v>0</v>
      </c>
      <c r="X677" s="57">
        <v>0</v>
      </c>
      <c r="Y677" s="57">
        <v>0</v>
      </c>
      <c r="Z677" s="57">
        <v>0</v>
      </c>
      <c r="AA677" s="57">
        <v>46300</v>
      </c>
      <c r="AB677">
        <f t="shared" si="84"/>
        <v>0</v>
      </c>
      <c r="AC677" s="9" t="s">
        <v>113</v>
      </c>
      <c r="AD677" t="e">
        <f t="shared" si="85"/>
        <v>#REF!</v>
      </c>
      <c r="AE677" s="9" t="s">
        <v>113</v>
      </c>
      <c r="AF677">
        <f t="shared" si="86"/>
        <v>0</v>
      </c>
      <c r="AG677">
        <f t="shared" si="87"/>
        <v>0</v>
      </c>
      <c r="AH677">
        <f t="shared" si="88"/>
        <v>0</v>
      </c>
      <c r="AI677" s="22" t="e">
        <f t="shared" si="89"/>
        <v>#DIV/0!</v>
      </c>
      <c r="AJ677" s="28" t="e">
        <f t="shared" si="90"/>
        <v>#DIV/0!</v>
      </c>
      <c r="AK677" s="22" t="e">
        <f t="shared" si="91"/>
        <v>#DIV/0!</v>
      </c>
      <c r="AS677" s="9"/>
      <c r="AV677" s="9"/>
      <c r="BG677">
        <f>AX677</f>
        <v>0</v>
      </c>
      <c r="BH677" t="e">
        <f>VLOOKUP(BG677,AX677:AY856,2,0)</f>
        <v>#N/A</v>
      </c>
      <c r="BX677">
        <f t="shared" si="80"/>
        <v>0</v>
      </c>
      <c r="BY677" t="e">
        <f t="shared" si="81"/>
        <v>#N/A</v>
      </c>
      <c r="CP677">
        <f t="shared" si="82"/>
        <v>0</v>
      </c>
      <c r="CQ677" t="e">
        <f t="shared" si="83"/>
        <v>#N/A</v>
      </c>
    </row>
    <row r="678" spans="1:95" x14ac:dyDescent="0.25">
      <c r="A678" s="9" t="s">
        <v>114</v>
      </c>
      <c r="B678" s="57">
        <v>335</v>
      </c>
      <c r="C678" s="57">
        <v>860</v>
      </c>
      <c r="D678" s="57">
        <v>1260</v>
      </c>
      <c r="E678" s="57">
        <v>1000</v>
      </c>
      <c r="F678" s="57">
        <v>815</v>
      </c>
      <c r="G678" s="57">
        <v>655</v>
      </c>
      <c r="H678" s="57">
        <v>505</v>
      </c>
      <c r="I678" s="57">
        <v>415</v>
      </c>
      <c r="J678" s="57">
        <v>345</v>
      </c>
      <c r="K678" s="57">
        <v>250</v>
      </c>
      <c r="L678" s="57">
        <v>200</v>
      </c>
      <c r="M678" s="57">
        <v>140</v>
      </c>
      <c r="N678" s="57">
        <v>100</v>
      </c>
      <c r="O678" s="57">
        <v>85</v>
      </c>
      <c r="P678" s="57">
        <v>60</v>
      </c>
      <c r="Q678" s="57">
        <v>40</v>
      </c>
      <c r="R678" s="57">
        <v>40</v>
      </c>
      <c r="S678" s="57">
        <v>30</v>
      </c>
      <c r="T678" s="57">
        <v>15</v>
      </c>
      <c r="U678" s="57">
        <v>15</v>
      </c>
      <c r="V678" s="57">
        <v>10</v>
      </c>
      <c r="W678" s="57">
        <v>0</v>
      </c>
      <c r="X678" s="57">
        <v>0</v>
      </c>
      <c r="Y678" s="57">
        <v>0</v>
      </c>
      <c r="Z678" s="57">
        <v>10</v>
      </c>
      <c r="AA678" s="57">
        <v>10</v>
      </c>
      <c r="AB678">
        <f t="shared" si="84"/>
        <v>7185</v>
      </c>
      <c r="AC678" s="9" t="s">
        <v>114</v>
      </c>
      <c r="AD678" t="e">
        <f t="shared" si="85"/>
        <v>#REF!</v>
      </c>
      <c r="AE678" s="9" t="s">
        <v>114</v>
      </c>
      <c r="AF678">
        <f t="shared" si="86"/>
        <v>4925</v>
      </c>
      <c r="AG678">
        <f t="shared" si="87"/>
        <v>2100</v>
      </c>
      <c r="AH678">
        <f t="shared" si="88"/>
        <v>160</v>
      </c>
      <c r="AI678" s="22">
        <f t="shared" si="89"/>
        <v>68.545581071677105</v>
      </c>
      <c r="AJ678" s="28">
        <f t="shared" si="90"/>
        <v>29.227557411273487</v>
      </c>
      <c r="AK678" s="22">
        <f t="shared" si="91"/>
        <v>2.2268615170494086</v>
      </c>
      <c r="AS678" s="9"/>
      <c r="AV678" s="9"/>
      <c r="BG678">
        <f>AX678</f>
        <v>0</v>
      </c>
      <c r="BH678" t="e">
        <f>VLOOKUP(BG678,AX678:AY857,2,0)</f>
        <v>#N/A</v>
      </c>
      <c r="BX678">
        <f t="shared" si="80"/>
        <v>0</v>
      </c>
      <c r="BY678" t="e">
        <f t="shared" si="81"/>
        <v>#N/A</v>
      </c>
      <c r="CP678">
        <f t="shared" si="82"/>
        <v>0</v>
      </c>
      <c r="CQ678" t="e">
        <f t="shared" si="83"/>
        <v>#N/A</v>
      </c>
    </row>
    <row r="679" spans="1:95" x14ac:dyDescent="0.25">
      <c r="A679" s="9" t="s">
        <v>115</v>
      </c>
      <c r="B679" s="57">
        <v>380</v>
      </c>
      <c r="C679" s="57">
        <v>1885</v>
      </c>
      <c r="D679" s="57">
        <v>3455</v>
      </c>
      <c r="E679" s="57">
        <v>4230</v>
      </c>
      <c r="F679" s="57">
        <v>4520</v>
      </c>
      <c r="G679" s="57">
        <v>4655</v>
      </c>
      <c r="H679" s="57">
        <v>4755</v>
      </c>
      <c r="I679" s="57">
        <v>4480</v>
      </c>
      <c r="J679" s="57">
        <v>4340</v>
      </c>
      <c r="K679" s="57">
        <v>4180</v>
      </c>
      <c r="L679" s="57">
        <v>3975</v>
      </c>
      <c r="M679" s="57">
        <v>3965</v>
      </c>
      <c r="N679" s="57">
        <v>3880</v>
      </c>
      <c r="O679" s="57">
        <v>3870</v>
      </c>
      <c r="P679" s="57">
        <v>3970</v>
      </c>
      <c r="Q679" s="57">
        <v>4005</v>
      </c>
      <c r="R679" s="57">
        <v>4140</v>
      </c>
      <c r="S679" s="57">
        <v>4130</v>
      </c>
      <c r="T679" s="57">
        <v>4190</v>
      </c>
      <c r="U679" s="57">
        <v>4310</v>
      </c>
      <c r="V679" s="57">
        <v>4480</v>
      </c>
      <c r="W679" s="57">
        <v>5085</v>
      </c>
      <c r="X679" s="57">
        <v>5885</v>
      </c>
      <c r="Y679" s="57">
        <v>9485</v>
      </c>
      <c r="Z679" s="57">
        <v>12865</v>
      </c>
      <c r="AA679" s="57">
        <v>0</v>
      </c>
      <c r="AB679">
        <f t="shared" si="84"/>
        <v>115115</v>
      </c>
      <c r="AC679" s="9" t="s">
        <v>115</v>
      </c>
      <c r="AD679" t="e">
        <f t="shared" si="85"/>
        <v>#REF!</v>
      </c>
      <c r="AE679" s="9" t="s">
        <v>115</v>
      </c>
      <c r="AF679">
        <f t="shared" si="86"/>
        <v>19125</v>
      </c>
      <c r="AG679">
        <f t="shared" si="87"/>
        <v>37415</v>
      </c>
      <c r="AH679">
        <f t="shared" si="88"/>
        <v>58575</v>
      </c>
      <c r="AI679" s="22">
        <f t="shared" si="89"/>
        <v>16.61382096164705</v>
      </c>
      <c r="AJ679" s="28">
        <f t="shared" si="90"/>
        <v>32.502280328367284</v>
      </c>
      <c r="AK679" s="22">
        <f t="shared" si="91"/>
        <v>50.883898709985665</v>
      </c>
      <c r="AS679" s="9"/>
      <c r="AV679" s="9"/>
      <c r="BG679">
        <f>AX679</f>
        <v>0</v>
      </c>
      <c r="BH679" t="e">
        <f>VLOOKUP(BG679,AX679:AY858,2,0)</f>
        <v>#N/A</v>
      </c>
      <c r="BX679">
        <f t="shared" si="80"/>
        <v>0</v>
      </c>
      <c r="BY679" t="e">
        <f t="shared" si="81"/>
        <v>#N/A</v>
      </c>
      <c r="CP679">
        <f t="shared" si="82"/>
        <v>0</v>
      </c>
      <c r="CQ679" t="e">
        <f t="shared" si="83"/>
        <v>#N/A</v>
      </c>
    </row>
    <row r="680" spans="1:95" x14ac:dyDescent="0.25">
      <c r="A680" s="9" t="s">
        <v>116</v>
      </c>
      <c r="B680" s="57">
        <v>1110</v>
      </c>
      <c r="C680" s="57">
        <v>3840</v>
      </c>
      <c r="D680" s="57">
        <v>7360</v>
      </c>
      <c r="E680" s="57">
        <v>9180</v>
      </c>
      <c r="F680" s="57">
        <v>9885</v>
      </c>
      <c r="G680" s="57">
        <v>9130</v>
      </c>
      <c r="H680" s="57">
        <v>8265</v>
      </c>
      <c r="I680" s="57">
        <v>7555</v>
      </c>
      <c r="J680" s="57">
        <v>6505</v>
      </c>
      <c r="K680" s="57">
        <v>5685</v>
      </c>
      <c r="L680" s="57">
        <v>5075</v>
      </c>
      <c r="M680" s="57">
        <v>4540</v>
      </c>
      <c r="N680" s="57">
        <v>4175</v>
      </c>
      <c r="O680" s="57">
        <v>3775</v>
      </c>
      <c r="P680" s="57">
        <v>3765</v>
      </c>
      <c r="Q680" s="57">
        <v>3365</v>
      </c>
      <c r="R680" s="57">
        <v>3235</v>
      </c>
      <c r="S680" s="57">
        <v>3125</v>
      </c>
      <c r="T680" s="57">
        <v>3075</v>
      </c>
      <c r="U680" s="57">
        <v>3090</v>
      </c>
      <c r="V680" s="57">
        <v>2995</v>
      </c>
      <c r="W680" s="57">
        <v>3010</v>
      </c>
      <c r="X680" s="57">
        <v>3285</v>
      </c>
      <c r="Y680" s="57">
        <v>8345</v>
      </c>
      <c r="Z680" s="57">
        <v>16005</v>
      </c>
      <c r="AA680" s="57">
        <v>10</v>
      </c>
      <c r="AB680">
        <f t="shared" si="84"/>
        <v>139375</v>
      </c>
      <c r="AC680" s="9" t="s">
        <v>116</v>
      </c>
      <c r="AD680" t="e">
        <f t="shared" si="85"/>
        <v>#REF!</v>
      </c>
      <c r="AE680" s="9" t="s">
        <v>116</v>
      </c>
      <c r="AF680">
        <f t="shared" si="86"/>
        <v>40505</v>
      </c>
      <c r="AG680">
        <f t="shared" si="87"/>
        <v>49340</v>
      </c>
      <c r="AH680">
        <f t="shared" si="88"/>
        <v>49530</v>
      </c>
      <c r="AI680" s="22">
        <f t="shared" si="89"/>
        <v>29.061883408071747</v>
      </c>
      <c r="AJ680" s="28">
        <f t="shared" si="90"/>
        <v>35.400896860986549</v>
      </c>
      <c r="AK680" s="22">
        <f t="shared" si="91"/>
        <v>35.537219730941707</v>
      </c>
      <c r="AS680" s="9"/>
      <c r="AV680" s="9"/>
      <c r="BG680">
        <f>AX680</f>
        <v>0</v>
      </c>
      <c r="BH680" t="e">
        <f>VLOOKUP(BG680,AX680:AY859,2,0)</f>
        <v>#N/A</v>
      </c>
      <c r="BX680">
        <f t="shared" si="80"/>
        <v>0</v>
      </c>
      <c r="BY680" t="e">
        <f t="shared" si="81"/>
        <v>#N/A</v>
      </c>
      <c r="CP680">
        <f t="shared" si="82"/>
        <v>0</v>
      </c>
      <c r="CQ680" t="e">
        <f t="shared" si="83"/>
        <v>#N/A</v>
      </c>
    </row>
    <row r="681" spans="1:95" x14ac:dyDescent="0.25">
      <c r="A681" s="9" t="s">
        <v>117</v>
      </c>
      <c r="B681" s="57">
        <v>695</v>
      </c>
      <c r="C681" s="57">
        <v>2670</v>
      </c>
      <c r="D681" s="57">
        <v>4505</v>
      </c>
      <c r="E681" s="57">
        <v>4490</v>
      </c>
      <c r="F681" s="57">
        <v>3995</v>
      </c>
      <c r="G681" s="57">
        <v>3390</v>
      </c>
      <c r="H681" s="57">
        <v>2965</v>
      </c>
      <c r="I681" s="57">
        <v>2790</v>
      </c>
      <c r="J681" s="57">
        <v>2690</v>
      </c>
      <c r="K681" s="57">
        <v>2620</v>
      </c>
      <c r="L681" s="57">
        <v>2685</v>
      </c>
      <c r="M681" s="57">
        <v>2605</v>
      </c>
      <c r="N681" s="57">
        <v>2560</v>
      </c>
      <c r="O681" s="57">
        <v>2705</v>
      </c>
      <c r="P681" s="57">
        <v>2700</v>
      </c>
      <c r="Q681" s="57">
        <v>2665</v>
      </c>
      <c r="R681" s="57">
        <v>2795</v>
      </c>
      <c r="S681" s="57">
        <v>2765</v>
      </c>
      <c r="T681" s="57">
        <v>2655</v>
      </c>
      <c r="U681" s="57">
        <v>2740</v>
      </c>
      <c r="V681" s="57">
        <v>2730</v>
      </c>
      <c r="W681" s="57">
        <v>2875</v>
      </c>
      <c r="X681" s="57">
        <v>3245</v>
      </c>
      <c r="Y681" s="57">
        <v>4990</v>
      </c>
      <c r="Z681" s="57">
        <v>15985</v>
      </c>
      <c r="AA681" s="57">
        <v>160</v>
      </c>
      <c r="AB681">
        <f t="shared" si="84"/>
        <v>87510</v>
      </c>
      <c r="AC681" s="9" t="s">
        <v>117</v>
      </c>
      <c r="AD681" t="e">
        <f t="shared" si="85"/>
        <v>#REF!</v>
      </c>
      <c r="AE681" s="9" t="s">
        <v>117</v>
      </c>
      <c r="AF681">
        <f t="shared" si="86"/>
        <v>19745</v>
      </c>
      <c r="AG681">
        <f t="shared" si="87"/>
        <v>24320</v>
      </c>
      <c r="AH681">
        <f t="shared" si="88"/>
        <v>43445</v>
      </c>
      <c r="AI681" s="22">
        <f t="shared" si="89"/>
        <v>22.563135641640955</v>
      </c>
      <c r="AJ681" s="28">
        <f t="shared" si="90"/>
        <v>27.791109587475717</v>
      </c>
      <c r="AK681" s="22">
        <f t="shared" si="91"/>
        <v>49.645754770883329</v>
      </c>
      <c r="AS681" s="9"/>
      <c r="AV681" s="9"/>
      <c r="BG681">
        <f>AX681</f>
        <v>0</v>
      </c>
      <c r="BH681" t="e">
        <f>VLOOKUP(BG681,AX681:AY860,2,0)</f>
        <v>#N/A</v>
      </c>
      <c r="BX681">
        <f t="shared" si="80"/>
        <v>0</v>
      </c>
      <c r="BY681" t="e">
        <f t="shared" si="81"/>
        <v>#N/A</v>
      </c>
      <c r="CP681">
        <f t="shared" si="82"/>
        <v>0</v>
      </c>
      <c r="CQ681" t="e">
        <f t="shared" si="83"/>
        <v>#N/A</v>
      </c>
    </row>
    <row r="682" spans="1:95" x14ac:dyDescent="0.25">
      <c r="A682" s="9" t="s">
        <v>118</v>
      </c>
      <c r="B682" s="57">
        <v>1340</v>
      </c>
      <c r="C682" s="57">
        <v>5350</v>
      </c>
      <c r="D682" s="57">
        <v>7110</v>
      </c>
      <c r="E682" s="57">
        <v>7700</v>
      </c>
      <c r="F682" s="57">
        <v>8385</v>
      </c>
      <c r="G682" s="57">
        <v>8470</v>
      </c>
      <c r="H682" s="57">
        <v>8255</v>
      </c>
      <c r="I682" s="57">
        <v>8075</v>
      </c>
      <c r="J682" s="57">
        <v>7385</v>
      </c>
      <c r="K682" s="57">
        <v>7060</v>
      </c>
      <c r="L682" s="57">
        <v>6785</v>
      </c>
      <c r="M682" s="57">
        <v>6765</v>
      </c>
      <c r="N682" s="57">
        <v>6250</v>
      </c>
      <c r="O682" s="57">
        <v>6340</v>
      </c>
      <c r="P682" s="57">
        <v>6205</v>
      </c>
      <c r="Q682" s="57">
        <v>6185</v>
      </c>
      <c r="R682" s="57">
        <v>5995</v>
      </c>
      <c r="S682" s="57">
        <v>6070</v>
      </c>
      <c r="T682" s="57">
        <v>6000</v>
      </c>
      <c r="U682" s="57">
        <v>6125</v>
      </c>
      <c r="V682" s="57">
        <v>6145</v>
      </c>
      <c r="W682" s="57">
        <v>6755</v>
      </c>
      <c r="X682" s="57">
        <v>9170</v>
      </c>
      <c r="Y682" s="57">
        <v>24500</v>
      </c>
      <c r="Z682" s="57">
        <v>29385</v>
      </c>
      <c r="AA682" s="57">
        <v>40</v>
      </c>
      <c r="AB682">
        <f t="shared" si="84"/>
        <v>207805</v>
      </c>
      <c r="AC682" s="9" t="s">
        <v>118</v>
      </c>
      <c r="AD682" t="e">
        <f t="shared" si="85"/>
        <v>#REF!</v>
      </c>
      <c r="AE682" s="9" t="s">
        <v>118</v>
      </c>
      <c r="AF682">
        <f t="shared" si="86"/>
        <v>38355</v>
      </c>
      <c r="AG682">
        <f t="shared" si="87"/>
        <v>63120</v>
      </c>
      <c r="AH682">
        <f t="shared" si="88"/>
        <v>106330</v>
      </c>
      <c r="AI682" s="22">
        <f t="shared" si="89"/>
        <v>18.457207478164626</v>
      </c>
      <c r="AJ682" s="28">
        <f t="shared" si="90"/>
        <v>30.374630061836815</v>
      </c>
      <c r="AK682" s="22">
        <f t="shared" si="91"/>
        <v>51.168162459998555</v>
      </c>
      <c r="AS682" s="9"/>
      <c r="AV682" s="9"/>
      <c r="BG682">
        <f>AX682</f>
        <v>0</v>
      </c>
      <c r="BH682" t="e">
        <f>VLOOKUP(BG682,AX682:AY861,2,0)</f>
        <v>#N/A</v>
      </c>
      <c r="BX682">
        <f t="shared" si="80"/>
        <v>0</v>
      </c>
      <c r="BY682" t="e">
        <f t="shared" si="81"/>
        <v>#N/A</v>
      </c>
      <c r="CP682">
        <f t="shared" si="82"/>
        <v>0</v>
      </c>
      <c r="CQ682" t="e">
        <f t="shared" si="83"/>
        <v>#N/A</v>
      </c>
    </row>
    <row r="683" spans="1:95" x14ac:dyDescent="0.25">
      <c r="A683" s="9" t="s">
        <v>119</v>
      </c>
      <c r="B683" s="57">
        <v>4135</v>
      </c>
      <c r="C683" s="57">
        <v>7345</v>
      </c>
      <c r="D683" s="57">
        <v>4890</v>
      </c>
      <c r="E683" s="57">
        <v>3485</v>
      </c>
      <c r="F683" s="57">
        <v>2655</v>
      </c>
      <c r="G683" s="57">
        <v>1980</v>
      </c>
      <c r="H683" s="57">
        <v>1490</v>
      </c>
      <c r="I683" s="57">
        <v>1195</v>
      </c>
      <c r="J683" s="57">
        <v>880</v>
      </c>
      <c r="K683" s="57">
        <v>735</v>
      </c>
      <c r="L683" s="57">
        <v>580</v>
      </c>
      <c r="M683" s="57">
        <v>475</v>
      </c>
      <c r="N683" s="57">
        <v>435</v>
      </c>
      <c r="O683" s="57">
        <v>370</v>
      </c>
      <c r="P683" s="57">
        <v>335</v>
      </c>
      <c r="Q683" s="57">
        <v>315</v>
      </c>
      <c r="R683" s="57">
        <v>305</v>
      </c>
      <c r="S683" s="57">
        <v>290</v>
      </c>
      <c r="T683" s="57">
        <v>270</v>
      </c>
      <c r="U683" s="57">
        <v>240</v>
      </c>
      <c r="V683" s="57">
        <v>210</v>
      </c>
      <c r="W683" s="57">
        <v>200</v>
      </c>
      <c r="X683" s="57">
        <v>200</v>
      </c>
      <c r="Y683" s="57">
        <v>165</v>
      </c>
      <c r="Z683" s="57">
        <v>3010</v>
      </c>
      <c r="AA683" s="57">
        <v>17595</v>
      </c>
      <c r="AB683">
        <f t="shared" si="84"/>
        <v>36190</v>
      </c>
      <c r="AC683" s="9" t="s">
        <v>119</v>
      </c>
      <c r="AD683" t="e">
        <f t="shared" si="85"/>
        <v>#REF!</v>
      </c>
      <c r="AE683" s="9" t="s">
        <v>119</v>
      </c>
      <c r="AF683">
        <f t="shared" si="86"/>
        <v>24490</v>
      </c>
      <c r="AG683">
        <f t="shared" si="87"/>
        <v>6495</v>
      </c>
      <c r="AH683">
        <f t="shared" si="88"/>
        <v>5205</v>
      </c>
      <c r="AI683" s="22">
        <f t="shared" si="89"/>
        <v>67.670627245095332</v>
      </c>
      <c r="AJ683" s="28">
        <f t="shared" si="90"/>
        <v>17.946946670350926</v>
      </c>
      <c r="AK683" s="22">
        <f t="shared" si="91"/>
        <v>14.382426084553746</v>
      </c>
      <c r="AS683" s="9"/>
      <c r="AV683" s="9"/>
      <c r="BG683">
        <f>AX683</f>
        <v>0</v>
      </c>
      <c r="BH683" t="e">
        <f>VLOOKUP(BG683,AX683:AY862,2,0)</f>
        <v>#N/A</v>
      </c>
      <c r="BX683">
        <f t="shared" si="80"/>
        <v>0</v>
      </c>
      <c r="BY683" t="e">
        <f t="shared" si="81"/>
        <v>#N/A</v>
      </c>
      <c r="CP683">
        <f t="shared" si="82"/>
        <v>0</v>
      </c>
      <c r="CQ683" t="e">
        <f t="shared" si="83"/>
        <v>#N/A</v>
      </c>
    </row>
    <row r="684" spans="1:95" x14ac:dyDescent="0.25">
      <c r="A684" s="9" t="s">
        <v>120</v>
      </c>
      <c r="B684" s="57">
        <v>1500</v>
      </c>
      <c r="C684" s="57">
        <v>1530</v>
      </c>
      <c r="D684" s="57">
        <v>1705</v>
      </c>
      <c r="E684" s="57">
        <v>1910</v>
      </c>
      <c r="F684" s="57">
        <v>1990</v>
      </c>
      <c r="G684" s="57">
        <v>2060</v>
      </c>
      <c r="H684" s="57">
        <v>2105</v>
      </c>
      <c r="I684" s="57">
        <v>2060</v>
      </c>
      <c r="J684" s="57">
        <v>2055</v>
      </c>
      <c r="K684" s="57">
        <v>1940</v>
      </c>
      <c r="L684" s="57">
        <v>1865</v>
      </c>
      <c r="M684" s="57">
        <v>1900</v>
      </c>
      <c r="N684" s="57">
        <v>1845</v>
      </c>
      <c r="O684" s="57">
        <v>1785</v>
      </c>
      <c r="P684" s="57">
        <v>1825</v>
      </c>
      <c r="Q684" s="57">
        <v>1855</v>
      </c>
      <c r="R684" s="57">
        <v>1965</v>
      </c>
      <c r="S684" s="57">
        <v>2055</v>
      </c>
      <c r="T684" s="57">
        <v>2170</v>
      </c>
      <c r="U684" s="57">
        <v>2400</v>
      </c>
      <c r="V684" s="57">
        <v>2580</v>
      </c>
      <c r="W684" s="57">
        <v>2790</v>
      </c>
      <c r="X684" s="57">
        <v>3240</v>
      </c>
      <c r="Y684" s="57">
        <v>9175</v>
      </c>
      <c r="Z684" s="57">
        <v>5655</v>
      </c>
      <c r="AA684" s="57">
        <v>895</v>
      </c>
      <c r="AB684">
        <f t="shared" si="84"/>
        <v>61960</v>
      </c>
      <c r="AC684" s="9" t="s">
        <v>120</v>
      </c>
      <c r="AD684" t="e">
        <f t="shared" si="85"/>
        <v>#REF!</v>
      </c>
      <c r="AE684" s="9" t="s">
        <v>120</v>
      </c>
      <c r="AF684">
        <f t="shared" si="86"/>
        <v>10695</v>
      </c>
      <c r="AG684">
        <f t="shared" si="87"/>
        <v>17380</v>
      </c>
      <c r="AH684">
        <f t="shared" si="88"/>
        <v>33885</v>
      </c>
      <c r="AI684" s="22">
        <f t="shared" si="89"/>
        <v>17.261136216914139</v>
      </c>
      <c r="AJ684" s="28">
        <f t="shared" si="90"/>
        <v>28.05035506778567</v>
      </c>
      <c r="AK684" s="22">
        <f t="shared" si="91"/>
        <v>54.688508715300202</v>
      </c>
      <c r="AS684" s="9"/>
      <c r="AV684" s="9"/>
      <c r="BG684">
        <f>AX684</f>
        <v>0</v>
      </c>
      <c r="BH684" t="e">
        <f>VLOOKUP(BG684,AX684:AY863,2,0)</f>
        <v>#N/A</v>
      </c>
      <c r="BX684">
        <f t="shared" si="80"/>
        <v>0</v>
      </c>
      <c r="BY684" t="e">
        <f t="shared" si="81"/>
        <v>#N/A</v>
      </c>
      <c r="CP684">
        <f t="shared" si="82"/>
        <v>0</v>
      </c>
      <c r="CQ684" t="e">
        <f t="shared" si="83"/>
        <v>#N/A</v>
      </c>
    </row>
    <row r="685" spans="1:95" x14ac:dyDescent="0.25">
      <c r="A685" s="9" t="s">
        <v>121</v>
      </c>
      <c r="B685" s="57">
        <v>265</v>
      </c>
      <c r="C685" s="57">
        <v>790</v>
      </c>
      <c r="D685" s="57">
        <v>1255</v>
      </c>
      <c r="E685" s="57">
        <v>1535</v>
      </c>
      <c r="F685" s="57">
        <v>1825</v>
      </c>
      <c r="G685" s="57">
        <v>1930</v>
      </c>
      <c r="H685" s="57">
        <v>2135</v>
      </c>
      <c r="I685" s="57">
        <v>2135</v>
      </c>
      <c r="J685" s="57">
        <v>2190</v>
      </c>
      <c r="K685" s="57">
        <v>2165</v>
      </c>
      <c r="L685" s="57">
        <v>2155</v>
      </c>
      <c r="M685" s="57">
        <v>2220</v>
      </c>
      <c r="N685" s="57">
        <v>2255</v>
      </c>
      <c r="O685" s="57">
        <v>2350</v>
      </c>
      <c r="P685" s="57">
        <v>2280</v>
      </c>
      <c r="Q685" s="57">
        <v>2380</v>
      </c>
      <c r="R685" s="57">
        <v>2445</v>
      </c>
      <c r="S685" s="57">
        <v>2465</v>
      </c>
      <c r="T685" s="57">
        <v>2480</v>
      </c>
      <c r="U685" s="57">
        <v>2485</v>
      </c>
      <c r="V685" s="57">
        <v>2635</v>
      </c>
      <c r="W685" s="57">
        <v>2835</v>
      </c>
      <c r="X685" s="57">
        <v>3575</v>
      </c>
      <c r="Y685" s="57">
        <v>8010</v>
      </c>
      <c r="Z685" s="57">
        <v>13080</v>
      </c>
      <c r="AA685" s="57">
        <v>3375</v>
      </c>
      <c r="AB685">
        <f t="shared" si="84"/>
        <v>69875</v>
      </c>
      <c r="AC685" s="9" t="s">
        <v>121</v>
      </c>
      <c r="AD685" t="e">
        <f t="shared" si="85"/>
        <v>#REF!</v>
      </c>
      <c r="AE685" s="9" t="s">
        <v>121</v>
      </c>
      <c r="AF685">
        <f t="shared" si="86"/>
        <v>7600</v>
      </c>
      <c r="AG685">
        <f t="shared" si="87"/>
        <v>19885</v>
      </c>
      <c r="AH685">
        <f t="shared" si="88"/>
        <v>42390</v>
      </c>
      <c r="AI685" s="22">
        <f t="shared" si="89"/>
        <v>10.876565295169947</v>
      </c>
      <c r="AJ685" s="28">
        <f t="shared" si="90"/>
        <v>28.457960644007159</v>
      </c>
      <c r="AK685" s="22">
        <f t="shared" si="91"/>
        <v>60.665474060822902</v>
      </c>
      <c r="AS685" s="9"/>
      <c r="AV685" s="9"/>
      <c r="BG685">
        <f>AX685</f>
        <v>0</v>
      </c>
      <c r="BH685" t="e">
        <f>VLOOKUP(BG685,AX685:AY864,2,0)</f>
        <v>#N/A</v>
      </c>
      <c r="BX685">
        <f t="shared" si="80"/>
        <v>0</v>
      </c>
      <c r="BY685" t="e">
        <f t="shared" si="81"/>
        <v>#N/A</v>
      </c>
      <c r="CP685">
        <f t="shared" si="82"/>
        <v>0</v>
      </c>
      <c r="CQ685" t="e">
        <f t="shared" si="83"/>
        <v>#N/A</v>
      </c>
    </row>
    <row r="686" spans="1:95" x14ac:dyDescent="0.25">
      <c r="A686" s="9" t="s">
        <v>122</v>
      </c>
      <c r="B686" s="57">
        <v>1885</v>
      </c>
      <c r="C686" s="57">
        <v>1650</v>
      </c>
      <c r="D686" s="57">
        <v>1310</v>
      </c>
      <c r="E686" s="57">
        <v>1220</v>
      </c>
      <c r="F686" s="57">
        <v>1470</v>
      </c>
      <c r="G686" s="57">
        <v>1845</v>
      </c>
      <c r="H686" s="57">
        <v>2000</v>
      </c>
      <c r="I686" s="57">
        <v>2075</v>
      </c>
      <c r="J686" s="57">
        <v>2065</v>
      </c>
      <c r="K686" s="57">
        <v>2210</v>
      </c>
      <c r="L686" s="57">
        <v>2155</v>
      </c>
      <c r="M686" s="57">
        <v>2335</v>
      </c>
      <c r="N686" s="57">
        <v>2310</v>
      </c>
      <c r="O686" s="57">
        <v>2360</v>
      </c>
      <c r="P686" s="57">
        <v>2460</v>
      </c>
      <c r="Q686" s="57">
        <v>2640</v>
      </c>
      <c r="R686" s="57">
        <v>2760</v>
      </c>
      <c r="S686" s="57">
        <v>2750</v>
      </c>
      <c r="T686" s="57">
        <v>2810</v>
      </c>
      <c r="U686" s="57">
        <v>2970</v>
      </c>
      <c r="V686" s="57">
        <v>2995</v>
      </c>
      <c r="W686" s="57">
        <v>3320</v>
      </c>
      <c r="X686" s="57">
        <v>4050</v>
      </c>
      <c r="Y686" s="57">
        <v>10785</v>
      </c>
      <c r="Z686" s="57">
        <v>15675</v>
      </c>
      <c r="AA686" s="57">
        <v>55</v>
      </c>
      <c r="AB686">
        <f t="shared" si="84"/>
        <v>80105</v>
      </c>
      <c r="AC686" s="9" t="s">
        <v>122</v>
      </c>
      <c r="AD686" t="e">
        <f t="shared" si="85"/>
        <v>#REF!</v>
      </c>
      <c r="AE686" s="9" t="s">
        <v>122</v>
      </c>
      <c r="AF686">
        <f t="shared" si="86"/>
        <v>9380</v>
      </c>
      <c r="AG686">
        <f t="shared" si="87"/>
        <v>19970</v>
      </c>
      <c r="AH686">
        <f t="shared" si="88"/>
        <v>50755</v>
      </c>
      <c r="AI686" s="22">
        <f t="shared" si="89"/>
        <v>11.709631109169214</v>
      </c>
      <c r="AJ686" s="28">
        <f t="shared" si="90"/>
        <v>24.92977966419075</v>
      </c>
      <c r="AK686" s="22">
        <f t="shared" si="91"/>
        <v>63.36058922664003</v>
      </c>
      <c r="AS686" s="9"/>
      <c r="AV686" s="9"/>
      <c r="BG686">
        <f>AX686</f>
        <v>0</v>
      </c>
      <c r="BH686" t="e">
        <f>VLOOKUP(BG686,AX686:AY865,2,0)</f>
        <v>#N/A</v>
      </c>
      <c r="BX686">
        <f t="shared" si="80"/>
        <v>0</v>
      </c>
      <c r="BY686" t="e">
        <f t="shared" si="81"/>
        <v>#N/A</v>
      </c>
      <c r="CP686">
        <f t="shared" si="82"/>
        <v>0</v>
      </c>
      <c r="CQ686" t="e">
        <f t="shared" si="83"/>
        <v>#N/A</v>
      </c>
    </row>
    <row r="687" spans="1:95" x14ac:dyDescent="0.25">
      <c r="A687" s="9" t="s">
        <v>123</v>
      </c>
      <c r="B687" s="57">
        <v>35</v>
      </c>
      <c r="C687" s="57">
        <v>240</v>
      </c>
      <c r="D687" s="57">
        <v>530</v>
      </c>
      <c r="E687" s="57">
        <v>865</v>
      </c>
      <c r="F687" s="57">
        <v>1160</v>
      </c>
      <c r="G687" s="57">
        <v>1355</v>
      </c>
      <c r="H687" s="57">
        <v>1565</v>
      </c>
      <c r="I687" s="57">
        <v>1585</v>
      </c>
      <c r="J687" s="57">
        <v>1700</v>
      </c>
      <c r="K687" s="57">
        <v>1625</v>
      </c>
      <c r="L687" s="57">
        <v>1705</v>
      </c>
      <c r="M687" s="57">
        <v>1720</v>
      </c>
      <c r="N687" s="57">
        <v>1735</v>
      </c>
      <c r="O687" s="57">
        <v>1670</v>
      </c>
      <c r="P687" s="57">
        <v>1685</v>
      </c>
      <c r="Q687" s="57">
        <v>1640</v>
      </c>
      <c r="R687" s="57">
        <v>1695</v>
      </c>
      <c r="S687" s="57">
        <v>1600</v>
      </c>
      <c r="T687" s="57">
        <v>1605</v>
      </c>
      <c r="U687" s="57">
        <v>1550</v>
      </c>
      <c r="V687" s="57">
        <v>1700</v>
      </c>
      <c r="W687" s="57">
        <v>1695</v>
      </c>
      <c r="X687" s="57">
        <v>2085</v>
      </c>
      <c r="Y687" s="57">
        <v>3810</v>
      </c>
      <c r="Z687" s="57">
        <v>5470</v>
      </c>
      <c r="AA687" s="57">
        <v>0</v>
      </c>
      <c r="AB687">
        <f t="shared" si="84"/>
        <v>42025</v>
      </c>
      <c r="AC687" s="9" t="s">
        <v>123</v>
      </c>
      <c r="AD687" t="e">
        <f t="shared" si="85"/>
        <v>#REF!</v>
      </c>
      <c r="AE687" s="9" t="s">
        <v>123</v>
      </c>
      <c r="AF687">
        <f t="shared" si="86"/>
        <v>4185</v>
      </c>
      <c r="AG687">
        <f t="shared" si="87"/>
        <v>14990</v>
      </c>
      <c r="AH687">
        <f t="shared" si="88"/>
        <v>22850</v>
      </c>
      <c r="AI687" s="22">
        <f t="shared" si="89"/>
        <v>9.958358120166567</v>
      </c>
      <c r="AJ687" s="28">
        <f t="shared" si="90"/>
        <v>35.669244497323021</v>
      </c>
      <c r="AK687" s="22">
        <f t="shared" si="91"/>
        <v>54.372397382510407</v>
      </c>
      <c r="AS687" s="9"/>
      <c r="AV687" s="9"/>
      <c r="BG687">
        <f>AX687</f>
        <v>0</v>
      </c>
      <c r="BH687" t="e">
        <f>VLOOKUP(BG687,AX687:AY866,2,0)</f>
        <v>#N/A</v>
      </c>
      <c r="BX687">
        <f t="shared" si="80"/>
        <v>0</v>
      </c>
      <c r="BY687" t="e">
        <f t="shared" si="81"/>
        <v>#N/A</v>
      </c>
      <c r="CP687">
        <f t="shared" si="82"/>
        <v>0</v>
      </c>
      <c r="CQ687" t="e">
        <f t="shared" si="83"/>
        <v>#N/A</v>
      </c>
    </row>
    <row r="688" spans="1:95" x14ac:dyDescent="0.25">
      <c r="A688" s="9" t="s">
        <v>124</v>
      </c>
      <c r="B688" s="57">
        <v>9915</v>
      </c>
      <c r="C688" s="57">
        <v>11095</v>
      </c>
      <c r="D688" s="57">
        <v>8800</v>
      </c>
      <c r="E688" s="57">
        <v>7260</v>
      </c>
      <c r="F688" s="57">
        <v>6215</v>
      </c>
      <c r="G688" s="57">
        <v>5320</v>
      </c>
      <c r="H688" s="57">
        <v>4870</v>
      </c>
      <c r="I688" s="57">
        <v>4560</v>
      </c>
      <c r="J688" s="57">
        <v>4395</v>
      </c>
      <c r="K688" s="57">
        <v>4145</v>
      </c>
      <c r="L688" s="57">
        <v>4085</v>
      </c>
      <c r="M688" s="57">
        <v>4045</v>
      </c>
      <c r="N688" s="57">
        <v>3890</v>
      </c>
      <c r="O688" s="57">
        <v>4060</v>
      </c>
      <c r="P688" s="57">
        <v>3950</v>
      </c>
      <c r="Q688" s="57">
        <v>3800</v>
      </c>
      <c r="R688" s="57">
        <v>3950</v>
      </c>
      <c r="S688" s="57">
        <v>3745</v>
      </c>
      <c r="T688" s="57">
        <v>3800</v>
      </c>
      <c r="U688" s="57">
        <v>3595</v>
      </c>
      <c r="V688" s="57">
        <v>3475</v>
      </c>
      <c r="W688" s="57">
        <v>3535</v>
      </c>
      <c r="X688" s="57">
        <v>3445</v>
      </c>
      <c r="Y688" s="57">
        <v>4285</v>
      </c>
      <c r="Z688" s="57">
        <v>27670</v>
      </c>
      <c r="AA688" s="57">
        <v>23670</v>
      </c>
      <c r="AB688">
        <f t="shared" si="84"/>
        <v>147905</v>
      </c>
      <c r="AC688" s="9" t="s">
        <v>124</v>
      </c>
      <c r="AD688" t="e">
        <f t="shared" si="85"/>
        <v>#REF!</v>
      </c>
      <c r="AE688" s="9" t="s">
        <v>124</v>
      </c>
      <c r="AF688">
        <f t="shared" si="86"/>
        <v>48605</v>
      </c>
      <c r="AG688">
        <f t="shared" si="87"/>
        <v>38000</v>
      </c>
      <c r="AH688">
        <f t="shared" si="88"/>
        <v>61300</v>
      </c>
      <c r="AI688" s="22">
        <f t="shared" si="89"/>
        <v>32.862310266725267</v>
      </c>
      <c r="AJ688" s="28">
        <f t="shared" si="90"/>
        <v>25.692167269531119</v>
      </c>
      <c r="AK688" s="22">
        <f t="shared" si="91"/>
        <v>41.445522463743615</v>
      </c>
      <c r="AS688" s="9"/>
      <c r="AV688" s="9"/>
      <c r="BG688">
        <f>AX688</f>
        <v>0</v>
      </c>
      <c r="BH688" t="e">
        <f>VLOOKUP(BG688,AX688:AY867,2,0)</f>
        <v>#N/A</v>
      </c>
      <c r="BX688">
        <f t="shared" si="80"/>
        <v>0</v>
      </c>
      <c r="BY688" t="e">
        <f t="shared" si="81"/>
        <v>#N/A</v>
      </c>
      <c r="CP688">
        <f t="shared" si="82"/>
        <v>0</v>
      </c>
      <c r="CQ688" t="e">
        <f t="shared" si="83"/>
        <v>#N/A</v>
      </c>
    </row>
    <row r="689" spans="1:95" x14ac:dyDescent="0.25">
      <c r="A689" s="9" t="s">
        <v>125</v>
      </c>
      <c r="B689" s="57">
        <v>150</v>
      </c>
      <c r="C689" s="57">
        <v>250</v>
      </c>
      <c r="D689" s="57">
        <v>135</v>
      </c>
      <c r="E689" s="57">
        <v>40</v>
      </c>
      <c r="F689" s="57">
        <v>20</v>
      </c>
      <c r="G689" s="57">
        <v>10</v>
      </c>
      <c r="H689" s="57">
        <v>0</v>
      </c>
      <c r="I689" s="57">
        <v>0</v>
      </c>
      <c r="J689" s="57">
        <v>0</v>
      </c>
      <c r="K689" s="57">
        <v>0</v>
      </c>
      <c r="L689" s="57">
        <v>0</v>
      </c>
      <c r="M689" s="57">
        <v>0</v>
      </c>
      <c r="N689" s="57">
        <v>0</v>
      </c>
      <c r="O689" s="57">
        <v>0</v>
      </c>
      <c r="P689" s="57">
        <v>0</v>
      </c>
      <c r="Q689" s="57">
        <v>0</v>
      </c>
      <c r="R689" s="57">
        <v>0</v>
      </c>
      <c r="S689" s="57">
        <v>0</v>
      </c>
      <c r="T689" s="57">
        <v>0</v>
      </c>
      <c r="U689" s="57">
        <v>0</v>
      </c>
      <c r="V689" s="57">
        <v>0</v>
      </c>
      <c r="W689" s="57">
        <v>0</v>
      </c>
      <c r="X689" s="57">
        <v>0</v>
      </c>
      <c r="Y689" s="57">
        <v>0</v>
      </c>
      <c r="Z689" s="57">
        <v>0</v>
      </c>
      <c r="AA689" s="57">
        <v>910</v>
      </c>
      <c r="AB689">
        <f t="shared" si="84"/>
        <v>605</v>
      </c>
      <c r="AC689" s="9" t="s">
        <v>125</v>
      </c>
      <c r="AD689" t="e">
        <f t="shared" si="85"/>
        <v>#REF!</v>
      </c>
      <c r="AE689" s="9" t="s">
        <v>125</v>
      </c>
      <c r="AF689">
        <f t="shared" si="86"/>
        <v>605</v>
      </c>
      <c r="AG689">
        <f t="shared" si="87"/>
        <v>0</v>
      </c>
      <c r="AH689">
        <f t="shared" si="88"/>
        <v>0</v>
      </c>
      <c r="AI689" s="22">
        <f t="shared" si="89"/>
        <v>100</v>
      </c>
      <c r="AJ689" s="28">
        <f t="shared" si="90"/>
        <v>0</v>
      </c>
      <c r="AK689" s="22">
        <f t="shared" si="91"/>
        <v>0</v>
      </c>
      <c r="AS689" s="9"/>
      <c r="AV689" s="9"/>
      <c r="BG689">
        <f>AX689</f>
        <v>0</v>
      </c>
      <c r="BH689" t="e">
        <f>VLOOKUP(BG689,AX689:AY868,2,0)</f>
        <v>#N/A</v>
      </c>
      <c r="BX689">
        <f t="shared" si="80"/>
        <v>0</v>
      </c>
      <c r="BY689" t="e">
        <f t="shared" si="81"/>
        <v>#N/A</v>
      </c>
      <c r="CP689">
        <f t="shared" si="82"/>
        <v>0</v>
      </c>
      <c r="CQ689" t="e">
        <f t="shared" si="83"/>
        <v>#N/A</v>
      </c>
    </row>
    <row r="690" spans="1:95" x14ac:dyDescent="0.25">
      <c r="A690" s="9" t="s">
        <v>126</v>
      </c>
      <c r="B690" s="57">
        <v>465</v>
      </c>
      <c r="C690" s="57">
        <v>2655</v>
      </c>
      <c r="D690" s="57">
        <v>4070</v>
      </c>
      <c r="E690" s="57">
        <v>3845</v>
      </c>
      <c r="F690" s="57">
        <v>3095</v>
      </c>
      <c r="G690" s="57">
        <v>2490</v>
      </c>
      <c r="H690" s="57">
        <v>1990</v>
      </c>
      <c r="I690" s="57">
        <v>1525</v>
      </c>
      <c r="J690" s="57">
        <v>1185</v>
      </c>
      <c r="K690" s="57">
        <v>1095</v>
      </c>
      <c r="L690" s="57">
        <v>900</v>
      </c>
      <c r="M690" s="57">
        <v>790</v>
      </c>
      <c r="N690" s="57">
        <v>635</v>
      </c>
      <c r="O690" s="57">
        <v>570</v>
      </c>
      <c r="P690" s="57">
        <v>460</v>
      </c>
      <c r="Q690" s="57">
        <v>425</v>
      </c>
      <c r="R690" s="57">
        <v>300</v>
      </c>
      <c r="S690" s="57">
        <v>295</v>
      </c>
      <c r="T690" s="57">
        <v>285</v>
      </c>
      <c r="U690" s="57">
        <v>265</v>
      </c>
      <c r="V690" s="57">
        <v>225</v>
      </c>
      <c r="W690" s="57">
        <v>205</v>
      </c>
      <c r="X690" s="57">
        <v>170</v>
      </c>
      <c r="Y690" s="57">
        <v>155</v>
      </c>
      <c r="Z690" s="57">
        <v>1440</v>
      </c>
      <c r="AA690" s="57">
        <v>925</v>
      </c>
      <c r="AB690">
        <f t="shared" si="84"/>
        <v>29535</v>
      </c>
      <c r="AC690" s="9" t="s">
        <v>126</v>
      </c>
      <c r="AD690" t="e">
        <f t="shared" si="85"/>
        <v>#REF!</v>
      </c>
      <c r="AE690" s="9" t="s">
        <v>126</v>
      </c>
      <c r="AF690">
        <f t="shared" si="86"/>
        <v>16620</v>
      </c>
      <c r="AG690">
        <f t="shared" si="87"/>
        <v>9150</v>
      </c>
      <c r="AH690">
        <f t="shared" si="88"/>
        <v>3765</v>
      </c>
      <c r="AI690" s="22">
        <f t="shared" si="89"/>
        <v>56.272219400711023</v>
      </c>
      <c r="AJ690" s="28">
        <f t="shared" si="90"/>
        <v>30.980192991366174</v>
      </c>
      <c r="AK690" s="22">
        <f t="shared" si="91"/>
        <v>12.747587607922803</v>
      </c>
      <c r="AS690" s="9"/>
      <c r="AV690" s="9"/>
      <c r="BG690">
        <f>AX690</f>
        <v>0</v>
      </c>
      <c r="BH690" t="e">
        <f>VLOOKUP(BG690,AX690:AY869,2,0)</f>
        <v>#N/A</v>
      </c>
      <c r="BX690">
        <f t="shared" si="80"/>
        <v>0</v>
      </c>
      <c r="BY690" t="e">
        <f t="shared" si="81"/>
        <v>#N/A</v>
      </c>
      <c r="CP690">
        <f t="shared" si="82"/>
        <v>0</v>
      </c>
      <c r="CQ690" t="e">
        <f t="shared" si="83"/>
        <v>#N/A</v>
      </c>
    </row>
    <row r="691" spans="1:95" x14ac:dyDescent="0.25">
      <c r="A691" s="9" t="s">
        <v>127</v>
      </c>
      <c r="B691" s="57">
        <v>245</v>
      </c>
      <c r="C691" s="57">
        <v>1340</v>
      </c>
      <c r="D691" s="57">
        <v>3420</v>
      </c>
      <c r="E691" s="57">
        <v>3865</v>
      </c>
      <c r="F691" s="57">
        <v>3595</v>
      </c>
      <c r="G691" s="57">
        <v>3180</v>
      </c>
      <c r="H691" s="57">
        <v>2720</v>
      </c>
      <c r="I691" s="57">
        <v>2430</v>
      </c>
      <c r="J691" s="57">
        <v>2030</v>
      </c>
      <c r="K691" s="57">
        <v>1815</v>
      </c>
      <c r="L691" s="57">
        <v>1580</v>
      </c>
      <c r="M691" s="57">
        <v>1370</v>
      </c>
      <c r="N691" s="57">
        <v>1130</v>
      </c>
      <c r="O691" s="57">
        <v>860</v>
      </c>
      <c r="P691" s="57">
        <v>745</v>
      </c>
      <c r="Q691" s="57">
        <v>625</v>
      </c>
      <c r="R691" s="57">
        <v>475</v>
      </c>
      <c r="S691" s="57">
        <v>405</v>
      </c>
      <c r="T691" s="57">
        <v>310</v>
      </c>
      <c r="U691" s="57">
        <v>260</v>
      </c>
      <c r="V691" s="57">
        <v>180</v>
      </c>
      <c r="W691" s="57">
        <v>130</v>
      </c>
      <c r="X691" s="57">
        <v>110</v>
      </c>
      <c r="Y691" s="57">
        <v>85</v>
      </c>
      <c r="Z691" s="57">
        <v>25</v>
      </c>
      <c r="AA691" s="57">
        <v>0</v>
      </c>
      <c r="AB691">
        <f t="shared" si="84"/>
        <v>32930</v>
      </c>
      <c r="AC691" s="9" t="s">
        <v>127</v>
      </c>
      <c r="AD691" t="e">
        <f t="shared" si="85"/>
        <v>#REF!</v>
      </c>
      <c r="AE691" s="9" t="s">
        <v>127</v>
      </c>
      <c r="AF691">
        <f t="shared" si="86"/>
        <v>15645</v>
      </c>
      <c r="AG691">
        <f t="shared" si="87"/>
        <v>14680</v>
      </c>
      <c r="AH691">
        <f t="shared" si="88"/>
        <v>2605</v>
      </c>
      <c r="AI691" s="22">
        <f t="shared" si="89"/>
        <v>47.509869419981783</v>
      </c>
      <c r="AJ691" s="28">
        <f t="shared" si="90"/>
        <v>44.579410871545704</v>
      </c>
      <c r="AK691" s="22">
        <f t="shared" si="91"/>
        <v>7.9107197084725174</v>
      </c>
      <c r="AS691" s="9"/>
      <c r="AV691" s="9"/>
      <c r="BG691">
        <f>AX691</f>
        <v>0</v>
      </c>
      <c r="BH691" t="e">
        <f>VLOOKUP(BG691,AX691:AY870,2,0)</f>
        <v>#N/A</v>
      </c>
      <c r="BX691">
        <f t="shared" si="80"/>
        <v>0</v>
      </c>
      <c r="BY691" t="e">
        <f t="shared" si="81"/>
        <v>#N/A</v>
      </c>
      <c r="CP691">
        <f t="shared" si="82"/>
        <v>0</v>
      </c>
      <c r="CQ691" t="e">
        <f t="shared" si="83"/>
        <v>#N/A</v>
      </c>
    </row>
    <row r="692" spans="1:95" x14ac:dyDescent="0.25">
      <c r="A692" s="9" t="s">
        <v>128</v>
      </c>
      <c r="B692" s="57">
        <v>535</v>
      </c>
      <c r="C692" s="57">
        <v>1805</v>
      </c>
      <c r="D692" s="57">
        <v>1475</v>
      </c>
      <c r="E692" s="57">
        <v>1825</v>
      </c>
      <c r="F692" s="57">
        <v>2175</v>
      </c>
      <c r="G692" s="57">
        <v>2570</v>
      </c>
      <c r="H692" s="57">
        <v>2630</v>
      </c>
      <c r="I692" s="57">
        <v>2470</v>
      </c>
      <c r="J692" s="57">
        <v>2210</v>
      </c>
      <c r="K692" s="57">
        <v>2105</v>
      </c>
      <c r="L692" s="57">
        <v>1760</v>
      </c>
      <c r="M692" s="57">
        <v>1555</v>
      </c>
      <c r="N692" s="57">
        <v>1430</v>
      </c>
      <c r="O692" s="57">
        <v>1180</v>
      </c>
      <c r="P692" s="57">
        <v>1010</v>
      </c>
      <c r="Q692" s="57">
        <v>935</v>
      </c>
      <c r="R692" s="57">
        <v>795</v>
      </c>
      <c r="S692" s="57">
        <v>725</v>
      </c>
      <c r="T692" s="57">
        <v>775</v>
      </c>
      <c r="U692" s="57">
        <v>630</v>
      </c>
      <c r="V692" s="57">
        <v>610</v>
      </c>
      <c r="W692" s="57">
        <v>595</v>
      </c>
      <c r="X692" s="57">
        <v>680</v>
      </c>
      <c r="Y692" s="57">
        <v>1005</v>
      </c>
      <c r="Z692" s="57">
        <v>860</v>
      </c>
      <c r="AA692" s="57">
        <v>0</v>
      </c>
      <c r="AB692">
        <f t="shared" si="84"/>
        <v>34345</v>
      </c>
      <c r="AC692" s="9" t="s">
        <v>128</v>
      </c>
      <c r="AD692" t="e">
        <f t="shared" si="85"/>
        <v>#REF!</v>
      </c>
      <c r="AE692" s="9" t="s">
        <v>128</v>
      </c>
      <c r="AF692">
        <f t="shared" si="86"/>
        <v>10385</v>
      </c>
      <c r="AG692">
        <f t="shared" si="87"/>
        <v>16350</v>
      </c>
      <c r="AH692">
        <f t="shared" si="88"/>
        <v>7610</v>
      </c>
      <c r="AI692" s="22">
        <f t="shared" si="89"/>
        <v>30.237298005532097</v>
      </c>
      <c r="AJ692" s="28">
        <f t="shared" si="90"/>
        <v>47.605182704906099</v>
      </c>
      <c r="AK692" s="22">
        <f t="shared" si="91"/>
        <v>22.157519289561801</v>
      </c>
      <c r="AS692" s="9"/>
      <c r="AV692" s="9"/>
      <c r="BG692">
        <f>AX692</f>
        <v>0</v>
      </c>
      <c r="BH692" t="e">
        <f>VLOOKUP(BG692,AX692:AY871,2,0)</f>
        <v>#N/A</v>
      </c>
      <c r="BX692">
        <f t="shared" si="80"/>
        <v>0</v>
      </c>
      <c r="BY692" t="e">
        <f t="shared" si="81"/>
        <v>#N/A</v>
      </c>
      <c r="CP692">
        <f t="shared" si="82"/>
        <v>0</v>
      </c>
      <c r="CQ692" t="e">
        <f t="shared" si="83"/>
        <v>#N/A</v>
      </c>
    </row>
    <row r="693" spans="1:95" x14ac:dyDescent="0.25">
      <c r="A693" s="9" t="s">
        <v>129</v>
      </c>
      <c r="B693" s="57">
        <v>260</v>
      </c>
      <c r="C693" s="57">
        <v>1320</v>
      </c>
      <c r="D693" s="57">
        <v>2410</v>
      </c>
      <c r="E693" s="57">
        <v>2950</v>
      </c>
      <c r="F693" s="57">
        <v>3475</v>
      </c>
      <c r="G693" s="57">
        <v>3595</v>
      </c>
      <c r="H693" s="57">
        <v>3870</v>
      </c>
      <c r="I693" s="57">
        <v>4145</v>
      </c>
      <c r="J693" s="57">
        <v>4180</v>
      </c>
      <c r="K693" s="57">
        <v>4260</v>
      </c>
      <c r="L693" s="57">
        <v>4335</v>
      </c>
      <c r="M693" s="57">
        <v>4235</v>
      </c>
      <c r="N693" s="57">
        <v>4305</v>
      </c>
      <c r="O693" s="57">
        <v>4340</v>
      </c>
      <c r="P693" s="57">
        <v>4505</v>
      </c>
      <c r="Q693" s="57">
        <v>4315</v>
      </c>
      <c r="R693" s="57">
        <v>4275</v>
      </c>
      <c r="S693" s="57">
        <v>4265</v>
      </c>
      <c r="T693" s="57">
        <v>4230</v>
      </c>
      <c r="U693" s="57">
        <v>4240</v>
      </c>
      <c r="V693" s="57">
        <v>4100</v>
      </c>
      <c r="W693" s="57">
        <v>4575</v>
      </c>
      <c r="X693" s="57">
        <v>4705</v>
      </c>
      <c r="Y693" s="57">
        <v>5380</v>
      </c>
      <c r="Z693" s="57">
        <v>27675</v>
      </c>
      <c r="AA693" s="57">
        <v>1355</v>
      </c>
      <c r="AB693">
        <f t="shared" si="84"/>
        <v>119945</v>
      </c>
      <c r="AC693" s="9" t="s">
        <v>129</v>
      </c>
      <c r="AD693" t="e">
        <f t="shared" si="85"/>
        <v>#REF!</v>
      </c>
      <c r="AE693" s="9" t="s">
        <v>129</v>
      </c>
      <c r="AF693">
        <f t="shared" si="86"/>
        <v>14010</v>
      </c>
      <c r="AG693">
        <f t="shared" si="87"/>
        <v>38175</v>
      </c>
      <c r="AH693">
        <f t="shared" si="88"/>
        <v>67760</v>
      </c>
      <c r="AI693" s="22">
        <f t="shared" si="89"/>
        <v>11.680353495352037</v>
      </c>
      <c r="AJ693" s="28">
        <f t="shared" si="90"/>
        <v>31.827087415065236</v>
      </c>
      <c r="AK693" s="22">
        <f t="shared" si="91"/>
        <v>56.492559089582727</v>
      </c>
      <c r="AS693" s="9"/>
      <c r="AV693" s="9"/>
      <c r="BG693">
        <f>AX693</f>
        <v>0</v>
      </c>
      <c r="BH693" t="e">
        <f>VLOOKUP(BG693,AX693:AY872,2,0)</f>
        <v>#N/A</v>
      </c>
      <c r="BX693">
        <f t="shared" si="80"/>
        <v>0</v>
      </c>
      <c r="BY693" t="e">
        <f t="shared" si="81"/>
        <v>#N/A</v>
      </c>
      <c r="CP693">
        <f t="shared" si="82"/>
        <v>0</v>
      </c>
      <c r="CQ693" t="e">
        <f t="shared" si="83"/>
        <v>#N/A</v>
      </c>
    </row>
    <row r="694" spans="1:95" x14ac:dyDescent="0.25">
      <c r="A694" s="9" t="s">
        <v>130</v>
      </c>
      <c r="B694" s="57">
        <v>235</v>
      </c>
      <c r="C694" s="57">
        <v>1565</v>
      </c>
      <c r="D694" s="57">
        <v>3055</v>
      </c>
      <c r="E694" s="57">
        <v>4045</v>
      </c>
      <c r="F694" s="57">
        <v>4400</v>
      </c>
      <c r="G694" s="57">
        <v>4305</v>
      </c>
      <c r="H694" s="57">
        <v>3980</v>
      </c>
      <c r="I694" s="57">
        <v>3580</v>
      </c>
      <c r="J694" s="57">
        <v>3260</v>
      </c>
      <c r="K694" s="57">
        <v>2990</v>
      </c>
      <c r="L694" s="57">
        <v>2880</v>
      </c>
      <c r="M694" s="57">
        <v>2680</v>
      </c>
      <c r="N694" s="57">
        <v>2675</v>
      </c>
      <c r="O694" s="57">
        <v>2765</v>
      </c>
      <c r="P694" s="57">
        <v>2845</v>
      </c>
      <c r="Q694" s="57">
        <v>2990</v>
      </c>
      <c r="R694" s="57">
        <v>3210</v>
      </c>
      <c r="S694" s="57">
        <v>3435</v>
      </c>
      <c r="T694" s="57">
        <v>3695</v>
      </c>
      <c r="U694" s="57">
        <v>4065</v>
      </c>
      <c r="V694" s="57">
        <v>4385</v>
      </c>
      <c r="W694" s="57">
        <v>5410</v>
      </c>
      <c r="X694" s="57">
        <v>6875</v>
      </c>
      <c r="Y694" s="57">
        <v>9855</v>
      </c>
      <c r="Z694" s="57">
        <v>6615</v>
      </c>
      <c r="AA694" s="57">
        <v>0</v>
      </c>
      <c r="AB694">
        <f t="shared" si="84"/>
        <v>95795</v>
      </c>
      <c r="AC694" s="9" t="s">
        <v>130</v>
      </c>
      <c r="AD694" t="e">
        <f t="shared" si="85"/>
        <v>#REF!</v>
      </c>
      <c r="AE694" s="9" t="s">
        <v>130</v>
      </c>
      <c r="AF694">
        <f t="shared" si="86"/>
        <v>17605</v>
      </c>
      <c r="AG694">
        <f t="shared" si="87"/>
        <v>27655</v>
      </c>
      <c r="AH694">
        <f t="shared" si="88"/>
        <v>50535</v>
      </c>
      <c r="AI694" s="22">
        <f t="shared" si="89"/>
        <v>18.377785896967485</v>
      </c>
      <c r="AJ694" s="28">
        <f t="shared" si="90"/>
        <v>28.868938879899787</v>
      </c>
      <c r="AK694" s="22">
        <f t="shared" si="91"/>
        <v>52.753275223132732</v>
      </c>
      <c r="AS694" s="9"/>
      <c r="AV694" s="9"/>
      <c r="BG694">
        <f>AX694</f>
        <v>0</v>
      </c>
      <c r="BH694" t="e">
        <f>VLOOKUP(BG694,AX694:AY873,2,0)</f>
        <v>#N/A</v>
      </c>
      <c r="BX694">
        <f t="shared" si="80"/>
        <v>0</v>
      </c>
      <c r="BY694" t="e">
        <f t="shared" si="81"/>
        <v>#N/A</v>
      </c>
      <c r="CP694">
        <f t="shared" si="82"/>
        <v>0</v>
      </c>
      <c r="CQ694" t="e">
        <f t="shared" si="83"/>
        <v>#N/A</v>
      </c>
    </row>
    <row r="695" spans="1:95" x14ac:dyDescent="0.25">
      <c r="A695" s="9" t="s">
        <v>131</v>
      </c>
      <c r="B695" s="57">
        <v>185</v>
      </c>
      <c r="C695" s="57">
        <v>1455</v>
      </c>
      <c r="D695" s="57">
        <v>2630</v>
      </c>
      <c r="E695" s="57">
        <v>2680</v>
      </c>
      <c r="F695" s="57">
        <v>2560</v>
      </c>
      <c r="G695" s="57">
        <v>2135</v>
      </c>
      <c r="H695" s="57">
        <v>1695</v>
      </c>
      <c r="I695" s="57">
        <v>1405</v>
      </c>
      <c r="J695" s="57">
        <v>1190</v>
      </c>
      <c r="K695" s="57">
        <v>960</v>
      </c>
      <c r="L695" s="57">
        <v>795</v>
      </c>
      <c r="M695" s="57">
        <v>595</v>
      </c>
      <c r="N695" s="57">
        <v>475</v>
      </c>
      <c r="O695" s="57">
        <v>410</v>
      </c>
      <c r="P695" s="57">
        <v>345</v>
      </c>
      <c r="Q695" s="57">
        <v>270</v>
      </c>
      <c r="R695" s="57">
        <v>205</v>
      </c>
      <c r="S695" s="57">
        <v>170</v>
      </c>
      <c r="T695" s="57">
        <v>140</v>
      </c>
      <c r="U695" s="57">
        <v>115</v>
      </c>
      <c r="V695" s="57">
        <v>100</v>
      </c>
      <c r="W695" s="57">
        <v>80</v>
      </c>
      <c r="X695" s="57">
        <v>60</v>
      </c>
      <c r="Y695" s="57">
        <v>50</v>
      </c>
      <c r="Z695" s="57">
        <v>105</v>
      </c>
      <c r="AA695" s="57">
        <v>0</v>
      </c>
      <c r="AB695">
        <f t="shared" si="84"/>
        <v>20810</v>
      </c>
      <c r="AC695" s="9" t="s">
        <v>131</v>
      </c>
      <c r="AD695" t="e">
        <f t="shared" si="85"/>
        <v>#REF!</v>
      </c>
      <c r="AE695" s="9" t="s">
        <v>131</v>
      </c>
      <c r="AF695">
        <f t="shared" si="86"/>
        <v>11645</v>
      </c>
      <c r="AG695">
        <f t="shared" si="87"/>
        <v>7870</v>
      </c>
      <c r="AH695">
        <f t="shared" si="88"/>
        <v>1295</v>
      </c>
      <c r="AI695" s="22">
        <f t="shared" si="89"/>
        <v>55.958673714560305</v>
      </c>
      <c r="AJ695" s="28">
        <f t="shared" si="90"/>
        <v>37.818356559346469</v>
      </c>
      <c r="AK695" s="22">
        <f t="shared" si="91"/>
        <v>6.2229697260932237</v>
      </c>
      <c r="AS695" s="9"/>
      <c r="AV695" s="9"/>
      <c r="BG695">
        <f>AX695</f>
        <v>0</v>
      </c>
      <c r="BH695" t="e">
        <f>VLOOKUP(BG695,AX695:AY874,2,0)</f>
        <v>#N/A</v>
      </c>
      <c r="BX695">
        <f t="shared" si="80"/>
        <v>0</v>
      </c>
      <c r="BY695" t="e">
        <f t="shared" si="81"/>
        <v>#N/A</v>
      </c>
      <c r="CP695">
        <f t="shared" si="82"/>
        <v>0</v>
      </c>
      <c r="CQ695" t="e">
        <f t="shared" si="83"/>
        <v>#N/A</v>
      </c>
    </row>
    <row r="696" spans="1:95" x14ac:dyDescent="0.25">
      <c r="A696" s="9" t="s">
        <v>132</v>
      </c>
      <c r="B696" s="57">
        <v>55</v>
      </c>
      <c r="C696" s="57">
        <v>115</v>
      </c>
      <c r="D696" s="57">
        <v>130</v>
      </c>
      <c r="E696" s="57">
        <v>170</v>
      </c>
      <c r="F696" s="57">
        <v>180</v>
      </c>
      <c r="G696" s="57">
        <v>230</v>
      </c>
      <c r="H696" s="57">
        <v>240</v>
      </c>
      <c r="I696" s="57">
        <v>280</v>
      </c>
      <c r="J696" s="57">
        <v>285</v>
      </c>
      <c r="K696" s="57">
        <v>345</v>
      </c>
      <c r="L696" s="57">
        <v>350</v>
      </c>
      <c r="M696" s="57">
        <v>340</v>
      </c>
      <c r="N696" s="57">
        <v>305</v>
      </c>
      <c r="O696" s="57">
        <v>285</v>
      </c>
      <c r="P696" s="57">
        <v>275</v>
      </c>
      <c r="Q696" s="57">
        <v>270</v>
      </c>
      <c r="R696" s="57">
        <v>230</v>
      </c>
      <c r="S696" s="57">
        <v>225</v>
      </c>
      <c r="T696" s="57">
        <v>185</v>
      </c>
      <c r="U696" s="57">
        <v>160</v>
      </c>
      <c r="V696" s="57">
        <v>165</v>
      </c>
      <c r="W696" s="57">
        <v>135</v>
      </c>
      <c r="X696" s="57">
        <v>135</v>
      </c>
      <c r="Y696" s="57">
        <v>120</v>
      </c>
      <c r="Z696" s="57">
        <v>655</v>
      </c>
      <c r="AA696" s="57">
        <v>0</v>
      </c>
      <c r="AB696">
        <f t="shared" si="84"/>
        <v>5865</v>
      </c>
      <c r="AC696" s="9" t="s">
        <v>132</v>
      </c>
      <c r="AD696" t="e">
        <f t="shared" si="85"/>
        <v>#REF!</v>
      </c>
      <c r="AE696" s="9" t="s">
        <v>132</v>
      </c>
      <c r="AF696">
        <f t="shared" si="86"/>
        <v>880</v>
      </c>
      <c r="AG696">
        <f t="shared" si="87"/>
        <v>2705</v>
      </c>
      <c r="AH696">
        <f t="shared" si="88"/>
        <v>2280</v>
      </c>
      <c r="AI696" s="22">
        <f t="shared" si="89"/>
        <v>15.004262574595057</v>
      </c>
      <c r="AJ696" s="28">
        <f t="shared" si="90"/>
        <v>46.121057118499579</v>
      </c>
      <c r="AK696" s="22">
        <f t="shared" si="91"/>
        <v>38.874680306905368</v>
      </c>
      <c r="AS696" s="9"/>
      <c r="AV696" s="9"/>
      <c r="BG696">
        <f>AX696</f>
        <v>0</v>
      </c>
      <c r="BH696" t="e">
        <f>VLOOKUP(BG696,AX696:AY875,2,0)</f>
        <v>#N/A</v>
      </c>
      <c r="BX696">
        <f t="shared" si="80"/>
        <v>0</v>
      </c>
      <c r="BY696" t="e">
        <f t="shared" si="81"/>
        <v>#N/A</v>
      </c>
      <c r="CP696">
        <f t="shared" si="82"/>
        <v>0</v>
      </c>
      <c r="CQ696" t="e">
        <f t="shared" si="83"/>
        <v>#N/A</v>
      </c>
    </row>
    <row r="697" spans="1:95" x14ac:dyDescent="0.25">
      <c r="A697" s="9" t="s">
        <v>133</v>
      </c>
      <c r="B697" s="57">
        <v>1105</v>
      </c>
      <c r="C697" s="57">
        <v>7110</v>
      </c>
      <c r="D697" s="57">
        <v>11190</v>
      </c>
      <c r="E697" s="57">
        <v>11035</v>
      </c>
      <c r="F697" s="57">
        <v>9935</v>
      </c>
      <c r="G697" s="57">
        <v>8910</v>
      </c>
      <c r="H697" s="57">
        <v>7720</v>
      </c>
      <c r="I697" s="57">
        <v>6835</v>
      </c>
      <c r="J697" s="57">
        <v>6225</v>
      </c>
      <c r="K697" s="57">
        <v>5540</v>
      </c>
      <c r="L697" s="57">
        <v>4905</v>
      </c>
      <c r="M697" s="57">
        <v>4440</v>
      </c>
      <c r="N697" s="57">
        <v>4120</v>
      </c>
      <c r="O697" s="57">
        <v>3750</v>
      </c>
      <c r="P697" s="57">
        <v>3515</v>
      </c>
      <c r="Q697" s="57">
        <v>3240</v>
      </c>
      <c r="R697" s="57">
        <v>3085</v>
      </c>
      <c r="S697" s="57">
        <v>2910</v>
      </c>
      <c r="T697" s="57">
        <v>2780</v>
      </c>
      <c r="U697" s="57">
        <v>2610</v>
      </c>
      <c r="V697" s="57">
        <v>2555</v>
      </c>
      <c r="W697" s="57">
        <v>2435</v>
      </c>
      <c r="X697" s="57">
        <v>2515</v>
      </c>
      <c r="Y697" s="57">
        <v>5280</v>
      </c>
      <c r="Z697" s="57">
        <v>9685</v>
      </c>
      <c r="AA697" s="57">
        <v>15</v>
      </c>
      <c r="AB697">
        <f t="shared" si="84"/>
        <v>133430</v>
      </c>
      <c r="AC697" s="9" t="s">
        <v>133</v>
      </c>
      <c r="AD697" t="e">
        <f t="shared" si="85"/>
        <v>#REF!</v>
      </c>
      <c r="AE697" s="9" t="s">
        <v>133</v>
      </c>
      <c r="AF697">
        <f t="shared" si="86"/>
        <v>49285</v>
      </c>
      <c r="AG697">
        <f t="shared" si="87"/>
        <v>47050</v>
      </c>
      <c r="AH697">
        <f t="shared" si="88"/>
        <v>37095</v>
      </c>
      <c r="AI697" s="22">
        <f t="shared" si="89"/>
        <v>36.936970696245226</v>
      </c>
      <c r="AJ697" s="28">
        <f t="shared" si="90"/>
        <v>35.261935097054639</v>
      </c>
      <c r="AK697" s="22">
        <f t="shared" si="91"/>
        <v>27.801094206700146</v>
      </c>
      <c r="AS697" s="9"/>
      <c r="AV697" s="9"/>
      <c r="BG697">
        <f>AX697</f>
        <v>0</v>
      </c>
      <c r="BH697" t="e">
        <f>VLOOKUP(BG697,AX697:AY876,2,0)</f>
        <v>#N/A</v>
      </c>
      <c r="BX697">
        <f t="shared" si="80"/>
        <v>0</v>
      </c>
      <c r="BY697" t="e">
        <f t="shared" si="81"/>
        <v>#N/A</v>
      </c>
      <c r="CP697">
        <f t="shared" si="82"/>
        <v>0</v>
      </c>
      <c r="CQ697" t="e">
        <f t="shared" si="83"/>
        <v>#N/A</v>
      </c>
    </row>
    <row r="698" spans="1:95" x14ac:dyDescent="0.25">
      <c r="A698" s="9" t="s">
        <v>134</v>
      </c>
      <c r="B698" s="57">
        <v>740</v>
      </c>
      <c r="C698" s="57">
        <v>2680</v>
      </c>
      <c r="D698" s="57">
        <v>5035</v>
      </c>
      <c r="E698" s="57">
        <v>6555</v>
      </c>
      <c r="F698" s="57">
        <v>7370</v>
      </c>
      <c r="G698" s="57">
        <v>7525</v>
      </c>
      <c r="H698" s="57">
        <v>7135</v>
      </c>
      <c r="I698" s="57">
        <v>6480</v>
      </c>
      <c r="J698" s="57">
        <v>5685</v>
      </c>
      <c r="K698" s="57">
        <v>5140</v>
      </c>
      <c r="L698" s="57">
        <v>4530</v>
      </c>
      <c r="M698" s="57">
        <v>4050</v>
      </c>
      <c r="N698" s="57">
        <v>3940</v>
      </c>
      <c r="O698" s="57">
        <v>3545</v>
      </c>
      <c r="P698" s="57">
        <v>3320</v>
      </c>
      <c r="Q698" s="57">
        <v>3085</v>
      </c>
      <c r="R698" s="57">
        <v>2905</v>
      </c>
      <c r="S698" s="57">
        <v>2885</v>
      </c>
      <c r="T698" s="57">
        <v>2990</v>
      </c>
      <c r="U698" s="57">
        <v>2975</v>
      </c>
      <c r="V698" s="57">
        <v>3185</v>
      </c>
      <c r="W698" s="57">
        <v>3215</v>
      </c>
      <c r="X698" s="57">
        <v>3910</v>
      </c>
      <c r="Y698" s="57">
        <v>7280</v>
      </c>
      <c r="Z698" s="57">
        <v>15440</v>
      </c>
      <c r="AA698" s="57">
        <v>10</v>
      </c>
      <c r="AB698">
        <f t="shared" si="84"/>
        <v>121600</v>
      </c>
      <c r="AC698" s="9" t="s">
        <v>134</v>
      </c>
      <c r="AD698" t="e">
        <f t="shared" si="85"/>
        <v>#REF!</v>
      </c>
      <c r="AE698" s="9" t="s">
        <v>134</v>
      </c>
      <c r="AF698">
        <f t="shared" si="86"/>
        <v>29905</v>
      </c>
      <c r="AG698">
        <f t="shared" si="87"/>
        <v>43825</v>
      </c>
      <c r="AH698">
        <f t="shared" si="88"/>
        <v>47870</v>
      </c>
      <c r="AI698" s="22">
        <f t="shared" si="89"/>
        <v>24.592927631578949</v>
      </c>
      <c r="AJ698" s="28">
        <f t="shared" si="90"/>
        <v>36.040296052631575</v>
      </c>
      <c r="AK698" s="22">
        <f t="shared" si="91"/>
        <v>39.366776315789473</v>
      </c>
      <c r="AS698" s="9"/>
      <c r="AV698" s="9"/>
      <c r="BG698">
        <f>AX698</f>
        <v>0</v>
      </c>
      <c r="BH698" t="e">
        <f>VLOOKUP(BG698,AX698:AY877,2,0)</f>
        <v>#N/A</v>
      </c>
      <c r="BX698">
        <f t="shared" si="80"/>
        <v>0</v>
      </c>
      <c r="BY698" t="e">
        <f t="shared" si="81"/>
        <v>#N/A</v>
      </c>
      <c r="CP698">
        <f t="shared" si="82"/>
        <v>0</v>
      </c>
      <c r="CQ698" t="e">
        <f t="shared" si="83"/>
        <v>#N/A</v>
      </c>
    </row>
    <row r="699" spans="1:95" x14ac:dyDescent="0.25">
      <c r="A699" s="9" t="s">
        <v>135</v>
      </c>
      <c r="B699" s="57">
        <v>4925</v>
      </c>
      <c r="C699" s="57">
        <v>6745</v>
      </c>
      <c r="D699" s="57">
        <v>8585</v>
      </c>
      <c r="E699" s="57">
        <v>9500</v>
      </c>
      <c r="F699" s="57">
        <v>9745</v>
      </c>
      <c r="G699" s="57">
        <v>9435</v>
      </c>
      <c r="H699" s="57">
        <v>8840</v>
      </c>
      <c r="I699" s="57">
        <v>7940</v>
      </c>
      <c r="J699" s="57">
        <v>7310</v>
      </c>
      <c r="K699" s="57">
        <v>6840</v>
      </c>
      <c r="L699" s="57">
        <v>6665</v>
      </c>
      <c r="M699" s="57">
        <v>6345</v>
      </c>
      <c r="N699" s="57">
        <v>6035</v>
      </c>
      <c r="O699" s="57">
        <v>5945</v>
      </c>
      <c r="P699" s="57">
        <v>5860</v>
      </c>
      <c r="Q699" s="57">
        <v>5895</v>
      </c>
      <c r="R699" s="57">
        <v>5700</v>
      </c>
      <c r="S699" s="57">
        <v>5685</v>
      </c>
      <c r="T699" s="57">
        <v>5625</v>
      </c>
      <c r="U699" s="57">
        <v>5700</v>
      </c>
      <c r="V699" s="57">
        <v>5820</v>
      </c>
      <c r="W699" s="57">
        <v>5895</v>
      </c>
      <c r="X699" s="57">
        <v>6585</v>
      </c>
      <c r="Y699" s="57">
        <v>10945</v>
      </c>
      <c r="Z699" s="57">
        <v>13230</v>
      </c>
      <c r="AA699" s="57">
        <v>320</v>
      </c>
      <c r="AB699">
        <f t="shared" si="84"/>
        <v>181795</v>
      </c>
      <c r="AC699" s="9" t="s">
        <v>135</v>
      </c>
      <c r="AD699" t="e">
        <f t="shared" si="85"/>
        <v>#REF!</v>
      </c>
      <c r="AE699" s="9" t="s">
        <v>135</v>
      </c>
      <c r="AF699">
        <f t="shared" si="86"/>
        <v>48935</v>
      </c>
      <c r="AG699">
        <f t="shared" si="87"/>
        <v>61780</v>
      </c>
      <c r="AH699">
        <f t="shared" si="88"/>
        <v>71080</v>
      </c>
      <c r="AI699" s="22">
        <f t="shared" si="89"/>
        <v>26.917682004455568</v>
      </c>
      <c r="AJ699" s="28">
        <f t="shared" si="90"/>
        <v>33.98333287494156</v>
      </c>
      <c r="AK699" s="22">
        <f t="shared" si="91"/>
        <v>39.098985120602876</v>
      </c>
      <c r="AS699" s="9"/>
      <c r="AV699" s="9"/>
      <c r="BG699">
        <f>AX699</f>
        <v>0</v>
      </c>
      <c r="BH699" t="e">
        <f>VLOOKUP(BG699,AX699:AY878,2,0)</f>
        <v>#N/A</v>
      </c>
      <c r="BX699">
        <f t="shared" si="80"/>
        <v>0</v>
      </c>
      <c r="BY699" t="e">
        <f t="shared" si="81"/>
        <v>#N/A</v>
      </c>
      <c r="CP699">
        <f t="shared" si="82"/>
        <v>0</v>
      </c>
      <c r="CQ699" t="e">
        <f t="shared" si="83"/>
        <v>#N/A</v>
      </c>
    </row>
    <row r="700" spans="1:95" x14ac:dyDescent="0.25">
      <c r="A700" s="9" t="s">
        <v>136</v>
      </c>
      <c r="B700" s="57">
        <v>145</v>
      </c>
      <c r="C700" s="57">
        <v>630</v>
      </c>
      <c r="D700" s="57">
        <v>1330</v>
      </c>
      <c r="E700" s="57">
        <v>1850</v>
      </c>
      <c r="F700" s="57">
        <v>2435</v>
      </c>
      <c r="G700" s="57">
        <v>2770</v>
      </c>
      <c r="H700" s="57">
        <v>2960</v>
      </c>
      <c r="I700" s="57">
        <v>2920</v>
      </c>
      <c r="J700" s="57">
        <v>2830</v>
      </c>
      <c r="K700" s="57">
        <v>2710</v>
      </c>
      <c r="L700" s="57">
        <v>2615</v>
      </c>
      <c r="M700" s="57">
        <v>2345</v>
      </c>
      <c r="N700" s="57">
        <v>2370</v>
      </c>
      <c r="O700" s="57">
        <v>2235</v>
      </c>
      <c r="P700" s="57">
        <v>1965</v>
      </c>
      <c r="Q700" s="57">
        <v>1975</v>
      </c>
      <c r="R700" s="57">
        <v>1860</v>
      </c>
      <c r="S700" s="57">
        <v>1845</v>
      </c>
      <c r="T700" s="57">
        <v>1910</v>
      </c>
      <c r="U700" s="57">
        <v>1845</v>
      </c>
      <c r="V700" s="57">
        <v>1800</v>
      </c>
      <c r="W700" s="57">
        <v>1980</v>
      </c>
      <c r="X700" s="57">
        <v>2160</v>
      </c>
      <c r="Y700" s="57">
        <v>4920</v>
      </c>
      <c r="Z700" s="57">
        <v>5630</v>
      </c>
      <c r="AA700" s="57">
        <v>0</v>
      </c>
      <c r="AB700">
        <f t="shared" si="84"/>
        <v>58035</v>
      </c>
      <c r="AC700" s="9" t="s">
        <v>136</v>
      </c>
      <c r="AD700" t="e">
        <f t="shared" si="85"/>
        <v>#REF!</v>
      </c>
      <c r="AE700" s="9" t="s">
        <v>136</v>
      </c>
      <c r="AF700">
        <f t="shared" si="86"/>
        <v>9160</v>
      </c>
      <c r="AG700">
        <f t="shared" si="87"/>
        <v>22950</v>
      </c>
      <c r="AH700">
        <f t="shared" si="88"/>
        <v>25925</v>
      </c>
      <c r="AI700" s="22">
        <f t="shared" si="89"/>
        <v>15.78357887481692</v>
      </c>
      <c r="AJ700" s="28">
        <f t="shared" si="90"/>
        <v>39.545102093564225</v>
      </c>
      <c r="AK700" s="22">
        <f t="shared" si="91"/>
        <v>44.67131903161885</v>
      </c>
      <c r="AS700" s="9"/>
      <c r="AV700" s="9"/>
      <c r="BG700">
        <f>AX700</f>
        <v>0</v>
      </c>
      <c r="BH700" t="e">
        <f>VLOOKUP(BG700,AX700:AY879,2,0)</f>
        <v>#N/A</v>
      </c>
      <c r="BX700">
        <f t="shared" si="80"/>
        <v>0</v>
      </c>
      <c r="BY700" t="e">
        <f t="shared" si="81"/>
        <v>#N/A</v>
      </c>
      <c r="CP700">
        <f t="shared" si="82"/>
        <v>0</v>
      </c>
      <c r="CQ700" t="e">
        <f t="shared" si="83"/>
        <v>#N/A</v>
      </c>
    </row>
    <row r="701" spans="1:95" x14ac:dyDescent="0.25">
      <c r="A701" s="9" t="s">
        <v>137</v>
      </c>
      <c r="B701" s="57">
        <v>455</v>
      </c>
      <c r="C701" s="57">
        <v>850</v>
      </c>
      <c r="D701" s="57">
        <v>1080</v>
      </c>
      <c r="E701" s="57">
        <v>1000</v>
      </c>
      <c r="F701" s="57">
        <v>835</v>
      </c>
      <c r="G701" s="57">
        <v>715</v>
      </c>
      <c r="H701" s="57">
        <v>535</v>
      </c>
      <c r="I701" s="57">
        <v>460</v>
      </c>
      <c r="J701" s="57">
        <v>415</v>
      </c>
      <c r="K701" s="57">
        <v>345</v>
      </c>
      <c r="L701" s="57">
        <v>265</v>
      </c>
      <c r="M701" s="57">
        <v>185</v>
      </c>
      <c r="N701" s="57">
        <v>145</v>
      </c>
      <c r="O701" s="57">
        <v>90</v>
      </c>
      <c r="P701" s="57">
        <v>80</v>
      </c>
      <c r="Q701" s="57">
        <v>50</v>
      </c>
      <c r="R701" s="57">
        <v>50</v>
      </c>
      <c r="S701" s="57">
        <v>35</v>
      </c>
      <c r="T701" s="57">
        <v>20</v>
      </c>
      <c r="U701" s="57">
        <v>25</v>
      </c>
      <c r="V701" s="57">
        <v>15</v>
      </c>
      <c r="W701" s="57">
        <v>15</v>
      </c>
      <c r="X701" s="57">
        <v>0</v>
      </c>
      <c r="Y701" s="57">
        <v>10</v>
      </c>
      <c r="Z701" s="57">
        <v>35</v>
      </c>
      <c r="AA701" s="57">
        <v>0</v>
      </c>
      <c r="AB701">
        <f t="shared" si="84"/>
        <v>7710</v>
      </c>
      <c r="AC701" s="9" t="s">
        <v>137</v>
      </c>
      <c r="AD701" t="e">
        <f t="shared" si="85"/>
        <v>#REF!</v>
      </c>
      <c r="AE701" s="9" t="s">
        <v>137</v>
      </c>
      <c r="AF701">
        <f t="shared" si="86"/>
        <v>4935</v>
      </c>
      <c r="AG701">
        <f t="shared" si="87"/>
        <v>2520</v>
      </c>
      <c r="AH701">
        <f t="shared" si="88"/>
        <v>255</v>
      </c>
      <c r="AI701" s="22">
        <f t="shared" si="89"/>
        <v>64.007782101167308</v>
      </c>
      <c r="AJ701" s="28">
        <f t="shared" si="90"/>
        <v>32.684824902723733</v>
      </c>
      <c r="AK701" s="22">
        <f t="shared" si="91"/>
        <v>3.3073929961089497</v>
      </c>
      <c r="AS701" s="9"/>
      <c r="AV701" s="9"/>
      <c r="BG701">
        <f>AX701</f>
        <v>0</v>
      </c>
      <c r="BH701" t="e">
        <f>VLOOKUP(BG701,AX701:AY880,2,0)</f>
        <v>#N/A</v>
      </c>
      <c r="BX701">
        <f t="shared" si="80"/>
        <v>0</v>
      </c>
      <c r="BY701" t="e">
        <f t="shared" si="81"/>
        <v>#N/A</v>
      </c>
      <c r="CP701">
        <f t="shared" si="82"/>
        <v>0</v>
      </c>
      <c r="CQ701" t="e">
        <f t="shared" si="83"/>
        <v>#N/A</v>
      </c>
    </row>
    <row r="702" spans="1:95" x14ac:dyDescent="0.25">
      <c r="A702" s="9" t="s">
        <v>138</v>
      </c>
      <c r="B702" s="57">
        <v>310</v>
      </c>
      <c r="C702" s="57">
        <v>1185</v>
      </c>
      <c r="D702" s="57">
        <v>1945</v>
      </c>
      <c r="E702" s="57">
        <v>2515</v>
      </c>
      <c r="F702" s="57">
        <v>2690</v>
      </c>
      <c r="G702" s="57">
        <v>2545</v>
      </c>
      <c r="H702" s="57">
        <v>2500</v>
      </c>
      <c r="I702" s="57">
        <v>2325</v>
      </c>
      <c r="J702" s="57">
        <v>2260</v>
      </c>
      <c r="K702" s="57">
        <v>2165</v>
      </c>
      <c r="L702" s="57">
        <v>2245</v>
      </c>
      <c r="M702" s="57">
        <v>2130</v>
      </c>
      <c r="N702" s="57">
        <v>2150</v>
      </c>
      <c r="O702" s="57">
        <v>2180</v>
      </c>
      <c r="P702" s="57">
        <v>2070</v>
      </c>
      <c r="Q702" s="57">
        <v>2020</v>
      </c>
      <c r="R702" s="57">
        <v>1940</v>
      </c>
      <c r="S702" s="57">
        <v>1980</v>
      </c>
      <c r="T702" s="57">
        <v>2180</v>
      </c>
      <c r="U702" s="57">
        <v>2125</v>
      </c>
      <c r="V702" s="57">
        <v>2080</v>
      </c>
      <c r="W702" s="57">
        <v>1980</v>
      </c>
      <c r="X702" s="57">
        <v>2240</v>
      </c>
      <c r="Y702" s="57">
        <v>4305</v>
      </c>
      <c r="Z702" s="57">
        <v>11195</v>
      </c>
      <c r="AA702" s="57">
        <v>10</v>
      </c>
      <c r="AB702">
        <f t="shared" si="84"/>
        <v>63260</v>
      </c>
      <c r="AC702" s="9" t="s">
        <v>138</v>
      </c>
      <c r="AD702" t="e">
        <f t="shared" si="85"/>
        <v>#REF!</v>
      </c>
      <c r="AE702" s="9" t="s">
        <v>138</v>
      </c>
      <c r="AF702">
        <f t="shared" si="86"/>
        <v>11190</v>
      </c>
      <c r="AG702">
        <f t="shared" si="87"/>
        <v>20025</v>
      </c>
      <c r="AH702">
        <f t="shared" si="88"/>
        <v>32045</v>
      </c>
      <c r="AI702" s="22">
        <f t="shared" si="89"/>
        <v>17.688902940246599</v>
      </c>
      <c r="AJ702" s="28">
        <f t="shared" si="90"/>
        <v>31.655074296553902</v>
      </c>
      <c r="AK702" s="22">
        <f t="shared" si="91"/>
        <v>50.656022763199495</v>
      </c>
      <c r="AS702" s="9"/>
      <c r="AV702" s="9"/>
      <c r="BG702">
        <f>AX702</f>
        <v>0</v>
      </c>
      <c r="BH702" t="e">
        <f>VLOOKUP(BG702,AX702:AY881,2,0)</f>
        <v>#N/A</v>
      </c>
      <c r="BX702">
        <f t="shared" ref="BX702:BX752" si="92">BV702</f>
        <v>0</v>
      </c>
      <c r="BY702" t="e">
        <f t="shared" ref="BY702:BY753" si="93">VLOOKUP(BX702,BV702:BW881,2,0)</f>
        <v>#N/A</v>
      </c>
      <c r="CP702">
        <f t="shared" ref="CP702:CP752" si="94">CN702</f>
        <v>0</v>
      </c>
      <c r="CQ702" t="e">
        <f t="shared" ref="CQ702:CQ753" si="95">VLOOKUP(CP702,CN702:CO881,2,0)</f>
        <v>#N/A</v>
      </c>
    </row>
    <row r="703" spans="1:95" x14ac:dyDescent="0.25">
      <c r="A703" s="9" t="s">
        <v>139</v>
      </c>
      <c r="B703" s="57">
        <v>420</v>
      </c>
      <c r="C703" s="57">
        <v>955</v>
      </c>
      <c r="D703" s="57">
        <v>1420</v>
      </c>
      <c r="E703" s="57">
        <v>1755</v>
      </c>
      <c r="F703" s="57">
        <v>1920</v>
      </c>
      <c r="G703" s="57">
        <v>2120</v>
      </c>
      <c r="H703" s="57">
        <v>2375</v>
      </c>
      <c r="I703" s="57">
        <v>2465</v>
      </c>
      <c r="J703" s="57">
        <v>2710</v>
      </c>
      <c r="K703" s="57">
        <v>2805</v>
      </c>
      <c r="L703" s="57">
        <v>2935</v>
      </c>
      <c r="M703" s="57">
        <v>3225</v>
      </c>
      <c r="N703" s="57">
        <v>3425</v>
      </c>
      <c r="O703" s="57">
        <v>3425</v>
      </c>
      <c r="P703" s="57">
        <v>3620</v>
      </c>
      <c r="Q703" s="57">
        <v>3680</v>
      </c>
      <c r="R703" s="57">
        <v>3940</v>
      </c>
      <c r="S703" s="57">
        <v>4125</v>
      </c>
      <c r="T703" s="57">
        <v>4210</v>
      </c>
      <c r="U703" s="57">
        <v>4395</v>
      </c>
      <c r="V703" s="57">
        <v>4915</v>
      </c>
      <c r="W703" s="57">
        <v>5915</v>
      </c>
      <c r="X703" s="57">
        <v>9130</v>
      </c>
      <c r="Y703" s="57">
        <v>19590</v>
      </c>
      <c r="Z703" s="57">
        <v>14055</v>
      </c>
      <c r="AA703" s="57">
        <v>10</v>
      </c>
      <c r="AB703">
        <f t="shared" si="84"/>
        <v>109530</v>
      </c>
      <c r="AC703" s="9" t="s">
        <v>139</v>
      </c>
      <c r="AD703" t="e">
        <f t="shared" si="85"/>
        <v>#REF!</v>
      </c>
      <c r="AE703" s="9" t="s">
        <v>139</v>
      </c>
      <c r="AF703">
        <f t="shared" si="86"/>
        <v>8590</v>
      </c>
      <c r="AG703">
        <f t="shared" si="87"/>
        <v>26985</v>
      </c>
      <c r="AH703">
        <f t="shared" si="88"/>
        <v>73955</v>
      </c>
      <c r="AI703" s="22">
        <f t="shared" si="89"/>
        <v>7.8426002008582127</v>
      </c>
      <c r="AJ703" s="28">
        <f t="shared" si="90"/>
        <v>24.637085729937002</v>
      </c>
      <c r="AK703" s="22">
        <f t="shared" si="91"/>
        <v>67.520314069204773</v>
      </c>
      <c r="AS703" s="9"/>
      <c r="AV703" s="9"/>
      <c r="BG703">
        <f>AX703</f>
        <v>0</v>
      </c>
      <c r="BH703" t="e">
        <f>VLOOKUP(BG703,AX703:AY882,2,0)</f>
        <v>#N/A</v>
      </c>
      <c r="BX703">
        <f t="shared" si="92"/>
        <v>0</v>
      </c>
      <c r="BY703" t="e">
        <f t="shared" si="93"/>
        <v>#N/A</v>
      </c>
      <c r="CP703">
        <f t="shared" si="94"/>
        <v>0</v>
      </c>
      <c r="CQ703" t="e">
        <f t="shared" si="95"/>
        <v>#N/A</v>
      </c>
    </row>
    <row r="704" spans="1:95" x14ac:dyDescent="0.25">
      <c r="A704" s="9" t="s">
        <v>140</v>
      </c>
      <c r="B704" s="57">
        <v>2945</v>
      </c>
      <c r="C704" s="57">
        <v>8960</v>
      </c>
      <c r="D704" s="57">
        <v>8915</v>
      </c>
      <c r="E704" s="57">
        <v>7310</v>
      </c>
      <c r="F704" s="57">
        <v>6320</v>
      </c>
      <c r="G704" s="57">
        <v>5860</v>
      </c>
      <c r="H704" s="57">
        <v>5200</v>
      </c>
      <c r="I704" s="57">
        <v>4705</v>
      </c>
      <c r="J704" s="57">
        <v>4225</v>
      </c>
      <c r="K704" s="57">
        <v>3925</v>
      </c>
      <c r="L704" s="57">
        <v>3670</v>
      </c>
      <c r="M704" s="57">
        <v>3565</v>
      </c>
      <c r="N704" s="57">
        <v>3325</v>
      </c>
      <c r="O704" s="57">
        <v>3345</v>
      </c>
      <c r="P704" s="57">
        <v>3295</v>
      </c>
      <c r="Q704" s="57">
        <v>3160</v>
      </c>
      <c r="R704" s="57">
        <v>3280</v>
      </c>
      <c r="S704" s="57">
        <v>3290</v>
      </c>
      <c r="T704" s="57">
        <v>4110</v>
      </c>
      <c r="U704" s="57">
        <v>4370</v>
      </c>
      <c r="V704" s="57">
        <v>4780</v>
      </c>
      <c r="W704" s="57">
        <v>5305</v>
      </c>
      <c r="X704" s="57">
        <v>6500</v>
      </c>
      <c r="Y704" s="57">
        <v>12380</v>
      </c>
      <c r="Z704" s="57">
        <v>22520</v>
      </c>
      <c r="AA704" s="57">
        <v>35</v>
      </c>
      <c r="AB704">
        <f t="shared" si="84"/>
        <v>145260</v>
      </c>
      <c r="AC704" s="9" t="s">
        <v>140</v>
      </c>
      <c r="AD704" t="e">
        <f t="shared" si="85"/>
        <v>#REF!</v>
      </c>
      <c r="AE704" s="9" t="s">
        <v>140</v>
      </c>
      <c r="AF704">
        <f t="shared" si="86"/>
        <v>40310</v>
      </c>
      <c r="AG704">
        <f t="shared" si="87"/>
        <v>35255</v>
      </c>
      <c r="AH704">
        <f t="shared" si="88"/>
        <v>69695</v>
      </c>
      <c r="AI704" s="22">
        <f t="shared" si="89"/>
        <v>27.750240947266967</v>
      </c>
      <c r="AJ704" s="28">
        <f t="shared" si="90"/>
        <v>24.270273991463583</v>
      </c>
      <c r="AK704" s="22">
        <f t="shared" si="91"/>
        <v>47.97948506126945</v>
      </c>
      <c r="AS704" s="9"/>
      <c r="AV704" s="9"/>
      <c r="BG704">
        <f>AX704</f>
        <v>0</v>
      </c>
      <c r="BH704" t="e">
        <f>VLOOKUP(BG704,AX704:AY883,2,0)</f>
        <v>#N/A</v>
      </c>
      <c r="BX704">
        <f t="shared" si="92"/>
        <v>0</v>
      </c>
      <c r="BY704" t="e">
        <f t="shared" si="93"/>
        <v>#N/A</v>
      </c>
      <c r="CP704">
        <f t="shared" si="94"/>
        <v>0</v>
      </c>
      <c r="CQ704" t="e">
        <f t="shared" si="95"/>
        <v>#N/A</v>
      </c>
    </row>
    <row r="705" spans="1:95" x14ac:dyDescent="0.25">
      <c r="A705" s="9" t="s">
        <v>141</v>
      </c>
      <c r="B705" s="57">
        <v>4520</v>
      </c>
      <c r="C705" s="57">
        <v>6150</v>
      </c>
      <c r="D705" s="57">
        <v>4445</v>
      </c>
      <c r="E705" s="57">
        <v>3925</v>
      </c>
      <c r="F705" s="57">
        <v>3700</v>
      </c>
      <c r="G705" s="57">
        <v>3460</v>
      </c>
      <c r="H705" s="57">
        <v>3035</v>
      </c>
      <c r="I705" s="57">
        <v>2665</v>
      </c>
      <c r="J705" s="57">
        <v>2270</v>
      </c>
      <c r="K705" s="57">
        <v>1935</v>
      </c>
      <c r="L705" s="57">
        <v>1645</v>
      </c>
      <c r="M705" s="57">
        <v>1405</v>
      </c>
      <c r="N705" s="57">
        <v>1195</v>
      </c>
      <c r="O705" s="57">
        <v>995</v>
      </c>
      <c r="P705" s="57">
        <v>825</v>
      </c>
      <c r="Q705" s="57">
        <v>715</v>
      </c>
      <c r="R705" s="57">
        <v>645</v>
      </c>
      <c r="S705" s="57">
        <v>560</v>
      </c>
      <c r="T705" s="57">
        <v>440</v>
      </c>
      <c r="U705" s="57">
        <v>335</v>
      </c>
      <c r="V705" s="57">
        <v>330</v>
      </c>
      <c r="W705" s="57">
        <v>310</v>
      </c>
      <c r="X705" s="57">
        <v>305</v>
      </c>
      <c r="Y705" s="57">
        <v>240</v>
      </c>
      <c r="Z705" s="57">
        <v>3040</v>
      </c>
      <c r="AA705" s="57">
        <v>530</v>
      </c>
      <c r="AB705">
        <f t="shared" ref="AB705:AB756" si="96">SUM(B705:Z705)</f>
        <v>49090</v>
      </c>
      <c r="AC705" s="9" t="s">
        <v>141</v>
      </c>
      <c r="AD705" t="e">
        <f t="shared" ref="AD705:AD755" si="97">INDEX($B$576:$AA$755,MATCH(AC705,$A$576:$A$755,0),MATCH($AD$575,$B$575:$AA$575,0))</f>
        <v>#REF!</v>
      </c>
      <c r="AE705" s="9" t="s">
        <v>141</v>
      </c>
      <c r="AF705">
        <f t="shared" ref="AF705:AF755" si="98">SUM(B705:G705)</f>
        <v>26200</v>
      </c>
      <c r="AG705">
        <f t="shared" ref="AG705:AG755" si="99">SUM(H705:P705)</f>
        <v>15970</v>
      </c>
      <c r="AH705">
        <f t="shared" ref="AH705:AH755" si="100">SUM(Q705:Z705)</f>
        <v>6920</v>
      </c>
      <c r="AI705" s="22">
        <f t="shared" ref="AI705:AI756" si="101">(AF705/AB705)*100</f>
        <v>53.371358728865346</v>
      </c>
      <c r="AJ705" s="28">
        <f t="shared" ref="AJ705:AJ756" si="102">(AG705/AB705)*100</f>
        <v>32.532083927480137</v>
      </c>
      <c r="AK705" s="22">
        <f t="shared" ref="AK705:AK756" si="103">(AH705/AB705)*100</f>
        <v>14.096557343654512</v>
      </c>
      <c r="AS705" s="9"/>
      <c r="AV705" s="9"/>
      <c r="BG705">
        <f>AX705</f>
        <v>0</v>
      </c>
      <c r="BH705" t="e">
        <f>VLOOKUP(BG705,AX705:AY884,2,0)</f>
        <v>#N/A</v>
      </c>
      <c r="BX705">
        <f t="shared" si="92"/>
        <v>0</v>
      </c>
      <c r="BY705" t="e">
        <f t="shared" si="93"/>
        <v>#N/A</v>
      </c>
      <c r="CP705">
        <f t="shared" si="94"/>
        <v>0</v>
      </c>
      <c r="CQ705" t="e">
        <f t="shared" si="95"/>
        <v>#N/A</v>
      </c>
    </row>
    <row r="706" spans="1:95" x14ac:dyDescent="0.25">
      <c r="A706" s="9" t="s">
        <v>142</v>
      </c>
      <c r="B706" s="57">
        <v>135</v>
      </c>
      <c r="C706" s="57">
        <v>605</v>
      </c>
      <c r="D706" s="57">
        <v>1180</v>
      </c>
      <c r="E706" s="57">
        <v>1690</v>
      </c>
      <c r="F706" s="57">
        <v>2130</v>
      </c>
      <c r="G706" s="57">
        <v>2430</v>
      </c>
      <c r="H706" s="57">
        <v>2585</v>
      </c>
      <c r="I706" s="57">
        <v>2685</v>
      </c>
      <c r="J706" s="57">
        <v>2830</v>
      </c>
      <c r="K706" s="57">
        <v>2835</v>
      </c>
      <c r="L706" s="57">
        <v>2800</v>
      </c>
      <c r="M706" s="57">
        <v>2820</v>
      </c>
      <c r="N706" s="57">
        <v>2865</v>
      </c>
      <c r="O706" s="57">
        <v>2870</v>
      </c>
      <c r="P706" s="57">
        <v>2700</v>
      </c>
      <c r="Q706" s="57">
        <v>2770</v>
      </c>
      <c r="R706" s="57">
        <v>2775</v>
      </c>
      <c r="S706" s="57">
        <v>2555</v>
      </c>
      <c r="T706" s="57">
        <v>2680</v>
      </c>
      <c r="U706" s="57">
        <v>2805</v>
      </c>
      <c r="V706" s="57">
        <v>2750</v>
      </c>
      <c r="W706" s="57">
        <v>2850</v>
      </c>
      <c r="X706" s="57">
        <v>3290</v>
      </c>
      <c r="Y706" s="57">
        <v>8735</v>
      </c>
      <c r="Z706" s="57">
        <v>20370</v>
      </c>
      <c r="AA706" s="57">
        <v>15</v>
      </c>
      <c r="AB706">
        <f t="shared" si="96"/>
        <v>84740</v>
      </c>
      <c r="AC706" s="9" t="s">
        <v>142</v>
      </c>
      <c r="AD706" t="e">
        <f t="shared" si="97"/>
        <v>#REF!</v>
      </c>
      <c r="AE706" s="9" t="s">
        <v>142</v>
      </c>
      <c r="AF706">
        <f t="shared" si="98"/>
        <v>8170</v>
      </c>
      <c r="AG706">
        <f t="shared" si="99"/>
        <v>24990</v>
      </c>
      <c r="AH706">
        <f t="shared" si="100"/>
        <v>51580</v>
      </c>
      <c r="AI706" s="22">
        <f t="shared" si="101"/>
        <v>9.6412556053811667</v>
      </c>
      <c r="AJ706" s="28">
        <f t="shared" si="102"/>
        <v>29.490205333962709</v>
      </c>
      <c r="AK706" s="22">
        <f t="shared" si="103"/>
        <v>60.868539060656126</v>
      </c>
      <c r="AS706" s="9"/>
      <c r="AV706" s="9"/>
      <c r="BG706">
        <f>AX706</f>
        <v>0</v>
      </c>
      <c r="BH706" t="e">
        <f>VLOOKUP(BG706,AX706:AY885,2,0)</f>
        <v>#N/A</v>
      </c>
      <c r="BX706">
        <f t="shared" si="92"/>
        <v>0</v>
      </c>
      <c r="BY706" t="e">
        <f t="shared" si="93"/>
        <v>#N/A</v>
      </c>
      <c r="CP706">
        <f t="shared" si="94"/>
        <v>0</v>
      </c>
      <c r="CQ706" t="e">
        <f t="shared" si="95"/>
        <v>#N/A</v>
      </c>
    </row>
    <row r="707" spans="1:95" x14ac:dyDescent="0.25">
      <c r="A707" s="9" t="s">
        <v>143</v>
      </c>
      <c r="B707" s="57">
        <v>210</v>
      </c>
      <c r="C707" s="57">
        <v>480</v>
      </c>
      <c r="D707" s="57">
        <v>820</v>
      </c>
      <c r="E707" s="57">
        <v>1345</v>
      </c>
      <c r="F707" s="57">
        <v>1845</v>
      </c>
      <c r="G707" s="57">
        <v>2320</v>
      </c>
      <c r="H707" s="57">
        <v>2560</v>
      </c>
      <c r="I707" s="57">
        <v>2835</v>
      </c>
      <c r="J707" s="57">
        <v>2990</v>
      </c>
      <c r="K707" s="57">
        <v>3090</v>
      </c>
      <c r="L707" s="57">
        <v>3150</v>
      </c>
      <c r="M707" s="57">
        <v>3175</v>
      </c>
      <c r="N707" s="57">
        <v>3325</v>
      </c>
      <c r="O707" s="57">
        <v>3280</v>
      </c>
      <c r="P707" s="57">
        <v>3375</v>
      </c>
      <c r="Q707" s="57">
        <v>3300</v>
      </c>
      <c r="R707" s="57">
        <v>3350</v>
      </c>
      <c r="S707" s="57">
        <v>3330</v>
      </c>
      <c r="T707" s="57">
        <v>3495</v>
      </c>
      <c r="U707" s="57">
        <v>3620</v>
      </c>
      <c r="V707" s="57">
        <v>3845</v>
      </c>
      <c r="W707" s="57">
        <v>3930</v>
      </c>
      <c r="X707" s="57">
        <v>4870</v>
      </c>
      <c r="Y707" s="57">
        <v>22385</v>
      </c>
      <c r="Z707" s="57">
        <v>4950</v>
      </c>
      <c r="AA707" s="57">
        <v>30</v>
      </c>
      <c r="AB707">
        <f t="shared" si="96"/>
        <v>91875</v>
      </c>
      <c r="AC707" s="9" t="s">
        <v>143</v>
      </c>
      <c r="AD707" t="e">
        <f t="shared" si="97"/>
        <v>#REF!</v>
      </c>
      <c r="AE707" s="9" t="s">
        <v>143</v>
      </c>
      <c r="AF707">
        <f t="shared" si="98"/>
        <v>7020</v>
      </c>
      <c r="AG707">
        <f t="shared" si="99"/>
        <v>27780</v>
      </c>
      <c r="AH707">
        <f t="shared" si="100"/>
        <v>57075</v>
      </c>
      <c r="AI707" s="22">
        <f t="shared" si="101"/>
        <v>7.6408163265306124</v>
      </c>
      <c r="AJ707" s="28">
        <f t="shared" si="102"/>
        <v>30.236734693877548</v>
      </c>
      <c r="AK707" s="22">
        <f t="shared" si="103"/>
        <v>62.122448979591837</v>
      </c>
      <c r="AS707" s="9"/>
      <c r="AV707" s="9"/>
      <c r="BG707">
        <f>AX707</f>
        <v>0</v>
      </c>
      <c r="BH707" t="e">
        <f>VLOOKUP(BG707,AX707:AY886,2,0)</f>
        <v>#N/A</v>
      </c>
      <c r="BX707">
        <f t="shared" si="92"/>
        <v>0</v>
      </c>
      <c r="BY707" t="e">
        <f t="shared" si="93"/>
        <v>#N/A</v>
      </c>
      <c r="CP707">
        <f t="shared" si="94"/>
        <v>0</v>
      </c>
      <c r="CQ707" t="e">
        <f t="shared" si="95"/>
        <v>#N/A</v>
      </c>
    </row>
    <row r="708" spans="1:95" x14ac:dyDescent="0.25">
      <c r="A708" s="9" t="s">
        <v>144</v>
      </c>
      <c r="B708" s="57">
        <v>800</v>
      </c>
      <c r="C708" s="57">
        <v>3145</v>
      </c>
      <c r="D708" s="57">
        <v>5640</v>
      </c>
      <c r="E708" s="57">
        <v>7160</v>
      </c>
      <c r="F708" s="57">
        <v>7940</v>
      </c>
      <c r="G708" s="57">
        <v>7860</v>
      </c>
      <c r="H708" s="57">
        <v>7515</v>
      </c>
      <c r="I708" s="57">
        <v>6990</v>
      </c>
      <c r="J708" s="57">
        <v>6070</v>
      </c>
      <c r="K708" s="57">
        <v>5240</v>
      </c>
      <c r="L708" s="57">
        <v>4520</v>
      </c>
      <c r="M708" s="57">
        <v>3650</v>
      </c>
      <c r="N708" s="57">
        <v>3255</v>
      </c>
      <c r="O708" s="57">
        <v>2485</v>
      </c>
      <c r="P708" s="57">
        <v>2095</v>
      </c>
      <c r="Q708" s="57">
        <v>1680</v>
      </c>
      <c r="R708" s="57">
        <v>1425</v>
      </c>
      <c r="S708" s="57">
        <v>1150</v>
      </c>
      <c r="T708" s="57">
        <v>950</v>
      </c>
      <c r="U708" s="57">
        <v>750</v>
      </c>
      <c r="V708" s="57">
        <v>610</v>
      </c>
      <c r="W708" s="57">
        <v>520</v>
      </c>
      <c r="X708" s="57">
        <v>420</v>
      </c>
      <c r="Y708" s="57">
        <v>375</v>
      </c>
      <c r="Z708" s="57">
        <v>235</v>
      </c>
      <c r="AA708" s="57">
        <v>0</v>
      </c>
      <c r="AB708">
        <f t="shared" si="96"/>
        <v>82480</v>
      </c>
      <c r="AC708" s="9" t="s">
        <v>144</v>
      </c>
      <c r="AD708" t="e">
        <f t="shared" si="97"/>
        <v>#REF!</v>
      </c>
      <c r="AE708" s="9" t="s">
        <v>144</v>
      </c>
      <c r="AF708">
        <f t="shared" si="98"/>
        <v>32545</v>
      </c>
      <c r="AG708">
        <f t="shared" si="99"/>
        <v>41820</v>
      </c>
      <c r="AH708">
        <f t="shared" si="100"/>
        <v>8115</v>
      </c>
      <c r="AI708" s="22">
        <f t="shared" si="101"/>
        <v>39.458050436469449</v>
      </c>
      <c r="AJ708" s="28">
        <f t="shared" si="102"/>
        <v>50.703200775945689</v>
      </c>
      <c r="AK708" s="22">
        <f t="shared" si="103"/>
        <v>9.8387487875848691</v>
      </c>
      <c r="AS708" s="9"/>
      <c r="AV708" s="9"/>
      <c r="BG708">
        <f>AX708</f>
        <v>0</v>
      </c>
      <c r="BH708" t="e">
        <f>VLOOKUP(BG708,AX708:AY887,2,0)</f>
        <v>#N/A</v>
      </c>
      <c r="BX708">
        <f t="shared" si="92"/>
        <v>0</v>
      </c>
      <c r="BY708" t="e">
        <f t="shared" si="93"/>
        <v>#N/A</v>
      </c>
      <c r="CP708">
        <f t="shared" si="94"/>
        <v>0</v>
      </c>
      <c r="CQ708" t="e">
        <f t="shared" si="95"/>
        <v>#N/A</v>
      </c>
    </row>
    <row r="709" spans="1:95" x14ac:dyDescent="0.25">
      <c r="A709" s="9" t="s">
        <v>145</v>
      </c>
      <c r="B709" s="57">
        <v>930</v>
      </c>
      <c r="C709" s="57">
        <v>2605</v>
      </c>
      <c r="D709" s="57">
        <v>3430</v>
      </c>
      <c r="E709" s="57">
        <v>3745</v>
      </c>
      <c r="F709" s="57">
        <v>3735</v>
      </c>
      <c r="G709" s="57">
        <v>3520</v>
      </c>
      <c r="H709" s="57">
        <v>3285</v>
      </c>
      <c r="I709" s="57">
        <v>3100</v>
      </c>
      <c r="J709" s="57">
        <v>2940</v>
      </c>
      <c r="K709" s="57">
        <v>2860</v>
      </c>
      <c r="L709" s="57">
        <v>2785</v>
      </c>
      <c r="M709" s="57">
        <v>2700</v>
      </c>
      <c r="N709" s="57">
        <v>2665</v>
      </c>
      <c r="O709" s="57">
        <v>2670</v>
      </c>
      <c r="P709" s="57">
        <v>2675</v>
      </c>
      <c r="Q709" s="57">
        <v>2660</v>
      </c>
      <c r="R709" s="57">
        <v>2685</v>
      </c>
      <c r="S709" s="57">
        <v>2680</v>
      </c>
      <c r="T709" s="57">
        <v>2775</v>
      </c>
      <c r="U709" s="57">
        <v>2715</v>
      </c>
      <c r="V709" s="57">
        <v>2815</v>
      </c>
      <c r="W709" s="57">
        <v>3020</v>
      </c>
      <c r="X709" s="57">
        <v>3695</v>
      </c>
      <c r="Y709" s="57">
        <v>11215</v>
      </c>
      <c r="Z709" s="57">
        <v>13515</v>
      </c>
      <c r="AA709" s="57">
        <v>10</v>
      </c>
      <c r="AB709">
        <f t="shared" si="96"/>
        <v>91420</v>
      </c>
      <c r="AC709" s="9" t="s">
        <v>145</v>
      </c>
      <c r="AD709" t="e">
        <f t="shared" si="97"/>
        <v>#REF!</v>
      </c>
      <c r="AE709" s="9" t="s">
        <v>145</v>
      </c>
      <c r="AF709">
        <f t="shared" si="98"/>
        <v>17965</v>
      </c>
      <c r="AG709">
        <f t="shared" si="99"/>
        <v>25680</v>
      </c>
      <c r="AH709">
        <f t="shared" si="100"/>
        <v>47775</v>
      </c>
      <c r="AI709" s="22">
        <f t="shared" si="101"/>
        <v>19.651061036972216</v>
      </c>
      <c r="AJ709" s="28">
        <f t="shared" si="102"/>
        <v>28.090133450010939</v>
      </c>
      <c r="AK709" s="22">
        <f t="shared" si="103"/>
        <v>52.258805513016846</v>
      </c>
      <c r="AS709" s="9"/>
      <c r="AV709" s="9"/>
      <c r="BG709">
        <f>AX709</f>
        <v>0</v>
      </c>
      <c r="BH709" t="e">
        <f>VLOOKUP(BG709,AX709:AY888,2,0)</f>
        <v>#N/A</v>
      </c>
      <c r="BX709">
        <f t="shared" si="92"/>
        <v>0</v>
      </c>
      <c r="BY709" t="e">
        <f t="shared" si="93"/>
        <v>#N/A</v>
      </c>
      <c r="CP709">
        <f t="shared" si="94"/>
        <v>0</v>
      </c>
      <c r="CQ709" t="e">
        <f t="shared" si="95"/>
        <v>#N/A</v>
      </c>
    </row>
    <row r="710" spans="1:95" x14ac:dyDescent="0.25">
      <c r="A710" s="9" t="s">
        <v>146</v>
      </c>
      <c r="B710" s="57">
        <v>30</v>
      </c>
      <c r="C710" s="57">
        <v>170</v>
      </c>
      <c r="D710" s="57">
        <v>230</v>
      </c>
      <c r="E710" s="57">
        <v>250</v>
      </c>
      <c r="F710" s="57">
        <v>190</v>
      </c>
      <c r="G710" s="57">
        <v>135</v>
      </c>
      <c r="H710" s="57">
        <v>145</v>
      </c>
      <c r="I710" s="57">
        <v>90</v>
      </c>
      <c r="J710" s="57">
        <v>55</v>
      </c>
      <c r="K710" s="57">
        <v>40</v>
      </c>
      <c r="L710" s="57">
        <v>35</v>
      </c>
      <c r="M710" s="57">
        <v>20</v>
      </c>
      <c r="N710" s="57">
        <v>15</v>
      </c>
      <c r="O710" s="57">
        <v>15</v>
      </c>
      <c r="P710" s="57">
        <v>0</v>
      </c>
      <c r="Q710" s="57">
        <v>10</v>
      </c>
      <c r="R710" s="57">
        <v>0</v>
      </c>
      <c r="S710" s="57">
        <v>0</v>
      </c>
      <c r="T710" s="57">
        <v>0</v>
      </c>
      <c r="U710" s="57">
        <v>0</v>
      </c>
      <c r="V710" s="57">
        <v>0</v>
      </c>
      <c r="W710" s="57">
        <v>0</v>
      </c>
      <c r="X710" s="57">
        <v>0</v>
      </c>
      <c r="Y710" s="57">
        <v>0</v>
      </c>
      <c r="Z710" s="57">
        <v>0</v>
      </c>
      <c r="AA710" s="57">
        <v>0</v>
      </c>
      <c r="AB710">
        <f t="shared" si="96"/>
        <v>1430</v>
      </c>
      <c r="AC710" s="9" t="s">
        <v>146</v>
      </c>
      <c r="AD710" t="e">
        <f t="shared" si="97"/>
        <v>#REF!</v>
      </c>
      <c r="AE710" s="9" t="s">
        <v>146</v>
      </c>
      <c r="AF710">
        <f t="shared" si="98"/>
        <v>1005</v>
      </c>
      <c r="AG710">
        <f t="shared" si="99"/>
        <v>415</v>
      </c>
      <c r="AH710">
        <f t="shared" si="100"/>
        <v>10</v>
      </c>
      <c r="AI710" s="22">
        <f t="shared" si="101"/>
        <v>70.27972027972028</v>
      </c>
      <c r="AJ710" s="28">
        <f t="shared" si="102"/>
        <v>29.02097902097902</v>
      </c>
      <c r="AK710" s="22">
        <f t="shared" si="103"/>
        <v>0.69930069930069927</v>
      </c>
      <c r="AS710" s="9"/>
      <c r="AV710" s="9"/>
      <c r="BG710">
        <f>AX710</f>
        <v>0</v>
      </c>
      <c r="BH710" t="e">
        <f>VLOOKUP(BG710,AX710:AY889,2,0)</f>
        <v>#N/A</v>
      </c>
      <c r="BX710">
        <f t="shared" si="92"/>
        <v>0</v>
      </c>
      <c r="BY710" t="e">
        <f t="shared" si="93"/>
        <v>#N/A</v>
      </c>
      <c r="CP710">
        <f t="shared" si="94"/>
        <v>0</v>
      </c>
      <c r="CQ710" t="e">
        <f t="shared" si="95"/>
        <v>#N/A</v>
      </c>
    </row>
    <row r="711" spans="1:95" x14ac:dyDescent="0.25">
      <c r="A711" s="9" t="s">
        <v>147</v>
      </c>
      <c r="B711" s="57">
        <v>10</v>
      </c>
      <c r="C711" s="57">
        <v>40</v>
      </c>
      <c r="D711" s="57">
        <v>65</v>
      </c>
      <c r="E711" s="57">
        <v>60</v>
      </c>
      <c r="F711" s="57">
        <v>45</v>
      </c>
      <c r="G711" s="57">
        <v>35</v>
      </c>
      <c r="H711" s="57">
        <v>25</v>
      </c>
      <c r="I711" s="57">
        <v>30</v>
      </c>
      <c r="J711" s="57">
        <v>20</v>
      </c>
      <c r="K711" s="57">
        <v>15</v>
      </c>
      <c r="L711" s="57">
        <v>15</v>
      </c>
      <c r="M711" s="57">
        <v>0</v>
      </c>
      <c r="N711" s="57">
        <v>0</v>
      </c>
      <c r="O711" s="57">
        <v>0</v>
      </c>
      <c r="P711" s="57">
        <v>0</v>
      </c>
      <c r="Q711" s="57">
        <v>0</v>
      </c>
      <c r="R711" s="57">
        <v>0</v>
      </c>
      <c r="S711" s="57">
        <v>0</v>
      </c>
      <c r="T711" s="57">
        <v>0</v>
      </c>
      <c r="U711" s="57">
        <v>0</v>
      </c>
      <c r="V711" s="57">
        <v>0</v>
      </c>
      <c r="W711" s="57">
        <v>0</v>
      </c>
      <c r="X711" s="57">
        <v>0</v>
      </c>
      <c r="Y711" s="57">
        <v>0</v>
      </c>
      <c r="Z711" s="57">
        <v>0</v>
      </c>
      <c r="AA711" s="57">
        <v>0</v>
      </c>
      <c r="AB711">
        <f t="shared" si="96"/>
        <v>360</v>
      </c>
      <c r="AC711" s="9" t="s">
        <v>147</v>
      </c>
      <c r="AD711" t="e">
        <f t="shared" si="97"/>
        <v>#REF!</v>
      </c>
      <c r="AE711" s="9" t="s">
        <v>147</v>
      </c>
      <c r="AF711">
        <f t="shared" si="98"/>
        <v>255</v>
      </c>
      <c r="AG711">
        <f t="shared" si="99"/>
        <v>105</v>
      </c>
      <c r="AH711">
        <f t="shared" si="100"/>
        <v>0</v>
      </c>
      <c r="AI711" s="22">
        <f t="shared" si="101"/>
        <v>70.833333333333343</v>
      </c>
      <c r="AJ711" s="28">
        <f t="shared" si="102"/>
        <v>29.166666666666668</v>
      </c>
      <c r="AK711" s="22">
        <f t="shared" si="103"/>
        <v>0</v>
      </c>
      <c r="AS711" s="9"/>
      <c r="AV711" s="9"/>
      <c r="BG711">
        <f>AX711</f>
        <v>0</v>
      </c>
      <c r="BH711" t="e">
        <f>VLOOKUP(BG711,AX711:AY890,2,0)</f>
        <v>#N/A</v>
      </c>
      <c r="BX711">
        <f t="shared" si="92"/>
        <v>0</v>
      </c>
      <c r="BY711" t="e">
        <f t="shared" si="93"/>
        <v>#N/A</v>
      </c>
      <c r="CP711">
        <f t="shared" si="94"/>
        <v>0</v>
      </c>
      <c r="CQ711" t="e">
        <f t="shared" si="95"/>
        <v>#N/A</v>
      </c>
    </row>
    <row r="712" spans="1:95" x14ac:dyDescent="0.25">
      <c r="A712" s="9" t="s">
        <v>148</v>
      </c>
      <c r="B712" s="57">
        <v>3670</v>
      </c>
      <c r="C712" s="57">
        <v>3150</v>
      </c>
      <c r="D712" s="57">
        <v>2900</v>
      </c>
      <c r="E712" s="57">
        <v>3085</v>
      </c>
      <c r="F712" s="57">
        <v>3390</v>
      </c>
      <c r="G712" s="57">
        <v>3475</v>
      </c>
      <c r="H712" s="57">
        <v>3515</v>
      </c>
      <c r="I712" s="57">
        <v>3505</v>
      </c>
      <c r="J712" s="57">
        <v>3345</v>
      </c>
      <c r="K712" s="57">
        <v>3045</v>
      </c>
      <c r="L712" s="57">
        <v>2810</v>
      </c>
      <c r="M712" s="57">
        <v>2730</v>
      </c>
      <c r="N712" s="57">
        <v>2525</v>
      </c>
      <c r="O712" s="57">
        <v>2450</v>
      </c>
      <c r="P712" s="57">
        <v>2245</v>
      </c>
      <c r="Q712" s="57">
        <v>2210</v>
      </c>
      <c r="R712" s="57">
        <v>2075</v>
      </c>
      <c r="S712" s="57">
        <v>2050</v>
      </c>
      <c r="T712" s="57">
        <v>2005</v>
      </c>
      <c r="U712" s="57">
        <v>1905</v>
      </c>
      <c r="V712" s="57">
        <v>1965</v>
      </c>
      <c r="W712" s="57">
        <v>1915</v>
      </c>
      <c r="X712" s="57">
        <v>2330</v>
      </c>
      <c r="Y712" s="57">
        <v>3625</v>
      </c>
      <c r="Z712" s="57">
        <v>13735</v>
      </c>
      <c r="AA712" s="57">
        <v>30</v>
      </c>
      <c r="AB712">
        <f t="shared" si="96"/>
        <v>79655</v>
      </c>
      <c r="AC712" s="9" t="s">
        <v>148</v>
      </c>
      <c r="AD712" t="e">
        <f t="shared" si="97"/>
        <v>#REF!</v>
      </c>
      <c r="AE712" s="9" t="s">
        <v>148</v>
      </c>
      <c r="AF712">
        <f t="shared" si="98"/>
        <v>19670</v>
      </c>
      <c r="AG712">
        <f t="shared" si="99"/>
        <v>26170</v>
      </c>
      <c r="AH712">
        <f t="shared" si="100"/>
        <v>33815</v>
      </c>
      <c r="AI712" s="22">
        <f t="shared" si="101"/>
        <v>24.693992844140354</v>
      </c>
      <c r="AJ712" s="28">
        <f t="shared" si="102"/>
        <v>32.854183667064213</v>
      </c>
      <c r="AK712" s="22">
        <f t="shared" si="103"/>
        <v>42.451823488795434</v>
      </c>
      <c r="AS712" s="9"/>
      <c r="AV712" s="9"/>
      <c r="BG712">
        <f>AX712</f>
        <v>0</v>
      </c>
      <c r="BH712" t="e">
        <f>VLOOKUP(BG712,AX712:AY891,2,0)</f>
        <v>#N/A</v>
      </c>
      <c r="BX712">
        <f t="shared" si="92"/>
        <v>0</v>
      </c>
      <c r="BY712" t="e">
        <f t="shared" si="93"/>
        <v>#N/A</v>
      </c>
      <c r="CP712">
        <f t="shared" si="94"/>
        <v>0</v>
      </c>
      <c r="CQ712" t="e">
        <f t="shared" si="95"/>
        <v>#N/A</v>
      </c>
    </row>
    <row r="713" spans="1:95" x14ac:dyDescent="0.25">
      <c r="A713" s="9" t="s">
        <v>149</v>
      </c>
      <c r="B713" s="57">
        <v>95</v>
      </c>
      <c r="C713" s="57">
        <v>270</v>
      </c>
      <c r="D713" s="57">
        <v>285</v>
      </c>
      <c r="E713" s="57">
        <v>285</v>
      </c>
      <c r="F713" s="57">
        <v>380</v>
      </c>
      <c r="G713" s="57">
        <v>465</v>
      </c>
      <c r="H713" s="57">
        <v>505</v>
      </c>
      <c r="I713" s="57">
        <v>555</v>
      </c>
      <c r="J713" s="57">
        <v>635</v>
      </c>
      <c r="K713" s="57">
        <v>785</v>
      </c>
      <c r="L713" s="57">
        <v>870</v>
      </c>
      <c r="M713" s="57">
        <v>995</v>
      </c>
      <c r="N713" s="57">
        <v>1085</v>
      </c>
      <c r="O713" s="57">
        <v>1240</v>
      </c>
      <c r="P713" s="57">
        <v>1380</v>
      </c>
      <c r="Q713" s="57">
        <v>1515</v>
      </c>
      <c r="R713" s="57">
        <v>1545</v>
      </c>
      <c r="S713" s="57">
        <v>1665</v>
      </c>
      <c r="T713" s="57">
        <v>1840</v>
      </c>
      <c r="U713" s="57">
        <v>2060</v>
      </c>
      <c r="V713" s="57">
        <v>2175</v>
      </c>
      <c r="W713" s="57">
        <v>2410</v>
      </c>
      <c r="X713" s="57">
        <v>3210</v>
      </c>
      <c r="Y713" s="57">
        <v>6820</v>
      </c>
      <c r="Z713" s="57">
        <v>13745</v>
      </c>
      <c r="AA713" s="57">
        <v>0</v>
      </c>
      <c r="AB713">
        <f t="shared" si="96"/>
        <v>46815</v>
      </c>
      <c r="AC713" s="9" t="s">
        <v>149</v>
      </c>
      <c r="AD713" t="e">
        <f t="shared" si="97"/>
        <v>#REF!</v>
      </c>
      <c r="AE713" s="9" t="s">
        <v>149</v>
      </c>
      <c r="AF713">
        <f t="shared" si="98"/>
        <v>1780</v>
      </c>
      <c r="AG713">
        <f t="shared" si="99"/>
        <v>8050</v>
      </c>
      <c r="AH713">
        <f t="shared" si="100"/>
        <v>36985</v>
      </c>
      <c r="AI713" s="22">
        <f t="shared" si="101"/>
        <v>3.8022001495247251</v>
      </c>
      <c r="AJ713" s="28">
        <f t="shared" si="102"/>
        <v>17.195343372850584</v>
      </c>
      <c r="AK713" s="22">
        <f t="shared" si="103"/>
        <v>79.00245647762469</v>
      </c>
      <c r="AS713" s="9"/>
      <c r="AV713" s="9"/>
      <c r="BG713">
        <f>AX713</f>
        <v>0</v>
      </c>
      <c r="BH713" t="e">
        <f>VLOOKUP(BG713,AX713:AY892,2,0)</f>
        <v>#N/A</v>
      </c>
      <c r="BX713">
        <f t="shared" si="92"/>
        <v>0</v>
      </c>
      <c r="BY713" t="e">
        <f t="shared" si="93"/>
        <v>#N/A</v>
      </c>
      <c r="CP713">
        <f t="shared" si="94"/>
        <v>0</v>
      </c>
      <c r="CQ713" t="e">
        <f t="shared" si="95"/>
        <v>#N/A</v>
      </c>
    </row>
    <row r="714" spans="1:95" x14ac:dyDescent="0.25">
      <c r="A714" s="9" t="s">
        <v>150</v>
      </c>
      <c r="B714" s="57">
        <v>615</v>
      </c>
      <c r="C714" s="57">
        <v>4440</v>
      </c>
      <c r="D714" s="57">
        <v>8690</v>
      </c>
      <c r="E714" s="57">
        <v>9385</v>
      </c>
      <c r="F714" s="57">
        <v>8645</v>
      </c>
      <c r="G714" s="57">
        <v>7600</v>
      </c>
      <c r="H714" s="57">
        <v>6730</v>
      </c>
      <c r="I714" s="57">
        <v>5975</v>
      </c>
      <c r="J714" s="57">
        <v>5515</v>
      </c>
      <c r="K714" s="57">
        <v>5335</v>
      </c>
      <c r="L714" s="57">
        <v>4970</v>
      </c>
      <c r="M714" s="57">
        <v>4860</v>
      </c>
      <c r="N714" s="57">
        <v>4730</v>
      </c>
      <c r="O714" s="57">
        <v>4600</v>
      </c>
      <c r="P714" s="57">
        <v>4545</v>
      </c>
      <c r="Q714" s="57">
        <v>4420</v>
      </c>
      <c r="R714" s="57">
        <v>4160</v>
      </c>
      <c r="S714" s="57">
        <v>4065</v>
      </c>
      <c r="T714" s="57">
        <v>4320</v>
      </c>
      <c r="U714" s="57">
        <v>4360</v>
      </c>
      <c r="V714" s="57">
        <v>4420</v>
      </c>
      <c r="W714" s="57">
        <v>4720</v>
      </c>
      <c r="X714" s="57">
        <v>5075</v>
      </c>
      <c r="Y714" s="57">
        <v>7725</v>
      </c>
      <c r="Z714" s="57">
        <v>11405</v>
      </c>
      <c r="AA714" s="57">
        <v>20</v>
      </c>
      <c r="AB714">
        <f t="shared" si="96"/>
        <v>141305</v>
      </c>
      <c r="AC714" s="9" t="s">
        <v>150</v>
      </c>
      <c r="AD714" t="e">
        <f t="shared" si="97"/>
        <v>#REF!</v>
      </c>
      <c r="AE714" s="9" t="s">
        <v>150</v>
      </c>
      <c r="AF714">
        <f t="shared" si="98"/>
        <v>39375</v>
      </c>
      <c r="AG714">
        <f t="shared" si="99"/>
        <v>47260</v>
      </c>
      <c r="AH714">
        <f t="shared" si="100"/>
        <v>54670</v>
      </c>
      <c r="AI714" s="22">
        <f t="shared" si="101"/>
        <v>27.865256006510741</v>
      </c>
      <c r="AJ714" s="28">
        <f t="shared" si="102"/>
        <v>33.445384098227237</v>
      </c>
      <c r="AK714" s="22">
        <f t="shared" si="103"/>
        <v>38.689359895262022</v>
      </c>
      <c r="AS714" s="9"/>
      <c r="AV714" s="9"/>
      <c r="BG714">
        <f>AX714</f>
        <v>0</v>
      </c>
      <c r="BH714" t="e">
        <f>VLOOKUP(BG714,AX714:AY893,2,0)</f>
        <v>#N/A</v>
      </c>
      <c r="BX714">
        <f t="shared" si="92"/>
        <v>0</v>
      </c>
      <c r="BY714" t="e">
        <f t="shared" si="93"/>
        <v>#N/A</v>
      </c>
      <c r="CP714">
        <f t="shared" si="94"/>
        <v>0</v>
      </c>
      <c r="CQ714" t="e">
        <f t="shared" si="95"/>
        <v>#N/A</v>
      </c>
    </row>
    <row r="715" spans="1:95" x14ac:dyDescent="0.25">
      <c r="A715" s="9" t="s">
        <v>151</v>
      </c>
      <c r="B715" s="57">
        <v>1150</v>
      </c>
      <c r="C715" s="57">
        <v>2005</v>
      </c>
      <c r="D715" s="57">
        <v>2070</v>
      </c>
      <c r="E715" s="57">
        <v>2015</v>
      </c>
      <c r="F715" s="57">
        <v>2355</v>
      </c>
      <c r="G715" s="57">
        <v>2590</v>
      </c>
      <c r="H715" s="57">
        <v>2675</v>
      </c>
      <c r="I715" s="57">
        <v>2780</v>
      </c>
      <c r="J715" s="57">
        <v>2845</v>
      </c>
      <c r="K715" s="57">
        <v>2880</v>
      </c>
      <c r="L715" s="57">
        <v>2885</v>
      </c>
      <c r="M715" s="57">
        <v>2855</v>
      </c>
      <c r="N715" s="57">
        <v>3020</v>
      </c>
      <c r="O715" s="57">
        <v>2965</v>
      </c>
      <c r="P715" s="57">
        <v>3035</v>
      </c>
      <c r="Q715" s="57">
        <v>3080</v>
      </c>
      <c r="R715" s="57">
        <v>3100</v>
      </c>
      <c r="S715" s="57">
        <v>3265</v>
      </c>
      <c r="T715" s="57">
        <v>3550</v>
      </c>
      <c r="U715" s="57">
        <v>3430</v>
      </c>
      <c r="V715" s="57">
        <v>3105</v>
      </c>
      <c r="W715" s="57">
        <v>2700</v>
      </c>
      <c r="X715" s="57">
        <v>3080</v>
      </c>
      <c r="Y715" s="57">
        <v>6820</v>
      </c>
      <c r="Z715" s="57">
        <v>17440</v>
      </c>
      <c r="AA715" s="57">
        <v>260</v>
      </c>
      <c r="AB715">
        <f t="shared" si="96"/>
        <v>87695</v>
      </c>
      <c r="AC715" s="9" t="s">
        <v>151</v>
      </c>
      <c r="AD715" t="e">
        <f t="shared" si="97"/>
        <v>#REF!</v>
      </c>
      <c r="AE715" s="9" t="s">
        <v>151</v>
      </c>
      <c r="AF715">
        <f t="shared" si="98"/>
        <v>12185</v>
      </c>
      <c r="AG715">
        <f t="shared" si="99"/>
        <v>25940</v>
      </c>
      <c r="AH715">
        <f t="shared" si="100"/>
        <v>49570</v>
      </c>
      <c r="AI715" s="22">
        <f t="shared" si="101"/>
        <v>13.894748845430186</v>
      </c>
      <c r="AJ715" s="28">
        <f t="shared" si="102"/>
        <v>29.57979360282798</v>
      </c>
      <c r="AK715" s="22">
        <f t="shared" si="103"/>
        <v>56.52545755174183</v>
      </c>
      <c r="AS715" s="9"/>
      <c r="AV715" s="9"/>
      <c r="BG715">
        <f>AX715</f>
        <v>0</v>
      </c>
      <c r="BH715" t="e">
        <f>VLOOKUP(BG715,AX715:AY894,2,0)</f>
        <v>#N/A</v>
      </c>
      <c r="BX715">
        <f t="shared" si="92"/>
        <v>0</v>
      </c>
      <c r="BY715" t="e">
        <f t="shared" si="93"/>
        <v>#N/A</v>
      </c>
      <c r="CP715">
        <f t="shared" si="94"/>
        <v>0</v>
      </c>
      <c r="CQ715" t="e">
        <f t="shared" si="95"/>
        <v>#N/A</v>
      </c>
    </row>
    <row r="716" spans="1:95" x14ac:dyDescent="0.25">
      <c r="A716" s="9" t="s">
        <v>152</v>
      </c>
      <c r="B716" s="57">
        <v>125</v>
      </c>
      <c r="C716" s="57">
        <v>670</v>
      </c>
      <c r="D716" s="57">
        <v>1240</v>
      </c>
      <c r="E716" s="57">
        <v>1790</v>
      </c>
      <c r="F716" s="57">
        <v>2295</v>
      </c>
      <c r="G716" s="57">
        <v>2465</v>
      </c>
      <c r="H716" s="57">
        <v>2615</v>
      </c>
      <c r="I716" s="57">
        <v>2665</v>
      </c>
      <c r="J716" s="57">
        <v>2540</v>
      </c>
      <c r="K716" s="57">
        <v>2340</v>
      </c>
      <c r="L716" s="57">
        <v>2225</v>
      </c>
      <c r="M716" s="57">
        <v>2135</v>
      </c>
      <c r="N716" s="57">
        <v>2055</v>
      </c>
      <c r="O716" s="57">
        <v>2080</v>
      </c>
      <c r="P716" s="57">
        <v>1995</v>
      </c>
      <c r="Q716" s="57">
        <v>2005</v>
      </c>
      <c r="R716" s="57">
        <v>2085</v>
      </c>
      <c r="S716" s="57">
        <v>2055</v>
      </c>
      <c r="T716" s="57">
        <v>2090</v>
      </c>
      <c r="U716" s="57">
        <v>2025</v>
      </c>
      <c r="V716" s="57">
        <v>2020</v>
      </c>
      <c r="W716" s="57">
        <v>2260</v>
      </c>
      <c r="X716" s="57">
        <v>2435</v>
      </c>
      <c r="Y716" s="57">
        <v>4300</v>
      </c>
      <c r="Z716" s="57">
        <v>11230</v>
      </c>
      <c r="AA716" s="57">
        <v>0</v>
      </c>
      <c r="AB716">
        <f t="shared" si="96"/>
        <v>61740</v>
      </c>
      <c r="AC716" s="9" t="s">
        <v>152</v>
      </c>
      <c r="AD716" t="e">
        <f t="shared" si="97"/>
        <v>#REF!</v>
      </c>
      <c r="AE716" s="9" t="s">
        <v>152</v>
      </c>
      <c r="AF716">
        <f t="shared" si="98"/>
        <v>8585</v>
      </c>
      <c r="AG716">
        <f t="shared" si="99"/>
        <v>20650</v>
      </c>
      <c r="AH716">
        <f t="shared" si="100"/>
        <v>32505</v>
      </c>
      <c r="AI716" s="22">
        <f t="shared" si="101"/>
        <v>13.905085843861354</v>
      </c>
      <c r="AJ716" s="28">
        <f t="shared" si="102"/>
        <v>33.446712018140587</v>
      </c>
      <c r="AK716" s="22">
        <f t="shared" si="103"/>
        <v>52.648202137998055</v>
      </c>
      <c r="AS716" s="9"/>
      <c r="AV716" s="9"/>
      <c r="BG716">
        <f>AX716</f>
        <v>0</v>
      </c>
      <c r="BH716" t="e">
        <f>VLOOKUP(BG716,AX716:AY895,2,0)</f>
        <v>#N/A</v>
      </c>
      <c r="BX716">
        <f t="shared" si="92"/>
        <v>0</v>
      </c>
      <c r="BY716" t="e">
        <f t="shared" si="93"/>
        <v>#N/A</v>
      </c>
      <c r="CP716">
        <f t="shared" si="94"/>
        <v>0</v>
      </c>
      <c r="CQ716" t="e">
        <f t="shared" si="95"/>
        <v>#N/A</v>
      </c>
    </row>
    <row r="717" spans="1:95" x14ac:dyDescent="0.25">
      <c r="A717" s="9" t="s">
        <v>153</v>
      </c>
      <c r="B717" s="57">
        <v>4190</v>
      </c>
      <c r="C717" s="57">
        <v>2625</v>
      </c>
      <c r="D717" s="57">
        <v>1450</v>
      </c>
      <c r="E717" s="57">
        <v>1665</v>
      </c>
      <c r="F717" s="57">
        <v>1895</v>
      </c>
      <c r="G717" s="57">
        <v>2110</v>
      </c>
      <c r="H717" s="57">
        <v>2285</v>
      </c>
      <c r="I717" s="57">
        <v>2380</v>
      </c>
      <c r="J717" s="57">
        <v>2280</v>
      </c>
      <c r="K717" s="57">
        <v>2235</v>
      </c>
      <c r="L717" s="57">
        <v>2110</v>
      </c>
      <c r="M717" s="57">
        <v>2215</v>
      </c>
      <c r="N717" s="57">
        <v>2080</v>
      </c>
      <c r="O717" s="57">
        <v>2065</v>
      </c>
      <c r="P717" s="57">
        <v>2085</v>
      </c>
      <c r="Q717" s="57">
        <v>2020</v>
      </c>
      <c r="R717" s="57">
        <v>1965</v>
      </c>
      <c r="S717" s="57">
        <v>1955</v>
      </c>
      <c r="T717" s="57">
        <v>1895</v>
      </c>
      <c r="U717" s="57">
        <v>1840</v>
      </c>
      <c r="V717" s="57">
        <v>1885</v>
      </c>
      <c r="W717" s="57">
        <v>1870</v>
      </c>
      <c r="X717" s="57">
        <v>1820</v>
      </c>
      <c r="Y717" s="57">
        <v>1835</v>
      </c>
      <c r="Z717" s="57">
        <v>24965</v>
      </c>
      <c r="AA717" s="57">
        <v>170</v>
      </c>
      <c r="AB717">
        <f t="shared" si="96"/>
        <v>75720</v>
      </c>
      <c r="AC717" s="9" t="s">
        <v>153</v>
      </c>
      <c r="AD717" t="e">
        <f t="shared" si="97"/>
        <v>#REF!</v>
      </c>
      <c r="AE717" s="9" t="s">
        <v>153</v>
      </c>
      <c r="AF717">
        <f t="shared" si="98"/>
        <v>13935</v>
      </c>
      <c r="AG717">
        <f t="shared" si="99"/>
        <v>19735</v>
      </c>
      <c r="AH717">
        <f t="shared" si="100"/>
        <v>42050</v>
      </c>
      <c r="AI717" s="22">
        <f t="shared" si="101"/>
        <v>18.403328050713153</v>
      </c>
      <c r="AJ717" s="28">
        <f t="shared" si="102"/>
        <v>26.063127311146328</v>
      </c>
      <c r="AK717" s="22">
        <f t="shared" si="103"/>
        <v>55.533544638140519</v>
      </c>
      <c r="AS717" s="9"/>
      <c r="AV717" s="9"/>
      <c r="BG717">
        <f>AX717</f>
        <v>0</v>
      </c>
      <c r="BH717" t="e">
        <f>VLOOKUP(BG717,AX717:AY896,2,0)</f>
        <v>#N/A</v>
      </c>
      <c r="BX717">
        <f t="shared" si="92"/>
        <v>0</v>
      </c>
      <c r="BY717" t="e">
        <f t="shared" si="93"/>
        <v>#N/A</v>
      </c>
      <c r="CP717">
        <f t="shared" si="94"/>
        <v>0</v>
      </c>
      <c r="CQ717" t="e">
        <f t="shared" si="95"/>
        <v>#N/A</v>
      </c>
    </row>
    <row r="718" spans="1:95" x14ac:dyDescent="0.25">
      <c r="A718" s="9" t="s">
        <v>154</v>
      </c>
      <c r="B718" s="57">
        <v>460</v>
      </c>
      <c r="C718" s="57">
        <v>495</v>
      </c>
      <c r="D718" s="57">
        <v>415</v>
      </c>
      <c r="E718" s="57">
        <v>420</v>
      </c>
      <c r="F718" s="57">
        <v>505</v>
      </c>
      <c r="G718" s="57">
        <v>595</v>
      </c>
      <c r="H718" s="57">
        <v>640</v>
      </c>
      <c r="I718" s="57">
        <v>800</v>
      </c>
      <c r="J718" s="57">
        <v>850</v>
      </c>
      <c r="K718" s="57">
        <v>865</v>
      </c>
      <c r="L718" s="57">
        <v>960</v>
      </c>
      <c r="M718" s="57">
        <v>1050</v>
      </c>
      <c r="N718" s="57">
        <v>1215</v>
      </c>
      <c r="O718" s="57">
        <v>1240</v>
      </c>
      <c r="P718" s="57">
        <v>1460</v>
      </c>
      <c r="Q718" s="57">
        <v>1475</v>
      </c>
      <c r="R718" s="57">
        <v>1565</v>
      </c>
      <c r="S718" s="57">
        <v>1565</v>
      </c>
      <c r="T718" s="57">
        <v>1680</v>
      </c>
      <c r="U718" s="57">
        <v>1785</v>
      </c>
      <c r="V718" s="57">
        <v>1775</v>
      </c>
      <c r="W718" s="57">
        <v>1785</v>
      </c>
      <c r="X718" s="57">
        <v>1940</v>
      </c>
      <c r="Y718" s="57">
        <v>3365</v>
      </c>
      <c r="Z718" s="57">
        <v>5925</v>
      </c>
      <c r="AA718" s="57">
        <v>10</v>
      </c>
      <c r="AB718">
        <f t="shared" si="96"/>
        <v>34830</v>
      </c>
      <c r="AC718" s="9" t="s">
        <v>154</v>
      </c>
      <c r="AD718" t="e">
        <f t="shared" si="97"/>
        <v>#REF!</v>
      </c>
      <c r="AE718" s="9" t="s">
        <v>154</v>
      </c>
      <c r="AF718">
        <f t="shared" si="98"/>
        <v>2890</v>
      </c>
      <c r="AG718">
        <f t="shared" si="99"/>
        <v>9080</v>
      </c>
      <c r="AH718">
        <f t="shared" si="100"/>
        <v>22860</v>
      </c>
      <c r="AI718" s="22">
        <f t="shared" si="101"/>
        <v>8.2974447315532593</v>
      </c>
      <c r="AJ718" s="28">
        <f t="shared" si="102"/>
        <v>26.069480333046226</v>
      </c>
      <c r="AK718" s="22">
        <f t="shared" si="103"/>
        <v>65.633074935400515</v>
      </c>
      <c r="AS718" s="9"/>
      <c r="AV718" s="9"/>
      <c r="BG718">
        <f>AX718</f>
        <v>0</v>
      </c>
      <c r="BH718" t="e">
        <f>VLOOKUP(BG718,AX718:AY897,2,0)</f>
        <v>#N/A</v>
      </c>
      <c r="BX718">
        <f t="shared" si="92"/>
        <v>0</v>
      </c>
      <c r="BY718" t="e">
        <f t="shared" si="93"/>
        <v>#N/A</v>
      </c>
      <c r="CP718">
        <f t="shared" si="94"/>
        <v>0</v>
      </c>
      <c r="CQ718" t="e">
        <f t="shared" si="95"/>
        <v>#N/A</v>
      </c>
    </row>
    <row r="719" spans="1:95" x14ac:dyDescent="0.25">
      <c r="A719" s="9" t="s">
        <v>155</v>
      </c>
      <c r="B719" s="57">
        <v>1440</v>
      </c>
      <c r="C719" s="57">
        <v>5105</v>
      </c>
      <c r="D719" s="57">
        <v>7755</v>
      </c>
      <c r="E719" s="57">
        <v>7505</v>
      </c>
      <c r="F719" s="57">
        <v>6250</v>
      </c>
      <c r="G719" s="57">
        <v>5190</v>
      </c>
      <c r="H719" s="57">
        <v>4410</v>
      </c>
      <c r="I719" s="57">
        <v>3865</v>
      </c>
      <c r="J719" s="57">
        <v>3610</v>
      </c>
      <c r="K719" s="57">
        <v>3565</v>
      </c>
      <c r="L719" s="57">
        <v>3385</v>
      </c>
      <c r="M719" s="57">
        <v>3500</v>
      </c>
      <c r="N719" s="57">
        <v>3675</v>
      </c>
      <c r="O719" s="57">
        <v>3700</v>
      </c>
      <c r="P719" s="57">
        <v>3870</v>
      </c>
      <c r="Q719" s="57">
        <v>3780</v>
      </c>
      <c r="R719" s="57">
        <v>3795</v>
      </c>
      <c r="S719" s="57">
        <v>3820</v>
      </c>
      <c r="T719" s="57">
        <v>3785</v>
      </c>
      <c r="U719" s="57">
        <v>3790</v>
      </c>
      <c r="V719" s="57">
        <v>3940</v>
      </c>
      <c r="W719" s="57">
        <v>4015</v>
      </c>
      <c r="X719" s="57">
        <v>4430</v>
      </c>
      <c r="Y719" s="57">
        <v>7875</v>
      </c>
      <c r="Z719" s="57">
        <v>30840</v>
      </c>
      <c r="AA719" s="57">
        <v>25</v>
      </c>
      <c r="AB719">
        <f t="shared" si="96"/>
        <v>136895</v>
      </c>
      <c r="AC719" s="9" t="s">
        <v>155</v>
      </c>
      <c r="AD719" t="e">
        <f t="shared" si="97"/>
        <v>#REF!</v>
      </c>
      <c r="AE719" s="9" t="s">
        <v>155</v>
      </c>
      <c r="AF719">
        <f t="shared" si="98"/>
        <v>33245</v>
      </c>
      <c r="AG719">
        <f t="shared" si="99"/>
        <v>33580</v>
      </c>
      <c r="AH719">
        <f t="shared" si="100"/>
        <v>70070</v>
      </c>
      <c r="AI719" s="22">
        <f t="shared" si="101"/>
        <v>24.285035976478323</v>
      </c>
      <c r="AJ719" s="28">
        <f t="shared" si="102"/>
        <v>24.529749077760325</v>
      </c>
      <c r="AK719" s="22">
        <f t="shared" si="103"/>
        <v>51.185214945761345</v>
      </c>
      <c r="AS719" s="9"/>
      <c r="AV719" s="9"/>
      <c r="BG719">
        <f>AX719</f>
        <v>0</v>
      </c>
      <c r="BH719" t="e">
        <f>VLOOKUP(BG719,AX719:AY898,2,0)</f>
        <v>#N/A</v>
      </c>
      <c r="BX719">
        <f t="shared" si="92"/>
        <v>0</v>
      </c>
      <c r="BY719" t="e">
        <f t="shared" si="93"/>
        <v>#N/A</v>
      </c>
      <c r="CP719">
        <f t="shared" si="94"/>
        <v>0</v>
      </c>
      <c r="CQ719" t="e">
        <f t="shared" si="95"/>
        <v>#N/A</v>
      </c>
    </row>
    <row r="720" spans="1:95" x14ac:dyDescent="0.25">
      <c r="A720" s="9" t="s">
        <v>156</v>
      </c>
      <c r="B720" s="57">
        <v>215</v>
      </c>
      <c r="C720" s="57">
        <v>715</v>
      </c>
      <c r="D720" s="57">
        <v>1310</v>
      </c>
      <c r="E720" s="57">
        <v>1960</v>
      </c>
      <c r="F720" s="57">
        <v>2595</v>
      </c>
      <c r="G720" s="57">
        <v>3260</v>
      </c>
      <c r="H720" s="57">
        <v>3570</v>
      </c>
      <c r="I720" s="57">
        <v>3850</v>
      </c>
      <c r="J720" s="57">
        <v>3950</v>
      </c>
      <c r="K720" s="57">
        <v>3945</v>
      </c>
      <c r="L720" s="57">
        <v>3790</v>
      </c>
      <c r="M720" s="57">
        <v>3790</v>
      </c>
      <c r="N720" s="57">
        <v>3705</v>
      </c>
      <c r="O720" s="57">
        <v>3595</v>
      </c>
      <c r="P720" s="57">
        <v>3530</v>
      </c>
      <c r="Q720" s="57">
        <v>3430</v>
      </c>
      <c r="R720" s="57">
        <v>3180</v>
      </c>
      <c r="S720" s="57">
        <v>3105</v>
      </c>
      <c r="T720" s="57">
        <v>3145</v>
      </c>
      <c r="U720" s="57">
        <v>2920</v>
      </c>
      <c r="V720" s="57">
        <v>2965</v>
      </c>
      <c r="W720" s="57">
        <v>2915</v>
      </c>
      <c r="X720" s="57">
        <v>2895</v>
      </c>
      <c r="Y720" s="57">
        <v>3650</v>
      </c>
      <c r="Z720" s="57">
        <v>27300</v>
      </c>
      <c r="AA720" s="57">
        <v>0</v>
      </c>
      <c r="AB720">
        <f t="shared" si="96"/>
        <v>99285</v>
      </c>
      <c r="AC720" s="9" t="s">
        <v>156</v>
      </c>
      <c r="AD720" t="e">
        <f t="shared" si="97"/>
        <v>#REF!</v>
      </c>
      <c r="AE720" s="9" t="s">
        <v>156</v>
      </c>
      <c r="AF720">
        <f t="shared" si="98"/>
        <v>10055</v>
      </c>
      <c r="AG720">
        <f t="shared" si="99"/>
        <v>33725</v>
      </c>
      <c r="AH720">
        <f t="shared" si="100"/>
        <v>55505</v>
      </c>
      <c r="AI720" s="22">
        <f t="shared" si="101"/>
        <v>10.127410988568263</v>
      </c>
      <c r="AJ720" s="28">
        <f t="shared" si="102"/>
        <v>33.967870272448003</v>
      </c>
      <c r="AK720" s="22">
        <f t="shared" si="103"/>
        <v>55.904718738983739</v>
      </c>
      <c r="AS720" s="9"/>
      <c r="AV720" s="9"/>
      <c r="BG720">
        <f>AX720</f>
        <v>0</v>
      </c>
      <c r="BH720" t="e">
        <f>VLOOKUP(BG720,AX720:AY899,2,0)</f>
        <v>#N/A</v>
      </c>
      <c r="BX720">
        <f t="shared" si="92"/>
        <v>0</v>
      </c>
      <c r="BY720" t="e">
        <f t="shared" si="93"/>
        <v>#N/A</v>
      </c>
      <c r="CP720">
        <f t="shared" si="94"/>
        <v>0</v>
      </c>
      <c r="CQ720" t="e">
        <f t="shared" si="95"/>
        <v>#N/A</v>
      </c>
    </row>
    <row r="721" spans="1:95" x14ac:dyDescent="0.25">
      <c r="A721" s="9" t="s">
        <v>157</v>
      </c>
      <c r="B721" s="57">
        <v>790</v>
      </c>
      <c r="C721" s="57">
        <v>3150</v>
      </c>
      <c r="D721" s="57">
        <v>5305</v>
      </c>
      <c r="E721" s="57">
        <v>5300</v>
      </c>
      <c r="F721" s="57">
        <v>4925</v>
      </c>
      <c r="G721" s="57">
        <v>4405</v>
      </c>
      <c r="H721" s="57">
        <v>3695</v>
      </c>
      <c r="I721" s="57">
        <v>3145</v>
      </c>
      <c r="J721" s="57">
        <v>2750</v>
      </c>
      <c r="K721" s="57">
        <v>2375</v>
      </c>
      <c r="L721" s="57">
        <v>2180</v>
      </c>
      <c r="M721" s="57">
        <v>2025</v>
      </c>
      <c r="N721" s="57">
        <v>1970</v>
      </c>
      <c r="O721" s="57">
        <v>1980</v>
      </c>
      <c r="P721" s="57">
        <v>2070</v>
      </c>
      <c r="Q721" s="57">
        <v>1990</v>
      </c>
      <c r="R721" s="57">
        <v>2070</v>
      </c>
      <c r="S721" s="57">
        <v>2095</v>
      </c>
      <c r="T721" s="57">
        <v>2160</v>
      </c>
      <c r="U721" s="57">
        <v>2230</v>
      </c>
      <c r="V721" s="57">
        <v>2435</v>
      </c>
      <c r="W721" s="57">
        <v>2400</v>
      </c>
      <c r="X721" s="57">
        <v>2940</v>
      </c>
      <c r="Y721" s="57">
        <v>4785</v>
      </c>
      <c r="Z721" s="57">
        <v>8375</v>
      </c>
      <c r="AA721" s="57">
        <v>90</v>
      </c>
      <c r="AB721">
        <f t="shared" si="96"/>
        <v>77545</v>
      </c>
      <c r="AC721" s="9" t="s">
        <v>157</v>
      </c>
      <c r="AD721" t="e">
        <f t="shared" si="97"/>
        <v>#REF!</v>
      </c>
      <c r="AE721" s="9" t="s">
        <v>157</v>
      </c>
      <c r="AF721">
        <f t="shared" si="98"/>
        <v>23875</v>
      </c>
      <c r="AG721">
        <f t="shared" si="99"/>
        <v>22190</v>
      </c>
      <c r="AH721">
        <f t="shared" si="100"/>
        <v>31480</v>
      </c>
      <c r="AI721" s="22">
        <f t="shared" si="101"/>
        <v>30.788574376168675</v>
      </c>
      <c r="AJ721" s="28">
        <f t="shared" si="102"/>
        <v>28.615642530143788</v>
      </c>
      <c r="AK721" s="22">
        <f t="shared" si="103"/>
        <v>40.595783093687537</v>
      </c>
      <c r="AS721" s="9"/>
      <c r="AV721" s="9"/>
      <c r="BG721">
        <f>AX721</f>
        <v>0</v>
      </c>
      <c r="BH721" t="e">
        <f>VLOOKUP(BG721,AX721:AY900,2,0)</f>
        <v>#N/A</v>
      </c>
      <c r="BX721">
        <f t="shared" si="92"/>
        <v>0</v>
      </c>
      <c r="BY721" t="e">
        <f t="shared" si="93"/>
        <v>#N/A</v>
      </c>
      <c r="CP721">
        <f t="shared" si="94"/>
        <v>0</v>
      </c>
      <c r="CQ721" t="e">
        <f t="shared" si="95"/>
        <v>#N/A</v>
      </c>
    </row>
    <row r="722" spans="1:95" x14ac:dyDescent="0.25">
      <c r="A722" s="9" t="s">
        <v>158</v>
      </c>
      <c r="B722" s="57">
        <v>1260</v>
      </c>
      <c r="C722" s="57">
        <v>1000</v>
      </c>
      <c r="D722" s="57">
        <v>1410</v>
      </c>
      <c r="E722" s="57">
        <v>2185</v>
      </c>
      <c r="F722" s="57">
        <v>3180</v>
      </c>
      <c r="G722" s="57">
        <v>3870</v>
      </c>
      <c r="H722" s="57">
        <v>3970</v>
      </c>
      <c r="I722" s="57">
        <v>3860</v>
      </c>
      <c r="J722" s="57">
        <v>3590</v>
      </c>
      <c r="K722" s="57">
        <v>3240</v>
      </c>
      <c r="L722" s="57">
        <v>2875</v>
      </c>
      <c r="M722" s="57">
        <v>2560</v>
      </c>
      <c r="N722" s="57">
        <v>2185</v>
      </c>
      <c r="O722" s="57">
        <v>1995</v>
      </c>
      <c r="P722" s="57">
        <v>1705</v>
      </c>
      <c r="Q722" s="57">
        <v>1480</v>
      </c>
      <c r="R722" s="57">
        <v>1315</v>
      </c>
      <c r="S722" s="57">
        <v>1165</v>
      </c>
      <c r="T722" s="57">
        <v>1175</v>
      </c>
      <c r="U722" s="57">
        <v>1090</v>
      </c>
      <c r="V722" s="57">
        <v>960</v>
      </c>
      <c r="W722" s="57">
        <v>930</v>
      </c>
      <c r="X722" s="57">
        <v>1080</v>
      </c>
      <c r="Y722" s="57">
        <v>1180</v>
      </c>
      <c r="Z722" s="57">
        <v>350</v>
      </c>
      <c r="AA722" s="57">
        <v>65</v>
      </c>
      <c r="AB722">
        <f t="shared" si="96"/>
        <v>49610</v>
      </c>
      <c r="AC722" s="9" t="s">
        <v>158</v>
      </c>
      <c r="AD722" t="e">
        <f t="shared" si="97"/>
        <v>#REF!</v>
      </c>
      <c r="AE722" s="9" t="s">
        <v>158</v>
      </c>
      <c r="AF722">
        <f t="shared" si="98"/>
        <v>12905</v>
      </c>
      <c r="AG722">
        <f t="shared" si="99"/>
        <v>25980</v>
      </c>
      <c r="AH722">
        <f t="shared" si="100"/>
        <v>10725</v>
      </c>
      <c r="AI722" s="22">
        <f t="shared" si="101"/>
        <v>26.012900624874018</v>
      </c>
      <c r="AJ722" s="28">
        <f t="shared" si="102"/>
        <v>52.368474097964125</v>
      </c>
      <c r="AK722" s="22">
        <f t="shared" si="103"/>
        <v>21.618625277161861</v>
      </c>
      <c r="AS722" s="9"/>
      <c r="AV722" s="9"/>
      <c r="BG722">
        <f>AX722</f>
        <v>0</v>
      </c>
      <c r="BH722" t="e">
        <f>VLOOKUP(BG722,AX722:AY901,2,0)</f>
        <v>#N/A</v>
      </c>
      <c r="BX722">
        <f t="shared" si="92"/>
        <v>0</v>
      </c>
      <c r="BY722" t="e">
        <f t="shared" si="93"/>
        <v>#N/A</v>
      </c>
      <c r="CP722">
        <f t="shared" si="94"/>
        <v>0</v>
      </c>
      <c r="CQ722" t="e">
        <f t="shared" si="95"/>
        <v>#N/A</v>
      </c>
    </row>
    <row r="723" spans="1:95" x14ac:dyDescent="0.25">
      <c r="A723" s="9" t="s">
        <v>159</v>
      </c>
      <c r="B723" s="57">
        <v>5075</v>
      </c>
      <c r="C723" s="57">
        <v>3915</v>
      </c>
      <c r="D723" s="57">
        <v>2235</v>
      </c>
      <c r="E723" s="57">
        <v>2960</v>
      </c>
      <c r="F723" s="57">
        <v>3570</v>
      </c>
      <c r="G723" s="57">
        <v>3790</v>
      </c>
      <c r="H723" s="57">
        <v>3775</v>
      </c>
      <c r="I723" s="57">
        <v>3480</v>
      </c>
      <c r="J723" s="57">
        <v>3210</v>
      </c>
      <c r="K723" s="57">
        <v>3040</v>
      </c>
      <c r="L723" s="57">
        <v>2795</v>
      </c>
      <c r="M723" s="57">
        <v>2480</v>
      </c>
      <c r="N723" s="57">
        <v>2420</v>
      </c>
      <c r="O723" s="57">
        <v>2275</v>
      </c>
      <c r="P723" s="57">
        <v>1960</v>
      </c>
      <c r="Q723" s="57">
        <v>1800</v>
      </c>
      <c r="R723" s="57">
        <v>1590</v>
      </c>
      <c r="S723" s="57">
        <v>1360</v>
      </c>
      <c r="T723" s="57">
        <v>1240</v>
      </c>
      <c r="U723" s="57">
        <v>1090</v>
      </c>
      <c r="V723" s="57">
        <v>980</v>
      </c>
      <c r="W723" s="57">
        <v>865</v>
      </c>
      <c r="X723" s="57">
        <v>695</v>
      </c>
      <c r="Y723" s="57">
        <v>540</v>
      </c>
      <c r="Z723" s="57">
        <v>2055</v>
      </c>
      <c r="AA723" s="57">
        <v>5605</v>
      </c>
      <c r="AB723">
        <f t="shared" si="96"/>
        <v>59195</v>
      </c>
      <c r="AC723" s="9" t="s">
        <v>159</v>
      </c>
      <c r="AD723" t="e">
        <f t="shared" si="97"/>
        <v>#REF!</v>
      </c>
      <c r="AE723" s="9" t="s">
        <v>159</v>
      </c>
      <c r="AF723">
        <f t="shared" si="98"/>
        <v>21545</v>
      </c>
      <c r="AG723">
        <f t="shared" si="99"/>
        <v>25435</v>
      </c>
      <c r="AH723">
        <f t="shared" si="100"/>
        <v>12215</v>
      </c>
      <c r="AI723" s="22">
        <f t="shared" si="101"/>
        <v>36.396655122898892</v>
      </c>
      <c r="AJ723" s="28">
        <f t="shared" si="102"/>
        <v>42.968156094264721</v>
      </c>
      <c r="AK723" s="22">
        <f t="shared" si="103"/>
        <v>20.635188782836387</v>
      </c>
      <c r="AS723" s="9"/>
      <c r="AV723" s="9"/>
      <c r="BG723">
        <f>AX723</f>
        <v>0</v>
      </c>
      <c r="BH723" t="e">
        <f>VLOOKUP(BG723,AX723:AY902,2,0)</f>
        <v>#N/A</v>
      </c>
      <c r="BX723">
        <f t="shared" si="92"/>
        <v>0</v>
      </c>
      <c r="BY723" t="e">
        <f t="shared" si="93"/>
        <v>#N/A</v>
      </c>
      <c r="CP723">
        <f t="shared" si="94"/>
        <v>0</v>
      </c>
      <c r="CQ723" t="e">
        <f t="shared" si="95"/>
        <v>#N/A</v>
      </c>
    </row>
    <row r="724" spans="1:95" x14ac:dyDescent="0.25">
      <c r="A724" s="9" t="s">
        <v>160</v>
      </c>
      <c r="B724" s="57">
        <v>3700</v>
      </c>
      <c r="C724" s="57">
        <v>3185</v>
      </c>
      <c r="D724" s="57">
        <v>1260</v>
      </c>
      <c r="E724" s="57">
        <v>1140</v>
      </c>
      <c r="F724" s="57">
        <v>1560</v>
      </c>
      <c r="G724" s="57">
        <v>1855</v>
      </c>
      <c r="H724" s="57">
        <v>2020</v>
      </c>
      <c r="I724" s="57">
        <v>2125</v>
      </c>
      <c r="J724" s="57">
        <v>2110</v>
      </c>
      <c r="K724" s="57">
        <v>2105</v>
      </c>
      <c r="L724" s="57">
        <v>2055</v>
      </c>
      <c r="M724" s="57">
        <v>2150</v>
      </c>
      <c r="N724" s="57">
        <v>1990</v>
      </c>
      <c r="O724" s="57">
        <v>1865</v>
      </c>
      <c r="P724" s="57">
        <v>1955</v>
      </c>
      <c r="Q724" s="57">
        <v>1820</v>
      </c>
      <c r="R724" s="57">
        <v>1660</v>
      </c>
      <c r="S724" s="57">
        <v>1530</v>
      </c>
      <c r="T724" s="57">
        <v>1470</v>
      </c>
      <c r="U724" s="57">
        <v>1340</v>
      </c>
      <c r="V724" s="57">
        <v>1350</v>
      </c>
      <c r="W724" s="57">
        <v>1245</v>
      </c>
      <c r="X724" s="57">
        <v>1165</v>
      </c>
      <c r="Y724" s="57">
        <v>1110</v>
      </c>
      <c r="Z724" s="57">
        <v>5470</v>
      </c>
      <c r="AA724" s="57">
        <v>12365</v>
      </c>
      <c r="AB724">
        <f t="shared" si="96"/>
        <v>49235</v>
      </c>
      <c r="AC724" s="9" t="s">
        <v>160</v>
      </c>
      <c r="AD724" t="e">
        <f t="shared" si="97"/>
        <v>#REF!</v>
      </c>
      <c r="AE724" s="9" t="s">
        <v>160</v>
      </c>
      <c r="AF724">
        <f t="shared" si="98"/>
        <v>12700</v>
      </c>
      <c r="AG724">
        <f t="shared" si="99"/>
        <v>18375</v>
      </c>
      <c r="AH724">
        <f t="shared" si="100"/>
        <v>18160</v>
      </c>
      <c r="AI724" s="22">
        <f t="shared" si="101"/>
        <v>25.794658271554788</v>
      </c>
      <c r="AJ724" s="28">
        <f t="shared" si="102"/>
        <v>37.321011475576313</v>
      </c>
      <c r="AK724" s="22">
        <f t="shared" si="103"/>
        <v>36.884330252868899</v>
      </c>
      <c r="AS724" s="9"/>
      <c r="AV724" s="9"/>
      <c r="BG724">
        <f>AX724</f>
        <v>0</v>
      </c>
      <c r="BH724" t="e">
        <f>VLOOKUP(BG724,AX724:AY903,2,0)</f>
        <v>#N/A</v>
      </c>
      <c r="BX724">
        <f t="shared" si="92"/>
        <v>0</v>
      </c>
      <c r="BY724" t="e">
        <f t="shared" si="93"/>
        <v>#N/A</v>
      </c>
      <c r="CP724">
        <f t="shared" si="94"/>
        <v>0</v>
      </c>
      <c r="CQ724" t="e">
        <f t="shared" si="95"/>
        <v>#N/A</v>
      </c>
    </row>
    <row r="725" spans="1:95" x14ac:dyDescent="0.25">
      <c r="A725" s="9" t="s">
        <v>161</v>
      </c>
      <c r="B725" s="57">
        <v>3905</v>
      </c>
      <c r="C725" s="57">
        <v>3500</v>
      </c>
      <c r="D725" s="57">
        <v>1925</v>
      </c>
      <c r="E725" s="57">
        <v>1990</v>
      </c>
      <c r="F725" s="57">
        <v>2375</v>
      </c>
      <c r="G725" s="57">
        <v>2685</v>
      </c>
      <c r="H725" s="57">
        <v>2600</v>
      </c>
      <c r="I725" s="57">
        <v>2535</v>
      </c>
      <c r="J725" s="57">
        <v>2385</v>
      </c>
      <c r="K725" s="57">
        <v>2110</v>
      </c>
      <c r="L725" s="57">
        <v>2050</v>
      </c>
      <c r="M725" s="57">
        <v>1920</v>
      </c>
      <c r="N725" s="57">
        <v>1620</v>
      </c>
      <c r="O725" s="57">
        <v>1450</v>
      </c>
      <c r="P725" s="57">
        <v>1380</v>
      </c>
      <c r="Q725" s="57">
        <v>1240</v>
      </c>
      <c r="R725" s="57">
        <v>1100</v>
      </c>
      <c r="S725" s="57">
        <v>1035</v>
      </c>
      <c r="T725" s="57">
        <v>945</v>
      </c>
      <c r="U725" s="57">
        <v>750</v>
      </c>
      <c r="V725" s="57">
        <v>665</v>
      </c>
      <c r="W725" s="57">
        <v>590</v>
      </c>
      <c r="X725" s="57">
        <v>465</v>
      </c>
      <c r="Y725" s="57">
        <v>295</v>
      </c>
      <c r="Z725" s="57">
        <v>1165</v>
      </c>
      <c r="AA725" s="57">
        <v>5310</v>
      </c>
      <c r="AB725">
        <f t="shared" si="96"/>
        <v>42680</v>
      </c>
      <c r="AC725" s="9" t="s">
        <v>161</v>
      </c>
      <c r="AD725" t="e">
        <f t="shared" si="97"/>
        <v>#REF!</v>
      </c>
      <c r="AE725" s="9" t="s">
        <v>161</v>
      </c>
      <c r="AF725">
        <f t="shared" si="98"/>
        <v>16380</v>
      </c>
      <c r="AG725">
        <f t="shared" si="99"/>
        <v>18050</v>
      </c>
      <c r="AH725">
        <f t="shared" si="100"/>
        <v>8250</v>
      </c>
      <c r="AI725" s="22">
        <f t="shared" si="101"/>
        <v>38.378631677600751</v>
      </c>
      <c r="AJ725" s="28">
        <f t="shared" si="102"/>
        <v>42.291471415182755</v>
      </c>
      <c r="AK725" s="22">
        <f t="shared" si="103"/>
        <v>19.329896907216497</v>
      </c>
      <c r="AS725" s="9"/>
      <c r="AV725" s="9"/>
      <c r="BG725">
        <f>AX725</f>
        <v>0</v>
      </c>
      <c r="BH725" t="e">
        <f>VLOOKUP(BG725,AX725:AY904,2,0)</f>
        <v>#N/A</v>
      </c>
      <c r="BX725">
        <f t="shared" si="92"/>
        <v>0</v>
      </c>
      <c r="BY725" t="e">
        <f t="shared" si="93"/>
        <v>#N/A</v>
      </c>
      <c r="CP725">
        <f t="shared" si="94"/>
        <v>0</v>
      </c>
      <c r="CQ725" t="e">
        <f t="shared" si="95"/>
        <v>#N/A</v>
      </c>
    </row>
    <row r="726" spans="1:95" x14ac:dyDescent="0.25">
      <c r="A726" s="9" t="s">
        <v>162</v>
      </c>
      <c r="B726" s="57">
        <v>210</v>
      </c>
      <c r="C726" s="57">
        <v>725</v>
      </c>
      <c r="D726" s="57">
        <v>1010</v>
      </c>
      <c r="E726" s="57">
        <v>1260</v>
      </c>
      <c r="F726" s="57">
        <v>1610</v>
      </c>
      <c r="G726" s="57">
        <v>1835</v>
      </c>
      <c r="H726" s="57">
        <v>2100</v>
      </c>
      <c r="I726" s="57">
        <v>2295</v>
      </c>
      <c r="J726" s="57">
        <v>2405</v>
      </c>
      <c r="K726" s="57">
        <v>2600</v>
      </c>
      <c r="L726" s="57">
        <v>2720</v>
      </c>
      <c r="M726" s="57">
        <v>2945</v>
      </c>
      <c r="N726" s="57">
        <v>3095</v>
      </c>
      <c r="O726" s="57">
        <v>3110</v>
      </c>
      <c r="P726" s="57">
        <v>3305</v>
      </c>
      <c r="Q726" s="57">
        <v>3170</v>
      </c>
      <c r="R726" s="57">
        <v>3210</v>
      </c>
      <c r="S726" s="57">
        <v>3190</v>
      </c>
      <c r="T726" s="57">
        <v>3305</v>
      </c>
      <c r="U726" s="57">
        <v>3360</v>
      </c>
      <c r="V726" s="57">
        <v>3335</v>
      </c>
      <c r="W726" s="57">
        <v>3530</v>
      </c>
      <c r="X726" s="57">
        <v>3890</v>
      </c>
      <c r="Y726" s="57">
        <v>7030</v>
      </c>
      <c r="Z726" s="57">
        <v>35755</v>
      </c>
      <c r="AA726" s="57">
        <v>0</v>
      </c>
      <c r="AB726">
        <f t="shared" si="96"/>
        <v>101000</v>
      </c>
      <c r="AC726" s="9" t="s">
        <v>162</v>
      </c>
      <c r="AD726" t="e">
        <f t="shared" si="97"/>
        <v>#REF!</v>
      </c>
      <c r="AE726" s="9" t="s">
        <v>162</v>
      </c>
      <c r="AF726">
        <f t="shared" si="98"/>
        <v>6650</v>
      </c>
      <c r="AG726">
        <f t="shared" si="99"/>
        <v>24575</v>
      </c>
      <c r="AH726">
        <f t="shared" si="100"/>
        <v>69775</v>
      </c>
      <c r="AI726" s="22">
        <f t="shared" si="101"/>
        <v>6.5841584158415847</v>
      </c>
      <c r="AJ726" s="28">
        <f t="shared" si="102"/>
        <v>24.331683168316832</v>
      </c>
      <c r="AK726" s="22">
        <f t="shared" si="103"/>
        <v>69.084158415841586</v>
      </c>
      <c r="AS726" s="9"/>
      <c r="AV726" s="9"/>
      <c r="BG726">
        <f>AX726</f>
        <v>0</v>
      </c>
      <c r="BH726" t="e">
        <f>VLOOKUP(BG726,AX726:AY905,2,0)</f>
        <v>#N/A</v>
      </c>
      <c r="BX726">
        <f t="shared" si="92"/>
        <v>0</v>
      </c>
      <c r="BY726" t="e">
        <f t="shared" si="93"/>
        <v>#N/A</v>
      </c>
      <c r="CP726">
        <f t="shared" si="94"/>
        <v>0</v>
      </c>
      <c r="CQ726" t="e">
        <f t="shared" si="95"/>
        <v>#N/A</v>
      </c>
    </row>
    <row r="727" spans="1:95" x14ac:dyDescent="0.25">
      <c r="A727" s="9" t="s">
        <v>163</v>
      </c>
      <c r="B727" s="57">
        <v>1490</v>
      </c>
      <c r="C727" s="57">
        <v>2005</v>
      </c>
      <c r="D727" s="57">
        <v>2100</v>
      </c>
      <c r="E727" s="57">
        <v>2570</v>
      </c>
      <c r="F727" s="57">
        <v>2975</v>
      </c>
      <c r="G727" s="57">
        <v>3315</v>
      </c>
      <c r="H727" s="57">
        <v>3330</v>
      </c>
      <c r="I727" s="57">
        <v>3240</v>
      </c>
      <c r="J727" s="57">
        <v>3145</v>
      </c>
      <c r="K727" s="57">
        <v>3115</v>
      </c>
      <c r="L727" s="57">
        <v>2915</v>
      </c>
      <c r="M727" s="57">
        <v>2800</v>
      </c>
      <c r="N727" s="57">
        <v>2800</v>
      </c>
      <c r="O727" s="57">
        <v>2765</v>
      </c>
      <c r="P727" s="57">
        <v>2655</v>
      </c>
      <c r="Q727" s="57">
        <v>2595</v>
      </c>
      <c r="R727" s="57">
        <v>2525</v>
      </c>
      <c r="S727" s="57">
        <v>2440</v>
      </c>
      <c r="T727" s="57">
        <v>2465</v>
      </c>
      <c r="U727" s="57">
        <v>2285</v>
      </c>
      <c r="V727" s="57">
        <v>2260</v>
      </c>
      <c r="W727" s="57">
        <v>2155</v>
      </c>
      <c r="X727" s="57">
        <v>2475</v>
      </c>
      <c r="Y727" s="57">
        <v>4200</v>
      </c>
      <c r="Z727" s="57">
        <v>7895</v>
      </c>
      <c r="AA727" s="57">
        <v>110</v>
      </c>
      <c r="AB727">
        <f t="shared" si="96"/>
        <v>72515</v>
      </c>
      <c r="AC727" s="9" t="s">
        <v>163</v>
      </c>
      <c r="AD727" t="e">
        <f t="shared" si="97"/>
        <v>#REF!</v>
      </c>
      <c r="AE727" s="9" t="s">
        <v>163</v>
      </c>
      <c r="AF727">
        <f t="shared" si="98"/>
        <v>14455</v>
      </c>
      <c r="AG727">
        <f t="shared" si="99"/>
        <v>26765</v>
      </c>
      <c r="AH727">
        <f t="shared" si="100"/>
        <v>31295</v>
      </c>
      <c r="AI727" s="22">
        <f t="shared" si="101"/>
        <v>19.933806798593395</v>
      </c>
      <c r="AJ727" s="28">
        <f t="shared" si="102"/>
        <v>36.909604909329104</v>
      </c>
      <c r="AK727" s="22">
        <f t="shared" si="103"/>
        <v>43.156588292077501</v>
      </c>
      <c r="AS727" s="9"/>
      <c r="AV727" s="9"/>
      <c r="BG727">
        <f>AX727</f>
        <v>0</v>
      </c>
      <c r="BH727" t="e">
        <f>VLOOKUP(BG727,AX727:AY906,2,0)</f>
        <v>#N/A</v>
      </c>
      <c r="BX727">
        <f t="shared" si="92"/>
        <v>0</v>
      </c>
      <c r="BY727" t="e">
        <f t="shared" si="93"/>
        <v>#N/A</v>
      </c>
      <c r="CP727">
        <f t="shared" si="94"/>
        <v>0</v>
      </c>
      <c r="CQ727" t="e">
        <f t="shared" si="95"/>
        <v>#N/A</v>
      </c>
    </row>
    <row r="728" spans="1:95" x14ac:dyDescent="0.25">
      <c r="A728" s="9" t="s">
        <v>164</v>
      </c>
      <c r="B728" s="57">
        <v>1095</v>
      </c>
      <c r="C728" s="57">
        <v>1265</v>
      </c>
      <c r="D728" s="57">
        <v>1585</v>
      </c>
      <c r="E728" s="57">
        <v>2005</v>
      </c>
      <c r="F728" s="57">
        <v>2535</v>
      </c>
      <c r="G728" s="57">
        <v>2840</v>
      </c>
      <c r="H728" s="57">
        <v>3145</v>
      </c>
      <c r="I728" s="57">
        <v>3145</v>
      </c>
      <c r="J728" s="57">
        <v>3210</v>
      </c>
      <c r="K728" s="57">
        <v>3455</v>
      </c>
      <c r="L728" s="57">
        <v>3610</v>
      </c>
      <c r="M728" s="57">
        <v>3635</v>
      </c>
      <c r="N728" s="57">
        <v>3800</v>
      </c>
      <c r="O728" s="57">
        <v>3785</v>
      </c>
      <c r="P728" s="57">
        <v>3945</v>
      </c>
      <c r="Q728" s="57">
        <v>4360</v>
      </c>
      <c r="R728" s="57">
        <v>4205</v>
      </c>
      <c r="S728" s="57">
        <v>4255</v>
      </c>
      <c r="T728" s="57">
        <v>4340</v>
      </c>
      <c r="U728" s="57">
        <v>4315</v>
      </c>
      <c r="V728" s="57">
        <v>4560</v>
      </c>
      <c r="W728" s="57">
        <v>4695</v>
      </c>
      <c r="X728" s="57">
        <v>5545</v>
      </c>
      <c r="Y728" s="57">
        <v>13295</v>
      </c>
      <c r="Z728" s="57">
        <v>13230</v>
      </c>
      <c r="AA728" s="57">
        <v>490</v>
      </c>
      <c r="AB728">
        <f t="shared" si="96"/>
        <v>105855</v>
      </c>
      <c r="AC728" s="9" t="s">
        <v>164</v>
      </c>
      <c r="AD728" t="e">
        <f t="shared" si="97"/>
        <v>#REF!</v>
      </c>
      <c r="AE728" s="9" t="s">
        <v>164</v>
      </c>
      <c r="AF728">
        <f t="shared" si="98"/>
        <v>11325</v>
      </c>
      <c r="AG728">
        <f t="shared" si="99"/>
        <v>31730</v>
      </c>
      <c r="AH728">
        <f t="shared" si="100"/>
        <v>62800</v>
      </c>
      <c r="AI728" s="22">
        <f t="shared" si="101"/>
        <v>10.698597137593877</v>
      </c>
      <c r="AJ728" s="28">
        <f t="shared" si="102"/>
        <v>29.974965755042277</v>
      </c>
      <c r="AK728" s="22">
        <f t="shared" si="103"/>
        <v>59.326437107363851</v>
      </c>
      <c r="AS728" s="9"/>
      <c r="AV728" s="9"/>
      <c r="BG728">
        <f>AX728</f>
        <v>0</v>
      </c>
      <c r="BH728" t="e">
        <f>VLOOKUP(BG728,AX728:AY907,2,0)</f>
        <v>#N/A</v>
      </c>
      <c r="BX728">
        <f t="shared" si="92"/>
        <v>0</v>
      </c>
      <c r="BY728" t="e">
        <f t="shared" si="93"/>
        <v>#N/A</v>
      </c>
      <c r="CP728">
        <f t="shared" si="94"/>
        <v>0</v>
      </c>
      <c r="CQ728" t="e">
        <f t="shared" si="95"/>
        <v>#N/A</v>
      </c>
    </row>
    <row r="729" spans="1:95" x14ac:dyDescent="0.25">
      <c r="A729" s="9" t="s">
        <v>165</v>
      </c>
      <c r="B729" s="57">
        <v>2020</v>
      </c>
      <c r="C729" s="57">
        <v>3040</v>
      </c>
      <c r="D729" s="57">
        <v>4215</v>
      </c>
      <c r="E729" s="57">
        <v>5535</v>
      </c>
      <c r="F729" s="57">
        <v>6970</v>
      </c>
      <c r="G729" s="57">
        <v>7975</v>
      </c>
      <c r="H729" s="57">
        <v>9140</v>
      </c>
      <c r="I729" s="57">
        <v>9810</v>
      </c>
      <c r="J729" s="57">
        <v>10335</v>
      </c>
      <c r="K729" s="57">
        <v>10670</v>
      </c>
      <c r="L729" s="57">
        <v>10960</v>
      </c>
      <c r="M729" s="57">
        <v>11100</v>
      </c>
      <c r="N729" s="57">
        <v>11555</v>
      </c>
      <c r="O729" s="57">
        <v>11350</v>
      </c>
      <c r="P729" s="57">
        <v>11405</v>
      </c>
      <c r="Q729" s="57">
        <v>11085</v>
      </c>
      <c r="R729" s="57">
        <v>10760</v>
      </c>
      <c r="S729" s="57">
        <v>10685</v>
      </c>
      <c r="T729" s="57">
        <v>10765</v>
      </c>
      <c r="U729" s="57">
        <v>10335</v>
      </c>
      <c r="V729" s="57">
        <v>10045</v>
      </c>
      <c r="W729" s="57">
        <v>9985</v>
      </c>
      <c r="X729" s="57">
        <v>11840</v>
      </c>
      <c r="Y729" s="57">
        <v>16175</v>
      </c>
      <c r="Z729" s="57">
        <v>70055</v>
      </c>
      <c r="AA729" s="57">
        <v>45</v>
      </c>
      <c r="AB729">
        <f t="shared" si="96"/>
        <v>297810</v>
      </c>
      <c r="AC729" s="9" t="s">
        <v>165</v>
      </c>
      <c r="AD729" t="e">
        <f t="shared" si="97"/>
        <v>#REF!</v>
      </c>
      <c r="AE729" s="9" t="s">
        <v>165</v>
      </c>
      <c r="AF729">
        <f t="shared" si="98"/>
        <v>29755</v>
      </c>
      <c r="AG729">
        <f t="shared" si="99"/>
        <v>96325</v>
      </c>
      <c r="AH729">
        <f t="shared" si="100"/>
        <v>171730</v>
      </c>
      <c r="AI729" s="22">
        <f t="shared" si="101"/>
        <v>9.9912696014237259</v>
      </c>
      <c r="AJ729" s="28">
        <f t="shared" si="102"/>
        <v>32.344447802290048</v>
      </c>
      <c r="AK729" s="22">
        <f t="shared" si="103"/>
        <v>57.66428259628622</v>
      </c>
      <c r="AS729" s="9"/>
      <c r="AV729" s="9"/>
      <c r="BG729">
        <f>AX729</f>
        <v>0</v>
      </c>
      <c r="BH729" t="e">
        <f>VLOOKUP(BG729,AX729:AY908,2,0)</f>
        <v>#N/A</v>
      </c>
      <c r="BX729">
        <f t="shared" si="92"/>
        <v>0</v>
      </c>
      <c r="BY729" t="e">
        <f t="shared" si="93"/>
        <v>#N/A</v>
      </c>
      <c r="CP729">
        <f t="shared" si="94"/>
        <v>0</v>
      </c>
      <c r="CQ729" t="e">
        <f t="shared" si="95"/>
        <v>#N/A</v>
      </c>
    </row>
    <row r="730" spans="1:95" x14ac:dyDescent="0.25">
      <c r="A730" s="9" t="s">
        <v>166</v>
      </c>
      <c r="B730" s="57">
        <v>1580</v>
      </c>
      <c r="C730" s="57">
        <v>2300</v>
      </c>
      <c r="D730" s="57">
        <v>3025</v>
      </c>
      <c r="E730" s="57">
        <v>3485</v>
      </c>
      <c r="F730" s="57">
        <v>3840</v>
      </c>
      <c r="G730" s="57">
        <v>4040</v>
      </c>
      <c r="H730" s="57">
        <v>4285</v>
      </c>
      <c r="I730" s="57">
        <v>4130</v>
      </c>
      <c r="J730" s="57">
        <v>4005</v>
      </c>
      <c r="K730" s="57">
        <v>3840</v>
      </c>
      <c r="L730" s="57">
        <v>3860</v>
      </c>
      <c r="M730" s="57">
        <v>3685</v>
      </c>
      <c r="N730" s="57">
        <v>3565</v>
      </c>
      <c r="O730" s="57">
        <v>3480</v>
      </c>
      <c r="P730" s="57">
        <v>3345</v>
      </c>
      <c r="Q730" s="57">
        <v>3390</v>
      </c>
      <c r="R730" s="57">
        <v>3275</v>
      </c>
      <c r="S730" s="57">
        <v>3195</v>
      </c>
      <c r="T730" s="57">
        <v>3320</v>
      </c>
      <c r="U730" s="57">
        <v>3290</v>
      </c>
      <c r="V730" s="57">
        <v>3475</v>
      </c>
      <c r="W730" s="57">
        <v>3525</v>
      </c>
      <c r="X730" s="57">
        <v>4235</v>
      </c>
      <c r="Y730" s="57">
        <v>7480</v>
      </c>
      <c r="Z730" s="57">
        <v>20305</v>
      </c>
      <c r="AA730" s="57">
        <v>0</v>
      </c>
      <c r="AB730">
        <f t="shared" si="96"/>
        <v>107955</v>
      </c>
      <c r="AC730" s="9" t="s">
        <v>166</v>
      </c>
      <c r="AD730" t="e">
        <f t="shared" si="97"/>
        <v>#REF!</v>
      </c>
      <c r="AE730" s="9" t="s">
        <v>166</v>
      </c>
      <c r="AF730">
        <f t="shared" si="98"/>
        <v>18270</v>
      </c>
      <c r="AG730">
        <f t="shared" si="99"/>
        <v>34195</v>
      </c>
      <c r="AH730">
        <f t="shared" si="100"/>
        <v>55490</v>
      </c>
      <c r="AI730" s="22">
        <f t="shared" si="101"/>
        <v>16.923718215923301</v>
      </c>
      <c r="AJ730" s="28">
        <f t="shared" si="102"/>
        <v>31.675235051641888</v>
      </c>
      <c r="AK730" s="22">
        <f t="shared" si="103"/>
        <v>51.401046732434807</v>
      </c>
      <c r="AS730" s="9"/>
      <c r="AV730" s="9"/>
      <c r="BG730">
        <f>AX730</f>
        <v>0</v>
      </c>
      <c r="BH730" t="e">
        <f>VLOOKUP(BG730,AX730:AY909,2,0)</f>
        <v>#N/A</v>
      </c>
      <c r="BX730">
        <f t="shared" si="92"/>
        <v>0</v>
      </c>
      <c r="BY730" t="e">
        <f t="shared" si="93"/>
        <v>#N/A</v>
      </c>
      <c r="CP730">
        <f t="shared" si="94"/>
        <v>0</v>
      </c>
      <c r="CQ730" t="e">
        <f t="shared" si="95"/>
        <v>#N/A</v>
      </c>
    </row>
    <row r="731" spans="1:95" x14ac:dyDescent="0.25">
      <c r="A731" s="9" t="s">
        <v>167</v>
      </c>
      <c r="B731" s="57">
        <v>9625</v>
      </c>
      <c r="C731" s="57">
        <v>6895</v>
      </c>
      <c r="D731" s="57">
        <v>10535</v>
      </c>
      <c r="E731" s="57">
        <v>10660</v>
      </c>
      <c r="F731" s="57">
        <v>9250</v>
      </c>
      <c r="G731" s="57">
        <v>8200</v>
      </c>
      <c r="H731" s="57">
        <v>7165</v>
      </c>
      <c r="I731" s="57">
        <v>6405</v>
      </c>
      <c r="J731" s="57">
        <v>5670</v>
      </c>
      <c r="K731" s="57">
        <v>5295</v>
      </c>
      <c r="L731" s="57">
        <v>4875</v>
      </c>
      <c r="M731" s="57">
        <v>4550</v>
      </c>
      <c r="N731" s="57">
        <v>4180</v>
      </c>
      <c r="O731" s="57">
        <v>3920</v>
      </c>
      <c r="P731" s="57">
        <v>3615</v>
      </c>
      <c r="Q731" s="57">
        <v>3455</v>
      </c>
      <c r="R731" s="57">
        <v>3195</v>
      </c>
      <c r="S731" s="57">
        <v>3030</v>
      </c>
      <c r="T731" s="57">
        <v>2905</v>
      </c>
      <c r="U731" s="57">
        <v>2765</v>
      </c>
      <c r="V731" s="57">
        <v>2660</v>
      </c>
      <c r="W731" s="57">
        <v>2615</v>
      </c>
      <c r="X731" s="57">
        <v>2825</v>
      </c>
      <c r="Y731" s="57">
        <v>4820</v>
      </c>
      <c r="Z731" s="57">
        <v>20670</v>
      </c>
      <c r="AA731" s="57">
        <v>50</v>
      </c>
      <c r="AB731">
        <f t="shared" si="96"/>
        <v>149780</v>
      </c>
      <c r="AC731" s="9" t="s">
        <v>167</v>
      </c>
      <c r="AD731" t="e">
        <f t="shared" si="97"/>
        <v>#REF!</v>
      </c>
      <c r="AE731" s="9" t="s">
        <v>167</v>
      </c>
      <c r="AF731">
        <f t="shared" si="98"/>
        <v>55165</v>
      </c>
      <c r="AG731">
        <f t="shared" si="99"/>
        <v>45675</v>
      </c>
      <c r="AH731">
        <f t="shared" si="100"/>
        <v>48940</v>
      </c>
      <c r="AI731" s="22">
        <f t="shared" si="101"/>
        <v>36.830685004673519</v>
      </c>
      <c r="AJ731" s="28">
        <f t="shared" si="102"/>
        <v>30.494725597543066</v>
      </c>
      <c r="AK731" s="22">
        <f t="shared" si="103"/>
        <v>32.674589397783414</v>
      </c>
      <c r="AS731" s="9"/>
      <c r="AV731" s="9"/>
      <c r="BG731">
        <f>AX731</f>
        <v>0</v>
      </c>
      <c r="BH731" t="e">
        <f>VLOOKUP(BG731,AX731:AY910,2,0)</f>
        <v>#N/A</v>
      </c>
      <c r="BX731">
        <f t="shared" si="92"/>
        <v>0</v>
      </c>
      <c r="BY731" t="e">
        <f t="shared" si="93"/>
        <v>#N/A</v>
      </c>
      <c r="CP731">
        <f t="shared" si="94"/>
        <v>0</v>
      </c>
      <c r="CQ731" t="e">
        <f t="shared" si="95"/>
        <v>#N/A</v>
      </c>
    </row>
    <row r="732" spans="1:95" x14ac:dyDescent="0.25">
      <c r="A732" s="9" t="s">
        <v>168</v>
      </c>
      <c r="B732" s="57">
        <v>1200</v>
      </c>
      <c r="C732" s="57">
        <v>7590</v>
      </c>
      <c r="D732" s="57">
        <v>11835</v>
      </c>
      <c r="E732" s="57">
        <v>11370</v>
      </c>
      <c r="F732" s="57">
        <v>10400</v>
      </c>
      <c r="G732" s="57">
        <v>9250</v>
      </c>
      <c r="H732" s="57">
        <v>8285</v>
      </c>
      <c r="I732" s="57">
        <v>7345</v>
      </c>
      <c r="J732" s="57">
        <v>6775</v>
      </c>
      <c r="K732" s="57">
        <v>5985</v>
      </c>
      <c r="L732" s="57">
        <v>5665</v>
      </c>
      <c r="M732" s="57">
        <v>5395</v>
      </c>
      <c r="N732" s="57">
        <v>5210</v>
      </c>
      <c r="O732" s="57">
        <v>5225</v>
      </c>
      <c r="P732" s="57">
        <v>5130</v>
      </c>
      <c r="Q732" s="57">
        <v>5250</v>
      </c>
      <c r="R732" s="57">
        <v>5190</v>
      </c>
      <c r="S732" s="57">
        <v>5145</v>
      </c>
      <c r="T732" s="57">
        <v>5185</v>
      </c>
      <c r="U732" s="57">
        <v>5240</v>
      </c>
      <c r="V732" s="57">
        <v>5480</v>
      </c>
      <c r="W732" s="57">
        <v>5780</v>
      </c>
      <c r="X732" s="57">
        <v>6650</v>
      </c>
      <c r="Y732" s="57">
        <v>7715</v>
      </c>
      <c r="Z732" s="57">
        <v>48190</v>
      </c>
      <c r="AA732" s="57">
        <v>120</v>
      </c>
      <c r="AB732">
        <f t="shared" si="96"/>
        <v>206485</v>
      </c>
      <c r="AC732" s="9" t="s">
        <v>168</v>
      </c>
      <c r="AD732" t="e">
        <f t="shared" si="97"/>
        <v>#REF!</v>
      </c>
      <c r="AE732" s="9" t="s">
        <v>168</v>
      </c>
      <c r="AF732">
        <f t="shared" si="98"/>
        <v>51645</v>
      </c>
      <c r="AG732">
        <f t="shared" si="99"/>
        <v>55015</v>
      </c>
      <c r="AH732">
        <f t="shared" si="100"/>
        <v>99825</v>
      </c>
      <c r="AI732" s="22">
        <f t="shared" si="101"/>
        <v>25.011502046153471</v>
      </c>
      <c r="AJ732" s="28">
        <f t="shared" si="102"/>
        <v>26.643581858246364</v>
      </c>
      <c r="AK732" s="22">
        <f t="shared" si="103"/>
        <v>48.344916095600169</v>
      </c>
      <c r="AS732" s="9"/>
      <c r="AV732" s="9"/>
      <c r="BG732">
        <f>AX732</f>
        <v>0</v>
      </c>
      <c r="BH732" t="e">
        <f>VLOOKUP(BG732,AX732:AY911,2,0)</f>
        <v>#N/A</v>
      </c>
      <c r="BX732">
        <f t="shared" si="92"/>
        <v>0</v>
      </c>
      <c r="BY732" t="e">
        <f t="shared" si="93"/>
        <v>#N/A</v>
      </c>
      <c r="CP732">
        <f t="shared" si="94"/>
        <v>0</v>
      </c>
      <c r="CQ732" t="e">
        <f t="shared" si="95"/>
        <v>#N/A</v>
      </c>
    </row>
    <row r="733" spans="1:95" x14ac:dyDescent="0.25">
      <c r="A733" s="9" t="s">
        <v>169</v>
      </c>
      <c r="B733" s="57">
        <v>3520</v>
      </c>
      <c r="C733" s="57">
        <v>2860</v>
      </c>
      <c r="D733" s="57">
        <v>3535</v>
      </c>
      <c r="E733" s="57">
        <v>4745</v>
      </c>
      <c r="F733" s="57">
        <v>5760</v>
      </c>
      <c r="G733" s="57">
        <v>6550</v>
      </c>
      <c r="H733" s="57">
        <v>6800</v>
      </c>
      <c r="I733" s="57">
        <v>6900</v>
      </c>
      <c r="J733" s="57">
        <v>6865</v>
      </c>
      <c r="K733" s="57">
        <v>6700</v>
      </c>
      <c r="L733" s="57">
        <v>6535</v>
      </c>
      <c r="M733" s="57">
        <v>6340</v>
      </c>
      <c r="N733" s="57">
        <v>6115</v>
      </c>
      <c r="O733" s="57">
        <v>5795</v>
      </c>
      <c r="P733" s="57">
        <v>5685</v>
      </c>
      <c r="Q733" s="57">
        <v>5485</v>
      </c>
      <c r="R733" s="57">
        <v>5200</v>
      </c>
      <c r="S733" s="57">
        <v>4955</v>
      </c>
      <c r="T733" s="57">
        <v>4850</v>
      </c>
      <c r="U733" s="57">
        <v>4575</v>
      </c>
      <c r="V733" s="57">
        <v>4420</v>
      </c>
      <c r="W733" s="57">
        <v>4405</v>
      </c>
      <c r="X733" s="57">
        <v>4590</v>
      </c>
      <c r="Y733" s="57">
        <v>6615</v>
      </c>
      <c r="Z733" s="57">
        <v>47290</v>
      </c>
      <c r="AA733" s="57">
        <v>155</v>
      </c>
      <c r="AB733">
        <f t="shared" si="96"/>
        <v>177090</v>
      </c>
      <c r="AC733" s="9" t="s">
        <v>169</v>
      </c>
      <c r="AD733" t="e">
        <f t="shared" si="97"/>
        <v>#REF!</v>
      </c>
      <c r="AE733" s="9" t="s">
        <v>169</v>
      </c>
      <c r="AF733">
        <f t="shared" si="98"/>
        <v>26970</v>
      </c>
      <c r="AG733">
        <f t="shared" si="99"/>
        <v>57735</v>
      </c>
      <c r="AH733">
        <f t="shared" si="100"/>
        <v>92385</v>
      </c>
      <c r="AI733" s="22">
        <f t="shared" si="101"/>
        <v>15.229544299508724</v>
      </c>
      <c r="AJ733" s="28">
        <f t="shared" si="102"/>
        <v>32.60206674572251</v>
      </c>
      <c r="AK733" s="22">
        <f t="shared" si="103"/>
        <v>52.168388954768766</v>
      </c>
      <c r="AS733" s="9"/>
      <c r="AV733" s="9"/>
      <c r="BG733">
        <f>AX733</f>
        <v>0</v>
      </c>
      <c r="BH733" t="e">
        <f>VLOOKUP(BG733,AX733:AY912,2,0)</f>
        <v>#N/A</v>
      </c>
      <c r="BX733">
        <f t="shared" si="92"/>
        <v>0</v>
      </c>
      <c r="BY733" t="e">
        <f t="shared" si="93"/>
        <v>#N/A</v>
      </c>
      <c r="CP733">
        <f t="shared" si="94"/>
        <v>0</v>
      </c>
      <c r="CQ733" t="e">
        <f t="shared" si="95"/>
        <v>#N/A</v>
      </c>
    </row>
    <row r="734" spans="1:95" x14ac:dyDescent="0.25">
      <c r="A734" s="9" t="s">
        <v>170</v>
      </c>
      <c r="B734" s="57">
        <v>580</v>
      </c>
      <c r="C734" s="57">
        <v>1455</v>
      </c>
      <c r="D734" s="57">
        <v>2145</v>
      </c>
      <c r="E734" s="57">
        <v>3015</v>
      </c>
      <c r="F734" s="57">
        <v>3415</v>
      </c>
      <c r="G734" s="57">
        <v>3735</v>
      </c>
      <c r="H734" s="57">
        <v>3910</v>
      </c>
      <c r="I734" s="57">
        <v>3945</v>
      </c>
      <c r="J734" s="57">
        <v>3960</v>
      </c>
      <c r="K734" s="57">
        <v>3900</v>
      </c>
      <c r="L734" s="57">
        <v>3705</v>
      </c>
      <c r="M734" s="57">
        <v>3600</v>
      </c>
      <c r="N734" s="57">
        <v>3485</v>
      </c>
      <c r="O734" s="57">
        <v>3350</v>
      </c>
      <c r="P734" s="57">
        <v>3150</v>
      </c>
      <c r="Q734" s="57">
        <v>3105</v>
      </c>
      <c r="R734" s="57">
        <v>2890</v>
      </c>
      <c r="S734" s="57">
        <v>2760</v>
      </c>
      <c r="T734" s="57">
        <v>2710</v>
      </c>
      <c r="U734" s="57">
        <v>2725</v>
      </c>
      <c r="V734" s="57">
        <v>2525</v>
      </c>
      <c r="W734" s="57">
        <v>2500</v>
      </c>
      <c r="X734" s="57">
        <v>2750</v>
      </c>
      <c r="Y734" s="57">
        <v>6315</v>
      </c>
      <c r="Z734" s="57">
        <v>12395</v>
      </c>
      <c r="AA734" s="57">
        <v>10</v>
      </c>
      <c r="AB734">
        <f t="shared" si="96"/>
        <v>88025</v>
      </c>
      <c r="AC734" s="9" t="s">
        <v>170</v>
      </c>
      <c r="AD734" t="e">
        <f t="shared" si="97"/>
        <v>#REF!</v>
      </c>
      <c r="AE734" s="9" t="s">
        <v>170</v>
      </c>
      <c r="AF734">
        <f t="shared" si="98"/>
        <v>14345</v>
      </c>
      <c r="AG734">
        <f t="shared" si="99"/>
        <v>33005</v>
      </c>
      <c r="AH734">
        <f t="shared" si="100"/>
        <v>40675</v>
      </c>
      <c r="AI734" s="22">
        <f t="shared" si="101"/>
        <v>16.29650667424027</v>
      </c>
      <c r="AJ734" s="28">
        <f t="shared" si="102"/>
        <v>37.495029821073558</v>
      </c>
      <c r="AK734" s="22">
        <f t="shared" si="103"/>
        <v>46.208463504686172</v>
      </c>
      <c r="AS734" s="9"/>
      <c r="AV734" s="9"/>
      <c r="BG734">
        <f>AX734</f>
        <v>0</v>
      </c>
      <c r="BH734" t="e">
        <f>VLOOKUP(BG734,AX734:AY913,2,0)</f>
        <v>#N/A</v>
      </c>
      <c r="BX734">
        <f t="shared" si="92"/>
        <v>0</v>
      </c>
      <c r="BY734" t="e">
        <f t="shared" si="93"/>
        <v>#N/A</v>
      </c>
      <c r="CP734">
        <f t="shared" si="94"/>
        <v>0</v>
      </c>
      <c r="CQ734" t="e">
        <f t="shared" si="95"/>
        <v>#N/A</v>
      </c>
    </row>
    <row r="735" spans="1:95" x14ac:dyDescent="0.25">
      <c r="A735" s="9" t="s">
        <v>171</v>
      </c>
      <c r="B735" s="57">
        <v>1135</v>
      </c>
      <c r="C735" s="57">
        <v>3515</v>
      </c>
      <c r="D735" s="57">
        <v>5085</v>
      </c>
      <c r="E735" s="57">
        <v>5360</v>
      </c>
      <c r="F735" s="57">
        <v>5535</v>
      </c>
      <c r="G735" s="57">
        <v>5965</v>
      </c>
      <c r="H735" s="57">
        <v>6030</v>
      </c>
      <c r="I735" s="57">
        <v>6315</v>
      </c>
      <c r="J735" s="57">
        <v>6220</v>
      </c>
      <c r="K735" s="57">
        <v>6060</v>
      </c>
      <c r="L735" s="57">
        <v>5980</v>
      </c>
      <c r="M735" s="57">
        <v>5995</v>
      </c>
      <c r="N735" s="57">
        <v>6015</v>
      </c>
      <c r="O735" s="57">
        <v>5570</v>
      </c>
      <c r="P735" s="57">
        <v>5510</v>
      </c>
      <c r="Q735" s="57">
        <v>5335</v>
      </c>
      <c r="R735" s="57">
        <v>5300</v>
      </c>
      <c r="S735" s="57">
        <v>5295</v>
      </c>
      <c r="T735" s="57">
        <v>5675</v>
      </c>
      <c r="U735" s="57">
        <v>5465</v>
      </c>
      <c r="V735" s="57">
        <v>5640</v>
      </c>
      <c r="W735" s="57">
        <v>5625</v>
      </c>
      <c r="X735" s="57">
        <v>6235</v>
      </c>
      <c r="Y735" s="57">
        <v>11485</v>
      </c>
      <c r="Z735" s="57">
        <v>46490</v>
      </c>
      <c r="AA735" s="57">
        <v>55</v>
      </c>
      <c r="AB735">
        <f t="shared" si="96"/>
        <v>182835</v>
      </c>
      <c r="AC735" s="9" t="s">
        <v>171</v>
      </c>
      <c r="AD735" t="e">
        <f t="shared" si="97"/>
        <v>#REF!</v>
      </c>
      <c r="AE735" s="9" t="s">
        <v>171</v>
      </c>
      <c r="AF735">
        <f t="shared" si="98"/>
        <v>26595</v>
      </c>
      <c r="AG735">
        <f t="shared" si="99"/>
        <v>53695</v>
      </c>
      <c r="AH735">
        <f t="shared" si="100"/>
        <v>102545</v>
      </c>
      <c r="AI735" s="22">
        <f t="shared" si="101"/>
        <v>14.545902042825498</v>
      </c>
      <c r="AJ735" s="28">
        <f t="shared" si="102"/>
        <v>29.368009407389177</v>
      </c>
      <c r="AK735" s="22">
        <f t="shared" si="103"/>
        <v>56.08608854978533</v>
      </c>
      <c r="AS735" s="9"/>
      <c r="AV735" s="9"/>
      <c r="BG735">
        <f>AX735</f>
        <v>0</v>
      </c>
      <c r="BH735" t="e">
        <f>VLOOKUP(BG735,AX735:AY914,2,0)</f>
        <v>#N/A</v>
      </c>
      <c r="BX735">
        <f t="shared" si="92"/>
        <v>0</v>
      </c>
      <c r="BY735" t="e">
        <f t="shared" si="93"/>
        <v>#N/A</v>
      </c>
      <c r="CP735">
        <f t="shared" si="94"/>
        <v>0</v>
      </c>
      <c r="CQ735" t="e">
        <f t="shared" si="95"/>
        <v>#N/A</v>
      </c>
    </row>
    <row r="736" spans="1:95" x14ac:dyDescent="0.25">
      <c r="A736" s="9" t="s">
        <v>172</v>
      </c>
      <c r="B736" s="57">
        <v>150</v>
      </c>
      <c r="C736" s="57">
        <v>505</v>
      </c>
      <c r="D736" s="57">
        <v>910</v>
      </c>
      <c r="E736" s="57">
        <v>1065</v>
      </c>
      <c r="F736" s="57">
        <v>1345</v>
      </c>
      <c r="G736" s="57">
        <v>1570</v>
      </c>
      <c r="H736" s="57">
        <v>1775</v>
      </c>
      <c r="I736" s="57">
        <v>1885</v>
      </c>
      <c r="J736" s="57">
        <v>2090</v>
      </c>
      <c r="K736" s="57">
        <v>2240</v>
      </c>
      <c r="L736" s="57">
        <v>2330</v>
      </c>
      <c r="M736" s="57">
        <v>2395</v>
      </c>
      <c r="N736" s="57">
        <v>2465</v>
      </c>
      <c r="O736" s="57">
        <v>2435</v>
      </c>
      <c r="P736" s="57">
        <v>2555</v>
      </c>
      <c r="Q736" s="57">
        <v>2605</v>
      </c>
      <c r="R736" s="57">
        <v>2640</v>
      </c>
      <c r="S736" s="57">
        <v>2670</v>
      </c>
      <c r="T736" s="57">
        <v>2745</v>
      </c>
      <c r="U736" s="57">
        <v>2755</v>
      </c>
      <c r="V736" s="57">
        <v>2690</v>
      </c>
      <c r="W736" s="57">
        <v>2805</v>
      </c>
      <c r="X736" s="57">
        <v>2730</v>
      </c>
      <c r="Y736" s="57">
        <v>2665</v>
      </c>
      <c r="Z736" s="57">
        <v>42390</v>
      </c>
      <c r="AA736" s="57">
        <v>0</v>
      </c>
      <c r="AB736">
        <f t="shared" si="96"/>
        <v>92410</v>
      </c>
      <c r="AC736" s="9" t="s">
        <v>172</v>
      </c>
      <c r="AD736" t="e">
        <f t="shared" si="97"/>
        <v>#REF!</v>
      </c>
      <c r="AE736" s="9" t="s">
        <v>172</v>
      </c>
      <c r="AF736">
        <f t="shared" si="98"/>
        <v>5545</v>
      </c>
      <c r="AG736">
        <f t="shared" si="99"/>
        <v>20170</v>
      </c>
      <c r="AH736">
        <f t="shared" si="100"/>
        <v>66695</v>
      </c>
      <c r="AI736" s="22">
        <f t="shared" si="101"/>
        <v>6.0004328535872737</v>
      </c>
      <c r="AJ736" s="28">
        <f t="shared" si="102"/>
        <v>21.82664213829672</v>
      </c>
      <c r="AK736" s="22">
        <f t="shared" si="103"/>
        <v>72.17292500811601</v>
      </c>
      <c r="AS736" s="9"/>
      <c r="AV736" s="9"/>
      <c r="BG736">
        <f>AX736</f>
        <v>0</v>
      </c>
      <c r="BH736" t="e">
        <f>VLOOKUP(BG736,AX736:AY915,2,0)</f>
        <v>#N/A</v>
      </c>
      <c r="BX736">
        <f t="shared" si="92"/>
        <v>0</v>
      </c>
      <c r="BY736" t="e">
        <f t="shared" si="93"/>
        <v>#N/A</v>
      </c>
      <c r="CP736">
        <f t="shared" si="94"/>
        <v>0</v>
      </c>
      <c r="CQ736" t="e">
        <f t="shared" si="95"/>
        <v>#N/A</v>
      </c>
    </row>
    <row r="737" spans="1:95" x14ac:dyDescent="0.25">
      <c r="A737" s="9" t="s">
        <v>173</v>
      </c>
      <c r="B737" s="57">
        <v>285</v>
      </c>
      <c r="C737" s="57">
        <v>1025</v>
      </c>
      <c r="D737" s="57">
        <v>1675</v>
      </c>
      <c r="E737" s="57">
        <v>1945</v>
      </c>
      <c r="F737" s="57">
        <v>2380</v>
      </c>
      <c r="G737" s="57">
        <v>2815</v>
      </c>
      <c r="H737" s="57">
        <v>3140</v>
      </c>
      <c r="I737" s="57">
        <v>3570</v>
      </c>
      <c r="J737" s="57">
        <v>3930</v>
      </c>
      <c r="K737" s="57">
        <v>4260</v>
      </c>
      <c r="L737" s="57">
        <v>4685</v>
      </c>
      <c r="M737" s="57">
        <v>4820</v>
      </c>
      <c r="N737" s="57">
        <v>5060</v>
      </c>
      <c r="O737" s="57">
        <v>5380</v>
      </c>
      <c r="P737" s="57">
        <v>5630</v>
      </c>
      <c r="Q737" s="57">
        <v>6215</v>
      </c>
      <c r="R737" s="57">
        <v>6240</v>
      </c>
      <c r="S737" s="57">
        <v>6385</v>
      </c>
      <c r="T737" s="57">
        <v>6635</v>
      </c>
      <c r="U737" s="57">
        <v>6470</v>
      </c>
      <c r="V737" s="57">
        <v>6815</v>
      </c>
      <c r="W737" s="57">
        <v>7630</v>
      </c>
      <c r="X737" s="57">
        <v>8875</v>
      </c>
      <c r="Y737" s="57">
        <v>14095</v>
      </c>
      <c r="Z737" s="57">
        <v>10875</v>
      </c>
      <c r="AA737" s="57">
        <v>0</v>
      </c>
      <c r="AB737">
        <f t="shared" si="96"/>
        <v>130835</v>
      </c>
      <c r="AC737" s="9" t="s">
        <v>173</v>
      </c>
      <c r="AD737" t="e">
        <f t="shared" si="97"/>
        <v>#REF!</v>
      </c>
      <c r="AE737" s="9" t="s">
        <v>173</v>
      </c>
      <c r="AF737">
        <f t="shared" si="98"/>
        <v>10125</v>
      </c>
      <c r="AG737">
        <f t="shared" si="99"/>
        <v>40475</v>
      </c>
      <c r="AH737">
        <f t="shared" si="100"/>
        <v>80235</v>
      </c>
      <c r="AI737" s="22">
        <f t="shared" si="101"/>
        <v>7.7387549203194865</v>
      </c>
      <c r="AJ737" s="28">
        <f t="shared" si="102"/>
        <v>30.935911644437653</v>
      </c>
      <c r="AK737" s="22">
        <f t="shared" si="103"/>
        <v>61.325333435242868</v>
      </c>
      <c r="AS737" s="9"/>
      <c r="AV737" s="9"/>
      <c r="BG737">
        <f>AX737</f>
        <v>0</v>
      </c>
      <c r="BH737" t="e">
        <f>VLOOKUP(BG737,AX737:AY916,2,0)</f>
        <v>#N/A</v>
      </c>
      <c r="BX737">
        <f t="shared" si="92"/>
        <v>0</v>
      </c>
      <c r="BY737" t="e">
        <f t="shared" si="93"/>
        <v>#N/A</v>
      </c>
      <c r="CP737">
        <f t="shared" si="94"/>
        <v>0</v>
      </c>
      <c r="CQ737" t="e">
        <f t="shared" si="95"/>
        <v>#N/A</v>
      </c>
    </row>
    <row r="738" spans="1:95" x14ac:dyDescent="0.25">
      <c r="A738" s="9" t="s">
        <v>174</v>
      </c>
      <c r="B738" s="57">
        <v>4965</v>
      </c>
      <c r="C738" s="57">
        <v>4750</v>
      </c>
      <c r="D738" s="57">
        <v>1790</v>
      </c>
      <c r="E738" s="57">
        <v>1760</v>
      </c>
      <c r="F738" s="57">
        <v>2210</v>
      </c>
      <c r="G738" s="57">
        <v>2465</v>
      </c>
      <c r="H738" s="57">
        <v>2540</v>
      </c>
      <c r="I738" s="57">
        <v>2400</v>
      </c>
      <c r="J738" s="57">
        <v>2275</v>
      </c>
      <c r="K738" s="57">
        <v>2250</v>
      </c>
      <c r="L738" s="57">
        <v>1995</v>
      </c>
      <c r="M738" s="57">
        <v>1940</v>
      </c>
      <c r="N738" s="57">
        <v>1805</v>
      </c>
      <c r="O738" s="57">
        <v>1605</v>
      </c>
      <c r="P738" s="57">
        <v>1490</v>
      </c>
      <c r="Q738" s="57">
        <v>1360</v>
      </c>
      <c r="R738" s="57">
        <v>1280</v>
      </c>
      <c r="S738" s="57">
        <v>1160</v>
      </c>
      <c r="T738" s="57">
        <v>1005</v>
      </c>
      <c r="U738" s="57">
        <v>870</v>
      </c>
      <c r="V738" s="57">
        <v>780</v>
      </c>
      <c r="W738" s="57">
        <v>645</v>
      </c>
      <c r="X738" s="57">
        <v>550</v>
      </c>
      <c r="Y738" s="57">
        <v>480</v>
      </c>
      <c r="Z738" s="57">
        <v>2410</v>
      </c>
      <c r="AA738" s="57">
        <v>3885</v>
      </c>
      <c r="AB738">
        <f t="shared" si="96"/>
        <v>46780</v>
      </c>
      <c r="AC738" s="9" t="s">
        <v>174</v>
      </c>
      <c r="AD738" t="e">
        <f t="shared" si="97"/>
        <v>#REF!</v>
      </c>
      <c r="AE738" s="9" t="s">
        <v>174</v>
      </c>
      <c r="AF738">
        <f t="shared" si="98"/>
        <v>17940</v>
      </c>
      <c r="AG738">
        <f t="shared" si="99"/>
        <v>18300</v>
      </c>
      <c r="AH738">
        <f t="shared" si="100"/>
        <v>10540</v>
      </c>
      <c r="AI738" s="22">
        <f t="shared" si="101"/>
        <v>38.349722103463016</v>
      </c>
      <c r="AJ738" s="28">
        <f t="shared" si="102"/>
        <v>39.11928174433519</v>
      </c>
      <c r="AK738" s="22">
        <f t="shared" si="103"/>
        <v>22.530996152201794</v>
      </c>
      <c r="AS738" s="9"/>
      <c r="AV738" s="9"/>
      <c r="BG738">
        <f>AX738</f>
        <v>0</v>
      </c>
      <c r="BH738" t="e">
        <f>VLOOKUP(BG738,AX738:AY917,2,0)</f>
        <v>#N/A</v>
      </c>
      <c r="BX738">
        <f t="shared" si="92"/>
        <v>0</v>
      </c>
      <c r="BY738" t="e">
        <f t="shared" si="93"/>
        <v>#N/A</v>
      </c>
      <c r="CP738">
        <f t="shared" si="94"/>
        <v>0</v>
      </c>
      <c r="CQ738" t="e">
        <f t="shared" si="95"/>
        <v>#N/A</v>
      </c>
    </row>
    <row r="739" spans="1:95" x14ac:dyDescent="0.25">
      <c r="A739" s="9" t="s">
        <v>175</v>
      </c>
      <c r="B739" s="57">
        <v>310</v>
      </c>
      <c r="C739" s="57">
        <v>900</v>
      </c>
      <c r="D739" s="57">
        <v>870</v>
      </c>
      <c r="E739" s="57">
        <v>750</v>
      </c>
      <c r="F739" s="57">
        <v>800</v>
      </c>
      <c r="G739" s="57">
        <v>830</v>
      </c>
      <c r="H739" s="57">
        <v>910</v>
      </c>
      <c r="I739" s="57">
        <v>985</v>
      </c>
      <c r="J739" s="57">
        <v>930</v>
      </c>
      <c r="K739" s="57">
        <v>1030</v>
      </c>
      <c r="L739" s="57">
        <v>955</v>
      </c>
      <c r="M739" s="57">
        <v>975</v>
      </c>
      <c r="N739" s="57">
        <v>885</v>
      </c>
      <c r="O739" s="57">
        <v>845</v>
      </c>
      <c r="P739" s="57">
        <v>820</v>
      </c>
      <c r="Q739" s="57">
        <v>795</v>
      </c>
      <c r="R739" s="57">
        <v>715</v>
      </c>
      <c r="S739" s="57">
        <v>605</v>
      </c>
      <c r="T739" s="57">
        <v>585</v>
      </c>
      <c r="U739" s="57">
        <v>555</v>
      </c>
      <c r="V739" s="57">
        <v>525</v>
      </c>
      <c r="W739" s="57">
        <v>435</v>
      </c>
      <c r="X739" s="57">
        <v>410</v>
      </c>
      <c r="Y739" s="57">
        <v>350</v>
      </c>
      <c r="Z739" s="57">
        <v>2210</v>
      </c>
      <c r="AA739" s="57">
        <v>15</v>
      </c>
      <c r="AB739">
        <f t="shared" si="96"/>
        <v>19980</v>
      </c>
      <c r="AC739" s="9" t="s">
        <v>175</v>
      </c>
      <c r="AD739" t="e">
        <f t="shared" si="97"/>
        <v>#REF!</v>
      </c>
      <c r="AE739" s="9" t="s">
        <v>175</v>
      </c>
      <c r="AF739">
        <f t="shared" si="98"/>
        <v>4460</v>
      </c>
      <c r="AG739">
        <f t="shared" si="99"/>
        <v>8335</v>
      </c>
      <c r="AH739">
        <f t="shared" si="100"/>
        <v>7185</v>
      </c>
      <c r="AI739" s="22">
        <f t="shared" si="101"/>
        <v>22.322322322322321</v>
      </c>
      <c r="AJ739" s="28">
        <f t="shared" si="102"/>
        <v>41.716716716716718</v>
      </c>
      <c r="AK739" s="22">
        <f t="shared" si="103"/>
        <v>35.960960960960961</v>
      </c>
      <c r="AS739" s="9"/>
      <c r="AV739" s="9"/>
      <c r="BG739">
        <f>AX739</f>
        <v>0</v>
      </c>
      <c r="BH739" t="e">
        <f>VLOOKUP(BG739,AX739:AY918,2,0)</f>
        <v>#N/A</v>
      </c>
      <c r="BX739">
        <f t="shared" si="92"/>
        <v>0</v>
      </c>
      <c r="BY739" t="e">
        <f t="shared" si="93"/>
        <v>#N/A</v>
      </c>
      <c r="CP739">
        <f t="shared" si="94"/>
        <v>0</v>
      </c>
      <c r="CQ739" t="e">
        <f t="shared" si="95"/>
        <v>#N/A</v>
      </c>
    </row>
    <row r="740" spans="1:95" x14ac:dyDescent="0.25">
      <c r="A740" s="9" t="s">
        <v>176</v>
      </c>
      <c r="B740" s="57">
        <v>140</v>
      </c>
      <c r="C740" s="57">
        <v>635</v>
      </c>
      <c r="D740" s="57">
        <v>1050</v>
      </c>
      <c r="E740" s="57">
        <v>1435</v>
      </c>
      <c r="F740" s="57">
        <v>1560</v>
      </c>
      <c r="G740" s="57">
        <v>1515</v>
      </c>
      <c r="H740" s="57">
        <v>1430</v>
      </c>
      <c r="I740" s="57">
        <v>1265</v>
      </c>
      <c r="J740" s="57">
        <v>1135</v>
      </c>
      <c r="K740" s="57">
        <v>1000</v>
      </c>
      <c r="L740" s="57">
        <v>890</v>
      </c>
      <c r="M740" s="57">
        <v>760</v>
      </c>
      <c r="N740" s="57">
        <v>670</v>
      </c>
      <c r="O740" s="57">
        <v>580</v>
      </c>
      <c r="P740" s="57">
        <v>490</v>
      </c>
      <c r="Q740" s="57">
        <v>395</v>
      </c>
      <c r="R740" s="57">
        <v>315</v>
      </c>
      <c r="S740" s="57">
        <v>265</v>
      </c>
      <c r="T740" s="57">
        <v>235</v>
      </c>
      <c r="U740" s="57">
        <v>220</v>
      </c>
      <c r="V740" s="57">
        <v>175</v>
      </c>
      <c r="W740" s="57">
        <v>130</v>
      </c>
      <c r="X740" s="57">
        <v>85</v>
      </c>
      <c r="Y740" s="57">
        <v>70</v>
      </c>
      <c r="Z740" s="57">
        <v>380</v>
      </c>
      <c r="AA740" s="57">
        <v>1530</v>
      </c>
      <c r="AB740">
        <f t="shared" si="96"/>
        <v>16825</v>
      </c>
      <c r="AC740" s="9" t="s">
        <v>176</v>
      </c>
      <c r="AD740" t="e">
        <f t="shared" si="97"/>
        <v>#REF!</v>
      </c>
      <c r="AE740" s="9" t="s">
        <v>176</v>
      </c>
      <c r="AF740">
        <f t="shared" si="98"/>
        <v>6335</v>
      </c>
      <c r="AG740">
        <f t="shared" si="99"/>
        <v>8220</v>
      </c>
      <c r="AH740">
        <f t="shared" si="100"/>
        <v>2270</v>
      </c>
      <c r="AI740" s="22">
        <f t="shared" si="101"/>
        <v>37.652303120356613</v>
      </c>
      <c r="AJ740" s="28">
        <f t="shared" si="102"/>
        <v>48.855869242199105</v>
      </c>
      <c r="AK740" s="22">
        <f t="shared" si="103"/>
        <v>13.491827637444279</v>
      </c>
      <c r="AS740" s="9"/>
      <c r="AV740" s="9"/>
      <c r="BG740">
        <f>AX740</f>
        <v>0</v>
      </c>
      <c r="BH740" t="e">
        <f>VLOOKUP(BG740,AX740:AY919,2,0)</f>
        <v>#N/A</v>
      </c>
      <c r="BX740">
        <f t="shared" si="92"/>
        <v>0</v>
      </c>
      <c r="BY740" t="e">
        <f t="shared" si="93"/>
        <v>#N/A</v>
      </c>
      <c r="CP740">
        <f t="shared" si="94"/>
        <v>0</v>
      </c>
      <c r="CQ740" t="e">
        <f t="shared" si="95"/>
        <v>#N/A</v>
      </c>
    </row>
    <row r="741" spans="1:95" x14ac:dyDescent="0.25">
      <c r="A741" s="9" t="s">
        <v>177</v>
      </c>
      <c r="B741" s="57">
        <v>680</v>
      </c>
      <c r="C741" s="57">
        <v>2535</v>
      </c>
      <c r="D741" s="57">
        <v>2870</v>
      </c>
      <c r="E741" s="57">
        <v>2625</v>
      </c>
      <c r="F741" s="57">
        <v>2330</v>
      </c>
      <c r="G741" s="57">
        <v>2175</v>
      </c>
      <c r="H741" s="57">
        <v>2120</v>
      </c>
      <c r="I741" s="57">
        <v>2015</v>
      </c>
      <c r="J741" s="57">
        <v>1930</v>
      </c>
      <c r="K741" s="57">
        <v>1935</v>
      </c>
      <c r="L741" s="57">
        <v>1970</v>
      </c>
      <c r="M741" s="57">
        <v>2095</v>
      </c>
      <c r="N741" s="57">
        <v>2025</v>
      </c>
      <c r="O741" s="57">
        <v>2035</v>
      </c>
      <c r="P741" s="57">
        <v>2060</v>
      </c>
      <c r="Q741" s="57">
        <v>2010</v>
      </c>
      <c r="R741" s="57">
        <v>2085</v>
      </c>
      <c r="S741" s="57">
        <v>2125</v>
      </c>
      <c r="T741" s="57">
        <v>2245</v>
      </c>
      <c r="U741" s="57">
        <v>2185</v>
      </c>
      <c r="V741" s="57">
        <v>2310</v>
      </c>
      <c r="W741" s="57">
        <v>2405</v>
      </c>
      <c r="X741" s="57">
        <v>2880</v>
      </c>
      <c r="Y741" s="57">
        <v>3725</v>
      </c>
      <c r="Z741" s="57">
        <v>14245</v>
      </c>
      <c r="AA741" s="57">
        <v>80</v>
      </c>
      <c r="AB741">
        <f t="shared" si="96"/>
        <v>67615</v>
      </c>
      <c r="AC741" s="9" t="s">
        <v>177</v>
      </c>
      <c r="AD741" t="e">
        <f t="shared" si="97"/>
        <v>#REF!</v>
      </c>
      <c r="AE741" s="9" t="s">
        <v>177</v>
      </c>
      <c r="AF741">
        <f t="shared" si="98"/>
        <v>13215</v>
      </c>
      <c r="AG741">
        <f t="shared" si="99"/>
        <v>18185</v>
      </c>
      <c r="AH741">
        <f t="shared" si="100"/>
        <v>36215</v>
      </c>
      <c r="AI741" s="22">
        <f t="shared" si="101"/>
        <v>19.544479775197811</v>
      </c>
      <c r="AJ741" s="28">
        <f t="shared" si="102"/>
        <v>26.894919766324037</v>
      </c>
      <c r="AK741" s="22">
        <f t="shared" si="103"/>
        <v>53.560600458478149</v>
      </c>
      <c r="AS741" s="9"/>
      <c r="AV741" s="9"/>
      <c r="BG741">
        <f>AX741</f>
        <v>0</v>
      </c>
      <c r="BH741" t="e">
        <f>VLOOKUP(BG741,AX741:AY920,2,0)</f>
        <v>#N/A</v>
      </c>
      <c r="BX741">
        <f t="shared" si="92"/>
        <v>0</v>
      </c>
      <c r="BY741" t="e">
        <f t="shared" si="93"/>
        <v>#N/A</v>
      </c>
      <c r="CP741">
        <f t="shared" si="94"/>
        <v>0</v>
      </c>
      <c r="CQ741" t="e">
        <f t="shared" si="95"/>
        <v>#N/A</v>
      </c>
    </row>
    <row r="742" spans="1:95" x14ac:dyDescent="0.25">
      <c r="A742" s="9" t="s">
        <v>178</v>
      </c>
      <c r="B742" s="57">
        <v>600</v>
      </c>
      <c r="C742" s="57">
        <v>1390</v>
      </c>
      <c r="D742" s="57">
        <v>2165</v>
      </c>
      <c r="E742" s="57">
        <v>2775</v>
      </c>
      <c r="F742" s="57">
        <v>3185</v>
      </c>
      <c r="G742" s="57">
        <v>3570</v>
      </c>
      <c r="H742" s="57">
        <v>3490</v>
      </c>
      <c r="I742" s="57">
        <v>3465</v>
      </c>
      <c r="J742" s="57">
        <v>3415</v>
      </c>
      <c r="K742" s="57">
        <v>3200</v>
      </c>
      <c r="L742" s="57">
        <v>3150</v>
      </c>
      <c r="M742" s="57">
        <v>3035</v>
      </c>
      <c r="N742" s="57">
        <v>2780</v>
      </c>
      <c r="O742" s="57">
        <v>2690</v>
      </c>
      <c r="P742" s="57">
        <v>2640</v>
      </c>
      <c r="Q742" s="57">
        <v>2440</v>
      </c>
      <c r="R742" s="57">
        <v>2330</v>
      </c>
      <c r="S742" s="57">
        <v>2250</v>
      </c>
      <c r="T742" s="57">
        <v>2250</v>
      </c>
      <c r="U742" s="57">
        <v>2180</v>
      </c>
      <c r="V742" s="57">
        <v>2205</v>
      </c>
      <c r="W742" s="57">
        <v>2245</v>
      </c>
      <c r="X742" s="57">
        <v>2685</v>
      </c>
      <c r="Y742" s="57">
        <v>4965</v>
      </c>
      <c r="Z742" s="57">
        <v>24770</v>
      </c>
      <c r="AA742" s="57">
        <v>770</v>
      </c>
      <c r="AB742">
        <f t="shared" si="96"/>
        <v>89870</v>
      </c>
      <c r="AC742" s="9" t="s">
        <v>178</v>
      </c>
      <c r="AD742" t="e">
        <f t="shared" si="97"/>
        <v>#REF!</v>
      </c>
      <c r="AE742" s="9" t="s">
        <v>178</v>
      </c>
      <c r="AF742">
        <f t="shared" si="98"/>
        <v>13685</v>
      </c>
      <c r="AG742">
        <f t="shared" si="99"/>
        <v>27865</v>
      </c>
      <c r="AH742">
        <f t="shared" si="100"/>
        <v>48320</v>
      </c>
      <c r="AI742" s="22">
        <f t="shared" si="101"/>
        <v>15.227550906865472</v>
      </c>
      <c r="AJ742" s="28">
        <f t="shared" si="102"/>
        <v>31.005897407366195</v>
      </c>
      <c r="AK742" s="22">
        <f t="shared" si="103"/>
        <v>53.766551685768327</v>
      </c>
      <c r="AS742" s="9"/>
      <c r="AV742" s="9"/>
      <c r="BG742">
        <f>AX742</f>
        <v>0</v>
      </c>
      <c r="BH742" t="e">
        <f>VLOOKUP(BG742,AX742:AY921,2,0)</f>
        <v>#N/A</v>
      </c>
      <c r="BX742">
        <f t="shared" si="92"/>
        <v>0</v>
      </c>
      <c r="BY742" t="e">
        <f t="shared" si="93"/>
        <v>#N/A</v>
      </c>
      <c r="CP742">
        <f t="shared" si="94"/>
        <v>0</v>
      </c>
      <c r="CQ742" t="e">
        <f t="shared" si="95"/>
        <v>#N/A</v>
      </c>
    </row>
    <row r="743" spans="1:95" x14ac:dyDescent="0.25">
      <c r="A743" s="9" t="s">
        <v>179</v>
      </c>
      <c r="B743" s="57">
        <v>600</v>
      </c>
      <c r="C743" s="57">
        <v>1605</v>
      </c>
      <c r="D743" s="57">
        <v>2385</v>
      </c>
      <c r="E743" s="57">
        <v>3235</v>
      </c>
      <c r="F743" s="57">
        <v>4190</v>
      </c>
      <c r="G743" s="57">
        <v>4850</v>
      </c>
      <c r="H743" s="57">
        <v>5160</v>
      </c>
      <c r="I743" s="57">
        <v>5220</v>
      </c>
      <c r="J743" s="57">
        <v>5030</v>
      </c>
      <c r="K743" s="57">
        <v>4880</v>
      </c>
      <c r="L743" s="57">
        <v>4770</v>
      </c>
      <c r="M743" s="57">
        <v>4350</v>
      </c>
      <c r="N743" s="57">
        <v>4395</v>
      </c>
      <c r="O743" s="57">
        <v>4285</v>
      </c>
      <c r="P743" s="57">
        <v>4075</v>
      </c>
      <c r="Q743" s="57">
        <v>4030</v>
      </c>
      <c r="R743" s="57">
        <v>3775</v>
      </c>
      <c r="S743" s="57">
        <v>3810</v>
      </c>
      <c r="T743" s="57">
        <v>3660</v>
      </c>
      <c r="U743" s="57">
        <v>3445</v>
      </c>
      <c r="V743" s="57">
        <v>3490</v>
      </c>
      <c r="W743" s="57">
        <v>3560</v>
      </c>
      <c r="X743" s="57">
        <v>4295</v>
      </c>
      <c r="Y743" s="57">
        <v>7865</v>
      </c>
      <c r="Z743" s="57">
        <v>25710</v>
      </c>
      <c r="AA743" s="57">
        <v>15</v>
      </c>
      <c r="AB743">
        <f t="shared" si="96"/>
        <v>122670</v>
      </c>
      <c r="AC743" s="9" t="s">
        <v>179</v>
      </c>
      <c r="AD743" t="e">
        <f t="shared" si="97"/>
        <v>#REF!</v>
      </c>
      <c r="AE743" s="9" t="s">
        <v>179</v>
      </c>
      <c r="AF743">
        <f t="shared" si="98"/>
        <v>16865</v>
      </c>
      <c r="AG743">
        <f t="shared" si="99"/>
        <v>42165</v>
      </c>
      <c r="AH743">
        <f t="shared" si="100"/>
        <v>63640</v>
      </c>
      <c r="AI743" s="22">
        <f t="shared" si="101"/>
        <v>13.748267710116574</v>
      </c>
      <c r="AJ743" s="28">
        <f t="shared" si="102"/>
        <v>34.372707263389579</v>
      </c>
      <c r="AK743" s="22">
        <f t="shared" si="103"/>
        <v>51.879025026493842</v>
      </c>
      <c r="AS743" s="9"/>
      <c r="AV743" s="9"/>
      <c r="BG743">
        <f>AX743</f>
        <v>0</v>
      </c>
      <c r="BH743" t="e">
        <f>VLOOKUP(BG743,AX743:AY922,2,0)</f>
        <v>#N/A</v>
      </c>
      <c r="BX743">
        <f t="shared" si="92"/>
        <v>0</v>
      </c>
      <c r="BY743" t="e">
        <f t="shared" si="93"/>
        <v>#N/A</v>
      </c>
      <c r="CP743">
        <f t="shared" si="94"/>
        <v>0</v>
      </c>
      <c r="CQ743" t="e">
        <f t="shared" si="95"/>
        <v>#N/A</v>
      </c>
    </row>
    <row r="744" spans="1:95" x14ac:dyDescent="0.25">
      <c r="A744" s="9" t="s">
        <v>180</v>
      </c>
      <c r="B744" s="57">
        <v>825</v>
      </c>
      <c r="C744" s="57">
        <v>1920</v>
      </c>
      <c r="D744" s="57">
        <v>2665</v>
      </c>
      <c r="E744" s="57">
        <v>3535</v>
      </c>
      <c r="F744" s="57">
        <v>3745</v>
      </c>
      <c r="G744" s="57">
        <v>3655</v>
      </c>
      <c r="H744" s="57">
        <v>3325</v>
      </c>
      <c r="I744" s="57">
        <v>2990</v>
      </c>
      <c r="J744" s="57">
        <v>2475</v>
      </c>
      <c r="K744" s="57">
        <v>2285</v>
      </c>
      <c r="L744" s="57">
        <v>1850</v>
      </c>
      <c r="M744" s="57">
        <v>1705</v>
      </c>
      <c r="N744" s="57">
        <v>1400</v>
      </c>
      <c r="O744" s="57">
        <v>1240</v>
      </c>
      <c r="P744" s="57">
        <v>1085</v>
      </c>
      <c r="Q744" s="57">
        <v>965</v>
      </c>
      <c r="R744" s="57">
        <v>830</v>
      </c>
      <c r="S744" s="57">
        <v>725</v>
      </c>
      <c r="T744" s="57">
        <v>625</v>
      </c>
      <c r="U744" s="57">
        <v>615</v>
      </c>
      <c r="V744" s="57">
        <v>535</v>
      </c>
      <c r="W744" s="57">
        <v>445</v>
      </c>
      <c r="X744" s="57">
        <v>425</v>
      </c>
      <c r="Y744" s="57">
        <v>420</v>
      </c>
      <c r="Z744" s="57">
        <v>6535</v>
      </c>
      <c r="AA744" s="57">
        <v>235</v>
      </c>
      <c r="AB744">
        <f t="shared" si="96"/>
        <v>46820</v>
      </c>
      <c r="AC744" s="9" t="s">
        <v>180</v>
      </c>
      <c r="AD744" t="e">
        <f t="shared" si="97"/>
        <v>#REF!</v>
      </c>
      <c r="AE744" s="9" t="s">
        <v>180</v>
      </c>
      <c r="AF744">
        <f t="shared" si="98"/>
        <v>16345</v>
      </c>
      <c r="AG744">
        <f t="shared" si="99"/>
        <v>18355</v>
      </c>
      <c r="AH744">
        <f t="shared" si="100"/>
        <v>12120</v>
      </c>
      <c r="AI744" s="22">
        <f t="shared" si="101"/>
        <v>34.910294745835117</v>
      </c>
      <c r="AJ744" s="28">
        <f t="shared" si="102"/>
        <v>39.203331909440408</v>
      </c>
      <c r="AK744" s="22">
        <f t="shared" si="103"/>
        <v>25.886373344724479</v>
      </c>
      <c r="AS744" s="9"/>
      <c r="AV744" s="9"/>
      <c r="BG744">
        <f>AX744</f>
        <v>0</v>
      </c>
      <c r="BH744" t="e">
        <f>VLOOKUP(BG744,AX744:AY923,2,0)</f>
        <v>#N/A</v>
      </c>
      <c r="BX744">
        <f t="shared" si="92"/>
        <v>0</v>
      </c>
      <c r="BY744" t="e">
        <f t="shared" si="93"/>
        <v>#N/A</v>
      </c>
      <c r="CP744">
        <f t="shared" si="94"/>
        <v>0</v>
      </c>
      <c r="CQ744" t="e">
        <f t="shared" si="95"/>
        <v>#N/A</v>
      </c>
    </row>
    <row r="745" spans="1:95" x14ac:dyDescent="0.25">
      <c r="A745" s="9" t="s">
        <v>181</v>
      </c>
      <c r="B745" s="57">
        <v>1000</v>
      </c>
      <c r="C745" s="57">
        <v>410</v>
      </c>
      <c r="D745" s="57">
        <v>755</v>
      </c>
      <c r="E745" s="57">
        <v>1105</v>
      </c>
      <c r="F745" s="57">
        <v>1525</v>
      </c>
      <c r="G745" s="57">
        <v>1825</v>
      </c>
      <c r="H745" s="57">
        <v>2100</v>
      </c>
      <c r="I745" s="57">
        <v>2340</v>
      </c>
      <c r="J745" s="57">
        <v>2530</v>
      </c>
      <c r="K745" s="57">
        <v>2620</v>
      </c>
      <c r="L745" s="57">
        <v>2720</v>
      </c>
      <c r="M745" s="57">
        <v>2685</v>
      </c>
      <c r="N745" s="57">
        <v>2800</v>
      </c>
      <c r="O745" s="57">
        <v>2805</v>
      </c>
      <c r="P745" s="57">
        <v>2665</v>
      </c>
      <c r="Q745" s="57">
        <v>2605</v>
      </c>
      <c r="R745" s="57">
        <v>2430</v>
      </c>
      <c r="S745" s="57">
        <v>2370</v>
      </c>
      <c r="T745" s="57">
        <v>2255</v>
      </c>
      <c r="U745" s="57">
        <v>2120</v>
      </c>
      <c r="V745" s="57">
        <v>1935</v>
      </c>
      <c r="W745" s="57">
        <v>1885</v>
      </c>
      <c r="X745" s="57">
        <v>1700</v>
      </c>
      <c r="Y745" s="57">
        <v>1765</v>
      </c>
      <c r="Z745" s="57">
        <v>13825</v>
      </c>
      <c r="AA745" s="57">
        <v>1955</v>
      </c>
      <c r="AB745">
        <f t="shared" si="96"/>
        <v>62775</v>
      </c>
      <c r="AC745" s="9" t="s">
        <v>181</v>
      </c>
      <c r="AD745" t="e">
        <f t="shared" si="97"/>
        <v>#REF!</v>
      </c>
      <c r="AE745" s="9" t="s">
        <v>181</v>
      </c>
      <c r="AF745">
        <f t="shared" si="98"/>
        <v>6620</v>
      </c>
      <c r="AG745">
        <f t="shared" si="99"/>
        <v>23265</v>
      </c>
      <c r="AH745">
        <f t="shared" si="100"/>
        <v>32890</v>
      </c>
      <c r="AI745" s="22">
        <f t="shared" si="101"/>
        <v>10.545599362803664</v>
      </c>
      <c r="AJ745" s="28">
        <f t="shared" si="102"/>
        <v>37.060931899641574</v>
      </c>
      <c r="AK745" s="22">
        <f t="shared" si="103"/>
        <v>52.393468737554763</v>
      </c>
      <c r="AS745" s="9"/>
      <c r="AV745" s="9"/>
      <c r="BG745">
        <f>AX745</f>
        <v>0</v>
      </c>
      <c r="BH745" t="e">
        <f>VLOOKUP(BG745,AX745:AY924,2,0)</f>
        <v>#N/A</v>
      </c>
      <c r="BX745">
        <f t="shared" si="92"/>
        <v>0</v>
      </c>
      <c r="BY745" t="e">
        <f t="shared" si="93"/>
        <v>#N/A</v>
      </c>
      <c r="CP745">
        <f t="shared" si="94"/>
        <v>0</v>
      </c>
      <c r="CQ745" t="e">
        <f t="shared" si="95"/>
        <v>#N/A</v>
      </c>
    </row>
    <row r="746" spans="1:95" x14ac:dyDescent="0.25">
      <c r="A746" s="9" t="s">
        <v>182</v>
      </c>
      <c r="B746" s="57">
        <v>605</v>
      </c>
      <c r="C746" s="57">
        <v>1155</v>
      </c>
      <c r="D746" s="57">
        <v>1545</v>
      </c>
      <c r="E746" s="57">
        <v>1860</v>
      </c>
      <c r="F746" s="57">
        <v>2270</v>
      </c>
      <c r="G746" s="57">
        <v>2725</v>
      </c>
      <c r="H746" s="57">
        <v>2820</v>
      </c>
      <c r="I746" s="57">
        <v>3090</v>
      </c>
      <c r="J746" s="57">
        <v>3205</v>
      </c>
      <c r="K746" s="57">
        <v>3330</v>
      </c>
      <c r="L746" s="57">
        <v>3340</v>
      </c>
      <c r="M746" s="57">
        <v>3270</v>
      </c>
      <c r="N746" s="57">
        <v>3410</v>
      </c>
      <c r="O746" s="57">
        <v>3270</v>
      </c>
      <c r="P746" s="57">
        <v>3350</v>
      </c>
      <c r="Q746" s="57">
        <v>3310</v>
      </c>
      <c r="R746" s="57">
        <v>3175</v>
      </c>
      <c r="S746" s="57">
        <v>3065</v>
      </c>
      <c r="T746" s="57">
        <v>2940</v>
      </c>
      <c r="U746" s="57">
        <v>2950</v>
      </c>
      <c r="V746" s="57">
        <v>3035</v>
      </c>
      <c r="W746" s="57">
        <v>3275</v>
      </c>
      <c r="X746" s="57">
        <v>3875</v>
      </c>
      <c r="Y746" s="57">
        <v>8100</v>
      </c>
      <c r="Z746" s="57">
        <v>10510</v>
      </c>
      <c r="AA746" s="57">
        <v>0</v>
      </c>
      <c r="AB746">
        <f t="shared" si="96"/>
        <v>83480</v>
      </c>
      <c r="AC746" s="9" t="s">
        <v>182</v>
      </c>
      <c r="AD746" t="e">
        <f t="shared" si="97"/>
        <v>#REF!</v>
      </c>
      <c r="AE746" s="9" t="s">
        <v>182</v>
      </c>
      <c r="AF746">
        <f t="shared" si="98"/>
        <v>10160</v>
      </c>
      <c r="AG746">
        <f t="shared" si="99"/>
        <v>29085</v>
      </c>
      <c r="AH746">
        <f t="shared" si="100"/>
        <v>44235</v>
      </c>
      <c r="AI746" s="22">
        <f t="shared" si="101"/>
        <v>12.170579779587925</v>
      </c>
      <c r="AJ746" s="28">
        <f t="shared" si="102"/>
        <v>34.840680402491614</v>
      </c>
      <c r="AK746" s="22">
        <f t="shared" si="103"/>
        <v>52.988739817920461</v>
      </c>
      <c r="AS746" s="9"/>
      <c r="AV746" s="9"/>
      <c r="BG746">
        <f>AX746</f>
        <v>0</v>
      </c>
      <c r="BH746" t="e">
        <f>VLOOKUP(BG746,AX746:AY925,2,0)</f>
        <v>#N/A</v>
      </c>
      <c r="BX746">
        <f t="shared" si="92"/>
        <v>0</v>
      </c>
      <c r="BY746" t="e">
        <f t="shared" si="93"/>
        <v>#N/A</v>
      </c>
      <c r="CP746">
        <f t="shared" si="94"/>
        <v>0</v>
      </c>
      <c r="CQ746" t="e">
        <f t="shared" si="95"/>
        <v>#N/A</v>
      </c>
    </row>
    <row r="747" spans="1:95" x14ac:dyDescent="0.25">
      <c r="A747" s="9" t="s">
        <v>183</v>
      </c>
      <c r="B747" s="57">
        <v>45</v>
      </c>
      <c r="C747" s="57">
        <v>190</v>
      </c>
      <c r="D747" s="57">
        <v>320</v>
      </c>
      <c r="E747" s="57">
        <v>320</v>
      </c>
      <c r="F747" s="57">
        <v>250</v>
      </c>
      <c r="G747" s="57">
        <v>205</v>
      </c>
      <c r="H747" s="57">
        <v>165</v>
      </c>
      <c r="I747" s="57">
        <v>110</v>
      </c>
      <c r="J747" s="57">
        <v>65</v>
      </c>
      <c r="K747" s="57">
        <v>70</v>
      </c>
      <c r="L747" s="57">
        <v>50</v>
      </c>
      <c r="M747" s="57">
        <v>30</v>
      </c>
      <c r="N747" s="57">
        <v>30</v>
      </c>
      <c r="O747" s="57">
        <v>15</v>
      </c>
      <c r="P747" s="57">
        <v>15</v>
      </c>
      <c r="Q747" s="57">
        <v>10</v>
      </c>
      <c r="R747" s="57">
        <v>0</v>
      </c>
      <c r="S747" s="57">
        <v>10</v>
      </c>
      <c r="T747" s="57">
        <v>10</v>
      </c>
      <c r="U747" s="57">
        <v>10</v>
      </c>
      <c r="V747" s="57">
        <v>0</v>
      </c>
      <c r="W747" s="57">
        <v>0</v>
      </c>
      <c r="X747" s="57">
        <v>0</v>
      </c>
      <c r="Y747" s="57">
        <v>0</v>
      </c>
      <c r="Z747" s="57">
        <v>0</v>
      </c>
      <c r="AA747" s="57">
        <v>0</v>
      </c>
      <c r="AB747">
        <f t="shared" si="96"/>
        <v>1920</v>
      </c>
      <c r="AC747" s="9" t="s">
        <v>183</v>
      </c>
      <c r="AD747" t="e">
        <f t="shared" si="97"/>
        <v>#REF!</v>
      </c>
      <c r="AE747" s="9" t="s">
        <v>183</v>
      </c>
      <c r="AF747">
        <f t="shared" si="98"/>
        <v>1330</v>
      </c>
      <c r="AG747">
        <f t="shared" si="99"/>
        <v>550</v>
      </c>
      <c r="AH747">
        <f t="shared" si="100"/>
        <v>40</v>
      </c>
      <c r="AI747" s="22">
        <f t="shared" si="101"/>
        <v>69.270833333333343</v>
      </c>
      <c r="AJ747" s="28">
        <f t="shared" si="102"/>
        <v>28.645833333333332</v>
      </c>
      <c r="AK747" s="22">
        <f t="shared" si="103"/>
        <v>2.083333333333333</v>
      </c>
      <c r="AS747" s="9"/>
      <c r="AV747" s="9"/>
      <c r="BG747">
        <f>AX747</f>
        <v>0</v>
      </c>
      <c r="BH747" t="e">
        <f>VLOOKUP(BG747,AX747:AY926,2,0)</f>
        <v>#N/A</v>
      </c>
      <c r="BX747">
        <f t="shared" si="92"/>
        <v>0</v>
      </c>
      <c r="BY747" t="e">
        <f t="shared" si="93"/>
        <v>#N/A</v>
      </c>
      <c r="CP747">
        <f t="shared" si="94"/>
        <v>0</v>
      </c>
      <c r="CQ747" t="e">
        <f t="shared" si="95"/>
        <v>#N/A</v>
      </c>
    </row>
    <row r="748" spans="1:95" x14ac:dyDescent="0.25">
      <c r="A748" s="9" t="s">
        <v>184</v>
      </c>
      <c r="B748" s="57">
        <v>505</v>
      </c>
      <c r="C748" s="57">
        <v>1460</v>
      </c>
      <c r="D748" s="57">
        <v>1550</v>
      </c>
      <c r="E748" s="57">
        <v>1700</v>
      </c>
      <c r="F748" s="57">
        <v>2030</v>
      </c>
      <c r="G748" s="57">
        <v>2325</v>
      </c>
      <c r="H748" s="57">
        <v>2570</v>
      </c>
      <c r="I748" s="57">
        <v>2545</v>
      </c>
      <c r="J748" s="57">
        <v>2560</v>
      </c>
      <c r="K748" s="57">
        <v>2545</v>
      </c>
      <c r="L748" s="57">
        <v>2505</v>
      </c>
      <c r="M748" s="57">
        <v>2580</v>
      </c>
      <c r="N748" s="57">
        <v>2640</v>
      </c>
      <c r="O748" s="57">
        <v>2560</v>
      </c>
      <c r="P748" s="57">
        <v>2625</v>
      </c>
      <c r="Q748" s="57">
        <v>2595</v>
      </c>
      <c r="R748" s="57">
        <v>2525</v>
      </c>
      <c r="S748" s="57">
        <v>2515</v>
      </c>
      <c r="T748" s="57">
        <v>2590</v>
      </c>
      <c r="U748" s="57">
        <v>2605</v>
      </c>
      <c r="V748" s="57">
        <v>2715</v>
      </c>
      <c r="W748" s="57">
        <v>2860</v>
      </c>
      <c r="X748" s="57">
        <v>3315</v>
      </c>
      <c r="Y748" s="57">
        <v>5185</v>
      </c>
      <c r="Z748" s="57">
        <v>18545</v>
      </c>
      <c r="AA748" s="57">
        <v>0</v>
      </c>
      <c r="AB748">
        <f t="shared" si="96"/>
        <v>78150</v>
      </c>
      <c r="AC748" s="9" t="s">
        <v>184</v>
      </c>
      <c r="AD748" t="e">
        <f t="shared" si="97"/>
        <v>#REF!</v>
      </c>
      <c r="AE748" s="9" t="s">
        <v>184</v>
      </c>
      <c r="AF748">
        <f t="shared" si="98"/>
        <v>9570</v>
      </c>
      <c r="AG748">
        <f t="shared" si="99"/>
        <v>23130</v>
      </c>
      <c r="AH748">
        <f t="shared" si="100"/>
        <v>45450</v>
      </c>
      <c r="AI748" s="22">
        <f t="shared" si="101"/>
        <v>12.245681381957773</v>
      </c>
      <c r="AJ748" s="28">
        <f t="shared" si="102"/>
        <v>29.59692898272553</v>
      </c>
      <c r="AK748" s="22">
        <f t="shared" si="103"/>
        <v>58.157389635316704</v>
      </c>
      <c r="AS748" s="9"/>
      <c r="AV748" s="9"/>
      <c r="BG748">
        <f>AX748</f>
        <v>0</v>
      </c>
      <c r="BH748" t="e">
        <f>VLOOKUP(BG748,AX748:AY927,2,0)</f>
        <v>#N/A</v>
      </c>
      <c r="BX748">
        <f t="shared" si="92"/>
        <v>0</v>
      </c>
      <c r="BY748" t="e">
        <f t="shared" si="93"/>
        <v>#N/A</v>
      </c>
      <c r="CP748">
        <f t="shared" si="94"/>
        <v>0</v>
      </c>
      <c r="CQ748" t="e">
        <f t="shared" si="95"/>
        <v>#N/A</v>
      </c>
    </row>
    <row r="749" spans="1:95" x14ac:dyDescent="0.25">
      <c r="A749" s="9" t="s">
        <v>185</v>
      </c>
      <c r="B749" s="57">
        <v>175</v>
      </c>
      <c r="C749" s="57">
        <v>905</v>
      </c>
      <c r="D749" s="57">
        <v>1590</v>
      </c>
      <c r="E749" s="57">
        <v>1715</v>
      </c>
      <c r="F749" s="57">
        <v>1660</v>
      </c>
      <c r="G749" s="57">
        <v>1520</v>
      </c>
      <c r="H749" s="57">
        <v>1295</v>
      </c>
      <c r="I749" s="57">
        <v>1245</v>
      </c>
      <c r="J749" s="57">
        <v>1115</v>
      </c>
      <c r="K749" s="57">
        <v>985</v>
      </c>
      <c r="L749" s="57">
        <v>855</v>
      </c>
      <c r="M749" s="57">
        <v>645</v>
      </c>
      <c r="N749" s="57">
        <v>560</v>
      </c>
      <c r="O749" s="57">
        <v>495</v>
      </c>
      <c r="P749" s="57">
        <v>380</v>
      </c>
      <c r="Q749" s="57">
        <v>360</v>
      </c>
      <c r="R749" s="57">
        <v>275</v>
      </c>
      <c r="S749" s="57">
        <v>210</v>
      </c>
      <c r="T749" s="57">
        <v>175</v>
      </c>
      <c r="U749" s="57">
        <v>165</v>
      </c>
      <c r="V749" s="57">
        <v>105</v>
      </c>
      <c r="W749" s="57">
        <v>105</v>
      </c>
      <c r="X749" s="57">
        <v>75</v>
      </c>
      <c r="Y749" s="57">
        <v>45</v>
      </c>
      <c r="Z749" s="57">
        <v>800</v>
      </c>
      <c r="AA749" s="57">
        <v>325</v>
      </c>
      <c r="AB749">
        <f t="shared" si="96"/>
        <v>17455</v>
      </c>
      <c r="AC749" s="9" t="s">
        <v>185</v>
      </c>
      <c r="AD749" t="e">
        <f t="shared" si="97"/>
        <v>#REF!</v>
      </c>
      <c r="AE749" s="9" t="s">
        <v>185</v>
      </c>
      <c r="AF749">
        <f t="shared" si="98"/>
        <v>7565</v>
      </c>
      <c r="AG749">
        <f t="shared" si="99"/>
        <v>7575</v>
      </c>
      <c r="AH749">
        <f t="shared" si="100"/>
        <v>2315</v>
      </c>
      <c r="AI749" s="22">
        <f t="shared" si="101"/>
        <v>43.340017187052418</v>
      </c>
      <c r="AJ749" s="28">
        <f t="shared" si="102"/>
        <v>43.397307361787455</v>
      </c>
      <c r="AK749" s="22">
        <f t="shared" si="103"/>
        <v>13.262675451160124</v>
      </c>
      <c r="AS749" s="9"/>
      <c r="AV749" s="9"/>
      <c r="BG749">
        <f>AX749</f>
        <v>0</v>
      </c>
      <c r="BH749" t="e">
        <f>VLOOKUP(BG749,AX749:AY928,2,0)</f>
        <v>#N/A</v>
      </c>
      <c r="BX749">
        <f t="shared" si="92"/>
        <v>0</v>
      </c>
      <c r="BY749" t="e">
        <f t="shared" si="93"/>
        <v>#N/A</v>
      </c>
      <c r="CP749">
        <f t="shared" si="94"/>
        <v>0</v>
      </c>
      <c r="CQ749" t="e">
        <f t="shared" si="95"/>
        <v>#N/A</v>
      </c>
    </row>
    <row r="750" spans="1:95" x14ac:dyDescent="0.25">
      <c r="A750" s="9" t="s">
        <v>186</v>
      </c>
      <c r="B750" s="57">
        <v>3795</v>
      </c>
      <c r="C750" s="57">
        <v>7190</v>
      </c>
      <c r="D750" s="57">
        <v>7360</v>
      </c>
      <c r="E750" s="57">
        <v>7030</v>
      </c>
      <c r="F750" s="57">
        <v>6400</v>
      </c>
      <c r="G750" s="57">
        <v>6180</v>
      </c>
      <c r="H750" s="57">
        <v>5735</v>
      </c>
      <c r="I750" s="57">
        <v>5450</v>
      </c>
      <c r="J750" s="57">
        <v>5010</v>
      </c>
      <c r="K750" s="57">
        <v>4820</v>
      </c>
      <c r="L750" s="57">
        <v>4745</v>
      </c>
      <c r="M750" s="57">
        <v>4685</v>
      </c>
      <c r="N750" s="57">
        <v>4550</v>
      </c>
      <c r="O750" s="57">
        <v>4500</v>
      </c>
      <c r="P750" s="57">
        <v>4505</v>
      </c>
      <c r="Q750" s="57">
        <v>4250</v>
      </c>
      <c r="R750" s="57">
        <v>4350</v>
      </c>
      <c r="S750" s="57">
        <v>4260</v>
      </c>
      <c r="T750" s="57">
        <v>4255</v>
      </c>
      <c r="U750" s="57">
        <v>4010</v>
      </c>
      <c r="V750" s="57">
        <v>4165</v>
      </c>
      <c r="W750" s="57">
        <v>4170</v>
      </c>
      <c r="X750" s="57">
        <v>5220</v>
      </c>
      <c r="Y750" s="57">
        <v>13930</v>
      </c>
      <c r="Z750" s="57">
        <v>24275</v>
      </c>
      <c r="AA750" s="57">
        <v>1080</v>
      </c>
      <c r="AB750">
        <f t="shared" si="96"/>
        <v>154840</v>
      </c>
      <c r="AC750" s="9" t="s">
        <v>186</v>
      </c>
      <c r="AD750" t="e">
        <f t="shared" si="97"/>
        <v>#REF!</v>
      </c>
      <c r="AE750" s="9" t="s">
        <v>186</v>
      </c>
      <c r="AF750">
        <f t="shared" si="98"/>
        <v>37955</v>
      </c>
      <c r="AG750">
        <f t="shared" si="99"/>
        <v>44000</v>
      </c>
      <c r="AH750">
        <f t="shared" si="100"/>
        <v>72885</v>
      </c>
      <c r="AI750" s="22">
        <f t="shared" si="101"/>
        <v>24.512399896667528</v>
      </c>
      <c r="AJ750" s="28">
        <f t="shared" si="102"/>
        <v>28.416429863084474</v>
      </c>
      <c r="AK750" s="22">
        <f t="shared" si="103"/>
        <v>47.071170240248001</v>
      </c>
      <c r="AS750" s="9"/>
      <c r="AV750" s="9"/>
      <c r="BG750">
        <f>AX750</f>
        <v>0</v>
      </c>
      <c r="BH750" t="e">
        <f>VLOOKUP(BG750,AX750:AY929,2,0)</f>
        <v>#N/A</v>
      </c>
      <c r="BX750">
        <f t="shared" si="92"/>
        <v>0</v>
      </c>
      <c r="BY750" t="e">
        <f t="shared" si="93"/>
        <v>#N/A</v>
      </c>
      <c r="CP750">
        <f t="shared" si="94"/>
        <v>0</v>
      </c>
      <c r="CQ750" t="e">
        <f t="shared" si="95"/>
        <v>#N/A</v>
      </c>
    </row>
    <row r="751" spans="1:95" x14ac:dyDescent="0.25">
      <c r="A751" s="9" t="s">
        <v>187</v>
      </c>
      <c r="B751" s="57">
        <v>3075</v>
      </c>
      <c r="C751" s="57">
        <v>3970</v>
      </c>
      <c r="D751" s="57">
        <v>4295</v>
      </c>
      <c r="E751" s="57">
        <v>4565</v>
      </c>
      <c r="F751" s="57">
        <v>4305</v>
      </c>
      <c r="G751" s="57">
        <v>4440</v>
      </c>
      <c r="H751" s="57">
        <v>4245</v>
      </c>
      <c r="I751" s="57">
        <v>4135</v>
      </c>
      <c r="J751" s="57">
        <v>4165</v>
      </c>
      <c r="K751" s="57">
        <v>4015</v>
      </c>
      <c r="L751" s="57">
        <v>4040</v>
      </c>
      <c r="M751" s="57">
        <v>3985</v>
      </c>
      <c r="N751" s="57">
        <v>3835</v>
      </c>
      <c r="O751" s="57">
        <v>3860</v>
      </c>
      <c r="P751" s="57">
        <v>3885</v>
      </c>
      <c r="Q751" s="57">
        <v>3625</v>
      </c>
      <c r="R751" s="57">
        <v>3585</v>
      </c>
      <c r="S751" s="57">
        <v>3510</v>
      </c>
      <c r="T751" s="57">
        <v>3620</v>
      </c>
      <c r="U751" s="57">
        <v>3495</v>
      </c>
      <c r="V751" s="57">
        <v>3515</v>
      </c>
      <c r="W751" s="57">
        <v>3765</v>
      </c>
      <c r="X751" s="57">
        <v>4760</v>
      </c>
      <c r="Y751" s="57">
        <v>7215</v>
      </c>
      <c r="Z751" s="57">
        <v>13925</v>
      </c>
      <c r="AA751" s="57">
        <v>50</v>
      </c>
      <c r="AB751">
        <f t="shared" si="96"/>
        <v>111830</v>
      </c>
      <c r="AC751" s="9" t="s">
        <v>187</v>
      </c>
      <c r="AD751" t="e">
        <f t="shared" si="97"/>
        <v>#REF!</v>
      </c>
      <c r="AE751" s="9" t="s">
        <v>187</v>
      </c>
      <c r="AF751">
        <f t="shared" si="98"/>
        <v>24650</v>
      </c>
      <c r="AG751">
        <f t="shared" si="99"/>
        <v>36165</v>
      </c>
      <c r="AH751">
        <f t="shared" si="100"/>
        <v>51015</v>
      </c>
      <c r="AI751" s="22">
        <f t="shared" si="101"/>
        <v>22.042385764106232</v>
      </c>
      <c r="AJ751" s="28">
        <f t="shared" si="102"/>
        <v>32.339264955736382</v>
      </c>
      <c r="AK751" s="22">
        <f t="shared" si="103"/>
        <v>45.618349280157382</v>
      </c>
      <c r="AS751" s="9"/>
      <c r="AV751" s="9"/>
      <c r="BG751">
        <f>AX751</f>
        <v>0</v>
      </c>
      <c r="BH751" t="e">
        <f>VLOOKUP(BG751,AX751:AY930,2,0)</f>
        <v>#N/A</v>
      </c>
      <c r="BX751">
        <f t="shared" si="92"/>
        <v>0</v>
      </c>
      <c r="BY751" t="e">
        <f t="shared" si="93"/>
        <v>#N/A</v>
      </c>
      <c r="CP751">
        <f t="shared" si="94"/>
        <v>0</v>
      </c>
      <c r="CQ751" t="e">
        <f t="shared" si="95"/>
        <v>#N/A</v>
      </c>
    </row>
    <row r="752" spans="1:95" x14ac:dyDescent="0.25">
      <c r="A752" s="9" t="s">
        <v>188</v>
      </c>
      <c r="B752" s="57">
        <v>65</v>
      </c>
      <c r="C752" s="57">
        <v>265</v>
      </c>
      <c r="D752" s="57">
        <v>610</v>
      </c>
      <c r="E752" s="57">
        <v>900</v>
      </c>
      <c r="F752" s="57">
        <v>1170</v>
      </c>
      <c r="G752" s="57">
        <v>1285</v>
      </c>
      <c r="H752" s="57">
        <v>1395</v>
      </c>
      <c r="I752" s="57">
        <v>1320</v>
      </c>
      <c r="J752" s="57">
        <v>1350</v>
      </c>
      <c r="K752" s="57">
        <v>1350</v>
      </c>
      <c r="L752" s="57">
        <v>1280</v>
      </c>
      <c r="M752" s="57">
        <v>1285</v>
      </c>
      <c r="N752" s="57">
        <v>1280</v>
      </c>
      <c r="O752" s="57">
        <v>1335</v>
      </c>
      <c r="P752" s="57">
        <v>1275</v>
      </c>
      <c r="Q752" s="57">
        <v>1360</v>
      </c>
      <c r="R752" s="57">
        <v>1325</v>
      </c>
      <c r="S752" s="57">
        <v>1365</v>
      </c>
      <c r="T752" s="57">
        <v>1345</v>
      </c>
      <c r="U752" s="57">
        <v>1430</v>
      </c>
      <c r="V752" s="57">
        <v>1425</v>
      </c>
      <c r="W752" s="57">
        <v>1445</v>
      </c>
      <c r="X752" s="57">
        <v>1705</v>
      </c>
      <c r="Y752" s="57">
        <v>3580</v>
      </c>
      <c r="Z752" s="57">
        <v>16610</v>
      </c>
      <c r="AA752" s="57">
        <v>2615</v>
      </c>
      <c r="AB752">
        <f t="shared" si="96"/>
        <v>47755</v>
      </c>
      <c r="AC752" s="9" t="s">
        <v>188</v>
      </c>
      <c r="AD752" t="e">
        <f t="shared" si="97"/>
        <v>#REF!</v>
      </c>
      <c r="AE752" s="9" t="s">
        <v>188</v>
      </c>
      <c r="AF752">
        <f t="shared" si="98"/>
        <v>4295</v>
      </c>
      <c r="AG752">
        <f t="shared" si="99"/>
        <v>11870</v>
      </c>
      <c r="AH752">
        <f t="shared" si="100"/>
        <v>31590</v>
      </c>
      <c r="AI752" s="22">
        <f t="shared" si="101"/>
        <v>8.9938226363731548</v>
      </c>
      <c r="AJ752" s="28">
        <f t="shared" si="102"/>
        <v>24.856036017170975</v>
      </c>
      <c r="AK752" s="22">
        <f t="shared" si="103"/>
        <v>66.150141346455868</v>
      </c>
      <c r="AS752" s="9"/>
      <c r="AV752" s="9"/>
      <c r="BG752">
        <f>AX752</f>
        <v>0</v>
      </c>
      <c r="BH752" t="e">
        <f>VLOOKUP(BG752,AX752:AY931,2,0)</f>
        <v>#N/A</v>
      </c>
      <c r="BX752">
        <f t="shared" si="92"/>
        <v>0</v>
      </c>
      <c r="BY752" t="e">
        <f t="shared" si="93"/>
        <v>#N/A</v>
      </c>
      <c r="CP752">
        <f t="shared" si="94"/>
        <v>0</v>
      </c>
      <c r="CQ752" t="e">
        <f t="shared" si="95"/>
        <v>#N/A</v>
      </c>
    </row>
    <row r="753" spans="1:95" x14ac:dyDescent="0.25">
      <c r="A753" s="9" t="s">
        <v>189</v>
      </c>
      <c r="B753" s="57">
        <v>790</v>
      </c>
      <c r="C753" s="57">
        <v>750</v>
      </c>
      <c r="D753" s="57">
        <v>825</v>
      </c>
      <c r="E753" s="57">
        <v>1040</v>
      </c>
      <c r="F753" s="57">
        <v>1225</v>
      </c>
      <c r="G753" s="57">
        <v>1550</v>
      </c>
      <c r="H753" s="57">
        <v>1800</v>
      </c>
      <c r="I753" s="57">
        <v>2020</v>
      </c>
      <c r="J753" s="57">
        <v>2250</v>
      </c>
      <c r="K753" s="57">
        <v>2310</v>
      </c>
      <c r="L753" s="57">
        <v>2450</v>
      </c>
      <c r="M753" s="57">
        <v>2410</v>
      </c>
      <c r="N753" s="57">
        <v>2460</v>
      </c>
      <c r="O753" s="57">
        <v>2365</v>
      </c>
      <c r="P753" s="57">
        <v>2275</v>
      </c>
      <c r="Q753" s="57">
        <v>2245</v>
      </c>
      <c r="R753" s="57">
        <v>2050</v>
      </c>
      <c r="S753" s="57">
        <v>1940</v>
      </c>
      <c r="T753" s="57">
        <v>1825</v>
      </c>
      <c r="U753" s="57">
        <v>1795</v>
      </c>
      <c r="V753" s="57">
        <v>1665</v>
      </c>
      <c r="W753" s="57">
        <v>1515</v>
      </c>
      <c r="X753" s="57">
        <v>1455</v>
      </c>
      <c r="Y753" s="57">
        <v>1695</v>
      </c>
      <c r="Z753" s="57">
        <v>3105</v>
      </c>
      <c r="AA753" s="57">
        <v>280</v>
      </c>
      <c r="AB753">
        <f t="shared" si="96"/>
        <v>45810</v>
      </c>
      <c r="AC753" s="9" t="s">
        <v>189</v>
      </c>
      <c r="AD753" t="e">
        <f t="shared" si="97"/>
        <v>#REF!</v>
      </c>
      <c r="AE753" s="9" t="s">
        <v>189</v>
      </c>
      <c r="AF753">
        <f t="shared" si="98"/>
        <v>6180</v>
      </c>
      <c r="AG753">
        <f t="shared" si="99"/>
        <v>20340</v>
      </c>
      <c r="AH753">
        <f t="shared" si="100"/>
        <v>19290</v>
      </c>
      <c r="AI753" s="22">
        <f t="shared" si="101"/>
        <v>13.490504256712507</v>
      </c>
      <c r="AJ753" s="28">
        <f t="shared" si="102"/>
        <v>44.400785854616899</v>
      </c>
      <c r="AK753" s="22">
        <f t="shared" si="103"/>
        <v>42.108709888670596</v>
      </c>
      <c r="AS753" s="9"/>
      <c r="AV753" s="9"/>
      <c r="BG753">
        <f>AX753</f>
        <v>0</v>
      </c>
      <c r="BH753" t="e">
        <f>VLOOKUP(BG753,AX753:AY932,2,0)</f>
        <v>#N/A</v>
      </c>
      <c r="BY753" t="e">
        <f t="shared" si="93"/>
        <v>#N/A</v>
      </c>
      <c r="CQ753" t="e">
        <f t="shared" si="95"/>
        <v>#N/A</v>
      </c>
    </row>
    <row r="754" spans="1:95" x14ac:dyDescent="0.25">
      <c r="A754" s="9" t="s">
        <v>190</v>
      </c>
      <c r="B754" s="57">
        <v>1510</v>
      </c>
      <c r="C754" s="57">
        <v>2490</v>
      </c>
      <c r="D754" s="57">
        <v>2855</v>
      </c>
      <c r="E754" s="57">
        <v>3145</v>
      </c>
      <c r="F754" s="57">
        <v>3165</v>
      </c>
      <c r="G754" s="57">
        <v>3375</v>
      </c>
      <c r="H754" s="57">
        <v>3320</v>
      </c>
      <c r="I754" s="57">
        <v>3270</v>
      </c>
      <c r="J754" s="57">
        <v>3325</v>
      </c>
      <c r="K754" s="57">
        <v>3345</v>
      </c>
      <c r="L754" s="57">
        <v>3390</v>
      </c>
      <c r="M754" s="57">
        <v>3510</v>
      </c>
      <c r="N754" s="57">
        <v>3435</v>
      </c>
      <c r="O754" s="57">
        <v>3505</v>
      </c>
      <c r="P754" s="57">
        <v>3550</v>
      </c>
      <c r="Q754" s="57">
        <v>3560</v>
      </c>
      <c r="R754" s="57">
        <v>3525</v>
      </c>
      <c r="S754" s="57">
        <v>3510</v>
      </c>
      <c r="T754" s="57">
        <v>3590</v>
      </c>
      <c r="U754" s="57">
        <v>3440</v>
      </c>
      <c r="V754" s="57">
        <v>3480</v>
      </c>
      <c r="W754" s="57">
        <v>3755</v>
      </c>
      <c r="X754" s="57">
        <v>4115</v>
      </c>
      <c r="Y754" s="57">
        <v>7175</v>
      </c>
      <c r="Z754" s="57">
        <v>25195</v>
      </c>
      <c r="AA754" s="57">
        <v>25</v>
      </c>
      <c r="AB754">
        <f t="shared" si="96"/>
        <v>108535</v>
      </c>
      <c r="AC754" s="9" t="s">
        <v>190</v>
      </c>
      <c r="AD754" t="e">
        <f t="shared" si="97"/>
        <v>#REF!</v>
      </c>
      <c r="AE754" s="9" t="s">
        <v>190</v>
      </c>
      <c r="AF754">
        <f t="shared" si="98"/>
        <v>16540</v>
      </c>
      <c r="AG754">
        <f t="shared" si="99"/>
        <v>30650</v>
      </c>
      <c r="AH754">
        <f t="shared" si="100"/>
        <v>61345</v>
      </c>
      <c r="AI754" s="22">
        <f t="shared" si="101"/>
        <v>15.239323720458838</v>
      </c>
      <c r="AJ754" s="28">
        <f t="shared" si="102"/>
        <v>28.239738333256554</v>
      </c>
      <c r="AK754" s="22">
        <f t="shared" si="103"/>
        <v>56.520937946284612</v>
      </c>
      <c r="AS754" s="9"/>
      <c r="AV754" s="9"/>
      <c r="AX754" s="9"/>
      <c r="AZ754" s="22"/>
    </row>
    <row r="755" spans="1:95" x14ac:dyDescent="0.25">
      <c r="A755" s="9" t="s">
        <v>191</v>
      </c>
      <c r="B755" s="57">
        <v>805</v>
      </c>
      <c r="C755" s="57">
        <v>2970</v>
      </c>
      <c r="D755" s="57">
        <v>4320</v>
      </c>
      <c r="E755" s="57">
        <v>4065</v>
      </c>
      <c r="F755" s="57">
        <v>3170</v>
      </c>
      <c r="G755" s="57">
        <v>2535</v>
      </c>
      <c r="H755" s="57">
        <v>1940</v>
      </c>
      <c r="I755" s="57">
        <v>1450</v>
      </c>
      <c r="J755" s="57">
        <v>1290</v>
      </c>
      <c r="K755" s="57">
        <v>1010</v>
      </c>
      <c r="L755" s="57">
        <v>890</v>
      </c>
      <c r="M755" s="57">
        <v>750</v>
      </c>
      <c r="N755" s="57">
        <v>685</v>
      </c>
      <c r="O755" s="57">
        <v>590</v>
      </c>
      <c r="P755" s="57">
        <v>535</v>
      </c>
      <c r="Q755" s="57">
        <v>530</v>
      </c>
      <c r="R755" s="57">
        <v>430</v>
      </c>
      <c r="S755" s="57">
        <v>370</v>
      </c>
      <c r="T755" s="57">
        <v>395</v>
      </c>
      <c r="U755" s="57">
        <v>300</v>
      </c>
      <c r="V755" s="57">
        <v>300</v>
      </c>
      <c r="W755" s="57">
        <v>265</v>
      </c>
      <c r="X755" s="57">
        <v>255</v>
      </c>
      <c r="Y755" s="57">
        <v>215</v>
      </c>
      <c r="Z755" s="57">
        <v>2515</v>
      </c>
      <c r="AA755" s="57">
        <v>770</v>
      </c>
      <c r="AB755">
        <f t="shared" si="96"/>
        <v>32580</v>
      </c>
      <c r="AC755" s="9" t="s">
        <v>191</v>
      </c>
      <c r="AD755" t="e">
        <f t="shared" si="97"/>
        <v>#REF!</v>
      </c>
      <c r="AE755" s="9" t="s">
        <v>191</v>
      </c>
      <c r="AF755">
        <f t="shared" si="98"/>
        <v>17865</v>
      </c>
      <c r="AG755">
        <f t="shared" si="99"/>
        <v>9140</v>
      </c>
      <c r="AH755">
        <f t="shared" si="100"/>
        <v>5575</v>
      </c>
      <c r="AI755" s="22">
        <f t="shared" si="101"/>
        <v>54.834254143646412</v>
      </c>
      <c r="AJ755" s="28">
        <f t="shared" si="102"/>
        <v>28.05402087170043</v>
      </c>
      <c r="AK755" s="22">
        <f t="shared" si="103"/>
        <v>17.111724984653161</v>
      </c>
      <c r="AZ755" s="22"/>
    </row>
    <row r="756" spans="1:95" x14ac:dyDescent="0.25">
      <c r="A756" s="9" t="s">
        <v>240</v>
      </c>
      <c r="B756" s="57">
        <v>243560</v>
      </c>
      <c r="C756" s="57">
        <v>419920</v>
      </c>
      <c r="D756" s="57">
        <v>541475</v>
      </c>
      <c r="E756" s="57">
        <v>596165</v>
      </c>
      <c r="F756" s="57">
        <v>619575</v>
      </c>
      <c r="G756" s="57">
        <v>622150</v>
      </c>
      <c r="H756" s="57">
        <v>607905</v>
      </c>
      <c r="I756" s="57">
        <v>588775</v>
      </c>
      <c r="J756" s="57">
        <v>569415</v>
      </c>
      <c r="K756" s="57">
        <v>550245</v>
      </c>
      <c r="L756" s="57">
        <v>534165</v>
      </c>
      <c r="M756" s="57">
        <v>523250</v>
      </c>
      <c r="N756" s="57">
        <v>515485</v>
      </c>
      <c r="O756" s="57">
        <v>503530</v>
      </c>
      <c r="P756" s="57">
        <v>497810</v>
      </c>
      <c r="Q756" s="57">
        <v>489740</v>
      </c>
      <c r="R756" s="57">
        <v>480290</v>
      </c>
      <c r="S756" s="57">
        <v>475960</v>
      </c>
      <c r="T756" s="57">
        <v>487270</v>
      </c>
      <c r="U756" s="57">
        <v>480470</v>
      </c>
      <c r="V756" s="57">
        <v>484925</v>
      </c>
      <c r="W756" s="57">
        <v>499190</v>
      </c>
      <c r="X756" s="57">
        <v>578405</v>
      </c>
      <c r="Y756" s="57">
        <v>1107380</v>
      </c>
      <c r="Z756" s="57">
        <v>2727530</v>
      </c>
      <c r="AA756" s="57">
        <v>425575</v>
      </c>
      <c r="AB756">
        <f t="shared" si="96"/>
        <v>15744585</v>
      </c>
      <c r="AC756" s="12"/>
      <c r="AI756" s="22">
        <f t="shared" si="101"/>
        <v>0</v>
      </c>
      <c r="AJ756" s="28">
        <f t="shared" si="102"/>
        <v>0</v>
      </c>
      <c r="AK756" s="22">
        <f t="shared" si="103"/>
        <v>0</v>
      </c>
    </row>
  </sheetData>
  <mergeCells count="4">
    <mergeCell ref="A1:D1"/>
    <mergeCell ref="A19:D19"/>
    <mergeCell ref="C2:E2"/>
    <mergeCell ref="S204:V204"/>
  </mergeCells>
  <pageMargins left="0.7" right="0.7" top="0.75" bottom="0.75" header="0.3" footer="0.3"/>
  <pageSetup orientation="portrait" r:id="rId21"/>
  <ignoredErrors>
    <ignoredError sqref="C207 I208"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16BD3-9D59-4C1A-ADA9-95ADE7E5B367}">
  <sheetPr codeName="Sheet4"/>
  <dimension ref="A1:BM112"/>
  <sheetViews>
    <sheetView tabSelected="1" zoomScale="60" zoomScaleNormal="60" workbookViewId="0">
      <selection activeCell="AA14" sqref="AA14"/>
    </sheetView>
  </sheetViews>
  <sheetFormatPr defaultRowHeight="15" x14ac:dyDescent="0.25"/>
  <cols>
    <col min="1" max="1" width="6.28515625" style="13" customWidth="1"/>
    <col min="2" max="2" width="9.28515625" style="13" customWidth="1"/>
    <col min="3" max="3" width="13.42578125" style="13" customWidth="1"/>
    <col min="4" max="4" width="30.85546875" customWidth="1"/>
    <col min="5" max="5" width="11.7109375" customWidth="1"/>
    <col min="6" max="6" width="29.42578125" customWidth="1"/>
    <col min="12" max="13" width="13.7109375" customWidth="1"/>
    <col min="15" max="15" width="11" customWidth="1"/>
    <col min="21" max="21" width="6" customWidth="1"/>
    <col min="23" max="23" width="25" customWidth="1"/>
    <col min="25" max="25" width="4.42578125" customWidth="1"/>
  </cols>
  <sheetData>
    <row r="1" spans="1:65" x14ac:dyDescent="0.25">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row>
    <row r="2" spans="1:65" x14ac:dyDescent="0.25">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row>
    <row r="3" spans="1:65" x14ac:dyDescent="0.25">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row>
    <row r="4" spans="1:65" x14ac:dyDescent="0.25">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row>
    <row r="5" spans="1:65" x14ac:dyDescent="0.25">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row>
    <row r="6" spans="1:65" ht="18.75" x14ac:dyDescent="0.3">
      <c r="D6" s="20" t="s">
        <v>306</v>
      </c>
      <c r="E6" s="45" t="s">
        <v>320</v>
      </c>
      <c r="F6" s="45"/>
      <c r="G6" s="45"/>
      <c r="H6" s="54" t="s">
        <v>317</v>
      </c>
      <c r="I6" s="54"/>
      <c r="J6" s="54"/>
      <c r="K6" s="54"/>
      <c r="L6" s="54"/>
      <c r="M6" s="26"/>
      <c r="N6" s="53" t="s">
        <v>333</v>
      </c>
      <c r="O6" s="53"/>
      <c r="P6" s="53"/>
      <c r="Q6" s="53"/>
      <c r="R6" s="53"/>
      <c r="S6" s="53"/>
      <c r="T6" s="13"/>
      <c r="U6" s="13"/>
      <c r="V6" s="54" t="s">
        <v>334</v>
      </c>
      <c r="W6" s="54"/>
      <c r="X6" s="54"/>
      <c r="Y6" s="54"/>
      <c r="Z6" s="54"/>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row>
    <row r="7" spans="1:65" ht="27" customHeight="1" x14ac:dyDescent="0.45">
      <c r="D7" s="27">
        <f>'Analysis Tab'!A3</f>
        <v>31</v>
      </c>
      <c r="E7" s="13"/>
      <c r="F7" s="30">
        <v>15801620</v>
      </c>
      <c r="G7" s="13"/>
      <c r="H7" s="55">
        <f>'Analysis Tab'!O210</f>
        <v>104880</v>
      </c>
      <c r="I7" s="55"/>
      <c r="J7" s="55"/>
      <c r="K7" s="29"/>
      <c r="L7" s="13"/>
      <c r="M7" s="13"/>
      <c r="N7" s="56">
        <f>'Analysis Tab'!Q207</f>
        <v>570</v>
      </c>
      <c r="O7" s="56"/>
      <c r="P7" s="56"/>
      <c r="Q7" s="31"/>
      <c r="R7" s="31"/>
      <c r="S7" s="13"/>
      <c r="T7" s="13"/>
      <c r="U7" s="13"/>
      <c r="V7" s="13"/>
      <c r="W7" s="31">
        <f>'Analysis Tab'!R207</f>
        <v>11925</v>
      </c>
      <c r="X7" s="31"/>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row>
    <row r="8" spans="1:65" ht="27" customHeight="1" x14ac:dyDescent="0.45">
      <c r="D8" s="49" t="s">
        <v>340</v>
      </c>
      <c r="E8" s="49"/>
      <c r="F8" s="49"/>
      <c r="G8" s="49"/>
      <c r="H8" s="49"/>
      <c r="I8" s="49"/>
      <c r="J8" s="49"/>
      <c r="K8" s="49"/>
      <c r="L8" s="49"/>
      <c r="M8" s="49"/>
      <c r="N8" s="49"/>
      <c r="O8" s="49"/>
      <c r="P8" s="49"/>
      <c r="Q8" s="49"/>
      <c r="R8" s="49"/>
      <c r="S8" s="49"/>
      <c r="T8" s="49"/>
      <c r="U8" s="49"/>
      <c r="V8" s="49"/>
      <c r="W8" s="49"/>
      <c r="X8" s="32"/>
      <c r="Y8" s="18"/>
      <c r="Z8" s="18"/>
      <c r="AA8" s="18"/>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row>
    <row r="9" spans="1:65" ht="27" customHeight="1" x14ac:dyDescent="0.45">
      <c r="D9" s="47" t="s">
        <v>307</v>
      </c>
      <c r="E9" s="47"/>
      <c r="F9" s="30"/>
      <c r="G9" s="13"/>
      <c r="H9" s="13"/>
      <c r="I9" s="38" t="s">
        <v>308</v>
      </c>
      <c r="J9" s="38"/>
      <c r="K9" s="38"/>
      <c r="L9" s="13"/>
      <c r="M9" s="13"/>
      <c r="N9" s="31"/>
      <c r="O9" s="43" t="s">
        <v>246</v>
      </c>
      <c r="P9" s="43"/>
      <c r="Q9" s="43"/>
      <c r="R9" s="43"/>
      <c r="S9" s="13"/>
      <c r="T9" s="13"/>
      <c r="U9" s="13"/>
      <c r="V9" s="13"/>
      <c r="W9" s="43" t="s">
        <v>309</v>
      </c>
      <c r="X9" s="43"/>
      <c r="Y9" s="4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row>
    <row r="10" spans="1:65" ht="27" customHeight="1" x14ac:dyDescent="0.35">
      <c r="D10" s="48" t="str">
        <f>'Analysis Tab'!BX2</f>
        <v>ROYAL FREE LONDON NHS FOUNDATION TRUST (RAL)</v>
      </c>
      <c r="E10" s="48"/>
      <c r="F10" s="48"/>
      <c r="G10" s="13"/>
      <c r="H10" s="40" t="str">
        <f>'Analysis Tab'!CC6</f>
        <v>IMPERIAL COLLEGE HEALTHCARE NHS TRUST (RYJ)</v>
      </c>
      <c r="I10" s="40"/>
      <c r="J10" s="40"/>
      <c r="K10" s="40"/>
      <c r="L10" s="40"/>
      <c r="M10" s="25"/>
      <c r="N10" s="42" t="str">
        <f>'Analysis Tab'!CK6</f>
        <v>BARTS HEALTH NHS TRUST (R1H)</v>
      </c>
      <c r="O10" s="42"/>
      <c r="P10" s="42"/>
      <c r="Q10" s="42"/>
      <c r="R10" s="42"/>
      <c r="S10" s="42"/>
      <c r="T10" s="42"/>
      <c r="U10" s="33"/>
      <c r="V10" s="40" t="str">
        <f>'Analysis Tab'!CP6</f>
        <v>CENTRAL LONDON COMMUNITY HEALTHCARE NHS TRUST (RYX)</v>
      </c>
      <c r="W10" s="40"/>
      <c r="X10" s="40"/>
      <c r="Y10" s="40"/>
      <c r="Z10" s="40"/>
      <c r="AA10" s="40"/>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row>
    <row r="11" spans="1:65" ht="27" customHeight="1" x14ac:dyDescent="0.45">
      <c r="D11" s="39">
        <f>'Analysis Tab'!BX3</f>
        <v>94405</v>
      </c>
      <c r="E11" s="13"/>
      <c r="F11" s="30"/>
      <c r="G11" s="13"/>
      <c r="H11" s="29"/>
      <c r="I11" s="41">
        <f>'Analysis Tab'!CC7</f>
        <v>34650</v>
      </c>
      <c r="J11" s="41"/>
      <c r="K11" s="41"/>
      <c r="L11" s="13"/>
      <c r="M11" s="13"/>
      <c r="N11" s="31"/>
      <c r="O11" s="31"/>
      <c r="P11" s="39">
        <f>'Analysis Tab'!CK7</f>
        <v>88385</v>
      </c>
      <c r="Q11" s="39"/>
      <c r="R11" s="39"/>
      <c r="S11" s="39"/>
      <c r="T11" s="13"/>
      <c r="U11" s="13"/>
      <c r="V11" s="13"/>
      <c r="W11" s="39">
        <f>'Analysis Tab'!CP7</f>
        <v>22905</v>
      </c>
      <c r="X11" s="39"/>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row>
    <row r="12" spans="1:65" ht="27" customHeight="1" x14ac:dyDescent="0.45">
      <c r="D12" s="39"/>
      <c r="E12" s="13"/>
      <c r="F12" s="30"/>
      <c r="G12" s="13"/>
      <c r="H12" s="29"/>
      <c r="I12" s="41"/>
      <c r="J12" s="41"/>
      <c r="K12" s="41"/>
      <c r="L12" s="13"/>
      <c r="M12" s="13"/>
      <c r="N12" s="31"/>
      <c r="O12" s="31"/>
      <c r="P12" s="39"/>
      <c r="Q12" s="39"/>
      <c r="R12" s="39"/>
      <c r="S12" s="39"/>
      <c r="T12" s="13"/>
      <c r="U12" s="13"/>
      <c r="V12" s="13"/>
      <c r="W12" s="39"/>
      <c r="X12" s="39"/>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row>
    <row r="13" spans="1:65" ht="23.25" customHeight="1" x14ac:dyDescent="0.35">
      <c r="A13" s="36" t="s">
        <v>310</v>
      </c>
      <c r="B13" s="36"/>
      <c r="C13" s="36"/>
      <c r="D13" s="36"/>
      <c r="E13" s="36"/>
      <c r="F13" s="36"/>
      <c r="G13" s="13"/>
      <c r="H13" s="13"/>
      <c r="I13" s="13"/>
      <c r="J13" s="13"/>
      <c r="K13" s="13"/>
      <c r="L13" s="13"/>
      <c r="M13" s="13"/>
      <c r="N13" s="13"/>
      <c r="O13" s="13"/>
      <c r="P13" s="13"/>
      <c r="Q13" s="13"/>
      <c r="R13" s="13"/>
      <c r="S13" s="13"/>
      <c r="T13" s="13"/>
      <c r="U13" s="13"/>
      <c r="V13" s="36" t="s">
        <v>331</v>
      </c>
      <c r="W13" s="36"/>
      <c r="X13" s="16"/>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row>
    <row r="14" spans="1:65" ht="20.25" customHeight="1" x14ac:dyDescent="0.35">
      <c r="A14" s="37" t="s">
        <v>59</v>
      </c>
      <c r="B14" s="37"/>
      <c r="C14" s="37"/>
      <c r="D14" s="37"/>
      <c r="E14" s="37"/>
      <c r="F14" s="37"/>
      <c r="G14" s="13"/>
      <c r="H14" s="13"/>
      <c r="I14" s="13"/>
      <c r="J14" s="13"/>
      <c r="K14" s="13"/>
      <c r="L14" s="13"/>
      <c r="M14" s="13"/>
      <c r="N14" s="13"/>
      <c r="O14" s="13"/>
      <c r="P14" s="13"/>
      <c r="Q14" s="13"/>
      <c r="R14" s="13"/>
      <c r="S14" s="13"/>
      <c r="T14" s="13"/>
      <c r="U14" s="13"/>
      <c r="V14" s="52" t="s">
        <v>244</v>
      </c>
      <c r="W14" s="52"/>
      <c r="X14" s="52"/>
      <c r="Y14" s="64" t="s">
        <v>347</v>
      </c>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row>
    <row r="15" spans="1:65" x14ac:dyDescent="0.25">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row>
    <row r="16" spans="1:65" x14ac:dyDescent="0.25">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row>
    <row r="17" spans="1:65" x14ac:dyDescent="0.25">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row>
    <row r="18" spans="1:65" x14ac:dyDescent="0.25">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row>
    <row r="19" spans="1:65" ht="15.75" x14ac:dyDescent="0.25">
      <c r="D19" s="14"/>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row>
    <row r="20" spans="1:65" ht="15.75" x14ac:dyDescent="0.25">
      <c r="D20" s="14"/>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row>
    <row r="21" spans="1:65" ht="15.75" x14ac:dyDescent="0.25">
      <c r="D21" s="14"/>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row>
    <row r="22" spans="1:65" ht="15.75" x14ac:dyDescent="0.25">
      <c r="D22" s="14"/>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row>
    <row r="23" spans="1:65" ht="18.75" x14ac:dyDescent="0.3">
      <c r="B23" s="14"/>
      <c r="D23" s="14"/>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46"/>
      <c r="AO23" s="46"/>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row>
    <row r="24" spans="1:65" ht="15.75" x14ac:dyDescent="0.25">
      <c r="D24" s="15"/>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51" t="s">
        <v>290</v>
      </c>
      <c r="AO24" s="51"/>
      <c r="AP24" s="51"/>
      <c r="AQ24" s="13"/>
      <c r="AR24" s="13"/>
      <c r="AS24" s="13"/>
      <c r="AT24" s="13"/>
      <c r="AU24" s="13"/>
      <c r="AV24" s="13"/>
      <c r="AW24" s="13"/>
      <c r="AX24" s="13"/>
      <c r="AY24" s="13"/>
      <c r="AZ24" s="13"/>
      <c r="BA24" s="13"/>
      <c r="BB24" s="13"/>
      <c r="BC24" s="13"/>
      <c r="BD24" s="13"/>
      <c r="BE24" s="13"/>
      <c r="BF24" s="13"/>
      <c r="BG24" s="13"/>
      <c r="BH24" s="13"/>
      <c r="BI24" s="13"/>
      <c r="BJ24" s="13"/>
      <c r="BK24" s="13"/>
      <c r="BL24" s="13"/>
      <c r="BM24" s="13"/>
    </row>
    <row r="25" spans="1:65" ht="15.75" x14ac:dyDescent="0.25">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6"/>
      <c r="AK25" s="17"/>
      <c r="AL25" s="16"/>
      <c r="AM25" s="13"/>
      <c r="AN25" s="13"/>
      <c r="AO25" s="14"/>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row>
    <row r="26" spans="1:65" ht="15.75" x14ac:dyDescent="0.25">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6"/>
      <c r="AK26" s="17"/>
      <c r="AL26" s="16"/>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row>
    <row r="27" spans="1:65" ht="18.75" x14ac:dyDescent="0.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9"/>
      <c r="AK27" s="17"/>
      <c r="AL27" s="16"/>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row>
    <row r="28" spans="1:65" ht="15.75" x14ac:dyDescent="0.25">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50"/>
      <c r="AK28" s="50"/>
      <c r="AL28" s="50"/>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row>
    <row r="29" spans="1:65" x14ac:dyDescent="0.25">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row>
    <row r="30" spans="1:65" x14ac:dyDescent="0.25">
      <c r="A30" s="16"/>
      <c r="B30" s="16"/>
      <c r="C30" s="16"/>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row>
    <row r="31" spans="1:65" x14ac:dyDescent="0.25">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row>
    <row r="32" spans="1:65" x14ac:dyDescent="0.25">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row>
    <row r="33" spans="4:65" x14ac:dyDescent="0.25">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row>
    <row r="34" spans="4:65" ht="21" x14ac:dyDescent="0.35">
      <c r="E34" s="13"/>
      <c r="F34" s="13"/>
      <c r="G34" s="13"/>
      <c r="H34" s="13"/>
      <c r="I34" s="13"/>
      <c r="J34" s="13"/>
      <c r="K34" s="13"/>
      <c r="L34" s="13"/>
      <c r="M34" s="13"/>
      <c r="N34" s="13"/>
      <c r="O34" s="13"/>
      <c r="P34" s="13"/>
      <c r="Q34" s="13"/>
      <c r="R34" s="13"/>
      <c r="S34" s="13"/>
      <c r="T34" s="13"/>
      <c r="U34" s="13"/>
      <c r="V34" s="36" t="s">
        <v>332</v>
      </c>
      <c r="W34" s="36"/>
      <c r="X34" s="36"/>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row>
    <row r="35" spans="4:65" x14ac:dyDescent="0.25">
      <c r="D35" s="13"/>
      <c r="E35" s="13"/>
      <c r="F35" s="13"/>
      <c r="G35" s="13"/>
      <c r="H35" s="13"/>
      <c r="I35" s="13"/>
      <c r="J35" s="13"/>
      <c r="K35" s="13"/>
      <c r="L35" s="13"/>
      <c r="M35" s="13"/>
      <c r="N35" s="13"/>
      <c r="O35" s="13"/>
      <c r="P35" s="13"/>
      <c r="Q35" s="13"/>
      <c r="R35" s="13"/>
      <c r="S35" s="13"/>
      <c r="T35" s="13"/>
      <c r="U35" s="13"/>
      <c r="V35" s="44" t="s">
        <v>285</v>
      </c>
      <c r="W35" s="44"/>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row>
    <row r="36" spans="4:65" x14ac:dyDescent="0.25">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row>
    <row r="37" spans="4:65" x14ac:dyDescent="0.25">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row>
    <row r="38" spans="4:65" x14ac:dyDescent="0.25">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row>
    <row r="39" spans="4:65" x14ac:dyDescent="0.25">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row>
    <row r="40" spans="4:65" x14ac:dyDescent="0.25">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row>
    <row r="41" spans="4:65" x14ac:dyDescent="0.25">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row>
    <row r="42" spans="4:65" x14ac:dyDescent="0.25">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row>
    <row r="43" spans="4:65" x14ac:dyDescent="0.25">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row>
    <row r="44" spans="4:65" x14ac:dyDescent="0.25">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row>
    <row r="45" spans="4:65" x14ac:dyDescent="0.25">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row>
    <row r="46" spans="4:65" x14ac:dyDescent="0.25">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row>
    <row r="47" spans="4:65" x14ac:dyDescent="0.25">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row>
    <row r="48" spans="4:65" x14ac:dyDescent="0.25">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row>
    <row r="49" spans="4:65" x14ac:dyDescent="0.25">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row>
    <row r="50" spans="4:65" x14ac:dyDescent="0.25">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row>
    <row r="51" spans="4:65" x14ac:dyDescent="0.25">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row>
    <row r="52" spans="4:65" x14ac:dyDescent="0.25">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row>
    <row r="53" spans="4:65" x14ac:dyDescent="0.25">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row>
    <row r="54" spans="4:65" x14ac:dyDescent="0.25">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row>
    <row r="55" spans="4:65" x14ac:dyDescent="0.25">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row>
    <row r="56" spans="4:65" x14ac:dyDescent="0.25">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row>
    <row r="57" spans="4:65" x14ac:dyDescent="0.25">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row>
    <row r="58" spans="4:65" x14ac:dyDescent="0.25">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row>
    <row r="59" spans="4:65" x14ac:dyDescent="0.25">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row>
    <row r="60" spans="4:65" x14ac:dyDescent="0.25">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row>
    <row r="61" spans="4:65" x14ac:dyDescent="0.25">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row>
    <row r="62" spans="4:65" x14ac:dyDescent="0.25">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row>
    <row r="63" spans="4:65" x14ac:dyDescent="0.25">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row>
    <row r="64" spans="4:65" x14ac:dyDescent="0.25">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row>
    <row r="65" spans="4:65" x14ac:dyDescent="0.25">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row>
    <row r="66" spans="4:65" x14ac:dyDescent="0.25">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row>
    <row r="67" spans="4:65" x14ac:dyDescent="0.25">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row>
    <row r="68" spans="4:65" x14ac:dyDescent="0.25">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row>
    <row r="69" spans="4:65" x14ac:dyDescent="0.25">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row>
    <row r="70" spans="4:65" x14ac:dyDescent="0.25">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row>
    <row r="71" spans="4:65" x14ac:dyDescent="0.25">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row>
    <row r="72" spans="4:65" x14ac:dyDescent="0.25">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row>
    <row r="73" spans="4:65" x14ac:dyDescent="0.25">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row>
    <row r="74" spans="4:65" x14ac:dyDescent="0.25">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row>
    <row r="75" spans="4:65" x14ac:dyDescent="0.25">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row>
    <row r="76" spans="4:65" x14ac:dyDescent="0.25">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row>
    <row r="77" spans="4:65" x14ac:dyDescent="0.25">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row>
    <row r="78" spans="4:65" x14ac:dyDescent="0.25">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row>
    <row r="79" spans="4:65" x14ac:dyDescent="0.25">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row>
    <row r="80" spans="4:65" x14ac:dyDescent="0.25">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row>
    <row r="81" spans="4:65" x14ac:dyDescent="0.25">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row>
    <row r="82" spans="4:65" x14ac:dyDescent="0.25">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row>
    <row r="83" spans="4:65" x14ac:dyDescent="0.25">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row>
    <row r="84" spans="4:65" x14ac:dyDescent="0.25">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row>
    <row r="85" spans="4:65" x14ac:dyDescent="0.25">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row>
    <row r="86" spans="4:65" x14ac:dyDescent="0.25">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row>
    <row r="87" spans="4:65" x14ac:dyDescent="0.25">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row>
    <row r="88" spans="4:65" x14ac:dyDescent="0.25">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row>
    <row r="89" spans="4:65" x14ac:dyDescent="0.25">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row>
    <row r="90" spans="4:65" x14ac:dyDescent="0.25">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row>
    <row r="91" spans="4:65" x14ac:dyDescent="0.25">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row>
    <row r="92" spans="4:65" x14ac:dyDescent="0.25">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row>
    <row r="93" spans="4:65" x14ac:dyDescent="0.25">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row>
    <row r="94" spans="4:65" x14ac:dyDescent="0.25">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row>
    <row r="95" spans="4:65" x14ac:dyDescent="0.25">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row>
    <row r="96" spans="4:65" x14ac:dyDescent="0.25">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row>
    <row r="97" spans="4:65" x14ac:dyDescent="0.25">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row>
    <row r="98" spans="4:65" x14ac:dyDescent="0.25">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row>
    <row r="99" spans="4:65" x14ac:dyDescent="0.25">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row>
    <row r="100" spans="4:65" x14ac:dyDescent="0.25">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row>
    <row r="101" spans="4:65" x14ac:dyDescent="0.25">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row>
    <row r="102" spans="4:65" x14ac:dyDescent="0.25">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row>
    <row r="103" spans="4:65" x14ac:dyDescent="0.25">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row>
    <row r="104" spans="4:65" x14ac:dyDescent="0.25">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row>
    <row r="105" spans="4:65" x14ac:dyDescent="0.25">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row>
    <row r="106" spans="4:65" x14ac:dyDescent="0.25">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row>
    <row r="107" spans="4:65" x14ac:dyDescent="0.25">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row>
    <row r="108" spans="4:65" x14ac:dyDescent="0.25">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row>
    <row r="109" spans="4:65" x14ac:dyDescent="0.25">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row>
    <row r="110" spans="4:65" x14ac:dyDescent="0.25">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row>
    <row r="111" spans="4:65" x14ac:dyDescent="0.25">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row>
    <row r="112" spans="4:65" x14ac:dyDescent="0.25">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row>
  </sheetData>
  <mergeCells count="28">
    <mergeCell ref="V35:W35"/>
    <mergeCell ref="E6:G6"/>
    <mergeCell ref="AN23:AO23"/>
    <mergeCell ref="V13:W13"/>
    <mergeCell ref="D9:E9"/>
    <mergeCell ref="D10:F10"/>
    <mergeCell ref="D8:W8"/>
    <mergeCell ref="AJ28:AL28"/>
    <mergeCell ref="AN24:AP24"/>
    <mergeCell ref="V14:X14"/>
    <mergeCell ref="V34:X34"/>
    <mergeCell ref="N6:S6"/>
    <mergeCell ref="V6:Z6"/>
    <mergeCell ref="H7:J7"/>
    <mergeCell ref="H6:L6"/>
    <mergeCell ref="N7:P7"/>
    <mergeCell ref="W11:X12"/>
    <mergeCell ref="P11:S12"/>
    <mergeCell ref="V10:AA10"/>
    <mergeCell ref="N10:T10"/>
    <mergeCell ref="O9:R9"/>
    <mergeCell ref="W9:Y9"/>
    <mergeCell ref="A13:F13"/>
    <mergeCell ref="A14:F14"/>
    <mergeCell ref="I9:K9"/>
    <mergeCell ref="D11:D12"/>
    <mergeCell ref="H10:L10"/>
    <mergeCell ref="I11:K1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xr:uid="{CB81157C-76A6-4BA0-A6DE-660E6E328A45}">
          <x14:formula1>
            <xm:f>'Analysis Tab'!$B$575:$AA$575</xm:f>
          </x14:formula1>
          <xm:sqref>AN24</xm:sqref>
        </x14:dataValidation>
        <x14:dataValidation type="list" allowBlank="1" showInputMessage="1" showErrorMessage="1" xr:uid="{5386AC79-712B-465B-BF78-266E9FB29A16}">
          <x14:formula1>
            <xm:f>'Analysis Tab'!$B$390:$J$390</xm:f>
          </x14:formula1>
          <xm:sqref>D23 AJ28</xm:sqref>
        </x14:dataValidation>
        <x14:dataValidation type="list" allowBlank="1" showInputMessage="1" showErrorMessage="1" xr:uid="{81F86EF2-C311-4A54-ABED-68C549DD5E1E}">
          <x14:formula1>
            <xm:f>'Analysis Tab'!$J$7:$O$7</xm:f>
          </x14:formula1>
          <xm:sqref>V14:X14</xm:sqref>
        </x14:dataValidation>
        <x14:dataValidation type="list" allowBlank="1" showInputMessage="1" showErrorMessage="1" xr:uid="{230B43F6-E128-4508-BE29-3E261BA5728A}">
          <x14:formula1>
            <xm:f>'Analysis Tab'!$AK$3:$BI$3</xm:f>
          </x14:formula1>
          <xm:sqref>V35:W35</xm:sqref>
        </x14:dataValidation>
        <x14:dataValidation type="list" allowBlank="1" showInputMessage="1" showErrorMessage="1" xr:uid="{F438D479-B39A-4913-B3ED-1E744DF0C11A}">
          <x14:formula1>
            <xm:f>'Analysis Tab'!$A$207:$A$386</xm:f>
          </x14:formula1>
          <xm:sqref>A14</xm:sqref>
        </x14:dataValidation>
      </x14:dataValidation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Work Data</vt:lpstr>
      <vt:lpstr>Analysis Tab</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2023-01-27T14:24:07Z</dcterms:created>
  <dcterms:modified xsi:type="dcterms:W3CDTF">2023-02-04T17:46:23Z</dcterms:modified>
</cp:coreProperties>
</file>