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OBREMESA\Curso de BOLSA\Novatos_TRADING\SuperPackNovatos\"/>
    </mc:Choice>
  </mc:AlternateContent>
  <bookViews>
    <workbookView xWindow="240" yWindow="90" windowWidth="18735" windowHeight="11880"/>
  </bookViews>
  <sheets>
    <sheet name="Riesgo Exacto" sheetId="2" r:id="rId1"/>
  </sheets>
  <externalReferences>
    <externalReference r:id="rId2"/>
    <externalReference r:id="rId3"/>
  </externalReferences>
  <definedNames>
    <definedName name="_xlnm._FilterDatabase" localSheetId="0" hidden="1">'Riesgo Exacto'!$C$32:$BJ$32</definedName>
    <definedName name="A" localSheetId="0">[1]Estado!#REF!</definedName>
    <definedName name="A">[2]Estado!#REF!</definedName>
    <definedName name="solver_adj" localSheetId="0" hidden="1">'Riesgo Exacto'!$K$6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'Riesgo Exacto'!$K$19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52511"/>
</workbook>
</file>

<file path=xl/calcChain.xml><?xml version="1.0" encoding="utf-8"?>
<calcChain xmlns="http://schemas.openxmlformats.org/spreadsheetml/2006/main">
  <c r="E31" i="2" l="1"/>
  <c r="C35" i="2" s="1"/>
  <c r="U7" i="2"/>
  <c r="U6" i="2"/>
  <c r="U5" i="2"/>
  <c r="U8" i="2" l="1"/>
  <c r="U10" i="2" s="1"/>
  <c r="U12" i="2" s="1"/>
  <c r="AB4" i="2" s="1"/>
  <c r="U9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Z4" i="2" l="1"/>
  <c r="R14" i="2"/>
  <c r="AA4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U3" i="2" l="1"/>
  <c r="T24" i="2" s="1"/>
  <c r="Z3" i="2" l="1"/>
  <c r="AA3" i="2"/>
  <c r="AB3" i="2"/>
</calcChain>
</file>

<file path=xl/sharedStrings.xml><?xml version="1.0" encoding="utf-8"?>
<sst xmlns="http://schemas.openxmlformats.org/spreadsheetml/2006/main" count="19" uniqueCount="18">
  <si>
    <t xml:space="preserve">Novatos Trading Club ©  </t>
  </si>
  <si>
    <t>f óptima</t>
  </si>
  <si>
    <t>f Kelly</t>
  </si>
  <si>
    <t>Ganancia promedio</t>
  </si>
  <si>
    <t>Pérdida promedio</t>
  </si>
  <si>
    <t>Porcentaje de aciertos</t>
  </si>
  <si>
    <t>Win/loss ratio</t>
  </si>
  <si>
    <t>Expectativa por operación</t>
  </si>
  <si>
    <t>Máxima pérdida</t>
  </si>
  <si>
    <t>TWR</t>
  </si>
  <si>
    <t>f</t>
  </si>
  <si>
    <r>
      <t xml:space="preserve"> f </t>
    </r>
    <r>
      <rPr>
        <sz val="16"/>
        <color theme="0"/>
        <rFont val="Century Gothic"/>
        <family val="2"/>
      </rPr>
      <t>óptima</t>
    </r>
  </si>
  <si>
    <r>
      <t>f</t>
    </r>
    <r>
      <rPr>
        <sz val="16"/>
        <color theme="0"/>
        <rFont val="Century Gothic"/>
        <family val="2"/>
      </rPr>
      <t xml:space="preserve"> Kelly</t>
    </r>
  </si>
  <si>
    <t>Expectativa por € arriesgado</t>
  </si>
  <si>
    <t xml:space="preserve">Acciones  </t>
  </si>
  <si>
    <t xml:space="preserve">Precio entrada </t>
  </si>
  <si>
    <t xml:space="preserve">Stop loss </t>
  </si>
  <si>
    <t xml:space="preserve">Capital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</si>
</sst>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#,##0\ &quot;€&quot;;[Red]\-#,##0\ &quot;€&quot;"/>
    <numFmt numFmtId="8" formatCode="#,##0.00\ &quot;€&quot;;[Red]\-#,##0.00\ &quot;€&quot;"/>
    <numFmt numFmtId="164" formatCode="0.0000"/>
    <numFmt numFmtId="165" formatCode="0.0%"/>
    <numFmt numFmtId="166" formatCode="0.0"/>
    <numFmt numFmtId="167" formatCode="#,##0_ ;[Red]\-#,##0\ "/>
    <numFmt numFmtId="168" formatCode="#,##0.0\ &quot;€&quot;;[Red]\-#,##0.0\ &quot;€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Century Gothic"/>
      <family val="2"/>
    </font>
    <font>
      <i/>
      <sz val="8"/>
      <color indexed="23"/>
      <name val="Century Gothic"/>
      <family val="2"/>
    </font>
    <font>
      <b/>
      <sz val="16"/>
      <color theme="0"/>
      <name val="Century Gothic"/>
      <family val="2"/>
    </font>
    <font>
      <sz val="16"/>
      <color theme="0"/>
      <name val="Century Gothic"/>
      <family val="2"/>
    </font>
    <font>
      <sz val="8"/>
      <color theme="0"/>
      <name val="Century Gothic"/>
      <family val="2"/>
    </font>
    <font>
      <sz val="8"/>
      <color theme="0" tint="-0.249977111117893"/>
      <name val="Century Gothic"/>
      <family val="2"/>
    </font>
    <font>
      <b/>
      <sz val="8"/>
      <color theme="1"/>
      <name val="Century Gothic"/>
      <family val="2"/>
    </font>
    <font>
      <sz val="10"/>
      <color theme="1"/>
      <name val="Century Gothic"/>
      <family val="2"/>
    </font>
    <font>
      <sz val="8"/>
      <color theme="1" tint="0.499984740745262"/>
      <name val="Century Gothic"/>
      <family val="2"/>
    </font>
    <font>
      <b/>
      <sz val="8"/>
      <color rgb="FF008000"/>
      <name val="Century Gothic"/>
      <family val="2"/>
    </font>
    <font>
      <sz val="8"/>
      <color indexed="23"/>
      <name val="Century Gothic"/>
      <family val="2"/>
    </font>
    <font>
      <b/>
      <sz val="14"/>
      <color rgb="FFFFFF00"/>
      <name val="Century Gothic"/>
      <family val="2"/>
    </font>
    <font>
      <b/>
      <sz val="10"/>
      <color theme="1"/>
      <name val="Century Gothic"/>
      <family val="2"/>
    </font>
    <font>
      <sz val="9"/>
      <color theme="1"/>
      <name val="Century Gothic"/>
      <family val="2"/>
    </font>
    <font>
      <sz val="9"/>
      <color theme="0"/>
      <name val="Century Gothic"/>
      <family val="2"/>
    </font>
    <font>
      <b/>
      <sz val="10"/>
      <color theme="0"/>
      <name val="Century Gothic"/>
      <family val="2"/>
    </font>
    <font>
      <sz val="8"/>
      <color theme="7" tint="-0.499984740745262"/>
      <name val="Century Gothic"/>
      <family val="2"/>
    </font>
    <font>
      <b/>
      <sz val="8"/>
      <color theme="7" tint="-0.249977111117893"/>
      <name val="Century Gothic"/>
      <family val="2"/>
    </font>
    <font>
      <b/>
      <sz val="9"/>
      <color rgb="FF008000"/>
      <name val="Century Gothic"/>
      <family val="2"/>
    </font>
    <font>
      <b/>
      <sz val="12"/>
      <name val="Century Gothic"/>
      <family val="2"/>
    </font>
    <font>
      <sz val="10"/>
      <color theme="1" tint="4.9989318521683403E-2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92D050"/>
      </left>
      <right/>
      <top style="thin">
        <color rgb="FF92D050"/>
      </top>
      <bottom style="thin">
        <color rgb="FF92D050"/>
      </bottom>
      <diagonal/>
    </border>
    <border>
      <left/>
      <right/>
      <top style="thin">
        <color rgb="FF92D050"/>
      </top>
      <bottom style="thin">
        <color rgb="FF92D050"/>
      </bottom>
      <diagonal/>
    </border>
    <border>
      <left/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7">
    <xf numFmtId="0" fontId="0" fillId="0" borderId="0" xfId="0"/>
    <xf numFmtId="0" fontId="3" fillId="2" borderId="0" xfId="1" applyFont="1" applyFill="1"/>
    <xf numFmtId="2" fontId="3" fillId="2" borderId="0" xfId="1" applyNumberFormat="1" applyFont="1" applyFill="1"/>
    <xf numFmtId="0" fontId="3" fillId="2" borderId="0" xfId="1" applyFont="1" applyFill="1" applyBorder="1"/>
    <xf numFmtId="0" fontId="4" fillId="3" borderId="0" xfId="2" applyFont="1" applyFill="1" applyBorder="1" applyAlignment="1">
      <alignment horizontal="right" vertical="center"/>
    </xf>
    <xf numFmtId="0" fontId="5" fillId="4" borderId="1" xfId="1" applyFont="1" applyFill="1" applyBorder="1" applyAlignment="1">
      <alignment vertical="center"/>
    </xf>
    <xf numFmtId="0" fontId="7" fillId="4" borderId="2" xfId="1" applyFont="1" applyFill="1" applyBorder="1"/>
    <xf numFmtId="164" fontId="3" fillId="2" borderId="0" xfId="1" applyNumberFormat="1" applyFont="1" applyFill="1"/>
    <xf numFmtId="0" fontId="8" fillId="2" borderId="0" xfId="1" applyFont="1" applyFill="1"/>
    <xf numFmtId="9" fontId="8" fillId="2" borderId="0" xfId="1" applyNumberFormat="1" applyFont="1" applyFill="1"/>
    <xf numFmtId="0" fontId="3" fillId="0" borderId="0" xfId="1" applyFont="1"/>
    <xf numFmtId="1" fontId="3" fillId="2" borderId="0" xfId="1" applyNumberFormat="1" applyFont="1" applyFill="1"/>
    <xf numFmtId="165" fontId="3" fillId="2" borderId="0" xfId="1" applyNumberFormat="1" applyFont="1" applyFill="1"/>
    <xf numFmtId="165" fontId="9" fillId="2" borderId="0" xfId="1" applyNumberFormat="1" applyFont="1" applyFill="1"/>
    <xf numFmtId="0" fontId="5" fillId="5" borderId="4" xfId="1" applyFont="1" applyFill="1" applyBorder="1" applyAlignment="1">
      <alignment vertical="center"/>
    </xf>
    <xf numFmtId="0" fontId="7" fillId="5" borderId="5" xfId="1" applyFont="1" applyFill="1" applyBorder="1"/>
    <xf numFmtId="166" fontId="3" fillId="2" borderId="0" xfId="1" applyNumberFormat="1" applyFont="1" applyFill="1" applyAlignment="1">
      <alignment horizontal="right"/>
    </xf>
    <xf numFmtId="9" fontId="3" fillId="2" borderId="0" xfId="1" applyNumberFormat="1" applyFont="1" applyFill="1"/>
    <xf numFmtId="0" fontId="3" fillId="2" borderId="0" xfId="1" applyFont="1" applyFill="1" applyAlignment="1">
      <alignment horizontal="center"/>
    </xf>
    <xf numFmtId="0" fontId="3" fillId="6" borderId="0" xfId="1" applyFont="1" applyFill="1"/>
    <xf numFmtId="2" fontId="11" fillId="2" borderId="0" xfId="1" applyNumberFormat="1" applyFont="1" applyFill="1"/>
    <xf numFmtId="0" fontId="9" fillId="2" borderId="0" xfId="1" applyFont="1" applyFill="1" applyAlignment="1">
      <alignment horizontal="right" vertical="center"/>
    </xf>
    <xf numFmtId="164" fontId="3" fillId="0" borderId="0" xfId="1" applyNumberFormat="1" applyFont="1"/>
    <xf numFmtId="165" fontId="9" fillId="2" borderId="0" xfId="1" applyNumberFormat="1" applyFont="1" applyFill="1" applyAlignment="1">
      <alignment horizontal="right" vertical="center"/>
    </xf>
    <xf numFmtId="0" fontId="9" fillId="2" borderId="0" xfId="1" applyFont="1" applyFill="1"/>
    <xf numFmtId="165" fontId="9" fillId="2" borderId="0" xfId="1" applyNumberFormat="1" applyFont="1" applyFill="1" applyAlignment="1">
      <alignment horizontal="center" vertical="center"/>
    </xf>
    <xf numFmtId="0" fontId="3" fillId="2" borderId="0" xfId="1" applyFont="1" applyFill="1" applyProtection="1">
      <protection locked="0"/>
    </xf>
    <xf numFmtId="40" fontId="12" fillId="2" borderId="0" xfId="1" applyNumberFormat="1" applyFont="1" applyFill="1" applyProtection="1">
      <protection locked="0"/>
    </xf>
    <xf numFmtId="2" fontId="11" fillId="2" borderId="0" xfId="1" applyNumberFormat="1" applyFont="1" applyFill="1" applyProtection="1">
      <protection locked="0"/>
    </xf>
    <xf numFmtId="40" fontId="12" fillId="2" borderId="0" xfId="1" applyNumberFormat="1" applyFont="1" applyFill="1"/>
    <xf numFmtId="0" fontId="13" fillId="3" borderId="0" xfId="2" applyFont="1" applyFill="1" applyBorder="1" applyAlignment="1">
      <alignment horizontal="right" vertical="center"/>
    </xf>
    <xf numFmtId="9" fontId="14" fillId="5" borderId="6" xfId="1" applyNumberFormat="1" applyFont="1" applyFill="1" applyBorder="1" applyAlignment="1">
      <alignment horizontal="center" vertical="center"/>
    </xf>
    <xf numFmtId="9" fontId="14" fillId="4" borderId="3" xfId="1" applyNumberFormat="1" applyFont="1" applyFill="1" applyBorder="1" applyAlignment="1">
      <alignment horizontal="center" vertical="center"/>
    </xf>
    <xf numFmtId="0" fontId="3" fillId="2" borderId="8" xfId="1" applyFont="1" applyFill="1" applyBorder="1" applyAlignment="1"/>
    <xf numFmtId="0" fontId="3" fillId="2" borderId="9" xfId="1" applyFont="1" applyFill="1" applyBorder="1" applyAlignment="1"/>
    <xf numFmtId="0" fontId="3" fillId="8" borderId="7" xfId="1" applyFont="1" applyFill="1" applyBorder="1" applyAlignment="1"/>
    <xf numFmtId="0" fontId="3" fillId="8" borderId="8" xfId="1" applyFont="1" applyFill="1" applyBorder="1" applyAlignment="1"/>
    <xf numFmtId="0" fontId="15" fillId="2" borderId="0" xfId="1" applyFont="1" applyFill="1" applyAlignment="1">
      <alignment horizontal="center" vertical="center"/>
    </xf>
    <xf numFmtId="0" fontId="10" fillId="8" borderId="10" xfId="1" applyFont="1" applyFill="1" applyBorder="1" applyAlignment="1">
      <alignment horizontal="right" vertical="center"/>
    </xf>
    <xf numFmtId="0" fontId="10" fillId="8" borderId="0" xfId="1" applyFont="1" applyFill="1" applyBorder="1" applyAlignment="1">
      <alignment horizontal="right" vertical="center"/>
    </xf>
    <xf numFmtId="0" fontId="16" fillId="8" borderId="12" xfId="1" applyFont="1" applyFill="1" applyBorder="1" applyAlignment="1">
      <alignment vertical="center"/>
    </xf>
    <xf numFmtId="0" fontId="16" fillId="8" borderId="13" xfId="1" applyFont="1" applyFill="1" applyBorder="1" applyAlignment="1">
      <alignment vertical="center"/>
    </xf>
    <xf numFmtId="0" fontId="3" fillId="2" borderId="13" xfId="1" applyFont="1" applyFill="1" applyBorder="1" applyAlignment="1">
      <alignment vertical="center"/>
    </xf>
    <xf numFmtId="6" fontId="3" fillId="2" borderId="14" xfId="1" applyNumberFormat="1" applyFont="1" applyFill="1" applyBorder="1" applyAlignment="1">
      <alignment vertical="center"/>
    </xf>
    <xf numFmtId="0" fontId="17" fillId="2" borderId="0" xfId="1" applyFont="1" applyFill="1" applyAlignment="1">
      <alignment vertical="center"/>
    </xf>
    <xf numFmtId="2" fontId="17" fillId="2" borderId="0" xfId="1" applyNumberFormat="1" applyFont="1" applyFill="1" applyAlignment="1">
      <alignment vertical="center"/>
    </xf>
    <xf numFmtId="0" fontId="3" fillId="2" borderId="0" xfId="1" applyFont="1" applyFill="1" applyAlignment="1">
      <alignment vertical="center"/>
    </xf>
    <xf numFmtId="0" fontId="19" fillId="2" borderId="0" xfId="1" applyFont="1" applyFill="1"/>
    <xf numFmtId="40" fontId="21" fillId="2" borderId="0" xfId="1" applyNumberFormat="1" applyFont="1" applyFill="1" applyProtection="1">
      <protection locked="0"/>
    </xf>
    <xf numFmtId="0" fontId="23" fillId="2" borderId="0" xfId="1" applyFont="1" applyFill="1" applyBorder="1" applyAlignment="1">
      <alignment vertical="center"/>
    </xf>
    <xf numFmtId="0" fontId="23" fillId="2" borderId="11" xfId="1" applyFont="1" applyFill="1" applyBorder="1" applyAlignment="1">
      <alignment vertical="center"/>
    </xf>
    <xf numFmtId="6" fontId="12" fillId="2" borderId="0" xfId="1" applyNumberFormat="1" applyFont="1" applyFill="1" applyProtection="1"/>
    <xf numFmtId="9" fontId="20" fillId="2" borderId="0" xfId="1" applyNumberFormat="1" applyFont="1" applyFill="1" applyAlignment="1" applyProtection="1">
      <alignment horizontal="right"/>
    </xf>
    <xf numFmtId="2" fontId="20" fillId="2" borderId="0" xfId="1" applyNumberFormat="1" applyFont="1" applyFill="1" applyAlignment="1" applyProtection="1">
      <alignment horizontal="right"/>
    </xf>
    <xf numFmtId="168" fontId="12" fillId="2" borderId="0" xfId="1" applyNumberFormat="1" applyFont="1" applyFill="1" applyProtection="1"/>
    <xf numFmtId="8" fontId="12" fillId="2" borderId="0" xfId="1" applyNumberFormat="1" applyFont="1" applyFill="1" applyProtection="1"/>
    <xf numFmtId="0" fontId="15" fillId="2" borderId="0" xfId="1" applyFont="1" applyFill="1" applyAlignment="1">
      <alignment horizontal="center" vertical="center"/>
    </xf>
    <xf numFmtId="0" fontId="13" fillId="3" borderId="0" xfId="2" applyFont="1" applyFill="1" applyBorder="1" applyAlignment="1">
      <alignment horizontal="left"/>
    </xf>
    <xf numFmtId="0" fontId="3" fillId="2" borderId="0" xfId="1" applyFont="1" applyFill="1" applyAlignment="1">
      <alignment horizontal="center"/>
    </xf>
    <xf numFmtId="6" fontId="23" fillId="2" borderId="0" xfId="1" applyNumberFormat="1" applyFont="1" applyFill="1" applyBorder="1" applyAlignment="1" applyProtection="1">
      <alignment horizontal="center" vertical="center"/>
      <protection locked="0"/>
    </xf>
    <xf numFmtId="6" fontId="23" fillId="2" borderId="11" xfId="1" applyNumberFormat="1" applyFont="1" applyFill="1" applyBorder="1" applyAlignment="1" applyProtection="1">
      <alignment horizontal="center" vertical="center"/>
      <protection locked="0"/>
    </xf>
    <xf numFmtId="0" fontId="10" fillId="8" borderId="10" xfId="1" applyFont="1" applyFill="1" applyBorder="1" applyAlignment="1">
      <alignment horizontal="right" vertical="center"/>
    </xf>
    <xf numFmtId="0" fontId="10" fillId="8" borderId="0" xfId="1" applyFont="1" applyFill="1" applyBorder="1" applyAlignment="1">
      <alignment horizontal="right" vertical="center"/>
    </xf>
    <xf numFmtId="8" fontId="23" fillId="2" borderId="0" xfId="1" applyNumberFormat="1" applyFont="1" applyFill="1" applyBorder="1" applyAlignment="1" applyProtection="1">
      <alignment horizontal="center" vertical="center"/>
      <protection locked="0"/>
    </xf>
    <xf numFmtId="8" fontId="23" fillId="2" borderId="11" xfId="1" applyNumberFormat="1" applyFont="1" applyFill="1" applyBorder="1" applyAlignment="1" applyProtection="1">
      <alignment horizontal="center" vertical="center"/>
      <protection locked="0"/>
    </xf>
    <xf numFmtId="167" fontId="22" fillId="7" borderId="8" xfId="1" applyNumberFormat="1" applyFont="1" applyFill="1" applyBorder="1" applyAlignment="1">
      <alignment horizontal="center" vertical="center"/>
    </xf>
    <xf numFmtId="167" fontId="22" fillId="7" borderId="9" xfId="1" applyNumberFormat="1" applyFont="1" applyFill="1" applyBorder="1" applyAlignment="1">
      <alignment horizontal="center" vertical="center"/>
    </xf>
    <xf numFmtId="167" fontId="22" fillId="7" borderId="0" xfId="1" applyNumberFormat="1" applyFont="1" applyFill="1" applyBorder="1" applyAlignment="1">
      <alignment horizontal="center" vertical="center"/>
    </xf>
    <xf numFmtId="167" fontId="22" fillId="7" borderId="11" xfId="1" applyNumberFormat="1" applyFont="1" applyFill="1" applyBorder="1" applyAlignment="1">
      <alignment horizontal="center" vertical="center"/>
    </xf>
    <xf numFmtId="167" fontId="22" fillId="7" borderId="13" xfId="1" applyNumberFormat="1" applyFont="1" applyFill="1" applyBorder="1" applyAlignment="1">
      <alignment horizontal="center" vertical="center"/>
    </xf>
    <xf numFmtId="167" fontId="22" fillId="7" borderId="14" xfId="1" applyNumberFormat="1" applyFont="1" applyFill="1" applyBorder="1" applyAlignment="1">
      <alignment horizontal="center" vertical="center"/>
    </xf>
    <xf numFmtId="0" fontId="18" fillId="9" borderId="7" xfId="1" applyFont="1" applyFill="1" applyBorder="1" applyAlignment="1">
      <alignment horizontal="center" vertical="center"/>
    </xf>
    <xf numFmtId="0" fontId="18" fillId="9" borderId="8" xfId="1" applyFont="1" applyFill="1" applyBorder="1" applyAlignment="1">
      <alignment horizontal="center" vertical="center"/>
    </xf>
    <xf numFmtId="0" fontId="18" fillId="9" borderId="10" xfId="1" applyFont="1" applyFill="1" applyBorder="1" applyAlignment="1">
      <alignment horizontal="center" vertical="center"/>
    </xf>
    <xf numFmtId="0" fontId="18" fillId="9" borderId="0" xfId="1" applyFont="1" applyFill="1" applyBorder="1" applyAlignment="1">
      <alignment horizontal="center" vertical="center"/>
    </xf>
    <xf numFmtId="0" fontId="18" fillId="9" borderId="12" xfId="1" applyFont="1" applyFill="1" applyBorder="1" applyAlignment="1">
      <alignment horizontal="center" vertical="center"/>
    </xf>
    <xf numFmtId="0" fontId="18" fillId="9" borderId="13" xfId="1" applyFont="1" applyFill="1" applyBorder="1" applyAlignment="1">
      <alignment horizontal="center" vertical="center"/>
    </xf>
  </cellXfs>
  <cellStyles count="8">
    <cellStyle name="Normal" xfId="0" builtinId="0"/>
    <cellStyle name="Normal 2" xfId="3"/>
    <cellStyle name="Normal 3" xfId="4"/>
    <cellStyle name="Normal 4" xfId="5"/>
    <cellStyle name="Normal 5" xfId="6"/>
    <cellStyle name="Normal 5 2" xfId="7"/>
    <cellStyle name="Normal 5 2 2" xfId="1"/>
    <cellStyle name="Normal_Trades reviews" xfId="2"/>
  </cellStyles>
  <dxfs count="2">
    <dxf>
      <font>
        <color rgb="FFFF0000"/>
      </font>
    </dxf>
    <dxf>
      <font>
        <color theme="6" tint="-0.2499465926084170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s-ES" sz="1600" b="0"/>
              <a:t>Fracción óptima de capital a arriesgar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'Riesgo Exacto'!$C$33:$BJ$33</c:f>
              <c:numCache>
                <c:formatCode>0.0%</c:formatCode>
                <c:ptCount val="6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0.1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0.18</c:v>
                </c:pt>
                <c:pt idx="19">
                  <c:v>0.2</c:v>
                </c:pt>
                <c:pt idx="20">
                  <c:v>0.22</c:v>
                </c:pt>
                <c:pt idx="21">
                  <c:v>0.24</c:v>
                </c:pt>
                <c:pt idx="22">
                  <c:v>0.26</c:v>
                </c:pt>
                <c:pt idx="23">
                  <c:v>0.28000000000000003</c:v>
                </c:pt>
                <c:pt idx="24">
                  <c:v>0.3</c:v>
                </c:pt>
                <c:pt idx="25">
                  <c:v>0.32</c:v>
                </c:pt>
                <c:pt idx="26">
                  <c:v>0.34</c:v>
                </c:pt>
                <c:pt idx="27">
                  <c:v>0.36</c:v>
                </c:pt>
                <c:pt idx="28">
                  <c:v>0.38</c:v>
                </c:pt>
                <c:pt idx="29">
                  <c:v>0.4</c:v>
                </c:pt>
                <c:pt idx="30">
                  <c:v>0.42</c:v>
                </c:pt>
                <c:pt idx="31">
                  <c:v>0.44</c:v>
                </c:pt>
                <c:pt idx="32">
                  <c:v>0.46</c:v>
                </c:pt>
                <c:pt idx="33">
                  <c:v>0.48</c:v>
                </c:pt>
                <c:pt idx="34">
                  <c:v>0.5</c:v>
                </c:pt>
                <c:pt idx="35">
                  <c:v>0.52</c:v>
                </c:pt>
                <c:pt idx="36">
                  <c:v>0.54</c:v>
                </c:pt>
                <c:pt idx="37">
                  <c:v>0.56000000000000005</c:v>
                </c:pt>
                <c:pt idx="38">
                  <c:v>0.57999999999999996</c:v>
                </c:pt>
                <c:pt idx="39">
                  <c:v>0.6</c:v>
                </c:pt>
                <c:pt idx="40">
                  <c:v>0.62</c:v>
                </c:pt>
                <c:pt idx="41">
                  <c:v>0.64</c:v>
                </c:pt>
                <c:pt idx="42">
                  <c:v>0.66</c:v>
                </c:pt>
                <c:pt idx="43">
                  <c:v>0.68</c:v>
                </c:pt>
                <c:pt idx="44">
                  <c:v>0.7</c:v>
                </c:pt>
                <c:pt idx="45">
                  <c:v>0.72</c:v>
                </c:pt>
                <c:pt idx="46">
                  <c:v>0.74</c:v>
                </c:pt>
                <c:pt idx="47">
                  <c:v>0.76</c:v>
                </c:pt>
                <c:pt idx="48">
                  <c:v>0.78</c:v>
                </c:pt>
                <c:pt idx="49">
                  <c:v>0.8</c:v>
                </c:pt>
                <c:pt idx="50">
                  <c:v>0.82</c:v>
                </c:pt>
                <c:pt idx="51">
                  <c:v>0.84</c:v>
                </c:pt>
                <c:pt idx="52">
                  <c:v>0.86</c:v>
                </c:pt>
                <c:pt idx="53">
                  <c:v>0.88</c:v>
                </c:pt>
                <c:pt idx="54">
                  <c:v>0.9</c:v>
                </c:pt>
                <c:pt idx="55">
                  <c:v>0.92</c:v>
                </c:pt>
                <c:pt idx="56">
                  <c:v>0.94</c:v>
                </c:pt>
                <c:pt idx="57">
                  <c:v>0.96</c:v>
                </c:pt>
                <c:pt idx="58">
                  <c:v>0.98</c:v>
                </c:pt>
                <c:pt idx="59">
                  <c:v>1</c:v>
                </c:pt>
              </c:numCache>
            </c:numRef>
          </c:xVal>
          <c:yVal>
            <c:numRef>
              <c:f>'Riesgo Exacto'!$C$32:$BJ$32</c:f>
              <c:numCache>
                <c:formatCode>0.0000</c:formatCode>
                <c:ptCount val="60"/>
                <c:pt idx="0">
                  <c:v>1.0059579701205532</c:v>
                </c:pt>
                <c:pt idx="1">
                  <c:v>1.0118310049979837</c:v>
                </c:pt>
                <c:pt idx="2">
                  <c:v>1.0176178005795056</c:v>
                </c:pt>
                <c:pt idx="3">
                  <c:v>1.0233170652174781</c:v>
                </c:pt>
                <c:pt idx="4">
                  <c:v>1.0289275198856402</c:v>
                </c:pt>
                <c:pt idx="5">
                  <c:v>1.034447898394194</c:v>
                </c:pt>
                <c:pt idx="6">
                  <c:v>1.0398769476037346</c:v>
                </c:pt>
                <c:pt idx="7">
                  <c:v>1.0452134276379943</c:v>
                </c:pt>
                <c:pt idx="8">
                  <c:v>1.0504561120953859</c:v>
                </c:pt>
                <c:pt idx="9">
                  <c:v>1.0556037882593277</c:v>
                </c:pt>
                <c:pt idx="10">
                  <c:v>1.0656093345187854</c:v>
                </c:pt>
                <c:pt idx="11">
                  <c:v>1.0752206462972314</c:v>
                </c:pt>
                <c:pt idx="12">
                  <c:v>1.0844285356839827</c:v>
                </c:pt>
                <c:pt idx="13">
                  <c:v>1.0932240534804947</c:v>
                </c:pt>
                <c:pt idx="14">
                  <c:v>1.1015984956170239</c:v>
                </c:pt>
                <c:pt idx="15">
                  <c:v>1.117050600145626</c:v>
                </c:pt>
                <c:pt idx="16">
                  <c:v>1.1307203573946794</c:v>
                </c:pt>
                <c:pt idx="17">
                  <c:v>1.1425475926824564</c:v>
                </c:pt>
                <c:pt idx="18">
                  <c:v>1.1524766370355091</c:v>
                </c:pt>
                <c:pt idx="19">
                  <c:v>1.1604565089976324</c:v>
                </c:pt>
                <c:pt idx="20">
                  <c:v>1.1664410894082808</c:v>
                </c:pt>
                <c:pt idx="21">
                  <c:v>1.1703892888258127</c:v>
                </c:pt>
                <c:pt idx="22">
                  <c:v>1.1722652072709392</c:v>
                </c:pt>
                <c:pt idx="23">
                  <c:v>1.1720382859657681</c:v>
                </c:pt>
                <c:pt idx="24">
                  <c:v>1.1696834507438083</c:v>
                </c:pt>
                <c:pt idx="25">
                  <c:v>1.1651812468063258</c:v>
                </c:pt>
                <c:pt idx="26">
                  <c:v>1.1585179645004309</c:v>
                </c:pt>
                <c:pt idx="27">
                  <c:v>1.149685755794261</c:v>
                </c:pt>
                <c:pt idx="28">
                  <c:v>1.1386827411246629</c:v>
                </c:pt>
                <c:pt idx="29">
                  <c:v>1.1255131062927359</c:v>
                </c:pt>
                <c:pt idx="30">
                  <c:v>1.1101871890826194</c:v>
                </c:pt>
                <c:pt idx="31">
                  <c:v>1.0927215552789111</c:v>
                </c:pt>
                <c:pt idx="32">
                  <c:v>1.0731390637580862</c:v>
                </c:pt>
                <c:pt idx="33">
                  <c:v>1.0514689203293079</c:v>
                </c:pt>
                <c:pt idx="34">
                  <c:v>1.0277467199999999</c:v>
                </c:pt>
                <c:pt idx="35">
                  <c:v>1.0020144773415611</c:v>
                </c:pt>
                <c:pt idx="36">
                  <c:v>0.97432064463061163</c:v>
                </c:pt>
                <c:pt idx="37">
                  <c:v>0.94472011744113915</c:v>
                </c:pt>
                <c:pt idx="38">
                  <c:v>0.91327422736292918</c:v>
                </c:pt>
                <c:pt idx="39">
                  <c:v>0.88005072152166408</c:v>
                </c:pt>
                <c:pt idx="40">
                  <c:v>0.84512372857605811</c:v>
                </c:pt>
                <c:pt idx="41">
                  <c:v>0.80857371086742402</c:v>
                </c:pt>
                <c:pt idx="42">
                  <c:v>0.77048740239703828</c:v>
                </c:pt>
                <c:pt idx="43">
                  <c:v>0.73095773230668915</c:v>
                </c:pt>
                <c:pt idx="44">
                  <c:v>0.69008373353779218</c:v>
                </c:pt>
                <c:pt idx="45">
                  <c:v>0.64797043634443974</c:v>
                </c:pt>
                <c:pt idx="46">
                  <c:v>0.60472874633578388</c:v>
                </c:pt>
                <c:pt idx="47">
                  <c:v>0.56047530672311108</c:v>
                </c:pt>
                <c:pt idx="48">
                  <c:v>0.51533234444700526</c:v>
                </c:pt>
                <c:pt idx="49">
                  <c:v>0.46942749985996773</c:v>
                </c:pt>
                <c:pt idx="50">
                  <c:v>0.42289363963988502</c:v>
                </c:pt>
                <c:pt idx="51">
                  <c:v>0.37586865260970798</c:v>
                </c:pt>
                <c:pt idx="52">
                  <c:v>0.32849522813874188</c:v>
                </c:pt>
                <c:pt idx="53">
                  <c:v>0.2809206168009088</c:v>
                </c:pt>
                <c:pt idx="54">
                  <c:v>0.23329637296537592</c:v>
                </c:pt>
                <c:pt idx="55">
                  <c:v>0.18577807899492046</c:v>
                </c:pt>
                <c:pt idx="56">
                  <c:v>0.13852505072741586</c:v>
                </c:pt>
                <c:pt idx="57">
                  <c:v>9.1700023915815887E-2</c:v>
                </c:pt>
                <c:pt idx="58">
                  <c:v>4.5468821302020901E-2</c:v>
                </c:pt>
                <c:pt idx="5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42224"/>
        <c:axId val="501742784"/>
      </c:scatterChart>
      <c:valAx>
        <c:axId val="501742224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chemeClr val="bg1">
                  <a:lumMod val="50000"/>
                  <a:alpha val="2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50000"/>
                  <a:alpha val="25000"/>
                </a:schemeClr>
              </a:solidFill>
            </a:ln>
          </c:spPr>
        </c:minorGridlines>
        <c:numFmt formatCode="0%" sourceLinked="0"/>
        <c:majorTickMark val="none"/>
        <c:minorTickMark val="none"/>
        <c:tickLblPos val="nextTo"/>
        <c:spPr>
          <a:ln w="25400" cap="flat">
            <a:solidFill>
              <a:schemeClr val="accent6">
                <a:lumMod val="75000"/>
              </a:schemeClr>
            </a:solidFill>
          </a:ln>
          <a:effectLst>
            <a:outerShdw blurRad="50800" dist="25400" dir="2700000" algn="tl" rotWithShape="0">
              <a:sysClr val="windowText" lastClr="000000">
                <a:alpha val="40000"/>
              </a:sysClr>
            </a:outerShdw>
          </a:effectLst>
        </c:spPr>
        <c:txPr>
          <a:bodyPr rot="-5400000" vert="horz"/>
          <a:lstStyle/>
          <a:p>
            <a:pPr>
              <a:defRPr sz="800"/>
            </a:pPr>
            <a:endParaRPr lang="es-ES"/>
          </a:p>
        </c:txPr>
        <c:crossAx val="501742784"/>
        <c:crossesAt val="1"/>
        <c:crossBetween val="midCat"/>
        <c:majorUnit val="0.05"/>
        <c:minorUnit val="1.0000000000000005E-2"/>
      </c:valAx>
      <c:valAx>
        <c:axId val="5017427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ysClr val="window" lastClr="FFFFFF">
                  <a:lumMod val="75000"/>
                  <a:alpha val="25000"/>
                </a:sysClr>
              </a:solidFill>
            </a:ln>
          </c:spPr>
        </c:majorGridlines>
        <c:numFmt formatCode="0.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s-ES"/>
          </a:p>
        </c:txPr>
        <c:crossAx val="5017422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Century Gothic" pitchFamily="34" charset="0"/>
        </a:defRPr>
      </a:pPr>
      <a:endParaRPr lang="es-ES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971809604880481"/>
          <c:y val="3.273809523809524E-2"/>
          <c:w val="0.55009524565649404"/>
          <c:h val="0.93452380952380965"/>
        </c:manualLayout>
      </c:layout>
      <c:areaChart>
        <c:grouping val="standard"/>
        <c:varyColors val="0"/>
        <c:ser>
          <c:idx val="2"/>
          <c:order val="0"/>
          <c:tx>
            <c:strRef>
              <c:f>'Riesgo Exacto'!$Y$5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ysClr val="windowText" lastClr="000000">
                    <a:lumMod val="50000"/>
                    <a:lumOff val="50000"/>
                  </a:sysClr>
                </a:gs>
                <a:gs pos="50000">
                  <a:sysClr val="windowText" lastClr="000000">
                    <a:lumMod val="65000"/>
                    <a:lumOff val="35000"/>
                  </a:sysClr>
                </a:gs>
                <a:gs pos="100000">
                  <a:schemeClr val="tx1">
                    <a:lumMod val="75000"/>
                    <a:lumOff val="25000"/>
                  </a:schemeClr>
                </a:gs>
              </a:gsLst>
              <a:lin ang="16200000" scaled="1"/>
              <a:tileRect/>
            </a:gradFill>
          </c:spPr>
          <c:val>
            <c:numRef>
              <c:f>'Riesgo Exacto'!$Z$5:$AB$5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'Riesgo Exacto'!$Y$3</c:f>
              <c:strCache>
                <c:ptCount val="1"/>
                <c:pt idx="0">
                  <c:v>f óptima</c:v>
                </c:pt>
              </c:strCache>
            </c:strRef>
          </c:tx>
          <c:spPr>
            <a:gradFill>
              <a:gsLst>
                <a:gs pos="0">
                  <a:srgbClr val="4BACC6">
                    <a:lumMod val="75000"/>
                  </a:srgbClr>
                </a:gs>
                <a:gs pos="0">
                  <a:srgbClr val="1F497D">
                    <a:lumMod val="60000"/>
                    <a:lumOff val="40000"/>
                  </a:srgbClr>
                </a:gs>
                <a:gs pos="100000">
                  <a:schemeClr val="tx2">
                    <a:lumMod val="75000"/>
                  </a:schemeClr>
                </a:gs>
              </a:gsLst>
              <a:lin ang="5400000" scaled="0"/>
            </a:gradFill>
          </c:spPr>
          <c:val>
            <c:numRef>
              <c:f>'Riesgo Exacto'!$Z$3:$AB$3</c:f>
              <c:numCache>
                <c:formatCode>0%</c:formatCode>
                <c:ptCount val="3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</c:numCache>
            </c:numRef>
          </c:val>
        </c:ser>
        <c:ser>
          <c:idx val="1"/>
          <c:order val="2"/>
          <c:tx>
            <c:strRef>
              <c:f>'Riesgo Exacto'!$Y$4</c:f>
              <c:strCache>
                <c:ptCount val="1"/>
                <c:pt idx="0">
                  <c:v>f Kelly</c:v>
                </c:pt>
              </c:strCache>
            </c:strRef>
          </c:tx>
          <c:spPr>
            <a:gradFill flip="none" rotWithShape="1">
              <a:gsLst>
                <a:gs pos="0">
                  <a:srgbClr val="9BBB59">
                    <a:lumMod val="50000"/>
                  </a:srgbClr>
                </a:gs>
                <a:gs pos="0">
                  <a:srgbClr val="92D050"/>
                </a:gs>
                <a:gs pos="100000">
                  <a:srgbClr val="9BBB59">
                    <a:lumMod val="50000"/>
                  </a:srgbClr>
                </a:gs>
              </a:gsLst>
              <a:lin ang="5400000" scaled="1"/>
              <a:tileRect/>
            </a:gradFill>
          </c:spPr>
          <c:val>
            <c:numRef>
              <c:f>'Riesgo Exacto'!$Z$4:$AB$4</c:f>
              <c:numCache>
                <c:formatCode>0%</c:formatCode>
                <c:ptCount val="3"/>
                <c:pt idx="0">
                  <c:v>0.21428571428571425</c:v>
                </c:pt>
                <c:pt idx="1">
                  <c:v>0.21428571428571425</c:v>
                </c:pt>
                <c:pt idx="2">
                  <c:v>0.21428571428571425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46704"/>
        <c:axId val="501747264"/>
      </c:areaChart>
      <c:catAx>
        <c:axId val="501746704"/>
        <c:scaling>
          <c:orientation val="minMax"/>
        </c:scaling>
        <c:delete val="1"/>
        <c:axPos val="b"/>
        <c:majorTickMark val="out"/>
        <c:minorTickMark val="none"/>
        <c:tickLblPos val="nextTo"/>
        <c:crossAx val="501747264"/>
        <c:crosses val="autoZero"/>
        <c:auto val="1"/>
        <c:lblAlgn val="ctr"/>
        <c:lblOffset val="100"/>
        <c:noMultiLvlLbl val="0"/>
      </c:catAx>
      <c:valAx>
        <c:axId val="50174726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700" b="0"/>
            </a:pPr>
            <a:endParaRPr lang="es-ES"/>
          </a:p>
        </c:txPr>
        <c:crossAx val="501746704"/>
        <c:crosses val="autoZero"/>
        <c:crossBetween val="midCat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1440781855323752"/>
          <c:y val="4.8152536758148318E-2"/>
          <c:w val="0.43251294035660415"/>
          <c:h val="0.12421833193181005"/>
        </c:manualLayout>
      </c:layout>
      <c:overlay val="0"/>
      <c:spPr>
        <a:noFill/>
      </c:spPr>
      <c:txPr>
        <a:bodyPr/>
        <a:lstStyle/>
        <a:p>
          <a:pPr>
            <a:defRPr sz="1000">
              <a:solidFill>
                <a:schemeClr val="bg1"/>
              </a:solidFill>
              <a:latin typeface="Century Gothic" pitchFamily="34" charset="0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12</xdr:col>
      <xdr:colOff>504825</xdr:colOff>
      <xdr:row>26</xdr:row>
      <xdr:rowOff>9526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38102</xdr:colOff>
      <xdr:row>1</xdr:row>
      <xdr:rowOff>47625</xdr:rowOff>
    </xdr:from>
    <xdr:to>
      <xdr:col>16</xdr:col>
      <xdr:colOff>257175</xdr:colOff>
      <xdr:row>26</xdr:row>
      <xdr:rowOff>9525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352425</xdr:colOff>
      <xdr:row>20</xdr:row>
      <xdr:rowOff>114300</xdr:rowOff>
    </xdr:from>
    <xdr:to>
      <xdr:col>3</xdr:col>
      <xdr:colOff>104774</xdr:colOff>
      <xdr:row>23</xdr:row>
      <xdr:rowOff>38100</xdr:rowOff>
    </xdr:to>
    <xdr:sp macro="" textlink="">
      <xdr:nvSpPr>
        <xdr:cNvPr id="4" name="3 CuadroTexto"/>
        <xdr:cNvSpPr txBox="1"/>
      </xdr:nvSpPr>
      <xdr:spPr>
        <a:xfrm>
          <a:off x="466725" y="3190875"/>
          <a:ext cx="895349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ES" sz="1400" b="1">
              <a:solidFill>
                <a:srgbClr val="C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 pitchFamily="34" charset="0"/>
            </a:rPr>
            <a:t>Pérdida</a:t>
          </a:r>
          <a:endParaRPr lang="es-ES" sz="1800" b="1">
            <a:solidFill>
              <a:srgbClr val="C0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 pitchFamily="34" charset="0"/>
          </a:endParaRPr>
        </a:p>
      </xdr:txBody>
    </xdr:sp>
    <xdr:clientData/>
  </xdr:twoCellAnchor>
  <xdr:twoCellAnchor>
    <xdr:from>
      <xdr:col>1</xdr:col>
      <xdr:colOff>361951</xdr:colOff>
      <xdr:row>3</xdr:row>
      <xdr:rowOff>133351</xdr:rowOff>
    </xdr:from>
    <xdr:to>
      <xdr:col>3</xdr:col>
      <xdr:colOff>333375</xdr:colOff>
      <xdr:row>5</xdr:row>
      <xdr:rowOff>19050</xdr:rowOff>
    </xdr:to>
    <xdr:sp macro="" textlink="">
      <xdr:nvSpPr>
        <xdr:cNvPr id="5" name="4 CuadroTexto"/>
        <xdr:cNvSpPr txBox="1"/>
      </xdr:nvSpPr>
      <xdr:spPr>
        <a:xfrm>
          <a:off x="476251" y="685801"/>
          <a:ext cx="1114424" cy="228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ES" sz="1400" b="1">
              <a:solidFill>
                <a:schemeClr val="accent3">
                  <a:lumMod val="7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 pitchFamily="34" charset="0"/>
            </a:rPr>
            <a:t>Ganancia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ding%202011022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Independencia%20financiera\01-%20B&#225;sico\Trad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s"/>
      <sheetName val="Risk control"/>
      <sheetName val="f"/>
      <sheetName val="Weinstein"/>
      <sheetName val="Avanzado"/>
      <sheetName val="Básico"/>
      <sheetName val="Estado"/>
      <sheetName val="StockReview"/>
      <sheetName val="Lecciones"/>
      <sheetName val="Experto"/>
      <sheetName val="ETF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s"/>
      <sheetName val="Risk control"/>
      <sheetName val="f"/>
      <sheetName val="Weinstein"/>
      <sheetName val="Avanzado"/>
      <sheetName val="Básico"/>
      <sheetName val="Estado"/>
      <sheetName val="StockReview"/>
      <sheetName val="Lecciones"/>
      <sheetName val="Experto"/>
      <sheetName val="ETF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DN2080"/>
  <sheetViews>
    <sheetView tabSelected="1" workbookViewId="0">
      <pane ySplit="7650" topLeftCell="A34" activePane="bottomLeft"/>
      <selection activeCell="AA12" sqref="AA12"/>
      <selection pane="bottomLeft" activeCell="B42" sqref="B42"/>
    </sheetView>
  </sheetViews>
  <sheetFormatPr baseColWidth="10" defaultRowHeight="13.5" x14ac:dyDescent="0.3"/>
  <cols>
    <col min="1" max="1" width="1.7109375" style="1" customWidth="1"/>
    <col min="2" max="2" width="10.28515625" style="1" bestFit="1" customWidth="1"/>
    <col min="3" max="37" width="7.7109375" style="10" customWidth="1"/>
    <col min="38" max="61" width="6.7109375" style="10" customWidth="1"/>
    <col min="62" max="62" width="7.42578125" style="10" bestFit="1" customWidth="1"/>
    <col min="63" max="116" width="11.42578125" style="1"/>
    <col min="117" max="16384" width="11.42578125" style="10"/>
  </cols>
  <sheetData>
    <row r="1" spans="3:118" s="1" customFormat="1" ht="9.75" customHeight="1" x14ac:dyDescent="0.3"/>
    <row r="2" spans="3:118" s="1" customFormat="1" x14ac:dyDescent="0.3">
      <c r="H2" s="2"/>
      <c r="R2" s="3"/>
      <c r="U2" s="30" t="s">
        <v>0</v>
      </c>
      <c r="V2" s="4"/>
      <c r="W2" s="4"/>
    </row>
    <row r="3" spans="3:118" ht="20.25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3"/>
      <c r="R3" s="5" t="s">
        <v>11</v>
      </c>
      <c r="S3" s="6"/>
      <c r="T3" s="6"/>
      <c r="U3" s="32">
        <f>INDEX(C33:BJ33,MATCH(MAX(C32:BJ32),C32:BJ32,))</f>
        <v>0.26</v>
      </c>
      <c r="V3" s="1"/>
      <c r="W3" s="7"/>
      <c r="X3" s="1"/>
      <c r="Y3" s="8" t="s">
        <v>1</v>
      </c>
      <c r="Z3" s="9">
        <f>$U$3</f>
        <v>0.26</v>
      </c>
      <c r="AA3" s="9">
        <f t="shared" ref="AA3:AB3" si="0">$U$3</f>
        <v>0.26</v>
      </c>
      <c r="AB3" s="9">
        <f t="shared" si="0"/>
        <v>0.26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DM3" s="1"/>
      <c r="DN3" s="1"/>
    </row>
    <row r="4" spans="3:118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8" t="s">
        <v>2</v>
      </c>
      <c r="Z4" s="9">
        <f>$U$12</f>
        <v>0.21428571428571425</v>
      </c>
      <c r="AA4" s="9">
        <f>$U$12</f>
        <v>0.21428571428571425</v>
      </c>
      <c r="AB4" s="9">
        <f>$U$12</f>
        <v>0.21428571428571425</v>
      </c>
      <c r="AC4" s="1"/>
      <c r="AD4" s="1"/>
      <c r="AE4" s="1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DM4" s="1"/>
      <c r="DN4" s="1"/>
    </row>
    <row r="5" spans="3:118" x14ac:dyDescent="0.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47" t="s">
        <v>3</v>
      </c>
      <c r="S5" s="1"/>
      <c r="T5" s="1"/>
      <c r="U5" s="51">
        <f>SUMIF(B35:B199,"&gt;0",B35:B199)/COUNTIF(B35:B199,"&gt;0")</f>
        <v>400</v>
      </c>
      <c r="V5" s="1"/>
      <c r="W5" s="7"/>
      <c r="X5" s="1"/>
      <c r="Y5" s="8"/>
      <c r="Z5" s="9">
        <v>1</v>
      </c>
      <c r="AA5" s="9">
        <v>1</v>
      </c>
      <c r="AB5" s="9">
        <v>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DM5" s="1"/>
      <c r="DN5" s="1"/>
    </row>
    <row r="6" spans="3:118" x14ac:dyDescent="0.3">
      <c r="C6" s="12"/>
      <c r="D6" s="1"/>
      <c r="E6" s="1"/>
      <c r="F6" s="1"/>
      <c r="G6" s="1"/>
      <c r="H6" s="1"/>
      <c r="I6" s="1"/>
      <c r="J6" s="1"/>
      <c r="K6" s="12"/>
      <c r="L6" s="1"/>
      <c r="M6" s="1"/>
      <c r="N6" s="1"/>
      <c r="O6" s="1"/>
      <c r="P6" s="1"/>
      <c r="Q6" s="1"/>
      <c r="R6" s="47" t="s">
        <v>4</v>
      </c>
      <c r="S6" s="1"/>
      <c r="T6" s="1"/>
      <c r="U6" s="51">
        <f>SUMIF(B35:B199,"&lt;0",B35:B199)/COUNTIF(B35:B199,"&lt;0")</f>
        <v>-333.33333333333331</v>
      </c>
      <c r="V6" s="1"/>
      <c r="W6" s="1"/>
      <c r="X6" s="1"/>
      <c r="Y6" s="1"/>
      <c r="Z6" s="1"/>
      <c r="AA6" s="1"/>
      <c r="AB6" s="1"/>
      <c r="AC6" s="1"/>
      <c r="AD6" s="1"/>
      <c r="AE6" s="11"/>
      <c r="AF6" s="11"/>
      <c r="AG6" s="1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DM6" s="1"/>
      <c r="DN6" s="1"/>
    </row>
    <row r="7" spans="3:118" x14ac:dyDescent="0.3">
      <c r="C7" s="2"/>
      <c r="D7" s="1"/>
      <c r="E7" s="1"/>
      <c r="F7" s="1"/>
      <c r="G7" s="1"/>
      <c r="H7" s="1"/>
      <c r="I7" s="1"/>
      <c r="J7" s="1"/>
      <c r="K7" s="2"/>
      <c r="L7" s="1"/>
      <c r="M7" s="1"/>
      <c r="N7" s="1"/>
      <c r="O7" s="1"/>
      <c r="P7" s="1"/>
      <c r="Q7" s="1"/>
      <c r="R7" s="47" t="s">
        <v>5</v>
      </c>
      <c r="S7" s="1"/>
      <c r="T7" s="1"/>
      <c r="U7" s="52">
        <f>(COUNTIF(B35:B199,"&gt;0"))/COUNT(B35:B199)</f>
        <v>0.5714285714285714</v>
      </c>
      <c r="V7" s="1"/>
      <c r="W7" s="1"/>
      <c r="X7" s="1"/>
      <c r="Y7" s="1"/>
      <c r="Z7" s="1"/>
      <c r="AA7" s="1"/>
      <c r="AB7" s="1"/>
      <c r="AC7" s="1"/>
      <c r="AD7" s="1"/>
      <c r="AE7" s="11"/>
      <c r="AF7" s="11"/>
      <c r="AG7" s="11"/>
      <c r="AH7" s="1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DM7" s="1"/>
      <c r="DN7" s="1"/>
    </row>
    <row r="8" spans="3:118" x14ac:dyDescent="0.3">
      <c r="C8" s="2"/>
      <c r="D8" s="1"/>
      <c r="E8" s="1"/>
      <c r="F8" s="1"/>
      <c r="G8" s="1"/>
      <c r="H8" s="1"/>
      <c r="I8" s="1"/>
      <c r="J8" s="1"/>
      <c r="K8" s="2"/>
      <c r="L8" s="1"/>
      <c r="M8" s="1"/>
      <c r="N8" s="1"/>
      <c r="O8" s="1"/>
      <c r="P8" s="1"/>
      <c r="Q8" s="1"/>
      <c r="R8" s="47" t="s">
        <v>6</v>
      </c>
      <c r="S8" s="1"/>
      <c r="T8" s="1"/>
      <c r="U8" s="53">
        <f>U5/ABS(U6)</f>
        <v>1.2000000000000002</v>
      </c>
      <c r="V8" s="1"/>
      <c r="W8" s="1"/>
      <c r="X8" s="1"/>
      <c r="Y8" s="1"/>
      <c r="Z8" s="1"/>
      <c r="AA8" s="1"/>
      <c r="AB8" s="1"/>
      <c r="AC8" s="1"/>
      <c r="AD8" s="1"/>
      <c r="AE8" s="11"/>
      <c r="AF8" s="11"/>
      <c r="AG8" s="11"/>
      <c r="AH8" s="1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DM8" s="1"/>
      <c r="DN8" s="1"/>
    </row>
    <row r="9" spans="3:118" x14ac:dyDescent="0.3">
      <c r="C9" s="2"/>
      <c r="D9" s="1"/>
      <c r="E9" s="1"/>
      <c r="F9" s="1"/>
      <c r="G9" s="1"/>
      <c r="H9" s="1"/>
      <c r="I9" s="1"/>
      <c r="J9" s="1"/>
      <c r="K9" s="2"/>
      <c r="L9" s="1"/>
      <c r="M9" s="1"/>
      <c r="N9" s="1"/>
      <c r="O9" s="1"/>
      <c r="P9" s="1"/>
      <c r="Q9" s="1"/>
      <c r="R9" s="47" t="s">
        <v>7</v>
      </c>
      <c r="S9" s="1"/>
      <c r="T9" s="1"/>
      <c r="U9" s="54">
        <f>U7*U5+(1-U7)*U6</f>
        <v>85.714285714285694</v>
      </c>
      <c r="V9" s="1"/>
      <c r="W9" s="1"/>
      <c r="X9" s="1"/>
      <c r="Y9" s="1"/>
      <c r="Z9" s="13"/>
      <c r="AA9" s="1"/>
      <c r="AB9" s="1"/>
      <c r="AC9" s="1"/>
      <c r="AD9" s="1"/>
      <c r="AE9" s="11"/>
      <c r="AF9" s="7"/>
      <c r="AG9" s="1"/>
      <c r="AH9" s="1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DM9" s="1"/>
      <c r="DN9" s="1"/>
    </row>
    <row r="10" spans="3:118" x14ac:dyDescent="0.3">
      <c r="C10" s="2"/>
      <c r="D10" s="1"/>
      <c r="E10" s="1"/>
      <c r="F10" s="1"/>
      <c r="G10" s="1"/>
      <c r="H10" s="1"/>
      <c r="I10" s="1"/>
      <c r="J10" s="1"/>
      <c r="K10" s="2"/>
      <c r="L10" s="1"/>
      <c r="M10" s="1"/>
      <c r="N10" s="1"/>
      <c r="O10" s="1"/>
      <c r="P10" s="1"/>
      <c r="Q10" s="1"/>
      <c r="R10" s="47" t="s">
        <v>13</v>
      </c>
      <c r="S10" s="1"/>
      <c r="T10" s="1"/>
      <c r="U10" s="55">
        <f>(1+U8)*U7-1</f>
        <v>0.25714285714285712</v>
      </c>
      <c r="V10" s="1"/>
      <c r="W10" s="1"/>
      <c r="X10" s="1"/>
      <c r="Y10" s="1"/>
      <c r="Z10" s="1"/>
      <c r="AA10" s="1"/>
      <c r="AB10" s="1"/>
      <c r="AC10" s="1"/>
      <c r="AD10" s="1"/>
      <c r="AE10" s="11"/>
      <c r="AF10" s="11"/>
      <c r="AG10" s="11"/>
      <c r="AH10" s="1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DM10" s="1"/>
      <c r="DN10" s="1"/>
    </row>
    <row r="11" spans="3:118" x14ac:dyDescent="0.3">
      <c r="C11" s="2"/>
      <c r="D11" s="1"/>
      <c r="E11" s="1"/>
      <c r="F11" s="1"/>
      <c r="G11" s="1"/>
      <c r="H11" s="1"/>
      <c r="I11" s="1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7"/>
      <c r="AD11" s="1"/>
      <c r="AE11" s="11"/>
      <c r="AF11" s="11"/>
      <c r="AG11" s="11"/>
      <c r="AH11" s="1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DM11" s="1"/>
      <c r="DN11" s="1"/>
    </row>
    <row r="12" spans="3:118" ht="20.25" x14ac:dyDescent="0.3">
      <c r="C12" s="2"/>
      <c r="D12" s="1"/>
      <c r="E12" s="1"/>
      <c r="F12" s="1"/>
      <c r="G12" s="1"/>
      <c r="H12" s="1"/>
      <c r="I12" s="1"/>
      <c r="J12" s="1"/>
      <c r="K12" s="2"/>
      <c r="L12" s="1"/>
      <c r="M12" s="1"/>
      <c r="N12" s="1"/>
      <c r="O12" s="1"/>
      <c r="P12" s="1"/>
      <c r="Q12" s="1"/>
      <c r="R12" s="14" t="s">
        <v>12</v>
      </c>
      <c r="S12" s="15"/>
      <c r="T12" s="15"/>
      <c r="U12" s="31">
        <f>U10/U8</f>
        <v>0.21428571428571425</v>
      </c>
      <c r="V12" s="1"/>
      <c r="W12" s="1"/>
      <c r="X12" s="1"/>
      <c r="Y12" s="1"/>
      <c r="Z12" s="1"/>
      <c r="AA12" s="1"/>
      <c r="AB12" s="1"/>
      <c r="AC12" s="1"/>
      <c r="AD12" s="1"/>
      <c r="AE12" s="11"/>
      <c r="AF12" s="11"/>
      <c r="AG12" s="11"/>
      <c r="AH12" s="1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DM12" s="1"/>
      <c r="DN12" s="1"/>
    </row>
    <row r="13" spans="3:118" ht="4.5" customHeight="1" x14ac:dyDescent="0.3">
      <c r="C13" s="2"/>
      <c r="D13" s="1"/>
      <c r="E13" s="1"/>
      <c r="F13" s="1"/>
      <c r="G13" s="1"/>
      <c r="H13" s="1"/>
      <c r="I13" s="1"/>
      <c r="J13" s="1"/>
      <c r="K13" s="2"/>
      <c r="L13" s="1"/>
      <c r="M13" s="1"/>
      <c r="N13" s="1"/>
      <c r="O13" s="1"/>
      <c r="P13" s="1"/>
      <c r="Q13" s="1"/>
      <c r="R13" s="1"/>
      <c r="S13" s="1"/>
      <c r="T13" s="1"/>
      <c r="U13" s="16"/>
      <c r="V13" s="1"/>
      <c r="W13" s="1"/>
      <c r="X13" s="1"/>
      <c r="Y13" s="1"/>
      <c r="Z13" s="1"/>
      <c r="AA13" s="1"/>
      <c r="AB13" s="1"/>
      <c r="AC13" s="1"/>
      <c r="AD13" s="1"/>
      <c r="AE13" s="11"/>
      <c r="AF13" s="11"/>
      <c r="AG13" s="11"/>
      <c r="AH13" s="1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DM13" s="1"/>
      <c r="DN13" s="1"/>
    </row>
    <row r="14" spans="3:118" ht="12.75" customHeight="1" x14ac:dyDescent="0.3">
      <c r="C14" s="2"/>
      <c r="D14" s="1"/>
      <c r="E14" s="1"/>
      <c r="F14" s="1"/>
      <c r="G14" s="1"/>
      <c r="H14" s="1"/>
      <c r="I14" s="1"/>
      <c r="J14" s="1"/>
      <c r="K14" s="2"/>
      <c r="L14" s="1"/>
      <c r="M14" s="1"/>
      <c r="N14" s="1"/>
      <c r="O14" s="1"/>
      <c r="P14" s="1"/>
      <c r="Q14" s="1"/>
      <c r="R14" s="56" t="str">
        <f>IF(U12&lt;0,"Sistema perdedor. Se recomienda no operar.","Sistema ganador")</f>
        <v>Sistema ganador</v>
      </c>
      <c r="S14" s="56"/>
      <c r="T14" s="56"/>
      <c r="U14" s="56"/>
      <c r="V14" s="56"/>
      <c r="W14" s="56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DM14" s="1"/>
      <c r="DN14" s="1"/>
    </row>
    <row r="15" spans="3:118" ht="12.75" customHeight="1" x14ac:dyDescent="0.3">
      <c r="C15" s="2"/>
      <c r="D15" s="1"/>
      <c r="E15" s="1"/>
      <c r="F15" s="1"/>
      <c r="G15" s="1"/>
      <c r="H15" s="1"/>
      <c r="I15" s="1"/>
      <c r="J15" s="1"/>
      <c r="K15" s="2"/>
      <c r="L15" s="1"/>
      <c r="M15" s="1"/>
      <c r="N15" s="1"/>
      <c r="O15" s="1"/>
      <c r="P15" s="1"/>
      <c r="Q15" s="1"/>
      <c r="R15" s="37"/>
      <c r="S15" s="37"/>
      <c r="T15" s="37"/>
      <c r="U15" s="37"/>
      <c r="V15" s="37"/>
      <c r="W15" s="37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DM15" s="1"/>
      <c r="DN15" s="1"/>
    </row>
    <row r="16" spans="3:118" ht="11.25" customHeight="1" thickBot="1" x14ac:dyDescent="0.35">
      <c r="C16" s="2"/>
      <c r="D16" s="1"/>
      <c r="E16" s="1"/>
      <c r="F16" s="1"/>
      <c r="G16" s="1"/>
      <c r="H16" s="1"/>
      <c r="I16" s="1"/>
      <c r="J16" s="1"/>
      <c r="K16" s="2"/>
      <c r="L16" s="1"/>
      <c r="M16" s="1"/>
      <c r="N16" s="1"/>
      <c r="O16" s="1"/>
      <c r="P16" s="1"/>
      <c r="Q16" s="1"/>
      <c r="S16" s="1"/>
      <c r="T16" s="1"/>
      <c r="U16" s="1"/>
      <c r="V16" s="17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DM16" s="1"/>
      <c r="DN16" s="1"/>
    </row>
    <row r="17" spans="2:118" ht="3.95" customHeight="1" x14ac:dyDescent="0.3">
      <c r="C17" s="2"/>
      <c r="D17" s="1"/>
      <c r="E17" s="1"/>
      <c r="F17" s="1"/>
      <c r="G17" s="1"/>
      <c r="H17" s="1"/>
      <c r="I17" s="1"/>
      <c r="J17" s="1"/>
      <c r="K17" s="2"/>
      <c r="L17" s="1"/>
      <c r="M17" s="1"/>
      <c r="N17" s="1"/>
      <c r="O17" s="1"/>
      <c r="P17" s="1"/>
      <c r="Q17" s="3"/>
      <c r="R17" s="35"/>
      <c r="S17" s="36"/>
      <c r="T17" s="33"/>
      <c r="U17" s="34"/>
      <c r="V17" s="18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DM17" s="1"/>
      <c r="DN17" s="1"/>
    </row>
    <row r="18" spans="2:118" ht="11.25" customHeight="1" x14ac:dyDescent="0.3">
      <c r="C18" s="2"/>
      <c r="D18" s="1"/>
      <c r="E18" s="1"/>
      <c r="F18" s="1"/>
      <c r="G18" s="1"/>
      <c r="H18" s="1"/>
      <c r="I18" s="1"/>
      <c r="J18" s="1"/>
      <c r="K18" s="2"/>
      <c r="L18" s="1"/>
      <c r="M18" s="1"/>
      <c r="N18" s="1"/>
      <c r="O18" s="1"/>
      <c r="P18" s="1"/>
      <c r="Q18" s="3"/>
      <c r="R18" s="61" t="s">
        <v>17</v>
      </c>
      <c r="S18" s="62"/>
      <c r="T18" s="59">
        <v>2000</v>
      </c>
      <c r="U18" s="60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DM18" s="1"/>
      <c r="DN18" s="1"/>
    </row>
    <row r="19" spans="2:118" ht="3" customHeight="1" x14ac:dyDescent="0.3">
      <c r="C19" s="2"/>
      <c r="D19" s="1"/>
      <c r="E19" s="1"/>
      <c r="F19" s="1"/>
      <c r="G19" s="1"/>
      <c r="H19" s="1"/>
      <c r="I19" s="1"/>
      <c r="J19" s="1"/>
      <c r="K19" s="2"/>
      <c r="L19" s="1"/>
      <c r="M19" s="1"/>
      <c r="N19" s="1"/>
      <c r="O19" s="1"/>
      <c r="P19" s="1"/>
      <c r="Q19" s="3"/>
      <c r="R19" s="38"/>
      <c r="S19" s="39"/>
      <c r="T19" s="49"/>
      <c r="U19" s="50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DM19" s="1"/>
      <c r="DN19" s="1"/>
    </row>
    <row r="20" spans="2:118" s="1" customFormat="1" ht="11.25" customHeight="1" x14ac:dyDescent="0.3">
      <c r="B20" s="18"/>
      <c r="C20" s="18"/>
      <c r="D20" s="18"/>
      <c r="E20" s="18"/>
      <c r="F20" s="18"/>
      <c r="G20" s="18"/>
      <c r="H20" s="18"/>
      <c r="I20" s="18"/>
      <c r="J20" s="18"/>
      <c r="K20" s="18"/>
      <c r="Q20" s="3"/>
      <c r="R20" s="61" t="s">
        <v>15</v>
      </c>
      <c r="S20" s="62"/>
      <c r="T20" s="63">
        <v>65</v>
      </c>
      <c r="U20" s="64"/>
    </row>
    <row r="21" spans="2:118" s="1" customFormat="1" ht="11.25" customHeight="1" x14ac:dyDescent="0.3">
      <c r="Q21" s="3"/>
      <c r="R21" s="61" t="s">
        <v>16</v>
      </c>
      <c r="S21" s="62"/>
      <c r="T21" s="63">
        <v>63.5</v>
      </c>
      <c r="U21" s="64"/>
    </row>
    <row r="22" spans="2:118" s="1" customFormat="1" ht="3.95" customHeight="1" thickBot="1" x14ac:dyDescent="0.35">
      <c r="Q22" s="3"/>
      <c r="R22" s="40"/>
      <c r="S22" s="41"/>
      <c r="T22" s="42"/>
      <c r="U22" s="43"/>
    </row>
    <row r="23" spans="2:118" s="1" customFormat="1" ht="6" customHeight="1" thickBot="1" x14ac:dyDescent="0.35">
      <c r="R23" s="44"/>
      <c r="S23" s="45"/>
      <c r="T23" s="46"/>
      <c r="U23" s="46"/>
      <c r="V23" s="17"/>
    </row>
    <row r="24" spans="2:118" s="1" customFormat="1" ht="3.95" customHeight="1" x14ac:dyDescent="0.3">
      <c r="R24" s="71" t="s">
        <v>14</v>
      </c>
      <c r="S24" s="72"/>
      <c r="T24" s="65">
        <f>ROUNDDOWN(0.1*T18*U3/(ABS(T20-T21)),0)</f>
        <v>34</v>
      </c>
      <c r="U24" s="66"/>
      <c r="V24" s="17"/>
    </row>
    <row r="25" spans="2:118" s="1" customFormat="1" ht="11.25" customHeight="1" x14ac:dyDescent="0.3">
      <c r="R25" s="73"/>
      <c r="S25" s="74"/>
      <c r="T25" s="67"/>
      <c r="U25" s="68"/>
      <c r="V25" s="17"/>
    </row>
    <row r="26" spans="2:118" s="1" customFormat="1" ht="3.95" customHeight="1" thickBot="1" x14ac:dyDescent="0.35">
      <c r="R26" s="75"/>
      <c r="S26" s="76"/>
      <c r="T26" s="69"/>
      <c r="U26" s="70"/>
    </row>
    <row r="27" spans="2:118" s="1" customFormat="1" x14ac:dyDescent="0.3"/>
    <row r="28" spans="2:118" s="1" customFormat="1" x14ac:dyDescent="0.3"/>
    <row r="29" spans="2:118" s="19" customFormat="1" ht="2.1" customHeight="1" x14ac:dyDescent="0.3"/>
    <row r="30" spans="2:118" s="1" customFormat="1" x14ac:dyDescent="0.3">
      <c r="B30" s="57" t="s">
        <v>0</v>
      </c>
      <c r="C30" s="57"/>
      <c r="D30" s="57"/>
    </row>
    <row r="31" spans="2:118" s="1" customFormat="1" x14ac:dyDescent="0.3">
      <c r="C31" s="58" t="s">
        <v>8</v>
      </c>
      <c r="D31" s="58"/>
      <c r="E31" s="20">
        <f>MIN(B35:B199)</f>
        <v>-500</v>
      </c>
    </row>
    <row r="32" spans="2:118" s="1" customFormat="1" x14ac:dyDescent="0.3">
      <c r="B32" s="21" t="s">
        <v>9</v>
      </c>
      <c r="C32" s="22">
        <f>PRODUCT(C35:C199)</f>
        <v>1.0059579701205532</v>
      </c>
      <c r="D32" s="22">
        <f t="shared" ref="D32:BJ32" si="1">PRODUCT(D35:D199)</f>
        <v>1.0118310049979837</v>
      </c>
      <c r="E32" s="22">
        <f t="shared" si="1"/>
        <v>1.0176178005795056</v>
      </c>
      <c r="F32" s="22">
        <f t="shared" si="1"/>
        <v>1.0233170652174781</v>
      </c>
      <c r="G32" s="22">
        <f t="shared" si="1"/>
        <v>1.0289275198856402</v>
      </c>
      <c r="H32" s="22">
        <f t="shared" si="1"/>
        <v>1.034447898394194</v>
      </c>
      <c r="I32" s="22">
        <f t="shared" si="1"/>
        <v>1.0398769476037346</v>
      </c>
      <c r="J32" s="22">
        <f t="shared" si="1"/>
        <v>1.0452134276379943</v>
      </c>
      <c r="K32" s="22">
        <f t="shared" si="1"/>
        <v>1.0504561120953859</v>
      </c>
      <c r="L32" s="22">
        <f t="shared" si="1"/>
        <v>1.0556037882593277</v>
      </c>
      <c r="M32" s="22">
        <f t="shared" si="1"/>
        <v>1.0656093345187854</v>
      </c>
      <c r="N32" s="22">
        <f t="shared" si="1"/>
        <v>1.0752206462972314</v>
      </c>
      <c r="O32" s="22">
        <f t="shared" si="1"/>
        <v>1.0844285356839827</v>
      </c>
      <c r="P32" s="22">
        <f t="shared" si="1"/>
        <v>1.0932240534804947</v>
      </c>
      <c r="Q32" s="22">
        <f t="shared" si="1"/>
        <v>1.1015984956170239</v>
      </c>
      <c r="R32" s="22">
        <f t="shared" si="1"/>
        <v>1.117050600145626</v>
      </c>
      <c r="S32" s="22">
        <f t="shared" si="1"/>
        <v>1.1307203573946794</v>
      </c>
      <c r="T32" s="22">
        <f t="shared" si="1"/>
        <v>1.1425475926824564</v>
      </c>
      <c r="U32" s="22">
        <f t="shared" si="1"/>
        <v>1.1524766370355091</v>
      </c>
      <c r="V32" s="22">
        <f t="shared" si="1"/>
        <v>1.1604565089976324</v>
      </c>
      <c r="W32" s="22">
        <f t="shared" si="1"/>
        <v>1.1664410894082808</v>
      </c>
      <c r="X32" s="22">
        <f t="shared" si="1"/>
        <v>1.1703892888258127</v>
      </c>
      <c r="Y32" s="22">
        <f t="shared" si="1"/>
        <v>1.1722652072709392</v>
      </c>
      <c r="Z32" s="22">
        <f t="shared" si="1"/>
        <v>1.1720382859657681</v>
      </c>
      <c r="AA32" s="22">
        <f t="shared" si="1"/>
        <v>1.1696834507438083</v>
      </c>
      <c r="AB32" s="22">
        <f t="shared" si="1"/>
        <v>1.1651812468063258</v>
      </c>
      <c r="AC32" s="22">
        <f t="shared" si="1"/>
        <v>1.1585179645004309</v>
      </c>
      <c r="AD32" s="22">
        <f t="shared" si="1"/>
        <v>1.149685755794261</v>
      </c>
      <c r="AE32" s="22">
        <f t="shared" si="1"/>
        <v>1.1386827411246629</v>
      </c>
      <c r="AF32" s="22">
        <f t="shared" si="1"/>
        <v>1.1255131062927359</v>
      </c>
      <c r="AG32" s="22">
        <f t="shared" si="1"/>
        <v>1.1101871890826194</v>
      </c>
      <c r="AH32" s="22">
        <f t="shared" si="1"/>
        <v>1.0927215552789111</v>
      </c>
      <c r="AI32" s="22">
        <f t="shared" si="1"/>
        <v>1.0731390637580862</v>
      </c>
      <c r="AJ32" s="22">
        <f t="shared" si="1"/>
        <v>1.0514689203293079</v>
      </c>
      <c r="AK32" s="22">
        <f t="shared" si="1"/>
        <v>1.0277467199999999</v>
      </c>
      <c r="AL32" s="22">
        <f t="shared" si="1"/>
        <v>1.0020144773415611</v>
      </c>
      <c r="AM32" s="22">
        <f t="shared" si="1"/>
        <v>0.97432064463061163</v>
      </c>
      <c r="AN32" s="22">
        <f t="shared" si="1"/>
        <v>0.94472011744113915</v>
      </c>
      <c r="AO32" s="22">
        <f t="shared" si="1"/>
        <v>0.91327422736292918</v>
      </c>
      <c r="AP32" s="22">
        <f t="shared" si="1"/>
        <v>0.88005072152166408</v>
      </c>
      <c r="AQ32" s="22">
        <f t="shared" si="1"/>
        <v>0.84512372857605811</v>
      </c>
      <c r="AR32" s="22">
        <f t="shared" si="1"/>
        <v>0.80857371086742402</v>
      </c>
      <c r="AS32" s="22">
        <f t="shared" si="1"/>
        <v>0.77048740239703828</v>
      </c>
      <c r="AT32" s="22">
        <f t="shared" si="1"/>
        <v>0.73095773230668915</v>
      </c>
      <c r="AU32" s="22">
        <f t="shared" si="1"/>
        <v>0.69008373353779218</v>
      </c>
      <c r="AV32" s="22">
        <f t="shared" si="1"/>
        <v>0.64797043634443974</v>
      </c>
      <c r="AW32" s="22">
        <f t="shared" si="1"/>
        <v>0.60472874633578388</v>
      </c>
      <c r="AX32" s="22">
        <f t="shared" si="1"/>
        <v>0.56047530672311108</v>
      </c>
      <c r="AY32" s="22">
        <f t="shared" si="1"/>
        <v>0.51533234444700526</v>
      </c>
      <c r="AZ32" s="22">
        <f t="shared" si="1"/>
        <v>0.46942749985996773</v>
      </c>
      <c r="BA32" s="22">
        <f t="shared" si="1"/>
        <v>0.42289363963988502</v>
      </c>
      <c r="BB32" s="22">
        <f t="shared" si="1"/>
        <v>0.37586865260970798</v>
      </c>
      <c r="BC32" s="22">
        <f t="shared" si="1"/>
        <v>0.32849522813874188</v>
      </c>
      <c r="BD32" s="22">
        <f t="shared" si="1"/>
        <v>0.2809206168009088</v>
      </c>
      <c r="BE32" s="22">
        <f t="shared" si="1"/>
        <v>0.23329637296537592</v>
      </c>
      <c r="BF32" s="22">
        <f t="shared" si="1"/>
        <v>0.18577807899492046</v>
      </c>
      <c r="BG32" s="22">
        <f t="shared" si="1"/>
        <v>0.13852505072741586</v>
      </c>
      <c r="BH32" s="22">
        <f t="shared" si="1"/>
        <v>9.1700023915815887E-2</v>
      </c>
      <c r="BI32" s="22">
        <f t="shared" si="1"/>
        <v>4.5468821302020901E-2</v>
      </c>
      <c r="BJ32" s="22">
        <f t="shared" si="1"/>
        <v>0</v>
      </c>
    </row>
    <row r="33" spans="1:62" s="24" customFormat="1" ht="12.75" x14ac:dyDescent="0.25">
      <c r="A33" s="23"/>
      <c r="B33" s="23" t="s">
        <v>10</v>
      </c>
      <c r="C33" s="23">
        <v>5.0000000000000001E-3</v>
      </c>
      <c r="D33" s="23">
        <v>0.01</v>
      </c>
      <c r="E33" s="23">
        <v>1.4999999999999999E-2</v>
      </c>
      <c r="F33" s="23">
        <v>0.02</v>
      </c>
      <c r="G33" s="23">
        <v>2.5000000000000001E-2</v>
      </c>
      <c r="H33" s="23">
        <v>0.03</v>
      </c>
      <c r="I33" s="23">
        <v>3.5000000000000003E-2</v>
      </c>
      <c r="J33" s="23">
        <v>0.04</v>
      </c>
      <c r="K33" s="23">
        <v>4.4999999999999998E-2</v>
      </c>
      <c r="L33" s="23">
        <v>0.05</v>
      </c>
      <c r="M33" s="23">
        <v>0.06</v>
      </c>
      <c r="N33" s="23">
        <v>7.0000000000000007E-2</v>
      </c>
      <c r="O33" s="23">
        <v>0.08</v>
      </c>
      <c r="P33" s="23">
        <v>0.09</v>
      </c>
      <c r="Q33" s="23">
        <v>0.1</v>
      </c>
      <c r="R33" s="23">
        <v>0.12</v>
      </c>
      <c r="S33" s="23">
        <v>0.14000000000000001</v>
      </c>
      <c r="T33" s="23">
        <v>0.16</v>
      </c>
      <c r="U33" s="23">
        <v>0.18</v>
      </c>
      <c r="V33" s="23">
        <v>0.2</v>
      </c>
      <c r="W33" s="23">
        <v>0.22</v>
      </c>
      <c r="X33" s="23">
        <v>0.24</v>
      </c>
      <c r="Y33" s="23">
        <v>0.26</v>
      </c>
      <c r="Z33" s="23">
        <v>0.28000000000000003</v>
      </c>
      <c r="AA33" s="23">
        <v>0.3</v>
      </c>
      <c r="AB33" s="23">
        <v>0.32</v>
      </c>
      <c r="AC33" s="23">
        <v>0.34</v>
      </c>
      <c r="AD33" s="23">
        <v>0.36</v>
      </c>
      <c r="AE33" s="23">
        <v>0.38</v>
      </c>
      <c r="AF33" s="23">
        <v>0.4</v>
      </c>
      <c r="AG33" s="23">
        <v>0.42</v>
      </c>
      <c r="AH33" s="23">
        <v>0.44</v>
      </c>
      <c r="AI33" s="23">
        <v>0.46</v>
      </c>
      <c r="AJ33" s="23">
        <v>0.48</v>
      </c>
      <c r="AK33" s="23">
        <v>0.5</v>
      </c>
      <c r="AL33" s="23">
        <v>0.52</v>
      </c>
      <c r="AM33" s="23">
        <v>0.54</v>
      </c>
      <c r="AN33" s="23">
        <v>0.56000000000000005</v>
      </c>
      <c r="AO33" s="23">
        <v>0.57999999999999996</v>
      </c>
      <c r="AP33" s="23">
        <v>0.6</v>
      </c>
      <c r="AQ33" s="23">
        <v>0.62</v>
      </c>
      <c r="AR33" s="23">
        <v>0.64</v>
      </c>
      <c r="AS33" s="23">
        <v>0.66</v>
      </c>
      <c r="AT33" s="23">
        <v>0.68</v>
      </c>
      <c r="AU33" s="23">
        <v>0.7</v>
      </c>
      <c r="AV33" s="23">
        <v>0.72</v>
      </c>
      <c r="AW33" s="23">
        <v>0.74</v>
      </c>
      <c r="AX33" s="23">
        <v>0.76</v>
      </c>
      <c r="AY33" s="23">
        <v>0.78</v>
      </c>
      <c r="AZ33" s="23">
        <v>0.8</v>
      </c>
      <c r="BA33" s="23">
        <v>0.82</v>
      </c>
      <c r="BB33" s="23">
        <v>0.84</v>
      </c>
      <c r="BC33" s="23">
        <v>0.86</v>
      </c>
      <c r="BD33" s="23">
        <v>0.88</v>
      </c>
      <c r="BE33" s="23">
        <v>0.9</v>
      </c>
      <c r="BF33" s="23">
        <v>0.92</v>
      </c>
      <c r="BG33" s="23">
        <v>0.94</v>
      </c>
      <c r="BH33" s="23">
        <v>0.96</v>
      </c>
      <c r="BI33" s="23">
        <v>0.98</v>
      </c>
      <c r="BJ33" s="23">
        <v>1</v>
      </c>
    </row>
    <row r="34" spans="1:62" s="1" customFormat="1" ht="3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</row>
    <row r="35" spans="1:62" s="26" customFormat="1" ht="14.25" x14ac:dyDescent="0.3">
      <c r="B35" s="48">
        <v>560</v>
      </c>
      <c r="C35" s="28">
        <f t="shared" ref="C35:R44" si="2">(1-C$33*$B35/$E$31)</f>
        <v>1.0056</v>
      </c>
      <c r="D35" s="28">
        <f t="shared" si="2"/>
        <v>1.0112000000000001</v>
      </c>
      <c r="E35" s="28">
        <f t="shared" si="2"/>
        <v>1.0167999999999999</v>
      </c>
      <c r="F35" s="28">
        <f t="shared" si="2"/>
        <v>1.0224</v>
      </c>
      <c r="G35" s="28">
        <f t="shared" si="2"/>
        <v>1.028</v>
      </c>
      <c r="H35" s="28">
        <f t="shared" si="2"/>
        <v>1.0336000000000001</v>
      </c>
      <c r="I35" s="28">
        <f t="shared" si="2"/>
        <v>1.0391999999999999</v>
      </c>
      <c r="J35" s="28">
        <f t="shared" si="2"/>
        <v>1.0448</v>
      </c>
      <c r="K35" s="28">
        <f t="shared" si="2"/>
        <v>1.0504</v>
      </c>
      <c r="L35" s="28">
        <f t="shared" si="2"/>
        <v>1.056</v>
      </c>
      <c r="M35" s="28">
        <f t="shared" si="2"/>
        <v>1.0671999999999999</v>
      </c>
      <c r="N35" s="28">
        <f t="shared" si="2"/>
        <v>1.0784</v>
      </c>
      <c r="O35" s="28">
        <f t="shared" si="2"/>
        <v>1.0895999999999999</v>
      </c>
      <c r="P35" s="28">
        <f t="shared" si="2"/>
        <v>1.1008</v>
      </c>
      <c r="Q35" s="28">
        <f t="shared" si="2"/>
        <v>1.1120000000000001</v>
      </c>
      <c r="R35" s="28">
        <f t="shared" si="2"/>
        <v>1.1344000000000001</v>
      </c>
      <c r="S35" s="28">
        <f t="shared" ref="S35:AH44" si="3">(1-S$33*$B35/$E$31)</f>
        <v>1.1568000000000001</v>
      </c>
      <c r="T35" s="28">
        <f t="shared" si="3"/>
        <v>1.1792</v>
      </c>
      <c r="U35" s="28">
        <f t="shared" si="3"/>
        <v>1.2016</v>
      </c>
      <c r="V35" s="28">
        <f t="shared" si="3"/>
        <v>1.224</v>
      </c>
      <c r="W35" s="28">
        <f t="shared" si="3"/>
        <v>1.2464</v>
      </c>
      <c r="X35" s="28">
        <f t="shared" si="3"/>
        <v>1.2688000000000001</v>
      </c>
      <c r="Y35" s="28">
        <f t="shared" si="3"/>
        <v>1.2911999999999999</v>
      </c>
      <c r="Z35" s="28">
        <f t="shared" si="3"/>
        <v>1.3136000000000001</v>
      </c>
      <c r="AA35" s="28">
        <f t="shared" si="3"/>
        <v>1.3360000000000001</v>
      </c>
      <c r="AB35" s="28">
        <f t="shared" si="3"/>
        <v>1.3584000000000001</v>
      </c>
      <c r="AC35" s="28">
        <f t="shared" si="3"/>
        <v>1.3808</v>
      </c>
      <c r="AD35" s="28">
        <f t="shared" si="3"/>
        <v>1.4032</v>
      </c>
      <c r="AE35" s="28">
        <f t="shared" si="3"/>
        <v>1.4256</v>
      </c>
      <c r="AF35" s="28">
        <f t="shared" si="3"/>
        <v>1.448</v>
      </c>
      <c r="AG35" s="28">
        <f t="shared" si="3"/>
        <v>1.4703999999999999</v>
      </c>
      <c r="AH35" s="28">
        <f t="shared" si="3"/>
        <v>1.4927999999999999</v>
      </c>
      <c r="AI35" s="28">
        <f t="shared" ref="AI35:AX44" si="4">(1-AI$33*$B35/$E$31)</f>
        <v>1.5152000000000001</v>
      </c>
      <c r="AJ35" s="28">
        <f t="shared" si="4"/>
        <v>1.5376000000000001</v>
      </c>
      <c r="AK35" s="28">
        <f t="shared" si="4"/>
        <v>1.56</v>
      </c>
      <c r="AL35" s="28">
        <f t="shared" si="4"/>
        <v>1.5824</v>
      </c>
      <c r="AM35" s="28">
        <f t="shared" si="4"/>
        <v>1.6048</v>
      </c>
      <c r="AN35" s="28">
        <f t="shared" si="4"/>
        <v>1.6272000000000002</v>
      </c>
      <c r="AO35" s="28">
        <f t="shared" si="4"/>
        <v>1.6496</v>
      </c>
      <c r="AP35" s="28">
        <f t="shared" si="4"/>
        <v>1.6720000000000002</v>
      </c>
      <c r="AQ35" s="28">
        <f t="shared" si="4"/>
        <v>1.6943999999999999</v>
      </c>
      <c r="AR35" s="28">
        <f t="shared" si="4"/>
        <v>1.7168000000000001</v>
      </c>
      <c r="AS35" s="28">
        <f t="shared" si="4"/>
        <v>1.7392000000000001</v>
      </c>
      <c r="AT35" s="28">
        <f t="shared" si="4"/>
        <v>1.7616000000000001</v>
      </c>
      <c r="AU35" s="28">
        <f t="shared" si="4"/>
        <v>1.784</v>
      </c>
      <c r="AV35" s="28">
        <f t="shared" si="4"/>
        <v>1.8064</v>
      </c>
      <c r="AW35" s="28">
        <f t="shared" si="4"/>
        <v>1.8288</v>
      </c>
      <c r="AX35" s="28">
        <f t="shared" si="4"/>
        <v>1.8512</v>
      </c>
      <c r="AY35" s="28">
        <f t="shared" ref="AY35:BJ44" si="5">(1-AY$33*$B35/$E$31)</f>
        <v>1.8736000000000002</v>
      </c>
      <c r="AZ35" s="28">
        <f t="shared" si="5"/>
        <v>1.8959999999999999</v>
      </c>
      <c r="BA35" s="28">
        <f t="shared" si="5"/>
        <v>1.9184000000000001</v>
      </c>
      <c r="BB35" s="28">
        <f t="shared" si="5"/>
        <v>1.9407999999999999</v>
      </c>
      <c r="BC35" s="28">
        <f t="shared" si="5"/>
        <v>1.9632000000000001</v>
      </c>
      <c r="BD35" s="28">
        <f t="shared" si="5"/>
        <v>1.9856</v>
      </c>
      <c r="BE35" s="28">
        <f t="shared" si="5"/>
        <v>2.008</v>
      </c>
      <c r="BF35" s="28">
        <f t="shared" si="5"/>
        <v>2.0304000000000002</v>
      </c>
      <c r="BG35" s="28">
        <f t="shared" si="5"/>
        <v>2.0528</v>
      </c>
      <c r="BH35" s="28">
        <f t="shared" si="5"/>
        <v>2.0752000000000002</v>
      </c>
      <c r="BI35" s="28">
        <f t="shared" si="5"/>
        <v>2.0975999999999999</v>
      </c>
      <c r="BJ35" s="28">
        <f t="shared" si="5"/>
        <v>2.12</v>
      </c>
    </row>
    <row r="36" spans="1:62" s="26" customFormat="1" ht="14.25" x14ac:dyDescent="0.3">
      <c r="B36" s="48">
        <v>-200</v>
      </c>
      <c r="C36" s="28">
        <f t="shared" si="2"/>
        <v>0.998</v>
      </c>
      <c r="D36" s="28">
        <f t="shared" si="2"/>
        <v>0.996</v>
      </c>
      <c r="E36" s="28">
        <f t="shared" si="2"/>
        <v>0.99399999999999999</v>
      </c>
      <c r="F36" s="28">
        <f t="shared" si="2"/>
        <v>0.99199999999999999</v>
      </c>
      <c r="G36" s="28">
        <f t="shared" si="2"/>
        <v>0.99</v>
      </c>
      <c r="H36" s="28">
        <f t="shared" si="2"/>
        <v>0.98799999999999999</v>
      </c>
      <c r="I36" s="28">
        <f t="shared" si="2"/>
        <v>0.98599999999999999</v>
      </c>
      <c r="J36" s="28">
        <f t="shared" si="2"/>
        <v>0.98399999999999999</v>
      </c>
      <c r="K36" s="28">
        <f t="shared" si="2"/>
        <v>0.98199999999999998</v>
      </c>
      <c r="L36" s="28">
        <f t="shared" si="2"/>
        <v>0.98</v>
      </c>
      <c r="M36" s="28">
        <f t="shared" si="2"/>
        <v>0.97599999999999998</v>
      </c>
      <c r="N36" s="28">
        <f t="shared" si="2"/>
        <v>0.97199999999999998</v>
      </c>
      <c r="O36" s="28">
        <f t="shared" si="2"/>
        <v>0.96799999999999997</v>
      </c>
      <c r="P36" s="28">
        <f t="shared" si="2"/>
        <v>0.96399999999999997</v>
      </c>
      <c r="Q36" s="28">
        <f t="shared" si="2"/>
        <v>0.96</v>
      </c>
      <c r="R36" s="28">
        <f t="shared" si="2"/>
        <v>0.95199999999999996</v>
      </c>
      <c r="S36" s="28">
        <f t="shared" si="3"/>
        <v>0.94399999999999995</v>
      </c>
      <c r="T36" s="28">
        <f t="shared" si="3"/>
        <v>0.93599999999999994</v>
      </c>
      <c r="U36" s="28">
        <f t="shared" si="3"/>
        <v>0.92800000000000005</v>
      </c>
      <c r="V36" s="28">
        <f t="shared" si="3"/>
        <v>0.92</v>
      </c>
      <c r="W36" s="28">
        <f t="shared" si="3"/>
        <v>0.91200000000000003</v>
      </c>
      <c r="X36" s="28">
        <f t="shared" si="3"/>
        <v>0.90400000000000003</v>
      </c>
      <c r="Y36" s="28">
        <f t="shared" si="3"/>
        <v>0.89600000000000002</v>
      </c>
      <c r="Z36" s="28">
        <f t="shared" si="3"/>
        <v>0.88800000000000001</v>
      </c>
      <c r="AA36" s="28">
        <f t="shared" si="3"/>
        <v>0.88</v>
      </c>
      <c r="AB36" s="28">
        <f t="shared" si="3"/>
        <v>0.872</v>
      </c>
      <c r="AC36" s="28">
        <f t="shared" si="3"/>
        <v>0.86399999999999999</v>
      </c>
      <c r="AD36" s="28">
        <f t="shared" si="3"/>
        <v>0.85599999999999998</v>
      </c>
      <c r="AE36" s="28">
        <f t="shared" si="3"/>
        <v>0.84799999999999998</v>
      </c>
      <c r="AF36" s="28">
        <f t="shared" si="3"/>
        <v>0.84</v>
      </c>
      <c r="AG36" s="28">
        <f t="shared" si="3"/>
        <v>0.83199999999999996</v>
      </c>
      <c r="AH36" s="28">
        <f t="shared" si="3"/>
        <v>0.82400000000000007</v>
      </c>
      <c r="AI36" s="28">
        <f t="shared" si="4"/>
        <v>0.81600000000000006</v>
      </c>
      <c r="AJ36" s="28">
        <f t="shared" si="4"/>
        <v>0.80800000000000005</v>
      </c>
      <c r="AK36" s="28">
        <f t="shared" si="4"/>
        <v>0.8</v>
      </c>
      <c r="AL36" s="28">
        <f t="shared" si="4"/>
        <v>0.79200000000000004</v>
      </c>
      <c r="AM36" s="28">
        <f t="shared" si="4"/>
        <v>0.78400000000000003</v>
      </c>
      <c r="AN36" s="28">
        <f t="shared" si="4"/>
        <v>0.77600000000000002</v>
      </c>
      <c r="AO36" s="28">
        <f t="shared" si="4"/>
        <v>0.76800000000000002</v>
      </c>
      <c r="AP36" s="28">
        <f t="shared" si="4"/>
        <v>0.76</v>
      </c>
      <c r="AQ36" s="28">
        <f t="shared" si="4"/>
        <v>0.752</v>
      </c>
      <c r="AR36" s="28">
        <f t="shared" si="4"/>
        <v>0.74399999999999999</v>
      </c>
      <c r="AS36" s="28">
        <f t="shared" si="4"/>
        <v>0.73599999999999999</v>
      </c>
      <c r="AT36" s="28">
        <f t="shared" si="4"/>
        <v>0.72799999999999998</v>
      </c>
      <c r="AU36" s="28">
        <f t="shared" si="4"/>
        <v>0.72</v>
      </c>
      <c r="AV36" s="28">
        <f t="shared" si="4"/>
        <v>0.71199999999999997</v>
      </c>
      <c r="AW36" s="28">
        <f t="shared" si="4"/>
        <v>0.70399999999999996</v>
      </c>
      <c r="AX36" s="28">
        <f t="shared" si="4"/>
        <v>0.69599999999999995</v>
      </c>
      <c r="AY36" s="28">
        <f t="shared" si="5"/>
        <v>0.68799999999999994</v>
      </c>
      <c r="AZ36" s="28">
        <f t="shared" si="5"/>
        <v>0.67999999999999994</v>
      </c>
      <c r="BA36" s="28">
        <f t="shared" si="5"/>
        <v>0.67199999999999993</v>
      </c>
      <c r="BB36" s="28">
        <f t="shared" si="5"/>
        <v>0.66399999999999992</v>
      </c>
      <c r="BC36" s="28">
        <f t="shared" si="5"/>
        <v>0.65600000000000003</v>
      </c>
      <c r="BD36" s="28">
        <f t="shared" si="5"/>
        <v>0.64800000000000002</v>
      </c>
      <c r="BE36" s="28">
        <f t="shared" si="5"/>
        <v>0.64</v>
      </c>
      <c r="BF36" s="28">
        <f t="shared" si="5"/>
        <v>0.63200000000000001</v>
      </c>
      <c r="BG36" s="28">
        <f t="shared" si="5"/>
        <v>0.624</v>
      </c>
      <c r="BH36" s="28">
        <f t="shared" si="5"/>
        <v>0.61599999999999999</v>
      </c>
      <c r="BI36" s="28">
        <f t="shared" si="5"/>
        <v>0.60799999999999998</v>
      </c>
      <c r="BJ36" s="28">
        <f t="shared" si="5"/>
        <v>0.6</v>
      </c>
    </row>
    <row r="37" spans="1:62" s="26" customFormat="1" ht="14.25" x14ac:dyDescent="0.3">
      <c r="B37" s="48">
        <v>240</v>
      </c>
      <c r="C37" s="28">
        <f t="shared" si="2"/>
        <v>1.0024</v>
      </c>
      <c r="D37" s="28">
        <f t="shared" si="2"/>
        <v>1.0047999999999999</v>
      </c>
      <c r="E37" s="28">
        <f t="shared" si="2"/>
        <v>1.0072000000000001</v>
      </c>
      <c r="F37" s="28">
        <f t="shared" si="2"/>
        <v>1.0096000000000001</v>
      </c>
      <c r="G37" s="28">
        <f t="shared" si="2"/>
        <v>1.012</v>
      </c>
      <c r="H37" s="28">
        <f t="shared" si="2"/>
        <v>1.0144</v>
      </c>
      <c r="I37" s="28">
        <f t="shared" si="2"/>
        <v>1.0167999999999999</v>
      </c>
      <c r="J37" s="28">
        <f t="shared" si="2"/>
        <v>1.0192000000000001</v>
      </c>
      <c r="K37" s="28">
        <f t="shared" si="2"/>
        <v>1.0216000000000001</v>
      </c>
      <c r="L37" s="28">
        <f t="shared" si="2"/>
        <v>1.024</v>
      </c>
      <c r="M37" s="28">
        <f t="shared" si="2"/>
        <v>1.0287999999999999</v>
      </c>
      <c r="N37" s="28">
        <f t="shared" si="2"/>
        <v>1.0336000000000001</v>
      </c>
      <c r="O37" s="28">
        <f t="shared" si="2"/>
        <v>1.0384</v>
      </c>
      <c r="P37" s="28">
        <f t="shared" si="2"/>
        <v>1.0431999999999999</v>
      </c>
      <c r="Q37" s="28">
        <f t="shared" si="2"/>
        <v>1.048</v>
      </c>
      <c r="R37" s="28">
        <f t="shared" si="2"/>
        <v>1.0576000000000001</v>
      </c>
      <c r="S37" s="28">
        <f t="shared" si="3"/>
        <v>1.0671999999999999</v>
      </c>
      <c r="T37" s="28">
        <f t="shared" si="3"/>
        <v>1.0768</v>
      </c>
      <c r="U37" s="28">
        <f t="shared" si="3"/>
        <v>1.0864</v>
      </c>
      <c r="V37" s="28">
        <f t="shared" si="3"/>
        <v>1.0960000000000001</v>
      </c>
      <c r="W37" s="28">
        <f t="shared" si="3"/>
        <v>1.1055999999999999</v>
      </c>
      <c r="X37" s="28">
        <f t="shared" si="3"/>
        <v>1.1152</v>
      </c>
      <c r="Y37" s="28">
        <f t="shared" si="3"/>
        <v>1.1248</v>
      </c>
      <c r="Z37" s="28">
        <f t="shared" si="3"/>
        <v>1.1344000000000001</v>
      </c>
      <c r="AA37" s="28">
        <f t="shared" si="3"/>
        <v>1.1439999999999999</v>
      </c>
      <c r="AB37" s="28">
        <f t="shared" si="3"/>
        <v>1.1536</v>
      </c>
      <c r="AC37" s="28">
        <f t="shared" si="3"/>
        <v>1.1632</v>
      </c>
      <c r="AD37" s="28">
        <f t="shared" si="3"/>
        <v>1.1728000000000001</v>
      </c>
      <c r="AE37" s="28">
        <f t="shared" si="3"/>
        <v>1.1823999999999999</v>
      </c>
      <c r="AF37" s="28">
        <f t="shared" si="3"/>
        <v>1.1919999999999999</v>
      </c>
      <c r="AG37" s="28">
        <f t="shared" si="3"/>
        <v>1.2016</v>
      </c>
      <c r="AH37" s="28">
        <f t="shared" si="3"/>
        <v>1.2112000000000001</v>
      </c>
      <c r="AI37" s="28">
        <f t="shared" si="4"/>
        <v>1.2208000000000001</v>
      </c>
      <c r="AJ37" s="28">
        <f t="shared" si="4"/>
        <v>1.2303999999999999</v>
      </c>
      <c r="AK37" s="28">
        <f t="shared" si="4"/>
        <v>1.24</v>
      </c>
      <c r="AL37" s="28">
        <f t="shared" si="4"/>
        <v>1.2496</v>
      </c>
      <c r="AM37" s="28">
        <f t="shared" si="4"/>
        <v>1.2592000000000001</v>
      </c>
      <c r="AN37" s="28">
        <f t="shared" si="4"/>
        <v>1.2688000000000001</v>
      </c>
      <c r="AO37" s="28">
        <f t="shared" si="4"/>
        <v>1.2784</v>
      </c>
      <c r="AP37" s="28">
        <f t="shared" si="4"/>
        <v>1.288</v>
      </c>
      <c r="AQ37" s="28">
        <f t="shared" si="4"/>
        <v>1.2976000000000001</v>
      </c>
      <c r="AR37" s="28">
        <f t="shared" si="4"/>
        <v>1.3071999999999999</v>
      </c>
      <c r="AS37" s="28">
        <f t="shared" si="4"/>
        <v>1.3168</v>
      </c>
      <c r="AT37" s="28">
        <f t="shared" si="4"/>
        <v>1.3264</v>
      </c>
      <c r="AU37" s="28">
        <f t="shared" si="4"/>
        <v>1.3360000000000001</v>
      </c>
      <c r="AV37" s="28">
        <f t="shared" si="4"/>
        <v>1.3455999999999999</v>
      </c>
      <c r="AW37" s="28">
        <f t="shared" si="4"/>
        <v>1.3552</v>
      </c>
      <c r="AX37" s="28">
        <f t="shared" si="4"/>
        <v>1.3648</v>
      </c>
      <c r="AY37" s="28">
        <f t="shared" si="5"/>
        <v>1.3744000000000001</v>
      </c>
      <c r="AZ37" s="28">
        <f t="shared" si="5"/>
        <v>1.3839999999999999</v>
      </c>
      <c r="BA37" s="28">
        <f t="shared" si="5"/>
        <v>1.3935999999999999</v>
      </c>
      <c r="BB37" s="28">
        <f t="shared" si="5"/>
        <v>1.4032</v>
      </c>
      <c r="BC37" s="28">
        <f t="shared" si="5"/>
        <v>1.4128000000000001</v>
      </c>
      <c r="BD37" s="28">
        <f t="shared" si="5"/>
        <v>1.4224000000000001</v>
      </c>
      <c r="BE37" s="28">
        <f t="shared" si="5"/>
        <v>1.4319999999999999</v>
      </c>
      <c r="BF37" s="28">
        <f t="shared" si="5"/>
        <v>1.4416</v>
      </c>
      <c r="BG37" s="28">
        <f t="shared" si="5"/>
        <v>1.4512</v>
      </c>
      <c r="BH37" s="28">
        <f t="shared" si="5"/>
        <v>1.4607999999999999</v>
      </c>
      <c r="BI37" s="28">
        <f t="shared" si="5"/>
        <v>1.4703999999999999</v>
      </c>
      <c r="BJ37" s="28">
        <f t="shared" si="5"/>
        <v>1.48</v>
      </c>
    </row>
    <row r="38" spans="1:62" s="26" customFormat="1" ht="14.25" x14ac:dyDescent="0.3">
      <c r="B38" s="48">
        <v>-500</v>
      </c>
      <c r="C38" s="28">
        <f t="shared" si="2"/>
        <v>0.995</v>
      </c>
      <c r="D38" s="28">
        <f t="shared" si="2"/>
        <v>0.99</v>
      </c>
      <c r="E38" s="28">
        <f t="shared" si="2"/>
        <v>0.98499999999999999</v>
      </c>
      <c r="F38" s="28">
        <f t="shared" si="2"/>
        <v>0.98</v>
      </c>
      <c r="G38" s="28">
        <f t="shared" si="2"/>
        <v>0.97499999999999998</v>
      </c>
      <c r="H38" s="28">
        <f t="shared" si="2"/>
        <v>0.97</v>
      </c>
      <c r="I38" s="28">
        <f t="shared" si="2"/>
        <v>0.96499999999999997</v>
      </c>
      <c r="J38" s="28">
        <f t="shared" si="2"/>
        <v>0.96</v>
      </c>
      <c r="K38" s="28">
        <f t="shared" si="2"/>
        <v>0.95499999999999996</v>
      </c>
      <c r="L38" s="28">
        <f t="shared" si="2"/>
        <v>0.95</v>
      </c>
      <c r="M38" s="28">
        <f t="shared" si="2"/>
        <v>0.94</v>
      </c>
      <c r="N38" s="28">
        <f t="shared" si="2"/>
        <v>0.92999999999999994</v>
      </c>
      <c r="O38" s="28">
        <f t="shared" si="2"/>
        <v>0.92</v>
      </c>
      <c r="P38" s="28">
        <f t="shared" si="2"/>
        <v>0.91</v>
      </c>
      <c r="Q38" s="28">
        <f t="shared" si="2"/>
        <v>0.9</v>
      </c>
      <c r="R38" s="28">
        <f t="shared" si="2"/>
        <v>0.88</v>
      </c>
      <c r="S38" s="28">
        <f t="shared" si="3"/>
        <v>0.86</v>
      </c>
      <c r="T38" s="28">
        <f t="shared" si="3"/>
        <v>0.84</v>
      </c>
      <c r="U38" s="28">
        <f t="shared" si="3"/>
        <v>0.82000000000000006</v>
      </c>
      <c r="V38" s="28">
        <f t="shared" si="3"/>
        <v>0.8</v>
      </c>
      <c r="W38" s="28">
        <f t="shared" si="3"/>
        <v>0.78</v>
      </c>
      <c r="X38" s="28">
        <f t="shared" si="3"/>
        <v>0.76</v>
      </c>
      <c r="Y38" s="28">
        <f t="shared" si="3"/>
        <v>0.74</v>
      </c>
      <c r="Z38" s="28">
        <f t="shared" si="3"/>
        <v>0.72</v>
      </c>
      <c r="AA38" s="28">
        <f t="shared" si="3"/>
        <v>0.7</v>
      </c>
      <c r="AB38" s="28">
        <f t="shared" si="3"/>
        <v>0.67999999999999994</v>
      </c>
      <c r="AC38" s="28">
        <f t="shared" si="3"/>
        <v>0.65999999999999992</v>
      </c>
      <c r="AD38" s="28">
        <f t="shared" si="3"/>
        <v>0.64</v>
      </c>
      <c r="AE38" s="28">
        <f t="shared" si="3"/>
        <v>0.62</v>
      </c>
      <c r="AF38" s="28">
        <f t="shared" si="3"/>
        <v>0.6</v>
      </c>
      <c r="AG38" s="28">
        <f t="shared" si="3"/>
        <v>0.58000000000000007</v>
      </c>
      <c r="AH38" s="28">
        <f t="shared" si="3"/>
        <v>0.56000000000000005</v>
      </c>
      <c r="AI38" s="28">
        <f t="shared" si="4"/>
        <v>0.54</v>
      </c>
      <c r="AJ38" s="28">
        <f t="shared" si="4"/>
        <v>0.52</v>
      </c>
      <c r="AK38" s="28">
        <f t="shared" si="4"/>
        <v>0.5</v>
      </c>
      <c r="AL38" s="28">
        <f t="shared" si="4"/>
        <v>0.48</v>
      </c>
      <c r="AM38" s="28">
        <f t="shared" si="4"/>
        <v>0.45999999999999996</v>
      </c>
      <c r="AN38" s="28">
        <f t="shared" si="4"/>
        <v>0.43999999999999995</v>
      </c>
      <c r="AO38" s="28">
        <f t="shared" si="4"/>
        <v>0.42000000000000004</v>
      </c>
      <c r="AP38" s="28">
        <f t="shared" si="4"/>
        <v>0.4</v>
      </c>
      <c r="AQ38" s="28">
        <f t="shared" si="4"/>
        <v>0.38</v>
      </c>
      <c r="AR38" s="28">
        <f t="shared" si="4"/>
        <v>0.36</v>
      </c>
      <c r="AS38" s="28">
        <f t="shared" si="4"/>
        <v>0.33999999999999997</v>
      </c>
      <c r="AT38" s="28">
        <f t="shared" si="4"/>
        <v>0.31999999999999995</v>
      </c>
      <c r="AU38" s="28">
        <f t="shared" si="4"/>
        <v>0.30000000000000004</v>
      </c>
      <c r="AV38" s="28">
        <f t="shared" si="4"/>
        <v>0.28000000000000003</v>
      </c>
      <c r="AW38" s="28">
        <f t="shared" si="4"/>
        <v>0.26</v>
      </c>
      <c r="AX38" s="28">
        <f t="shared" si="4"/>
        <v>0.24</v>
      </c>
      <c r="AY38" s="28">
        <f t="shared" si="5"/>
        <v>0.21999999999999997</v>
      </c>
      <c r="AZ38" s="28">
        <f t="shared" si="5"/>
        <v>0.19999999999999996</v>
      </c>
      <c r="BA38" s="28">
        <f t="shared" si="5"/>
        <v>0.18000000000000005</v>
      </c>
      <c r="BB38" s="28">
        <f t="shared" si="5"/>
        <v>0.16000000000000003</v>
      </c>
      <c r="BC38" s="28">
        <f t="shared" si="5"/>
        <v>0.14000000000000001</v>
      </c>
      <c r="BD38" s="28">
        <f t="shared" si="5"/>
        <v>0.12</v>
      </c>
      <c r="BE38" s="28">
        <f t="shared" si="5"/>
        <v>9.9999999999999978E-2</v>
      </c>
      <c r="BF38" s="28">
        <f t="shared" si="5"/>
        <v>7.999999999999996E-2</v>
      </c>
      <c r="BG38" s="28">
        <f t="shared" si="5"/>
        <v>6.0000000000000053E-2</v>
      </c>
      <c r="BH38" s="28">
        <f t="shared" si="5"/>
        <v>4.0000000000000036E-2</v>
      </c>
      <c r="BI38" s="28">
        <f t="shared" si="5"/>
        <v>2.0000000000000018E-2</v>
      </c>
      <c r="BJ38" s="28">
        <f t="shared" si="5"/>
        <v>0</v>
      </c>
    </row>
    <row r="39" spans="1:62" s="26" customFormat="1" ht="14.25" x14ac:dyDescent="0.3">
      <c r="B39" s="48">
        <v>150</v>
      </c>
      <c r="C39" s="28">
        <f t="shared" si="2"/>
        <v>1.0015000000000001</v>
      </c>
      <c r="D39" s="28">
        <f t="shared" si="2"/>
        <v>1.0029999999999999</v>
      </c>
      <c r="E39" s="28">
        <f t="shared" si="2"/>
        <v>1.0044999999999999</v>
      </c>
      <c r="F39" s="28">
        <f t="shared" si="2"/>
        <v>1.006</v>
      </c>
      <c r="G39" s="28">
        <f t="shared" si="2"/>
        <v>1.0075000000000001</v>
      </c>
      <c r="H39" s="28">
        <f t="shared" si="2"/>
        <v>1.0089999999999999</v>
      </c>
      <c r="I39" s="28">
        <f t="shared" si="2"/>
        <v>1.0105</v>
      </c>
      <c r="J39" s="28">
        <f t="shared" si="2"/>
        <v>1.012</v>
      </c>
      <c r="K39" s="28">
        <f t="shared" si="2"/>
        <v>1.0135000000000001</v>
      </c>
      <c r="L39" s="28">
        <f t="shared" si="2"/>
        <v>1.0149999999999999</v>
      </c>
      <c r="M39" s="28">
        <f t="shared" si="2"/>
        <v>1.018</v>
      </c>
      <c r="N39" s="28">
        <f t="shared" si="2"/>
        <v>1.0209999999999999</v>
      </c>
      <c r="O39" s="28">
        <f t="shared" si="2"/>
        <v>1.024</v>
      </c>
      <c r="P39" s="28">
        <f t="shared" si="2"/>
        <v>1.0269999999999999</v>
      </c>
      <c r="Q39" s="28">
        <f t="shared" si="2"/>
        <v>1.03</v>
      </c>
      <c r="R39" s="28">
        <f t="shared" si="2"/>
        <v>1.036</v>
      </c>
      <c r="S39" s="28">
        <f t="shared" si="3"/>
        <v>1.042</v>
      </c>
      <c r="T39" s="28">
        <f t="shared" si="3"/>
        <v>1.048</v>
      </c>
      <c r="U39" s="28">
        <f t="shared" si="3"/>
        <v>1.054</v>
      </c>
      <c r="V39" s="28">
        <f t="shared" si="3"/>
        <v>1.06</v>
      </c>
      <c r="W39" s="28">
        <f t="shared" si="3"/>
        <v>1.0660000000000001</v>
      </c>
      <c r="X39" s="28">
        <f t="shared" si="3"/>
        <v>1.0720000000000001</v>
      </c>
      <c r="Y39" s="28">
        <f t="shared" si="3"/>
        <v>1.0780000000000001</v>
      </c>
      <c r="Z39" s="28">
        <f t="shared" si="3"/>
        <v>1.0840000000000001</v>
      </c>
      <c r="AA39" s="28">
        <f t="shared" si="3"/>
        <v>1.0900000000000001</v>
      </c>
      <c r="AB39" s="28">
        <f t="shared" si="3"/>
        <v>1.0960000000000001</v>
      </c>
      <c r="AC39" s="28">
        <f t="shared" si="3"/>
        <v>1.1020000000000001</v>
      </c>
      <c r="AD39" s="28">
        <f t="shared" si="3"/>
        <v>1.1080000000000001</v>
      </c>
      <c r="AE39" s="28">
        <f t="shared" si="3"/>
        <v>1.1140000000000001</v>
      </c>
      <c r="AF39" s="28">
        <f t="shared" si="3"/>
        <v>1.1200000000000001</v>
      </c>
      <c r="AG39" s="28">
        <f t="shared" si="3"/>
        <v>1.1259999999999999</v>
      </c>
      <c r="AH39" s="28">
        <f t="shared" si="3"/>
        <v>1.1320000000000001</v>
      </c>
      <c r="AI39" s="28">
        <f t="shared" si="4"/>
        <v>1.1379999999999999</v>
      </c>
      <c r="AJ39" s="28">
        <f t="shared" si="4"/>
        <v>1.1439999999999999</v>
      </c>
      <c r="AK39" s="28">
        <f t="shared" si="4"/>
        <v>1.1499999999999999</v>
      </c>
      <c r="AL39" s="28">
        <f t="shared" si="4"/>
        <v>1.1559999999999999</v>
      </c>
      <c r="AM39" s="28">
        <f t="shared" si="4"/>
        <v>1.1619999999999999</v>
      </c>
      <c r="AN39" s="28">
        <f t="shared" si="4"/>
        <v>1.1680000000000001</v>
      </c>
      <c r="AO39" s="28">
        <f t="shared" si="4"/>
        <v>1.1739999999999999</v>
      </c>
      <c r="AP39" s="28">
        <f t="shared" si="4"/>
        <v>1.18</v>
      </c>
      <c r="AQ39" s="28">
        <f t="shared" si="4"/>
        <v>1.1859999999999999</v>
      </c>
      <c r="AR39" s="28">
        <f t="shared" si="4"/>
        <v>1.1919999999999999</v>
      </c>
      <c r="AS39" s="28">
        <f t="shared" si="4"/>
        <v>1.198</v>
      </c>
      <c r="AT39" s="28">
        <f t="shared" si="4"/>
        <v>1.204</v>
      </c>
      <c r="AU39" s="28">
        <f t="shared" si="4"/>
        <v>1.21</v>
      </c>
      <c r="AV39" s="28">
        <f t="shared" si="4"/>
        <v>1.216</v>
      </c>
      <c r="AW39" s="28">
        <f t="shared" si="4"/>
        <v>1.222</v>
      </c>
      <c r="AX39" s="28">
        <f t="shared" si="4"/>
        <v>1.228</v>
      </c>
      <c r="AY39" s="28">
        <f t="shared" si="5"/>
        <v>1.234</v>
      </c>
      <c r="AZ39" s="28">
        <f t="shared" si="5"/>
        <v>1.24</v>
      </c>
      <c r="BA39" s="28">
        <f t="shared" si="5"/>
        <v>1.246</v>
      </c>
      <c r="BB39" s="28">
        <f t="shared" si="5"/>
        <v>1.252</v>
      </c>
      <c r="BC39" s="28">
        <f t="shared" si="5"/>
        <v>1.258</v>
      </c>
      <c r="BD39" s="28">
        <f t="shared" si="5"/>
        <v>1.264</v>
      </c>
      <c r="BE39" s="28">
        <f t="shared" si="5"/>
        <v>1.27</v>
      </c>
      <c r="BF39" s="28">
        <f t="shared" si="5"/>
        <v>1.276</v>
      </c>
      <c r="BG39" s="28">
        <f t="shared" si="5"/>
        <v>1.282</v>
      </c>
      <c r="BH39" s="28">
        <f t="shared" si="5"/>
        <v>1.288</v>
      </c>
      <c r="BI39" s="28">
        <f t="shared" si="5"/>
        <v>1.294</v>
      </c>
      <c r="BJ39" s="28">
        <f t="shared" si="5"/>
        <v>1.3</v>
      </c>
    </row>
    <row r="40" spans="1:62" s="26" customFormat="1" ht="14.25" x14ac:dyDescent="0.3">
      <c r="B40" s="48">
        <v>-300</v>
      </c>
      <c r="C40" s="28">
        <f t="shared" si="2"/>
        <v>0.997</v>
      </c>
      <c r="D40" s="28">
        <f t="shared" si="2"/>
        <v>0.99399999999999999</v>
      </c>
      <c r="E40" s="28">
        <f t="shared" si="2"/>
        <v>0.99099999999999999</v>
      </c>
      <c r="F40" s="28">
        <f t="shared" si="2"/>
        <v>0.98799999999999999</v>
      </c>
      <c r="G40" s="28">
        <f t="shared" si="2"/>
        <v>0.98499999999999999</v>
      </c>
      <c r="H40" s="28">
        <f t="shared" si="2"/>
        <v>0.98199999999999998</v>
      </c>
      <c r="I40" s="28">
        <f t="shared" si="2"/>
        <v>0.97899999999999998</v>
      </c>
      <c r="J40" s="28">
        <f t="shared" si="2"/>
        <v>0.97599999999999998</v>
      </c>
      <c r="K40" s="28">
        <f t="shared" si="2"/>
        <v>0.97299999999999998</v>
      </c>
      <c r="L40" s="28">
        <f t="shared" si="2"/>
        <v>0.97</v>
      </c>
      <c r="M40" s="28">
        <f t="shared" si="2"/>
        <v>0.96399999999999997</v>
      </c>
      <c r="N40" s="28">
        <f t="shared" si="2"/>
        <v>0.95799999999999996</v>
      </c>
      <c r="O40" s="28">
        <f t="shared" si="2"/>
        <v>0.95199999999999996</v>
      </c>
      <c r="P40" s="28">
        <f t="shared" si="2"/>
        <v>0.94599999999999995</v>
      </c>
      <c r="Q40" s="28">
        <f t="shared" si="2"/>
        <v>0.94</v>
      </c>
      <c r="R40" s="28">
        <f t="shared" si="2"/>
        <v>0.92800000000000005</v>
      </c>
      <c r="S40" s="28">
        <f t="shared" si="3"/>
        <v>0.91599999999999993</v>
      </c>
      <c r="T40" s="28">
        <f t="shared" si="3"/>
        <v>0.90400000000000003</v>
      </c>
      <c r="U40" s="28">
        <f t="shared" si="3"/>
        <v>0.89200000000000002</v>
      </c>
      <c r="V40" s="28">
        <f t="shared" si="3"/>
        <v>0.88</v>
      </c>
      <c r="W40" s="28">
        <f t="shared" si="3"/>
        <v>0.86799999999999999</v>
      </c>
      <c r="X40" s="28">
        <f t="shared" si="3"/>
        <v>0.85599999999999998</v>
      </c>
      <c r="Y40" s="28">
        <f t="shared" si="3"/>
        <v>0.84399999999999997</v>
      </c>
      <c r="Z40" s="28">
        <f t="shared" si="3"/>
        <v>0.83199999999999996</v>
      </c>
      <c r="AA40" s="28">
        <f t="shared" si="3"/>
        <v>0.82000000000000006</v>
      </c>
      <c r="AB40" s="28">
        <f t="shared" si="3"/>
        <v>0.80800000000000005</v>
      </c>
      <c r="AC40" s="28">
        <f t="shared" si="3"/>
        <v>0.79600000000000004</v>
      </c>
      <c r="AD40" s="28">
        <f t="shared" si="3"/>
        <v>0.78400000000000003</v>
      </c>
      <c r="AE40" s="28">
        <f t="shared" si="3"/>
        <v>0.77200000000000002</v>
      </c>
      <c r="AF40" s="28">
        <f t="shared" si="3"/>
        <v>0.76</v>
      </c>
      <c r="AG40" s="28">
        <f t="shared" si="3"/>
        <v>0.748</v>
      </c>
      <c r="AH40" s="28">
        <f t="shared" si="3"/>
        <v>0.73599999999999999</v>
      </c>
      <c r="AI40" s="28">
        <f t="shared" si="4"/>
        <v>0.72399999999999998</v>
      </c>
      <c r="AJ40" s="28">
        <f t="shared" si="4"/>
        <v>0.71199999999999997</v>
      </c>
      <c r="AK40" s="28">
        <f t="shared" si="4"/>
        <v>0.7</v>
      </c>
      <c r="AL40" s="28">
        <f t="shared" si="4"/>
        <v>0.68799999999999994</v>
      </c>
      <c r="AM40" s="28">
        <f t="shared" si="4"/>
        <v>0.67599999999999993</v>
      </c>
      <c r="AN40" s="28">
        <f t="shared" si="4"/>
        <v>0.66399999999999992</v>
      </c>
      <c r="AO40" s="28">
        <f t="shared" si="4"/>
        <v>0.65200000000000002</v>
      </c>
      <c r="AP40" s="28">
        <f t="shared" si="4"/>
        <v>0.64</v>
      </c>
      <c r="AQ40" s="28">
        <f t="shared" si="4"/>
        <v>0.628</v>
      </c>
      <c r="AR40" s="28">
        <f t="shared" si="4"/>
        <v>0.61599999999999999</v>
      </c>
      <c r="AS40" s="28">
        <f t="shared" si="4"/>
        <v>0.60399999999999998</v>
      </c>
      <c r="AT40" s="28">
        <f t="shared" si="4"/>
        <v>0.59199999999999997</v>
      </c>
      <c r="AU40" s="28">
        <f t="shared" si="4"/>
        <v>0.58000000000000007</v>
      </c>
      <c r="AV40" s="28">
        <f t="shared" si="4"/>
        <v>0.56800000000000006</v>
      </c>
      <c r="AW40" s="28">
        <f t="shared" si="4"/>
        <v>0.55600000000000005</v>
      </c>
      <c r="AX40" s="28">
        <f t="shared" si="4"/>
        <v>0.54400000000000004</v>
      </c>
      <c r="AY40" s="28">
        <f t="shared" si="5"/>
        <v>0.53200000000000003</v>
      </c>
      <c r="AZ40" s="28">
        <f t="shared" si="5"/>
        <v>0.52</v>
      </c>
      <c r="BA40" s="28">
        <f t="shared" si="5"/>
        <v>0.50800000000000001</v>
      </c>
      <c r="BB40" s="28">
        <f t="shared" si="5"/>
        <v>0.496</v>
      </c>
      <c r="BC40" s="28">
        <f t="shared" si="5"/>
        <v>0.48399999999999999</v>
      </c>
      <c r="BD40" s="28">
        <f t="shared" si="5"/>
        <v>0.47199999999999998</v>
      </c>
      <c r="BE40" s="28">
        <f t="shared" si="5"/>
        <v>0.45999999999999996</v>
      </c>
      <c r="BF40" s="28">
        <f t="shared" si="5"/>
        <v>0.44799999999999995</v>
      </c>
      <c r="BG40" s="28">
        <f t="shared" si="5"/>
        <v>0.43600000000000005</v>
      </c>
      <c r="BH40" s="28">
        <f t="shared" si="5"/>
        <v>0.42400000000000004</v>
      </c>
      <c r="BI40" s="28">
        <f t="shared" si="5"/>
        <v>0.41200000000000003</v>
      </c>
      <c r="BJ40" s="28">
        <f t="shared" si="5"/>
        <v>0.4</v>
      </c>
    </row>
    <row r="41" spans="1:62" s="26" customFormat="1" ht="14.25" x14ac:dyDescent="0.3">
      <c r="B41" s="48">
        <v>650</v>
      </c>
      <c r="C41" s="28">
        <f t="shared" si="2"/>
        <v>1.0065</v>
      </c>
      <c r="D41" s="28">
        <f t="shared" si="2"/>
        <v>1.0129999999999999</v>
      </c>
      <c r="E41" s="28">
        <f t="shared" si="2"/>
        <v>1.0195000000000001</v>
      </c>
      <c r="F41" s="28">
        <f t="shared" si="2"/>
        <v>1.026</v>
      </c>
      <c r="G41" s="28">
        <f t="shared" si="2"/>
        <v>1.0325</v>
      </c>
      <c r="H41" s="28">
        <f t="shared" si="2"/>
        <v>1.0389999999999999</v>
      </c>
      <c r="I41" s="28">
        <f t="shared" si="2"/>
        <v>1.0455000000000001</v>
      </c>
      <c r="J41" s="28">
        <f t="shared" si="2"/>
        <v>1.052</v>
      </c>
      <c r="K41" s="28">
        <f t="shared" si="2"/>
        <v>1.0585</v>
      </c>
      <c r="L41" s="28">
        <f t="shared" si="2"/>
        <v>1.0649999999999999</v>
      </c>
      <c r="M41" s="28">
        <f t="shared" si="2"/>
        <v>1.0780000000000001</v>
      </c>
      <c r="N41" s="28">
        <f t="shared" si="2"/>
        <v>1.091</v>
      </c>
      <c r="O41" s="28">
        <f t="shared" si="2"/>
        <v>1.1040000000000001</v>
      </c>
      <c r="P41" s="28">
        <f t="shared" si="2"/>
        <v>1.117</v>
      </c>
      <c r="Q41" s="28">
        <f t="shared" si="2"/>
        <v>1.1299999999999999</v>
      </c>
      <c r="R41" s="28">
        <f t="shared" si="2"/>
        <v>1.1559999999999999</v>
      </c>
      <c r="S41" s="28">
        <f t="shared" si="3"/>
        <v>1.1819999999999999</v>
      </c>
      <c r="T41" s="28">
        <f t="shared" si="3"/>
        <v>1.208</v>
      </c>
      <c r="U41" s="28">
        <f t="shared" si="3"/>
        <v>1.234</v>
      </c>
      <c r="V41" s="28">
        <f t="shared" si="3"/>
        <v>1.26</v>
      </c>
      <c r="W41" s="28">
        <f t="shared" si="3"/>
        <v>1.286</v>
      </c>
      <c r="X41" s="28">
        <f t="shared" si="3"/>
        <v>1.3120000000000001</v>
      </c>
      <c r="Y41" s="28">
        <f t="shared" si="3"/>
        <v>1.3380000000000001</v>
      </c>
      <c r="Z41" s="28">
        <f t="shared" si="3"/>
        <v>1.3640000000000001</v>
      </c>
      <c r="AA41" s="28">
        <f t="shared" si="3"/>
        <v>1.3900000000000001</v>
      </c>
      <c r="AB41" s="28">
        <f t="shared" si="3"/>
        <v>1.4159999999999999</v>
      </c>
      <c r="AC41" s="28">
        <f t="shared" si="3"/>
        <v>1.4420000000000002</v>
      </c>
      <c r="AD41" s="28">
        <f t="shared" si="3"/>
        <v>1.468</v>
      </c>
      <c r="AE41" s="28">
        <f t="shared" si="3"/>
        <v>1.494</v>
      </c>
      <c r="AF41" s="28">
        <f t="shared" si="3"/>
        <v>1.52</v>
      </c>
      <c r="AG41" s="28">
        <f t="shared" si="3"/>
        <v>1.546</v>
      </c>
      <c r="AH41" s="28">
        <f t="shared" si="3"/>
        <v>1.5720000000000001</v>
      </c>
      <c r="AI41" s="28">
        <f t="shared" si="4"/>
        <v>1.5979999999999999</v>
      </c>
      <c r="AJ41" s="28">
        <f t="shared" si="4"/>
        <v>1.6240000000000001</v>
      </c>
      <c r="AK41" s="28">
        <f t="shared" si="4"/>
        <v>1.65</v>
      </c>
      <c r="AL41" s="28">
        <f t="shared" si="4"/>
        <v>1.6760000000000002</v>
      </c>
      <c r="AM41" s="28">
        <f t="shared" si="4"/>
        <v>1.702</v>
      </c>
      <c r="AN41" s="28">
        <f t="shared" si="4"/>
        <v>1.7280000000000002</v>
      </c>
      <c r="AO41" s="28">
        <f t="shared" si="4"/>
        <v>1.754</v>
      </c>
      <c r="AP41" s="28">
        <f t="shared" si="4"/>
        <v>1.78</v>
      </c>
      <c r="AQ41" s="28">
        <f t="shared" si="4"/>
        <v>1.806</v>
      </c>
      <c r="AR41" s="28">
        <f t="shared" si="4"/>
        <v>1.8319999999999999</v>
      </c>
      <c r="AS41" s="28">
        <f t="shared" si="4"/>
        <v>1.8580000000000001</v>
      </c>
      <c r="AT41" s="28">
        <f t="shared" si="4"/>
        <v>1.8840000000000001</v>
      </c>
      <c r="AU41" s="28">
        <f t="shared" si="4"/>
        <v>1.91</v>
      </c>
      <c r="AV41" s="28">
        <f t="shared" si="4"/>
        <v>1.9359999999999999</v>
      </c>
      <c r="AW41" s="28">
        <f t="shared" si="4"/>
        <v>1.962</v>
      </c>
      <c r="AX41" s="28">
        <f t="shared" si="4"/>
        <v>1.988</v>
      </c>
      <c r="AY41" s="28">
        <f t="shared" si="5"/>
        <v>2.0140000000000002</v>
      </c>
      <c r="AZ41" s="28">
        <f t="shared" si="5"/>
        <v>2.04</v>
      </c>
      <c r="BA41" s="28">
        <f t="shared" si="5"/>
        <v>2.0659999999999998</v>
      </c>
      <c r="BB41" s="28">
        <f t="shared" si="5"/>
        <v>2.0920000000000001</v>
      </c>
      <c r="BC41" s="28">
        <f t="shared" si="5"/>
        <v>2.1180000000000003</v>
      </c>
      <c r="BD41" s="28">
        <f t="shared" si="5"/>
        <v>2.1440000000000001</v>
      </c>
      <c r="BE41" s="28">
        <f t="shared" si="5"/>
        <v>2.17</v>
      </c>
      <c r="BF41" s="28">
        <f t="shared" si="5"/>
        <v>2.1959999999999997</v>
      </c>
      <c r="BG41" s="28">
        <f t="shared" si="5"/>
        <v>2.222</v>
      </c>
      <c r="BH41" s="28">
        <f t="shared" si="5"/>
        <v>2.2480000000000002</v>
      </c>
      <c r="BI41" s="28">
        <f t="shared" si="5"/>
        <v>2.274</v>
      </c>
      <c r="BJ41" s="28">
        <f t="shared" si="5"/>
        <v>2.2999999999999998</v>
      </c>
    </row>
    <row r="42" spans="1:62" s="26" customFormat="1" ht="14.25" x14ac:dyDescent="0.3">
      <c r="B42" s="48"/>
      <c r="C42" s="28">
        <f t="shared" si="2"/>
        <v>1</v>
      </c>
      <c r="D42" s="28">
        <f t="shared" si="2"/>
        <v>1</v>
      </c>
      <c r="E42" s="28">
        <f t="shared" si="2"/>
        <v>1</v>
      </c>
      <c r="F42" s="28">
        <f t="shared" si="2"/>
        <v>1</v>
      </c>
      <c r="G42" s="28">
        <f t="shared" si="2"/>
        <v>1</v>
      </c>
      <c r="H42" s="28">
        <f t="shared" si="2"/>
        <v>1</v>
      </c>
      <c r="I42" s="28">
        <f t="shared" si="2"/>
        <v>1</v>
      </c>
      <c r="J42" s="28">
        <f t="shared" si="2"/>
        <v>1</v>
      </c>
      <c r="K42" s="28">
        <f t="shared" si="2"/>
        <v>1</v>
      </c>
      <c r="L42" s="28">
        <f t="shared" si="2"/>
        <v>1</v>
      </c>
      <c r="M42" s="28">
        <f t="shared" si="2"/>
        <v>1</v>
      </c>
      <c r="N42" s="28">
        <f t="shared" si="2"/>
        <v>1</v>
      </c>
      <c r="O42" s="28">
        <f t="shared" si="2"/>
        <v>1</v>
      </c>
      <c r="P42" s="28">
        <f t="shared" si="2"/>
        <v>1</v>
      </c>
      <c r="Q42" s="28">
        <f t="shared" si="2"/>
        <v>1</v>
      </c>
      <c r="R42" s="28">
        <f t="shared" si="2"/>
        <v>1</v>
      </c>
      <c r="S42" s="28">
        <f t="shared" si="3"/>
        <v>1</v>
      </c>
      <c r="T42" s="28">
        <f t="shared" si="3"/>
        <v>1</v>
      </c>
      <c r="U42" s="28">
        <f t="shared" si="3"/>
        <v>1</v>
      </c>
      <c r="V42" s="28">
        <f t="shared" si="3"/>
        <v>1</v>
      </c>
      <c r="W42" s="28">
        <f t="shared" si="3"/>
        <v>1</v>
      </c>
      <c r="X42" s="28">
        <f t="shared" si="3"/>
        <v>1</v>
      </c>
      <c r="Y42" s="28">
        <f t="shared" si="3"/>
        <v>1</v>
      </c>
      <c r="Z42" s="28">
        <f t="shared" si="3"/>
        <v>1</v>
      </c>
      <c r="AA42" s="28">
        <f t="shared" si="3"/>
        <v>1</v>
      </c>
      <c r="AB42" s="28">
        <f t="shared" si="3"/>
        <v>1</v>
      </c>
      <c r="AC42" s="28">
        <f t="shared" si="3"/>
        <v>1</v>
      </c>
      <c r="AD42" s="28">
        <f t="shared" si="3"/>
        <v>1</v>
      </c>
      <c r="AE42" s="28">
        <f t="shared" si="3"/>
        <v>1</v>
      </c>
      <c r="AF42" s="28">
        <f t="shared" si="3"/>
        <v>1</v>
      </c>
      <c r="AG42" s="28">
        <f t="shared" si="3"/>
        <v>1</v>
      </c>
      <c r="AH42" s="28">
        <f t="shared" si="3"/>
        <v>1</v>
      </c>
      <c r="AI42" s="28">
        <f t="shared" si="4"/>
        <v>1</v>
      </c>
      <c r="AJ42" s="28">
        <f t="shared" si="4"/>
        <v>1</v>
      </c>
      <c r="AK42" s="28">
        <f t="shared" si="4"/>
        <v>1</v>
      </c>
      <c r="AL42" s="28">
        <f t="shared" si="4"/>
        <v>1</v>
      </c>
      <c r="AM42" s="28">
        <f t="shared" si="4"/>
        <v>1</v>
      </c>
      <c r="AN42" s="28">
        <f t="shared" si="4"/>
        <v>1</v>
      </c>
      <c r="AO42" s="28">
        <f t="shared" si="4"/>
        <v>1</v>
      </c>
      <c r="AP42" s="28">
        <f t="shared" si="4"/>
        <v>1</v>
      </c>
      <c r="AQ42" s="28">
        <f t="shared" si="4"/>
        <v>1</v>
      </c>
      <c r="AR42" s="28">
        <f t="shared" si="4"/>
        <v>1</v>
      </c>
      <c r="AS42" s="28">
        <f t="shared" si="4"/>
        <v>1</v>
      </c>
      <c r="AT42" s="28">
        <f t="shared" si="4"/>
        <v>1</v>
      </c>
      <c r="AU42" s="28">
        <f t="shared" si="4"/>
        <v>1</v>
      </c>
      <c r="AV42" s="28">
        <f t="shared" si="4"/>
        <v>1</v>
      </c>
      <c r="AW42" s="28">
        <f t="shared" si="4"/>
        <v>1</v>
      </c>
      <c r="AX42" s="28">
        <f t="shared" si="4"/>
        <v>1</v>
      </c>
      <c r="AY42" s="28">
        <f t="shared" si="5"/>
        <v>1</v>
      </c>
      <c r="AZ42" s="28">
        <f t="shared" si="5"/>
        <v>1</v>
      </c>
      <c r="BA42" s="28">
        <f t="shared" si="5"/>
        <v>1</v>
      </c>
      <c r="BB42" s="28">
        <f t="shared" si="5"/>
        <v>1</v>
      </c>
      <c r="BC42" s="28">
        <f t="shared" si="5"/>
        <v>1</v>
      </c>
      <c r="BD42" s="28">
        <f t="shared" si="5"/>
        <v>1</v>
      </c>
      <c r="BE42" s="28">
        <f t="shared" si="5"/>
        <v>1</v>
      </c>
      <c r="BF42" s="28">
        <f t="shared" si="5"/>
        <v>1</v>
      </c>
      <c r="BG42" s="28">
        <f t="shared" si="5"/>
        <v>1</v>
      </c>
      <c r="BH42" s="28">
        <f t="shared" si="5"/>
        <v>1</v>
      </c>
      <c r="BI42" s="28">
        <f t="shared" si="5"/>
        <v>1</v>
      </c>
      <c r="BJ42" s="28">
        <f t="shared" si="5"/>
        <v>1</v>
      </c>
    </row>
    <row r="43" spans="1:62" s="26" customFormat="1" ht="14.25" x14ac:dyDescent="0.3">
      <c r="B43" s="48"/>
      <c r="C43" s="28">
        <f t="shared" si="2"/>
        <v>1</v>
      </c>
      <c r="D43" s="28">
        <f t="shared" si="2"/>
        <v>1</v>
      </c>
      <c r="E43" s="28">
        <f t="shared" si="2"/>
        <v>1</v>
      </c>
      <c r="F43" s="28">
        <f t="shared" si="2"/>
        <v>1</v>
      </c>
      <c r="G43" s="28">
        <f t="shared" si="2"/>
        <v>1</v>
      </c>
      <c r="H43" s="28">
        <f t="shared" si="2"/>
        <v>1</v>
      </c>
      <c r="I43" s="28">
        <f t="shared" si="2"/>
        <v>1</v>
      </c>
      <c r="J43" s="28">
        <f t="shared" si="2"/>
        <v>1</v>
      </c>
      <c r="K43" s="28">
        <f t="shared" si="2"/>
        <v>1</v>
      </c>
      <c r="L43" s="28">
        <f t="shared" si="2"/>
        <v>1</v>
      </c>
      <c r="M43" s="28">
        <f t="shared" si="2"/>
        <v>1</v>
      </c>
      <c r="N43" s="28">
        <f t="shared" si="2"/>
        <v>1</v>
      </c>
      <c r="O43" s="28">
        <f t="shared" si="2"/>
        <v>1</v>
      </c>
      <c r="P43" s="28">
        <f t="shared" si="2"/>
        <v>1</v>
      </c>
      <c r="Q43" s="28">
        <f t="shared" si="2"/>
        <v>1</v>
      </c>
      <c r="R43" s="28">
        <f t="shared" si="2"/>
        <v>1</v>
      </c>
      <c r="S43" s="28">
        <f t="shared" si="3"/>
        <v>1</v>
      </c>
      <c r="T43" s="28">
        <f t="shared" si="3"/>
        <v>1</v>
      </c>
      <c r="U43" s="28">
        <f t="shared" si="3"/>
        <v>1</v>
      </c>
      <c r="V43" s="28">
        <f t="shared" si="3"/>
        <v>1</v>
      </c>
      <c r="W43" s="28">
        <f t="shared" si="3"/>
        <v>1</v>
      </c>
      <c r="X43" s="28">
        <f t="shared" si="3"/>
        <v>1</v>
      </c>
      <c r="Y43" s="28">
        <f t="shared" si="3"/>
        <v>1</v>
      </c>
      <c r="Z43" s="28">
        <f t="shared" si="3"/>
        <v>1</v>
      </c>
      <c r="AA43" s="28">
        <f t="shared" si="3"/>
        <v>1</v>
      </c>
      <c r="AB43" s="28">
        <f t="shared" si="3"/>
        <v>1</v>
      </c>
      <c r="AC43" s="28">
        <f t="shared" si="3"/>
        <v>1</v>
      </c>
      <c r="AD43" s="28">
        <f t="shared" si="3"/>
        <v>1</v>
      </c>
      <c r="AE43" s="28">
        <f t="shared" si="3"/>
        <v>1</v>
      </c>
      <c r="AF43" s="28">
        <f t="shared" si="3"/>
        <v>1</v>
      </c>
      <c r="AG43" s="28">
        <f t="shared" si="3"/>
        <v>1</v>
      </c>
      <c r="AH43" s="28">
        <f t="shared" si="3"/>
        <v>1</v>
      </c>
      <c r="AI43" s="28">
        <f t="shared" si="4"/>
        <v>1</v>
      </c>
      <c r="AJ43" s="28">
        <f t="shared" si="4"/>
        <v>1</v>
      </c>
      <c r="AK43" s="28">
        <f t="shared" si="4"/>
        <v>1</v>
      </c>
      <c r="AL43" s="28">
        <f t="shared" si="4"/>
        <v>1</v>
      </c>
      <c r="AM43" s="28">
        <f t="shared" si="4"/>
        <v>1</v>
      </c>
      <c r="AN43" s="28">
        <f t="shared" si="4"/>
        <v>1</v>
      </c>
      <c r="AO43" s="28">
        <f t="shared" si="4"/>
        <v>1</v>
      </c>
      <c r="AP43" s="28">
        <f t="shared" si="4"/>
        <v>1</v>
      </c>
      <c r="AQ43" s="28">
        <f t="shared" si="4"/>
        <v>1</v>
      </c>
      <c r="AR43" s="28">
        <f t="shared" si="4"/>
        <v>1</v>
      </c>
      <c r="AS43" s="28">
        <f t="shared" si="4"/>
        <v>1</v>
      </c>
      <c r="AT43" s="28">
        <f t="shared" si="4"/>
        <v>1</v>
      </c>
      <c r="AU43" s="28">
        <f t="shared" si="4"/>
        <v>1</v>
      </c>
      <c r="AV43" s="28">
        <f t="shared" si="4"/>
        <v>1</v>
      </c>
      <c r="AW43" s="28">
        <f t="shared" si="4"/>
        <v>1</v>
      </c>
      <c r="AX43" s="28">
        <f t="shared" si="4"/>
        <v>1</v>
      </c>
      <c r="AY43" s="28">
        <f t="shared" si="5"/>
        <v>1</v>
      </c>
      <c r="AZ43" s="28">
        <f t="shared" si="5"/>
        <v>1</v>
      </c>
      <c r="BA43" s="28">
        <f t="shared" si="5"/>
        <v>1</v>
      </c>
      <c r="BB43" s="28">
        <f t="shared" si="5"/>
        <v>1</v>
      </c>
      <c r="BC43" s="28">
        <f t="shared" si="5"/>
        <v>1</v>
      </c>
      <c r="BD43" s="28">
        <f t="shared" si="5"/>
        <v>1</v>
      </c>
      <c r="BE43" s="28">
        <f t="shared" si="5"/>
        <v>1</v>
      </c>
      <c r="BF43" s="28">
        <f t="shared" si="5"/>
        <v>1</v>
      </c>
      <c r="BG43" s="28">
        <f t="shared" si="5"/>
        <v>1</v>
      </c>
      <c r="BH43" s="28">
        <f t="shared" si="5"/>
        <v>1</v>
      </c>
      <c r="BI43" s="28">
        <f t="shared" si="5"/>
        <v>1</v>
      </c>
      <c r="BJ43" s="28">
        <f t="shared" si="5"/>
        <v>1</v>
      </c>
    </row>
    <row r="44" spans="1:62" s="26" customFormat="1" ht="14.25" x14ac:dyDescent="0.3">
      <c r="B44" s="48"/>
      <c r="C44" s="28">
        <f t="shared" si="2"/>
        <v>1</v>
      </c>
      <c r="D44" s="28">
        <f t="shared" si="2"/>
        <v>1</v>
      </c>
      <c r="E44" s="28">
        <f t="shared" si="2"/>
        <v>1</v>
      </c>
      <c r="F44" s="28">
        <f t="shared" si="2"/>
        <v>1</v>
      </c>
      <c r="G44" s="28">
        <f t="shared" si="2"/>
        <v>1</v>
      </c>
      <c r="H44" s="28">
        <f t="shared" si="2"/>
        <v>1</v>
      </c>
      <c r="I44" s="28">
        <f t="shared" si="2"/>
        <v>1</v>
      </c>
      <c r="J44" s="28">
        <f t="shared" si="2"/>
        <v>1</v>
      </c>
      <c r="K44" s="28">
        <f t="shared" si="2"/>
        <v>1</v>
      </c>
      <c r="L44" s="28">
        <f t="shared" si="2"/>
        <v>1</v>
      </c>
      <c r="M44" s="28">
        <f t="shared" si="2"/>
        <v>1</v>
      </c>
      <c r="N44" s="28">
        <f t="shared" si="2"/>
        <v>1</v>
      </c>
      <c r="O44" s="28">
        <f t="shared" si="2"/>
        <v>1</v>
      </c>
      <c r="P44" s="28">
        <f t="shared" si="2"/>
        <v>1</v>
      </c>
      <c r="Q44" s="28">
        <f t="shared" si="2"/>
        <v>1</v>
      </c>
      <c r="R44" s="28">
        <f t="shared" si="2"/>
        <v>1</v>
      </c>
      <c r="S44" s="28">
        <f t="shared" si="3"/>
        <v>1</v>
      </c>
      <c r="T44" s="28">
        <f t="shared" si="3"/>
        <v>1</v>
      </c>
      <c r="U44" s="28">
        <f t="shared" si="3"/>
        <v>1</v>
      </c>
      <c r="V44" s="28">
        <f t="shared" si="3"/>
        <v>1</v>
      </c>
      <c r="W44" s="28">
        <f t="shared" si="3"/>
        <v>1</v>
      </c>
      <c r="X44" s="28">
        <f t="shared" si="3"/>
        <v>1</v>
      </c>
      <c r="Y44" s="28">
        <f t="shared" si="3"/>
        <v>1</v>
      </c>
      <c r="Z44" s="28">
        <f t="shared" si="3"/>
        <v>1</v>
      </c>
      <c r="AA44" s="28">
        <f t="shared" si="3"/>
        <v>1</v>
      </c>
      <c r="AB44" s="28">
        <f t="shared" si="3"/>
        <v>1</v>
      </c>
      <c r="AC44" s="28">
        <f t="shared" si="3"/>
        <v>1</v>
      </c>
      <c r="AD44" s="28">
        <f t="shared" si="3"/>
        <v>1</v>
      </c>
      <c r="AE44" s="28">
        <f t="shared" si="3"/>
        <v>1</v>
      </c>
      <c r="AF44" s="28">
        <f t="shared" si="3"/>
        <v>1</v>
      </c>
      <c r="AG44" s="28">
        <f t="shared" si="3"/>
        <v>1</v>
      </c>
      <c r="AH44" s="28">
        <f t="shared" si="3"/>
        <v>1</v>
      </c>
      <c r="AI44" s="28">
        <f t="shared" si="4"/>
        <v>1</v>
      </c>
      <c r="AJ44" s="28">
        <f t="shared" si="4"/>
        <v>1</v>
      </c>
      <c r="AK44" s="28">
        <f t="shared" si="4"/>
        <v>1</v>
      </c>
      <c r="AL44" s="28">
        <f t="shared" si="4"/>
        <v>1</v>
      </c>
      <c r="AM44" s="28">
        <f t="shared" si="4"/>
        <v>1</v>
      </c>
      <c r="AN44" s="28">
        <f t="shared" si="4"/>
        <v>1</v>
      </c>
      <c r="AO44" s="28">
        <f t="shared" si="4"/>
        <v>1</v>
      </c>
      <c r="AP44" s="28">
        <f t="shared" si="4"/>
        <v>1</v>
      </c>
      <c r="AQ44" s="28">
        <f t="shared" si="4"/>
        <v>1</v>
      </c>
      <c r="AR44" s="28">
        <f t="shared" si="4"/>
        <v>1</v>
      </c>
      <c r="AS44" s="28">
        <f t="shared" si="4"/>
        <v>1</v>
      </c>
      <c r="AT44" s="28">
        <f t="shared" si="4"/>
        <v>1</v>
      </c>
      <c r="AU44" s="28">
        <f t="shared" si="4"/>
        <v>1</v>
      </c>
      <c r="AV44" s="28">
        <f t="shared" si="4"/>
        <v>1</v>
      </c>
      <c r="AW44" s="28">
        <f t="shared" si="4"/>
        <v>1</v>
      </c>
      <c r="AX44" s="28">
        <f t="shared" si="4"/>
        <v>1</v>
      </c>
      <c r="AY44" s="28">
        <f t="shared" si="5"/>
        <v>1</v>
      </c>
      <c r="AZ44" s="28">
        <f t="shared" si="5"/>
        <v>1</v>
      </c>
      <c r="BA44" s="28">
        <f t="shared" si="5"/>
        <v>1</v>
      </c>
      <c r="BB44" s="28">
        <f t="shared" si="5"/>
        <v>1</v>
      </c>
      <c r="BC44" s="28">
        <f t="shared" si="5"/>
        <v>1</v>
      </c>
      <c r="BD44" s="28">
        <f t="shared" si="5"/>
        <v>1</v>
      </c>
      <c r="BE44" s="28">
        <f t="shared" si="5"/>
        <v>1</v>
      </c>
      <c r="BF44" s="28">
        <f t="shared" si="5"/>
        <v>1</v>
      </c>
      <c r="BG44" s="28">
        <f t="shared" si="5"/>
        <v>1</v>
      </c>
      <c r="BH44" s="28">
        <f t="shared" si="5"/>
        <v>1</v>
      </c>
      <c r="BI44" s="28">
        <f t="shared" si="5"/>
        <v>1</v>
      </c>
      <c r="BJ44" s="28">
        <f t="shared" si="5"/>
        <v>1</v>
      </c>
    </row>
    <row r="45" spans="1:62" s="26" customFormat="1" x14ac:dyDescent="0.3">
      <c r="B45" s="27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</row>
    <row r="46" spans="1:62" s="26" customFormat="1" x14ac:dyDescent="0.3">
      <c r="B46" s="27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</row>
    <row r="47" spans="1:62" s="26" customFormat="1" x14ac:dyDescent="0.3">
      <c r="B47" s="27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</row>
    <row r="48" spans="1:62" s="26" customFormat="1" x14ac:dyDescent="0.3">
      <c r="B48" s="27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</row>
    <row r="49" spans="2:62" s="26" customFormat="1" x14ac:dyDescent="0.3">
      <c r="B49" s="27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</row>
    <row r="50" spans="2:62" s="26" customFormat="1" x14ac:dyDescent="0.3">
      <c r="B50" s="27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</row>
    <row r="51" spans="2:62" s="26" customFormat="1" x14ac:dyDescent="0.3">
      <c r="B51" s="27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</row>
    <row r="52" spans="2:62" s="26" customFormat="1" x14ac:dyDescent="0.3">
      <c r="B52" s="27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</row>
    <row r="53" spans="2:62" s="26" customFormat="1" x14ac:dyDescent="0.3">
      <c r="B53" s="27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</row>
    <row r="54" spans="2:62" s="26" customFormat="1" x14ac:dyDescent="0.3">
      <c r="B54" s="27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</row>
    <row r="55" spans="2:62" s="26" customFormat="1" x14ac:dyDescent="0.3">
      <c r="B55" s="27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</row>
    <row r="56" spans="2:62" s="26" customFormat="1" x14ac:dyDescent="0.3">
      <c r="B56" s="27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</row>
    <row r="57" spans="2:62" s="26" customFormat="1" x14ac:dyDescent="0.3">
      <c r="B57" s="27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</row>
    <row r="58" spans="2:62" s="26" customFormat="1" x14ac:dyDescent="0.3">
      <c r="B58" s="27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</row>
    <row r="59" spans="2:62" s="26" customFormat="1" x14ac:dyDescent="0.3">
      <c r="B59" s="27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</row>
    <row r="60" spans="2:62" s="26" customFormat="1" x14ac:dyDescent="0.3">
      <c r="B60" s="27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</row>
    <row r="61" spans="2:62" s="26" customFormat="1" x14ac:dyDescent="0.3">
      <c r="B61" s="27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</row>
    <row r="62" spans="2:62" s="26" customFormat="1" x14ac:dyDescent="0.3">
      <c r="B62" s="27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</row>
    <row r="63" spans="2:62" s="26" customFormat="1" x14ac:dyDescent="0.3">
      <c r="B63" s="27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</row>
    <row r="64" spans="2:62" s="26" customFormat="1" x14ac:dyDescent="0.3">
      <c r="B64" s="27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</row>
    <row r="65" spans="2:62" s="26" customFormat="1" x14ac:dyDescent="0.3">
      <c r="B65" s="27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</row>
    <row r="66" spans="2:62" s="26" customFormat="1" x14ac:dyDescent="0.3">
      <c r="B66" s="27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</row>
    <row r="67" spans="2:62" s="26" customFormat="1" x14ac:dyDescent="0.3">
      <c r="B67" s="27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</row>
    <row r="68" spans="2:62" s="26" customFormat="1" x14ac:dyDescent="0.3">
      <c r="B68" s="27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</row>
    <row r="69" spans="2:62" s="26" customFormat="1" x14ac:dyDescent="0.3">
      <c r="B69" s="27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</row>
    <row r="70" spans="2:62" s="26" customFormat="1" x14ac:dyDescent="0.3">
      <c r="B70" s="27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</row>
    <row r="71" spans="2:62" s="26" customFormat="1" x14ac:dyDescent="0.3">
      <c r="B71" s="27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</row>
    <row r="72" spans="2:62" s="26" customFormat="1" x14ac:dyDescent="0.3">
      <c r="B72" s="27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</row>
    <row r="73" spans="2:62" s="26" customFormat="1" x14ac:dyDescent="0.3">
      <c r="B73" s="27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</row>
    <row r="74" spans="2:62" s="26" customFormat="1" x14ac:dyDescent="0.3">
      <c r="B74" s="27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</row>
    <row r="75" spans="2:62" s="26" customFormat="1" x14ac:dyDescent="0.3">
      <c r="B75" s="27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</row>
    <row r="76" spans="2:62" s="26" customFormat="1" x14ac:dyDescent="0.3">
      <c r="B76" s="27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</row>
    <row r="77" spans="2:62" s="26" customFormat="1" x14ac:dyDescent="0.3">
      <c r="B77" s="27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</row>
    <row r="78" spans="2:62" s="26" customFormat="1" x14ac:dyDescent="0.3">
      <c r="B78" s="27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</row>
    <row r="79" spans="2:62" s="26" customFormat="1" x14ac:dyDescent="0.3">
      <c r="B79" s="27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</row>
    <row r="80" spans="2:62" s="26" customFormat="1" x14ac:dyDescent="0.3">
      <c r="B80" s="27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</row>
    <row r="81" spans="2:62" s="26" customFormat="1" x14ac:dyDescent="0.3">
      <c r="B81" s="27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</row>
    <row r="82" spans="2:62" s="26" customFormat="1" x14ac:dyDescent="0.3">
      <c r="B82" s="27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</row>
    <row r="83" spans="2:62" s="26" customFormat="1" x14ac:dyDescent="0.3">
      <c r="B83" s="27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</row>
    <row r="84" spans="2:62" s="26" customFormat="1" x14ac:dyDescent="0.3">
      <c r="B84" s="27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</row>
    <row r="85" spans="2:62" s="26" customFormat="1" x14ac:dyDescent="0.3">
      <c r="B85" s="27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</row>
    <row r="86" spans="2:62" s="26" customFormat="1" x14ac:dyDescent="0.3">
      <c r="B86" s="27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</row>
    <row r="87" spans="2:62" s="26" customFormat="1" x14ac:dyDescent="0.3">
      <c r="B87" s="27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</row>
    <row r="88" spans="2:62" s="26" customFormat="1" x14ac:dyDescent="0.3">
      <c r="B88" s="27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</row>
    <row r="89" spans="2:62" s="26" customFormat="1" x14ac:dyDescent="0.3">
      <c r="B89" s="27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</row>
    <row r="90" spans="2:62" s="26" customFormat="1" x14ac:dyDescent="0.3">
      <c r="B90" s="27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</row>
    <row r="91" spans="2:62" s="26" customFormat="1" x14ac:dyDescent="0.3">
      <c r="B91" s="27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</row>
    <row r="92" spans="2:62" s="26" customFormat="1" x14ac:dyDescent="0.3">
      <c r="B92" s="27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</row>
    <row r="93" spans="2:62" s="26" customFormat="1" x14ac:dyDescent="0.3">
      <c r="B93" s="27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</row>
    <row r="94" spans="2:62" s="26" customFormat="1" x14ac:dyDescent="0.3">
      <c r="B94" s="27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</row>
    <row r="95" spans="2:62" s="26" customFormat="1" x14ac:dyDescent="0.3">
      <c r="B95" s="27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</row>
    <row r="96" spans="2:62" s="26" customFormat="1" x14ac:dyDescent="0.3">
      <c r="B96" s="27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</row>
    <row r="97" spans="2:62" s="26" customFormat="1" x14ac:dyDescent="0.3">
      <c r="B97" s="27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</row>
    <row r="98" spans="2:62" s="26" customFormat="1" x14ac:dyDescent="0.3">
      <c r="B98" s="27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</row>
    <row r="99" spans="2:62" s="26" customFormat="1" x14ac:dyDescent="0.3">
      <c r="B99" s="27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</row>
    <row r="100" spans="2:62" s="26" customFormat="1" x14ac:dyDescent="0.3">
      <c r="B100" s="27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</row>
    <row r="101" spans="2:62" s="26" customFormat="1" x14ac:dyDescent="0.3">
      <c r="B101" s="27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</row>
    <row r="102" spans="2:62" s="26" customFormat="1" x14ac:dyDescent="0.3">
      <c r="B102" s="27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</row>
    <row r="103" spans="2:62" s="26" customFormat="1" x14ac:dyDescent="0.3">
      <c r="B103" s="27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</row>
    <row r="104" spans="2:62" s="26" customFormat="1" x14ac:dyDescent="0.3">
      <c r="B104" s="27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</row>
    <row r="105" spans="2:62" s="26" customFormat="1" x14ac:dyDescent="0.3">
      <c r="B105" s="27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</row>
    <row r="106" spans="2:62" s="26" customFormat="1" x14ac:dyDescent="0.3">
      <c r="B106" s="27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</row>
    <row r="107" spans="2:62" s="26" customFormat="1" x14ac:dyDescent="0.3">
      <c r="B107" s="27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</row>
    <row r="108" spans="2:62" s="26" customFormat="1" x14ac:dyDescent="0.3">
      <c r="B108" s="27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</row>
    <row r="109" spans="2:62" s="26" customFormat="1" x14ac:dyDescent="0.3">
      <c r="B109" s="27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</row>
    <row r="110" spans="2:62" s="26" customFormat="1" x14ac:dyDescent="0.3">
      <c r="B110" s="27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</row>
    <row r="111" spans="2:62" s="26" customFormat="1" x14ac:dyDescent="0.3">
      <c r="B111" s="27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</row>
    <row r="112" spans="2:62" s="26" customFormat="1" x14ac:dyDescent="0.3">
      <c r="B112" s="27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</row>
    <row r="113" spans="2:62" s="26" customFormat="1" x14ac:dyDescent="0.3">
      <c r="B113" s="27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</row>
    <row r="114" spans="2:62" s="26" customFormat="1" x14ac:dyDescent="0.3">
      <c r="B114" s="27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</row>
    <row r="115" spans="2:62" s="26" customFormat="1" x14ac:dyDescent="0.3">
      <c r="B115" s="27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</row>
    <row r="116" spans="2:62" s="26" customFormat="1" x14ac:dyDescent="0.3">
      <c r="B116" s="27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</row>
    <row r="117" spans="2:62" s="26" customFormat="1" x14ac:dyDescent="0.3">
      <c r="B117" s="27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</row>
    <row r="118" spans="2:62" s="26" customFormat="1" x14ac:dyDescent="0.3">
      <c r="B118" s="27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</row>
    <row r="119" spans="2:62" s="26" customFormat="1" x14ac:dyDescent="0.3">
      <c r="B119" s="27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</row>
    <row r="120" spans="2:62" s="26" customFormat="1" x14ac:dyDescent="0.3">
      <c r="B120" s="27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</row>
    <row r="121" spans="2:62" s="26" customFormat="1" x14ac:dyDescent="0.3">
      <c r="B121" s="27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</row>
    <row r="122" spans="2:62" s="26" customFormat="1" x14ac:dyDescent="0.3">
      <c r="B122" s="27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</row>
    <row r="123" spans="2:62" s="26" customFormat="1" x14ac:dyDescent="0.3">
      <c r="B123" s="27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</row>
    <row r="124" spans="2:62" s="26" customFormat="1" x14ac:dyDescent="0.3">
      <c r="B124" s="27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</row>
    <row r="125" spans="2:62" s="26" customFormat="1" x14ac:dyDescent="0.3">
      <c r="B125" s="27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</row>
    <row r="126" spans="2:62" s="26" customFormat="1" x14ac:dyDescent="0.3">
      <c r="B126" s="27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</row>
    <row r="127" spans="2:62" s="26" customFormat="1" x14ac:dyDescent="0.3">
      <c r="B127" s="27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</row>
    <row r="128" spans="2:62" s="26" customFormat="1" x14ac:dyDescent="0.3">
      <c r="B128" s="27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</row>
    <row r="129" spans="2:62" s="26" customFormat="1" x14ac:dyDescent="0.3">
      <c r="B129" s="27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</row>
    <row r="130" spans="2:62" s="26" customFormat="1" x14ac:dyDescent="0.3">
      <c r="B130" s="27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</row>
    <row r="131" spans="2:62" s="26" customFormat="1" x14ac:dyDescent="0.3">
      <c r="B131" s="27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</row>
    <row r="132" spans="2:62" s="26" customFormat="1" x14ac:dyDescent="0.3">
      <c r="B132" s="27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</row>
    <row r="133" spans="2:62" s="26" customFormat="1" x14ac:dyDescent="0.3">
      <c r="B133" s="27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</row>
    <row r="134" spans="2:62" s="26" customFormat="1" x14ac:dyDescent="0.3">
      <c r="B134" s="27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</row>
    <row r="135" spans="2:62" s="26" customFormat="1" x14ac:dyDescent="0.3">
      <c r="B135" s="27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</row>
    <row r="136" spans="2:62" s="26" customFormat="1" x14ac:dyDescent="0.3">
      <c r="B136" s="27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</row>
    <row r="137" spans="2:62" s="26" customFormat="1" x14ac:dyDescent="0.3">
      <c r="B137" s="27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</row>
    <row r="138" spans="2:62" s="26" customFormat="1" x14ac:dyDescent="0.3">
      <c r="B138" s="27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</row>
    <row r="139" spans="2:62" s="26" customFormat="1" x14ac:dyDescent="0.3">
      <c r="B139" s="27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</row>
    <row r="140" spans="2:62" s="26" customFormat="1" x14ac:dyDescent="0.3">
      <c r="B140" s="27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</row>
    <row r="141" spans="2:62" s="26" customFormat="1" x14ac:dyDescent="0.3">
      <c r="B141" s="27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</row>
    <row r="142" spans="2:62" s="26" customFormat="1" x14ac:dyDescent="0.3">
      <c r="B142" s="27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</row>
    <row r="143" spans="2:62" s="26" customFormat="1" x14ac:dyDescent="0.3">
      <c r="B143" s="27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</row>
    <row r="144" spans="2:62" s="26" customFormat="1" x14ac:dyDescent="0.3">
      <c r="B144" s="27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</row>
    <row r="145" spans="2:62" s="26" customFormat="1" x14ac:dyDescent="0.3">
      <c r="B145" s="27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</row>
    <row r="146" spans="2:62" s="26" customFormat="1" x14ac:dyDescent="0.3">
      <c r="B146" s="27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</row>
    <row r="147" spans="2:62" s="26" customFormat="1" x14ac:dyDescent="0.3">
      <c r="B147" s="27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</row>
    <row r="148" spans="2:62" s="26" customFormat="1" x14ac:dyDescent="0.3">
      <c r="B148" s="27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</row>
    <row r="149" spans="2:62" s="26" customFormat="1" x14ac:dyDescent="0.3">
      <c r="B149" s="27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</row>
    <row r="150" spans="2:62" s="26" customFormat="1" x14ac:dyDescent="0.3">
      <c r="B150" s="27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</row>
    <row r="151" spans="2:62" s="26" customFormat="1" x14ac:dyDescent="0.3">
      <c r="B151" s="27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</row>
    <row r="152" spans="2:62" s="26" customFormat="1" x14ac:dyDescent="0.3">
      <c r="B152" s="27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</row>
    <row r="153" spans="2:62" s="26" customFormat="1" x14ac:dyDescent="0.3">
      <c r="B153" s="27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</row>
    <row r="154" spans="2:62" s="26" customFormat="1" x14ac:dyDescent="0.3">
      <c r="B154" s="27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</row>
    <row r="155" spans="2:62" s="26" customFormat="1" x14ac:dyDescent="0.3">
      <c r="B155" s="27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</row>
    <row r="156" spans="2:62" s="26" customFormat="1" x14ac:dyDescent="0.3">
      <c r="B156" s="27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</row>
    <row r="157" spans="2:62" s="26" customFormat="1" x14ac:dyDescent="0.3">
      <c r="B157" s="27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</row>
    <row r="158" spans="2:62" s="26" customFormat="1" x14ac:dyDescent="0.3">
      <c r="B158" s="27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</row>
    <row r="159" spans="2:62" s="26" customFormat="1" x14ac:dyDescent="0.3">
      <c r="B159" s="27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</row>
    <row r="160" spans="2:62" s="26" customFormat="1" x14ac:dyDescent="0.3">
      <c r="B160" s="27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</row>
    <row r="161" spans="2:62" s="26" customFormat="1" x14ac:dyDescent="0.3">
      <c r="B161" s="27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</row>
    <row r="162" spans="2:62" s="26" customFormat="1" x14ac:dyDescent="0.3">
      <c r="B162" s="27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</row>
    <row r="163" spans="2:62" s="26" customFormat="1" x14ac:dyDescent="0.3">
      <c r="B163" s="27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</row>
    <row r="164" spans="2:62" s="26" customFormat="1" x14ac:dyDescent="0.3">
      <c r="B164" s="27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</row>
    <row r="165" spans="2:62" s="26" customFormat="1" x14ac:dyDescent="0.3">
      <c r="B165" s="27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</row>
    <row r="166" spans="2:62" s="26" customFormat="1" x14ac:dyDescent="0.3">
      <c r="B166" s="27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</row>
    <row r="167" spans="2:62" s="26" customFormat="1" x14ac:dyDescent="0.3">
      <c r="B167" s="27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</row>
    <row r="168" spans="2:62" s="26" customFormat="1" x14ac:dyDescent="0.3">
      <c r="B168" s="27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</row>
    <row r="169" spans="2:62" s="26" customFormat="1" x14ac:dyDescent="0.3">
      <c r="B169" s="27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</row>
    <row r="170" spans="2:62" s="26" customFormat="1" x14ac:dyDescent="0.3">
      <c r="B170" s="27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</row>
    <row r="171" spans="2:62" s="26" customFormat="1" x14ac:dyDescent="0.3">
      <c r="B171" s="27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</row>
    <row r="172" spans="2:62" s="26" customFormat="1" x14ac:dyDescent="0.3">
      <c r="B172" s="27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</row>
    <row r="173" spans="2:62" s="26" customFormat="1" x14ac:dyDescent="0.3">
      <c r="B173" s="27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</row>
    <row r="174" spans="2:62" s="26" customFormat="1" x14ac:dyDescent="0.3">
      <c r="B174" s="27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</row>
    <row r="175" spans="2:62" s="26" customFormat="1" x14ac:dyDescent="0.3">
      <c r="B175" s="27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</row>
    <row r="176" spans="2:62" s="26" customFormat="1" x14ac:dyDescent="0.3">
      <c r="B176" s="27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</row>
    <row r="177" spans="2:62" s="26" customFormat="1" x14ac:dyDescent="0.3">
      <c r="B177" s="27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</row>
    <row r="178" spans="2:62" s="26" customFormat="1" x14ac:dyDescent="0.3">
      <c r="B178" s="27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</row>
    <row r="179" spans="2:62" s="26" customFormat="1" x14ac:dyDescent="0.3">
      <c r="B179" s="27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</row>
    <row r="180" spans="2:62" s="26" customFormat="1" x14ac:dyDescent="0.3">
      <c r="B180" s="27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</row>
    <row r="181" spans="2:62" s="26" customFormat="1" x14ac:dyDescent="0.3">
      <c r="B181" s="27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</row>
    <row r="182" spans="2:62" s="26" customFormat="1" x14ac:dyDescent="0.3">
      <c r="B182" s="27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</row>
    <row r="183" spans="2:62" s="26" customFormat="1" x14ac:dyDescent="0.3">
      <c r="B183" s="27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</row>
    <row r="184" spans="2:62" s="26" customFormat="1" x14ac:dyDescent="0.3">
      <c r="B184" s="27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</row>
    <row r="185" spans="2:62" s="26" customFormat="1" x14ac:dyDescent="0.3">
      <c r="B185" s="27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</row>
    <row r="186" spans="2:62" s="26" customFormat="1" x14ac:dyDescent="0.3">
      <c r="B186" s="27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</row>
    <row r="187" spans="2:62" s="26" customFormat="1" x14ac:dyDescent="0.3">
      <c r="B187" s="27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</row>
    <row r="188" spans="2:62" s="26" customFormat="1" x14ac:dyDescent="0.3">
      <c r="B188" s="27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</row>
    <row r="189" spans="2:62" s="26" customFormat="1" x14ac:dyDescent="0.3">
      <c r="B189" s="27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</row>
    <row r="190" spans="2:62" s="26" customFormat="1" x14ac:dyDescent="0.3">
      <c r="B190" s="27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</row>
    <row r="191" spans="2:62" s="26" customFormat="1" x14ac:dyDescent="0.3">
      <c r="B191" s="27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</row>
    <row r="192" spans="2:62" s="26" customFormat="1" x14ac:dyDescent="0.3">
      <c r="B192" s="27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</row>
    <row r="193" spans="2:62" s="26" customFormat="1" x14ac:dyDescent="0.3">
      <c r="B193" s="27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</row>
    <row r="194" spans="2:62" s="26" customFormat="1" x14ac:dyDescent="0.3">
      <c r="B194" s="27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</row>
    <row r="195" spans="2:62" s="26" customFormat="1" x14ac:dyDescent="0.3">
      <c r="B195" s="27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</row>
    <row r="196" spans="2:62" s="26" customFormat="1" x14ac:dyDescent="0.3">
      <c r="B196" s="27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</row>
    <row r="197" spans="2:62" s="26" customFormat="1" x14ac:dyDescent="0.3">
      <c r="B197" s="27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</row>
    <row r="198" spans="2:62" s="26" customFormat="1" x14ac:dyDescent="0.3">
      <c r="B198" s="27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</row>
    <row r="199" spans="2:62" s="26" customFormat="1" x14ac:dyDescent="0.3">
      <c r="B199" s="27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</row>
    <row r="200" spans="2:62" s="1" customFormat="1" x14ac:dyDescent="0.3">
      <c r="B200" s="29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</row>
    <row r="201" spans="2:62" s="1" customFormat="1" x14ac:dyDescent="0.3">
      <c r="B201" s="29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</row>
    <row r="202" spans="2:62" s="1" customFormat="1" x14ac:dyDescent="0.3">
      <c r="B202" s="29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</row>
    <row r="203" spans="2:62" s="1" customFormat="1" x14ac:dyDescent="0.3">
      <c r="B203" s="29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</row>
    <row r="204" spans="2:62" s="1" customFormat="1" x14ac:dyDescent="0.3">
      <c r="B204" s="29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</row>
    <row r="205" spans="2:62" s="1" customFormat="1" x14ac:dyDescent="0.3">
      <c r="B205" s="29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</row>
    <row r="206" spans="2:62" s="1" customFormat="1" x14ac:dyDescent="0.3">
      <c r="B206" s="29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</row>
    <row r="207" spans="2:62" s="1" customFormat="1" x14ac:dyDescent="0.3">
      <c r="B207" s="29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</row>
    <row r="208" spans="2:62" s="1" customFormat="1" x14ac:dyDescent="0.3">
      <c r="B208" s="29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</row>
    <row r="209" spans="2:62" s="1" customFormat="1" x14ac:dyDescent="0.3">
      <c r="B209" s="29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</row>
    <row r="210" spans="2:62" s="1" customFormat="1" x14ac:dyDescent="0.3">
      <c r="B210" s="29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</row>
    <row r="211" spans="2:62" s="1" customFormat="1" x14ac:dyDescent="0.3">
      <c r="B211" s="29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</row>
    <row r="212" spans="2:62" s="1" customFormat="1" x14ac:dyDescent="0.3">
      <c r="B212" s="29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</row>
    <row r="213" spans="2:62" s="1" customFormat="1" x14ac:dyDescent="0.3">
      <c r="B213" s="29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</row>
    <row r="214" spans="2:62" s="1" customFormat="1" x14ac:dyDescent="0.3">
      <c r="B214" s="29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</row>
    <row r="215" spans="2:62" s="1" customFormat="1" x14ac:dyDescent="0.3">
      <c r="B215" s="29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</row>
    <row r="216" spans="2:62" s="1" customFormat="1" x14ac:dyDescent="0.3">
      <c r="B216" s="29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</row>
    <row r="217" spans="2:62" s="1" customFormat="1" x14ac:dyDescent="0.3">
      <c r="B217" s="29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</row>
    <row r="218" spans="2:62" s="1" customFormat="1" x14ac:dyDescent="0.3">
      <c r="B218" s="29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</row>
    <row r="219" spans="2:62" s="1" customFormat="1" x14ac:dyDescent="0.3">
      <c r="B219" s="29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</row>
    <row r="220" spans="2:62" s="1" customFormat="1" x14ac:dyDescent="0.3">
      <c r="B220" s="29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</row>
    <row r="221" spans="2:62" s="1" customFormat="1" x14ac:dyDescent="0.3">
      <c r="B221" s="29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</row>
    <row r="222" spans="2:62" s="1" customFormat="1" x14ac:dyDescent="0.3">
      <c r="B222" s="29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</row>
    <row r="223" spans="2:62" s="1" customFormat="1" x14ac:dyDescent="0.3">
      <c r="B223" s="29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</row>
    <row r="224" spans="2:62" s="1" customFormat="1" x14ac:dyDescent="0.3">
      <c r="B224" s="29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</row>
    <row r="225" spans="2:62" s="1" customFormat="1" x14ac:dyDescent="0.3">
      <c r="B225" s="29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</row>
    <row r="226" spans="2:62" s="1" customFormat="1" x14ac:dyDescent="0.3">
      <c r="B226" s="29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</row>
    <row r="227" spans="2:62" s="1" customFormat="1" x14ac:dyDescent="0.3">
      <c r="B227" s="29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</row>
    <row r="228" spans="2:62" s="1" customFormat="1" x14ac:dyDescent="0.3">
      <c r="B228" s="29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</row>
    <row r="229" spans="2:62" s="1" customFormat="1" x14ac:dyDescent="0.3">
      <c r="B229" s="29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</row>
    <row r="230" spans="2:62" s="1" customFormat="1" x14ac:dyDescent="0.3">
      <c r="B230" s="29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</row>
    <row r="231" spans="2:62" s="1" customFormat="1" x14ac:dyDescent="0.3">
      <c r="B231" s="29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</row>
    <row r="232" spans="2:62" s="1" customFormat="1" x14ac:dyDescent="0.3">
      <c r="B232" s="29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</row>
    <row r="233" spans="2:62" s="1" customFormat="1" x14ac:dyDescent="0.3">
      <c r="B233" s="29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</row>
    <row r="234" spans="2:62" s="1" customFormat="1" x14ac:dyDescent="0.3">
      <c r="B234" s="29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</row>
    <row r="235" spans="2:62" s="1" customFormat="1" x14ac:dyDescent="0.3">
      <c r="B235" s="29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</row>
    <row r="236" spans="2:62" s="1" customFormat="1" x14ac:dyDescent="0.3">
      <c r="B236" s="29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</row>
    <row r="237" spans="2:62" s="1" customFormat="1" x14ac:dyDescent="0.3">
      <c r="B237" s="29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</row>
    <row r="238" spans="2:62" s="1" customFormat="1" x14ac:dyDescent="0.3">
      <c r="B238" s="29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</row>
    <row r="239" spans="2:62" s="1" customFormat="1" x14ac:dyDescent="0.3">
      <c r="B239" s="29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</row>
    <row r="240" spans="2:62" s="1" customFormat="1" x14ac:dyDescent="0.3">
      <c r="B240" s="29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</row>
    <row r="241" spans="2:62" s="1" customFormat="1" x14ac:dyDescent="0.3">
      <c r="B241" s="29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</row>
    <row r="242" spans="2:62" s="1" customFormat="1" x14ac:dyDescent="0.3">
      <c r="B242" s="29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</row>
    <row r="243" spans="2:62" s="1" customFormat="1" x14ac:dyDescent="0.3">
      <c r="B243" s="29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</row>
    <row r="244" spans="2:62" s="1" customFormat="1" x14ac:dyDescent="0.3">
      <c r="B244" s="29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</row>
    <row r="245" spans="2:62" s="1" customFormat="1" x14ac:dyDescent="0.3">
      <c r="B245" s="29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</row>
    <row r="246" spans="2:62" s="1" customFormat="1" x14ac:dyDescent="0.3">
      <c r="B246" s="29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</row>
    <row r="247" spans="2:62" s="1" customFormat="1" x14ac:dyDescent="0.3">
      <c r="B247" s="29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</row>
    <row r="248" spans="2:62" s="1" customFormat="1" x14ac:dyDescent="0.3">
      <c r="B248" s="29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</row>
    <row r="249" spans="2:62" s="1" customFormat="1" x14ac:dyDescent="0.3">
      <c r="B249" s="29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</row>
    <row r="250" spans="2:62" s="1" customFormat="1" x14ac:dyDescent="0.3">
      <c r="B250" s="29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</row>
    <row r="251" spans="2:62" s="1" customFormat="1" x14ac:dyDescent="0.3">
      <c r="B251" s="29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</row>
    <row r="252" spans="2:62" s="1" customFormat="1" x14ac:dyDescent="0.3">
      <c r="B252" s="29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</row>
    <row r="253" spans="2:62" s="1" customFormat="1" x14ac:dyDescent="0.3">
      <c r="B253" s="29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</row>
    <row r="254" spans="2:62" s="1" customFormat="1" x14ac:dyDescent="0.3">
      <c r="B254" s="29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</row>
    <row r="255" spans="2:62" s="1" customFormat="1" x14ac:dyDescent="0.3">
      <c r="B255" s="29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</row>
    <row r="256" spans="2:62" s="1" customFormat="1" x14ac:dyDescent="0.3">
      <c r="B256" s="29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</row>
    <row r="257" spans="2:62" s="1" customFormat="1" x14ac:dyDescent="0.3">
      <c r="B257" s="29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</row>
    <row r="258" spans="2:62" s="1" customFormat="1" x14ac:dyDescent="0.3">
      <c r="B258" s="29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</row>
    <row r="259" spans="2:62" s="1" customFormat="1" x14ac:dyDescent="0.3">
      <c r="B259" s="29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</row>
    <row r="260" spans="2:62" s="1" customFormat="1" x14ac:dyDescent="0.3">
      <c r="B260" s="29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</row>
    <row r="261" spans="2:62" s="1" customFormat="1" x14ac:dyDescent="0.3">
      <c r="B261" s="29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</row>
    <row r="262" spans="2:62" s="1" customFormat="1" x14ac:dyDescent="0.3">
      <c r="B262" s="29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</row>
    <row r="263" spans="2:62" s="1" customFormat="1" x14ac:dyDescent="0.3">
      <c r="B263" s="29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</row>
    <row r="264" spans="2:62" s="1" customFormat="1" x14ac:dyDescent="0.3">
      <c r="B264" s="29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</row>
    <row r="265" spans="2:62" s="1" customFormat="1" x14ac:dyDescent="0.3">
      <c r="B265" s="29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</row>
    <row r="266" spans="2:62" s="1" customFormat="1" x14ac:dyDescent="0.3">
      <c r="B266" s="29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</row>
    <row r="267" spans="2:62" s="1" customFormat="1" x14ac:dyDescent="0.3">
      <c r="B267" s="29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</row>
    <row r="268" spans="2:62" s="1" customFormat="1" x14ac:dyDescent="0.3">
      <c r="B268" s="29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</row>
    <row r="269" spans="2:62" s="1" customFormat="1" x14ac:dyDescent="0.3">
      <c r="B269" s="29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</row>
    <row r="270" spans="2:62" s="1" customFormat="1" x14ac:dyDescent="0.3">
      <c r="B270" s="29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</row>
    <row r="271" spans="2:62" s="1" customFormat="1" x14ac:dyDescent="0.3">
      <c r="B271" s="29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</row>
    <row r="272" spans="2:62" s="1" customFormat="1" x14ac:dyDescent="0.3">
      <c r="B272" s="29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</row>
    <row r="273" spans="2:62" s="1" customFormat="1" x14ac:dyDescent="0.3">
      <c r="B273" s="29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</row>
    <row r="274" spans="2:62" s="1" customFormat="1" x14ac:dyDescent="0.3">
      <c r="B274" s="29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</row>
    <row r="275" spans="2:62" s="1" customFormat="1" x14ac:dyDescent="0.3">
      <c r="B275" s="29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</row>
    <row r="276" spans="2:62" s="1" customFormat="1" x14ac:dyDescent="0.3">
      <c r="B276" s="29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</row>
    <row r="277" spans="2:62" s="1" customFormat="1" x14ac:dyDescent="0.3">
      <c r="B277" s="29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</row>
    <row r="278" spans="2:62" s="1" customFormat="1" x14ac:dyDescent="0.3">
      <c r="B278" s="29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</row>
    <row r="279" spans="2:62" s="1" customFormat="1" x14ac:dyDescent="0.3">
      <c r="B279" s="29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</row>
    <row r="280" spans="2:62" s="1" customFormat="1" x14ac:dyDescent="0.3">
      <c r="B280" s="29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</row>
    <row r="281" spans="2:62" s="1" customFormat="1" x14ac:dyDescent="0.3">
      <c r="B281" s="29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</row>
    <row r="282" spans="2:62" s="1" customFormat="1" x14ac:dyDescent="0.3">
      <c r="B282" s="29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</row>
    <row r="283" spans="2:62" s="1" customFormat="1" x14ac:dyDescent="0.3">
      <c r="B283" s="29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</row>
    <row r="284" spans="2:62" s="1" customFormat="1" x14ac:dyDescent="0.3">
      <c r="B284" s="29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</row>
    <row r="285" spans="2:62" s="1" customFormat="1" x14ac:dyDescent="0.3">
      <c r="B285" s="29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</row>
    <row r="286" spans="2:62" s="1" customFormat="1" x14ac:dyDescent="0.3">
      <c r="B286" s="29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</row>
    <row r="287" spans="2:62" s="1" customFormat="1" x14ac:dyDescent="0.3">
      <c r="B287" s="29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</row>
    <row r="288" spans="2:62" s="1" customFormat="1" x14ac:dyDescent="0.3">
      <c r="B288" s="29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</row>
    <row r="289" spans="2:62" s="1" customFormat="1" x14ac:dyDescent="0.3">
      <c r="B289" s="29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</row>
    <row r="290" spans="2:62" s="1" customFormat="1" x14ac:dyDescent="0.3">
      <c r="B290" s="29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</row>
    <row r="291" spans="2:62" s="1" customFormat="1" x14ac:dyDescent="0.3">
      <c r="B291" s="29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</row>
    <row r="292" spans="2:62" s="1" customFormat="1" x14ac:dyDescent="0.3">
      <c r="B292" s="29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</row>
    <row r="293" spans="2:62" s="1" customFormat="1" x14ac:dyDescent="0.3">
      <c r="B293" s="29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</row>
    <row r="294" spans="2:62" s="1" customFormat="1" x14ac:dyDescent="0.3">
      <c r="B294" s="29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</row>
    <row r="295" spans="2:62" s="1" customFormat="1" x14ac:dyDescent="0.3">
      <c r="B295" s="29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</row>
    <row r="296" spans="2:62" s="1" customFormat="1" x14ac:dyDescent="0.3">
      <c r="B296" s="29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</row>
    <row r="297" spans="2:62" s="1" customFormat="1" x14ac:dyDescent="0.3">
      <c r="B297" s="29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</row>
    <row r="298" spans="2:62" s="1" customFormat="1" x14ac:dyDescent="0.3">
      <c r="B298" s="29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</row>
    <row r="299" spans="2:62" s="1" customFormat="1" x14ac:dyDescent="0.3">
      <c r="B299" s="29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</row>
    <row r="300" spans="2:62" s="1" customFormat="1" x14ac:dyDescent="0.3">
      <c r="B300" s="29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</row>
    <row r="301" spans="2:62" s="1" customFormat="1" x14ac:dyDescent="0.3">
      <c r="B301" s="29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</row>
    <row r="302" spans="2:62" s="1" customFormat="1" x14ac:dyDescent="0.3">
      <c r="B302" s="29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</row>
    <row r="303" spans="2:62" s="1" customFormat="1" x14ac:dyDescent="0.3">
      <c r="B303" s="29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</row>
    <row r="304" spans="2:62" s="1" customFormat="1" x14ac:dyDescent="0.3">
      <c r="B304" s="29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</row>
    <row r="305" spans="2:62" s="1" customFormat="1" x14ac:dyDescent="0.3">
      <c r="B305" s="29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</row>
    <row r="306" spans="2:62" s="1" customFormat="1" x14ac:dyDescent="0.3">
      <c r="B306" s="29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</row>
    <row r="307" spans="2:62" s="1" customFormat="1" x14ac:dyDescent="0.3">
      <c r="B307" s="29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</row>
    <row r="308" spans="2:62" s="1" customFormat="1" x14ac:dyDescent="0.3">
      <c r="B308" s="29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</row>
    <row r="309" spans="2:62" s="1" customFormat="1" x14ac:dyDescent="0.3">
      <c r="B309" s="29"/>
    </row>
    <row r="310" spans="2:62" s="1" customFormat="1" x14ac:dyDescent="0.3">
      <c r="B310" s="29"/>
    </row>
    <row r="311" spans="2:62" s="1" customFormat="1" x14ac:dyDescent="0.3">
      <c r="B311" s="29"/>
    </row>
    <row r="312" spans="2:62" s="1" customFormat="1" x14ac:dyDescent="0.3">
      <c r="B312" s="29"/>
    </row>
    <row r="313" spans="2:62" s="1" customFormat="1" x14ac:dyDescent="0.3">
      <c r="B313" s="29"/>
    </row>
    <row r="314" spans="2:62" s="1" customFormat="1" x14ac:dyDescent="0.3"/>
    <row r="315" spans="2:62" s="1" customFormat="1" x14ac:dyDescent="0.3"/>
    <row r="316" spans="2:62" s="1" customFormat="1" x14ac:dyDescent="0.3"/>
    <row r="317" spans="2:62" s="1" customFormat="1" x14ac:dyDescent="0.3"/>
    <row r="318" spans="2:62" s="1" customFormat="1" x14ac:dyDescent="0.3"/>
    <row r="319" spans="2:62" s="1" customFormat="1" x14ac:dyDescent="0.3"/>
    <row r="320" spans="2:62" s="1" customFormat="1" x14ac:dyDescent="0.3"/>
    <row r="321" s="1" customFormat="1" x14ac:dyDescent="0.3"/>
    <row r="322" s="1" customFormat="1" x14ac:dyDescent="0.3"/>
    <row r="323" s="1" customFormat="1" x14ac:dyDescent="0.3"/>
    <row r="324" s="1" customFormat="1" x14ac:dyDescent="0.3"/>
    <row r="325" s="1" customFormat="1" x14ac:dyDescent="0.3"/>
    <row r="326" s="1" customFormat="1" x14ac:dyDescent="0.3"/>
    <row r="327" s="1" customFormat="1" x14ac:dyDescent="0.3"/>
    <row r="328" s="1" customFormat="1" x14ac:dyDescent="0.3"/>
    <row r="329" s="1" customFormat="1" x14ac:dyDescent="0.3"/>
    <row r="330" s="1" customFormat="1" x14ac:dyDescent="0.3"/>
    <row r="331" s="1" customFormat="1" x14ac:dyDescent="0.3"/>
    <row r="332" s="1" customFormat="1" x14ac:dyDescent="0.3"/>
    <row r="333" s="1" customFormat="1" x14ac:dyDescent="0.3"/>
    <row r="334" s="1" customFormat="1" x14ac:dyDescent="0.3"/>
    <row r="335" s="1" customFormat="1" x14ac:dyDescent="0.3"/>
    <row r="336" s="1" customFormat="1" x14ac:dyDescent="0.3"/>
    <row r="337" s="1" customFormat="1" x14ac:dyDescent="0.3"/>
    <row r="338" s="1" customFormat="1" x14ac:dyDescent="0.3"/>
    <row r="339" s="1" customFormat="1" x14ac:dyDescent="0.3"/>
    <row r="340" s="1" customFormat="1" x14ac:dyDescent="0.3"/>
    <row r="341" s="1" customFormat="1" x14ac:dyDescent="0.3"/>
    <row r="342" s="1" customFormat="1" x14ac:dyDescent="0.3"/>
    <row r="343" s="1" customFormat="1" x14ac:dyDescent="0.3"/>
    <row r="344" s="1" customFormat="1" x14ac:dyDescent="0.3"/>
    <row r="345" s="1" customFormat="1" x14ac:dyDescent="0.3"/>
    <row r="346" s="1" customFormat="1" x14ac:dyDescent="0.3"/>
    <row r="347" s="1" customFormat="1" x14ac:dyDescent="0.3"/>
    <row r="348" s="1" customFormat="1" x14ac:dyDescent="0.3"/>
    <row r="349" s="1" customFormat="1" x14ac:dyDescent="0.3"/>
    <row r="350" s="1" customFormat="1" x14ac:dyDescent="0.3"/>
    <row r="351" s="1" customFormat="1" x14ac:dyDescent="0.3"/>
    <row r="352" s="1" customFormat="1" x14ac:dyDescent="0.3"/>
    <row r="353" s="1" customFormat="1" x14ac:dyDescent="0.3"/>
    <row r="354" s="1" customFormat="1" x14ac:dyDescent="0.3"/>
    <row r="355" s="1" customFormat="1" x14ac:dyDescent="0.3"/>
    <row r="356" s="1" customFormat="1" x14ac:dyDescent="0.3"/>
    <row r="357" s="1" customFormat="1" x14ac:dyDescent="0.3"/>
    <row r="358" s="1" customFormat="1" x14ac:dyDescent="0.3"/>
    <row r="359" s="1" customFormat="1" x14ac:dyDescent="0.3"/>
    <row r="360" s="1" customFormat="1" x14ac:dyDescent="0.3"/>
    <row r="361" s="1" customFormat="1" x14ac:dyDescent="0.3"/>
    <row r="362" s="1" customFormat="1" x14ac:dyDescent="0.3"/>
    <row r="363" s="1" customFormat="1" x14ac:dyDescent="0.3"/>
    <row r="364" s="1" customFormat="1" x14ac:dyDescent="0.3"/>
    <row r="365" s="1" customFormat="1" x14ac:dyDescent="0.3"/>
    <row r="366" s="1" customFormat="1" x14ac:dyDescent="0.3"/>
    <row r="367" s="1" customFormat="1" x14ac:dyDescent="0.3"/>
    <row r="368" s="1" customFormat="1" x14ac:dyDescent="0.3"/>
    <row r="369" s="1" customFormat="1" x14ac:dyDescent="0.3"/>
    <row r="370" s="1" customFormat="1" x14ac:dyDescent="0.3"/>
    <row r="371" s="1" customFormat="1" x14ac:dyDescent="0.3"/>
    <row r="372" s="1" customFormat="1" x14ac:dyDescent="0.3"/>
    <row r="373" s="1" customFormat="1" x14ac:dyDescent="0.3"/>
    <row r="374" s="1" customFormat="1" x14ac:dyDescent="0.3"/>
    <row r="375" s="1" customFormat="1" x14ac:dyDescent="0.3"/>
    <row r="376" s="1" customFormat="1" x14ac:dyDescent="0.3"/>
    <row r="377" s="1" customFormat="1" x14ac:dyDescent="0.3"/>
    <row r="378" s="1" customFormat="1" x14ac:dyDescent="0.3"/>
    <row r="379" s="1" customFormat="1" x14ac:dyDescent="0.3"/>
    <row r="380" s="1" customFormat="1" x14ac:dyDescent="0.3"/>
    <row r="381" s="1" customFormat="1" x14ac:dyDescent="0.3"/>
    <row r="382" s="1" customFormat="1" x14ac:dyDescent="0.3"/>
    <row r="383" s="1" customFormat="1" x14ac:dyDescent="0.3"/>
    <row r="384" s="1" customFormat="1" x14ac:dyDescent="0.3"/>
    <row r="385" s="1" customFormat="1" x14ac:dyDescent="0.3"/>
    <row r="386" s="1" customFormat="1" x14ac:dyDescent="0.3"/>
    <row r="387" s="1" customFormat="1" x14ac:dyDescent="0.3"/>
    <row r="388" s="1" customFormat="1" x14ac:dyDescent="0.3"/>
    <row r="389" s="1" customFormat="1" x14ac:dyDescent="0.3"/>
    <row r="390" s="1" customFormat="1" x14ac:dyDescent="0.3"/>
    <row r="391" s="1" customFormat="1" x14ac:dyDescent="0.3"/>
    <row r="392" s="1" customFormat="1" x14ac:dyDescent="0.3"/>
    <row r="393" s="1" customFormat="1" x14ac:dyDescent="0.3"/>
    <row r="394" s="1" customFormat="1" x14ac:dyDescent="0.3"/>
    <row r="395" s="1" customFormat="1" x14ac:dyDescent="0.3"/>
    <row r="396" s="1" customFormat="1" x14ac:dyDescent="0.3"/>
    <row r="397" s="1" customFormat="1" x14ac:dyDescent="0.3"/>
    <row r="398" s="1" customFormat="1" x14ac:dyDescent="0.3"/>
    <row r="399" s="1" customFormat="1" x14ac:dyDescent="0.3"/>
    <row r="400" s="1" customFormat="1" x14ac:dyDescent="0.3"/>
    <row r="401" s="1" customFormat="1" x14ac:dyDescent="0.3"/>
    <row r="402" s="1" customFormat="1" x14ac:dyDescent="0.3"/>
    <row r="403" s="1" customFormat="1" x14ac:dyDescent="0.3"/>
    <row r="404" s="1" customFormat="1" x14ac:dyDescent="0.3"/>
    <row r="405" s="1" customFormat="1" x14ac:dyDescent="0.3"/>
    <row r="406" s="1" customFormat="1" x14ac:dyDescent="0.3"/>
    <row r="407" s="1" customFormat="1" x14ac:dyDescent="0.3"/>
    <row r="408" s="1" customFormat="1" x14ac:dyDescent="0.3"/>
    <row r="409" s="1" customFormat="1" x14ac:dyDescent="0.3"/>
    <row r="410" s="1" customFormat="1" x14ac:dyDescent="0.3"/>
    <row r="411" s="1" customFormat="1" x14ac:dyDescent="0.3"/>
    <row r="412" s="1" customFormat="1" x14ac:dyDescent="0.3"/>
    <row r="413" s="1" customFormat="1" x14ac:dyDescent="0.3"/>
    <row r="414" s="1" customFormat="1" x14ac:dyDescent="0.3"/>
    <row r="415" s="1" customFormat="1" x14ac:dyDescent="0.3"/>
    <row r="416" s="1" customFormat="1" x14ac:dyDescent="0.3"/>
    <row r="417" s="1" customFormat="1" x14ac:dyDescent="0.3"/>
    <row r="418" s="1" customFormat="1" x14ac:dyDescent="0.3"/>
    <row r="419" s="1" customFormat="1" x14ac:dyDescent="0.3"/>
    <row r="420" s="1" customFormat="1" x14ac:dyDescent="0.3"/>
    <row r="421" s="1" customFormat="1" x14ac:dyDescent="0.3"/>
    <row r="422" s="1" customFormat="1" x14ac:dyDescent="0.3"/>
    <row r="423" s="1" customFormat="1" x14ac:dyDescent="0.3"/>
    <row r="424" s="1" customFormat="1" x14ac:dyDescent="0.3"/>
    <row r="425" s="1" customFormat="1" x14ac:dyDescent="0.3"/>
    <row r="426" s="1" customFormat="1" x14ac:dyDescent="0.3"/>
    <row r="427" s="1" customFormat="1" x14ac:dyDescent="0.3"/>
    <row r="428" s="1" customFormat="1" x14ac:dyDescent="0.3"/>
    <row r="429" s="1" customFormat="1" x14ac:dyDescent="0.3"/>
    <row r="430" s="1" customFormat="1" x14ac:dyDescent="0.3"/>
    <row r="431" s="1" customFormat="1" x14ac:dyDescent="0.3"/>
    <row r="432" s="1" customFormat="1" x14ac:dyDescent="0.3"/>
    <row r="433" s="1" customFormat="1" x14ac:dyDescent="0.3"/>
    <row r="434" s="1" customFormat="1" x14ac:dyDescent="0.3"/>
    <row r="435" s="1" customFormat="1" x14ac:dyDescent="0.3"/>
    <row r="436" s="1" customFormat="1" x14ac:dyDescent="0.3"/>
    <row r="437" s="1" customFormat="1" x14ac:dyDescent="0.3"/>
    <row r="438" s="1" customFormat="1" x14ac:dyDescent="0.3"/>
    <row r="439" s="1" customFormat="1" x14ac:dyDescent="0.3"/>
    <row r="440" s="1" customFormat="1" x14ac:dyDescent="0.3"/>
    <row r="441" s="1" customFormat="1" x14ac:dyDescent="0.3"/>
    <row r="442" s="1" customFormat="1" x14ac:dyDescent="0.3"/>
    <row r="443" s="1" customFormat="1" x14ac:dyDescent="0.3"/>
    <row r="444" s="1" customFormat="1" x14ac:dyDescent="0.3"/>
    <row r="445" s="1" customFormat="1" x14ac:dyDescent="0.3"/>
    <row r="446" s="1" customFormat="1" x14ac:dyDescent="0.3"/>
    <row r="447" s="1" customFormat="1" x14ac:dyDescent="0.3"/>
    <row r="448" s="1" customFormat="1" x14ac:dyDescent="0.3"/>
    <row r="449" s="1" customFormat="1" x14ac:dyDescent="0.3"/>
    <row r="450" s="1" customFormat="1" x14ac:dyDescent="0.3"/>
    <row r="451" s="1" customFormat="1" x14ac:dyDescent="0.3"/>
    <row r="452" s="1" customFormat="1" x14ac:dyDescent="0.3"/>
    <row r="453" s="1" customFormat="1" x14ac:dyDescent="0.3"/>
    <row r="454" s="1" customFormat="1" x14ac:dyDescent="0.3"/>
    <row r="455" s="1" customFormat="1" x14ac:dyDescent="0.3"/>
    <row r="456" s="1" customFormat="1" x14ac:dyDescent="0.3"/>
    <row r="457" s="1" customFormat="1" x14ac:dyDescent="0.3"/>
    <row r="458" s="1" customFormat="1" x14ac:dyDescent="0.3"/>
    <row r="459" s="1" customFormat="1" x14ac:dyDescent="0.3"/>
    <row r="460" s="1" customFormat="1" x14ac:dyDescent="0.3"/>
    <row r="461" s="1" customFormat="1" x14ac:dyDescent="0.3"/>
    <row r="462" s="1" customFormat="1" x14ac:dyDescent="0.3"/>
    <row r="463" s="1" customFormat="1" x14ac:dyDescent="0.3"/>
    <row r="464" s="1" customFormat="1" x14ac:dyDescent="0.3"/>
    <row r="465" s="1" customFormat="1" x14ac:dyDescent="0.3"/>
    <row r="466" s="1" customFormat="1" x14ac:dyDescent="0.3"/>
    <row r="467" s="1" customFormat="1" x14ac:dyDescent="0.3"/>
    <row r="468" s="1" customFormat="1" x14ac:dyDescent="0.3"/>
    <row r="469" s="1" customFormat="1" x14ac:dyDescent="0.3"/>
    <row r="470" s="1" customFormat="1" x14ac:dyDescent="0.3"/>
    <row r="471" s="1" customFormat="1" x14ac:dyDescent="0.3"/>
    <row r="472" s="1" customFormat="1" x14ac:dyDescent="0.3"/>
    <row r="473" s="1" customFormat="1" x14ac:dyDescent="0.3"/>
    <row r="474" s="1" customFormat="1" x14ac:dyDescent="0.3"/>
    <row r="475" s="1" customFormat="1" x14ac:dyDescent="0.3"/>
    <row r="476" s="1" customFormat="1" x14ac:dyDescent="0.3"/>
    <row r="477" s="1" customFormat="1" x14ac:dyDescent="0.3"/>
    <row r="478" s="1" customFormat="1" x14ac:dyDescent="0.3"/>
    <row r="479" s="1" customFormat="1" x14ac:dyDescent="0.3"/>
    <row r="480" s="1" customFormat="1" x14ac:dyDescent="0.3"/>
    <row r="481" s="1" customFormat="1" x14ac:dyDescent="0.3"/>
    <row r="482" s="1" customFormat="1" x14ac:dyDescent="0.3"/>
    <row r="483" s="1" customFormat="1" x14ac:dyDescent="0.3"/>
    <row r="484" s="1" customFormat="1" x14ac:dyDescent="0.3"/>
    <row r="485" s="1" customFormat="1" x14ac:dyDescent="0.3"/>
    <row r="486" s="1" customFormat="1" x14ac:dyDescent="0.3"/>
    <row r="487" s="1" customFormat="1" x14ac:dyDescent="0.3"/>
    <row r="488" s="1" customFormat="1" x14ac:dyDescent="0.3"/>
    <row r="489" s="1" customFormat="1" x14ac:dyDescent="0.3"/>
    <row r="490" s="1" customFormat="1" x14ac:dyDescent="0.3"/>
    <row r="491" s="1" customFormat="1" x14ac:dyDescent="0.3"/>
    <row r="492" s="1" customFormat="1" x14ac:dyDescent="0.3"/>
    <row r="493" s="1" customFormat="1" x14ac:dyDescent="0.3"/>
    <row r="494" s="1" customFormat="1" x14ac:dyDescent="0.3"/>
    <row r="495" s="1" customFormat="1" x14ac:dyDescent="0.3"/>
    <row r="496" s="1" customFormat="1" x14ac:dyDescent="0.3"/>
    <row r="497" s="1" customFormat="1" x14ac:dyDescent="0.3"/>
    <row r="498" s="1" customFormat="1" x14ac:dyDescent="0.3"/>
    <row r="499" s="1" customFormat="1" x14ac:dyDescent="0.3"/>
    <row r="500" s="1" customFormat="1" x14ac:dyDescent="0.3"/>
    <row r="501" s="1" customFormat="1" x14ac:dyDescent="0.3"/>
    <row r="502" s="1" customFormat="1" x14ac:dyDescent="0.3"/>
    <row r="503" s="1" customFormat="1" x14ac:dyDescent="0.3"/>
    <row r="504" s="1" customFormat="1" x14ac:dyDescent="0.3"/>
    <row r="505" s="1" customFormat="1" x14ac:dyDescent="0.3"/>
    <row r="506" s="1" customFormat="1" x14ac:dyDescent="0.3"/>
    <row r="507" s="1" customFormat="1" x14ac:dyDescent="0.3"/>
    <row r="508" s="1" customFormat="1" x14ac:dyDescent="0.3"/>
    <row r="509" s="1" customFormat="1" x14ac:dyDescent="0.3"/>
    <row r="510" s="1" customFormat="1" x14ac:dyDescent="0.3"/>
    <row r="511" s="1" customFormat="1" x14ac:dyDescent="0.3"/>
    <row r="512" s="1" customFormat="1" x14ac:dyDescent="0.3"/>
    <row r="513" s="1" customFormat="1" x14ac:dyDescent="0.3"/>
    <row r="514" s="1" customFormat="1" x14ac:dyDescent="0.3"/>
    <row r="515" s="1" customFormat="1" x14ac:dyDescent="0.3"/>
    <row r="516" s="1" customFormat="1" x14ac:dyDescent="0.3"/>
    <row r="517" s="1" customFormat="1" x14ac:dyDescent="0.3"/>
    <row r="518" s="1" customFormat="1" x14ac:dyDescent="0.3"/>
    <row r="519" s="1" customFormat="1" x14ac:dyDescent="0.3"/>
    <row r="520" s="1" customFormat="1" x14ac:dyDescent="0.3"/>
    <row r="521" s="1" customFormat="1" x14ac:dyDescent="0.3"/>
    <row r="522" s="1" customFormat="1" x14ac:dyDescent="0.3"/>
    <row r="523" s="1" customFormat="1" x14ac:dyDescent="0.3"/>
    <row r="524" s="1" customFormat="1" x14ac:dyDescent="0.3"/>
    <row r="525" s="1" customFormat="1" x14ac:dyDescent="0.3"/>
    <row r="526" s="1" customFormat="1" x14ac:dyDescent="0.3"/>
    <row r="527" s="1" customFormat="1" x14ac:dyDescent="0.3"/>
    <row r="528" s="1" customFormat="1" x14ac:dyDescent="0.3"/>
    <row r="529" s="1" customFormat="1" x14ac:dyDescent="0.3"/>
    <row r="530" s="1" customFormat="1" x14ac:dyDescent="0.3"/>
    <row r="531" s="1" customFormat="1" x14ac:dyDescent="0.3"/>
    <row r="532" s="1" customFormat="1" x14ac:dyDescent="0.3"/>
    <row r="533" s="1" customFormat="1" x14ac:dyDescent="0.3"/>
    <row r="534" s="1" customFormat="1" x14ac:dyDescent="0.3"/>
    <row r="535" s="1" customFormat="1" x14ac:dyDescent="0.3"/>
    <row r="536" s="1" customFormat="1" x14ac:dyDescent="0.3"/>
    <row r="537" s="1" customFormat="1" x14ac:dyDescent="0.3"/>
    <row r="538" s="1" customFormat="1" x14ac:dyDescent="0.3"/>
    <row r="539" s="1" customFormat="1" x14ac:dyDescent="0.3"/>
    <row r="540" s="1" customFormat="1" x14ac:dyDescent="0.3"/>
    <row r="541" s="1" customFormat="1" x14ac:dyDescent="0.3"/>
    <row r="542" s="1" customFormat="1" x14ac:dyDescent="0.3"/>
    <row r="543" s="1" customFormat="1" x14ac:dyDescent="0.3"/>
    <row r="544" s="1" customFormat="1" x14ac:dyDescent="0.3"/>
    <row r="545" s="1" customFormat="1" x14ac:dyDescent="0.3"/>
    <row r="546" s="1" customFormat="1" x14ac:dyDescent="0.3"/>
    <row r="547" s="1" customFormat="1" x14ac:dyDescent="0.3"/>
    <row r="548" s="1" customFormat="1" x14ac:dyDescent="0.3"/>
    <row r="549" s="1" customFormat="1" x14ac:dyDescent="0.3"/>
    <row r="550" s="1" customFormat="1" x14ac:dyDescent="0.3"/>
    <row r="551" s="1" customFormat="1" x14ac:dyDescent="0.3"/>
    <row r="552" s="1" customFormat="1" x14ac:dyDescent="0.3"/>
    <row r="553" s="1" customFormat="1" x14ac:dyDescent="0.3"/>
    <row r="554" s="1" customFormat="1" x14ac:dyDescent="0.3"/>
    <row r="555" s="1" customFormat="1" x14ac:dyDescent="0.3"/>
    <row r="556" s="1" customFormat="1" x14ac:dyDescent="0.3"/>
    <row r="557" s="1" customFormat="1" x14ac:dyDescent="0.3"/>
    <row r="558" s="1" customFormat="1" x14ac:dyDescent="0.3"/>
    <row r="559" s="1" customFormat="1" x14ac:dyDescent="0.3"/>
    <row r="560" s="1" customFormat="1" x14ac:dyDescent="0.3"/>
    <row r="561" s="1" customFormat="1" x14ac:dyDescent="0.3"/>
    <row r="562" s="1" customFormat="1" x14ac:dyDescent="0.3"/>
    <row r="563" s="1" customFormat="1" x14ac:dyDescent="0.3"/>
    <row r="564" s="1" customFormat="1" x14ac:dyDescent="0.3"/>
    <row r="565" s="1" customFormat="1" x14ac:dyDescent="0.3"/>
    <row r="566" s="1" customFormat="1" x14ac:dyDescent="0.3"/>
    <row r="567" s="1" customFormat="1" x14ac:dyDescent="0.3"/>
    <row r="568" s="1" customFormat="1" x14ac:dyDescent="0.3"/>
    <row r="569" s="1" customFormat="1" x14ac:dyDescent="0.3"/>
    <row r="570" s="1" customFormat="1" x14ac:dyDescent="0.3"/>
    <row r="571" s="1" customFormat="1" x14ac:dyDescent="0.3"/>
    <row r="572" s="1" customFormat="1" x14ac:dyDescent="0.3"/>
    <row r="573" s="1" customFormat="1" x14ac:dyDescent="0.3"/>
    <row r="574" s="1" customFormat="1" x14ac:dyDescent="0.3"/>
    <row r="575" s="1" customFormat="1" x14ac:dyDescent="0.3"/>
    <row r="576" s="1" customFormat="1" x14ac:dyDescent="0.3"/>
    <row r="577" s="1" customFormat="1" x14ac:dyDescent="0.3"/>
    <row r="578" s="1" customFormat="1" x14ac:dyDescent="0.3"/>
    <row r="579" s="1" customFormat="1" x14ac:dyDescent="0.3"/>
    <row r="580" s="1" customFormat="1" x14ac:dyDescent="0.3"/>
    <row r="581" s="1" customFormat="1" x14ac:dyDescent="0.3"/>
    <row r="582" s="1" customFormat="1" x14ac:dyDescent="0.3"/>
    <row r="583" s="1" customFormat="1" x14ac:dyDescent="0.3"/>
    <row r="584" s="1" customFormat="1" x14ac:dyDescent="0.3"/>
    <row r="585" s="1" customFormat="1" x14ac:dyDescent="0.3"/>
    <row r="586" s="1" customFormat="1" x14ac:dyDescent="0.3"/>
    <row r="587" s="1" customFormat="1" x14ac:dyDescent="0.3"/>
    <row r="588" s="1" customFormat="1" x14ac:dyDescent="0.3"/>
    <row r="589" s="1" customFormat="1" x14ac:dyDescent="0.3"/>
    <row r="590" s="1" customFormat="1" x14ac:dyDescent="0.3"/>
    <row r="591" s="1" customFormat="1" x14ac:dyDescent="0.3"/>
    <row r="592" s="1" customFormat="1" x14ac:dyDescent="0.3"/>
    <row r="593" s="1" customFormat="1" x14ac:dyDescent="0.3"/>
    <row r="594" s="1" customFormat="1" x14ac:dyDescent="0.3"/>
    <row r="595" s="1" customFormat="1" x14ac:dyDescent="0.3"/>
    <row r="596" s="1" customFormat="1" x14ac:dyDescent="0.3"/>
    <row r="597" s="1" customFormat="1" x14ac:dyDescent="0.3"/>
    <row r="598" s="1" customFormat="1" x14ac:dyDescent="0.3"/>
    <row r="599" s="1" customFormat="1" x14ac:dyDescent="0.3"/>
    <row r="600" s="1" customFormat="1" x14ac:dyDescent="0.3"/>
    <row r="601" s="1" customFormat="1" x14ac:dyDescent="0.3"/>
    <row r="602" s="1" customFormat="1" x14ac:dyDescent="0.3"/>
    <row r="603" s="1" customFormat="1" x14ac:dyDescent="0.3"/>
    <row r="604" s="1" customFormat="1" x14ac:dyDescent="0.3"/>
    <row r="605" s="1" customFormat="1" x14ac:dyDescent="0.3"/>
    <row r="606" s="1" customFormat="1" x14ac:dyDescent="0.3"/>
    <row r="607" s="1" customFormat="1" x14ac:dyDescent="0.3"/>
    <row r="608" s="1" customFormat="1" x14ac:dyDescent="0.3"/>
    <row r="609" s="1" customFormat="1" x14ac:dyDescent="0.3"/>
    <row r="610" s="1" customFormat="1" x14ac:dyDescent="0.3"/>
    <row r="611" s="1" customFormat="1" x14ac:dyDescent="0.3"/>
    <row r="612" s="1" customFormat="1" x14ac:dyDescent="0.3"/>
    <row r="613" s="1" customFormat="1" x14ac:dyDescent="0.3"/>
    <row r="614" s="1" customFormat="1" x14ac:dyDescent="0.3"/>
    <row r="615" s="1" customFormat="1" x14ac:dyDescent="0.3"/>
    <row r="616" s="1" customFormat="1" x14ac:dyDescent="0.3"/>
    <row r="617" s="1" customFormat="1" x14ac:dyDescent="0.3"/>
    <row r="618" s="1" customFormat="1" x14ac:dyDescent="0.3"/>
    <row r="619" s="1" customFormat="1" x14ac:dyDescent="0.3"/>
    <row r="620" s="1" customFormat="1" x14ac:dyDescent="0.3"/>
    <row r="621" s="1" customFormat="1" x14ac:dyDescent="0.3"/>
    <row r="622" s="1" customFormat="1" x14ac:dyDescent="0.3"/>
    <row r="623" s="1" customFormat="1" x14ac:dyDescent="0.3"/>
    <row r="624" s="1" customFormat="1" x14ac:dyDescent="0.3"/>
    <row r="625" s="1" customFormat="1" x14ac:dyDescent="0.3"/>
    <row r="626" s="1" customFormat="1" x14ac:dyDescent="0.3"/>
    <row r="627" s="1" customFormat="1" x14ac:dyDescent="0.3"/>
    <row r="628" s="1" customFormat="1" x14ac:dyDescent="0.3"/>
    <row r="629" s="1" customFormat="1" x14ac:dyDescent="0.3"/>
    <row r="630" s="1" customFormat="1" x14ac:dyDescent="0.3"/>
    <row r="631" s="1" customFormat="1" x14ac:dyDescent="0.3"/>
    <row r="632" s="1" customFormat="1" x14ac:dyDescent="0.3"/>
    <row r="633" s="1" customFormat="1" x14ac:dyDescent="0.3"/>
    <row r="634" s="1" customFormat="1" x14ac:dyDescent="0.3"/>
    <row r="635" s="1" customFormat="1" x14ac:dyDescent="0.3"/>
    <row r="636" s="1" customFormat="1" x14ac:dyDescent="0.3"/>
    <row r="637" s="1" customFormat="1" x14ac:dyDescent="0.3"/>
    <row r="638" s="1" customFormat="1" x14ac:dyDescent="0.3"/>
    <row r="639" s="1" customFormat="1" x14ac:dyDescent="0.3"/>
    <row r="640" s="1" customFormat="1" x14ac:dyDescent="0.3"/>
    <row r="641" s="1" customFormat="1" x14ac:dyDescent="0.3"/>
    <row r="642" s="1" customFormat="1" x14ac:dyDescent="0.3"/>
    <row r="643" s="1" customFormat="1" x14ac:dyDescent="0.3"/>
    <row r="644" s="1" customFormat="1" x14ac:dyDescent="0.3"/>
    <row r="645" s="1" customFormat="1" x14ac:dyDescent="0.3"/>
    <row r="646" s="1" customFormat="1" x14ac:dyDescent="0.3"/>
    <row r="647" s="1" customFormat="1" x14ac:dyDescent="0.3"/>
    <row r="648" s="1" customFormat="1" x14ac:dyDescent="0.3"/>
    <row r="649" s="1" customFormat="1" x14ac:dyDescent="0.3"/>
    <row r="650" s="1" customFormat="1" x14ac:dyDescent="0.3"/>
    <row r="651" s="1" customFormat="1" x14ac:dyDescent="0.3"/>
    <row r="652" s="1" customFormat="1" x14ac:dyDescent="0.3"/>
    <row r="653" s="1" customFormat="1" x14ac:dyDescent="0.3"/>
    <row r="654" s="1" customFormat="1" x14ac:dyDescent="0.3"/>
    <row r="655" s="1" customFormat="1" x14ac:dyDescent="0.3"/>
    <row r="656" s="1" customFormat="1" x14ac:dyDescent="0.3"/>
    <row r="657" s="1" customFormat="1" x14ac:dyDescent="0.3"/>
    <row r="658" s="1" customFormat="1" x14ac:dyDescent="0.3"/>
    <row r="659" s="1" customFormat="1" x14ac:dyDescent="0.3"/>
    <row r="660" s="1" customFormat="1" x14ac:dyDescent="0.3"/>
    <row r="661" s="1" customFormat="1" x14ac:dyDescent="0.3"/>
    <row r="662" s="1" customFormat="1" x14ac:dyDescent="0.3"/>
    <row r="663" s="1" customFormat="1" x14ac:dyDescent="0.3"/>
    <row r="664" s="1" customFormat="1" x14ac:dyDescent="0.3"/>
    <row r="665" s="1" customFormat="1" x14ac:dyDescent="0.3"/>
    <row r="666" s="1" customFormat="1" x14ac:dyDescent="0.3"/>
    <row r="667" s="1" customFormat="1" x14ac:dyDescent="0.3"/>
    <row r="668" s="1" customFormat="1" x14ac:dyDescent="0.3"/>
    <row r="669" s="1" customFormat="1" x14ac:dyDescent="0.3"/>
    <row r="670" s="1" customFormat="1" x14ac:dyDescent="0.3"/>
    <row r="671" s="1" customFormat="1" x14ac:dyDescent="0.3"/>
    <row r="672" s="1" customFormat="1" x14ac:dyDescent="0.3"/>
    <row r="673" s="1" customFormat="1" x14ac:dyDescent="0.3"/>
    <row r="674" s="1" customFormat="1" x14ac:dyDescent="0.3"/>
    <row r="675" s="1" customFormat="1" x14ac:dyDescent="0.3"/>
    <row r="676" s="1" customFormat="1" x14ac:dyDescent="0.3"/>
    <row r="677" s="1" customFormat="1" x14ac:dyDescent="0.3"/>
    <row r="678" s="1" customFormat="1" x14ac:dyDescent="0.3"/>
    <row r="679" s="1" customFormat="1" x14ac:dyDescent="0.3"/>
    <row r="680" s="1" customFormat="1" x14ac:dyDescent="0.3"/>
    <row r="681" s="1" customFormat="1" x14ac:dyDescent="0.3"/>
    <row r="682" s="1" customFormat="1" x14ac:dyDescent="0.3"/>
    <row r="683" s="1" customFormat="1" x14ac:dyDescent="0.3"/>
    <row r="684" s="1" customFormat="1" x14ac:dyDescent="0.3"/>
    <row r="685" s="1" customFormat="1" x14ac:dyDescent="0.3"/>
    <row r="686" s="1" customFormat="1" x14ac:dyDescent="0.3"/>
    <row r="687" s="1" customFormat="1" x14ac:dyDescent="0.3"/>
    <row r="688" s="1" customFormat="1" x14ac:dyDescent="0.3"/>
    <row r="689" s="1" customFormat="1" x14ac:dyDescent="0.3"/>
    <row r="690" s="1" customFormat="1" x14ac:dyDescent="0.3"/>
    <row r="691" s="1" customFormat="1" x14ac:dyDescent="0.3"/>
    <row r="692" s="1" customFormat="1" x14ac:dyDescent="0.3"/>
    <row r="693" s="1" customFormat="1" x14ac:dyDescent="0.3"/>
    <row r="694" s="1" customFormat="1" x14ac:dyDescent="0.3"/>
    <row r="695" s="1" customFormat="1" x14ac:dyDescent="0.3"/>
    <row r="696" s="1" customFormat="1" x14ac:dyDescent="0.3"/>
    <row r="697" s="1" customFormat="1" x14ac:dyDescent="0.3"/>
    <row r="698" s="1" customFormat="1" x14ac:dyDescent="0.3"/>
    <row r="699" s="1" customFormat="1" x14ac:dyDescent="0.3"/>
    <row r="700" s="1" customFormat="1" x14ac:dyDescent="0.3"/>
    <row r="701" s="1" customFormat="1" x14ac:dyDescent="0.3"/>
    <row r="702" s="1" customFormat="1" x14ac:dyDescent="0.3"/>
    <row r="703" s="1" customFormat="1" x14ac:dyDescent="0.3"/>
    <row r="704" s="1" customFormat="1" x14ac:dyDescent="0.3"/>
    <row r="705" s="1" customFormat="1" x14ac:dyDescent="0.3"/>
    <row r="706" s="1" customFormat="1" x14ac:dyDescent="0.3"/>
    <row r="707" s="1" customFormat="1" x14ac:dyDescent="0.3"/>
    <row r="708" s="1" customFormat="1" x14ac:dyDescent="0.3"/>
    <row r="709" s="1" customFormat="1" x14ac:dyDescent="0.3"/>
    <row r="710" s="1" customFormat="1" x14ac:dyDescent="0.3"/>
    <row r="711" s="1" customFormat="1" x14ac:dyDescent="0.3"/>
    <row r="712" s="1" customFormat="1" x14ac:dyDescent="0.3"/>
    <row r="713" s="1" customFormat="1" x14ac:dyDescent="0.3"/>
    <row r="714" s="1" customFormat="1" x14ac:dyDescent="0.3"/>
    <row r="715" s="1" customFormat="1" x14ac:dyDescent="0.3"/>
    <row r="716" s="1" customFormat="1" x14ac:dyDescent="0.3"/>
    <row r="717" s="1" customFormat="1" x14ac:dyDescent="0.3"/>
    <row r="718" s="1" customFormat="1" x14ac:dyDescent="0.3"/>
    <row r="719" s="1" customFormat="1" x14ac:dyDescent="0.3"/>
    <row r="720" s="1" customFormat="1" x14ac:dyDescent="0.3"/>
    <row r="721" s="1" customFormat="1" x14ac:dyDescent="0.3"/>
    <row r="722" s="1" customFormat="1" x14ac:dyDescent="0.3"/>
    <row r="723" s="1" customFormat="1" x14ac:dyDescent="0.3"/>
    <row r="724" s="1" customFormat="1" x14ac:dyDescent="0.3"/>
    <row r="725" s="1" customFormat="1" x14ac:dyDescent="0.3"/>
    <row r="726" s="1" customFormat="1" x14ac:dyDescent="0.3"/>
    <row r="727" s="1" customFormat="1" x14ac:dyDescent="0.3"/>
    <row r="728" s="1" customFormat="1" x14ac:dyDescent="0.3"/>
    <row r="729" s="1" customFormat="1" x14ac:dyDescent="0.3"/>
    <row r="730" s="1" customFormat="1" x14ac:dyDescent="0.3"/>
    <row r="731" s="1" customFormat="1" x14ac:dyDescent="0.3"/>
    <row r="732" s="1" customFormat="1" x14ac:dyDescent="0.3"/>
    <row r="733" s="1" customFormat="1" x14ac:dyDescent="0.3"/>
    <row r="734" s="1" customFormat="1" x14ac:dyDescent="0.3"/>
    <row r="735" s="1" customFormat="1" x14ac:dyDescent="0.3"/>
    <row r="736" s="1" customFormat="1" x14ac:dyDescent="0.3"/>
    <row r="737" s="1" customFormat="1" x14ac:dyDescent="0.3"/>
    <row r="738" s="1" customFormat="1" x14ac:dyDescent="0.3"/>
    <row r="739" s="1" customFormat="1" x14ac:dyDescent="0.3"/>
    <row r="740" s="1" customFormat="1" x14ac:dyDescent="0.3"/>
    <row r="741" s="1" customFormat="1" x14ac:dyDescent="0.3"/>
    <row r="742" s="1" customFormat="1" x14ac:dyDescent="0.3"/>
    <row r="743" s="1" customFormat="1" x14ac:dyDescent="0.3"/>
    <row r="744" s="1" customFormat="1" x14ac:dyDescent="0.3"/>
    <row r="745" s="1" customFormat="1" x14ac:dyDescent="0.3"/>
    <row r="746" s="1" customFormat="1" x14ac:dyDescent="0.3"/>
    <row r="747" s="1" customFormat="1" x14ac:dyDescent="0.3"/>
    <row r="748" s="1" customFormat="1" x14ac:dyDescent="0.3"/>
    <row r="749" s="1" customFormat="1" x14ac:dyDescent="0.3"/>
    <row r="750" s="1" customFormat="1" x14ac:dyDescent="0.3"/>
    <row r="751" s="1" customFormat="1" x14ac:dyDescent="0.3"/>
    <row r="752" s="1" customFormat="1" x14ac:dyDescent="0.3"/>
    <row r="753" s="1" customFormat="1" x14ac:dyDescent="0.3"/>
    <row r="754" s="1" customFormat="1" x14ac:dyDescent="0.3"/>
    <row r="755" s="1" customFormat="1" x14ac:dyDescent="0.3"/>
    <row r="756" s="1" customFormat="1" x14ac:dyDescent="0.3"/>
    <row r="757" s="1" customFormat="1" x14ac:dyDescent="0.3"/>
    <row r="758" s="1" customFormat="1" x14ac:dyDescent="0.3"/>
    <row r="759" s="1" customFormat="1" x14ac:dyDescent="0.3"/>
    <row r="760" s="1" customFormat="1" x14ac:dyDescent="0.3"/>
    <row r="761" s="1" customFormat="1" x14ac:dyDescent="0.3"/>
    <row r="762" s="1" customFormat="1" x14ac:dyDescent="0.3"/>
    <row r="763" s="1" customFormat="1" x14ac:dyDescent="0.3"/>
    <row r="764" s="1" customFormat="1" x14ac:dyDescent="0.3"/>
    <row r="765" s="1" customFormat="1" x14ac:dyDescent="0.3"/>
    <row r="766" s="1" customFormat="1" x14ac:dyDescent="0.3"/>
    <row r="767" s="1" customFormat="1" x14ac:dyDescent="0.3"/>
    <row r="768" s="1" customFormat="1" x14ac:dyDescent="0.3"/>
    <row r="769" s="1" customFormat="1" x14ac:dyDescent="0.3"/>
    <row r="770" s="1" customFormat="1" x14ac:dyDescent="0.3"/>
    <row r="771" s="1" customFormat="1" x14ac:dyDescent="0.3"/>
    <row r="772" s="1" customFormat="1" x14ac:dyDescent="0.3"/>
    <row r="773" s="1" customFormat="1" x14ac:dyDescent="0.3"/>
    <row r="774" s="1" customFormat="1" x14ac:dyDescent="0.3"/>
    <row r="775" s="1" customFormat="1" x14ac:dyDescent="0.3"/>
    <row r="776" s="1" customFormat="1" x14ac:dyDescent="0.3"/>
    <row r="777" s="1" customFormat="1" x14ac:dyDescent="0.3"/>
    <row r="778" s="1" customFormat="1" x14ac:dyDescent="0.3"/>
    <row r="779" s="1" customFormat="1" x14ac:dyDescent="0.3"/>
    <row r="780" s="1" customFormat="1" x14ac:dyDescent="0.3"/>
    <row r="781" s="1" customFormat="1" x14ac:dyDescent="0.3"/>
    <row r="782" s="1" customFormat="1" x14ac:dyDescent="0.3"/>
    <row r="783" s="1" customFormat="1" x14ac:dyDescent="0.3"/>
    <row r="784" s="1" customFormat="1" x14ac:dyDescent="0.3"/>
    <row r="785" s="1" customFormat="1" x14ac:dyDescent="0.3"/>
    <row r="786" s="1" customFormat="1" x14ac:dyDescent="0.3"/>
    <row r="787" s="1" customFormat="1" x14ac:dyDescent="0.3"/>
    <row r="788" s="1" customFormat="1" x14ac:dyDescent="0.3"/>
    <row r="789" s="1" customFormat="1" x14ac:dyDescent="0.3"/>
    <row r="790" s="1" customFormat="1" x14ac:dyDescent="0.3"/>
    <row r="791" s="1" customFormat="1" x14ac:dyDescent="0.3"/>
    <row r="792" s="1" customFormat="1" x14ac:dyDescent="0.3"/>
    <row r="793" s="1" customFormat="1" x14ac:dyDescent="0.3"/>
    <row r="794" s="1" customFormat="1" x14ac:dyDescent="0.3"/>
    <row r="795" s="1" customFormat="1" x14ac:dyDescent="0.3"/>
    <row r="796" s="1" customFormat="1" x14ac:dyDescent="0.3"/>
    <row r="797" s="1" customFormat="1" x14ac:dyDescent="0.3"/>
    <row r="798" s="1" customFormat="1" x14ac:dyDescent="0.3"/>
    <row r="799" s="1" customFormat="1" x14ac:dyDescent="0.3"/>
    <row r="800" s="1" customFormat="1" x14ac:dyDescent="0.3"/>
    <row r="801" s="1" customFormat="1" x14ac:dyDescent="0.3"/>
    <row r="802" s="1" customFormat="1" x14ac:dyDescent="0.3"/>
    <row r="803" s="1" customFormat="1" x14ac:dyDescent="0.3"/>
    <row r="804" s="1" customFormat="1" x14ac:dyDescent="0.3"/>
    <row r="805" s="1" customFormat="1" x14ac:dyDescent="0.3"/>
    <row r="806" s="1" customFormat="1" x14ac:dyDescent="0.3"/>
    <row r="807" s="1" customFormat="1" x14ac:dyDescent="0.3"/>
    <row r="808" s="1" customFormat="1" x14ac:dyDescent="0.3"/>
    <row r="809" s="1" customFormat="1" x14ac:dyDescent="0.3"/>
    <row r="810" s="1" customFormat="1" x14ac:dyDescent="0.3"/>
    <row r="811" s="1" customFormat="1" x14ac:dyDescent="0.3"/>
    <row r="812" s="1" customFormat="1" x14ac:dyDescent="0.3"/>
    <row r="813" s="1" customFormat="1" x14ac:dyDescent="0.3"/>
    <row r="814" s="1" customFormat="1" x14ac:dyDescent="0.3"/>
    <row r="815" s="1" customFormat="1" x14ac:dyDescent="0.3"/>
    <row r="816" s="1" customFormat="1" x14ac:dyDescent="0.3"/>
    <row r="817" s="1" customFormat="1" x14ac:dyDescent="0.3"/>
    <row r="818" s="1" customFormat="1" x14ac:dyDescent="0.3"/>
    <row r="819" s="1" customFormat="1" x14ac:dyDescent="0.3"/>
    <row r="820" s="1" customFormat="1" x14ac:dyDescent="0.3"/>
    <row r="821" s="1" customFormat="1" x14ac:dyDescent="0.3"/>
    <row r="822" s="1" customFormat="1" x14ac:dyDescent="0.3"/>
    <row r="823" s="1" customFormat="1" x14ac:dyDescent="0.3"/>
    <row r="824" s="1" customFormat="1" x14ac:dyDescent="0.3"/>
    <row r="825" s="1" customFormat="1" x14ac:dyDescent="0.3"/>
    <row r="826" s="1" customFormat="1" x14ac:dyDescent="0.3"/>
    <row r="827" s="1" customFormat="1" x14ac:dyDescent="0.3"/>
    <row r="828" s="1" customFormat="1" x14ac:dyDescent="0.3"/>
    <row r="829" s="1" customFormat="1" x14ac:dyDescent="0.3"/>
    <row r="830" s="1" customFormat="1" x14ac:dyDescent="0.3"/>
    <row r="831" s="1" customFormat="1" x14ac:dyDescent="0.3"/>
    <row r="832" s="1" customFormat="1" x14ac:dyDescent="0.3"/>
    <row r="833" s="1" customFormat="1" x14ac:dyDescent="0.3"/>
    <row r="834" s="1" customFormat="1" x14ac:dyDescent="0.3"/>
    <row r="835" s="1" customFormat="1" x14ac:dyDescent="0.3"/>
    <row r="836" s="1" customFormat="1" x14ac:dyDescent="0.3"/>
    <row r="837" s="1" customFormat="1" x14ac:dyDescent="0.3"/>
    <row r="838" s="1" customFormat="1" x14ac:dyDescent="0.3"/>
    <row r="839" s="1" customFormat="1" x14ac:dyDescent="0.3"/>
    <row r="840" s="1" customFormat="1" x14ac:dyDescent="0.3"/>
    <row r="841" s="1" customFormat="1" x14ac:dyDescent="0.3"/>
    <row r="842" s="1" customFormat="1" x14ac:dyDescent="0.3"/>
    <row r="843" s="1" customFormat="1" x14ac:dyDescent="0.3"/>
    <row r="844" s="1" customFormat="1" x14ac:dyDescent="0.3"/>
    <row r="845" s="1" customFormat="1" x14ac:dyDescent="0.3"/>
    <row r="846" s="1" customFormat="1" x14ac:dyDescent="0.3"/>
    <row r="847" s="1" customFormat="1" x14ac:dyDescent="0.3"/>
    <row r="848" s="1" customFormat="1" x14ac:dyDescent="0.3"/>
    <row r="849" s="1" customFormat="1" x14ac:dyDescent="0.3"/>
    <row r="850" s="1" customFormat="1" x14ac:dyDescent="0.3"/>
    <row r="851" s="1" customFormat="1" x14ac:dyDescent="0.3"/>
    <row r="852" s="1" customFormat="1" x14ac:dyDescent="0.3"/>
    <row r="853" s="1" customFormat="1" x14ac:dyDescent="0.3"/>
    <row r="854" s="1" customFormat="1" x14ac:dyDescent="0.3"/>
    <row r="855" s="1" customFormat="1" x14ac:dyDescent="0.3"/>
    <row r="856" s="1" customFormat="1" x14ac:dyDescent="0.3"/>
    <row r="857" s="1" customFormat="1" x14ac:dyDescent="0.3"/>
    <row r="858" s="1" customFormat="1" x14ac:dyDescent="0.3"/>
    <row r="859" s="1" customFormat="1" x14ac:dyDescent="0.3"/>
    <row r="860" s="1" customFormat="1" x14ac:dyDescent="0.3"/>
    <row r="861" s="1" customFormat="1" x14ac:dyDescent="0.3"/>
    <row r="862" s="1" customFormat="1" x14ac:dyDescent="0.3"/>
    <row r="863" s="1" customFormat="1" x14ac:dyDescent="0.3"/>
    <row r="864" s="1" customFormat="1" x14ac:dyDescent="0.3"/>
    <row r="865" s="1" customFormat="1" x14ac:dyDescent="0.3"/>
    <row r="866" s="1" customFormat="1" x14ac:dyDescent="0.3"/>
    <row r="867" s="1" customFormat="1" x14ac:dyDescent="0.3"/>
    <row r="868" s="1" customFormat="1" x14ac:dyDescent="0.3"/>
    <row r="869" s="1" customFormat="1" x14ac:dyDescent="0.3"/>
    <row r="870" s="1" customFormat="1" x14ac:dyDescent="0.3"/>
    <row r="871" s="1" customFormat="1" x14ac:dyDescent="0.3"/>
    <row r="872" s="1" customFormat="1" x14ac:dyDescent="0.3"/>
    <row r="873" s="1" customFormat="1" x14ac:dyDescent="0.3"/>
    <row r="874" s="1" customFormat="1" x14ac:dyDescent="0.3"/>
    <row r="875" s="1" customFormat="1" x14ac:dyDescent="0.3"/>
    <row r="876" s="1" customFormat="1" x14ac:dyDescent="0.3"/>
    <row r="877" s="1" customFormat="1" x14ac:dyDescent="0.3"/>
    <row r="878" s="1" customFormat="1" x14ac:dyDescent="0.3"/>
    <row r="879" s="1" customFormat="1" x14ac:dyDescent="0.3"/>
    <row r="880" s="1" customFormat="1" x14ac:dyDescent="0.3"/>
    <row r="881" s="1" customFormat="1" x14ac:dyDescent="0.3"/>
    <row r="882" s="1" customFormat="1" x14ac:dyDescent="0.3"/>
    <row r="883" s="1" customFormat="1" x14ac:dyDescent="0.3"/>
    <row r="884" s="1" customFormat="1" x14ac:dyDescent="0.3"/>
    <row r="885" s="1" customFormat="1" x14ac:dyDescent="0.3"/>
    <row r="886" s="1" customFormat="1" x14ac:dyDescent="0.3"/>
    <row r="887" s="1" customFormat="1" x14ac:dyDescent="0.3"/>
    <row r="888" s="1" customFormat="1" x14ac:dyDescent="0.3"/>
    <row r="889" s="1" customFormat="1" x14ac:dyDescent="0.3"/>
    <row r="890" s="1" customFormat="1" x14ac:dyDescent="0.3"/>
    <row r="891" s="1" customFormat="1" x14ac:dyDescent="0.3"/>
    <row r="892" s="1" customFormat="1" x14ac:dyDescent="0.3"/>
    <row r="893" s="1" customFormat="1" x14ac:dyDescent="0.3"/>
    <row r="894" s="1" customFormat="1" x14ac:dyDescent="0.3"/>
    <row r="895" s="1" customFormat="1" x14ac:dyDescent="0.3"/>
    <row r="896" s="1" customFormat="1" x14ac:dyDescent="0.3"/>
    <row r="897" s="1" customFormat="1" x14ac:dyDescent="0.3"/>
    <row r="898" s="1" customFormat="1" x14ac:dyDescent="0.3"/>
    <row r="899" s="1" customFormat="1" x14ac:dyDescent="0.3"/>
    <row r="900" s="1" customFormat="1" x14ac:dyDescent="0.3"/>
    <row r="901" s="1" customFormat="1" x14ac:dyDescent="0.3"/>
    <row r="902" s="1" customFormat="1" x14ac:dyDescent="0.3"/>
    <row r="903" s="1" customFormat="1" x14ac:dyDescent="0.3"/>
    <row r="904" s="1" customFormat="1" x14ac:dyDescent="0.3"/>
    <row r="905" s="1" customFormat="1" x14ac:dyDescent="0.3"/>
    <row r="906" s="1" customFormat="1" x14ac:dyDescent="0.3"/>
    <row r="907" s="1" customFormat="1" x14ac:dyDescent="0.3"/>
    <row r="908" s="1" customFormat="1" x14ac:dyDescent="0.3"/>
    <row r="909" s="1" customFormat="1" x14ac:dyDescent="0.3"/>
    <row r="910" s="1" customFormat="1" x14ac:dyDescent="0.3"/>
    <row r="911" s="1" customFormat="1" x14ac:dyDescent="0.3"/>
    <row r="912" s="1" customFormat="1" x14ac:dyDescent="0.3"/>
    <row r="913" s="1" customFormat="1" x14ac:dyDescent="0.3"/>
    <row r="914" s="1" customFormat="1" x14ac:dyDescent="0.3"/>
    <row r="915" s="1" customFormat="1" x14ac:dyDescent="0.3"/>
    <row r="916" s="1" customFormat="1" x14ac:dyDescent="0.3"/>
    <row r="917" s="1" customFormat="1" x14ac:dyDescent="0.3"/>
    <row r="918" s="1" customFormat="1" x14ac:dyDescent="0.3"/>
    <row r="919" s="1" customFormat="1" x14ac:dyDescent="0.3"/>
    <row r="920" s="1" customFormat="1" x14ac:dyDescent="0.3"/>
    <row r="921" s="1" customFormat="1" x14ac:dyDescent="0.3"/>
    <row r="922" s="1" customFormat="1" x14ac:dyDescent="0.3"/>
    <row r="923" s="1" customFormat="1" x14ac:dyDescent="0.3"/>
    <row r="924" s="1" customFormat="1" x14ac:dyDescent="0.3"/>
    <row r="925" s="1" customFormat="1" x14ac:dyDescent="0.3"/>
    <row r="926" s="1" customFormat="1" x14ac:dyDescent="0.3"/>
    <row r="927" s="1" customFormat="1" x14ac:dyDescent="0.3"/>
    <row r="928" s="1" customFormat="1" x14ac:dyDescent="0.3"/>
    <row r="929" s="1" customFormat="1" x14ac:dyDescent="0.3"/>
    <row r="930" s="1" customFormat="1" x14ac:dyDescent="0.3"/>
    <row r="931" s="1" customFormat="1" x14ac:dyDescent="0.3"/>
    <row r="932" s="1" customFormat="1" x14ac:dyDescent="0.3"/>
    <row r="933" s="1" customFormat="1" x14ac:dyDescent="0.3"/>
    <row r="934" s="1" customFormat="1" x14ac:dyDescent="0.3"/>
    <row r="935" s="1" customFormat="1" x14ac:dyDescent="0.3"/>
    <row r="936" s="1" customFormat="1" x14ac:dyDescent="0.3"/>
    <row r="937" s="1" customFormat="1" x14ac:dyDescent="0.3"/>
    <row r="938" s="1" customFormat="1" x14ac:dyDescent="0.3"/>
    <row r="939" s="1" customFormat="1" x14ac:dyDescent="0.3"/>
    <row r="940" s="1" customFormat="1" x14ac:dyDescent="0.3"/>
    <row r="941" s="1" customFormat="1" x14ac:dyDescent="0.3"/>
    <row r="942" s="1" customFormat="1" x14ac:dyDescent="0.3"/>
    <row r="943" s="1" customFormat="1" x14ac:dyDescent="0.3"/>
    <row r="944" s="1" customFormat="1" x14ac:dyDescent="0.3"/>
    <row r="945" s="1" customFormat="1" x14ac:dyDescent="0.3"/>
    <row r="946" s="1" customFormat="1" x14ac:dyDescent="0.3"/>
    <row r="947" s="1" customFormat="1" x14ac:dyDescent="0.3"/>
    <row r="948" s="1" customFormat="1" x14ac:dyDescent="0.3"/>
    <row r="949" s="1" customFormat="1" x14ac:dyDescent="0.3"/>
    <row r="950" s="1" customFormat="1" x14ac:dyDescent="0.3"/>
    <row r="951" s="1" customFormat="1" x14ac:dyDescent="0.3"/>
    <row r="952" s="1" customFormat="1" x14ac:dyDescent="0.3"/>
    <row r="953" s="1" customFormat="1" x14ac:dyDescent="0.3"/>
    <row r="954" s="1" customFormat="1" x14ac:dyDescent="0.3"/>
    <row r="955" s="1" customFormat="1" x14ac:dyDescent="0.3"/>
    <row r="956" s="1" customFormat="1" x14ac:dyDescent="0.3"/>
    <row r="957" s="1" customFormat="1" x14ac:dyDescent="0.3"/>
    <row r="958" s="1" customFormat="1" x14ac:dyDescent="0.3"/>
    <row r="959" s="1" customFormat="1" x14ac:dyDescent="0.3"/>
    <row r="960" s="1" customFormat="1" x14ac:dyDescent="0.3"/>
    <row r="961" s="1" customFormat="1" x14ac:dyDescent="0.3"/>
    <row r="962" s="1" customFormat="1" x14ac:dyDescent="0.3"/>
    <row r="963" s="1" customFormat="1" x14ac:dyDescent="0.3"/>
    <row r="964" s="1" customFormat="1" x14ac:dyDescent="0.3"/>
    <row r="965" s="1" customFormat="1" x14ac:dyDescent="0.3"/>
    <row r="966" s="1" customFormat="1" x14ac:dyDescent="0.3"/>
    <row r="967" s="1" customFormat="1" x14ac:dyDescent="0.3"/>
    <row r="968" s="1" customFormat="1" x14ac:dyDescent="0.3"/>
    <row r="969" s="1" customFormat="1" x14ac:dyDescent="0.3"/>
    <row r="970" s="1" customFormat="1" x14ac:dyDescent="0.3"/>
    <row r="971" s="1" customFormat="1" x14ac:dyDescent="0.3"/>
    <row r="972" s="1" customFormat="1" x14ac:dyDescent="0.3"/>
    <row r="973" s="1" customFormat="1" x14ac:dyDescent="0.3"/>
    <row r="974" s="1" customFormat="1" x14ac:dyDescent="0.3"/>
    <row r="975" s="1" customFormat="1" x14ac:dyDescent="0.3"/>
    <row r="976" s="1" customFormat="1" x14ac:dyDescent="0.3"/>
    <row r="977" s="1" customFormat="1" x14ac:dyDescent="0.3"/>
    <row r="978" s="1" customFormat="1" x14ac:dyDescent="0.3"/>
    <row r="979" s="1" customFormat="1" x14ac:dyDescent="0.3"/>
    <row r="980" s="1" customFormat="1" x14ac:dyDescent="0.3"/>
    <row r="981" s="1" customFormat="1" x14ac:dyDescent="0.3"/>
    <row r="982" s="1" customFormat="1" x14ac:dyDescent="0.3"/>
    <row r="983" s="1" customFormat="1" x14ac:dyDescent="0.3"/>
    <row r="984" s="1" customFormat="1" x14ac:dyDescent="0.3"/>
    <row r="985" s="1" customFormat="1" x14ac:dyDescent="0.3"/>
    <row r="986" s="1" customFormat="1" x14ac:dyDescent="0.3"/>
    <row r="987" s="1" customFormat="1" x14ac:dyDescent="0.3"/>
    <row r="988" s="1" customFormat="1" x14ac:dyDescent="0.3"/>
    <row r="989" s="1" customFormat="1" x14ac:dyDescent="0.3"/>
    <row r="990" s="1" customFormat="1" x14ac:dyDescent="0.3"/>
    <row r="991" s="1" customFormat="1" x14ac:dyDescent="0.3"/>
    <row r="992" s="1" customFormat="1" x14ac:dyDescent="0.3"/>
    <row r="993" s="1" customFormat="1" x14ac:dyDescent="0.3"/>
    <row r="994" s="1" customFormat="1" x14ac:dyDescent="0.3"/>
    <row r="995" s="1" customFormat="1" x14ac:dyDescent="0.3"/>
    <row r="996" s="1" customFormat="1" x14ac:dyDescent="0.3"/>
    <row r="997" s="1" customFormat="1" x14ac:dyDescent="0.3"/>
    <row r="998" s="1" customFormat="1" x14ac:dyDescent="0.3"/>
    <row r="999" s="1" customFormat="1" x14ac:dyDescent="0.3"/>
    <row r="1000" s="1" customFormat="1" x14ac:dyDescent="0.3"/>
    <row r="1001" s="1" customFormat="1" x14ac:dyDescent="0.3"/>
    <row r="1002" s="1" customFormat="1" x14ac:dyDescent="0.3"/>
    <row r="1003" s="1" customFormat="1" x14ac:dyDescent="0.3"/>
    <row r="1004" s="1" customFormat="1" x14ac:dyDescent="0.3"/>
    <row r="1005" s="1" customFormat="1" x14ac:dyDescent="0.3"/>
    <row r="1006" s="1" customFormat="1" x14ac:dyDescent="0.3"/>
    <row r="1007" s="1" customFormat="1" x14ac:dyDescent="0.3"/>
    <row r="1008" s="1" customFormat="1" x14ac:dyDescent="0.3"/>
    <row r="1009" s="1" customFormat="1" x14ac:dyDescent="0.3"/>
    <row r="1010" s="1" customFormat="1" x14ac:dyDescent="0.3"/>
    <row r="1011" s="1" customFormat="1" x14ac:dyDescent="0.3"/>
    <row r="1012" s="1" customFormat="1" x14ac:dyDescent="0.3"/>
    <row r="1013" s="1" customFormat="1" x14ac:dyDescent="0.3"/>
    <row r="1014" s="1" customFormat="1" x14ac:dyDescent="0.3"/>
    <row r="1015" s="1" customFormat="1" x14ac:dyDescent="0.3"/>
    <row r="1016" s="1" customFormat="1" x14ac:dyDescent="0.3"/>
    <row r="1017" s="1" customFormat="1" x14ac:dyDescent="0.3"/>
    <row r="1018" s="1" customFormat="1" x14ac:dyDescent="0.3"/>
    <row r="1019" s="1" customFormat="1" x14ac:dyDescent="0.3"/>
    <row r="1020" s="1" customFormat="1" x14ac:dyDescent="0.3"/>
    <row r="1021" s="1" customFormat="1" x14ac:dyDescent="0.3"/>
    <row r="1022" s="1" customFormat="1" x14ac:dyDescent="0.3"/>
    <row r="1023" s="1" customFormat="1" x14ac:dyDescent="0.3"/>
    <row r="1024" s="1" customFormat="1" x14ac:dyDescent="0.3"/>
    <row r="1025" s="1" customFormat="1" x14ac:dyDescent="0.3"/>
    <row r="1026" s="1" customFormat="1" x14ac:dyDescent="0.3"/>
    <row r="1027" s="1" customFormat="1" x14ac:dyDescent="0.3"/>
    <row r="1028" s="1" customFormat="1" x14ac:dyDescent="0.3"/>
    <row r="1029" s="1" customFormat="1" x14ac:dyDescent="0.3"/>
    <row r="1030" s="1" customFormat="1" x14ac:dyDescent="0.3"/>
    <row r="1031" s="1" customFormat="1" x14ac:dyDescent="0.3"/>
    <row r="1032" s="1" customFormat="1" x14ac:dyDescent="0.3"/>
    <row r="1033" s="1" customFormat="1" x14ac:dyDescent="0.3"/>
    <row r="1034" s="1" customFormat="1" x14ac:dyDescent="0.3"/>
    <row r="1035" s="1" customFormat="1" x14ac:dyDescent="0.3"/>
    <row r="1036" s="1" customFormat="1" x14ac:dyDescent="0.3"/>
    <row r="1037" s="1" customFormat="1" x14ac:dyDescent="0.3"/>
    <row r="1038" s="1" customFormat="1" x14ac:dyDescent="0.3"/>
    <row r="1039" s="1" customFormat="1" x14ac:dyDescent="0.3"/>
    <row r="1040" s="1" customFormat="1" x14ac:dyDescent="0.3"/>
    <row r="1041" s="1" customFormat="1" x14ac:dyDescent="0.3"/>
    <row r="1042" s="1" customFormat="1" x14ac:dyDescent="0.3"/>
    <row r="1043" s="1" customFormat="1" x14ac:dyDescent="0.3"/>
    <row r="1044" s="1" customFormat="1" x14ac:dyDescent="0.3"/>
    <row r="1045" s="1" customFormat="1" x14ac:dyDescent="0.3"/>
    <row r="1046" s="1" customFormat="1" x14ac:dyDescent="0.3"/>
    <row r="1047" s="1" customFormat="1" x14ac:dyDescent="0.3"/>
    <row r="1048" s="1" customFormat="1" x14ac:dyDescent="0.3"/>
    <row r="1049" s="1" customFormat="1" x14ac:dyDescent="0.3"/>
    <row r="1050" s="1" customFormat="1" x14ac:dyDescent="0.3"/>
    <row r="1051" s="1" customFormat="1" x14ac:dyDescent="0.3"/>
    <row r="1052" s="1" customFormat="1" x14ac:dyDescent="0.3"/>
    <row r="1053" s="1" customFormat="1" x14ac:dyDescent="0.3"/>
    <row r="1054" s="1" customFormat="1" x14ac:dyDescent="0.3"/>
    <row r="1055" s="1" customFormat="1" x14ac:dyDescent="0.3"/>
    <row r="1056" s="1" customFormat="1" x14ac:dyDescent="0.3"/>
    <row r="1057" s="1" customFormat="1" x14ac:dyDescent="0.3"/>
    <row r="1058" s="1" customFormat="1" x14ac:dyDescent="0.3"/>
    <row r="1059" s="1" customFormat="1" x14ac:dyDescent="0.3"/>
    <row r="1060" s="1" customFormat="1" x14ac:dyDescent="0.3"/>
    <row r="1061" s="1" customFormat="1" x14ac:dyDescent="0.3"/>
    <row r="1062" s="1" customFormat="1" x14ac:dyDescent="0.3"/>
    <row r="1063" s="1" customFormat="1" x14ac:dyDescent="0.3"/>
    <row r="1064" s="1" customFormat="1" x14ac:dyDescent="0.3"/>
    <row r="1065" s="1" customFormat="1" x14ac:dyDescent="0.3"/>
    <row r="1066" s="1" customFormat="1" x14ac:dyDescent="0.3"/>
    <row r="1067" s="1" customFormat="1" x14ac:dyDescent="0.3"/>
    <row r="1068" s="1" customFormat="1" x14ac:dyDescent="0.3"/>
    <row r="1069" s="1" customFormat="1" x14ac:dyDescent="0.3"/>
    <row r="1070" s="1" customFormat="1" x14ac:dyDescent="0.3"/>
    <row r="1071" s="1" customFormat="1" x14ac:dyDescent="0.3"/>
    <row r="1072" s="1" customFormat="1" x14ac:dyDescent="0.3"/>
    <row r="1073" s="1" customFormat="1" x14ac:dyDescent="0.3"/>
    <row r="1074" s="1" customFormat="1" x14ac:dyDescent="0.3"/>
    <row r="1075" s="1" customFormat="1" x14ac:dyDescent="0.3"/>
    <row r="1076" s="1" customFormat="1" x14ac:dyDescent="0.3"/>
    <row r="1077" s="1" customFormat="1" x14ac:dyDescent="0.3"/>
    <row r="1078" s="1" customFormat="1" x14ac:dyDescent="0.3"/>
    <row r="1079" s="1" customFormat="1" x14ac:dyDescent="0.3"/>
    <row r="1080" s="1" customFormat="1" x14ac:dyDescent="0.3"/>
    <row r="1081" s="1" customFormat="1" x14ac:dyDescent="0.3"/>
    <row r="1082" s="1" customFormat="1" x14ac:dyDescent="0.3"/>
    <row r="1083" s="1" customFormat="1" x14ac:dyDescent="0.3"/>
    <row r="1084" s="1" customFormat="1" x14ac:dyDescent="0.3"/>
    <row r="1085" s="1" customFormat="1" x14ac:dyDescent="0.3"/>
    <row r="1086" s="1" customFormat="1" x14ac:dyDescent="0.3"/>
    <row r="1087" s="1" customFormat="1" x14ac:dyDescent="0.3"/>
    <row r="1088" s="1" customFormat="1" x14ac:dyDescent="0.3"/>
    <row r="1089" s="1" customFormat="1" x14ac:dyDescent="0.3"/>
    <row r="1090" s="1" customFormat="1" x14ac:dyDescent="0.3"/>
    <row r="1091" s="1" customFormat="1" x14ac:dyDescent="0.3"/>
    <row r="1092" s="1" customFormat="1" x14ac:dyDescent="0.3"/>
    <row r="1093" s="1" customFormat="1" x14ac:dyDescent="0.3"/>
    <row r="1094" s="1" customFormat="1" x14ac:dyDescent="0.3"/>
    <row r="1095" s="1" customFormat="1" x14ac:dyDescent="0.3"/>
    <row r="1096" s="1" customFormat="1" x14ac:dyDescent="0.3"/>
    <row r="1097" s="1" customFormat="1" x14ac:dyDescent="0.3"/>
    <row r="1098" s="1" customFormat="1" x14ac:dyDescent="0.3"/>
    <row r="1099" s="1" customFormat="1" x14ac:dyDescent="0.3"/>
    <row r="1100" s="1" customFormat="1" x14ac:dyDescent="0.3"/>
    <row r="1101" s="1" customFormat="1" x14ac:dyDescent="0.3"/>
    <row r="1102" s="1" customFormat="1" x14ac:dyDescent="0.3"/>
    <row r="1103" s="1" customFormat="1" x14ac:dyDescent="0.3"/>
    <row r="1104" s="1" customFormat="1" x14ac:dyDescent="0.3"/>
    <row r="1105" s="1" customFormat="1" x14ac:dyDescent="0.3"/>
    <row r="1106" s="1" customFormat="1" x14ac:dyDescent="0.3"/>
    <row r="1107" s="1" customFormat="1" x14ac:dyDescent="0.3"/>
    <row r="1108" s="1" customFormat="1" x14ac:dyDescent="0.3"/>
    <row r="1109" s="1" customFormat="1" x14ac:dyDescent="0.3"/>
    <row r="1110" s="1" customFormat="1" x14ac:dyDescent="0.3"/>
    <row r="1111" s="1" customFormat="1" x14ac:dyDescent="0.3"/>
    <row r="1112" s="1" customFormat="1" x14ac:dyDescent="0.3"/>
    <row r="1113" s="1" customFormat="1" x14ac:dyDescent="0.3"/>
    <row r="1114" s="1" customFormat="1" x14ac:dyDescent="0.3"/>
    <row r="1115" s="1" customFormat="1" x14ac:dyDescent="0.3"/>
    <row r="1116" s="1" customFormat="1" x14ac:dyDescent="0.3"/>
    <row r="1117" s="1" customFormat="1" x14ac:dyDescent="0.3"/>
    <row r="1118" s="1" customFormat="1" x14ac:dyDescent="0.3"/>
    <row r="1119" s="1" customFormat="1" x14ac:dyDescent="0.3"/>
    <row r="1120" s="1" customFormat="1" x14ac:dyDescent="0.3"/>
    <row r="1121" s="1" customFormat="1" x14ac:dyDescent="0.3"/>
    <row r="1122" s="1" customFormat="1" x14ac:dyDescent="0.3"/>
    <row r="1123" s="1" customFormat="1" x14ac:dyDescent="0.3"/>
    <row r="1124" s="1" customFormat="1" x14ac:dyDescent="0.3"/>
    <row r="1125" s="1" customFormat="1" x14ac:dyDescent="0.3"/>
    <row r="1126" s="1" customFormat="1" x14ac:dyDescent="0.3"/>
    <row r="1127" s="1" customFormat="1" x14ac:dyDescent="0.3"/>
    <row r="1128" s="1" customFormat="1" x14ac:dyDescent="0.3"/>
    <row r="1129" s="1" customFormat="1" x14ac:dyDescent="0.3"/>
    <row r="1130" s="1" customFormat="1" x14ac:dyDescent="0.3"/>
    <row r="1131" s="1" customFormat="1" x14ac:dyDescent="0.3"/>
    <row r="1132" s="1" customFormat="1" x14ac:dyDescent="0.3"/>
    <row r="1133" s="1" customFormat="1" x14ac:dyDescent="0.3"/>
    <row r="1134" s="1" customFormat="1" x14ac:dyDescent="0.3"/>
    <row r="1135" s="1" customFormat="1" x14ac:dyDescent="0.3"/>
    <row r="1136" s="1" customFormat="1" x14ac:dyDescent="0.3"/>
    <row r="1137" s="1" customFormat="1" x14ac:dyDescent="0.3"/>
    <row r="1138" s="1" customFormat="1" x14ac:dyDescent="0.3"/>
    <row r="1139" s="1" customFormat="1" x14ac:dyDescent="0.3"/>
    <row r="1140" s="1" customFormat="1" x14ac:dyDescent="0.3"/>
    <row r="1141" s="1" customFormat="1" x14ac:dyDescent="0.3"/>
    <row r="1142" s="1" customFormat="1" x14ac:dyDescent="0.3"/>
    <row r="1143" s="1" customFormat="1" x14ac:dyDescent="0.3"/>
    <row r="1144" s="1" customFormat="1" x14ac:dyDescent="0.3"/>
    <row r="1145" s="1" customFormat="1" x14ac:dyDescent="0.3"/>
    <row r="1146" s="1" customFormat="1" x14ac:dyDescent="0.3"/>
    <row r="1147" s="1" customFormat="1" x14ac:dyDescent="0.3"/>
    <row r="1148" s="1" customFormat="1" x14ac:dyDescent="0.3"/>
    <row r="1149" s="1" customFormat="1" x14ac:dyDescent="0.3"/>
    <row r="1150" s="1" customFormat="1" x14ac:dyDescent="0.3"/>
    <row r="1151" s="1" customFormat="1" x14ac:dyDescent="0.3"/>
    <row r="1152" s="1" customFormat="1" x14ac:dyDescent="0.3"/>
    <row r="1153" s="1" customFormat="1" x14ac:dyDescent="0.3"/>
    <row r="1154" s="1" customFormat="1" x14ac:dyDescent="0.3"/>
    <row r="1155" s="1" customFormat="1" x14ac:dyDescent="0.3"/>
    <row r="1156" s="1" customFormat="1" x14ac:dyDescent="0.3"/>
    <row r="1157" s="1" customFormat="1" x14ac:dyDescent="0.3"/>
    <row r="1158" s="1" customFormat="1" x14ac:dyDescent="0.3"/>
    <row r="1159" s="1" customFormat="1" x14ac:dyDescent="0.3"/>
    <row r="1160" s="1" customFormat="1" x14ac:dyDescent="0.3"/>
    <row r="1161" s="1" customFormat="1" x14ac:dyDescent="0.3"/>
    <row r="1162" s="1" customFormat="1" x14ac:dyDescent="0.3"/>
    <row r="1163" s="1" customFormat="1" x14ac:dyDescent="0.3"/>
    <row r="1164" s="1" customFormat="1" x14ac:dyDescent="0.3"/>
    <row r="1165" s="1" customFormat="1" x14ac:dyDescent="0.3"/>
    <row r="1166" s="1" customFormat="1" x14ac:dyDescent="0.3"/>
    <row r="1167" s="1" customFormat="1" x14ac:dyDescent="0.3"/>
    <row r="1168" s="1" customFormat="1" x14ac:dyDescent="0.3"/>
    <row r="1169" s="1" customFormat="1" x14ac:dyDescent="0.3"/>
    <row r="1170" s="1" customFormat="1" x14ac:dyDescent="0.3"/>
    <row r="1171" s="1" customFormat="1" x14ac:dyDescent="0.3"/>
    <row r="1172" s="1" customFormat="1" x14ac:dyDescent="0.3"/>
    <row r="1173" s="1" customFormat="1" x14ac:dyDescent="0.3"/>
    <row r="1174" s="1" customFormat="1" x14ac:dyDescent="0.3"/>
    <row r="1175" s="1" customFormat="1" x14ac:dyDescent="0.3"/>
    <row r="1176" s="1" customFormat="1" x14ac:dyDescent="0.3"/>
    <row r="1177" s="1" customFormat="1" x14ac:dyDescent="0.3"/>
    <row r="1178" s="1" customFormat="1" x14ac:dyDescent="0.3"/>
    <row r="1179" s="1" customFormat="1" x14ac:dyDescent="0.3"/>
    <row r="1180" s="1" customFormat="1" x14ac:dyDescent="0.3"/>
    <row r="1181" s="1" customFormat="1" x14ac:dyDescent="0.3"/>
    <row r="1182" s="1" customFormat="1" x14ac:dyDescent="0.3"/>
    <row r="1183" s="1" customFormat="1" x14ac:dyDescent="0.3"/>
    <row r="1184" s="1" customFormat="1" x14ac:dyDescent="0.3"/>
    <row r="1185" s="1" customFormat="1" x14ac:dyDescent="0.3"/>
    <row r="1186" s="1" customFormat="1" x14ac:dyDescent="0.3"/>
    <row r="1187" s="1" customFormat="1" x14ac:dyDescent="0.3"/>
    <row r="1188" s="1" customFormat="1" x14ac:dyDescent="0.3"/>
    <row r="1189" s="1" customFormat="1" x14ac:dyDescent="0.3"/>
    <row r="1190" s="1" customFormat="1" x14ac:dyDescent="0.3"/>
    <row r="1191" s="1" customFormat="1" x14ac:dyDescent="0.3"/>
    <row r="1192" s="1" customFormat="1" x14ac:dyDescent="0.3"/>
    <row r="1193" s="1" customFormat="1" x14ac:dyDescent="0.3"/>
    <row r="1194" s="1" customFormat="1" x14ac:dyDescent="0.3"/>
    <row r="1195" s="1" customFormat="1" x14ac:dyDescent="0.3"/>
    <row r="1196" s="1" customFormat="1" x14ac:dyDescent="0.3"/>
    <row r="1197" s="1" customFormat="1" x14ac:dyDescent="0.3"/>
    <row r="1198" s="1" customFormat="1" x14ac:dyDescent="0.3"/>
    <row r="1199" s="1" customFormat="1" x14ac:dyDescent="0.3"/>
    <row r="1200" s="1" customFormat="1" x14ac:dyDescent="0.3"/>
    <row r="1201" s="1" customFormat="1" x14ac:dyDescent="0.3"/>
    <row r="1202" s="1" customFormat="1" x14ac:dyDescent="0.3"/>
    <row r="1203" s="1" customFormat="1" x14ac:dyDescent="0.3"/>
    <row r="1204" s="1" customFormat="1" x14ac:dyDescent="0.3"/>
    <row r="1205" s="1" customFormat="1" x14ac:dyDescent="0.3"/>
    <row r="1206" s="1" customFormat="1" x14ac:dyDescent="0.3"/>
    <row r="1207" s="1" customFormat="1" x14ac:dyDescent="0.3"/>
    <row r="1208" s="1" customFormat="1" x14ac:dyDescent="0.3"/>
    <row r="1209" s="1" customFormat="1" x14ac:dyDescent="0.3"/>
    <row r="1210" s="1" customFormat="1" x14ac:dyDescent="0.3"/>
    <row r="1211" s="1" customFormat="1" x14ac:dyDescent="0.3"/>
    <row r="1212" s="1" customFormat="1" x14ac:dyDescent="0.3"/>
    <row r="1213" s="1" customFormat="1" x14ac:dyDescent="0.3"/>
    <row r="1214" s="1" customFormat="1" x14ac:dyDescent="0.3"/>
    <row r="1215" s="1" customFormat="1" x14ac:dyDescent="0.3"/>
    <row r="1216" s="1" customFormat="1" x14ac:dyDescent="0.3"/>
    <row r="1217" s="1" customFormat="1" x14ac:dyDescent="0.3"/>
    <row r="1218" s="1" customFormat="1" x14ac:dyDescent="0.3"/>
    <row r="1219" s="1" customFormat="1" x14ac:dyDescent="0.3"/>
    <row r="1220" s="1" customFormat="1" x14ac:dyDescent="0.3"/>
    <row r="1221" s="1" customFormat="1" x14ac:dyDescent="0.3"/>
    <row r="1222" s="1" customFormat="1" x14ac:dyDescent="0.3"/>
    <row r="1223" s="1" customFormat="1" x14ac:dyDescent="0.3"/>
    <row r="1224" s="1" customFormat="1" x14ac:dyDescent="0.3"/>
    <row r="1225" s="1" customFormat="1" x14ac:dyDescent="0.3"/>
    <row r="1226" s="1" customFormat="1" x14ac:dyDescent="0.3"/>
    <row r="1227" s="1" customFormat="1" x14ac:dyDescent="0.3"/>
    <row r="1228" s="1" customFormat="1" x14ac:dyDescent="0.3"/>
    <row r="1229" s="1" customFormat="1" x14ac:dyDescent="0.3"/>
    <row r="1230" s="1" customFormat="1" x14ac:dyDescent="0.3"/>
    <row r="1231" s="1" customFormat="1" x14ac:dyDescent="0.3"/>
    <row r="1232" s="1" customFormat="1" x14ac:dyDescent="0.3"/>
    <row r="1233" s="1" customFormat="1" x14ac:dyDescent="0.3"/>
    <row r="1234" s="1" customFormat="1" x14ac:dyDescent="0.3"/>
    <row r="1235" s="1" customFormat="1" x14ac:dyDescent="0.3"/>
    <row r="1236" s="1" customFormat="1" x14ac:dyDescent="0.3"/>
    <row r="1237" s="1" customFormat="1" x14ac:dyDescent="0.3"/>
    <row r="1238" s="1" customFormat="1" x14ac:dyDescent="0.3"/>
    <row r="1239" s="1" customFormat="1" x14ac:dyDescent="0.3"/>
    <row r="1240" s="1" customFormat="1" x14ac:dyDescent="0.3"/>
    <row r="1241" s="1" customFormat="1" x14ac:dyDescent="0.3"/>
    <row r="1242" s="1" customFormat="1" x14ac:dyDescent="0.3"/>
    <row r="1243" s="1" customFormat="1" x14ac:dyDescent="0.3"/>
    <row r="1244" s="1" customFormat="1" x14ac:dyDescent="0.3"/>
    <row r="1245" s="1" customFormat="1" x14ac:dyDescent="0.3"/>
    <row r="1246" s="1" customFormat="1" x14ac:dyDescent="0.3"/>
    <row r="1247" s="1" customFormat="1" x14ac:dyDescent="0.3"/>
    <row r="1248" s="1" customFormat="1" x14ac:dyDescent="0.3"/>
    <row r="1249" s="1" customFormat="1" x14ac:dyDescent="0.3"/>
    <row r="1250" s="1" customFormat="1" x14ac:dyDescent="0.3"/>
    <row r="1251" s="1" customFormat="1" x14ac:dyDescent="0.3"/>
    <row r="1252" s="1" customFormat="1" x14ac:dyDescent="0.3"/>
    <row r="1253" s="1" customFormat="1" x14ac:dyDescent="0.3"/>
    <row r="1254" s="1" customFormat="1" x14ac:dyDescent="0.3"/>
    <row r="1255" s="1" customFormat="1" x14ac:dyDescent="0.3"/>
    <row r="1256" s="1" customFormat="1" x14ac:dyDescent="0.3"/>
    <row r="1257" s="1" customFormat="1" x14ac:dyDescent="0.3"/>
    <row r="1258" s="1" customFormat="1" x14ac:dyDescent="0.3"/>
    <row r="1259" s="1" customFormat="1" x14ac:dyDescent="0.3"/>
    <row r="1260" s="1" customFormat="1" x14ac:dyDescent="0.3"/>
    <row r="1261" s="1" customFormat="1" x14ac:dyDescent="0.3"/>
    <row r="1262" s="1" customFormat="1" x14ac:dyDescent="0.3"/>
    <row r="1263" s="1" customFormat="1" x14ac:dyDescent="0.3"/>
    <row r="1264" s="1" customFormat="1" x14ac:dyDescent="0.3"/>
    <row r="1265" s="1" customFormat="1" x14ac:dyDescent="0.3"/>
    <row r="1266" s="1" customFormat="1" x14ac:dyDescent="0.3"/>
    <row r="1267" s="1" customFormat="1" x14ac:dyDescent="0.3"/>
    <row r="1268" s="1" customFormat="1" x14ac:dyDescent="0.3"/>
    <row r="1269" s="1" customFormat="1" x14ac:dyDescent="0.3"/>
    <row r="1270" s="1" customFormat="1" x14ac:dyDescent="0.3"/>
    <row r="1271" s="1" customFormat="1" x14ac:dyDescent="0.3"/>
    <row r="1272" s="1" customFormat="1" x14ac:dyDescent="0.3"/>
    <row r="1273" s="1" customFormat="1" x14ac:dyDescent="0.3"/>
    <row r="1274" s="1" customFormat="1" x14ac:dyDescent="0.3"/>
    <row r="1275" s="1" customFormat="1" x14ac:dyDescent="0.3"/>
    <row r="1276" s="1" customFormat="1" x14ac:dyDescent="0.3"/>
    <row r="1277" s="1" customFormat="1" x14ac:dyDescent="0.3"/>
    <row r="1278" s="1" customFormat="1" x14ac:dyDescent="0.3"/>
    <row r="1279" s="1" customFormat="1" x14ac:dyDescent="0.3"/>
    <row r="1280" s="1" customFormat="1" x14ac:dyDescent="0.3"/>
    <row r="1281" s="1" customFormat="1" x14ac:dyDescent="0.3"/>
    <row r="1282" s="1" customFormat="1" x14ac:dyDescent="0.3"/>
    <row r="1283" s="1" customFormat="1" x14ac:dyDescent="0.3"/>
    <row r="1284" s="1" customFormat="1" x14ac:dyDescent="0.3"/>
    <row r="1285" s="1" customFormat="1" x14ac:dyDescent="0.3"/>
    <row r="1286" s="1" customFormat="1" x14ac:dyDescent="0.3"/>
    <row r="1287" s="1" customFormat="1" x14ac:dyDescent="0.3"/>
    <row r="1288" s="1" customFormat="1" x14ac:dyDescent="0.3"/>
    <row r="1289" s="1" customFormat="1" x14ac:dyDescent="0.3"/>
    <row r="1290" s="1" customFormat="1" x14ac:dyDescent="0.3"/>
    <row r="1291" s="1" customFormat="1" x14ac:dyDescent="0.3"/>
    <row r="1292" s="1" customFormat="1" x14ac:dyDescent="0.3"/>
    <row r="1293" s="1" customFormat="1" x14ac:dyDescent="0.3"/>
    <row r="1294" s="1" customFormat="1" x14ac:dyDescent="0.3"/>
    <row r="1295" s="1" customFormat="1" x14ac:dyDescent="0.3"/>
    <row r="1296" s="1" customFormat="1" x14ac:dyDescent="0.3"/>
    <row r="1297" s="1" customFormat="1" x14ac:dyDescent="0.3"/>
    <row r="1298" s="1" customFormat="1" x14ac:dyDescent="0.3"/>
    <row r="1299" s="1" customFormat="1" x14ac:dyDescent="0.3"/>
    <row r="1300" s="1" customFormat="1" x14ac:dyDescent="0.3"/>
    <row r="1301" s="1" customFormat="1" x14ac:dyDescent="0.3"/>
    <row r="1302" s="1" customFormat="1" x14ac:dyDescent="0.3"/>
    <row r="1303" s="1" customFormat="1" x14ac:dyDescent="0.3"/>
    <row r="1304" s="1" customFormat="1" x14ac:dyDescent="0.3"/>
    <row r="1305" s="1" customFormat="1" x14ac:dyDescent="0.3"/>
    <row r="1306" s="1" customFormat="1" x14ac:dyDescent="0.3"/>
    <row r="1307" s="1" customFormat="1" x14ac:dyDescent="0.3"/>
    <row r="1308" s="1" customFormat="1" x14ac:dyDescent="0.3"/>
    <row r="1309" s="1" customFormat="1" x14ac:dyDescent="0.3"/>
    <row r="1310" s="1" customFormat="1" x14ac:dyDescent="0.3"/>
    <row r="1311" s="1" customFormat="1" x14ac:dyDescent="0.3"/>
    <row r="1312" s="1" customFormat="1" x14ac:dyDescent="0.3"/>
    <row r="1313" s="1" customFormat="1" x14ac:dyDescent="0.3"/>
    <row r="1314" s="1" customFormat="1" x14ac:dyDescent="0.3"/>
    <row r="1315" s="1" customFormat="1" x14ac:dyDescent="0.3"/>
    <row r="1316" s="1" customFormat="1" x14ac:dyDescent="0.3"/>
    <row r="1317" s="1" customFormat="1" x14ac:dyDescent="0.3"/>
    <row r="1318" s="1" customFormat="1" x14ac:dyDescent="0.3"/>
    <row r="1319" s="1" customFormat="1" x14ac:dyDescent="0.3"/>
    <row r="1320" s="1" customFormat="1" x14ac:dyDescent="0.3"/>
    <row r="1321" s="1" customFormat="1" x14ac:dyDescent="0.3"/>
    <row r="1322" s="1" customFormat="1" x14ac:dyDescent="0.3"/>
    <row r="1323" s="1" customFormat="1" x14ac:dyDescent="0.3"/>
    <row r="1324" s="1" customFormat="1" x14ac:dyDescent="0.3"/>
    <row r="1325" s="1" customFormat="1" x14ac:dyDescent="0.3"/>
    <row r="1326" s="1" customFormat="1" x14ac:dyDescent="0.3"/>
    <row r="1327" s="1" customFormat="1" x14ac:dyDescent="0.3"/>
    <row r="1328" s="1" customFormat="1" x14ac:dyDescent="0.3"/>
    <row r="1329" s="1" customFormat="1" x14ac:dyDescent="0.3"/>
    <row r="1330" s="1" customFormat="1" x14ac:dyDescent="0.3"/>
    <row r="1331" s="1" customFormat="1" x14ac:dyDescent="0.3"/>
    <row r="1332" s="1" customFormat="1" x14ac:dyDescent="0.3"/>
    <row r="1333" s="1" customFormat="1" x14ac:dyDescent="0.3"/>
    <row r="1334" s="1" customFormat="1" x14ac:dyDescent="0.3"/>
    <row r="1335" s="1" customFormat="1" x14ac:dyDescent="0.3"/>
    <row r="1336" s="1" customFormat="1" x14ac:dyDescent="0.3"/>
    <row r="1337" s="1" customFormat="1" x14ac:dyDescent="0.3"/>
    <row r="1338" s="1" customFormat="1" x14ac:dyDescent="0.3"/>
    <row r="1339" s="1" customFormat="1" x14ac:dyDescent="0.3"/>
    <row r="1340" s="1" customFormat="1" x14ac:dyDescent="0.3"/>
    <row r="1341" s="1" customFormat="1" x14ac:dyDescent="0.3"/>
    <row r="1342" s="1" customFormat="1" x14ac:dyDescent="0.3"/>
    <row r="1343" s="1" customFormat="1" x14ac:dyDescent="0.3"/>
    <row r="1344" s="1" customFormat="1" x14ac:dyDescent="0.3"/>
    <row r="1345" s="1" customFormat="1" x14ac:dyDescent="0.3"/>
    <row r="1346" s="1" customFormat="1" x14ac:dyDescent="0.3"/>
    <row r="1347" s="1" customFormat="1" x14ac:dyDescent="0.3"/>
    <row r="1348" s="1" customFormat="1" x14ac:dyDescent="0.3"/>
    <row r="1349" s="1" customFormat="1" x14ac:dyDescent="0.3"/>
    <row r="1350" s="1" customFormat="1" x14ac:dyDescent="0.3"/>
    <row r="1351" s="1" customFormat="1" x14ac:dyDescent="0.3"/>
    <row r="1352" s="1" customFormat="1" x14ac:dyDescent="0.3"/>
    <row r="1353" s="1" customFormat="1" x14ac:dyDescent="0.3"/>
    <row r="1354" s="1" customFormat="1" x14ac:dyDescent="0.3"/>
    <row r="1355" s="1" customFormat="1" x14ac:dyDescent="0.3"/>
    <row r="1356" s="1" customFormat="1" x14ac:dyDescent="0.3"/>
    <row r="1357" s="1" customFormat="1" x14ac:dyDescent="0.3"/>
    <row r="1358" s="1" customFormat="1" x14ac:dyDescent="0.3"/>
    <row r="1359" s="1" customFormat="1" x14ac:dyDescent="0.3"/>
    <row r="1360" s="1" customFormat="1" x14ac:dyDescent="0.3"/>
    <row r="1361" s="1" customFormat="1" x14ac:dyDescent="0.3"/>
    <row r="1362" s="1" customFormat="1" x14ac:dyDescent="0.3"/>
    <row r="1363" s="1" customFormat="1" x14ac:dyDescent="0.3"/>
    <row r="1364" s="1" customFormat="1" x14ac:dyDescent="0.3"/>
    <row r="1365" s="1" customFormat="1" x14ac:dyDescent="0.3"/>
    <row r="1366" s="1" customFormat="1" x14ac:dyDescent="0.3"/>
    <row r="1367" s="1" customFormat="1" x14ac:dyDescent="0.3"/>
    <row r="1368" s="1" customFormat="1" x14ac:dyDescent="0.3"/>
    <row r="1369" s="1" customFormat="1" x14ac:dyDescent="0.3"/>
    <row r="1370" s="1" customFormat="1" x14ac:dyDescent="0.3"/>
    <row r="1371" s="1" customFormat="1" x14ac:dyDescent="0.3"/>
    <row r="1372" s="1" customFormat="1" x14ac:dyDescent="0.3"/>
    <row r="1373" s="1" customFormat="1" x14ac:dyDescent="0.3"/>
    <row r="1374" s="1" customFormat="1" x14ac:dyDescent="0.3"/>
    <row r="1375" s="1" customFormat="1" x14ac:dyDescent="0.3"/>
    <row r="1376" s="1" customFormat="1" x14ac:dyDescent="0.3"/>
    <row r="1377" s="1" customFormat="1" x14ac:dyDescent="0.3"/>
    <row r="1378" s="1" customFormat="1" x14ac:dyDescent="0.3"/>
    <row r="1379" s="1" customFormat="1" x14ac:dyDescent="0.3"/>
    <row r="1380" s="1" customFormat="1" x14ac:dyDescent="0.3"/>
    <row r="1381" s="1" customFormat="1" x14ac:dyDescent="0.3"/>
    <row r="1382" s="1" customFormat="1" x14ac:dyDescent="0.3"/>
    <row r="1383" s="1" customFormat="1" x14ac:dyDescent="0.3"/>
    <row r="1384" s="1" customFormat="1" x14ac:dyDescent="0.3"/>
    <row r="1385" s="1" customFormat="1" x14ac:dyDescent="0.3"/>
    <row r="1386" s="1" customFormat="1" x14ac:dyDescent="0.3"/>
    <row r="1387" s="1" customFormat="1" x14ac:dyDescent="0.3"/>
    <row r="1388" s="1" customFormat="1" x14ac:dyDescent="0.3"/>
    <row r="1389" s="1" customFormat="1" x14ac:dyDescent="0.3"/>
    <row r="1390" s="1" customFormat="1" x14ac:dyDescent="0.3"/>
    <row r="1391" s="1" customFormat="1" x14ac:dyDescent="0.3"/>
    <row r="1392" s="1" customFormat="1" x14ac:dyDescent="0.3"/>
    <row r="1393" s="1" customFormat="1" x14ac:dyDescent="0.3"/>
    <row r="1394" s="1" customFormat="1" x14ac:dyDescent="0.3"/>
    <row r="1395" s="1" customFormat="1" x14ac:dyDescent="0.3"/>
    <row r="1396" s="1" customFormat="1" x14ac:dyDescent="0.3"/>
    <row r="1397" s="1" customFormat="1" x14ac:dyDescent="0.3"/>
    <row r="1398" s="1" customFormat="1" x14ac:dyDescent="0.3"/>
    <row r="1399" s="1" customFormat="1" x14ac:dyDescent="0.3"/>
    <row r="1400" s="1" customFormat="1" x14ac:dyDescent="0.3"/>
    <row r="1401" s="1" customFormat="1" x14ac:dyDescent="0.3"/>
    <row r="1402" s="1" customFormat="1" x14ac:dyDescent="0.3"/>
    <row r="1403" s="1" customFormat="1" x14ac:dyDescent="0.3"/>
    <row r="1404" s="1" customFormat="1" x14ac:dyDescent="0.3"/>
    <row r="1405" s="1" customFormat="1" x14ac:dyDescent="0.3"/>
    <row r="1406" s="1" customFormat="1" x14ac:dyDescent="0.3"/>
    <row r="1407" s="1" customFormat="1" x14ac:dyDescent="0.3"/>
    <row r="1408" s="1" customFormat="1" x14ac:dyDescent="0.3"/>
    <row r="1409" s="1" customFormat="1" x14ac:dyDescent="0.3"/>
    <row r="1410" s="1" customFormat="1" x14ac:dyDescent="0.3"/>
    <row r="1411" s="1" customFormat="1" x14ac:dyDescent="0.3"/>
    <row r="1412" s="1" customFormat="1" x14ac:dyDescent="0.3"/>
    <row r="1413" s="1" customFormat="1" x14ac:dyDescent="0.3"/>
    <row r="1414" s="1" customFormat="1" x14ac:dyDescent="0.3"/>
    <row r="1415" s="1" customFormat="1" x14ac:dyDescent="0.3"/>
    <row r="1416" s="1" customFormat="1" x14ac:dyDescent="0.3"/>
    <row r="1417" s="1" customFormat="1" x14ac:dyDescent="0.3"/>
    <row r="1418" s="1" customFormat="1" x14ac:dyDescent="0.3"/>
    <row r="1419" s="1" customFormat="1" x14ac:dyDescent="0.3"/>
    <row r="1420" s="1" customFormat="1" x14ac:dyDescent="0.3"/>
    <row r="1421" s="1" customFormat="1" x14ac:dyDescent="0.3"/>
    <row r="1422" s="1" customFormat="1" x14ac:dyDescent="0.3"/>
    <row r="1423" s="1" customFormat="1" x14ac:dyDescent="0.3"/>
    <row r="1424" s="1" customFormat="1" x14ac:dyDescent="0.3"/>
    <row r="1425" s="1" customFormat="1" x14ac:dyDescent="0.3"/>
    <row r="1426" s="1" customFormat="1" x14ac:dyDescent="0.3"/>
    <row r="1427" s="1" customFormat="1" x14ac:dyDescent="0.3"/>
    <row r="1428" s="1" customFormat="1" x14ac:dyDescent="0.3"/>
    <row r="1429" s="1" customFormat="1" x14ac:dyDescent="0.3"/>
    <row r="1430" s="1" customFormat="1" x14ac:dyDescent="0.3"/>
    <row r="1431" s="1" customFormat="1" x14ac:dyDescent="0.3"/>
    <row r="1432" s="1" customFormat="1" x14ac:dyDescent="0.3"/>
    <row r="1433" s="1" customFormat="1" x14ac:dyDescent="0.3"/>
    <row r="1434" s="1" customFormat="1" x14ac:dyDescent="0.3"/>
    <row r="1435" s="1" customFormat="1" x14ac:dyDescent="0.3"/>
    <row r="1436" s="1" customFormat="1" x14ac:dyDescent="0.3"/>
    <row r="1437" s="1" customFormat="1" x14ac:dyDescent="0.3"/>
    <row r="1438" s="1" customFormat="1" x14ac:dyDescent="0.3"/>
    <row r="1439" s="1" customFormat="1" x14ac:dyDescent="0.3"/>
    <row r="1440" s="1" customFormat="1" x14ac:dyDescent="0.3"/>
    <row r="1441" s="1" customFormat="1" x14ac:dyDescent="0.3"/>
    <row r="1442" s="1" customFormat="1" x14ac:dyDescent="0.3"/>
    <row r="1443" s="1" customFormat="1" x14ac:dyDescent="0.3"/>
    <row r="1444" s="1" customFormat="1" x14ac:dyDescent="0.3"/>
    <row r="1445" s="1" customFormat="1" x14ac:dyDescent="0.3"/>
    <row r="1446" s="1" customFormat="1" x14ac:dyDescent="0.3"/>
    <row r="1447" s="1" customFormat="1" x14ac:dyDescent="0.3"/>
    <row r="1448" s="1" customFormat="1" x14ac:dyDescent="0.3"/>
    <row r="1449" s="1" customFormat="1" x14ac:dyDescent="0.3"/>
    <row r="1450" s="1" customFormat="1" x14ac:dyDescent="0.3"/>
    <row r="1451" s="1" customFormat="1" x14ac:dyDescent="0.3"/>
    <row r="1452" s="1" customFormat="1" x14ac:dyDescent="0.3"/>
    <row r="1453" s="1" customFormat="1" x14ac:dyDescent="0.3"/>
    <row r="1454" s="1" customFormat="1" x14ac:dyDescent="0.3"/>
    <row r="1455" s="1" customFormat="1" x14ac:dyDescent="0.3"/>
    <row r="1456" s="1" customFormat="1" x14ac:dyDescent="0.3"/>
    <row r="1457" s="1" customFormat="1" x14ac:dyDescent="0.3"/>
    <row r="1458" s="1" customFormat="1" x14ac:dyDescent="0.3"/>
    <row r="1459" s="1" customFormat="1" x14ac:dyDescent="0.3"/>
    <row r="1460" s="1" customFormat="1" x14ac:dyDescent="0.3"/>
    <row r="1461" s="1" customFormat="1" x14ac:dyDescent="0.3"/>
    <row r="1462" s="1" customFormat="1" x14ac:dyDescent="0.3"/>
    <row r="1463" s="1" customFormat="1" x14ac:dyDescent="0.3"/>
    <row r="1464" s="1" customFormat="1" x14ac:dyDescent="0.3"/>
    <row r="1465" s="1" customFormat="1" x14ac:dyDescent="0.3"/>
    <row r="1466" s="1" customFormat="1" x14ac:dyDescent="0.3"/>
    <row r="1467" s="1" customFormat="1" x14ac:dyDescent="0.3"/>
    <row r="1468" s="1" customFormat="1" x14ac:dyDescent="0.3"/>
    <row r="1469" s="1" customFormat="1" x14ac:dyDescent="0.3"/>
    <row r="1470" s="1" customFormat="1" x14ac:dyDescent="0.3"/>
    <row r="1471" s="1" customFormat="1" x14ac:dyDescent="0.3"/>
    <row r="1472" s="1" customFormat="1" x14ac:dyDescent="0.3"/>
    <row r="1473" s="1" customFormat="1" x14ac:dyDescent="0.3"/>
    <row r="1474" s="1" customFormat="1" x14ac:dyDescent="0.3"/>
    <row r="1475" s="1" customFormat="1" x14ac:dyDescent="0.3"/>
    <row r="1476" s="1" customFormat="1" x14ac:dyDescent="0.3"/>
    <row r="1477" s="1" customFormat="1" x14ac:dyDescent="0.3"/>
    <row r="1478" s="1" customFormat="1" x14ac:dyDescent="0.3"/>
    <row r="1479" s="1" customFormat="1" x14ac:dyDescent="0.3"/>
    <row r="1480" s="1" customFormat="1" x14ac:dyDescent="0.3"/>
    <row r="1481" s="1" customFormat="1" x14ac:dyDescent="0.3"/>
    <row r="1482" s="1" customFormat="1" x14ac:dyDescent="0.3"/>
    <row r="1483" s="1" customFormat="1" x14ac:dyDescent="0.3"/>
    <row r="1484" s="1" customFormat="1" x14ac:dyDescent="0.3"/>
    <row r="1485" s="1" customFormat="1" x14ac:dyDescent="0.3"/>
    <row r="1486" s="1" customFormat="1" x14ac:dyDescent="0.3"/>
    <row r="1487" s="1" customFormat="1" x14ac:dyDescent="0.3"/>
    <row r="1488" s="1" customFormat="1" x14ac:dyDescent="0.3"/>
    <row r="1489" s="1" customFormat="1" x14ac:dyDescent="0.3"/>
    <row r="1490" s="1" customFormat="1" x14ac:dyDescent="0.3"/>
    <row r="1491" s="1" customFormat="1" x14ac:dyDescent="0.3"/>
    <row r="1492" s="1" customFormat="1" x14ac:dyDescent="0.3"/>
    <row r="1493" s="1" customFormat="1" x14ac:dyDescent="0.3"/>
    <row r="1494" s="1" customFormat="1" x14ac:dyDescent="0.3"/>
    <row r="1495" s="1" customFormat="1" x14ac:dyDescent="0.3"/>
    <row r="1496" s="1" customFormat="1" x14ac:dyDescent="0.3"/>
    <row r="1497" s="1" customFormat="1" x14ac:dyDescent="0.3"/>
    <row r="1498" s="1" customFormat="1" x14ac:dyDescent="0.3"/>
    <row r="1499" s="1" customFormat="1" x14ac:dyDescent="0.3"/>
    <row r="1500" s="1" customFormat="1" x14ac:dyDescent="0.3"/>
    <row r="1501" s="1" customFormat="1" x14ac:dyDescent="0.3"/>
    <row r="1502" s="1" customFormat="1" x14ac:dyDescent="0.3"/>
    <row r="1503" s="1" customFormat="1" x14ac:dyDescent="0.3"/>
    <row r="1504" s="1" customFormat="1" x14ac:dyDescent="0.3"/>
    <row r="1505" s="1" customFormat="1" x14ac:dyDescent="0.3"/>
    <row r="1506" s="1" customFormat="1" x14ac:dyDescent="0.3"/>
    <row r="1507" s="1" customFormat="1" x14ac:dyDescent="0.3"/>
    <row r="1508" s="1" customFormat="1" x14ac:dyDescent="0.3"/>
    <row r="1509" s="1" customFormat="1" x14ac:dyDescent="0.3"/>
    <row r="1510" s="1" customFormat="1" x14ac:dyDescent="0.3"/>
    <row r="1511" s="1" customFormat="1" x14ac:dyDescent="0.3"/>
    <row r="1512" s="1" customFormat="1" x14ac:dyDescent="0.3"/>
    <row r="1513" s="1" customFormat="1" x14ac:dyDescent="0.3"/>
    <row r="1514" s="1" customFormat="1" x14ac:dyDescent="0.3"/>
    <row r="1515" s="1" customFormat="1" x14ac:dyDescent="0.3"/>
    <row r="1516" s="1" customFormat="1" x14ac:dyDescent="0.3"/>
    <row r="1517" s="1" customFormat="1" x14ac:dyDescent="0.3"/>
    <row r="1518" s="1" customFormat="1" x14ac:dyDescent="0.3"/>
    <row r="1519" s="1" customFormat="1" x14ac:dyDescent="0.3"/>
    <row r="1520" s="1" customFormat="1" x14ac:dyDescent="0.3"/>
    <row r="1521" s="1" customFormat="1" x14ac:dyDescent="0.3"/>
    <row r="1522" s="1" customFormat="1" x14ac:dyDescent="0.3"/>
    <row r="1523" s="1" customFormat="1" x14ac:dyDescent="0.3"/>
    <row r="1524" s="1" customFormat="1" x14ac:dyDescent="0.3"/>
    <row r="1525" s="1" customFormat="1" x14ac:dyDescent="0.3"/>
    <row r="1526" s="1" customFormat="1" x14ac:dyDescent="0.3"/>
    <row r="1527" s="1" customFormat="1" x14ac:dyDescent="0.3"/>
    <row r="1528" s="1" customFormat="1" x14ac:dyDescent="0.3"/>
    <row r="1529" s="1" customFormat="1" x14ac:dyDescent="0.3"/>
    <row r="1530" s="1" customFormat="1" x14ac:dyDescent="0.3"/>
    <row r="1531" s="1" customFormat="1" x14ac:dyDescent="0.3"/>
    <row r="1532" s="1" customFormat="1" x14ac:dyDescent="0.3"/>
    <row r="1533" s="1" customFormat="1" x14ac:dyDescent="0.3"/>
    <row r="1534" s="1" customFormat="1" x14ac:dyDescent="0.3"/>
    <row r="1535" s="1" customFormat="1" x14ac:dyDescent="0.3"/>
    <row r="1536" s="1" customFormat="1" x14ac:dyDescent="0.3"/>
    <row r="1537" s="1" customFormat="1" x14ac:dyDescent="0.3"/>
    <row r="1538" s="1" customFormat="1" x14ac:dyDescent="0.3"/>
    <row r="1539" s="1" customFormat="1" x14ac:dyDescent="0.3"/>
    <row r="1540" s="1" customFormat="1" x14ac:dyDescent="0.3"/>
    <row r="1541" s="1" customFormat="1" x14ac:dyDescent="0.3"/>
    <row r="1542" s="1" customFormat="1" x14ac:dyDescent="0.3"/>
    <row r="1543" s="1" customFormat="1" x14ac:dyDescent="0.3"/>
    <row r="1544" s="1" customFormat="1" x14ac:dyDescent="0.3"/>
    <row r="1545" s="1" customFormat="1" x14ac:dyDescent="0.3"/>
    <row r="1546" s="1" customFormat="1" x14ac:dyDescent="0.3"/>
    <row r="1547" s="1" customFormat="1" x14ac:dyDescent="0.3"/>
    <row r="1548" s="1" customFormat="1" x14ac:dyDescent="0.3"/>
    <row r="1549" s="1" customFormat="1" x14ac:dyDescent="0.3"/>
    <row r="1550" s="1" customFormat="1" x14ac:dyDescent="0.3"/>
    <row r="1551" s="1" customFormat="1" x14ac:dyDescent="0.3"/>
    <row r="1552" s="1" customFormat="1" x14ac:dyDescent="0.3"/>
    <row r="1553" s="1" customFormat="1" x14ac:dyDescent="0.3"/>
    <row r="1554" s="1" customFormat="1" x14ac:dyDescent="0.3"/>
    <row r="1555" s="1" customFormat="1" x14ac:dyDescent="0.3"/>
    <row r="1556" s="1" customFormat="1" x14ac:dyDescent="0.3"/>
    <row r="1557" s="1" customFormat="1" x14ac:dyDescent="0.3"/>
    <row r="1558" s="1" customFormat="1" x14ac:dyDescent="0.3"/>
    <row r="1559" s="1" customFormat="1" x14ac:dyDescent="0.3"/>
    <row r="1560" s="1" customFormat="1" x14ac:dyDescent="0.3"/>
    <row r="1561" s="1" customFormat="1" x14ac:dyDescent="0.3"/>
    <row r="1562" s="1" customFormat="1" x14ac:dyDescent="0.3"/>
    <row r="1563" s="1" customFormat="1" x14ac:dyDescent="0.3"/>
    <row r="1564" s="1" customFormat="1" x14ac:dyDescent="0.3"/>
    <row r="1565" s="1" customFormat="1" x14ac:dyDescent="0.3"/>
    <row r="1566" s="1" customFormat="1" x14ac:dyDescent="0.3"/>
    <row r="1567" s="1" customFormat="1" x14ac:dyDescent="0.3"/>
    <row r="1568" s="1" customFormat="1" x14ac:dyDescent="0.3"/>
    <row r="1569" s="1" customFormat="1" x14ac:dyDescent="0.3"/>
    <row r="1570" s="1" customFormat="1" x14ac:dyDescent="0.3"/>
    <row r="1571" s="1" customFormat="1" x14ac:dyDescent="0.3"/>
    <row r="1572" s="1" customFormat="1" x14ac:dyDescent="0.3"/>
    <row r="1573" s="1" customFormat="1" x14ac:dyDescent="0.3"/>
    <row r="1574" s="1" customFormat="1" x14ac:dyDescent="0.3"/>
    <row r="1575" s="1" customFormat="1" x14ac:dyDescent="0.3"/>
    <row r="1576" s="1" customFormat="1" x14ac:dyDescent="0.3"/>
    <row r="1577" s="1" customFormat="1" x14ac:dyDescent="0.3"/>
    <row r="1578" s="1" customFormat="1" x14ac:dyDescent="0.3"/>
    <row r="1579" s="1" customFormat="1" x14ac:dyDescent="0.3"/>
    <row r="1580" s="1" customFormat="1" x14ac:dyDescent="0.3"/>
    <row r="1581" s="1" customFormat="1" x14ac:dyDescent="0.3"/>
    <row r="1582" s="1" customFormat="1" x14ac:dyDescent="0.3"/>
    <row r="1583" s="1" customFormat="1" x14ac:dyDescent="0.3"/>
    <row r="1584" s="1" customFormat="1" x14ac:dyDescent="0.3"/>
    <row r="1585" s="1" customFormat="1" x14ac:dyDescent="0.3"/>
    <row r="1586" s="1" customFormat="1" x14ac:dyDescent="0.3"/>
    <row r="1587" s="1" customFormat="1" x14ac:dyDescent="0.3"/>
    <row r="1588" s="1" customFormat="1" x14ac:dyDescent="0.3"/>
    <row r="1589" s="1" customFormat="1" x14ac:dyDescent="0.3"/>
    <row r="1590" s="1" customFormat="1" x14ac:dyDescent="0.3"/>
    <row r="1591" s="1" customFormat="1" x14ac:dyDescent="0.3"/>
    <row r="1592" s="1" customFormat="1" x14ac:dyDescent="0.3"/>
    <row r="1593" s="1" customFormat="1" x14ac:dyDescent="0.3"/>
    <row r="1594" s="1" customFormat="1" x14ac:dyDescent="0.3"/>
    <row r="1595" s="1" customFormat="1" x14ac:dyDescent="0.3"/>
    <row r="1596" s="1" customFormat="1" x14ac:dyDescent="0.3"/>
    <row r="1597" s="1" customFormat="1" x14ac:dyDescent="0.3"/>
    <row r="1598" s="1" customFormat="1" x14ac:dyDescent="0.3"/>
    <row r="1599" s="1" customFormat="1" x14ac:dyDescent="0.3"/>
    <row r="1600" s="1" customFormat="1" x14ac:dyDescent="0.3"/>
    <row r="1601" s="1" customFormat="1" x14ac:dyDescent="0.3"/>
    <row r="1602" s="1" customFormat="1" x14ac:dyDescent="0.3"/>
    <row r="1603" s="1" customFormat="1" x14ac:dyDescent="0.3"/>
    <row r="1604" s="1" customFormat="1" x14ac:dyDescent="0.3"/>
    <row r="1605" s="1" customFormat="1" x14ac:dyDescent="0.3"/>
    <row r="1606" s="1" customFormat="1" x14ac:dyDescent="0.3"/>
    <row r="1607" s="1" customFormat="1" x14ac:dyDescent="0.3"/>
    <row r="1608" s="1" customFormat="1" x14ac:dyDescent="0.3"/>
    <row r="1609" s="1" customFormat="1" x14ac:dyDescent="0.3"/>
    <row r="1610" s="1" customFormat="1" x14ac:dyDescent="0.3"/>
    <row r="1611" s="1" customFormat="1" x14ac:dyDescent="0.3"/>
    <row r="1612" s="1" customFormat="1" x14ac:dyDescent="0.3"/>
    <row r="1613" s="1" customFormat="1" x14ac:dyDescent="0.3"/>
    <row r="1614" s="1" customFormat="1" x14ac:dyDescent="0.3"/>
    <row r="1615" s="1" customFormat="1" x14ac:dyDescent="0.3"/>
    <row r="1616" s="1" customFormat="1" x14ac:dyDescent="0.3"/>
    <row r="1617" s="1" customFormat="1" x14ac:dyDescent="0.3"/>
    <row r="1618" s="1" customFormat="1" x14ac:dyDescent="0.3"/>
    <row r="1619" s="1" customFormat="1" x14ac:dyDescent="0.3"/>
    <row r="1620" s="1" customFormat="1" x14ac:dyDescent="0.3"/>
    <row r="1621" s="1" customFormat="1" x14ac:dyDescent="0.3"/>
    <row r="1622" s="1" customFormat="1" x14ac:dyDescent="0.3"/>
    <row r="1623" s="1" customFormat="1" x14ac:dyDescent="0.3"/>
    <row r="1624" s="1" customFormat="1" x14ac:dyDescent="0.3"/>
    <row r="1625" s="1" customFormat="1" x14ac:dyDescent="0.3"/>
    <row r="1626" s="1" customFormat="1" x14ac:dyDescent="0.3"/>
    <row r="1627" s="1" customFormat="1" x14ac:dyDescent="0.3"/>
    <row r="1628" s="1" customFormat="1" x14ac:dyDescent="0.3"/>
    <row r="1629" s="1" customFormat="1" x14ac:dyDescent="0.3"/>
    <row r="1630" s="1" customFormat="1" x14ac:dyDescent="0.3"/>
    <row r="1631" s="1" customFormat="1" x14ac:dyDescent="0.3"/>
    <row r="1632" s="1" customFormat="1" x14ac:dyDescent="0.3"/>
    <row r="1633" s="1" customFormat="1" x14ac:dyDescent="0.3"/>
    <row r="1634" s="1" customFormat="1" x14ac:dyDescent="0.3"/>
    <row r="1635" s="1" customFormat="1" x14ac:dyDescent="0.3"/>
    <row r="1636" s="1" customFormat="1" x14ac:dyDescent="0.3"/>
    <row r="1637" s="1" customFormat="1" x14ac:dyDescent="0.3"/>
    <row r="1638" s="1" customFormat="1" x14ac:dyDescent="0.3"/>
    <row r="1639" s="1" customFormat="1" x14ac:dyDescent="0.3"/>
    <row r="1640" s="1" customFormat="1" x14ac:dyDescent="0.3"/>
    <row r="1641" s="1" customFormat="1" x14ac:dyDescent="0.3"/>
    <row r="1642" s="1" customFormat="1" x14ac:dyDescent="0.3"/>
    <row r="1643" s="1" customFormat="1" x14ac:dyDescent="0.3"/>
    <row r="1644" s="1" customFormat="1" x14ac:dyDescent="0.3"/>
    <row r="1645" s="1" customFormat="1" x14ac:dyDescent="0.3"/>
    <row r="1646" s="1" customFormat="1" x14ac:dyDescent="0.3"/>
    <row r="1647" s="1" customFormat="1" x14ac:dyDescent="0.3"/>
    <row r="1648" s="1" customFormat="1" x14ac:dyDescent="0.3"/>
    <row r="1649" s="1" customFormat="1" x14ac:dyDescent="0.3"/>
    <row r="1650" s="1" customFormat="1" x14ac:dyDescent="0.3"/>
    <row r="1651" s="1" customFormat="1" x14ac:dyDescent="0.3"/>
    <row r="1652" s="1" customFormat="1" x14ac:dyDescent="0.3"/>
    <row r="1653" s="1" customFormat="1" x14ac:dyDescent="0.3"/>
    <row r="1654" s="1" customFormat="1" x14ac:dyDescent="0.3"/>
    <row r="1655" s="1" customFormat="1" x14ac:dyDescent="0.3"/>
    <row r="1656" s="1" customFormat="1" x14ac:dyDescent="0.3"/>
    <row r="1657" s="1" customFormat="1" x14ac:dyDescent="0.3"/>
    <row r="1658" s="1" customFormat="1" x14ac:dyDescent="0.3"/>
    <row r="1659" s="1" customFormat="1" x14ac:dyDescent="0.3"/>
    <row r="1660" s="1" customFormat="1" x14ac:dyDescent="0.3"/>
    <row r="1661" s="1" customFormat="1" x14ac:dyDescent="0.3"/>
    <row r="1662" s="1" customFormat="1" x14ac:dyDescent="0.3"/>
    <row r="1663" s="1" customFormat="1" x14ac:dyDescent="0.3"/>
    <row r="1664" s="1" customFormat="1" x14ac:dyDescent="0.3"/>
    <row r="1665" s="1" customFormat="1" x14ac:dyDescent="0.3"/>
    <row r="1666" s="1" customFormat="1" x14ac:dyDescent="0.3"/>
    <row r="1667" s="1" customFormat="1" x14ac:dyDescent="0.3"/>
    <row r="1668" s="1" customFormat="1" x14ac:dyDescent="0.3"/>
    <row r="1669" s="1" customFormat="1" x14ac:dyDescent="0.3"/>
    <row r="1670" s="1" customFormat="1" x14ac:dyDescent="0.3"/>
    <row r="1671" s="1" customFormat="1" x14ac:dyDescent="0.3"/>
    <row r="1672" s="1" customFormat="1" x14ac:dyDescent="0.3"/>
    <row r="1673" s="1" customFormat="1" x14ac:dyDescent="0.3"/>
    <row r="1674" s="1" customFormat="1" x14ac:dyDescent="0.3"/>
    <row r="1675" s="1" customFormat="1" x14ac:dyDescent="0.3"/>
    <row r="1676" s="1" customFormat="1" x14ac:dyDescent="0.3"/>
    <row r="1677" s="1" customFormat="1" x14ac:dyDescent="0.3"/>
    <row r="1678" s="1" customFormat="1" x14ac:dyDescent="0.3"/>
    <row r="1679" s="1" customFormat="1" x14ac:dyDescent="0.3"/>
    <row r="1680" s="1" customFormat="1" x14ac:dyDescent="0.3"/>
    <row r="1681" s="1" customFormat="1" x14ac:dyDescent="0.3"/>
    <row r="1682" s="1" customFormat="1" x14ac:dyDescent="0.3"/>
    <row r="1683" s="1" customFormat="1" x14ac:dyDescent="0.3"/>
    <row r="1684" s="1" customFormat="1" x14ac:dyDescent="0.3"/>
    <row r="1685" s="1" customFormat="1" x14ac:dyDescent="0.3"/>
    <row r="1686" s="1" customFormat="1" x14ac:dyDescent="0.3"/>
    <row r="1687" s="1" customFormat="1" x14ac:dyDescent="0.3"/>
    <row r="1688" s="1" customFormat="1" x14ac:dyDescent="0.3"/>
    <row r="1689" s="1" customFormat="1" x14ac:dyDescent="0.3"/>
    <row r="1690" s="1" customFormat="1" x14ac:dyDescent="0.3"/>
    <row r="1691" s="1" customFormat="1" x14ac:dyDescent="0.3"/>
    <row r="1692" s="1" customFormat="1" x14ac:dyDescent="0.3"/>
    <row r="1693" s="1" customFormat="1" x14ac:dyDescent="0.3"/>
    <row r="1694" s="1" customFormat="1" x14ac:dyDescent="0.3"/>
    <row r="1695" s="1" customFormat="1" x14ac:dyDescent="0.3"/>
    <row r="1696" s="1" customFormat="1" x14ac:dyDescent="0.3"/>
    <row r="1697" s="1" customFormat="1" x14ac:dyDescent="0.3"/>
    <row r="1698" s="1" customFormat="1" x14ac:dyDescent="0.3"/>
    <row r="1699" s="1" customFormat="1" x14ac:dyDescent="0.3"/>
    <row r="1700" s="1" customFormat="1" x14ac:dyDescent="0.3"/>
    <row r="1701" s="1" customFormat="1" x14ac:dyDescent="0.3"/>
    <row r="1702" s="1" customFormat="1" x14ac:dyDescent="0.3"/>
    <row r="1703" s="1" customFormat="1" x14ac:dyDescent="0.3"/>
    <row r="1704" s="1" customFormat="1" x14ac:dyDescent="0.3"/>
    <row r="1705" s="1" customFormat="1" x14ac:dyDescent="0.3"/>
    <row r="1706" s="1" customFormat="1" x14ac:dyDescent="0.3"/>
    <row r="1707" s="1" customFormat="1" x14ac:dyDescent="0.3"/>
    <row r="1708" s="1" customFormat="1" x14ac:dyDescent="0.3"/>
    <row r="1709" s="1" customFormat="1" x14ac:dyDescent="0.3"/>
    <row r="1710" s="1" customFormat="1" x14ac:dyDescent="0.3"/>
    <row r="1711" s="1" customFormat="1" x14ac:dyDescent="0.3"/>
    <row r="1712" s="1" customFormat="1" x14ac:dyDescent="0.3"/>
    <row r="1713" s="1" customFormat="1" x14ac:dyDescent="0.3"/>
    <row r="1714" s="1" customFormat="1" x14ac:dyDescent="0.3"/>
    <row r="1715" s="1" customFormat="1" x14ac:dyDescent="0.3"/>
    <row r="1716" s="1" customFormat="1" x14ac:dyDescent="0.3"/>
    <row r="1717" s="1" customFormat="1" x14ac:dyDescent="0.3"/>
    <row r="1718" s="1" customFormat="1" x14ac:dyDescent="0.3"/>
    <row r="1719" s="1" customFormat="1" x14ac:dyDescent="0.3"/>
    <row r="1720" s="1" customFormat="1" x14ac:dyDescent="0.3"/>
    <row r="1721" s="1" customFormat="1" x14ac:dyDescent="0.3"/>
    <row r="1722" s="1" customFormat="1" x14ac:dyDescent="0.3"/>
    <row r="1723" s="1" customFormat="1" x14ac:dyDescent="0.3"/>
    <row r="1724" s="1" customFormat="1" x14ac:dyDescent="0.3"/>
    <row r="1725" s="1" customFormat="1" x14ac:dyDescent="0.3"/>
    <row r="1726" s="1" customFormat="1" x14ac:dyDescent="0.3"/>
    <row r="1727" s="1" customFormat="1" x14ac:dyDescent="0.3"/>
    <row r="1728" s="1" customFormat="1" x14ac:dyDescent="0.3"/>
    <row r="1729" s="1" customFormat="1" x14ac:dyDescent="0.3"/>
    <row r="1730" s="1" customFormat="1" x14ac:dyDescent="0.3"/>
    <row r="1731" s="1" customFormat="1" x14ac:dyDescent="0.3"/>
    <row r="1732" s="1" customFormat="1" x14ac:dyDescent="0.3"/>
    <row r="1733" s="1" customFormat="1" x14ac:dyDescent="0.3"/>
    <row r="1734" s="1" customFormat="1" x14ac:dyDescent="0.3"/>
    <row r="1735" s="1" customFormat="1" x14ac:dyDescent="0.3"/>
    <row r="1736" s="1" customFormat="1" x14ac:dyDescent="0.3"/>
    <row r="1737" s="1" customFormat="1" x14ac:dyDescent="0.3"/>
    <row r="1738" s="1" customFormat="1" x14ac:dyDescent="0.3"/>
    <row r="1739" s="1" customFormat="1" x14ac:dyDescent="0.3"/>
    <row r="1740" s="1" customFormat="1" x14ac:dyDescent="0.3"/>
    <row r="1741" s="1" customFormat="1" x14ac:dyDescent="0.3"/>
    <row r="1742" s="1" customFormat="1" x14ac:dyDescent="0.3"/>
    <row r="1743" s="1" customFormat="1" x14ac:dyDescent="0.3"/>
    <row r="1744" s="1" customFormat="1" x14ac:dyDescent="0.3"/>
    <row r="1745" s="1" customFormat="1" x14ac:dyDescent="0.3"/>
    <row r="1746" s="1" customFormat="1" x14ac:dyDescent="0.3"/>
    <row r="1747" s="1" customFormat="1" x14ac:dyDescent="0.3"/>
    <row r="1748" s="1" customFormat="1" x14ac:dyDescent="0.3"/>
    <row r="1749" s="1" customFormat="1" x14ac:dyDescent="0.3"/>
    <row r="1750" s="1" customFormat="1" x14ac:dyDescent="0.3"/>
    <row r="1751" s="1" customFormat="1" x14ac:dyDescent="0.3"/>
    <row r="1752" s="1" customFormat="1" x14ac:dyDescent="0.3"/>
    <row r="1753" s="1" customFormat="1" x14ac:dyDescent="0.3"/>
    <row r="1754" s="1" customFormat="1" x14ac:dyDescent="0.3"/>
    <row r="1755" s="1" customFormat="1" x14ac:dyDescent="0.3"/>
    <row r="1756" s="1" customFormat="1" x14ac:dyDescent="0.3"/>
    <row r="1757" s="1" customFormat="1" x14ac:dyDescent="0.3"/>
    <row r="1758" s="1" customFormat="1" x14ac:dyDescent="0.3"/>
    <row r="1759" s="1" customFormat="1" x14ac:dyDescent="0.3"/>
    <row r="1760" s="1" customFormat="1" x14ac:dyDescent="0.3"/>
    <row r="1761" s="1" customFormat="1" x14ac:dyDescent="0.3"/>
    <row r="1762" s="1" customFormat="1" x14ac:dyDescent="0.3"/>
    <row r="1763" s="1" customFormat="1" x14ac:dyDescent="0.3"/>
    <row r="1764" s="1" customFormat="1" x14ac:dyDescent="0.3"/>
    <row r="1765" s="1" customFormat="1" x14ac:dyDescent="0.3"/>
    <row r="1766" s="1" customFormat="1" x14ac:dyDescent="0.3"/>
    <row r="1767" s="1" customFormat="1" x14ac:dyDescent="0.3"/>
    <row r="1768" s="1" customFormat="1" x14ac:dyDescent="0.3"/>
    <row r="1769" s="1" customFormat="1" x14ac:dyDescent="0.3"/>
    <row r="1770" s="1" customFormat="1" x14ac:dyDescent="0.3"/>
    <row r="1771" s="1" customFormat="1" x14ac:dyDescent="0.3"/>
    <row r="1772" s="1" customFormat="1" x14ac:dyDescent="0.3"/>
    <row r="1773" s="1" customFormat="1" x14ac:dyDescent="0.3"/>
    <row r="1774" s="1" customFormat="1" x14ac:dyDescent="0.3"/>
    <row r="1775" s="1" customFormat="1" x14ac:dyDescent="0.3"/>
    <row r="1776" s="1" customFormat="1" x14ac:dyDescent="0.3"/>
    <row r="1777" s="1" customFormat="1" x14ac:dyDescent="0.3"/>
    <row r="1778" s="1" customFormat="1" x14ac:dyDescent="0.3"/>
    <row r="1779" s="1" customFormat="1" x14ac:dyDescent="0.3"/>
    <row r="1780" s="1" customFormat="1" x14ac:dyDescent="0.3"/>
    <row r="1781" s="1" customFormat="1" x14ac:dyDescent="0.3"/>
    <row r="1782" s="1" customFormat="1" x14ac:dyDescent="0.3"/>
    <row r="1783" s="1" customFormat="1" x14ac:dyDescent="0.3"/>
    <row r="1784" s="1" customFormat="1" x14ac:dyDescent="0.3"/>
    <row r="1785" s="1" customFormat="1" x14ac:dyDescent="0.3"/>
    <row r="1786" s="1" customFormat="1" x14ac:dyDescent="0.3"/>
    <row r="1787" s="1" customFormat="1" x14ac:dyDescent="0.3"/>
    <row r="1788" s="1" customFormat="1" x14ac:dyDescent="0.3"/>
    <row r="1789" s="1" customFormat="1" x14ac:dyDescent="0.3"/>
    <row r="1790" s="1" customFormat="1" x14ac:dyDescent="0.3"/>
    <row r="1791" s="1" customFormat="1" x14ac:dyDescent="0.3"/>
    <row r="1792" s="1" customFormat="1" x14ac:dyDescent="0.3"/>
    <row r="1793" s="1" customFormat="1" x14ac:dyDescent="0.3"/>
    <row r="1794" s="1" customFormat="1" x14ac:dyDescent="0.3"/>
    <row r="1795" s="1" customFormat="1" x14ac:dyDescent="0.3"/>
    <row r="1796" s="1" customFormat="1" x14ac:dyDescent="0.3"/>
    <row r="1797" s="1" customFormat="1" x14ac:dyDescent="0.3"/>
    <row r="1798" s="1" customFormat="1" x14ac:dyDescent="0.3"/>
    <row r="1799" s="1" customFormat="1" x14ac:dyDescent="0.3"/>
    <row r="1800" s="1" customFormat="1" x14ac:dyDescent="0.3"/>
    <row r="1801" s="1" customFormat="1" x14ac:dyDescent="0.3"/>
    <row r="1802" s="1" customFormat="1" x14ac:dyDescent="0.3"/>
    <row r="1803" s="1" customFormat="1" x14ac:dyDescent="0.3"/>
    <row r="1804" s="1" customFormat="1" x14ac:dyDescent="0.3"/>
    <row r="1805" s="1" customFormat="1" x14ac:dyDescent="0.3"/>
    <row r="1806" s="1" customFormat="1" x14ac:dyDescent="0.3"/>
    <row r="1807" s="1" customFormat="1" x14ac:dyDescent="0.3"/>
    <row r="1808" s="1" customFormat="1" x14ac:dyDescent="0.3"/>
    <row r="1809" s="1" customFormat="1" x14ac:dyDescent="0.3"/>
    <row r="1810" s="1" customFormat="1" x14ac:dyDescent="0.3"/>
    <row r="1811" s="1" customFormat="1" x14ac:dyDescent="0.3"/>
    <row r="1812" s="1" customFormat="1" x14ac:dyDescent="0.3"/>
    <row r="1813" s="1" customFormat="1" x14ac:dyDescent="0.3"/>
    <row r="1814" s="1" customFormat="1" x14ac:dyDescent="0.3"/>
    <row r="1815" s="1" customFormat="1" x14ac:dyDescent="0.3"/>
    <row r="1816" s="1" customFormat="1" x14ac:dyDescent="0.3"/>
    <row r="1817" s="1" customFormat="1" x14ac:dyDescent="0.3"/>
    <row r="1818" s="1" customFormat="1" x14ac:dyDescent="0.3"/>
    <row r="1819" s="1" customFormat="1" x14ac:dyDescent="0.3"/>
    <row r="1820" s="1" customFormat="1" x14ac:dyDescent="0.3"/>
    <row r="1821" s="1" customFormat="1" x14ac:dyDescent="0.3"/>
    <row r="1822" s="1" customFormat="1" x14ac:dyDescent="0.3"/>
    <row r="1823" s="1" customFormat="1" x14ac:dyDescent="0.3"/>
    <row r="1824" s="1" customFormat="1" x14ac:dyDescent="0.3"/>
    <row r="1825" s="1" customFormat="1" x14ac:dyDescent="0.3"/>
    <row r="1826" s="1" customFormat="1" x14ac:dyDescent="0.3"/>
    <row r="1827" s="1" customFormat="1" x14ac:dyDescent="0.3"/>
    <row r="1828" s="1" customFormat="1" x14ac:dyDescent="0.3"/>
    <row r="1829" s="1" customFormat="1" x14ac:dyDescent="0.3"/>
    <row r="1830" s="1" customFormat="1" x14ac:dyDescent="0.3"/>
    <row r="1831" s="1" customFormat="1" x14ac:dyDescent="0.3"/>
    <row r="1832" s="1" customFormat="1" x14ac:dyDescent="0.3"/>
    <row r="1833" s="1" customFormat="1" x14ac:dyDescent="0.3"/>
    <row r="1834" s="1" customFormat="1" x14ac:dyDescent="0.3"/>
    <row r="1835" s="1" customFormat="1" x14ac:dyDescent="0.3"/>
    <row r="1836" s="1" customFormat="1" x14ac:dyDescent="0.3"/>
    <row r="1837" s="1" customFormat="1" x14ac:dyDescent="0.3"/>
    <row r="1838" s="1" customFormat="1" x14ac:dyDescent="0.3"/>
    <row r="1839" s="1" customFormat="1" x14ac:dyDescent="0.3"/>
    <row r="1840" s="1" customFormat="1" x14ac:dyDescent="0.3"/>
    <row r="1841" s="1" customFormat="1" x14ac:dyDescent="0.3"/>
    <row r="1842" s="1" customFormat="1" x14ac:dyDescent="0.3"/>
    <row r="1843" s="1" customFormat="1" x14ac:dyDescent="0.3"/>
    <row r="1844" s="1" customFormat="1" x14ac:dyDescent="0.3"/>
    <row r="1845" s="1" customFormat="1" x14ac:dyDescent="0.3"/>
    <row r="1846" s="1" customFormat="1" x14ac:dyDescent="0.3"/>
    <row r="1847" s="1" customFormat="1" x14ac:dyDescent="0.3"/>
    <row r="1848" s="1" customFormat="1" x14ac:dyDescent="0.3"/>
    <row r="1849" s="1" customFormat="1" x14ac:dyDescent="0.3"/>
    <row r="1850" s="1" customFormat="1" x14ac:dyDescent="0.3"/>
    <row r="1851" s="1" customFormat="1" x14ac:dyDescent="0.3"/>
    <row r="1852" s="1" customFormat="1" x14ac:dyDescent="0.3"/>
    <row r="1853" s="1" customFormat="1" x14ac:dyDescent="0.3"/>
    <row r="1854" s="1" customFormat="1" x14ac:dyDescent="0.3"/>
    <row r="1855" s="1" customFormat="1" x14ac:dyDescent="0.3"/>
    <row r="1856" s="1" customFormat="1" x14ac:dyDescent="0.3"/>
    <row r="1857" s="1" customFormat="1" x14ac:dyDescent="0.3"/>
    <row r="1858" s="1" customFormat="1" x14ac:dyDescent="0.3"/>
    <row r="1859" s="1" customFormat="1" x14ac:dyDescent="0.3"/>
    <row r="1860" s="1" customFormat="1" x14ac:dyDescent="0.3"/>
    <row r="1861" s="1" customFormat="1" x14ac:dyDescent="0.3"/>
    <row r="1862" s="1" customFormat="1" x14ac:dyDescent="0.3"/>
    <row r="1863" s="1" customFormat="1" x14ac:dyDescent="0.3"/>
    <row r="1864" s="1" customFormat="1" x14ac:dyDescent="0.3"/>
    <row r="1865" s="1" customFormat="1" x14ac:dyDescent="0.3"/>
    <row r="1866" s="1" customFormat="1" x14ac:dyDescent="0.3"/>
    <row r="1867" s="1" customFormat="1" x14ac:dyDescent="0.3"/>
    <row r="1868" s="1" customFormat="1" x14ac:dyDescent="0.3"/>
    <row r="1869" s="1" customFormat="1" x14ac:dyDescent="0.3"/>
    <row r="1870" s="1" customFormat="1" x14ac:dyDescent="0.3"/>
    <row r="1871" s="1" customFormat="1" x14ac:dyDescent="0.3"/>
    <row r="1872" s="1" customFormat="1" x14ac:dyDescent="0.3"/>
    <row r="1873" s="1" customFormat="1" x14ac:dyDescent="0.3"/>
    <row r="1874" s="1" customFormat="1" x14ac:dyDescent="0.3"/>
    <row r="1875" s="1" customFormat="1" x14ac:dyDescent="0.3"/>
    <row r="1876" s="1" customFormat="1" x14ac:dyDescent="0.3"/>
    <row r="1877" s="1" customFormat="1" x14ac:dyDescent="0.3"/>
    <row r="1878" s="1" customFormat="1" x14ac:dyDescent="0.3"/>
    <row r="1879" s="1" customFormat="1" x14ac:dyDescent="0.3"/>
    <row r="1880" s="1" customFormat="1" x14ac:dyDescent="0.3"/>
    <row r="1881" s="1" customFormat="1" x14ac:dyDescent="0.3"/>
    <row r="1882" s="1" customFormat="1" x14ac:dyDescent="0.3"/>
    <row r="1883" s="1" customFormat="1" x14ac:dyDescent="0.3"/>
    <row r="1884" s="1" customFormat="1" x14ac:dyDescent="0.3"/>
    <row r="1885" s="1" customFormat="1" x14ac:dyDescent="0.3"/>
    <row r="1886" s="1" customFormat="1" x14ac:dyDescent="0.3"/>
    <row r="1887" s="1" customFormat="1" x14ac:dyDescent="0.3"/>
    <row r="1888" s="1" customFormat="1" x14ac:dyDescent="0.3"/>
    <row r="1889" s="1" customFormat="1" x14ac:dyDescent="0.3"/>
    <row r="1890" s="1" customFormat="1" x14ac:dyDescent="0.3"/>
    <row r="1891" s="1" customFormat="1" x14ac:dyDescent="0.3"/>
    <row r="1892" s="1" customFormat="1" x14ac:dyDescent="0.3"/>
    <row r="1893" s="1" customFormat="1" x14ac:dyDescent="0.3"/>
    <row r="1894" s="1" customFormat="1" x14ac:dyDescent="0.3"/>
    <row r="1895" s="1" customFormat="1" x14ac:dyDescent="0.3"/>
    <row r="1896" s="1" customFormat="1" x14ac:dyDescent="0.3"/>
    <row r="1897" s="1" customFormat="1" x14ac:dyDescent="0.3"/>
    <row r="1898" s="1" customFormat="1" x14ac:dyDescent="0.3"/>
    <row r="1899" s="1" customFormat="1" x14ac:dyDescent="0.3"/>
    <row r="1900" s="1" customFormat="1" x14ac:dyDescent="0.3"/>
    <row r="1901" s="1" customFormat="1" x14ac:dyDescent="0.3"/>
    <row r="1902" s="1" customFormat="1" x14ac:dyDescent="0.3"/>
    <row r="1903" s="1" customFormat="1" x14ac:dyDescent="0.3"/>
    <row r="1904" s="1" customFormat="1" x14ac:dyDescent="0.3"/>
    <row r="1905" s="1" customFormat="1" x14ac:dyDescent="0.3"/>
    <row r="1906" s="1" customFormat="1" x14ac:dyDescent="0.3"/>
    <row r="1907" s="1" customFormat="1" x14ac:dyDescent="0.3"/>
    <row r="1908" s="1" customFormat="1" x14ac:dyDescent="0.3"/>
    <row r="1909" s="1" customFormat="1" x14ac:dyDescent="0.3"/>
    <row r="1910" s="1" customFormat="1" x14ac:dyDescent="0.3"/>
    <row r="1911" s="1" customFormat="1" x14ac:dyDescent="0.3"/>
    <row r="1912" s="1" customFormat="1" x14ac:dyDescent="0.3"/>
    <row r="1913" s="1" customFormat="1" x14ac:dyDescent="0.3"/>
    <row r="1914" s="1" customFormat="1" x14ac:dyDescent="0.3"/>
    <row r="1915" s="1" customFormat="1" x14ac:dyDescent="0.3"/>
    <row r="1916" s="1" customFormat="1" x14ac:dyDescent="0.3"/>
    <row r="1917" s="1" customFormat="1" x14ac:dyDescent="0.3"/>
    <row r="1918" s="1" customFormat="1" x14ac:dyDescent="0.3"/>
    <row r="1919" s="1" customFormat="1" x14ac:dyDescent="0.3"/>
    <row r="1920" s="1" customFormat="1" x14ac:dyDescent="0.3"/>
    <row r="1921" s="1" customFormat="1" x14ac:dyDescent="0.3"/>
    <row r="1922" s="1" customFormat="1" x14ac:dyDescent="0.3"/>
    <row r="1923" s="1" customFormat="1" x14ac:dyDescent="0.3"/>
    <row r="1924" s="1" customFormat="1" x14ac:dyDescent="0.3"/>
    <row r="1925" s="1" customFormat="1" x14ac:dyDescent="0.3"/>
    <row r="1926" s="1" customFormat="1" x14ac:dyDescent="0.3"/>
    <row r="1927" s="1" customFormat="1" x14ac:dyDescent="0.3"/>
    <row r="1928" s="1" customFormat="1" x14ac:dyDescent="0.3"/>
    <row r="1929" s="1" customFormat="1" x14ac:dyDescent="0.3"/>
    <row r="1930" s="1" customFormat="1" x14ac:dyDescent="0.3"/>
    <row r="1931" s="1" customFormat="1" x14ac:dyDescent="0.3"/>
    <row r="1932" s="1" customFormat="1" x14ac:dyDescent="0.3"/>
    <row r="1933" s="1" customFormat="1" x14ac:dyDescent="0.3"/>
    <row r="1934" s="1" customFormat="1" x14ac:dyDescent="0.3"/>
    <row r="1935" s="1" customFormat="1" x14ac:dyDescent="0.3"/>
    <row r="1936" s="1" customFormat="1" x14ac:dyDescent="0.3"/>
    <row r="1937" s="1" customFormat="1" x14ac:dyDescent="0.3"/>
    <row r="1938" s="1" customFormat="1" x14ac:dyDescent="0.3"/>
    <row r="1939" s="1" customFormat="1" x14ac:dyDescent="0.3"/>
    <row r="1940" s="1" customFormat="1" x14ac:dyDescent="0.3"/>
    <row r="1941" s="1" customFormat="1" x14ac:dyDescent="0.3"/>
    <row r="1942" s="1" customFormat="1" x14ac:dyDescent="0.3"/>
    <row r="1943" s="1" customFormat="1" x14ac:dyDescent="0.3"/>
    <row r="1944" s="1" customFormat="1" x14ac:dyDescent="0.3"/>
    <row r="1945" s="1" customFormat="1" x14ac:dyDescent="0.3"/>
    <row r="1946" s="1" customFormat="1" x14ac:dyDescent="0.3"/>
    <row r="1947" s="1" customFormat="1" x14ac:dyDescent="0.3"/>
    <row r="1948" s="1" customFormat="1" x14ac:dyDescent="0.3"/>
    <row r="1949" s="1" customFormat="1" x14ac:dyDescent="0.3"/>
    <row r="1950" s="1" customFormat="1" x14ac:dyDescent="0.3"/>
    <row r="1951" s="1" customFormat="1" x14ac:dyDescent="0.3"/>
    <row r="1952" s="1" customFormat="1" x14ac:dyDescent="0.3"/>
    <row r="1953" s="1" customFormat="1" x14ac:dyDescent="0.3"/>
    <row r="1954" s="1" customFormat="1" x14ac:dyDescent="0.3"/>
    <row r="1955" s="1" customFormat="1" x14ac:dyDescent="0.3"/>
    <row r="1956" s="1" customFormat="1" x14ac:dyDescent="0.3"/>
    <row r="1957" s="1" customFormat="1" x14ac:dyDescent="0.3"/>
    <row r="1958" s="1" customFormat="1" x14ac:dyDescent="0.3"/>
    <row r="1959" s="1" customFormat="1" x14ac:dyDescent="0.3"/>
    <row r="1960" s="1" customFormat="1" x14ac:dyDescent="0.3"/>
    <row r="1961" s="1" customFormat="1" x14ac:dyDescent="0.3"/>
    <row r="1962" s="1" customFormat="1" x14ac:dyDescent="0.3"/>
    <row r="1963" s="1" customFormat="1" x14ac:dyDescent="0.3"/>
    <row r="1964" s="1" customFormat="1" x14ac:dyDescent="0.3"/>
    <row r="1965" s="1" customFormat="1" x14ac:dyDescent="0.3"/>
    <row r="1966" s="1" customFormat="1" x14ac:dyDescent="0.3"/>
    <row r="1967" s="1" customFormat="1" x14ac:dyDescent="0.3"/>
    <row r="1968" s="1" customFormat="1" x14ac:dyDescent="0.3"/>
    <row r="1969" s="1" customFormat="1" x14ac:dyDescent="0.3"/>
    <row r="1970" s="1" customFormat="1" x14ac:dyDescent="0.3"/>
    <row r="1971" s="1" customFormat="1" x14ac:dyDescent="0.3"/>
    <row r="1972" s="1" customFormat="1" x14ac:dyDescent="0.3"/>
    <row r="1973" s="1" customFormat="1" x14ac:dyDescent="0.3"/>
    <row r="1974" s="1" customFormat="1" x14ac:dyDescent="0.3"/>
    <row r="1975" s="1" customFormat="1" x14ac:dyDescent="0.3"/>
    <row r="1976" s="1" customFormat="1" x14ac:dyDescent="0.3"/>
    <row r="1977" s="1" customFormat="1" x14ac:dyDescent="0.3"/>
    <row r="1978" s="1" customFormat="1" x14ac:dyDescent="0.3"/>
    <row r="1979" s="1" customFormat="1" x14ac:dyDescent="0.3"/>
    <row r="1980" s="1" customFormat="1" x14ac:dyDescent="0.3"/>
    <row r="1981" s="1" customFormat="1" x14ac:dyDescent="0.3"/>
    <row r="1982" s="1" customFormat="1" x14ac:dyDescent="0.3"/>
    <row r="1983" s="1" customFormat="1" x14ac:dyDescent="0.3"/>
    <row r="1984" s="1" customFormat="1" x14ac:dyDescent="0.3"/>
    <row r="1985" s="1" customFormat="1" x14ac:dyDescent="0.3"/>
    <row r="1986" s="1" customFormat="1" x14ac:dyDescent="0.3"/>
    <row r="1987" s="1" customFormat="1" x14ac:dyDescent="0.3"/>
    <row r="1988" s="1" customFormat="1" x14ac:dyDescent="0.3"/>
    <row r="1989" s="1" customFormat="1" x14ac:dyDescent="0.3"/>
    <row r="1990" s="1" customFormat="1" x14ac:dyDescent="0.3"/>
    <row r="1991" s="1" customFormat="1" x14ac:dyDescent="0.3"/>
    <row r="1992" s="1" customFormat="1" x14ac:dyDescent="0.3"/>
    <row r="1993" s="1" customFormat="1" x14ac:dyDescent="0.3"/>
    <row r="1994" s="1" customFormat="1" x14ac:dyDescent="0.3"/>
    <row r="1995" s="1" customFormat="1" x14ac:dyDescent="0.3"/>
    <row r="1996" s="1" customFormat="1" x14ac:dyDescent="0.3"/>
    <row r="1997" s="1" customFormat="1" x14ac:dyDescent="0.3"/>
    <row r="1998" s="1" customFormat="1" x14ac:dyDescent="0.3"/>
    <row r="1999" s="1" customFormat="1" x14ac:dyDescent="0.3"/>
    <row r="2000" s="1" customFormat="1" x14ac:dyDescent="0.3"/>
    <row r="2001" s="1" customFormat="1" x14ac:dyDescent="0.3"/>
    <row r="2002" s="1" customFormat="1" x14ac:dyDescent="0.3"/>
    <row r="2003" s="1" customFormat="1" x14ac:dyDescent="0.3"/>
    <row r="2004" s="1" customFormat="1" x14ac:dyDescent="0.3"/>
    <row r="2005" s="1" customFormat="1" x14ac:dyDescent="0.3"/>
    <row r="2006" s="1" customFormat="1" x14ac:dyDescent="0.3"/>
    <row r="2007" s="1" customFormat="1" x14ac:dyDescent="0.3"/>
    <row r="2008" s="1" customFormat="1" x14ac:dyDescent="0.3"/>
    <row r="2009" s="1" customFormat="1" x14ac:dyDescent="0.3"/>
    <row r="2010" s="1" customFormat="1" x14ac:dyDescent="0.3"/>
    <row r="2011" s="1" customFormat="1" x14ac:dyDescent="0.3"/>
    <row r="2012" s="1" customFormat="1" x14ac:dyDescent="0.3"/>
    <row r="2013" s="1" customFormat="1" x14ac:dyDescent="0.3"/>
    <row r="2014" s="1" customFormat="1" x14ac:dyDescent="0.3"/>
    <row r="2015" s="1" customFormat="1" x14ac:dyDescent="0.3"/>
    <row r="2016" s="1" customFormat="1" x14ac:dyDescent="0.3"/>
    <row r="2017" s="1" customFormat="1" x14ac:dyDescent="0.3"/>
    <row r="2018" s="1" customFormat="1" x14ac:dyDescent="0.3"/>
    <row r="2019" s="1" customFormat="1" x14ac:dyDescent="0.3"/>
    <row r="2020" s="1" customFormat="1" x14ac:dyDescent="0.3"/>
    <row r="2021" s="1" customFormat="1" x14ac:dyDescent="0.3"/>
    <row r="2022" s="1" customFormat="1" x14ac:dyDescent="0.3"/>
    <row r="2023" s="1" customFormat="1" x14ac:dyDescent="0.3"/>
    <row r="2024" s="1" customFormat="1" x14ac:dyDescent="0.3"/>
    <row r="2025" s="1" customFormat="1" x14ac:dyDescent="0.3"/>
    <row r="2026" s="1" customFormat="1" x14ac:dyDescent="0.3"/>
    <row r="2027" s="1" customFormat="1" x14ac:dyDescent="0.3"/>
    <row r="2028" s="1" customFormat="1" x14ac:dyDescent="0.3"/>
    <row r="2029" s="1" customFormat="1" x14ac:dyDescent="0.3"/>
    <row r="2030" s="1" customFormat="1" x14ac:dyDescent="0.3"/>
    <row r="2031" s="1" customFormat="1" x14ac:dyDescent="0.3"/>
    <row r="2032" s="1" customFormat="1" x14ac:dyDescent="0.3"/>
    <row r="2033" s="1" customFormat="1" x14ac:dyDescent="0.3"/>
    <row r="2034" s="1" customFormat="1" x14ac:dyDescent="0.3"/>
    <row r="2035" s="1" customFormat="1" x14ac:dyDescent="0.3"/>
    <row r="2036" s="1" customFormat="1" x14ac:dyDescent="0.3"/>
    <row r="2037" s="1" customFormat="1" x14ac:dyDescent="0.3"/>
    <row r="2038" s="1" customFormat="1" x14ac:dyDescent="0.3"/>
    <row r="2039" s="1" customFormat="1" x14ac:dyDescent="0.3"/>
    <row r="2040" s="1" customFormat="1" x14ac:dyDescent="0.3"/>
    <row r="2041" s="1" customFormat="1" x14ac:dyDescent="0.3"/>
    <row r="2042" s="1" customFormat="1" x14ac:dyDescent="0.3"/>
    <row r="2043" s="1" customFormat="1" x14ac:dyDescent="0.3"/>
    <row r="2044" s="1" customFormat="1" x14ac:dyDescent="0.3"/>
    <row r="2045" s="1" customFormat="1" x14ac:dyDescent="0.3"/>
    <row r="2046" s="1" customFormat="1" x14ac:dyDescent="0.3"/>
    <row r="2047" s="1" customFormat="1" x14ac:dyDescent="0.3"/>
    <row r="2048" s="1" customFormat="1" x14ac:dyDescent="0.3"/>
    <row r="2049" s="1" customFormat="1" x14ac:dyDescent="0.3"/>
    <row r="2050" s="1" customFormat="1" x14ac:dyDescent="0.3"/>
    <row r="2051" s="1" customFormat="1" x14ac:dyDescent="0.3"/>
    <row r="2052" s="1" customFormat="1" x14ac:dyDescent="0.3"/>
    <row r="2053" s="1" customFormat="1" x14ac:dyDescent="0.3"/>
    <row r="2054" s="1" customFormat="1" x14ac:dyDescent="0.3"/>
    <row r="2055" s="1" customFormat="1" x14ac:dyDescent="0.3"/>
    <row r="2056" s="1" customFormat="1" x14ac:dyDescent="0.3"/>
    <row r="2057" s="1" customFormat="1" x14ac:dyDescent="0.3"/>
    <row r="2058" s="1" customFormat="1" x14ac:dyDescent="0.3"/>
    <row r="2059" s="1" customFormat="1" x14ac:dyDescent="0.3"/>
    <row r="2060" s="1" customFormat="1" x14ac:dyDescent="0.3"/>
    <row r="2061" s="1" customFormat="1" x14ac:dyDescent="0.3"/>
    <row r="2062" s="1" customFormat="1" x14ac:dyDescent="0.3"/>
    <row r="2063" s="1" customFormat="1" x14ac:dyDescent="0.3"/>
    <row r="2064" s="1" customFormat="1" x14ac:dyDescent="0.3"/>
    <row r="2065" s="1" customFormat="1" x14ac:dyDescent="0.3"/>
    <row r="2066" s="1" customFormat="1" x14ac:dyDescent="0.3"/>
    <row r="2067" s="1" customFormat="1" x14ac:dyDescent="0.3"/>
    <row r="2068" s="1" customFormat="1" x14ac:dyDescent="0.3"/>
    <row r="2069" s="1" customFormat="1" x14ac:dyDescent="0.3"/>
    <row r="2070" s="1" customFormat="1" x14ac:dyDescent="0.3"/>
    <row r="2071" s="1" customFormat="1" x14ac:dyDescent="0.3"/>
    <row r="2072" s="1" customFormat="1" x14ac:dyDescent="0.3"/>
    <row r="2073" s="1" customFormat="1" x14ac:dyDescent="0.3"/>
    <row r="2074" s="1" customFormat="1" x14ac:dyDescent="0.3"/>
    <row r="2075" s="1" customFormat="1" x14ac:dyDescent="0.3"/>
    <row r="2076" s="1" customFormat="1" x14ac:dyDescent="0.3"/>
    <row r="2077" s="1" customFormat="1" x14ac:dyDescent="0.3"/>
    <row r="2078" s="1" customFormat="1" x14ac:dyDescent="0.3"/>
    <row r="2079" s="1" customFormat="1" x14ac:dyDescent="0.3"/>
    <row r="2080" s="1" customFormat="1" x14ac:dyDescent="0.3"/>
  </sheetData>
  <sheetProtection password="CAFD" sheet="1" objects="1" scenarios="1"/>
  <mergeCells count="11">
    <mergeCell ref="R14:W14"/>
    <mergeCell ref="B30:D30"/>
    <mergeCell ref="C31:D31"/>
    <mergeCell ref="T18:U18"/>
    <mergeCell ref="R18:S18"/>
    <mergeCell ref="R20:S20"/>
    <mergeCell ref="R21:S21"/>
    <mergeCell ref="T21:U21"/>
    <mergeCell ref="T20:U20"/>
    <mergeCell ref="T24:U26"/>
    <mergeCell ref="R24:S26"/>
  </mergeCells>
  <conditionalFormatting sqref="C32:BJ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:R15">
    <cfRule type="cellIs" dxfId="1" priority="1" operator="equal">
      <formula>"Sistema ganador"</formula>
    </cfRule>
    <cfRule type="cellIs" dxfId="0" priority="2" operator="equal">
      <formula>"Sistema perdedor. Se recomienda no operar."</formula>
    </cfRule>
  </conditionalFormatting>
  <pageMargins left="0.7" right="0.7" top="0.75" bottom="0.75" header="0.3" footer="0.3"/>
  <ignoredErrors>
    <ignoredError sqref="C36:C44 D35:BJ44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Riesgo Exacto</vt:lpstr>
    </vt:vector>
  </TitlesOfParts>
  <Company>Novatos Trading Club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Riesgo Exacto</dc:title>
  <dc:subject>Calcula cuánto arriesgar</dc:subject>
  <dc:creator>Uxío Fraga</dc:creator>
  <cp:lastModifiedBy>PC</cp:lastModifiedBy>
  <dcterms:created xsi:type="dcterms:W3CDTF">2011-02-28T23:59:58Z</dcterms:created>
  <dcterms:modified xsi:type="dcterms:W3CDTF">2017-05-15T10:22:59Z</dcterms:modified>
</cp:coreProperties>
</file>