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sh/Downloads/"/>
    </mc:Choice>
  </mc:AlternateContent>
  <xr:revisionPtr revIDLastSave="0" documentId="8_{91DC8AA6-B683-704E-B1D7-405FD5A4ED0C}" xr6:coauthVersionLast="45" xr6:coauthVersionMax="45" xr10:uidLastSave="{00000000-0000-0000-0000-000000000000}"/>
  <bookViews>
    <workbookView xWindow="2880" yWindow="780" windowWidth="27640" windowHeight="16940" activeTab="2" xr2:uid="{D9B78A8B-E674-D04B-8B8B-03EE9F1F6590}"/>
  </bookViews>
  <sheets>
    <sheet name="#4" sheetId="4" r:id="rId1"/>
    <sheet name="#5 " sheetId="5" r:id="rId2"/>
    <sheet name="#10" sheetId="6" r:id="rId3"/>
    <sheet name="#12" sheetId="7" r:id="rId4"/>
    <sheet name="#15 " sheetId="8" r:id="rId5"/>
    <sheet name="#27 " sheetId="9" r:id="rId6"/>
    <sheet name="#36 " sheetId="10" r:id="rId7"/>
    <sheet name="#37 " sheetId="11" r:id="rId8"/>
  </sheets>
  <definedNames>
    <definedName name="solver_adj" localSheetId="2" hidden="1">'#10'!$K$4:$K$10</definedName>
    <definedName name="solver_adj" localSheetId="3" hidden="1">'#12'!$C$21:$I$21</definedName>
    <definedName name="solver_adj" localSheetId="4" hidden="1">'#15 '!$C$4:$G$4</definedName>
    <definedName name="solver_adj" localSheetId="5" hidden="1">'#27 '!$C$4:$E$5,'#27 '!$C$16:$E$17</definedName>
    <definedName name="solver_adj" localSheetId="6" hidden="1">'#36 '!$B$27:$Z$27,'#36 '!$AB$2:$AB$26</definedName>
    <definedName name="solver_adj" localSheetId="7" hidden="1">'#37 '!$C$13:$C$18,'#37 '!$C$21:$H$21</definedName>
    <definedName name="solver_adj" localSheetId="1" hidden="1">'#5 '!$D$4:$D$9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4" hidden="1">1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1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1" hidden="1">2147483647</definedName>
    <definedName name="solver_lhs1" localSheetId="2" hidden="1">'#10'!$D$11:$J$11</definedName>
    <definedName name="solver_lhs1" localSheetId="3" hidden="1">'#12'!$C$21:$I$21</definedName>
    <definedName name="solver_lhs1" localSheetId="4" hidden="1">'#15 '!$C$4:$G$4</definedName>
    <definedName name="solver_lhs1" localSheetId="5" hidden="1">'#27 '!$C$16:$E$17</definedName>
    <definedName name="solver_lhs1" localSheetId="6" hidden="1">'#36 '!$AB$27</definedName>
    <definedName name="solver_lhs1" localSheetId="7" hidden="1">'#37 '!$C$13:$C$18</definedName>
    <definedName name="solver_lhs1" localSheetId="1" hidden="1">'#5 '!$D$4:$D$9</definedName>
    <definedName name="solver_lhs2" localSheetId="2" hidden="1">'#10'!$K$4:$K$10</definedName>
    <definedName name="solver_lhs2" localSheetId="3" hidden="1">'#12'!$C$25</definedName>
    <definedName name="solver_lhs2" localSheetId="4" hidden="1">'#15 '!$H$9:$H$15</definedName>
    <definedName name="solver_lhs2" localSheetId="5" hidden="1">'#27 '!$C$23:$E$24</definedName>
    <definedName name="solver_lhs2" localSheetId="6" hidden="1">'#36 '!$AB$2:$AB$26</definedName>
    <definedName name="solver_lhs2" localSheetId="7" hidden="1">'#37 '!$C$19</definedName>
    <definedName name="solver_lhs2" localSheetId="1" hidden="1">'#5 '!$F$10:$J$10</definedName>
    <definedName name="solver_lhs3" localSheetId="3" hidden="1">'#12'!$C$28</definedName>
    <definedName name="solver_lhs3" localSheetId="5" hidden="1">'#27 '!$C$4:$E$5</definedName>
    <definedName name="solver_lhs3" localSheetId="6" hidden="1">'#36 '!$AB$2:$AB$26</definedName>
    <definedName name="solver_lhs3" localSheetId="7" hidden="1">'#37 '!$C$21:$H$21</definedName>
    <definedName name="solver_lhs4" localSheetId="3" hidden="1">'#12'!$D$21</definedName>
    <definedName name="solver_lhs4" localSheetId="5" hidden="1">'#27 '!$C$6:$E$6</definedName>
    <definedName name="solver_lhs4" localSheetId="6" hidden="1">'#36 '!$B$27:$Z$27</definedName>
    <definedName name="solver_lhs4" localSheetId="7" hidden="1">'#37 '!$C$21:$H$21</definedName>
    <definedName name="solver_lhs5" localSheetId="3" hidden="1">'#12'!$H$21</definedName>
    <definedName name="solver_lhs5" localSheetId="5" hidden="1">'#27 '!$F$11:$F$12</definedName>
    <definedName name="solver_lhs6" localSheetId="3" hidden="1">'#12'!$J$5:$J$20</definedName>
    <definedName name="solver_lin" localSheetId="2" hidden="1">1</definedName>
    <definedName name="solver_lin" localSheetId="3" hidden="1">1</definedName>
    <definedName name="solver_lin" localSheetId="4" hidden="1">2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1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1" hidden="1">2147483647</definedName>
    <definedName name="solver_num" localSheetId="2" hidden="1">2</definedName>
    <definedName name="solver_num" localSheetId="3" hidden="1">6</definedName>
    <definedName name="solver_num" localSheetId="4" hidden="1">2</definedName>
    <definedName name="solver_num" localSheetId="5" hidden="1">5</definedName>
    <definedName name="solver_num" localSheetId="6" hidden="1">4</definedName>
    <definedName name="solver_num" localSheetId="7" hidden="1">4</definedName>
    <definedName name="solver_num" localSheetId="1" hidden="1">2</definedName>
    <definedName name="solver_opt" localSheetId="2" hidden="1">'#10'!$K$14</definedName>
    <definedName name="solver_opt" localSheetId="3" hidden="1">'#12'!$K$23</definedName>
    <definedName name="solver_opt" localSheetId="4" hidden="1">'#15 '!$C$6</definedName>
    <definedName name="solver_opt" localSheetId="5" hidden="1">'#27 '!$C$20</definedName>
    <definedName name="solver_opt" localSheetId="6" hidden="1">'#36 '!$AB$33</definedName>
    <definedName name="solver_opt" localSheetId="7" hidden="1">'#37 '!$I$21</definedName>
    <definedName name="solver_opt" localSheetId="1" hidden="1">'#5 '!$E$13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1" hidden="1">1</definedName>
    <definedName name="solver_rel1" localSheetId="2" hidden="1">3</definedName>
    <definedName name="solver_rel1" localSheetId="3" hidden="1">4</definedName>
    <definedName name="solver_rel1" localSheetId="4" hidden="1">5</definedName>
    <definedName name="solver_rel1" localSheetId="5" hidden="1">5</definedName>
    <definedName name="solver_rel1" localSheetId="6" hidden="1">2</definedName>
    <definedName name="solver_rel1" localSheetId="7" hidden="1">5</definedName>
    <definedName name="solver_rel1" localSheetId="1" hidden="1">5</definedName>
    <definedName name="solver_rel2" localSheetId="2" hidden="1">4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2" localSheetId="6" hidden="1">1</definedName>
    <definedName name="solver_rel2" localSheetId="7" hidden="1">2</definedName>
    <definedName name="solver_rel2" localSheetId="1" hidden="1">1</definedName>
    <definedName name="solver_rel3" localSheetId="3" hidden="1">3</definedName>
    <definedName name="solver_rel3" localSheetId="5" hidden="1">4</definedName>
    <definedName name="solver_rel3" localSheetId="6" hidden="1">5</definedName>
    <definedName name="solver_rel3" localSheetId="7" hidden="1">1</definedName>
    <definedName name="solver_rel4" localSheetId="3" hidden="1">3</definedName>
    <definedName name="solver_rel4" localSheetId="5" hidden="1">2</definedName>
    <definedName name="solver_rel4" localSheetId="6" hidden="1">5</definedName>
    <definedName name="solver_rel4" localSheetId="7" hidden="1">5</definedName>
    <definedName name="solver_rel5" localSheetId="3" hidden="1">3</definedName>
    <definedName name="solver_rel5" localSheetId="5" hidden="1">1</definedName>
    <definedName name="solver_rel6" localSheetId="3" hidden="1">3</definedName>
    <definedName name="solver_rhs1" localSheetId="2" hidden="1">'#10'!$D$12:$J$12</definedName>
    <definedName name="solver_rhs1" localSheetId="3" hidden="1">integer</definedName>
    <definedName name="solver_rhs1" localSheetId="4" hidden="1">binary</definedName>
    <definedName name="solver_rhs1" localSheetId="5" hidden="1">binary</definedName>
    <definedName name="solver_rhs1" localSheetId="6" hidden="1">25</definedName>
    <definedName name="solver_rhs1" localSheetId="7" hidden="1">binary</definedName>
    <definedName name="solver_rhs1" localSheetId="1" hidden="1">binary</definedName>
    <definedName name="solver_rhs2" localSheetId="2" hidden="1">integer</definedName>
    <definedName name="solver_rhs2" localSheetId="3" hidden="1">'#12'!$D$26</definedName>
    <definedName name="solver_rhs2" localSheetId="4" hidden="1">'#15 '!$I$9:$I$15</definedName>
    <definedName name="solver_rhs2" localSheetId="5" hidden="1">0</definedName>
    <definedName name="solver_rhs2" localSheetId="6" hidden="1">'#36 '!$AA$2:$AA$26</definedName>
    <definedName name="solver_rhs2" localSheetId="7" hidden="1">3</definedName>
    <definedName name="solver_rhs2" localSheetId="1" hidden="1">'#5 '!$F$11:$J$11</definedName>
    <definedName name="solver_rhs3" localSheetId="3" hidden="1">'#12'!$D$29</definedName>
    <definedName name="solver_rhs3" localSheetId="5" hidden="1">integer</definedName>
    <definedName name="solver_rhs3" localSheetId="6" hidden="1">binary</definedName>
    <definedName name="solver_rhs3" localSheetId="7" hidden="1">'#37 '!$D$19:$I$19</definedName>
    <definedName name="solver_rhs4" localSheetId="3" hidden="1">1</definedName>
    <definedName name="solver_rhs4" localSheetId="5" hidden="1">'#27 '!$C$7:$E$7</definedName>
    <definedName name="solver_rhs4" localSheetId="6" hidden="1">binary</definedName>
    <definedName name="solver_rhs4" localSheetId="7" hidden="1">binary</definedName>
    <definedName name="solver_rhs5" localSheetId="3" hidden="1">1</definedName>
    <definedName name="solver_rhs5" localSheetId="5" hidden="1">'#27 '!$G$11:$G$12</definedName>
    <definedName name="solver_rhs6" localSheetId="3" hidden="1">'#12'!$K$5:$K$20</definedName>
    <definedName name="solver_rlx" localSheetId="2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1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1</definedName>
    <definedName name="solver_typ" localSheetId="7" hidden="1">1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1" hidden="1">0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1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6" l="1"/>
  <c r="C19" i="11"/>
  <c r="D19" i="11"/>
  <c r="E19" i="11"/>
  <c r="F19" i="11"/>
  <c r="G19" i="11"/>
  <c r="H19" i="11"/>
  <c r="I19" i="11"/>
  <c r="I21" i="11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B27" i="10"/>
  <c r="AC27" i="10"/>
  <c r="AB33" i="10" s="1"/>
  <c r="AB30" i="10"/>
  <c r="C6" i="9"/>
  <c r="D6" i="9"/>
  <c r="E6" i="9"/>
  <c r="F11" i="9"/>
  <c r="F12" i="9"/>
  <c r="C18" i="9"/>
  <c r="C20" i="9" s="1"/>
  <c r="C19" i="9"/>
  <c r="C23" i="9"/>
  <c r="D23" i="9"/>
  <c r="E23" i="9"/>
  <c r="C24" i="9"/>
  <c r="D24" i="9"/>
  <c r="E24" i="9"/>
  <c r="C6" i="8"/>
  <c r="H9" i="8"/>
  <c r="H10" i="8"/>
  <c r="H11" i="8"/>
  <c r="H12" i="8"/>
  <c r="H13" i="8"/>
  <c r="H14" i="8"/>
  <c r="H15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K23" i="7"/>
  <c r="C25" i="7"/>
  <c r="C26" i="7"/>
  <c r="D26" i="7"/>
  <c r="C28" i="7"/>
  <c r="C29" i="7"/>
  <c r="D29" i="7" s="1"/>
  <c r="D11" i="6"/>
  <c r="E11" i="6"/>
  <c r="F11" i="6"/>
  <c r="G11" i="6"/>
  <c r="H11" i="6"/>
  <c r="I11" i="6"/>
  <c r="J11" i="6"/>
  <c r="F10" i="5"/>
  <c r="G10" i="5"/>
  <c r="H10" i="5"/>
  <c r="I10" i="5"/>
  <c r="J10" i="5"/>
  <c r="E13" i="5"/>
</calcChain>
</file>

<file path=xl/sharedStrings.xml><?xml version="1.0" encoding="utf-8"?>
<sst xmlns="http://schemas.openxmlformats.org/spreadsheetml/2006/main" count="139" uniqueCount="128">
  <si>
    <t>Problem #4</t>
  </si>
  <si>
    <t xml:space="preserve">Scheduled: </t>
  </si>
  <si>
    <t>Req'd</t>
  </si>
  <si>
    <t>Available</t>
  </si>
  <si>
    <t xml:space="preserve">Sat + Sun </t>
  </si>
  <si>
    <t xml:space="preserve">Fri + Sat </t>
  </si>
  <si>
    <t xml:space="preserve">Thurs + Fri </t>
  </si>
  <si>
    <t xml:space="preserve">Wed + Thurs </t>
  </si>
  <si>
    <t>Tues + Wed</t>
  </si>
  <si>
    <t>Mon + Tues</t>
  </si>
  <si>
    <t>Sun + Mon</t>
  </si>
  <si>
    <t>Scheduled</t>
  </si>
  <si>
    <t>Saturday</t>
  </si>
  <si>
    <t>Friday</t>
  </si>
  <si>
    <t>Thursday</t>
  </si>
  <si>
    <t xml:space="preserve">Wednesday </t>
  </si>
  <si>
    <t>Tuesday</t>
  </si>
  <si>
    <t>Monday</t>
  </si>
  <si>
    <t>Sunday</t>
  </si>
  <si>
    <t>Days Off</t>
  </si>
  <si>
    <t>Shift</t>
  </si>
  <si>
    <t>Problem #10</t>
  </si>
  <si>
    <t xml:space="preserve">Total NPV (in thousands) = </t>
  </si>
  <si>
    <t>Capital Available (in $1000):</t>
  </si>
  <si>
    <t>Capital Req'd  (in $1000):</t>
  </si>
  <si>
    <t>Year 5</t>
  </si>
  <si>
    <t>Year 4</t>
  </si>
  <si>
    <t>Year 3</t>
  </si>
  <si>
    <t>Year 2</t>
  </si>
  <si>
    <t>Year 1</t>
  </si>
  <si>
    <t>NPV (in $1000)</t>
  </si>
  <si>
    <t>Selected (1 = Yes; 0 = No)</t>
  </si>
  <si>
    <t>Project</t>
  </si>
  <si>
    <t>6.11 in Ragsdale Text</t>
  </si>
  <si>
    <t>Problem #5</t>
  </si>
  <si>
    <t xml:space="preserve">Total: </t>
  </si>
  <si>
    <t xml:space="preserve">Full Time: </t>
  </si>
  <si>
    <t>Busy Period 2 (5pm - 7pm):</t>
  </si>
  <si>
    <t xml:space="preserve">Busy Period 1 (11am - 1pm): </t>
  </si>
  <si>
    <t>x4</t>
  </si>
  <si>
    <t>y3</t>
  </si>
  <si>
    <t>x3</t>
  </si>
  <si>
    <t>y2</t>
  </si>
  <si>
    <t>x2</t>
  </si>
  <si>
    <t>y1</t>
  </si>
  <si>
    <t>x1</t>
  </si>
  <si>
    <t xml:space="preserve">Cost: </t>
  </si>
  <si>
    <t xml:space="preserve">Wage: </t>
  </si>
  <si>
    <t xml:space="preserve">10pm - 11pm </t>
  </si>
  <si>
    <t>9pm - 10pm</t>
  </si>
  <si>
    <t>8pm - 9pm</t>
  </si>
  <si>
    <t xml:space="preserve">7pm - 8pm </t>
  </si>
  <si>
    <t xml:space="preserve">6pm - 7pm </t>
  </si>
  <si>
    <t xml:space="preserve">5pm - 6pm </t>
  </si>
  <si>
    <t xml:space="preserve">4pm - 5pm </t>
  </si>
  <si>
    <t xml:space="preserve">3pm - 4pm </t>
  </si>
  <si>
    <t xml:space="preserve">2pm - 3pm </t>
  </si>
  <si>
    <t xml:space="preserve">1pm - 2pm </t>
  </si>
  <si>
    <t>12pm - 1pm</t>
  </si>
  <si>
    <t xml:space="preserve">11am - 12pm </t>
  </si>
  <si>
    <t xml:space="preserve">10am - 11am </t>
  </si>
  <si>
    <t xml:space="preserve">9am - 10am </t>
  </si>
  <si>
    <t xml:space="preserve">8am - 9am </t>
  </si>
  <si>
    <t xml:space="preserve">7am - 8am </t>
  </si>
  <si>
    <t xml:space="preserve">7pm - 11pm </t>
  </si>
  <si>
    <t xml:space="preserve">3pm - 11pm </t>
  </si>
  <si>
    <t>3pm - 7pm</t>
  </si>
  <si>
    <t>11am - 7pm</t>
  </si>
  <si>
    <t>11am - 3pm</t>
  </si>
  <si>
    <t>7am - 3pm</t>
  </si>
  <si>
    <t>7am - 11am (</t>
  </si>
  <si>
    <t>Hours:</t>
  </si>
  <si>
    <t>Needed</t>
  </si>
  <si>
    <t>Shift 7</t>
  </si>
  <si>
    <t>Shift 6</t>
  </si>
  <si>
    <t>Shift 5</t>
  </si>
  <si>
    <t>Shift 4</t>
  </si>
  <si>
    <t>Shift 3</t>
  </si>
  <si>
    <t xml:space="preserve">Shift 2 </t>
  </si>
  <si>
    <t xml:space="preserve">Shift 1 </t>
  </si>
  <si>
    <t>Problem #12</t>
  </si>
  <si>
    <t>Met</t>
  </si>
  <si>
    <t xml:space="preserve">Maitland </t>
  </si>
  <si>
    <t xml:space="preserve">Casselberry </t>
  </si>
  <si>
    <t>Apopka</t>
  </si>
  <si>
    <t xml:space="preserve">Altamonte  </t>
  </si>
  <si>
    <t xml:space="preserve">Sanford </t>
  </si>
  <si>
    <t>Region</t>
  </si>
  <si>
    <t xml:space="preserve">Total Cost ($ 100s) </t>
  </si>
  <si>
    <t xml:space="preserve">Cost ($ 1000s) </t>
  </si>
  <si>
    <t>Served/Not Served (1 = Yes; 0 = No)</t>
  </si>
  <si>
    <t>Maitland</t>
  </si>
  <si>
    <t>Cassleberry</t>
  </si>
  <si>
    <t>Altamonte</t>
  </si>
  <si>
    <t>Sanford</t>
  </si>
  <si>
    <t>Problem #15</t>
  </si>
  <si>
    <t>Machine 2</t>
  </si>
  <si>
    <t>Machine 1</t>
  </si>
  <si>
    <t>Linking Constraints</t>
  </si>
  <si>
    <t>Total Cost</t>
  </si>
  <si>
    <t>Setup</t>
  </si>
  <si>
    <t>Prodution</t>
  </si>
  <si>
    <t>Binaries - Machine 2</t>
  </si>
  <si>
    <t>Binaries - Machine 1</t>
  </si>
  <si>
    <t>Setup Cost - Machine 2</t>
  </si>
  <si>
    <t>Setup Cost - Machine 1</t>
  </si>
  <si>
    <t>Used</t>
  </si>
  <si>
    <t>Cost - Machine 2</t>
  </si>
  <si>
    <t xml:space="preserve">Cost - Machine 1 </t>
  </si>
  <si>
    <t xml:space="preserve">Required: </t>
  </si>
  <si>
    <t xml:space="preserve">Total Produced </t>
  </si>
  <si>
    <t xml:space="preserve">Produced - Machine 2 </t>
  </si>
  <si>
    <t xml:space="preserve">Produced - Machine 1 </t>
  </si>
  <si>
    <t>Product C</t>
  </si>
  <si>
    <t>Product B</t>
  </si>
  <si>
    <t>Product A</t>
  </si>
  <si>
    <t>Problem #27</t>
  </si>
  <si>
    <t>Profit</t>
  </si>
  <si>
    <t xml:space="preserve">Build? (1 = Yes; 0 = No) </t>
  </si>
  <si>
    <t>Expected Revenue (1000s)</t>
  </si>
  <si>
    <t>Service (1 = Yes; 0 = No)</t>
  </si>
  <si>
    <t>Service Provided</t>
  </si>
  <si>
    <t xml:space="preserve">Grid </t>
  </si>
  <si>
    <t>Region Covered? (1 = Yes; 0 = No)</t>
  </si>
  <si>
    <t>1 = Yes; 0 = No</t>
  </si>
  <si>
    <t>From Region/To Region</t>
  </si>
  <si>
    <t>Population (in 1000s)</t>
  </si>
  <si>
    <t>Problem 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</si>
</sst>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1" fontId="0" fillId="4" borderId="3" xfId="0" applyNumberFormat="1" applyFill="1" applyBorder="1"/>
    <xf numFmtId="1" fontId="0" fillId="0" borderId="0" xfId="0" applyNumberFormat="1"/>
    <xf numFmtId="164" fontId="2" fillId="3" borderId="1" xfId="1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/>
    <xf numFmtId="1" fontId="0" fillId="2" borderId="3" xfId="0" applyNumberFormat="1" applyFill="1" applyBorder="1"/>
    <xf numFmtId="1" fontId="0" fillId="0" borderId="3" xfId="0" applyNumberForma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4" borderId="3" xfId="0" applyFill="1" applyBorder="1"/>
    <xf numFmtId="0" fontId="2" fillId="3" borderId="3" xfId="0" applyFont="1" applyFill="1" applyBorder="1"/>
    <xf numFmtId="0" fontId="0" fillId="2" borderId="3" xfId="0" applyFill="1" applyBorder="1"/>
    <xf numFmtId="0" fontId="0" fillId="6" borderId="3" xfId="0" applyFill="1" applyBorder="1"/>
    <xf numFmtId="0" fontId="0" fillId="0" borderId="5" xfId="0" applyBorder="1"/>
    <xf numFmtId="0" fontId="0" fillId="0" borderId="0" xfId="0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2</xdr:row>
          <xdr:rowOff>0</xdr:rowOff>
        </xdr:from>
        <xdr:ext cx="5943600" cy="2322286"/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7EA3E77-30DB-AF45-B545-41142E87A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14</xdr:row>
          <xdr:rowOff>0</xdr:rowOff>
        </xdr:from>
        <xdr:ext cx="5957277" cy="2667000"/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4BE55C9-8678-6145-949D-B4E619593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15</xdr:row>
          <xdr:rowOff>0</xdr:rowOff>
        </xdr:from>
        <xdr:ext cx="5943600" cy="3517900"/>
        <xdr:sp macro="" textlink="">
          <xdr:nvSpPr>
            <xdr:cNvPr id="6145" name="AutoShape 3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C37FBCF-5A03-D848-B54C-9EBAA9159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30</xdr:row>
          <xdr:rowOff>0</xdr:rowOff>
        </xdr:from>
        <xdr:ext cx="5943600" cy="5270500"/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E032AE6F-CF24-A245-AF3D-BDB5590C3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16</xdr:row>
          <xdr:rowOff>0</xdr:rowOff>
        </xdr:from>
        <xdr:ext cx="5971309" cy="3413991"/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AECE1A8B-6C13-0F4D-A3BB-233439FD8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25</xdr:row>
          <xdr:rowOff>0</xdr:rowOff>
        </xdr:from>
        <xdr:ext cx="5943600" cy="3860800"/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ED32D9E6-DEB1-DB4B-95BF-7EA856F5B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1594556</xdr:colOff>
          <xdr:row>30</xdr:row>
          <xdr:rowOff>32456</xdr:rowOff>
        </xdr:from>
        <xdr:ext cx="5997222" cy="1181100"/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46215735-5155-2848-9E8B-118BCE824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1594556</xdr:colOff>
          <xdr:row>30</xdr:row>
          <xdr:rowOff>32456</xdr:rowOff>
        </xdr:from>
        <xdr:ext cx="5997222" cy="1181100"/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476C9467-0614-AA42-8859-64425B615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23</xdr:row>
          <xdr:rowOff>0</xdr:rowOff>
        </xdr:from>
        <xdr:ext cx="5943600" cy="3695700"/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745D5DA9-28A4-7347-A1A4-E6CA23A80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5" Type="http://schemas.openxmlformats.org/officeDocument/2006/relationships/oleObject" Target="../embeddings/oleObject8.bin"/><Relationship Id="rId4" Type="http://schemas.openxmlformats.org/officeDocument/2006/relationships/image" Target="../media/image7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C8AE-DBC3-D144-B21D-0408A65E5273}">
  <dimension ref="E1:G1"/>
  <sheetViews>
    <sheetView zoomScale="140" zoomScaleNormal="140" workbookViewId="0">
      <selection activeCell="I9" activeCellId="1" sqref="B3 I9"/>
    </sheetView>
  </sheetViews>
  <sheetFormatPr baseColWidth="10" defaultRowHeight="16"/>
  <cols>
    <col min="1" max="1" width="4.33203125" customWidth="1"/>
  </cols>
  <sheetData>
    <row r="1" spans="5:7">
      <c r="E1" s="1" t="s">
        <v>0</v>
      </c>
      <c r="F1" s="1"/>
      <c r="G1" s="1"/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autoPict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8</xdr:col>
                <xdr:colOff>165100</xdr:colOff>
                <xdr:row>13</xdr:row>
                <xdr:rowOff>88900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7570-E30D-F84B-BC16-8CBC3B8E20AD}">
  <dimension ref="A1:J13"/>
  <sheetViews>
    <sheetView zoomScale="130" zoomScaleNormal="130" workbookViewId="0">
      <selection activeCell="H18" sqref="H18"/>
    </sheetView>
  </sheetViews>
  <sheetFormatPr baseColWidth="10" defaultRowHeight="16"/>
  <cols>
    <col min="2" max="2" width="10.83203125" customWidth="1"/>
    <col min="4" max="4" width="23.83203125" bestFit="1" customWidth="1"/>
    <col min="5" max="5" width="24.83203125" bestFit="1" customWidth="1"/>
  </cols>
  <sheetData>
    <row r="1" spans="1:10">
      <c r="E1" s="1" t="s">
        <v>34</v>
      </c>
      <c r="F1" s="1"/>
      <c r="G1" s="1"/>
    </row>
    <row r="2" spans="1:10">
      <c r="A2" s="13" t="s">
        <v>33</v>
      </c>
      <c r="B2" s="13"/>
    </row>
    <row r="3" spans="1:10">
      <c r="C3" s="10" t="s">
        <v>32</v>
      </c>
      <c r="D3" s="10" t="s">
        <v>31</v>
      </c>
      <c r="E3" s="10" t="s">
        <v>30</v>
      </c>
      <c r="F3" s="12" t="s">
        <v>29</v>
      </c>
      <c r="G3" s="12" t="s">
        <v>28</v>
      </c>
      <c r="H3" s="12" t="s">
        <v>27</v>
      </c>
      <c r="I3" s="12" t="s">
        <v>26</v>
      </c>
      <c r="J3" s="12" t="s">
        <v>25</v>
      </c>
    </row>
    <row r="4" spans="1:10">
      <c r="C4" s="10">
        <v>1</v>
      </c>
      <c r="D4" s="6">
        <v>1</v>
      </c>
      <c r="E4" s="10">
        <v>141</v>
      </c>
      <c r="F4" s="10">
        <v>75</v>
      </c>
      <c r="G4" s="10">
        <v>25</v>
      </c>
      <c r="H4" s="10">
        <v>20</v>
      </c>
      <c r="I4" s="10">
        <v>15</v>
      </c>
      <c r="J4" s="10">
        <v>10</v>
      </c>
    </row>
    <row r="5" spans="1:10">
      <c r="C5" s="10">
        <v>2</v>
      </c>
      <c r="D5" s="6">
        <v>0</v>
      </c>
      <c r="E5" s="10">
        <v>187</v>
      </c>
      <c r="F5" s="10">
        <v>90</v>
      </c>
      <c r="G5" s="10">
        <v>35</v>
      </c>
      <c r="H5" s="10">
        <v>0</v>
      </c>
      <c r="I5" s="10">
        <v>0</v>
      </c>
      <c r="J5" s="10">
        <v>30</v>
      </c>
    </row>
    <row r="6" spans="1:10">
      <c r="C6" s="10">
        <v>3</v>
      </c>
      <c r="D6" s="6">
        <v>0</v>
      </c>
      <c r="E6" s="10">
        <v>121</v>
      </c>
      <c r="F6" s="10">
        <v>60</v>
      </c>
      <c r="G6" s="10">
        <v>15</v>
      </c>
      <c r="H6" s="10">
        <v>15</v>
      </c>
      <c r="I6" s="10">
        <v>15</v>
      </c>
      <c r="J6" s="10">
        <v>15</v>
      </c>
    </row>
    <row r="7" spans="1:10">
      <c r="C7" s="10">
        <v>4</v>
      </c>
      <c r="D7" s="6">
        <v>1</v>
      </c>
      <c r="E7" s="10">
        <v>83</v>
      </c>
      <c r="F7" s="10">
        <v>30</v>
      </c>
      <c r="G7" s="10">
        <v>20</v>
      </c>
      <c r="H7" s="10">
        <v>10</v>
      </c>
      <c r="I7" s="10">
        <v>5</v>
      </c>
      <c r="J7" s="10">
        <v>5</v>
      </c>
    </row>
    <row r="8" spans="1:10">
      <c r="C8" s="10">
        <v>5</v>
      </c>
      <c r="D8" s="6">
        <v>1</v>
      </c>
      <c r="E8" s="10">
        <v>265</v>
      </c>
      <c r="F8" s="10">
        <v>100</v>
      </c>
      <c r="G8" s="10">
        <v>25</v>
      </c>
      <c r="H8" s="10">
        <v>20</v>
      </c>
      <c r="I8" s="10">
        <v>20</v>
      </c>
      <c r="J8" s="10">
        <v>20</v>
      </c>
    </row>
    <row r="9" spans="1:10">
      <c r="C9" s="10">
        <v>6</v>
      </c>
      <c r="D9" s="6">
        <v>0</v>
      </c>
      <c r="E9" s="10">
        <v>127</v>
      </c>
      <c r="F9" s="10">
        <v>50</v>
      </c>
      <c r="G9" s="10">
        <v>20</v>
      </c>
      <c r="H9" s="10">
        <v>10</v>
      </c>
      <c r="I9" s="10">
        <v>30</v>
      </c>
      <c r="J9" s="10">
        <v>40</v>
      </c>
    </row>
    <row r="10" spans="1:10">
      <c r="C10" s="7"/>
      <c r="D10" s="7"/>
      <c r="E10" s="10" t="s">
        <v>24</v>
      </c>
      <c r="F10" s="11">
        <f>SUMPRODUCT($D$4:$D$9,F4:F9)</f>
        <v>205</v>
      </c>
      <c r="G10" s="11">
        <f>SUMPRODUCT($D$4:$D$9,G4:G9)</f>
        <v>70</v>
      </c>
      <c r="H10" s="11">
        <f>SUMPRODUCT($D$4:$D$9,H4:H9)</f>
        <v>50</v>
      </c>
      <c r="I10" s="11">
        <f>SUMPRODUCT($D$4:$D$9,I4:I9)</f>
        <v>40</v>
      </c>
      <c r="J10" s="11">
        <f>SUMPRODUCT($D$4:$D$9,J4:J9)</f>
        <v>35</v>
      </c>
    </row>
    <row r="11" spans="1:10">
      <c r="C11" s="7"/>
      <c r="D11" s="7"/>
      <c r="E11" s="10" t="s">
        <v>23</v>
      </c>
      <c r="F11" s="10">
        <v>250</v>
      </c>
      <c r="G11" s="10">
        <v>75</v>
      </c>
      <c r="H11" s="10">
        <v>50</v>
      </c>
      <c r="I11" s="10">
        <v>50</v>
      </c>
      <c r="J11" s="10">
        <v>50</v>
      </c>
    </row>
    <row r="12" spans="1:10" ht="17" thickBot="1">
      <c r="C12" s="7"/>
      <c r="D12" s="7"/>
      <c r="E12" s="7"/>
      <c r="F12" s="7"/>
      <c r="G12" s="7"/>
      <c r="H12" s="7"/>
      <c r="I12" s="7"/>
      <c r="J12" s="7"/>
    </row>
    <row r="13" spans="1:10" ht="17" thickBot="1">
      <c r="C13" s="7"/>
      <c r="D13" s="9" t="s">
        <v>22</v>
      </c>
      <c r="E13" s="8">
        <f>SUMPRODUCT(D4:D9,E4:E9)</f>
        <v>489</v>
      </c>
      <c r="F13" s="7"/>
      <c r="G13" s="7"/>
      <c r="H13" s="7"/>
      <c r="I13" s="7"/>
      <c r="J13" s="7"/>
    </row>
  </sheetData>
  <mergeCells count="2">
    <mergeCell ref="E1:G1"/>
    <mergeCell ref="A2:B2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5</xdr:col>
                <xdr:colOff>596900</xdr:colOff>
                <xdr:row>27</xdr:row>
                <xdr:rowOff>25400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7F58-1193-E547-A186-445861D23488}">
  <dimension ref="B1:K14"/>
  <sheetViews>
    <sheetView tabSelected="1" workbookViewId="0">
      <selection activeCell="J26" sqref="J26"/>
    </sheetView>
  </sheetViews>
  <sheetFormatPr baseColWidth="10" defaultRowHeight="16"/>
  <cols>
    <col min="1" max="1" width="4.6640625" customWidth="1"/>
    <col min="2" max="11" width="13.1640625" customWidth="1"/>
  </cols>
  <sheetData>
    <row r="1" spans="2:11">
      <c r="E1" s="1" t="s">
        <v>21</v>
      </c>
      <c r="F1" s="1"/>
      <c r="G1" s="1"/>
    </row>
    <row r="3" spans="2:11">
      <c r="B3" s="4" t="s">
        <v>20</v>
      </c>
      <c r="C3" s="4" t="s">
        <v>19</v>
      </c>
      <c r="D3" s="4" t="s">
        <v>18</v>
      </c>
      <c r="E3" s="4" t="s">
        <v>17</v>
      </c>
      <c r="F3" s="4" t="s">
        <v>16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</row>
    <row r="4" spans="2:11">
      <c r="B4" s="4">
        <v>1</v>
      </c>
      <c r="C4" s="4" t="s">
        <v>10</v>
      </c>
      <c r="D4" s="4">
        <v>0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6">
        <v>4.5999999999999996</v>
      </c>
    </row>
    <row r="5" spans="2:11">
      <c r="B5" s="4">
        <v>2</v>
      </c>
      <c r="C5" s="4" t="s">
        <v>9</v>
      </c>
      <c r="D5" s="4">
        <v>1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1</v>
      </c>
      <c r="K5" s="6">
        <v>1.6</v>
      </c>
    </row>
    <row r="6" spans="2:11">
      <c r="B6" s="4">
        <v>3</v>
      </c>
      <c r="C6" s="4" t="s">
        <v>8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4">
        <v>1</v>
      </c>
      <c r="J6" s="4">
        <v>1</v>
      </c>
      <c r="K6" s="6">
        <v>5.6</v>
      </c>
    </row>
    <row r="7" spans="2:11">
      <c r="B7" s="4">
        <v>4</v>
      </c>
      <c r="C7" s="4" t="s">
        <v>7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1</v>
      </c>
      <c r="J7" s="4">
        <v>1</v>
      </c>
      <c r="K7" s="6">
        <v>1.6</v>
      </c>
    </row>
    <row r="8" spans="2:11">
      <c r="B8" s="4">
        <v>5</v>
      </c>
      <c r="C8" s="4" t="s">
        <v>6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1</v>
      </c>
      <c r="K8" s="6">
        <v>5.6</v>
      </c>
    </row>
    <row r="9" spans="2:11">
      <c r="B9" s="4">
        <v>6</v>
      </c>
      <c r="C9" s="4" t="s">
        <v>5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s="4">
        <v>0</v>
      </c>
      <c r="K9" s="6">
        <v>3.6</v>
      </c>
    </row>
    <row r="10" spans="2:11">
      <c r="B10" s="4">
        <v>7</v>
      </c>
      <c r="C10" s="4" t="s">
        <v>4</v>
      </c>
      <c r="D10" s="4">
        <v>0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0</v>
      </c>
      <c r="K10" s="6">
        <v>0.60000000000000009</v>
      </c>
    </row>
    <row r="11" spans="2:11">
      <c r="C11" s="5" t="s">
        <v>3</v>
      </c>
      <c r="D11" s="4">
        <f>SUMPRODUCT($K$4:$K$10,D4:D10)</f>
        <v>18</v>
      </c>
      <c r="E11" s="4">
        <f>SUMPRODUCT($K$4:$K$10,E4:E10)</f>
        <v>17</v>
      </c>
      <c r="F11" s="4">
        <f>SUMPRODUCT($K$4:$K$10,F4:F10)</f>
        <v>15.999999999999998</v>
      </c>
      <c r="G11" s="4">
        <f>SUMPRODUCT($K$4:$K$10,G4:G10)</f>
        <v>15.999999999999998</v>
      </c>
      <c r="H11" s="4">
        <f>SUMPRODUCT($K$4:$K$10,H4:H10)</f>
        <v>15.999999999999998</v>
      </c>
      <c r="I11" s="4">
        <f>SUMPRODUCT($K$4:$K$10,I4:I10)</f>
        <v>13.999999999999998</v>
      </c>
      <c r="J11" s="4">
        <f>SUMPRODUCT($K$4:$K$10,J4:J10)</f>
        <v>19</v>
      </c>
    </row>
    <row r="12" spans="2:11">
      <c r="C12" s="5" t="s">
        <v>2</v>
      </c>
      <c r="D12" s="4">
        <v>18</v>
      </c>
      <c r="E12" s="4">
        <v>17</v>
      </c>
      <c r="F12" s="4">
        <v>16</v>
      </c>
      <c r="G12" s="4">
        <v>16</v>
      </c>
      <c r="H12" s="4">
        <v>16</v>
      </c>
      <c r="I12" s="4">
        <v>14</v>
      </c>
      <c r="J12" s="4">
        <v>19</v>
      </c>
    </row>
    <row r="13" spans="2:11" ht="17" thickBot="1"/>
    <row r="14" spans="2:11" ht="17" thickBot="1">
      <c r="J14" s="3" t="s">
        <v>1</v>
      </c>
      <c r="K14" s="2">
        <f>SUM(K4:K10)</f>
        <v>23.200000000000003</v>
      </c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6</xdr:col>
                <xdr:colOff>927100</xdr:colOff>
                <xdr:row>32</xdr:row>
                <xdr:rowOff>63500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4C8E-1606-DB41-94C6-FA1BD32CAAAC}">
  <dimension ref="A1:K29"/>
  <sheetViews>
    <sheetView workbookViewId="0">
      <selection activeCell="J51" sqref="J51"/>
    </sheetView>
  </sheetViews>
  <sheetFormatPr baseColWidth="10" defaultRowHeight="16"/>
  <cols>
    <col min="1" max="1" width="25.33203125" bestFit="1" customWidth="1"/>
    <col min="2" max="2" width="12.6640625" bestFit="1" customWidth="1"/>
    <col min="3" max="11" width="11.83203125" customWidth="1"/>
  </cols>
  <sheetData>
    <row r="1" spans="2:11">
      <c r="E1" s="1" t="s">
        <v>80</v>
      </c>
      <c r="F1" s="1"/>
      <c r="G1" s="1"/>
    </row>
    <row r="3" spans="2:11">
      <c r="B3" s="4"/>
      <c r="C3" s="4" t="s">
        <v>79</v>
      </c>
      <c r="D3" s="4" t="s">
        <v>78</v>
      </c>
      <c r="E3" s="4" t="s">
        <v>77</v>
      </c>
      <c r="F3" s="4" t="s">
        <v>76</v>
      </c>
      <c r="G3" s="4" t="s">
        <v>75</v>
      </c>
      <c r="H3" s="4" t="s">
        <v>74</v>
      </c>
      <c r="I3" s="4" t="s">
        <v>73</v>
      </c>
      <c r="J3" s="4" t="s">
        <v>3</v>
      </c>
      <c r="K3" s="4" t="s">
        <v>72</v>
      </c>
    </row>
    <row r="4" spans="2:11">
      <c r="B4" s="5" t="s">
        <v>71</v>
      </c>
      <c r="C4" s="4" t="s">
        <v>70</v>
      </c>
      <c r="D4" s="4" t="s">
        <v>69</v>
      </c>
      <c r="E4" s="4" t="s">
        <v>68</v>
      </c>
      <c r="F4" s="4" t="s">
        <v>67</v>
      </c>
      <c r="G4" s="4" t="s">
        <v>66</v>
      </c>
      <c r="H4" s="4" t="s">
        <v>65</v>
      </c>
      <c r="I4" s="4" t="s">
        <v>64</v>
      </c>
      <c r="J4" s="4"/>
      <c r="K4" s="4"/>
    </row>
    <row r="5" spans="2:11">
      <c r="B5" s="4" t="s">
        <v>63</v>
      </c>
      <c r="C5" s="4">
        <v>1</v>
      </c>
      <c r="D5" s="4">
        <v>1</v>
      </c>
      <c r="E5" s="4"/>
      <c r="F5" s="4"/>
      <c r="G5" s="4"/>
      <c r="H5" s="4"/>
      <c r="I5" s="4"/>
      <c r="J5" s="4">
        <f>SUMPRODUCT($C$21:$I$21,C5:I5)</f>
        <v>11</v>
      </c>
      <c r="K5" s="4">
        <v>11</v>
      </c>
    </row>
    <row r="6" spans="2:11">
      <c r="B6" s="4" t="s">
        <v>62</v>
      </c>
      <c r="C6" s="4">
        <v>1</v>
      </c>
      <c r="D6" s="4">
        <v>1</v>
      </c>
      <c r="E6" s="4"/>
      <c r="F6" s="4"/>
      <c r="G6" s="4"/>
      <c r="H6" s="4"/>
      <c r="I6" s="4"/>
      <c r="J6" s="4">
        <f>SUMPRODUCT($C$21:$I$21,C6:I6)</f>
        <v>11</v>
      </c>
      <c r="K6" s="4">
        <v>11</v>
      </c>
    </row>
    <row r="7" spans="2:11">
      <c r="B7" s="4" t="s">
        <v>61</v>
      </c>
      <c r="C7" s="4">
        <v>1</v>
      </c>
      <c r="D7" s="4">
        <v>1</v>
      </c>
      <c r="E7" s="4"/>
      <c r="F7" s="4"/>
      <c r="G7" s="4"/>
      <c r="H7" s="4"/>
      <c r="I7" s="4"/>
      <c r="J7" s="4">
        <f>SUMPRODUCT($C$21:$I$21,C7:I7)</f>
        <v>11</v>
      </c>
      <c r="K7" s="4">
        <v>11</v>
      </c>
    </row>
    <row r="8" spans="2:11">
      <c r="B8" s="4" t="s">
        <v>60</v>
      </c>
      <c r="C8" s="4">
        <v>1</v>
      </c>
      <c r="D8" s="4">
        <v>1</v>
      </c>
      <c r="E8" s="4"/>
      <c r="F8" s="4"/>
      <c r="G8" s="4"/>
      <c r="H8" s="4"/>
      <c r="I8" s="4"/>
      <c r="J8" s="4">
        <f>SUMPRODUCT($C$21:$I$21,C8:I8)</f>
        <v>11</v>
      </c>
      <c r="K8" s="4">
        <v>11</v>
      </c>
    </row>
    <row r="9" spans="2:11">
      <c r="B9" s="4" t="s">
        <v>59</v>
      </c>
      <c r="C9" s="4"/>
      <c r="D9" s="4">
        <v>1</v>
      </c>
      <c r="E9" s="4">
        <v>1</v>
      </c>
      <c r="F9" s="4">
        <v>1</v>
      </c>
      <c r="G9" s="4"/>
      <c r="H9" s="4"/>
      <c r="I9" s="4"/>
      <c r="J9" s="4">
        <f>SUMPRODUCT($C$21:$I$21,C9:I9)</f>
        <v>24</v>
      </c>
      <c r="K9" s="4">
        <v>24</v>
      </c>
    </row>
    <row r="10" spans="2:11">
      <c r="B10" s="4" t="s">
        <v>58</v>
      </c>
      <c r="C10" s="4"/>
      <c r="D10" s="4">
        <v>1</v>
      </c>
      <c r="E10" s="4">
        <v>1</v>
      </c>
      <c r="F10" s="4">
        <v>1</v>
      </c>
      <c r="G10" s="4"/>
      <c r="H10" s="4"/>
      <c r="I10" s="4"/>
      <c r="J10" s="4">
        <f>SUMPRODUCT($C$21:$I$21,C10:I10)</f>
        <v>24</v>
      </c>
      <c r="K10" s="4">
        <v>24</v>
      </c>
    </row>
    <row r="11" spans="2:11">
      <c r="B11" s="4" t="s">
        <v>57</v>
      </c>
      <c r="C11" s="4"/>
      <c r="D11" s="4">
        <v>1</v>
      </c>
      <c r="E11" s="4">
        <v>1</v>
      </c>
      <c r="F11" s="4">
        <v>1</v>
      </c>
      <c r="G11" s="4"/>
      <c r="H11" s="4"/>
      <c r="I11" s="4"/>
      <c r="J11" s="4">
        <f>SUMPRODUCT($C$21:$I$21,C11:I11)</f>
        <v>24</v>
      </c>
      <c r="K11" s="4">
        <v>16</v>
      </c>
    </row>
    <row r="12" spans="2:11">
      <c r="B12" s="4" t="s">
        <v>56</v>
      </c>
      <c r="C12" s="4"/>
      <c r="D12" s="4">
        <v>1</v>
      </c>
      <c r="E12" s="4">
        <v>1</v>
      </c>
      <c r="F12" s="4">
        <v>1</v>
      </c>
      <c r="G12" s="4"/>
      <c r="H12" s="4"/>
      <c r="I12" s="4"/>
      <c r="J12" s="4">
        <f>SUMPRODUCT($C$21:$I$21,C12:I12)</f>
        <v>24</v>
      </c>
      <c r="K12" s="4">
        <v>16</v>
      </c>
    </row>
    <row r="13" spans="2:11">
      <c r="B13" s="4" t="s">
        <v>55</v>
      </c>
      <c r="C13" s="4"/>
      <c r="D13" s="4"/>
      <c r="E13" s="4"/>
      <c r="F13" s="4">
        <v>1</v>
      </c>
      <c r="G13" s="4">
        <v>1</v>
      </c>
      <c r="H13" s="4">
        <v>1</v>
      </c>
      <c r="I13" s="4"/>
      <c r="J13" s="4">
        <f>SUMPRODUCT($C$21:$I$21,C13:I13)</f>
        <v>22</v>
      </c>
      <c r="K13" s="4">
        <v>10</v>
      </c>
    </row>
    <row r="14" spans="2:11">
      <c r="B14" s="4" t="s">
        <v>54</v>
      </c>
      <c r="C14" s="4"/>
      <c r="D14" s="4"/>
      <c r="E14" s="4"/>
      <c r="F14" s="4">
        <v>1</v>
      </c>
      <c r="G14" s="4">
        <v>1</v>
      </c>
      <c r="H14" s="4">
        <v>1</v>
      </c>
      <c r="I14" s="4"/>
      <c r="J14" s="4">
        <f>SUMPRODUCT($C$21:$I$21,C14:I14)</f>
        <v>22</v>
      </c>
      <c r="K14" s="4">
        <v>10</v>
      </c>
    </row>
    <row r="15" spans="2:11">
      <c r="B15" s="4" t="s">
        <v>53</v>
      </c>
      <c r="C15" s="4"/>
      <c r="D15" s="4"/>
      <c r="E15" s="4"/>
      <c r="F15" s="4">
        <v>1</v>
      </c>
      <c r="G15" s="4">
        <v>1</v>
      </c>
      <c r="H15" s="4">
        <v>1</v>
      </c>
      <c r="I15" s="4"/>
      <c r="J15" s="4">
        <f>SUMPRODUCT($C$21:$I$21,C15:I15)</f>
        <v>22</v>
      </c>
      <c r="K15" s="4">
        <v>22</v>
      </c>
    </row>
    <row r="16" spans="2:11">
      <c r="B16" s="4" t="s">
        <v>52</v>
      </c>
      <c r="C16" s="4"/>
      <c r="D16" s="4"/>
      <c r="E16" s="4"/>
      <c r="F16" s="4">
        <v>1</v>
      </c>
      <c r="G16" s="4">
        <v>1</v>
      </c>
      <c r="H16" s="4">
        <v>1</v>
      </c>
      <c r="I16" s="4"/>
      <c r="J16" s="4">
        <f>SUMPRODUCT($C$21:$I$21,C16:I16)</f>
        <v>22</v>
      </c>
      <c r="K16" s="4">
        <v>22</v>
      </c>
    </row>
    <row r="17" spans="1:11">
      <c r="B17" s="4" t="s">
        <v>51</v>
      </c>
      <c r="C17" s="4"/>
      <c r="D17" s="4"/>
      <c r="E17" s="4"/>
      <c r="F17" s="4"/>
      <c r="G17" s="4"/>
      <c r="H17" s="4">
        <v>1</v>
      </c>
      <c r="I17" s="4">
        <v>1</v>
      </c>
      <c r="J17" s="4">
        <f>SUMPRODUCT($C$21:$I$21,C17:I17)</f>
        <v>17</v>
      </c>
      <c r="K17" s="4">
        <v>17</v>
      </c>
    </row>
    <row r="18" spans="1:11">
      <c r="B18" s="4" t="s">
        <v>50</v>
      </c>
      <c r="C18" s="4"/>
      <c r="D18" s="4"/>
      <c r="E18" s="4"/>
      <c r="F18" s="4"/>
      <c r="G18" s="4"/>
      <c r="H18" s="4">
        <v>1</v>
      </c>
      <c r="I18" s="4">
        <v>1</v>
      </c>
      <c r="J18" s="4">
        <f>SUMPRODUCT($C$21:$I$21,C18:I18)</f>
        <v>17</v>
      </c>
      <c r="K18" s="4">
        <v>17</v>
      </c>
    </row>
    <row r="19" spans="1:11">
      <c r="B19" s="4" t="s">
        <v>49</v>
      </c>
      <c r="C19" s="4"/>
      <c r="D19" s="4"/>
      <c r="E19" s="4"/>
      <c r="F19" s="4"/>
      <c r="G19" s="4"/>
      <c r="H19" s="4">
        <v>1</v>
      </c>
      <c r="I19" s="4">
        <v>1</v>
      </c>
      <c r="J19" s="4">
        <f>SUMPRODUCT($C$21:$I$21,C19:I19)</f>
        <v>17</v>
      </c>
      <c r="K19" s="4">
        <v>6</v>
      </c>
    </row>
    <row r="20" spans="1:11">
      <c r="B20" s="4" t="s">
        <v>48</v>
      </c>
      <c r="C20" s="4"/>
      <c r="D20" s="4"/>
      <c r="E20" s="4"/>
      <c r="F20" s="4"/>
      <c r="G20" s="4"/>
      <c r="H20" s="4">
        <v>1</v>
      </c>
      <c r="I20" s="4">
        <v>1</v>
      </c>
      <c r="J20" s="4">
        <f>SUMPRODUCT($C$21:$I$21,C20:I20)</f>
        <v>17</v>
      </c>
      <c r="K20" s="4">
        <v>6</v>
      </c>
    </row>
    <row r="21" spans="1:11">
      <c r="B21" s="5" t="s">
        <v>1</v>
      </c>
      <c r="C21" s="17">
        <v>10</v>
      </c>
      <c r="D21" s="17">
        <v>1</v>
      </c>
      <c r="E21" s="17">
        <v>16</v>
      </c>
      <c r="F21" s="17">
        <v>7</v>
      </c>
      <c r="G21" s="17">
        <v>14</v>
      </c>
      <c r="H21" s="17">
        <v>1</v>
      </c>
      <c r="I21" s="17">
        <v>16</v>
      </c>
      <c r="J21" s="4"/>
      <c r="K21" s="4"/>
    </row>
    <row r="22" spans="1:11" ht="17" thickBot="1">
      <c r="B22" s="5" t="s">
        <v>47</v>
      </c>
      <c r="C22" s="4">
        <v>32</v>
      </c>
      <c r="D22" s="4">
        <v>80</v>
      </c>
      <c r="E22" s="4">
        <v>32</v>
      </c>
      <c r="F22" s="4">
        <v>80</v>
      </c>
      <c r="G22" s="4">
        <v>32</v>
      </c>
      <c r="H22" s="4">
        <v>80</v>
      </c>
      <c r="I22" s="4">
        <v>32</v>
      </c>
      <c r="K22" s="16" t="s">
        <v>46</v>
      </c>
    </row>
    <row r="23" spans="1:11" ht="17" thickBot="1">
      <c r="C23" s="15" t="s">
        <v>45</v>
      </c>
      <c r="D23" s="15" t="s">
        <v>44</v>
      </c>
      <c r="E23" s="15" t="s">
        <v>43</v>
      </c>
      <c r="F23" s="15" t="s">
        <v>42</v>
      </c>
      <c r="G23" s="15" t="s">
        <v>41</v>
      </c>
      <c r="H23" s="15" t="s">
        <v>40</v>
      </c>
      <c r="I23" s="15" t="s">
        <v>39</v>
      </c>
      <c r="K23" s="14">
        <f>SUMPRODUCT(C21:I21,C22:I22)</f>
        <v>2512</v>
      </c>
    </row>
    <row r="25" spans="1:11">
      <c r="A25" t="s">
        <v>38</v>
      </c>
      <c r="B25" t="s">
        <v>36</v>
      </c>
      <c r="C25">
        <f>D21+F21</f>
        <v>8</v>
      </c>
    </row>
    <row r="26" spans="1:11">
      <c r="B26" t="s">
        <v>35</v>
      </c>
      <c r="C26">
        <f>D21+E21+F21</f>
        <v>24</v>
      </c>
      <c r="D26">
        <f>0.3*C26</f>
        <v>7.1999999999999993</v>
      </c>
    </row>
    <row r="28" spans="1:11">
      <c r="A28" t="s">
        <v>37</v>
      </c>
      <c r="B28" t="s">
        <v>36</v>
      </c>
      <c r="C28">
        <f>F21+H21</f>
        <v>8</v>
      </c>
    </row>
    <row r="29" spans="1:11">
      <c r="B29" t="s">
        <v>35</v>
      </c>
      <c r="C29">
        <f>F21+G21+H21</f>
        <v>22</v>
      </c>
      <c r="D29">
        <f>0.3*C29</f>
        <v>6.6</v>
      </c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7169" r:id="rId3">
          <object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7</xdr:col>
                <xdr:colOff>469900</xdr:colOff>
                <xdr:row>55</xdr:row>
                <xdr:rowOff>190500</xdr:rowOff>
              </to>
            </anchor>
          </objectPr>
        </oleObject>
      </mc:Choice>
      <mc:Fallback>
        <oleObject progId="Word.Document.12" shapeId="7169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406F-5917-4D4D-87CF-97ADDC062CBF}">
  <dimension ref="B1:I15"/>
  <sheetViews>
    <sheetView zoomScale="110" zoomScaleNormal="110" workbookViewId="0">
      <selection activeCell="C35" sqref="C35"/>
    </sheetView>
  </sheetViews>
  <sheetFormatPr baseColWidth="10" defaultRowHeight="16"/>
  <cols>
    <col min="1" max="1" width="4.83203125" customWidth="1"/>
    <col min="2" max="2" width="31" bestFit="1" customWidth="1"/>
  </cols>
  <sheetData>
    <row r="1" spans="2:9">
      <c r="E1" s="1" t="s">
        <v>95</v>
      </c>
      <c r="F1" s="1"/>
      <c r="G1" s="1"/>
    </row>
    <row r="3" spans="2:9">
      <c r="C3" s="4" t="s">
        <v>94</v>
      </c>
      <c r="D3" s="4" t="s">
        <v>93</v>
      </c>
      <c r="E3" s="4" t="s">
        <v>84</v>
      </c>
      <c r="F3" s="4" t="s">
        <v>92</v>
      </c>
      <c r="G3" s="4" t="s">
        <v>91</v>
      </c>
    </row>
    <row r="4" spans="2:9">
      <c r="B4" s="4" t="s">
        <v>90</v>
      </c>
      <c r="C4" s="19">
        <v>1</v>
      </c>
      <c r="D4" s="19">
        <v>0</v>
      </c>
      <c r="E4" s="19">
        <v>0</v>
      </c>
      <c r="F4" s="19">
        <v>1</v>
      </c>
      <c r="G4" s="19">
        <v>1</v>
      </c>
    </row>
    <row r="5" spans="2:9">
      <c r="B5" s="4" t="s">
        <v>89</v>
      </c>
      <c r="C5" s="4">
        <v>450</v>
      </c>
      <c r="D5" s="4">
        <v>650</v>
      </c>
      <c r="E5" s="4">
        <v>550</v>
      </c>
      <c r="F5" s="4">
        <v>500</v>
      </c>
      <c r="G5" s="4">
        <v>525</v>
      </c>
    </row>
    <row r="6" spans="2:9">
      <c r="B6" s="4" t="s">
        <v>88</v>
      </c>
      <c r="C6" s="18">
        <f>SUMPRODUCT(C4:G4,C5:G5)</f>
        <v>1475</v>
      </c>
    </row>
    <row r="8" spans="2:9">
      <c r="B8" s="4" t="s">
        <v>87</v>
      </c>
      <c r="C8" s="4" t="s">
        <v>86</v>
      </c>
      <c r="D8" s="4" t="s">
        <v>85</v>
      </c>
      <c r="E8" s="4" t="s">
        <v>84</v>
      </c>
      <c r="F8" s="4" t="s">
        <v>83</v>
      </c>
      <c r="G8" s="4" t="s">
        <v>82</v>
      </c>
      <c r="H8" s="4" t="s">
        <v>81</v>
      </c>
      <c r="I8" s="4" t="s">
        <v>2</v>
      </c>
    </row>
    <row r="9" spans="2:9">
      <c r="B9" s="4">
        <v>1</v>
      </c>
      <c r="C9" s="4">
        <v>1</v>
      </c>
      <c r="D9" s="4"/>
      <c r="E9" s="4">
        <v>1</v>
      </c>
      <c r="F9" s="4"/>
      <c r="G9" s="4"/>
      <c r="H9" s="4">
        <f>SUMPRODUCT($C$4:$G$4,C9:G9)</f>
        <v>1</v>
      </c>
      <c r="I9" s="4">
        <v>1</v>
      </c>
    </row>
    <row r="10" spans="2:9">
      <c r="B10" s="4">
        <v>2</v>
      </c>
      <c r="C10" s="4">
        <v>1</v>
      </c>
      <c r="D10" s="4">
        <v>1</v>
      </c>
      <c r="E10" s="4"/>
      <c r="F10" s="4">
        <v>1</v>
      </c>
      <c r="G10" s="4">
        <v>1</v>
      </c>
      <c r="H10" s="4">
        <f>SUMPRODUCT($C$4:$G$4,C10:G10)</f>
        <v>3</v>
      </c>
      <c r="I10" s="4">
        <v>1</v>
      </c>
    </row>
    <row r="11" spans="2:9">
      <c r="B11" s="4">
        <v>3</v>
      </c>
      <c r="C11" s="4"/>
      <c r="D11" s="4">
        <v>1</v>
      </c>
      <c r="E11" s="4"/>
      <c r="F11" s="4">
        <v>1</v>
      </c>
      <c r="G11" s="4"/>
      <c r="H11" s="4">
        <f>SUMPRODUCT($C$4:$G$4,C11:G11)</f>
        <v>1</v>
      </c>
      <c r="I11" s="4">
        <v>1</v>
      </c>
    </row>
    <row r="12" spans="2:9">
      <c r="B12" s="4">
        <v>4</v>
      </c>
      <c r="C12" s="4"/>
      <c r="D12" s="4"/>
      <c r="E12" s="4">
        <v>1</v>
      </c>
      <c r="F12" s="4"/>
      <c r="G12" s="4">
        <v>1</v>
      </c>
      <c r="H12" s="4">
        <f>SUMPRODUCT($C$4:$G$4,C12:G12)</f>
        <v>1</v>
      </c>
      <c r="I12" s="4">
        <v>1</v>
      </c>
    </row>
    <row r="13" spans="2:9">
      <c r="B13" s="4">
        <v>5</v>
      </c>
      <c r="C13" s="4">
        <v>1</v>
      </c>
      <c r="D13" s="4">
        <v>1</v>
      </c>
      <c r="E13" s="4"/>
      <c r="F13" s="4"/>
      <c r="G13" s="4"/>
      <c r="H13" s="4">
        <f>SUMPRODUCT($C$4:$G$4,C13:G13)</f>
        <v>1</v>
      </c>
      <c r="I13" s="4">
        <v>1</v>
      </c>
    </row>
    <row r="14" spans="2:9">
      <c r="B14" s="4">
        <v>6</v>
      </c>
      <c r="C14" s="4"/>
      <c r="D14" s="4"/>
      <c r="E14" s="4">
        <v>1</v>
      </c>
      <c r="F14" s="4"/>
      <c r="G14" s="4">
        <v>1</v>
      </c>
      <c r="H14" s="4">
        <f>SUMPRODUCT($C$4:$G$4,C14:G14)</f>
        <v>1</v>
      </c>
      <c r="I14" s="4">
        <v>1</v>
      </c>
    </row>
    <row r="15" spans="2:9">
      <c r="B15" s="4">
        <v>7</v>
      </c>
      <c r="C15" s="4"/>
      <c r="D15" s="4"/>
      <c r="E15" s="4"/>
      <c r="F15" s="4">
        <v>1</v>
      </c>
      <c r="G15" s="4">
        <v>1</v>
      </c>
      <c r="H15" s="4">
        <f>SUMPRODUCT($C$4:$G$4,C15:G15)</f>
        <v>2</v>
      </c>
      <c r="I15" s="4">
        <v>1</v>
      </c>
    </row>
  </sheetData>
  <mergeCells count="1">
    <mergeCell ref="E1:G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8193" r:id="rId3">
          <objectPr defaultSize="0" autoPict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6</xdr:col>
                <xdr:colOff>304800</xdr:colOff>
                <xdr:row>32</xdr:row>
                <xdr:rowOff>165100</xdr:rowOff>
              </to>
            </anchor>
          </objectPr>
        </oleObject>
      </mc:Choice>
      <mc:Fallback>
        <oleObject progId="Word.Document.12" shapeId="819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6B1A-8B37-4F42-9EFF-40EEF82283B7}">
  <dimension ref="B1:G24"/>
  <sheetViews>
    <sheetView workbookViewId="0">
      <selection activeCell="F47" sqref="F47"/>
    </sheetView>
  </sheetViews>
  <sheetFormatPr baseColWidth="10" defaultRowHeight="16"/>
  <cols>
    <col min="1" max="1" width="4" customWidth="1"/>
    <col min="2" max="2" width="20.1640625" bestFit="1" customWidth="1"/>
  </cols>
  <sheetData>
    <row r="1" spans="2:7">
      <c r="E1" s="1" t="s">
        <v>116</v>
      </c>
      <c r="F1" s="1"/>
      <c r="G1" s="1"/>
    </row>
    <row r="3" spans="2:7">
      <c r="B3" s="4"/>
      <c r="C3" s="4" t="s">
        <v>115</v>
      </c>
      <c r="D3" s="4" t="s">
        <v>114</v>
      </c>
      <c r="E3" s="4" t="s">
        <v>113</v>
      </c>
    </row>
    <row r="4" spans="2:7">
      <c r="B4" s="4" t="s">
        <v>112</v>
      </c>
      <c r="C4" s="4">
        <v>0</v>
      </c>
      <c r="D4" s="4">
        <v>4</v>
      </c>
      <c r="E4" s="4">
        <v>4</v>
      </c>
    </row>
    <row r="5" spans="2:7" ht="17" thickBot="1">
      <c r="B5" s="4" t="s">
        <v>111</v>
      </c>
      <c r="C5" s="16">
        <v>3</v>
      </c>
      <c r="D5" s="16">
        <v>3</v>
      </c>
      <c r="E5" s="16">
        <v>0</v>
      </c>
    </row>
    <row r="6" spans="2:7">
      <c r="B6" s="4" t="s">
        <v>110</v>
      </c>
      <c r="C6" s="24">
        <f>SUM(C4:C5)</f>
        <v>3</v>
      </c>
      <c r="D6" s="23">
        <f>SUM(D4:D5)</f>
        <v>7</v>
      </c>
      <c r="E6" s="23">
        <f>SUM(E4:E5)</f>
        <v>4</v>
      </c>
    </row>
    <row r="7" spans="2:7">
      <c r="B7" s="22" t="s">
        <v>109</v>
      </c>
      <c r="C7" s="4">
        <v>3</v>
      </c>
      <c r="D7" s="4">
        <v>7</v>
      </c>
      <c r="E7" s="4">
        <v>4</v>
      </c>
    </row>
    <row r="9" spans="2:7">
      <c r="B9" s="4" t="s">
        <v>108</v>
      </c>
      <c r="C9" s="4">
        <v>13</v>
      </c>
      <c r="D9" s="4">
        <v>9</v>
      </c>
      <c r="E9" s="4">
        <v>10</v>
      </c>
    </row>
    <row r="10" spans="2:7">
      <c r="B10" s="4" t="s">
        <v>107</v>
      </c>
      <c r="C10" s="4">
        <v>11</v>
      </c>
      <c r="D10" s="4">
        <v>12</v>
      </c>
      <c r="E10" s="4">
        <v>8</v>
      </c>
      <c r="F10" t="s">
        <v>106</v>
      </c>
      <c r="G10" t="s">
        <v>3</v>
      </c>
    </row>
    <row r="11" spans="2:7">
      <c r="B11" s="4" t="s">
        <v>97</v>
      </c>
      <c r="C11" s="4">
        <v>0.4</v>
      </c>
      <c r="D11" s="4">
        <v>1.1000000000000001</v>
      </c>
      <c r="E11" s="4">
        <v>0.9</v>
      </c>
      <c r="F11" s="4">
        <f>SUMPRODUCT(C4:E4,C11:E11)</f>
        <v>8</v>
      </c>
      <c r="G11" s="4">
        <v>8</v>
      </c>
    </row>
    <row r="12" spans="2:7">
      <c r="B12" s="4" t="s">
        <v>96</v>
      </c>
      <c r="C12" s="4">
        <v>0.5</v>
      </c>
      <c r="D12" s="4">
        <v>1.2</v>
      </c>
      <c r="E12" s="4">
        <v>1.3</v>
      </c>
      <c r="F12" s="4">
        <f>SUMPRODUCT(C5:E5,C12:E12)</f>
        <v>5.0999999999999996</v>
      </c>
      <c r="G12" s="4">
        <v>6</v>
      </c>
    </row>
    <row r="14" spans="2:7">
      <c r="B14" s="4" t="s">
        <v>105</v>
      </c>
      <c r="C14" s="4">
        <v>55</v>
      </c>
      <c r="D14" s="4">
        <v>93</v>
      </c>
      <c r="E14" s="4">
        <v>60</v>
      </c>
    </row>
    <row r="15" spans="2:7">
      <c r="B15" s="21" t="s">
        <v>104</v>
      </c>
      <c r="C15" s="4">
        <v>65</v>
      </c>
      <c r="D15" s="4">
        <v>58</v>
      </c>
      <c r="E15" s="4">
        <v>75</v>
      </c>
    </row>
    <row r="16" spans="2:7">
      <c r="B16" s="4" t="s">
        <v>103</v>
      </c>
      <c r="C16" s="20">
        <v>0</v>
      </c>
      <c r="D16" s="20">
        <v>1</v>
      </c>
      <c r="E16" s="20">
        <v>1</v>
      </c>
    </row>
    <row r="17" spans="2:5">
      <c r="B17" s="4" t="s">
        <v>102</v>
      </c>
      <c r="C17" s="20">
        <v>1</v>
      </c>
      <c r="D17" s="20">
        <v>1</v>
      </c>
      <c r="E17" s="20">
        <v>0</v>
      </c>
    </row>
    <row r="18" spans="2:5">
      <c r="B18" t="s">
        <v>101</v>
      </c>
      <c r="C18">
        <f>SUMPRODUCT(C9:E9,C4:E4)+SUMPRODUCT(C10:E10,C4:E4)</f>
        <v>156</v>
      </c>
    </row>
    <row r="19" spans="2:5" ht="17" thickBot="1">
      <c r="B19" t="s">
        <v>100</v>
      </c>
      <c r="C19">
        <f>SUMPRODUCT(C14:E14,C16:E16)+SUMPRODUCT(C14:E14,C17:E17)</f>
        <v>301</v>
      </c>
    </row>
    <row r="20" spans="2:5" ht="17" thickBot="1">
      <c r="B20" t="s">
        <v>99</v>
      </c>
      <c r="C20" s="14">
        <f>C18+C19</f>
        <v>457</v>
      </c>
    </row>
    <row r="22" spans="2:5">
      <c r="B22" t="s">
        <v>98</v>
      </c>
    </row>
    <row r="23" spans="2:5">
      <c r="B23" s="4" t="s">
        <v>97</v>
      </c>
      <c r="C23" s="4">
        <f>C4-MIN($G$11/C11)*C16</f>
        <v>0</v>
      </c>
      <c r="D23" s="4">
        <f>D4-MIN($G$11/D11)*D16</f>
        <v>-3.2727272727272725</v>
      </c>
      <c r="E23" s="4">
        <f>E4-MIN($G$11/E11)*E16</f>
        <v>-4.8888888888888893</v>
      </c>
    </row>
    <row r="24" spans="2:5">
      <c r="B24" s="4" t="s">
        <v>96</v>
      </c>
      <c r="C24" s="4">
        <f>C5-MIN($G$12/C12)*C17</f>
        <v>-9</v>
      </c>
      <c r="D24" s="4">
        <f>D5-MIN($G$12/D12)*D17</f>
        <v>-2</v>
      </c>
      <c r="E24" s="4">
        <f>E5-MIN($G$12/E12)*E17</f>
        <v>0</v>
      </c>
    </row>
  </sheetData>
  <mergeCells count="1">
    <mergeCell ref="E1:G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9217" r:id="rId3">
          <object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7</xdr:col>
                <xdr:colOff>279400</xdr:colOff>
                <xdr:row>44</xdr:row>
                <xdr:rowOff>0</xdr:rowOff>
              </to>
            </anchor>
          </objectPr>
        </oleObject>
      </mc:Choice>
      <mc:Fallback>
        <oleObject progId="Word.Document.12" shapeId="9217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5FC0-427F-794B-BD17-568B331B77C8}">
  <dimension ref="A1:AC33"/>
  <sheetViews>
    <sheetView zoomScale="90" zoomScaleNormal="90" workbookViewId="0">
      <selection activeCell="J37" sqref="J37"/>
    </sheetView>
  </sheetViews>
  <sheetFormatPr baseColWidth="10" defaultRowHeight="16"/>
  <cols>
    <col min="1" max="2" width="21" bestFit="1" customWidth="1"/>
    <col min="27" max="27" width="15.1640625" bestFit="1" customWidth="1"/>
    <col min="28" max="28" width="21.1640625" bestFit="1" customWidth="1"/>
    <col min="29" max="30" width="23.1640625" bestFit="1" customWidth="1"/>
  </cols>
  <sheetData>
    <row r="1" spans="1:29" ht="17" thickBot="1">
      <c r="A1" s="4" t="s">
        <v>122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32">
        <v>25</v>
      </c>
      <c r="AA1" s="31" t="s">
        <v>121</v>
      </c>
      <c r="AB1" s="30" t="s">
        <v>120</v>
      </c>
      <c r="AC1" s="29" t="s">
        <v>119</v>
      </c>
    </row>
    <row r="2" spans="1:29">
      <c r="A2" s="4">
        <v>1</v>
      </c>
      <c r="B2" s="4">
        <v>1</v>
      </c>
      <c r="C2" s="4">
        <v>1</v>
      </c>
      <c r="D2" s="4">
        <v>0</v>
      </c>
      <c r="E2" s="4">
        <v>0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27">
        <f>SUMPRODUCT($B$27:$Z$27,B2:Z2)</f>
        <v>1</v>
      </c>
      <c r="AB2" s="28">
        <v>1</v>
      </c>
      <c r="AC2" s="4">
        <v>34</v>
      </c>
    </row>
    <row r="3" spans="1:29">
      <c r="A3" s="4">
        <v>2</v>
      </c>
      <c r="B3" s="4">
        <v>1</v>
      </c>
      <c r="C3" s="4">
        <v>1</v>
      </c>
      <c r="D3" s="4">
        <v>1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27">
        <f>SUMPRODUCT($B$27:$Z$27,B3:Z3)</f>
        <v>1</v>
      </c>
      <c r="AB3" s="17">
        <v>1</v>
      </c>
      <c r="AC3" s="4">
        <v>43</v>
      </c>
    </row>
    <row r="4" spans="1:29">
      <c r="A4" s="4">
        <v>3</v>
      </c>
      <c r="B4" s="4">
        <v>0</v>
      </c>
      <c r="C4" s="4">
        <v>1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27">
        <f>SUMPRODUCT($B$27:$Z$27,B4:Z4)</f>
        <v>1</v>
      </c>
      <c r="AB4" s="17">
        <v>1</v>
      </c>
      <c r="AC4" s="4">
        <v>62</v>
      </c>
    </row>
    <row r="5" spans="1:29">
      <c r="A5" s="4">
        <v>4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27">
        <f>SUMPRODUCT($B$27:$Z$27,B5:Z5)</f>
        <v>1</v>
      </c>
      <c r="AB5" s="17">
        <v>1</v>
      </c>
      <c r="AC5" s="4">
        <v>42</v>
      </c>
    </row>
    <row r="6" spans="1:29">
      <c r="A6" s="4">
        <v>5</v>
      </c>
      <c r="B6" s="4">
        <v>0</v>
      </c>
      <c r="C6" s="4">
        <v>0</v>
      </c>
      <c r="D6" s="4">
        <v>0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27">
        <f>SUMPRODUCT($B$27:$Z$27,B6:Z6)</f>
        <v>1</v>
      </c>
      <c r="AB6" s="17">
        <v>1</v>
      </c>
      <c r="AC6" s="4">
        <v>34</v>
      </c>
    </row>
    <row r="7" spans="1:29">
      <c r="A7" s="4">
        <v>6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1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27">
        <f>SUMPRODUCT($B$27:$Z$27,B7:Z7)</f>
        <v>1</v>
      </c>
      <c r="AB7" s="17">
        <v>1</v>
      </c>
      <c r="AC7" s="4">
        <v>64</v>
      </c>
    </row>
    <row r="8" spans="1:29">
      <c r="A8" s="4">
        <v>7</v>
      </c>
      <c r="B8" s="4">
        <v>0</v>
      </c>
      <c r="C8" s="4">
        <v>1</v>
      </c>
      <c r="D8" s="4">
        <v>0</v>
      </c>
      <c r="E8" s="4">
        <v>0</v>
      </c>
      <c r="F8" s="4">
        <v>0</v>
      </c>
      <c r="G8" s="4">
        <v>1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1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27">
        <f>SUMPRODUCT($B$27:$Z$27,B8:Z8)</f>
        <v>1</v>
      </c>
      <c r="AB8" s="17">
        <v>1</v>
      </c>
      <c r="AC8" s="4">
        <v>43</v>
      </c>
    </row>
    <row r="9" spans="1:29">
      <c r="A9" s="4">
        <v>8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27">
        <f>SUMPRODUCT($B$27:$Z$27,B9:Z9)</f>
        <v>1</v>
      </c>
      <c r="AB9" s="17">
        <v>1</v>
      </c>
      <c r="AC9" s="4">
        <v>71</v>
      </c>
    </row>
    <row r="10" spans="1:29">
      <c r="A10" s="4">
        <v>9</v>
      </c>
      <c r="B10" s="4">
        <v>0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1</v>
      </c>
      <c r="J10" s="4">
        <v>1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27">
        <f>SUMPRODUCT($B$27:$Z$27,B10:Z10)</f>
        <v>1</v>
      </c>
      <c r="AB10" s="17">
        <v>1</v>
      </c>
      <c r="AC10" s="4">
        <v>48</v>
      </c>
    </row>
    <row r="11" spans="1:29">
      <c r="A11" s="4">
        <v>10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1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27">
        <f>SUMPRODUCT($B$27:$Z$27,B11:Z11)</f>
        <v>2</v>
      </c>
      <c r="AB11" s="17">
        <v>1</v>
      </c>
      <c r="AC11" s="4">
        <v>65</v>
      </c>
    </row>
    <row r="12" spans="1:29">
      <c r="A12" s="4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27">
        <f>SUMPRODUCT($B$27:$Z$27,B12:Z12)</f>
        <v>1</v>
      </c>
      <c r="AB12" s="17">
        <v>1</v>
      </c>
      <c r="AC12" s="4">
        <v>57</v>
      </c>
    </row>
    <row r="13" spans="1:29">
      <c r="A13" s="4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1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27">
        <f>SUMPRODUCT($B$27:$Z$27,B13:Z13)</f>
        <v>1</v>
      </c>
      <c r="AB13" s="17">
        <v>1</v>
      </c>
      <c r="AC13" s="4">
        <v>57</v>
      </c>
    </row>
    <row r="14" spans="1:29">
      <c r="A14" s="4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27">
        <f>SUMPRODUCT($B$27:$Z$27,B14:Z14)</f>
        <v>1</v>
      </c>
      <c r="AB14" s="17">
        <v>1</v>
      </c>
      <c r="AC14" s="4">
        <v>51</v>
      </c>
    </row>
    <row r="15" spans="1:29">
      <c r="A15" s="4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0</v>
      </c>
      <c r="T15" s="4">
        <v>1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27">
        <f>SUMPRODUCT($B$27:$Z$27,B15:Z15)</f>
        <v>1</v>
      </c>
      <c r="AB15" s="17">
        <v>1</v>
      </c>
      <c r="AC15" s="4">
        <v>61</v>
      </c>
    </row>
    <row r="16" spans="1:29">
      <c r="A16" s="4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1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27">
        <f>SUMPRODUCT($B$27:$Z$27,B16:Z16)</f>
        <v>1</v>
      </c>
      <c r="AB16" s="17">
        <v>1</v>
      </c>
      <c r="AC16" s="4">
        <v>30</v>
      </c>
    </row>
    <row r="17" spans="1:29">
      <c r="A17" s="4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1</v>
      </c>
      <c r="S17" s="4">
        <v>0</v>
      </c>
      <c r="T17" s="4">
        <v>0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27">
        <f>SUMPRODUCT($B$27:$Z$27,B17:Z17)</f>
        <v>2</v>
      </c>
      <c r="AB17" s="17">
        <v>1</v>
      </c>
      <c r="AC17" s="4">
        <v>32</v>
      </c>
    </row>
    <row r="18" spans="1:29">
      <c r="A18" s="4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1</v>
      </c>
      <c r="R18" s="4">
        <v>1</v>
      </c>
      <c r="S18" s="4">
        <v>1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>
        <v>0</v>
      </c>
      <c r="AA18" s="27">
        <f>SUMPRODUCT($B$27:$Z$27,B18:Z18)</f>
        <v>2</v>
      </c>
      <c r="AB18" s="17">
        <v>1</v>
      </c>
      <c r="AC18" s="4">
        <v>38</v>
      </c>
    </row>
    <row r="19" spans="1:29">
      <c r="A19" s="4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1</v>
      </c>
      <c r="S19" s="4">
        <v>1</v>
      </c>
      <c r="T19" s="4">
        <v>1</v>
      </c>
      <c r="U19" s="4">
        <v>0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  <c r="AA19" s="27">
        <f>SUMPRODUCT($B$27:$Z$27,B19:Z19)</f>
        <v>1</v>
      </c>
      <c r="AB19" s="17">
        <v>1</v>
      </c>
      <c r="AC19" s="4">
        <v>70</v>
      </c>
    </row>
    <row r="20" spans="1:29">
      <c r="A20" s="4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1</v>
      </c>
      <c r="Z20" s="4">
        <v>0</v>
      </c>
      <c r="AA20" s="27">
        <f>SUMPRODUCT($B$27:$Z$27,B20:Z20)</f>
        <v>1</v>
      </c>
      <c r="AB20" s="17">
        <v>1</v>
      </c>
      <c r="AC20" s="4">
        <v>56</v>
      </c>
    </row>
    <row r="21" spans="1:29">
      <c r="A21" s="4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27">
        <f>SUMPRODUCT($B$27:$Z$27,B21:Z21)</f>
        <v>1</v>
      </c>
      <c r="AB21" s="17">
        <v>1</v>
      </c>
      <c r="AC21" s="4">
        <v>40</v>
      </c>
    </row>
    <row r="22" spans="1:29">
      <c r="A22" s="4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1</v>
      </c>
      <c r="X22" s="4">
        <v>0</v>
      </c>
      <c r="Y22" s="4">
        <v>0</v>
      </c>
      <c r="Z22" s="4">
        <v>0</v>
      </c>
      <c r="AA22" s="27">
        <f>SUMPRODUCT($B$27:$Z$27,B22:Z22)</f>
        <v>1</v>
      </c>
      <c r="AB22" s="17">
        <v>1</v>
      </c>
      <c r="AC22" s="4">
        <v>68</v>
      </c>
    </row>
    <row r="23" spans="1:29">
      <c r="A23" s="4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1</v>
      </c>
      <c r="W23" s="4">
        <v>1</v>
      </c>
      <c r="X23" s="4">
        <v>1</v>
      </c>
      <c r="Y23" s="4">
        <v>0</v>
      </c>
      <c r="Z23" s="4">
        <v>0</v>
      </c>
      <c r="AA23" s="27">
        <f>SUMPRODUCT($B$27:$Z$27,B23:Z23)</f>
        <v>1</v>
      </c>
      <c r="AB23" s="17">
        <v>1</v>
      </c>
      <c r="AC23" s="4">
        <v>73</v>
      </c>
    </row>
    <row r="24" spans="1:29">
      <c r="A24" s="4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1</v>
      </c>
      <c r="X24" s="4">
        <v>1</v>
      </c>
      <c r="Y24" s="4">
        <v>1</v>
      </c>
      <c r="Z24" s="4">
        <v>0</v>
      </c>
      <c r="AA24" s="27">
        <f>SUMPRODUCT($B$27:$Z$27,B24:Z24)</f>
        <v>1</v>
      </c>
      <c r="AB24" s="17">
        <v>1</v>
      </c>
      <c r="AC24" s="4">
        <v>30</v>
      </c>
    </row>
    <row r="25" spans="1:29">
      <c r="A25" s="4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0</v>
      </c>
      <c r="X25" s="4">
        <v>1</v>
      </c>
      <c r="Y25" s="4">
        <v>1</v>
      </c>
      <c r="Z25" s="4">
        <v>1</v>
      </c>
      <c r="AA25" s="27">
        <f>SUMPRODUCT($B$27:$Z$27,B25:Z25)</f>
        <v>1</v>
      </c>
      <c r="AB25" s="17">
        <v>1</v>
      </c>
      <c r="AC25" s="4">
        <v>56</v>
      </c>
    </row>
    <row r="26" spans="1:29">
      <c r="A26" s="4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1</v>
      </c>
      <c r="V26" s="4">
        <v>0</v>
      </c>
      <c r="W26" s="4">
        <v>0</v>
      </c>
      <c r="X26" s="4">
        <v>0</v>
      </c>
      <c r="Y26" s="4">
        <v>1</v>
      </c>
      <c r="Z26" s="4">
        <v>1</v>
      </c>
      <c r="AA26" s="27">
        <f>SUMPRODUCT($B$27:$Z$27,B26:Z26)</f>
        <v>1</v>
      </c>
      <c r="AB26" s="17">
        <v>1</v>
      </c>
      <c r="AC26" s="4">
        <v>44</v>
      </c>
    </row>
    <row r="27" spans="1:29">
      <c r="A27" s="4" t="s">
        <v>118</v>
      </c>
      <c r="B27" s="19">
        <v>1</v>
      </c>
      <c r="C27" s="19">
        <v>0</v>
      </c>
      <c r="D27" s="19">
        <v>0</v>
      </c>
      <c r="E27" s="19">
        <v>0</v>
      </c>
      <c r="F27" s="19">
        <v>1</v>
      </c>
      <c r="G27" s="19">
        <v>0</v>
      </c>
      <c r="H27" s="19">
        <v>0</v>
      </c>
      <c r="I27" s="19">
        <v>1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1</v>
      </c>
      <c r="Q27" s="19">
        <v>1</v>
      </c>
      <c r="R27" s="19">
        <v>1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1</v>
      </c>
      <c r="Z27" s="19">
        <v>0</v>
      </c>
      <c r="AB27" s="4">
        <f>SUM(AB2:AB26)</f>
        <v>25</v>
      </c>
      <c r="AC27" s="4">
        <f>SUMPRODUCT(AB2:AB26,AC2:AC26)</f>
        <v>1269</v>
      </c>
    </row>
    <row r="29" spans="1:29" ht="17" thickBot="1">
      <c r="AB29" s="15" t="s">
        <v>99</v>
      </c>
    </row>
    <row r="30" spans="1:29" ht="17" thickBot="1">
      <c r="AB30" s="26">
        <f>SUMPRODUCT(B27:Z27*150)</f>
        <v>1050</v>
      </c>
    </row>
    <row r="32" spans="1:29" ht="17" thickBot="1">
      <c r="AB32" s="15" t="s">
        <v>117</v>
      </c>
    </row>
    <row r="33" spans="28:28" ht="17" thickBot="1">
      <c r="AB33" s="25">
        <f>AC27-AB30</f>
        <v>219</v>
      </c>
    </row>
  </sheetData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10241" r:id="rId3">
          <objectPr defaultSize="0" autoPict="0" r:id="rId4">
            <anchor moveWithCells="1">
              <from>
                <xdr:col>0</xdr:col>
                <xdr:colOff>1600200</xdr:colOff>
                <xdr:row>30</xdr:row>
                <xdr:rowOff>38100</xdr:rowOff>
              </from>
              <to>
                <xdr:col>7</xdr:col>
                <xdr:colOff>266700</xdr:colOff>
                <xdr:row>35</xdr:row>
                <xdr:rowOff>177800</xdr:rowOff>
              </to>
            </anchor>
          </objectPr>
        </oleObject>
      </mc:Choice>
      <mc:Fallback>
        <oleObject progId="Word.Document.12" shapeId="10241" r:id="rId3"/>
      </mc:Fallback>
    </mc:AlternateContent>
    <mc:AlternateContent xmlns:mc="http://schemas.openxmlformats.org/markup-compatibility/2006">
      <mc:Choice Requires="x14">
        <oleObject progId="Word.Document.12" shapeId="10242" r:id="rId5">
          <objectPr defaultSize="0" autoPict="0" r:id="rId4">
            <anchor moveWithCells="1">
              <from>
                <xdr:col>0</xdr:col>
                <xdr:colOff>1600200</xdr:colOff>
                <xdr:row>30</xdr:row>
                <xdr:rowOff>38100</xdr:rowOff>
              </from>
              <to>
                <xdr:col>7</xdr:col>
                <xdr:colOff>266700</xdr:colOff>
                <xdr:row>35</xdr:row>
                <xdr:rowOff>177800</xdr:rowOff>
              </to>
            </anchor>
          </objectPr>
        </oleObject>
      </mc:Choice>
      <mc:Fallback>
        <oleObject progId="Word.Document.12" shapeId="10242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C65D-B07A-9D4D-93C7-FBC2B70FBC25}">
  <dimension ref="B1:I21"/>
  <sheetViews>
    <sheetView workbookViewId="0">
      <selection activeCell="M29" sqref="M29"/>
    </sheetView>
  </sheetViews>
  <sheetFormatPr baseColWidth="10" defaultRowHeight="16"/>
  <cols>
    <col min="1" max="1" width="3.6640625" customWidth="1"/>
    <col min="2" max="2" width="29.33203125" bestFit="1" customWidth="1"/>
    <col min="3" max="3" width="13.33203125" bestFit="1" customWidth="1"/>
  </cols>
  <sheetData>
    <row r="1" spans="2:9">
      <c r="E1" s="1" t="s">
        <v>127</v>
      </c>
      <c r="F1" s="1"/>
      <c r="G1" s="1"/>
    </row>
    <row r="3" spans="2:9">
      <c r="B3" s="4" t="s">
        <v>125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</row>
    <row r="4" spans="2:9">
      <c r="B4" s="4">
        <v>1</v>
      </c>
      <c r="C4" s="4">
        <v>0</v>
      </c>
      <c r="D4" s="4">
        <v>4</v>
      </c>
      <c r="E4" s="4">
        <v>3</v>
      </c>
      <c r="F4" s="4">
        <v>6</v>
      </c>
      <c r="G4" s="4">
        <v>6</v>
      </c>
      <c r="H4" s="4">
        <v>5</v>
      </c>
    </row>
    <row r="5" spans="2:9">
      <c r="B5" s="4">
        <v>2</v>
      </c>
      <c r="C5" s="4">
        <v>4</v>
      </c>
      <c r="D5" s="4">
        <v>0</v>
      </c>
      <c r="E5" s="4">
        <v>7</v>
      </c>
      <c r="F5" s="4">
        <v>5</v>
      </c>
      <c r="G5" s="4">
        <v>5</v>
      </c>
      <c r="H5" s="4">
        <v>6</v>
      </c>
    </row>
    <row r="6" spans="2:9">
      <c r="B6" s="4">
        <v>3</v>
      </c>
      <c r="C6" s="4">
        <v>3</v>
      </c>
      <c r="D6" s="4">
        <v>7</v>
      </c>
      <c r="E6" s="4">
        <v>0</v>
      </c>
      <c r="F6" s="4">
        <v>4</v>
      </c>
      <c r="G6" s="4">
        <v>3</v>
      </c>
      <c r="H6" s="4">
        <v>5</v>
      </c>
    </row>
    <row r="7" spans="2:9">
      <c r="B7" s="4">
        <v>4</v>
      </c>
      <c r="C7" s="4">
        <v>6</v>
      </c>
      <c r="D7" s="4">
        <v>5</v>
      </c>
      <c r="E7" s="4">
        <v>4</v>
      </c>
      <c r="F7" s="4">
        <v>0</v>
      </c>
      <c r="G7" s="4">
        <v>7</v>
      </c>
      <c r="H7" s="4">
        <v>5</v>
      </c>
    </row>
    <row r="8" spans="2:9">
      <c r="B8" s="4">
        <v>5</v>
      </c>
      <c r="C8" s="4">
        <v>6</v>
      </c>
      <c r="D8" s="4">
        <v>5</v>
      </c>
      <c r="E8" s="4">
        <v>3</v>
      </c>
      <c r="F8" s="4">
        <v>7</v>
      </c>
      <c r="G8" s="4">
        <v>0</v>
      </c>
      <c r="H8" s="4">
        <v>2</v>
      </c>
    </row>
    <row r="9" spans="2:9">
      <c r="B9" s="4">
        <v>6</v>
      </c>
      <c r="C9" s="4">
        <v>5</v>
      </c>
      <c r="D9" s="4">
        <v>6</v>
      </c>
      <c r="E9" s="4">
        <v>5</v>
      </c>
      <c r="F9" s="4">
        <v>5</v>
      </c>
      <c r="G9" s="4">
        <v>2</v>
      </c>
      <c r="H9" s="4">
        <v>0</v>
      </c>
    </row>
    <row r="10" spans="2:9">
      <c r="B10" s="4" t="s">
        <v>126</v>
      </c>
      <c r="C10" s="4">
        <v>21</v>
      </c>
      <c r="D10" s="4">
        <v>35</v>
      </c>
      <c r="E10" s="4">
        <v>15</v>
      </c>
      <c r="F10" s="4">
        <v>60</v>
      </c>
      <c r="G10" s="4">
        <v>20</v>
      </c>
      <c r="H10" s="4">
        <v>37</v>
      </c>
    </row>
    <row r="12" spans="2:9">
      <c r="B12" s="4" t="s">
        <v>125</v>
      </c>
      <c r="C12" s="4" t="s">
        <v>124</v>
      </c>
      <c r="D12" s="4">
        <v>1</v>
      </c>
      <c r="E12" s="4">
        <v>2</v>
      </c>
      <c r="F12" s="4">
        <v>3</v>
      </c>
      <c r="G12" s="4">
        <v>4</v>
      </c>
      <c r="H12" s="4">
        <v>5</v>
      </c>
      <c r="I12" s="4">
        <v>6</v>
      </c>
    </row>
    <row r="13" spans="2:9">
      <c r="B13" s="4">
        <v>1</v>
      </c>
      <c r="C13" s="17">
        <v>0</v>
      </c>
      <c r="D13" s="4">
        <v>1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</row>
    <row r="14" spans="2:9">
      <c r="B14" s="4">
        <v>2</v>
      </c>
      <c r="C14" s="17">
        <v>1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</row>
    <row r="15" spans="2:9">
      <c r="B15" s="4">
        <v>3</v>
      </c>
      <c r="C15" s="17">
        <v>1</v>
      </c>
      <c r="D15" s="4">
        <v>1</v>
      </c>
      <c r="E15" s="4">
        <v>0</v>
      </c>
      <c r="F15" s="4">
        <v>1</v>
      </c>
      <c r="G15" s="4">
        <v>1</v>
      </c>
      <c r="H15" s="4">
        <v>1</v>
      </c>
      <c r="I15" s="4">
        <v>0</v>
      </c>
    </row>
    <row r="16" spans="2:9">
      <c r="B16" s="4">
        <v>4</v>
      </c>
      <c r="C16" s="17">
        <v>0</v>
      </c>
      <c r="D16" s="4">
        <v>0</v>
      </c>
      <c r="E16" s="4">
        <v>0</v>
      </c>
      <c r="F16" s="4">
        <v>1</v>
      </c>
      <c r="G16" s="4">
        <v>1</v>
      </c>
      <c r="H16" s="4">
        <v>0</v>
      </c>
      <c r="I16" s="4">
        <v>0</v>
      </c>
    </row>
    <row r="17" spans="2:9">
      <c r="B17" s="4">
        <v>5</v>
      </c>
      <c r="C17" s="17">
        <v>1</v>
      </c>
      <c r="D17" s="4">
        <v>0</v>
      </c>
      <c r="E17" s="4">
        <v>0</v>
      </c>
      <c r="F17" s="4">
        <v>1</v>
      </c>
      <c r="G17" s="4">
        <v>0</v>
      </c>
      <c r="H17" s="4">
        <v>1</v>
      </c>
      <c r="I17" s="4">
        <v>1</v>
      </c>
    </row>
    <row r="18" spans="2:9">
      <c r="B18" s="4">
        <v>6</v>
      </c>
      <c r="C18" s="17">
        <v>0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1</v>
      </c>
    </row>
    <row r="19" spans="2:9">
      <c r="C19" s="4">
        <f>SUM(C13:C18)</f>
        <v>3</v>
      </c>
      <c r="D19" s="4">
        <f>SUMPRODUCT($C$13:$C$18,D13:D18)</f>
        <v>2</v>
      </c>
      <c r="E19" s="4">
        <f>SUMPRODUCT($C$13:$C$18,E13:E18)</f>
        <v>1</v>
      </c>
      <c r="F19" s="4">
        <f>SUMPRODUCT($C$13:$C$18,F13:F18)</f>
        <v>2</v>
      </c>
      <c r="G19" s="4">
        <f>SUMPRODUCT($C$13:$C$18,G13:G18)</f>
        <v>1</v>
      </c>
      <c r="H19" s="4">
        <f>SUMPRODUCT($C$13:$C$18,H13:H18)</f>
        <v>2</v>
      </c>
      <c r="I19" s="4">
        <f>SUMPRODUCT($C$13:$C$18,I13:I18)</f>
        <v>1</v>
      </c>
    </row>
    <row r="20" spans="2:9" ht="17" thickBot="1"/>
    <row r="21" spans="2:9" ht="17" thickBot="1">
      <c r="B21" s="4" t="s">
        <v>123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4">
        <f>SUMPRODUCT(C21:H21,C10:H10)</f>
        <v>188</v>
      </c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11265" r:id="rId3">
          <object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6</xdr:col>
                <xdr:colOff>215900</xdr:colOff>
                <xdr:row>41</xdr:row>
                <xdr:rowOff>38100</xdr:rowOff>
              </to>
            </anchor>
          </objectPr>
        </oleObject>
      </mc:Choice>
      <mc:Fallback>
        <oleObject progId="Word.Document.12" shapeId="1126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#4</vt:lpstr>
      <vt:lpstr>#5 </vt:lpstr>
      <vt:lpstr>#10</vt:lpstr>
      <vt:lpstr>#12</vt:lpstr>
      <vt:lpstr>#15 </vt:lpstr>
      <vt:lpstr>#27 </vt:lpstr>
      <vt:lpstr>#36 </vt:lpstr>
      <vt:lpstr>#37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2020-04-27T14:27:27Z</dcterms:created>
  <dcterms:modified xsi:type="dcterms:W3CDTF">2020-04-27T14:40:43Z</dcterms:modified>
</cp:coreProperties>
</file>