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5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6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jmonteilh-MAC/Desktop/"/>
    </mc:Choice>
  </mc:AlternateContent>
  <xr:revisionPtr revIDLastSave="0" documentId="13_ncr:1_{C679F802-FFEC-F04E-A352-6E8F09E41293}" xr6:coauthVersionLast="36" xr6:coauthVersionMax="40" xr10:uidLastSave="{00000000-0000-0000-0000-000000000000}"/>
  <bookViews>
    <workbookView xWindow="0" yWindow="460" windowWidth="27800" windowHeight="15520" xr2:uid="{00000000-000D-0000-FFFF-FFFF00000000}"/>
  </bookViews>
  <sheets>
    <sheet name="Totals" sheetId="2" r:id="rId1"/>
    <sheet name="78702" sheetId="4" r:id="rId2"/>
    <sheet name="78704" sheetId="5" r:id="rId3"/>
    <sheet name="78731" sheetId="7" r:id="rId4"/>
    <sheet name="78746" sheetId="8" r:id="rId5"/>
    <sheet name="78751" sheetId="9" r:id="rId6"/>
    <sheet name="Crime" sheetId="10" r:id="rId7"/>
  </sheets>
  <calcPr calcId="181029"/>
</workbook>
</file>

<file path=xl/calcChain.xml><?xml version="1.0" encoding="utf-8"?>
<calcChain xmlns="http://schemas.openxmlformats.org/spreadsheetml/2006/main">
  <c r="F15" i="5" l="1"/>
  <c r="C7" i="9"/>
  <c r="D7" i="9"/>
  <c r="E7" i="9"/>
  <c r="F7" i="9"/>
  <c r="B7" i="9"/>
  <c r="C7" i="8"/>
  <c r="D7" i="8"/>
  <c r="E7" i="8"/>
  <c r="F7" i="8"/>
  <c r="B7" i="8"/>
  <c r="C7" i="7"/>
  <c r="D7" i="7"/>
  <c r="E7" i="7"/>
  <c r="F7" i="7"/>
  <c r="B7" i="7"/>
  <c r="C7" i="5"/>
  <c r="D7" i="5"/>
  <c r="E7" i="5"/>
  <c r="F7" i="5"/>
  <c r="B7" i="5"/>
  <c r="C7" i="4"/>
  <c r="D7" i="4"/>
  <c r="E7" i="4"/>
  <c r="F7" i="4"/>
  <c r="B7" i="4"/>
  <c r="B16" i="2"/>
  <c r="B17" i="2"/>
  <c r="B18" i="2"/>
  <c r="B19" i="2"/>
  <c r="B20" i="2"/>
  <c r="E17" i="9"/>
  <c r="D17" i="9"/>
  <c r="C17" i="9"/>
  <c r="B17" i="9"/>
  <c r="E18" i="8"/>
  <c r="D18" i="8"/>
  <c r="C18" i="8"/>
  <c r="B18" i="8"/>
  <c r="E17" i="7"/>
  <c r="D17" i="7"/>
  <c r="C17" i="7"/>
  <c r="B17" i="7"/>
  <c r="E17" i="5"/>
  <c r="D17" i="5"/>
  <c r="C17" i="5"/>
  <c r="B17" i="5"/>
  <c r="E18" i="4"/>
  <c r="D18" i="4"/>
  <c r="C18" i="4"/>
  <c r="B18" i="4"/>
</calcChain>
</file>

<file path=xl/sharedStrings.xml><?xml version="1.0" encoding="utf-8"?>
<sst xmlns="http://schemas.openxmlformats.org/spreadsheetml/2006/main" count="51" uniqueCount="13">
  <si>
    <t>Burglary</t>
  </si>
  <si>
    <t>Theft</t>
  </si>
  <si>
    <t>Motor-V</t>
  </si>
  <si>
    <t>Median Age</t>
  </si>
  <si>
    <t>Income</t>
  </si>
  <si>
    <t>Prices/Income Ratio</t>
  </si>
  <si>
    <t>Avg. Housing Prices</t>
  </si>
  <si>
    <t>% Change in Income 13-16</t>
  </si>
  <si>
    <t>Crime</t>
  </si>
  <si>
    <t>Avg Home Price</t>
  </si>
  <si>
    <t>Avg Home Prices</t>
  </si>
  <si>
    <t>% Change in Home Prices 2013-2017</t>
  </si>
  <si>
    <t>Price / Income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</si>
</sst>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.00_-;\-&quot;$&quot;* #,##0.00_-;_-&quot;$&quot;* &quot;-&quot;??_-;_-@_-"/>
    <numFmt numFmtId="165" formatCode="_-&quot;$&quot;* #,##0_-;\-&quot;$&quot;* #,##0_-;_-&quot;$&quot;* &quot;-&quot;??_-;_-@_-"/>
    <numFmt numFmtId="166" formatCode="0.0&quot;x&quot;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5" fontId="0" fillId="0" borderId="0" xfId="1" applyNumberFormat="1" applyFont="1"/>
    <xf numFmtId="9" fontId="0" fillId="0" borderId="0" xfId="2" applyFont="1"/>
    <xf numFmtId="0" fontId="0" fillId="0" borderId="0" xfId="0" applyAlignment="1">
      <alignment horizontal="center"/>
    </xf>
    <xf numFmtId="9" fontId="0" fillId="0" borderId="0" xfId="2" applyFont="1" applyAlignment="1">
      <alignment horizontal="center"/>
    </xf>
    <xf numFmtId="166" fontId="0" fillId="0" borderId="0" xfId="0" applyNumberFormat="1"/>
    <xf numFmtId="0" fontId="0" fillId="0" borderId="0" xfId="2" applyNumberFormat="1" applyFont="1" applyAlignment="1">
      <alignment horizontal="center"/>
    </xf>
    <xf numFmtId="164" fontId="0" fillId="0" borderId="0" xfId="0" applyNumberFormat="1"/>
    <xf numFmtId="0" fontId="0" fillId="0" borderId="0" xfId="1" applyNumberFormat="1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House</a:t>
            </a:r>
            <a:r>
              <a:rPr lang="en-US" baseline="0"/>
              <a:t> Prices per Year by Zipcode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Totals!$B$1</c:f>
              <c:strCache>
                <c:ptCount val="1"/>
                <c:pt idx="0">
                  <c:v>2013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Totals!$A$2:$A$6</c:f>
              <c:numCache>
                <c:formatCode>General</c:formatCode>
                <c:ptCount val="5"/>
                <c:pt idx="0">
                  <c:v>78702</c:v>
                </c:pt>
                <c:pt idx="1">
                  <c:v>78704</c:v>
                </c:pt>
                <c:pt idx="2">
                  <c:v>78731</c:v>
                </c:pt>
                <c:pt idx="3">
                  <c:v>78746</c:v>
                </c:pt>
                <c:pt idx="4">
                  <c:v>78751</c:v>
                </c:pt>
              </c:numCache>
            </c:numRef>
          </c:cat>
          <c:val>
            <c:numRef>
              <c:f>Totals!$B$2:$B$6</c:f>
              <c:numCache>
                <c:formatCode>_-"$"* #,##0_-;\-"$"* #,##0_-;_-"$"* "-"??_-;_-@_-</c:formatCode>
                <c:ptCount val="5"/>
                <c:pt idx="0">
                  <c:v>210200.39553752501</c:v>
                </c:pt>
                <c:pt idx="1">
                  <c:v>228935.29577464701</c:v>
                </c:pt>
                <c:pt idx="2">
                  <c:v>603906.17670682701</c:v>
                </c:pt>
                <c:pt idx="3">
                  <c:v>596187.70967741904</c:v>
                </c:pt>
                <c:pt idx="4">
                  <c:v>381931.54949494899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AA-4DD9-B7E6-F03B167333A8}"/>
            </c:ext>
          </c:extLst>
        </c:ser>
        <c:ser>
          <c:idx val="1"/>
          <c:order val="1"/>
          <c:tx>
            <c:strRef>
              <c:f>Totals!$C$1</c:f>
              <c:strCache>
                <c:ptCount val="1"/>
                <c:pt idx="0">
                  <c:v>2014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Totals!$A$2:$A$6</c:f>
              <c:numCache>
                <c:formatCode>General</c:formatCode>
                <c:ptCount val="5"/>
                <c:pt idx="0">
                  <c:v>78702</c:v>
                </c:pt>
                <c:pt idx="1">
                  <c:v>78704</c:v>
                </c:pt>
                <c:pt idx="2">
                  <c:v>78731</c:v>
                </c:pt>
                <c:pt idx="3">
                  <c:v>78746</c:v>
                </c:pt>
                <c:pt idx="4">
                  <c:v>78751</c:v>
                </c:pt>
              </c:numCache>
            </c:numRef>
          </c:cat>
          <c:val>
            <c:numRef>
              <c:f>Totals!$C$2:$C$6</c:f>
              <c:numCache>
                <c:formatCode>_-"$"* #,##0_-;\-"$"* #,##0_-;_-"$"* "-"??_-;_-@_-</c:formatCode>
                <c:ptCount val="5"/>
                <c:pt idx="0">
                  <c:v>303649.764705882</c:v>
                </c:pt>
                <c:pt idx="1">
                  <c:v>312662.63179074402</c:v>
                </c:pt>
                <c:pt idx="2">
                  <c:v>683897.97991967795</c:v>
                </c:pt>
                <c:pt idx="3">
                  <c:v>711603.33870967699</c:v>
                </c:pt>
                <c:pt idx="4">
                  <c:v>416629.729292929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AA-4DD9-B7E6-F03B167333A8}"/>
            </c:ext>
          </c:extLst>
        </c:ser>
        <c:ser>
          <c:idx val="2"/>
          <c:order val="2"/>
          <c:tx>
            <c:strRef>
              <c:f>Totals!$D$1</c:f>
              <c:strCache>
                <c:ptCount val="1"/>
                <c:pt idx="0">
                  <c:v>2015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Totals!$A$2:$A$6</c:f>
              <c:numCache>
                <c:formatCode>General</c:formatCode>
                <c:ptCount val="5"/>
                <c:pt idx="0">
                  <c:v>78702</c:v>
                </c:pt>
                <c:pt idx="1">
                  <c:v>78704</c:v>
                </c:pt>
                <c:pt idx="2">
                  <c:v>78731</c:v>
                </c:pt>
                <c:pt idx="3">
                  <c:v>78746</c:v>
                </c:pt>
                <c:pt idx="4">
                  <c:v>78751</c:v>
                </c:pt>
              </c:numCache>
            </c:numRef>
          </c:cat>
          <c:val>
            <c:numRef>
              <c:f>Totals!$D$2:$D$6</c:f>
              <c:numCache>
                <c:formatCode>_-"$"* #,##0_-;\-"$"* #,##0_-;_-"$"* "-"??_-;_-@_-</c:formatCode>
                <c:ptCount val="5"/>
                <c:pt idx="0">
                  <c:v>349673.58215010102</c:v>
                </c:pt>
                <c:pt idx="1">
                  <c:v>347807.75452716299</c:v>
                </c:pt>
                <c:pt idx="2">
                  <c:v>713834.35341365403</c:v>
                </c:pt>
                <c:pt idx="3">
                  <c:v>777883.63104838703</c:v>
                </c:pt>
                <c:pt idx="4">
                  <c:v>469314.88484848401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AA-4DD9-B7E6-F03B167333A8}"/>
            </c:ext>
          </c:extLst>
        </c:ser>
        <c:ser>
          <c:idx val="3"/>
          <c:order val="3"/>
          <c:tx>
            <c:strRef>
              <c:f>Totals!$E$1</c:f>
              <c:strCache>
                <c:ptCount val="1"/>
                <c:pt idx="0">
                  <c:v>2016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Totals!$A$2:$A$6</c:f>
              <c:numCache>
                <c:formatCode>General</c:formatCode>
                <c:ptCount val="5"/>
                <c:pt idx="0">
                  <c:v>78702</c:v>
                </c:pt>
                <c:pt idx="1">
                  <c:v>78704</c:v>
                </c:pt>
                <c:pt idx="2">
                  <c:v>78731</c:v>
                </c:pt>
                <c:pt idx="3">
                  <c:v>78746</c:v>
                </c:pt>
                <c:pt idx="4">
                  <c:v>78751</c:v>
                </c:pt>
              </c:numCache>
            </c:numRef>
          </c:cat>
          <c:val>
            <c:numRef>
              <c:f>Totals!$E$2:$E$6</c:f>
              <c:numCache>
                <c:formatCode>_-"$"* #,##0_-;\-"$"* #,##0_-;_-"$"* "-"??_-;_-@_-</c:formatCode>
                <c:ptCount val="5"/>
                <c:pt idx="0">
                  <c:v>400830.47058823501</c:v>
                </c:pt>
                <c:pt idx="1">
                  <c:v>378487.941649899</c:v>
                </c:pt>
                <c:pt idx="2">
                  <c:v>773869.763052208</c:v>
                </c:pt>
                <c:pt idx="3">
                  <c:v>841829.21774193505</c:v>
                </c:pt>
                <c:pt idx="4">
                  <c:v>519598.98585858499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AA-4DD9-B7E6-F03B167333A8}"/>
            </c:ext>
          </c:extLst>
        </c:ser>
        <c:ser>
          <c:idx val="4"/>
          <c:order val="4"/>
          <c:tx>
            <c:strRef>
              <c:f>Totals!$F$1</c:f>
              <c:strCache>
                <c:ptCount val="1"/>
                <c:pt idx="0">
                  <c:v>2017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Totals!$A$2:$A$6</c:f>
              <c:numCache>
                <c:formatCode>General</c:formatCode>
                <c:ptCount val="5"/>
                <c:pt idx="0">
                  <c:v>78702</c:v>
                </c:pt>
                <c:pt idx="1">
                  <c:v>78704</c:v>
                </c:pt>
                <c:pt idx="2">
                  <c:v>78731</c:v>
                </c:pt>
                <c:pt idx="3">
                  <c:v>78746</c:v>
                </c:pt>
                <c:pt idx="4">
                  <c:v>78751</c:v>
                </c:pt>
              </c:numCache>
            </c:numRef>
          </c:cat>
          <c:val>
            <c:numRef>
              <c:f>Totals!$F$2:$F$6</c:f>
              <c:numCache>
                <c:formatCode>_-"$"* #,##0_-;\-"$"* #,##0_-;_-"$"* "-"??_-;_-@_-</c:formatCode>
                <c:ptCount val="5"/>
                <c:pt idx="0">
                  <c:v>448190.61257606401</c:v>
                </c:pt>
                <c:pt idx="1">
                  <c:v>428413.83501005999</c:v>
                </c:pt>
                <c:pt idx="2">
                  <c:v>789825.17068273097</c:v>
                </c:pt>
                <c:pt idx="3">
                  <c:v>869811.40927419299</c:v>
                </c:pt>
                <c:pt idx="4">
                  <c:v>545357.89898989897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AA-4DD9-B7E6-F03B16733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71471336"/>
        <c:axId val="571472320"/>
      </c:barChart>
      <c:catAx>
        <c:axId val="571471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472320"/>
        <c:crosses val="autoZero"/>
        <c:auto val="1"/>
        <c:lblAlgn val="ctr"/>
        <c:lblOffset val="100"/>
        <c:noMultiLvlLbl val="0"/>
      </c:catAx>
      <c:valAx>
        <c:axId val="57147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home</a:t>
                </a:r>
                <a:r>
                  <a:rPr lang="en-US" baseline="0"/>
                  <a:t> prices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471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Median</a:t>
            </a:r>
            <a:r>
              <a:rPr lang="en-US" baseline="0"/>
              <a:t> 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Totals!$A$24:$A$28</c:f>
              <c:numCache>
                <c:formatCode>General</c:formatCode>
                <c:ptCount val="5"/>
                <c:pt idx="0">
                  <c:v>78702</c:v>
                </c:pt>
                <c:pt idx="1">
                  <c:v>78704</c:v>
                </c:pt>
                <c:pt idx="2">
                  <c:v>78731</c:v>
                </c:pt>
                <c:pt idx="3">
                  <c:v>78746</c:v>
                </c:pt>
                <c:pt idx="4">
                  <c:v>78751</c:v>
                </c:pt>
              </c:numCache>
            </c:numRef>
          </c:cat>
          <c:val>
            <c:numRef>
              <c:f>Totals!$B$24:$B$28</c:f>
              <c:numCache>
                <c:formatCode>General</c:formatCode>
                <c:ptCount val="5"/>
                <c:pt idx="0">
                  <c:v>33</c:v>
                </c:pt>
                <c:pt idx="1">
                  <c:v>32</c:v>
                </c:pt>
                <c:pt idx="2">
                  <c:v>39</c:v>
                </c:pt>
                <c:pt idx="3">
                  <c:v>41</c:v>
                </c:pt>
                <c:pt idx="4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02-1C4B-AB2B-A0F418DA9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97437824"/>
        <c:axId val="499235760"/>
      </c:barChart>
      <c:catAx>
        <c:axId val="49743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235760"/>
        <c:crosses val="autoZero"/>
        <c:auto val="1"/>
        <c:lblAlgn val="ctr"/>
        <c:lblOffset val="100"/>
        <c:noMultiLvlLbl val="0"/>
      </c:catAx>
      <c:valAx>
        <c:axId val="49923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43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Crime</a:t>
            </a:r>
            <a:r>
              <a:rPr lang="en-US" baseline="0"/>
              <a:t> 78702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'78702'!$A$4</c:f>
              <c:strCache>
                <c:ptCount val="1"/>
                <c:pt idx="0">
                  <c:v>Burglary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'78702'!$B$3:$F$3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'78702'!$B$4:$F$4</c:f>
              <c:numCache>
                <c:formatCode>General</c:formatCode>
                <c:ptCount val="5"/>
                <c:pt idx="0">
                  <c:v>416</c:v>
                </c:pt>
                <c:pt idx="1">
                  <c:v>372</c:v>
                </c:pt>
                <c:pt idx="2">
                  <c:v>208</c:v>
                </c:pt>
                <c:pt idx="3">
                  <c:v>221</c:v>
                </c:pt>
                <c:pt idx="4">
                  <c:v>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CB-405F-827F-3108F8EAAEC7}"/>
            </c:ext>
          </c:extLst>
        </c:ser>
        <c:ser>
          <c:idx val="1"/>
          <c:order val="1"/>
          <c:tx>
            <c:strRef>
              <c:f>'78702'!$A$5</c:f>
              <c:strCache>
                <c:ptCount val="1"/>
                <c:pt idx="0">
                  <c:v>Theft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'78702'!$B$3:$F$3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'78702'!$B$5:$F$5</c:f>
              <c:numCache>
                <c:formatCode>General</c:formatCode>
                <c:ptCount val="5"/>
                <c:pt idx="0">
                  <c:v>1460</c:v>
                </c:pt>
                <c:pt idx="1">
                  <c:v>1554</c:v>
                </c:pt>
                <c:pt idx="2">
                  <c:v>1228</c:v>
                </c:pt>
                <c:pt idx="3">
                  <c:v>1047</c:v>
                </c:pt>
                <c:pt idx="4">
                  <c:v>1053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CB-405F-827F-3108F8EAAEC7}"/>
            </c:ext>
          </c:extLst>
        </c:ser>
        <c:ser>
          <c:idx val="2"/>
          <c:order val="2"/>
          <c:tx>
            <c:strRef>
              <c:f>'78702'!$A$6</c:f>
              <c:strCache>
                <c:ptCount val="1"/>
                <c:pt idx="0">
                  <c:v>Motor-V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'78702'!$B$3:$F$3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'78702'!$B$6:$F$6</c:f>
              <c:numCache>
                <c:formatCode>General</c:formatCode>
                <c:ptCount val="5"/>
                <c:pt idx="0">
                  <c:v>105</c:v>
                </c:pt>
                <c:pt idx="1">
                  <c:v>101</c:v>
                </c:pt>
                <c:pt idx="2">
                  <c:v>103</c:v>
                </c:pt>
                <c:pt idx="3">
                  <c:v>115</c:v>
                </c:pt>
                <c:pt idx="4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CB-405F-827F-3108F8EAA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51416"/>
        <c:axId val="583548464"/>
      </c:areaChart>
      <c:catAx>
        <c:axId val="583551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8464"/>
        <c:crosses val="autoZero"/>
        <c:auto val="1"/>
        <c:lblAlgn val="ctr"/>
        <c:lblOffset val="100"/>
        <c:noMultiLvlLbl val="0"/>
      </c:catAx>
      <c:valAx>
        <c:axId val="58354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Crime</a:t>
                </a:r>
                <a:r>
                  <a:rPr lang="en-US" baseline="0"/>
                  <a:t> 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51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Avg Home Price 78702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'78702'!$A$10</c:f>
              <c:strCache>
                <c:ptCount val="1"/>
                <c:pt idx="0">
                  <c:v>78702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'78702'!$B$9:$F$9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'78702'!$B$10:$F$10</c:f>
              <c:numCache>
                <c:formatCode>_-"$"* #,##0_-;\-"$"* #,##0_-;_-"$"* "-"??_-;_-@_-</c:formatCode>
                <c:ptCount val="5"/>
                <c:pt idx="0">
                  <c:v>210200.39553752501</c:v>
                </c:pt>
                <c:pt idx="1">
                  <c:v>303649.764705882</c:v>
                </c:pt>
                <c:pt idx="2">
                  <c:v>349673.58215010102</c:v>
                </c:pt>
                <c:pt idx="3">
                  <c:v>400830.47058823501</c:v>
                </c:pt>
                <c:pt idx="4">
                  <c:v>448190.61257606401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D4-4592-A0CF-1CF8C09E3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716016"/>
        <c:axId val="644715688"/>
      </c:areaChart>
      <c:catAx>
        <c:axId val="644716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715688"/>
        <c:crosses val="autoZero"/>
        <c:auto val="1"/>
        <c:lblAlgn val="ctr"/>
        <c:lblOffset val="100"/>
        <c:noMultiLvlLbl val="0"/>
      </c:catAx>
      <c:valAx>
        <c:axId val="64471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home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71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Home</a:t>
            </a:r>
            <a:r>
              <a:rPr lang="en-US" baseline="0"/>
              <a:t> Price / Income 78702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'78702'!$A$16</c:f>
              <c:strCache>
                <c:ptCount val="1"/>
                <c:pt idx="0">
                  <c:v>Income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'78702'!$B$15:$E$15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'78702'!$B$16:$E$16</c:f>
              <c:numCache>
                <c:formatCode>_-"$"* #,##0_-;\-"$"* #,##0_-;_-"$"* "-"??_-;_-@_-</c:formatCode>
                <c:ptCount val="4"/>
                <c:pt idx="0">
                  <c:v>36197</c:v>
                </c:pt>
                <c:pt idx="1">
                  <c:v>37690</c:v>
                </c:pt>
                <c:pt idx="2">
                  <c:v>41016</c:v>
                </c:pt>
                <c:pt idx="3">
                  <c:v>48174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B-452F-9981-C8235AE868AF}"/>
            </c:ext>
          </c:extLst>
        </c:ser>
        <c:ser>
          <c:idx val="1"/>
          <c:order val="1"/>
          <c:tx>
            <c:strRef>
              <c:f>'78702'!$A$17</c:f>
              <c:strCache>
                <c:ptCount val="1"/>
                <c:pt idx="0">
                  <c:v>Avg. Housing Prices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'78702'!$B$15:$E$15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'78702'!$B$17:$E$17</c:f>
              <c:numCache>
                <c:formatCode>_-"$"* #,##0_-;\-"$"* #,##0_-;_-"$"* "-"??_-;_-@_-</c:formatCode>
                <c:ptCount val="4"/>
                <c:pt idx="0">
                  <c:v>210200.39553752501</c:v>
                </c:pt>
                <c:pt idx="1">
                  <c:v>303649.764705882</c:v>
                </c:pt>
                <c:pt idx="2">
                  <c:v>349673.58215010102</c:v>
                </c:pt>
                <c:pt idx="3">
                  <c:v>400830.47058823501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6B-452F-9981-C8235AE86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663696"/>
        <c:axId val="752644672"/>
      </c:areaChart>
      <c:catAx>
        <c:axId val="752663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644672"/>
        <c:crosses val="autoZero"/>
        <c:auto val="1"/>
        <c:lblAlgn val="ctr"/>
        <c:lblOffset val="100"/>
        <c:noMultiLvlLbl val="0"/>
      </c:catAx>
      <c:valAx>
        <c:axId val="75264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Home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663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Housing Price</a:t>
            </a:r>
            <a:r>
              <a:rPr lang="en-US" baseline="0"/>
              <a:t> </a:t>
            </a:r>
            <a:r>
              <a:rPr lang="en-US"/>
              <a:t>/ Income Ratio 78702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'78702'!$A$18</c:f>
              <c:strCache>
                <c:ptCount val="1"/>
                <c:pt idx="0">
                  <c:v>Prices/Income Ratio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'78702'!$B$15:$E$15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'78702'!$B$18:$E$18</c:f>
              <c:numCache>
                <c:formatCode>0.0"x"</c:formatCode>
                <c:ptCount val="4"/>
                <c:pt idx="0">
                  <c:v>5.8071220139106838</c:v>
                </c:pt>
                <c:pt idx="1">
                  <c:v>8.0565074212226584</c:v>
                </c:pt>
                <c:pt idx="2">
                  <c:v>8.5252970097059926</c:v>
                </c:pt>
                <c:pt idx="3">
                  <c:v>8.3204730889740315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EE-44FD-B327-1E343A1D6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993600"/>
        <c:axId val="642993928"/>
      </c:areaChart>
      <c:catAx>
        <c:axId val="642993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93928"/>
        <c:crosses val="autoZero"/>
        <c:auto val="1"/>
        <c:lblAlgn val="ctr"/>
        <c:lblOffset val="100"/>
        <c:noMultiLvlLbl val="0"/>
      </c:catAx>
      <c:valAx>
        <c:axId val="64299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&quot;x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9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Crime</a:t>
            </a:r>
            <a:r>
              <a:rPr lang="en-US" baseline="0"/>
              <a:t> 78704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'78704'!$A$4</c:f>
              <c:strCache>
                <c:ptCount val="1"/>
                <c:pt idx="0">
                  <c:v>Burglary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'78704'!$B$3:$F$3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'78704'!$B$4:$F$4</c:f>
              <c:numCache>
                <c:formatCode>General</c:formatCode>
                <c:ptCount val="5"/>
                <c:pt idx="0">
                  <c:v>405</c:v>
                </c:pt>
                <c:pt idx="1">
                  <c:v>319</c:v>
                </c:pt>
                <c:pt idx="2">
                  <c:v>294</c:v>
                </c:pt>
                <c:pt idx="3">
                  <c:v>305</c:v>
                </c:pt>
                <c:pt idx="4">
                  <c:v>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63-490C-A420-8DD06FF20BEB}"/>
            </c:ext>
          </c:extLst>
        </c:ser>
        <c:ser>
          <c:idx val="1"/>
          <c:order val="1"/>
          <c:tx>
            <c:strRef>
              <c:f>'78704'!$A$5</c:f>
              <c:strCache>
                <c:ptCount val="1"/>
                <c:pt idx="0">
                  <c:v>Theft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'78704'!$B$3:$F$3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'78704'!$B$5:$F$5</c:f>
              <c:numCache>
                <c:formatCode>General</c:formatCode>
                <c:ptCount val="5"/>
                <c:pt idx="0">
                  <c:v>2371</c:v>
                </c:pt>
                <c:pt idx="1">
                  <c:v>2116</c:v>
                </c:pt>
                <c:pt idx="2">
                  <c:v>1984</c:v>
                </c:pt>
                <c:pt idx="3">
                  <c:v>1914</c:v>
                </c:pt>
                <c:pt idx="4">
                  <c:v>1861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63-490C-A420-8DD06FF20BEB}"/>
            </c:ext>
          </c:extLst>
        </c:ser>
        <c:ser>
          <c:idx val="2"/>
          <c:order val="2"/>
          <c:tx>
            <c:strRef>
              <c:f>'78704'!$A$6</c:f>
              <c:strCache>
                <c:ptCount val="1"/>
                <c:pt idx="0">
                  <c:v>Motor-V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'78704'!$B$3:$F$3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'78704'!$B$6:$F$6</c:f>
              <c:numCache>
                <c:formatCode>General</c:formatCode>
                <c:ptCount val="5"/>
                <c:pt idx="0">
                  <c:v>137</c:v>
                </c:pt>
                <c:pt idx="1">
                  <c:v>163</c:v>
                </c:pt>
                <c:pt idx="2">
                  <c:v>175</c:v>
                </c:pt>
                <c:pt idx="3">
                  <c:v>204</c:v>
                </c:pt>
                <c:pt idx="4">
                  <c:v>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63-490C-A420-8DD06FF20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285800"/>
        <c:axId val="641282192"/>
      </c:areaChart>
      <c:catAx>
        <c:axId val="641285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82192"/>
        <c:crosses val="autoZero"/>
        <c:auto val="1"/>
        <c:lblAlgn val="ctr"/>
        <c:lblOffset val="100"/>
        <c:noMultiLvlLbl val="0"/>
      </c:catAx>
      <c:valAx>
        <c:axId val="64128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crime 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85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Avg Home Price</a:t>
            </a:r>
            <a:r>
              <a:rPr lang="en-US" baseline="0"/>
              <a:t> </a:t>
            </a:r>
            <a:r>
              <a:rPr lang="en-US"/>
              <a:t>78704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'78704'!$A$10</c:f>
              <c:strCache>
                <c:ptCount val="1"/>
                <c:pt idx="0">
                  <c:v>78704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'78704'!$B$9:$F$9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'78704'!$B$10:$F$10</c:f>
              <c:numCache>
                <c:formatCode>_-"$"* #,##0_-;\-"$"* #,##0_-;_-"$"* "-"??_-;_-@_-</c:formatCode>
                <c:ptCount val="5"/>
                <c:pt idx="0">
                  <c:v>228935.29577464701</c:v>
                </c:pt>
                <c:pt idx="1">
                  <c:v>312662.63179074402</c:v>
                </c:pt>
                <c:pt idx="2">
                  <c:v>347807.75452716299</c:v>
                </c:pt>
                <c:pt idx="3">
                  <c:v>378487.941649899</c:v>
                </c:pt>
                <c:pt idx="4">
                  <c:v>428413.83501005999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C0-4D6B-A380-BF99C057D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259792"/>
        <c:axId val="433273240"/>
      </c:areaChart>
      <c:catAx>
        <c:axId val="433259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73240"/>
        <c:crosses val="autoZero"/>
        <c:auto val="1"/>
        <c:lblAlgn val="ctr"/>
        <c:lblOffset val="100"/>
        <c:noMultiLvlLbl val="0"/>
      </c:catAx>
      <c:valAx>
        <c:axId val="43327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home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5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Housing Price / Income 78704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'78704'!$A$15</c:f>
              <c:strCache>
                <c:ptCount val="1"/>
                <c:pt idx="0">
                  <c:v>Income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'78704'!$B$14:$E$14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'78704'!$B$15:$E$15</c:f>
              <c:numCache>
                <c:formatCode>_-"$"* #,##0_-;\-"$"* #,##0_-;_-"$"* "-"??_-;_-@_-</c:formatCode>
                <c:ptCount val="4"/>
                <c:pt idx="0">
                  <c:v>50930</c:v>
                </c:pt>
                <c:pt idx="1">
                  <c:v>52306</c:v>
                </c:pt>
                <c:pt idx="2">
                  <c:v>58601</c:v>
                </c:pt>
                <c:pt idx="3">
                  <c:v>62283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E0-4AD9-92D5-61E95D0603B0}"/>
            </c:ext>
          </c:extLst>
        </c:ser>
        <c:ser>
          <c:idx val="1"/>
          <c:order val="1"/>
          <c:tx>
            <c:strRef>
              <c:f>'78704'!$A$16</c:f>
              <c:strCache>
                <c:ptCount val="1"/>
                <c:pt idx="0">
                  <c:v>Avg. Housing Prices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'78704'!$B$14:$E$14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'78704'!$B$16:$E$16</c:f>
              <c:numCache>
                <c:formatCode>_-"$"* #,##0_-;\-"$"* #,##0_-;_-"$"* "-"??_-;_-@_-</c:formatCode>
                <c:ptCount val="4"/>
                <c:pt idx="0">
                  <c:v>228935.29577464701</c:v>
                </c:pt>
                <c:pt idx="1">
                  <c:v>312662.63179074402</c:v>
                </c:pt>
                <c:pt idx="2">
                  <c:v>347807.75452716299</c:v>
                </c:pt>
                <c:pt idx="3">
                  <c:v>378487.941649899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E0-4AD9-92D5-61E95D060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637784"/>
        <c:axId val="752638440"/>
      </c:areaChart>
      <c:catAx>
        <c:axId val="752637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638440"/>
        <c:crosses val="autoZero"/>
        <c:auto val="1"/>
        <c:lblAlgn val="ctr"/>
        <c:lblOffset val="100"/>
        <c:noMultiLvlLbl val="0"/>
      </c:catAx>
      <c:valAx>
        <c:axId val="75263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home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637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Housing</a:t>
            </a:r>
            <a:r>
              <a:rPr lang="en-US" baseline="0"/>
              <a:t> </a:t>
            </a:r>
            <a:r>
              <a:rPr lang="en-US"/>
              <a:t>Price</a:t>
            </a:r>
            <a:r>
              <a:rPr lang="en-US" baseline="0"/>
              <a:t> </a:t>
            </a:r>
            <a:r>
              <a:rPr lang="en-US"/>
              <a:t>/ Income Ratio 78704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'78704'!$A$17</c:f>
              <c:strCache>
                <c:ptCount val="1"/>
                <c:pt idx="0">
                  <c:v>Prices/Income Ratio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'78704'!$B$14:$E$14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'78704'!$B$17:$E$17</c:f>
              <c:numCache>
                <c:formatCode>0.0"x"</c:formatCode>
                <c:ptCount val="4"/>
                <c:pt idx="0">
                  <c:v>4.4950971092606915</c:v>
                </c:pt>
                <c:pt idx="1">
                  <c:v>5.977567234939472</c:v>
                </c:pt>
                <c:pt idx="2">
                  <c:v>5.9351846304186449</c:v>
                </c:pt>
                <c:pt idx="3">
                  <c:v>6.0769060843231539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0E-4BF6-81C0-B4776068E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722904"/>
        <c:axId val="644723232"/>
      </c:areaChart>
      <c:catAx>
        <c:axId val="644722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723232"/>
        <c:crosses val="autoZero"/>
        <c:auto val="1"/>
        <c:lblAlgn val="ctr"/>
        <c:lblOffset val="100"/>
        <c:noMultiLvlLbl val="0"/>
      </c:catAx>
      <c:valAx>
        <c:axId val="64472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&quot;x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722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Crime</a:t>
            </a:r>
            <a:r>
              <a:rPr lang="en-US" baseline="0"/>
              <a:t> 78731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'78731'!$A$4</c:f>
              <c:strCache>
                <c:ptCount val="1"/>
                <c:pt idx="0">
                  <c:v>Burglary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'78731'!$B$3:$F$3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'78731'!$B$4:$F$4</c:f>
              <c:numCache>
                <c:formatCode>General</c:formatCode>
                <c:ptCount val="5"/>
                <c:pt idx="0">
                  <c:v>106</c:v>
                </c:pt>
                <c:pt idx="1">
                  <c:v>83</c:v>
                </c:pt>
                <c:pt idx="2">
                  <c:v>58</c:v>
                </c:pt>
                <c:pt idx="3">
                  <c:v>70</c:v>
                </c:pt>
                <c:pt idx="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7D-4D62-A754-432FEA30E1B6}"/>
            </c:ext>
          </c:extLst>
        </c:ser>
        <c:ser>
          <c:idx val="1"/>
          <c:order val="1"/>
          <c:tx>
            <c:strRef>
              <c:f>'78731'!$A$5</c:f>
              <c:strCache>
                <c:ptCount val="1"/>
                <c:pt idx="0">
                  <c:v>Theft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'78731'!$B$3:$F$3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'78731'!$B$5:$F$5</c:f>
              <c:numCache>
                <c:formatCode>General</c:formatCode>
                <c:ptCount val="5"/>
                <c:pt idx="0">
                  <c:v>565</c:v>
                </c:pt>
                <c:pt idx="1">
                  <c:v>418</c:v>
                </c:pt>
                <c:pt idx="2">
                  <c:v>477</c:v>
                </c:pt>
                <c:pt idx="3">
                  <c:v>407</c:v>
                </c:pt>
                <c:pt idx="4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7D-4D62-A754-432FEA30E1B6}"/>
            </c:ext>
          </c:extLst>
        </c:ser>
        <c:ser>
          <c:idx val="2"/>
          <c:order val="2"/>
          <c:tx>
            <c:strRef>
              <c:f>'78731'!$A$6</c:f>
              <c:strCache>
                <c:ptCount val="1"/>
                <c:pt idx="0">
                  <c:v>Motor-V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'78731'!$B$3:$F$3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'78731'!$B$6:$F$6</c:f>
              <c:numCache>
                <c:formatCode>General</c:formatCode>
                <c:ptCount val="5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7D-4D62-A754-432FEA30E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663040"/>
        <c:axId val="752653856"/>
      </c:areaChart>
      <c:catAx>
        <c:axId val="75266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653856"/>
        <c:crosses val="autoZero"/>
        <c:auto val="1"/>
        <c:lblAlgn val="ctr"/>
        <c:lblOffset val="100"/>
        <c:noMultiLvlLbl val="0"/>
      </c:catAx>
      <c:valAx>
        <c:axId val="75265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Crime 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663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2013-2017</a:t>
            </a:r>
            <a:r>
              <a:rPr lang="en-US" baseline="0"/>
              <a:t> % Change in Home Prices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DAB-D548-B518-B89BBFC6533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DAB-D548-B518-B89BBFC6533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DAB-D548-B518-B89BBFC6533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DAB-D548-B518-B89BBFC6533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DAB-D548-B518-B89BBFC6533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Totals!$A$16:$A$20</c:f>
              <c:numCache>
                <c:formatCode>General</c:formatCode>
                <c:ptCount val="5"/>
                <c:pt idx="0">
                  <c:v>78702</c:v>
                </c:pt>
                <c:pt idx="1">
                  <c:v>78704</c:v>
                </c:pt>
                <c:pt idx="2">
                  <c:v>78731</c:v>
                </c:pt>
                <c:pt idx="3">
                  <c:v>78746</c:v>
                </c:pt>
                <c:pt idx="4">
                  <c:v>78751</c:v>
                </c:pt>
              </c:numCache>
            </c:numRef>
          </c:cat>
          <c:val>
            <c:numRef>
              <c:f>Totals!$B$16:$B$20</c:f>
              <c:numCache>
                <c:formatCode>0%</c:formatCode>
                <c:ptCount val="5"/>
                <c:pt idx="0">
                  <c:v>1.13220632354163</c:v>
                </c:pt>
                <c:pt idx="1">
                  <c:v>0.87133151994076397</c:v>
                </c:pt>
                <c:pt idx="2">
                  <c:v>0.30786072596531799</c:v>
                </c:pt>
                <c:pt idx="3">
                  <c:v>0.45895561943875696</c:v>
                </c:pt>
                <c:pt idx="4">
                  <c:v>0.42789434313833902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42-4196-B027-7BC10F3B39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Avg Home Price 78731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'78731'!$A$10</c:f>
              <c:strCache>
                <c:ptCount val="1"/>
                <c:pt idx="0">
                  <c:v>78731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'78731'!$B$9:$F$9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'78731'!$B$10:$F$10</c:f>
              <c:numCache>
                <c:formatCode>_-"$"* #,##0_-;\-"$"* #,##0_-;_-"$"* "-"??_-;_-@_-</c:formatCode>
                <c:ptCount val="5"/>
                <c:pt idx="0">
                  <c:v>603906.17670682701</c:v>
                </c:pt>
                <c:pt idx="1">
                  <c:v>683897.97991967795</c:v>
                </c:pt>
                <c:pt idx="2">
                  <c:v>713834.35341365403</c:v>
                </c:pt>
                <c:pt idx="3">
                  <c:v>773869.763052208</c:v>
                </c:pt>
                <c:pt idx="4">
                  <c:v>789825.17068273097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50-493C-9395-26594CBBE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998520"/>
        <c:axId val="643004424"/>
      </c:areaChart>
      <c:catAx>
        <c:axId val="642998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004424"/>
        <c:crosses val="autoZero"/>
        <c:auto val="1"/>
        <c:lblAlgn val="ctr"/>
        <c:lblOffset val="100"/>
        <c:noMultiLvlLbl val="0"/>
      </c:catAx>
      <c:valAx>
        <c:axId val="64300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home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98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Housing</a:t>
            </a:r>
            <a:r>
              <a:rPr lang="en-US" baseline="0"/>
              <a:t> Price / Income 78731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'78731'!$A$15</c:f>
              <c:strCache>
                <c:ptCount val="1"/>
                <c:pt idx="0">
                  <c:v>Income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'78731'!$B$14:$E$14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'78731'!$B$15:$E$15</c:f>
              <c:numCache>
                <c:formatCode>_-"$"* #,##0_-;\-"$"* #,##0_-;_-"$"* "-"??_-;_-@_-</c:formatCode>
                <c:ptCount val="4"/>
                <c:pt idx="0">
                  <c:v>75269</c:v>
                </c:pt>
                <c:pt idx="1">
                  <c:v>79315</c:v>
                </c:pt>
                <c:pt idx="2">
                  <c:v>82892</c:v>
                </c:pt>
                <c:pt idx="3">
                  <c:v>83438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33-4C42-B72C-51F13B6925A3}"/>
            </c:ext>
          </c:extLst>
        </c:ser>
        <c:ser>
          <c:idx val="1"/>
          <c:order val="1"/>
          <c:tx>
            <c:strRef>
              <c:f>'78731'!$A$16</c:f>
              <c:strCache>
                <c:ptCount val="1"/>
                <c:pt idx="0">
                  <c:v>Avg. Housing Prices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'78731'!$B$14:$E$14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'78731'!$B$16:$E$16</c:f>
              <c:numCache>
                <c:formatCode>_-"$"* #,##0_-;\-"$"* #,##0_-;_-"$"* "-"??_-;_-@_-</c:formatCode>
                <c:ptCount val="4"/>
                <c:pt idx="0">
                  <c:v>603906.17670682701</c:v>
                </c:pt>
                <c:pt idx="1">
                  <c:v>683897.97991967795</c:v>
                </c:pt>
                <c:pt idx="2">
                  <c:v>713834.35341365403</c:v>
                </c:pt>
                <c:pt idx="3">
                  <c:v>773869.763052208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33-4C42-B72C-51F13B692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653200"/>
        <c:axId val="752660416"/>
      </c:areaChart>
      <c:catAx>
        <c:axId val="752653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660416"/>
        <c:crosses val="autoZero"/>
        <c:auto val="1"/>
        <c:lblAlgn val="ctr"/>
        <c:lblOffset val="100"/>
        <c:noMultiLvlLbl val="0"/>
      </c:catAx>
      <c:valAx>
        <c:axId val="75266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avh home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653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Housing Price / Income Ratio 78731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'78731'!$A$17</c:f>
              <c:strCache>
                <c:ptCount val="1"/>
                <c:pt idx="0">
                  <c:v>Prices/Income Ratio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'78731'!$B$14:$E$14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'78731'!$B$17:$E$17</c:f>
              <c:numCache>
                <c:formatCode>0.0"x"</c:formatCode>
                <c:ptCount val="4"/>
                <c:pt idx="0">
                  <c:v>8.023305433934647</c:v>
                </c:pt>
                <c:pt idx="1">
                  <c:v>8.6225553794323648</c:v>
                </c:pt>
                <c:pt idx="2">
                  <c:v>8.6116193771854217</c:v>
                </c:pt>
                <c:pt idx="3">
                  <c:v>9.274788022869771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0B-4246-AA78-F60617546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281768"/>
        <c:axId val="433284064"/>
      </c:areaChart>
      <c:catAx>
        <c:axId val="433281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84064"/>
        <c:crosses val="autoZero"/>
        <c:auto val="1"/>
        <c:lblAlgn val="ctr"/>
        <c:lblOffset val="100"/>
        <c:noMultiLvlLbl val="0"/>
      </c:catAx>
      <c:valAx>
        <c:axId val="43328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&quot;x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81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Crime</a:t>
            </a:r>
            <a:r>
              <a:rPr lang="en-US" baseline="0"/>
              <a:t> 78746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'78746'!$A$4</c:f>
              <c:strCache>
                <c:ptCount val="1"/>
                <c:pt idx="0">
                  <c:v>Burglary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'78746'!$B$3:$F$3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'78746'!$B$4:$F$4</c:f>
              <c:numCache>
                <c:formatCode>General</c:formatCode>
                <c:ptCount val="5"/>
                <c:pt idx="0">
                  <c:v>43</c:v>
                </c:pt>
                <c:pt idx="1">
                  <c:v>36</c:v>
                </c:pt>
                <c:pt idx="2">
                  <c:v>55</c:v>
                </c:pt>
                <c:pt idx="3">
                  <c:v>53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90-41EA-990F-A69481E3D8EF}"/>
            </c:ext>
          </c:extLst>
        </c:ser>
        <c:ser>
          <c:idx val="1"/>
          <c:order val="1"/>
          <c:tx>
            <c:strRef>
              <c:f>'78746'!$A$5</c:f>
              <c:strCache>
                <c:ptCount val="1"/>
                <c:pt idx="0">
                  <c:v>Theft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'78746'!$B$3:$F$3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'78746'!$B$5:$F$5</c:f>
              <c:numCache>
                <c:formatCode>General</c:formatCode>
                <c:ptCount val="5"/>
                <c:pt idx="0">
                  <c:v>1033</c:v>
                </c:pt>
                <c:pt idx="1">
                  <c:v>728</c:v>
                </c:pt>
                <c:pt idx="2">
                  <c:v>714</c:v>
                </c:pt>
                <c:pt idx="3">
                  <c:v>725</c:v>
                </c:pt>
                <c:pt idx="4">
                  <c:v>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90-41EA-990F-A69481E3D8EF}"/>
            </c:ext>
          </c:extLst>
        </c:ser>
        <c:ser>
          <c:idx val="2"/>
          <c:order val="2"/>
          <c:tx>
            <c:strRef>
              <c:f>'78746'!$A$6</c:f>
              <c:strCache>
                <c:ptCount val="1"/>
                <c:pt idx="0">
                  <c:v>Motor-V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'78746'!$B$3:$F$3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'78746'!$B$6:$F$6</c:f>
              <c:numCache>
                <c:formatCode>General</c:formatCode>
                <c:ptCount val="5"/>
                <c:pt idx="0">
                  <c:v>27</c:v>
                </c:pt>
                <c:pt idx="1">
                  <c:v>24</c:v>
                </c:pt>
                <c:pt idx="2">
                  <c:v>35</c:v>
                </c:pt>
                <c:pt idx="3">
                  <c:v>41</c:v>
                </c:pt>
                <c:pt idx="4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90-41EA-990F-A69481E3D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728656"/>
        <c:axId val="645727672"/>
      </c:areaChart>
      <c:catAx>
        <c:axId val="645728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727672"/>
        <c:crosses val="autoZero"/>
        <c:auto val="1"/>
        <c:lblAlgn val="ctr"/>
        <c:lblOffset val="100"/>
        <c:noMultiLvlLbl val="0"/>
      </c:catAx>
      <c:valAx>
        <c:axId val="64572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crime 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72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Avg Home Price 78746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'78746'!$A$10</c:f>
              <c:strCache>
                <c:ptCount val="1"/>
                <c:pt idx="0">
                  <c:v>78746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'78746'!$B$9:$F$9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'78746'!$B$10:$F$10</c:f>
              <c:numCache>
                <c:formatCode>_-"$"* #,##0_-;\-"$"* #,##0_-;_-"$"* "-"??_-;_-@_-</c:formatCode>
                <c:ptCount val="5"/>
                <c:pt idx="0">
                  <c:v>596187.70967741904</c:v>
                </c:pt>
                <c:pt idx="1">
                  <c:v>711603.33870967699</c:v>
                </c:pt>
                <c:pt idx="2">
                  <c:v>777883.63104838703</c:v>
                </c:pt>
                <c:pt idx="3">
                  <c:v>841829.21774193505</c:v>
                </c:pt>
                <c:pt idx="4">
                  <c:v>869811.40927419299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B9-49BF-9EF9-97002C20C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283832"/>
        <c:axId val="641285144"/>
      </c:areaChart>
      <c:catAx>
        <c:axId val="641283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85144"/>
        <c:crosses val="autoZero"/>
        <c:auto val="1"/>
        <c:lblAlgn val="ctr"/>
        <c:lblOffset val="100"/>
        <c:noMultiLvlLbl val="0"/>
      </c:catAx>
      <c:valAx>
        <c:axId val="64128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home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83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Housing</a:t>
            </a:r>
            <a:r>
              <a:rPr lang="en-US" baseline="0"/>
              <a:t> Price / Income 78746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'78746'!$A$16</c:f>
              <c:strCache>
                <c:ptCount val="1"/>
                <c:pt idx="0">
                  <c:v>Income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'78746'!$B$15:$E$15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'78746'!$B$16:$E$16</c:f>
              <c:numCache>
                <c:formatCode>_-"$"* #,##0_-;\-"$"* #,##0_-;_-"$"* "-"??_-;_-@_-</c:formatCode>
                <c:ptCount val="4"/>
                <c:pt idx="0">
                  <c:v>128936</c:v>
                </c:pt>
                <c:pt idx="1">
                  <c:v>128556</c:v>
                </c:pt>
                <c:pt idx="2">
                  <c:v>128184</c:v>
                </c:pt>
                <c:pt idx="3">
                  <c:v>132551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3-4B81-A146-29F447317AA3}"/>
            </c:ext>
          </c:extLst>
        </c:ser>
        <c:ser>
          <c:idx val="1"/>
          <c:order val="1"/>
          <c:tx>
            <c:strRef>
              <c:f>'78746'!$A$17</c:f>
              <c:strCache>
                <c:ptCount val="1"/>
                <c:pt idx="0">
                  <c:v>Avg. Housing Prices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'78746'!$B$15:$E$15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'78746'!$B$17:$E$17</c:f>
              <c:numCache>
                <c:formatCode>_-"$"* #,##0_-;\-"$"* #,##0_-;_-"$"* "-"??_-;_-@_-</c:formatCode>
                <c:ptCount val="4"/>
                <c:pt idx="0">
                  <c:v>596187.70967741904</c:v>
                </c:pt>
                <c:pt idx="1">
                  <c:v>711603.33870967699</c:v>
                </c:pt>
                <c:pt idx="2">
                  <c:v>777883.63104838703</c:v>
                </c:pt>
                <c:pt idx="3">
                  <c:v>841829.21774193505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23-4B81-A146-29F447317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708800"/>
        <c:axId val="644707160"/>
      </c:areaChart>
      <c:catAx>
        <c:axId val="644708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707160"/>
        <c:crosses val="autoZero"/>
        <c:auto val="1"/>
        <c:lblAlgn val="ctr"/>
        <c:lblOffset val="100"/>
        <c:noMultiLvlLbl val="0"/>
      </c:catAx>
      <c:valAx>
        <c:axId val="644707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home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708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Housing Price / Income Ratio 78746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'78746'!$A$18</c:f>
              <c:strCache>
                <c:ptCount val="1"/>
                <c:pt idx="0">
                  <c:v>Prices/Income Ratio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'78746'!$B$15:$E$15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'78746'!$B$18:$E$18</c:f>
              <c:numCache>
                <c:formatCode>0.0"x"</c:formatCode>
                <c:ptCount val="4"/>
                <c:pt idx="0">
                  <c:v>4.6239041825201577</c:v>
                </c:pt>
                <c:pt idx="1">
                  <c:v>5.535356877233867</c:v>
                </c:pt>
                <c:pt idx="2">
                  <c:v>6.0684924097265416</c:v>
                </c:pt>
                <c:pt idx="3">
                  <c:v>6.3509835289204535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84-4E00-A236-66DC139F5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429760"/>
        <c:axId val="641430088"/>
      </c:areaChart>
      <c:catAx>
        <c:axId val="641429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430088"/>
        <c:crosses val="autoZero"/>
        <c:auto val="1"/>
        <c:lblAlgn val="ctr"/>
        <c:lblOffset val="100"/>
        <c:noMultiLvlLbl val="0"/>
      </c:catAx>
      <c:valAx>
        <c:axId val="64143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&quot;x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42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Crime</a:t>
            </a:r>
            <a:r>
              <a:rPr lang="en-US" baseline="0"/>
              <a:t> 78751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'78751'!$A$4</c:f>
              <c:strCache>
                <c:ptCount val="1"/>
                <c:pt idx="0">
                  <c:v>Burglary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'78751'!$B$3:$F$3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'78751'!$B$4:$F$4</c:f>
              <c:numCache>
                <c:formatCode>General</c:formatCode>
                <c:ptCount val="5"/>
                <c:pt idx="0">
                  <c:v>141</c:v>
                </c:pt>
                <c:pt idx="1">
                  <c:v>101</c:v>
                </c:pt>
                <c:pt idx="2">
                  <c:v>95</c:v>
                </c:pt>
                <c:pt idx="3">
                  <c:v>104</c:v>
                </c:pt>
                <c:pt idx="4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EE-429A-9FBC-0F71FED007C1}"/>
            </c:ext>
          </c:extLst>
        </c:ser>
        <c:ser>
          <c:idx val="1"/>
          <c:order val="1"/>
          <c:tx>
            <c:strRef>
              <c:f>'78751'!$A$5</c:f>
              <c:strCache>
                <c:ptCount val="1"/>
                <c:pt idx="0">
                  <c:v>Theft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'78751'!$B$3:$F$3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'78751'!$B$5:$F$5</c:f>
              <c:numCache>
                <c:formatCode>General</c:formatCode>
                <c:ptCount val="5"/>
                <c:pt idx="0">
                  <c:v>986</c:v>
                </c:pt>
                <c:pt idx="1">
                  <c:v>741</c:v>
                </c:pt>
                <c:pt idx="2">
                  <c:v>738</c:v>
                </c:pt>
                <c:pt idx="3">
                  <c:v>703</c:v>
                </c:pt>
                <c:pt idx="4">
                  <c:v>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EE-429A-9FBC-0F71FED007C1}"/>
            </c:ext>
          </c:extLst>
        </c:ser>
        <c:ser>
          <c:idx val="2"/>
          <c:order val="2"/>
          <c:tx>
            <c:strRef>
              <c:f>'78751'!$A$6</c:f>
              <c:strCache>
                <c:ptCount val="1"/>
                <c:pt idx="0">
                  <c:v>Motor-V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'78751'!$B$3:$F$3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'78751'!$B$6:$F$6</c:f>
              <c:numCache>
                <c:formatCode>General</c:formatCode>
                <c:ptCount val="5"/>
                <c:pt idx="0">
                  <c:v>55</c:v>
                </c:pt>
                <c:pt idx="1">
                  <c:v>61</c:v>
                </c:pt>
                <c:pt idx="2">
                  <c:v>59</c:v>
                </c:pt>
                <c:pt idx="3">
                  <c:v>59</c:v>
                </c:pt>
                <c:pt idx="4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EE-429A-9FBC-0F71FED00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913712"/>
        <c:axId val="635560480"/>
      </c:areaChart>
      <c:catAx>
        <c:axId val="63491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560480"/>
        <c:crosses val="autoZero"/>
        <c:auto val="1"/>
        <c:lblAlgn val="ctr"/>
        <c:lblOffset val="100"/>
        <c:noMultiLvlLbl val="0"/>
      </c:catAx>
      <c:valAx>
        <c:axId val="63556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crime intances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913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Avg Home Price 78751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'78751'!$A$10</c:f>
              <c:strCache>
                <c:ptCount val="1"/>
                <c:pt idx="0">
                  <c:v>78751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'78751'!$B$9:$F$9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'78751'!$B$10:$F$10</c:f>
              <c:numCache>
                <c:formatCode>_-"$"* #,##0_-;\-"$"* #,##0_-;_-"$"* "-"??_-;_-@_-</c:formatCode>
                <c:ptCount val="5"/>
                <c:pt idx="0">
                  <c:v>381931.54949494899</c:v>
                </c:pt>
                <c:pt idx="1">
                  <c:v>416629.729292929</c:v>
                </c:pt>
                <c:pt idx="2">
                  <c:v>469314.88484848401</c:v>
                </c:pt>
                <c:pt idx="3">
                  <c:v>519598.98585858499</c:v>
                </c:pt>
                <c:pt idx="4">
                  <c:v>545357.89898989897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1-405A-9951-70CC8D465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977176"/>
        <c:axId val="580978160"/>
      </c:areaChart>
      <c:catAx>
        <c:axId val="580977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978160"/>
        <c:crosses val="autoZero"/>
        <c:auto val="1"/>
        <c:lblAlgn val="ctr"/>
        <c:lblOffset val="100"/>
        <c:noMultiLvlLbl val="0"/>
      </c:catAx>
      <c:valAx>
        <c:axId val="58097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home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977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Housing</a:t>
            </a:r>
            <a:r>
              <a:rPr lang="en-US" baseline="0"/>
              <a:t> Price / Income 78751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'78751'!$A$15</c:f>
              <c:strCache>
                <c:ptCount val="1"/>
                <c:pt idx="0">
                  <c:v>Income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'78751'!$B$14:$E$14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'78751'!$B$15:$E$15</c:f>
              <c:numCache>
                <c:formatCode>_-"$"* #,##0_-;\-"$"* #,##0_-;_-"$"* "-"??_-;_-@_-</c:formatCode>
                <c:ptCount val="4"/>
                <c:pt idx="0">
                  <c:v>39032</c:v>
                </c:pt>
                <c:pt idx="1">
                  <c:v>41279</c:v>
                </c:pt>
                <c:pt idx="2">
                  <c:v>45726</c:v>
                </c:pt>
                <c:pt idx="3">
                  <c:v>51567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E-407C-BE96-5CF2A2892C48}"/>
            </c:ext>
          </c:extLst>
        </c:ser>
        <c:ser>
          <c:idx val="1"/>
          <c:order val="1"/>
          <c:tx>
            <c:strRef>
              <c:f>'78751'!$A$16</c:f>
              <c:strCache>
                <c:ptCount val="1"/>
                <c:pt idx="0">
                  <c:v>Avg. Housing Prices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'78751'!$B$14:$E$14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'78751'!$B$16:$E$16</c:f>
              <c:numCache>
                <c:formatCode>_-"$"* #,##0_-;\-"$"* #,##0_-;_-"$"* "-"??_-;_-@_-</c:formatCode>
                <c:ptCount val="4"/>
                <c:pt idx="0">
                  <c:v>381931.54949494899</c:v>
                </c:pt>
                <c:pt idx="1">
                  <c:v>416629.729292929</c:v>
                </c:pt>
                <c:pt idx="2">
                  <c:v>469314.88484848401</c:v>
                </c:pt>
                <c:pt idx="3">
                  <c:v>519598.98585858499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AE-407C-BE96-5CF2A2892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573272"/>
        <c:axId val="635575568"/>
      </c:areaChart>
      <c:catAx>
        <c:axId val="635573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575568"/>
        <c:crosses val="autoZero"/>
        <c:auto val="1"/>
        <c:lblAlgn val="ctr"/>
        <c:lblOffset val="100"/>
        <c:noMultiLvlLbl val="0"/>
      </c:catAx>
      <c:valAx>
        <c:axId val="63557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home prices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573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2013-2016</a:t>
            </a:r>
            <a:r>
              <a:rPr lang="en-US" baseline="0"/>
              <a:t> % Change in Income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2B4-8549-8084-ABD08C54D24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2B4-8549-8084-ABD08C54D24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2B4-8549-8084-ABD08C54D24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2B4-8549-8084-ABD08C54D24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2B4-8549-8084-ABD08C54D24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Totals!$A$9:$A$13</c:f>
              <c:numCache>
                <c:formatCode>General</c:formatCode>
                <c:ptCount val="5"/>
                <c:pt idx="0">
                  <c:v>78702</c:v>
                </c:pt>
                <c:pt idx="1">
                  <c:v>78704</c:v>
                </c:pt>
                <c:pt idx="2">
                  <c:v>78731</c:v>
                </c:pt>
                <c:pt idx="3">
                  <c:v>78746</c:v>
                </c:pt>
                <c:pt idx="4">
                  <c:v>78751</c:v>
                </c:pt>
              </c:numCache>
            </c:numRef>
          </c:cat>
          <c:val>
            <c:numRef>
              <c:f>Totals!$B$9:$B$13</c:f>
              <c:numCache>
                <c:formatCode>0%</c:formatCode>
                <c:ptCount val="5"/>
                <c:pt idx="0">
                  <c:v>0.33088377489847226</c:v>
                </c:pt>
                <c:pt idx="1">
                  <c:v>0.22291380325937563</c:v>
                </c:pt>
                <c:pt idx="2">
                  <c:v>0.10853073642535439</c:v>
                </c:pt>
                <c:pt idx="3">
                  <c:v>2.8037165725631322E-2</c:v>
                </c:pt>
                <c:pt idx="4">
                  <c:v>0.3211467513834802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C1-4759-A1C9-4B602CEEEE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Housing Price</a:t>
            </a:r>
            <a:r>
              <a:rPr lang="en-US" baseline="0"/>
              <a:t> </a:t>
            </a:r>
            <a:r>
              <a:rPr lang="en-US"/>
              <a:t>/ Income Ratio 78751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'78751'!$A$17</c:f>
              <c:strCache>
                <c:ptCount val="1"/>
                <c:pt idx="0">
                  <c:v>Prices/Income Ratio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'78751'!$B$14:$E$14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'78751'!$B$17:$E$17</c:f>
              <c:numCache>
                <c:formatCode>0.0"x"</c:formatCode>
                <c:ptCount val="4"/>
                <c:pt idx="0">
                  <c:v>9.7850878636746508</c:v>
                </c:pt>
                <c:pt idx="1">
                  <c:v>10.09301895135369</c:v>
                </c:pt>
                <c:pt idx="2">
                  <c:v>10.263633050091501</c:v>
                </c:pt>
                <c:pt idx="3">
                  <c:v>10.076191864149262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E7-48EA-BD70-18AE32117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641064"/>
        <c:axId val="752634832"/>
      </c:areaChart>
      <c:catAx>
        <c:axId val="752641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634832"/>
        <c:crosses val="autoZero"/>
        <c:auto val="1"/>
        <c:lblAlgn val="ctr"/>
        <c:lblOffset val="100"/>
        <c:noMultiLvlLbl val="0"/>
      </c:catAx>
      <c:valAx>
        <c:axId val="75263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&quot;x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641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Crime</a:t>
            </a:r>
            <a:r>
              <a:rPr lang="en-US" baseline="0"/>
              <a:t> 78702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'78702'!$A$4</c:f>
              <c:strCache>
                <c:ptCount val="1"/>
                <c:pt idx="0">
                  <c:v>Burglary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'78702'!$B$3:$F$3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'78702'!$B$4:$F$4</c:f>
              <c:numCache>
                <c:formatCode>General</c:formatCode>
                <c:ptCount val="5"/>
                <c:pt idx="0">
                  <c:v>416</c:v>
                </c:pt>
                <c:pt idx="1">
                  <c:v>372</c:v>
                </c:pt>
                <c:pt idx="2">
                  <c:v>208</c:v>
                </c:pt>
                <c:pt idx="3">
                  <c:v>221</c:v>
                </c:pt>
                <c:pt idx="4">
                  <c:v>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0E-4398-BC89-A3F43C1601C8}"/>
            </c:ext>
          </c:extLst>
        </c:ser>
        <c:ser>
          <c:idx val="1"/>
          <c:order val="1"/>
          <c:tx>
            <c:strRef>
              <c:f>'78702'!$A$5</c:f>
              <c:strCache>
                <c:ptCount val="1"/>
                <c:pt idx="0">
                  <c:v>Theft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'78702'!$B$3:$F$3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'78702'!$B$5:$F$5</c:f>
              <c:numCache>
                <c:formatCode>General</c:formatCode>
                <c:ptCount val="5"/>
                <c:pt idx="0">
                  <c:v>1460</c:v>
                </c:pt>
                <c:pt idx="1">
                  <c:v>1554</c:v>
                </c:pt>
                <c:pt idx="2">
                  <c:v>1228</c:v>
                </c:pt>
                <c:pt idx="3">
                  <c:v>1047</c:v>
                </c:pt>
                <c:pt idx="4">
                  <c:v>1053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0E-4398-BC89-A3F43C1601C8}"/>
            </c:ext>
          </c:extLst>
        </c:ser>
        <c:ser>
          <c:idx val="2"/>
          <c:order val="2"/>
          <c:tx>
            <c:strRef>
              <c:f>'78702'!$A$6</c:f>
              <c:strCache>
                <c:ptCount val="1"/>
                <c:pt idx="0">
                  <c:v>Motor-V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'78702'!$B$3:$F$3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'78702'!$B$6:$F$6</c:f>
              <c:numCache>
                <c:formatCode>General</c:formatCode>
                <c:ptCount val="5"/>
                <c:pt idx="0">
                  <c:v>105</c:v>
                </c:pt>
                <c:pt idx="1">
                  <c:v>101</c:v>
                </c:pt>
                <c:pt idx="2">
                  <c:v>103</c:v>
                </c:pt>
                <c:pt idx="3">
                  <c:v>115</c:v>
                </c:pt>
                <c:pt idx="4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0E-4398-BC89-A3F43C160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51416"/>
        <c:axId val="583548464"/>
      </c:areaChart>
      <c:catAx>
        <c:axId val="583551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48464"/>
        <c:crosses val="autoZero"/>
        <c:auto val="1"/>
        <c:lblAlgn val="ctr"/>
        <c:lblOffset val="100"/>
        <c:noMultiLvlLbl val="0"/>
      </c:catAx>
      <c:valAx>
        <c:axId val="58354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Crime</a:t>
                </a:r>
                <a:r>
                  <a:rPr lang="en-US" baseline="0"/>
                  <a:t> 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51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Crime</a:t>
            </a:r>
            <a:r>
              <a:rPr lang="en-US" baseline="0"/>
              <a:t> 78704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'78704'!$A$4</c:f>
              <c:strCache>
                <c:ptCount val="1"/>
                <c:pt idx="0">
                  <c:v>Burglary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'78704'!$B$3:$F$3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'78704'!$B$4:$F$4</c:f>
              <c:numCache>
                <c:formatCode>General</c:formatCode>
                <c:ptCount val="5"/>
                <c:pt idx="0">
                  <c:v>405</c:v>
                </c:pt>
                <c:pt idx="1">
                  <c:v>319</c:v>
                </c:pt>
                <c:pt idx="2">
                  <c:v>294</c:v>
                </c:pt>
                <c:pt idx="3">
                  <c:v>305</c:v>
                </c:pt>
                <c:pt idx="4">
                  <c:v>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48-4CBC-82E8-CAA1A131205D}"/>
            </c:ext>
          </c:extLst>
        </c:ser>
        <c:ser>
          <c:idx val="1"/>
          <c:order val="1"/>
          <c:tx>
            <c:strRef>
              <c:f>'78704'!$A$5</c:f>
              <c:strCache>
                <c:ptCount val="1"/>
                <c:pt idx="0">
                  <c:v>Theft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'78704'!$B$3:$F$3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'78704'!$B$5:$F$5</c:f>
              <c:numCache>
                <c:formatCode>General</c:formatCode>
                <c:ptCount val="5"/>
                <c:pt idx="0">
                  <c:v>2371</c:v>
                </c:pt>
                <c:pt idx="1">
                  <c:v>2116</c:v>
                </c:pt>
                <c:pt idx="2">
                  <c:v>1984</c:v>
                </c:pt>
                <c:pt idx="3">
                  <c:v>1914</c:v>
                </c:pt>
                <c:pt idx="4">
                  <c:v>1861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48-4CBC-82E8-CAA1A131205D}"/>
            </c:ext>
          </c:extLst>
        </c:ser>
        <c:ser>
          <c:idx val="2"/>
          <c:order val="2"/>
          <c:tx>
            <c:strRef>
              <c:f>'78704'!$A$6</c:f>
              <c:strCache>
                <c:ptCount val="1"/>
                <c:pt idx="0">
                  <c:v>Motor-V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'78704'!$B$3:$F$3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'78704'!$B$6:$F$6</c:f>
              <c:numCache>
                <c:formatCode>General</c:formatCode>
                <c:ptCount val="5"/>
                <c:pt idx="0">
                  <c:v>137</c:v>
                </c:pt>
                <c:pt idx="1">
                  <c:v>163</c:v>
                </c:pt>
                <c:pt idx="2">
                  <c:v>175</c:v>
                </c:pt>
                <c:pt idx="3">
                  <c:v>204</c:v>
                </c:pt>
                <c:pt idx="4">
                  <c:v>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48-4CBC-82E8-CAA1A1312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285800"/>
        <c:axId val="641282192"/>
      </c:areaChart>
      <c:catAx>
        <c:axId val="641285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82192"/>
        <c:crosses val="autoZero"/>
        <c:auto val="1"/>
        <c:lblAlgn val="ctr"/>
        <c:lblOffset val="100"/>
        <c:noMultiLvlLbl val="0"/>
      </c:catAx>
      <c:valAx>
        <c:axId val="64128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crime 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85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Crime</a:t>
            </a:r>
            <a:r>
              <a:rPr lang="en-US" baseline="0"/>
              <a:t> 78731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'78731'!$A$4</c:f>
              <c:strCache>
                <c:ptCount val="1"/>
                <c:pt idx="0">
                  <c:v>Burglary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'78731'!$B$3:$F$3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'78731'!$B$4:$F$4</c:f>
              <c:numCache>
                <c:formatCode>General</c:formatCode>
                <c:ptCount val="5"/>
                <c:pt idx="0">
                  <c:v>106</c:v>
                </c:pt>
                <c:pt idx="1">
                  <c:v>83</c:v>
                </c:pt>
                <c:pt idx="2">
                  <c:v>58</c:v>
                </c:pt>
                <c:pt idx="3">
                  <c:v>70</c:v>
                </c:pt>
                <c:pt idx="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1A-4369-9CC7-EB05258A6D59}"/>
            </c:ext>
          </c:extLst>
        </c:ser>
        <c:ser>
          <c:idx val="1"/>
          <c:order val="1"/>
          <c:tx>
            <c:strRef>
              <c:f>'78731'!$A$5</c:f>
              <c:strCache>
                <c:ptCount val="1"/>
                <c:pt idx="0">
                  <c:v>Theft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'78731'!$B$3:$F$3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'78731'!$B$5:$F$5</c:f>
              <c:numCache>
                <c:formatCode>General</c:formatCode>
                <c:ptCount val="5"/>
                <c:pt idx="0">
                  <c:v>565</c:v>
                </c:pt>
                <c:pt idx="1">
                  <c:v>418</c:v>
                </c:pt>
                <c:pt idx="2">
                  <c:v>477</c:v>
                </c:pt>
                <c:pt idx="3">
                  <c:v>407</c:v>
                </c:pt>
                <c:pt idx="4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1A-4369-9CC7-EB05258A6D59}"/>
            </c:ext>
          </c:extLst>
        </c:ser>
        <c:ser>
          <c:idx val="2"/>
          <c:order val="2"/>
          <c:tx>
            <c:strRef>
              <c:f>'78731'!$A$6</c:f>
              <c:strCache>
                <c:ptCount val="1"/>
                <c:pt idx="0">
                  <c:v>Motor-V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'78731'!$B$3:$F$3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'78731'!$B$6:$F$6</c:f>
              <c:numCache>
                <c:formatCode>General</c:formatCode>
                <c:ptCount val="5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1A-4369-9CC7-EB05258A6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663040"/>
        <c:axId val="752653856"/>
      </c:areaChart>
      <c:catAx>
        <c:axId val="75266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653856"/>
        <c:crosses val="autoZero"/>
        <c:auto val="1"/>
        <c:lblAlgn val="ctr"/>
        <c:lblOffset val="100"/>
        <c:noMultiLvlLbl val="0"/>
      </c:catAx>
      <c:valAx>
        <c:axId val="75265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Crime 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663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Crime</a:t>
            </a:r>
            <a:r>
              <a:rPr lang="en-US" baseline="0"/>
              <a:t> 78746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'78746'!$A$4</c:f>
              <c:strCache>
                <c:ptCount val="1"/>
                <c:pt idx="0">
                  <c:v>Burglary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'78746'!$B$3:$F$3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'78746'!$B$4:$F$4</c:f>
              <c:numCache>
                <c:formatCode>General</c:formatCode>
                <c:ptCount val="5"/>
                <c:pt idx="0">
                  <c:v>43</c:v>
                </c:pt>
                <c:pt idx="1">
                  <c:v>36</c:v>
                </c:pt>
                <c:pt idx="2">
                  <c:v>55</c:v>
                </c:pt>
                <c:pt idx="3">
                  <c:v>53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1-4D56-9D4A-4A1915446F0A}"/>
            </c:ext>
          </c:extLst>
        </c:ser>
        <c:ser>
          <c:idx val="1"/>
          <c:order val="1"/>
          <c:tx>
            <c:strRef>
              <c:f>'78746'!$A$5</c:f>
              <c:strCache>
                <c:ptCount val="1"/>
                <c:pt idx="0">
                  <c:v>Theft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'78746'!$B$3:$F$3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'78746'!$B$5:$F$5</c:f>
              <c:numCache>
                <c:formatCode>General</c:formatCode>
                <c:ptCount val="5"/>
                <c:pt idx="0">
                  <c:v>1033</c:v>
                </c:pt>
                <c:pt idx="1">
                  <c:v>728</c:v>
                </c:pt>
                <c:pt idx="2">
                  <c:v>714</c:v>
                </c:pt>
                <c:pt idx="3">
                  <c:v>725</c:v>
                </c:pt>
                <c:pt idx="4">
                  <c:v>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81-4D56-9D4A-4A1915446F0A}"/>
            </c:ext>
          </c:extLst>
        </c:ser>
        <c:ser>
          <c:idx val="2"/>
          <c:order val="2"/>
          <c:tx>
            <c:strRef>
              <c:f>'78746'!$A$6</c:f>
              <c:strCache>
                <c:ptCount val="1"/>
                <c:pt idx="0">
                  <c:v>Motor-V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'78746'!$B$3:$F$3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'78746'!$B$6:$F$6</c:f>
              <c:numCache>
                <c:formatCode>General</c:formatCode>
                <c:ptCount val="5"/>
                <c:pt idx="0">
                  <c:v>27</c:v>
                </c:pt>
                <c:pt idx="1">
                  <c:v>24</c:v>
                </c:pt>
                <c:pt idx="2">
                  <c:v>35</c:v>
                </c:pt>
                <c:pt idx="3">
                  <c:v>41</c:v>
                </c:pt>
                <c:pt idx="4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81-4D56-9D4A-4A1915446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728656"/>
        <c:axId val="645727672"/>
      </c:areaChart>
      <c:catAx>
        <c:axId val="645728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727672"/>
        <c:crosses val="autoZero"/>
        <c:auto val="1"/>
        <c:lblAlgn val="ctr"/>
        <c:lblOffset val="100"/>
        <c:noMultiLvlLbl val="0"/>
      </c:catAx>
      <c:valAx>
        <c:axId val="64572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crime 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72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Median</a:t>
            </a:r>
            <a:r>
              <a:rPr lang="en-US" baseline="0"/>
              <a:t> Age by Zipcode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A70-2040-8A3A-358AF5B5868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A70-2040-8A3A-358AF5B5868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A70-2040-8A3A-358AF5B5868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A70-2040-8A3A-358AF5B5868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A70-2040-8A3A-358AF5B586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Totals!$A$24:$A$28</c:f>
              <c:numCache>
                <c:formatCode>General</c:formatCode>
                <c:ptCount val="5"/>
                <c:pt idx="0">
                  <c:v>78702</c:v>
                </c:pt>
                <c:pt idx="1">
                  <c:v>78704</c:v>
                </c:pt>
                <c:pt idx="2">
                  <c:v>78731</c:v>
                </c:pt>
                <c:pt idx="3">
                  <c:v>78746</c:v>
                </c:pt>
                <c:pt idx="4">
                  <c:v>78751</c:v>
                </c:pt>
              </c:numCache>
            </c:numRef>
          </c:cat>
          <c:val>
            <c:numRef>
              <c:f>Totals!$B$24:$B$28</c:f>
              <c:numCache>
                <c:formatCode>General</c:formatCode>
                <c:ptCount val="5"/>
                <c:pt idx="0">
                  <c:v>33</c:v>
                </c:pt>
                <c:pt idx="1">
                  <c:v>32</c:v>
                </c:pt>
                <c:pt idx="2">
                  <c:v>39</c:v>
                </c:pt>
                <c:pt idx="3">
                  <c:v>41</c:v>
                </c:pt>
                <c:pt idx="4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5F-4351-A101-D099FA5790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Crime</a:t>
            </a:r>
            <a:r>
              <a:rPr lang="en-US" baseline="0"/>
              <a:t> per Year by Zipcode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Totals!$B$32</c:f>
              <c:strCache>
                <c:ptCount val="1"/>
                <c:pt idx="0">
                  <c:v>2013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Totals!$A$33:$A$37</c:f>
              <c:numCache>
                <c:formatCode>General</c:formatCode>
                <c:ptCount val="5"/>
                <c:pt idx="0">
                  <c:v>78702</c:v>
                </c:pt>
                <c:pt idx="1">
                  <c:v>78704</c:v>
                </c:pt>
                <c:pt idx="2">
                  <c:v>78731</c:v>
                </c:pt>
                <c:pt idx="3">
                  <c:v>78746</c:v>
                </c:pt>
                <c:pt idx="4">
                  <c:v>78751</c:v>
                </c:pt>
              </c:numCache>
            </c:numRef>
          </c:cat>
          <c:val>
            <c:numRef>
              <c:f>Totals!$B$33:$B$37</c:f>
              <c:numCache>
                <c:formatCode>General</c:formatCode>
                <c:ptCount val="5"/>
                <c:pt idx="0">
                  <c:v>1981</c:v>
                </c:pt>
                <c:pt idx="1">
                  <c:v>2913</c:v>
                </c:pt>
                <c:pt idx="2">
                  <c:v>690</c:v>
                </c:pt>
                <c:pt idx="3">
                  <c:v>1103</c:v>
                </c:pt>
                <c:pt idx="4">
                  <c:v>1182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4A-462C-8BC1-E06F655B8185}"/>
            </c:ext>
          </c:extLst>
        </c:ser>
        <c:ser>
          <c:idx val="1"/>
          <c:order val="1"/>
          <c:tx>
            <c:strRef>
              <c:f>Totals!$C$32</c:f>
              <c:strCache>
                <c:ptCount val="1"/>
                <c:pt idx="0">
                  <c:v>2014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Totals!$A$33:$A$37</c:f>
              <c:numCache>
                <c:formatCode>General</c:formatCode>
                <c:ptCount val="5"/>
                <c:pt idx="0">
                  <c:v>78702</c:v>
                </c:pt>
                <c:pt idx="1">
                  <c:v>78704</c:v>
                </c:pt>
                <c:pt idx="2">
                  <c:v>78731</c:v>
                </c:pt>
                <c:pt idx="3">
                  <c:v>78746</c:v>
                </c:pt>
                <c:pt idx="4">
                  <c:v>78751</c:v>
                </c:pt>
              </c:numCache>
            </c:numRef>
          </c:cat>
          <c:val>
            <c:numRef>
              <c:f>Totals!$C$33:$C$37</c:f>
              <c:numCache>
                <c:formatCode>General</c:formatCode>
                <c:ptCount val="5"/>
                <c:pt idx="0">
                  <c:v>2027</c:v>
                </c:pt>
                <c:pt idx="1">
                  <c:v>2598</c:v>
                </c:pt>
                <c:pt idx="2">
                  <c:v>521</c:v>
                </c:pt>
                <c:pt idx="3">
                  <c:v>788</c:v>
                </c:pt>
                <c:pt idx="4">
                  <c:v>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4A-462C-8BC1-E06F655B8185}"/>
            </c:ext>
          </c:extLst>
        </c:ser>
        <c:ser>
          <c:idx val="2"/>
          <c:order val="2"/>
          <c:tx>
            <c:strRef>
              <c:f>Totals!$D$32</c:f>
              <c:strCache>
                <c:ptCount val="1"/>
                <c:pt idx="0">
                  <c:v>2015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Totals!$A$33:$A$37</c:f>
              <c:numCache>
                <c:formatCode>General</c:formatCode>
                <c:ptCount val="5"/>
                <c:pt idx="0">
                  <c:v>78702</c:v>
                </c:pt>
                <c:pt idx="1">
                  <c:v>78704</c:v>
                </c:pt>
                <c:pt idx="2">
                  <c:v>78731</c:v>
                </c:pt>
                <c:pt idx="3">
                  <c:v>78746</c:v>
                </c:pt>
                <c:pt idx="4">
                  <c:v>78751</c:v>
                </c:pt>
              </c:numCache>
            </c:numRef>
          </c:cat>
          <c:val>
            <c:numRef>
              <c:f>Totals!$D$33:$D$37</c:f>
              <c:numCache>
                <c:formatCode>General</c:formatCode>
                <c:ptCount val="5"/>
                <c:pt idx="0">
                  <c:v>1539</c:v>
                </c:pt>
                <c:pt idx="1">
                  <c:v>2453</c:v>
                </c:pt>
                <c:pt idx="2">
                  <c:v>556</c:v>
                </c:pt>
                <c:pt idx="3">
                  <c:v>804</c:v>
                </c:pt>
                <c:pt idx="4">
                  <c:v>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4A-462C-8BC1-E06F655B8185}"/>
            </c:ext>
          </c:extLst>
        </c:ser>
        <c:ser>
          <c:idx val="3"/>
          <c:order val="3"/>
          <c:tx>
            <c:strRef>
              <c:f>Totals!$E$32</c:f>
              <c:strCache>
                <c:ptCount val="1"/>
                <c:pt idx="0">
                  <c:v>2016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Totals!$A$33:$A$37</c:f>
              <c:numCache>
                <c:formatCode>General</c:formatCode>
                <c:ptCount val="5"/>
                <c:pt idx="0">
                  <c:v>78702</c:v>
                </c:pt>
                <c:pt idx="1">
                  <c:v>78704</c:v>
                </c:pt>
                <c:pt idx="2">
                  <c:v>78731</c:v>
                </c:pt>
                <c:pt idx="3">
                  <c:v>78746</c:v>
                </c:pt>
                <c:pt idx="4">
                  <c:v>78751</c:v>
                </c:pt>
              </c:numCache>
            </c:numRef>
          </c:cat>
          <c:val>
            <c:numRef>
              <c:f>Totals!$E$33:$E$37</c:f>
              <c:numCache>
                <c:formatCode>General</c:formatCode>
                <c:ptCount val="5"/>
                <c:pt idx="0">
                  <c:v>1383</c:v>
                </c:pt>
                <c:pt idx="1">
                  <c:v>2423</c:v>
                </c:pt>
                <c:pt idx="2">
                  <c:v>499</c:v>
                </c:pt>
                <c:pt idx="3">
                  <c:v>819</c:v>
                </c:pt>
                <c:pt idx="4">
                  <c:v>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4A-462C-8BC1-E06F655B8185}"/>
            </c:ext>
          </c:extLst>
        </c:ser>
        <c:ser>
          <c:idx val="4"/>
          <c:order val="4"/>
          <c:tx>
            <c:strRef>
              <c:f>Totals!$F$32</c:f>
              <c:strCache>
                <c:ptCount val="1"/>
                <c:pt idx="0">
                  <c:v>2017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Totals!$A$33:$A$37</c:f>
              <c:numCache>
                <c:formatCode>General</c:formatCode>
                <c:ptCount val="5"/>
                <c:pt idx="0">
                  <c:v>78702</c:v>
                </c:pt>
                <c:pt idx="1">
                  <c:v>78704</c:v>
                </c:pt>
                <c:pt idx="2">
                  <c:v>78731</c:v>
                </c:pt>
                <c:pt idx="3">
                  <c:v>78746</c:v>
                </c:pt>
                <c:pt idx="4">
                  <c:v>78751</c:v>
                </c:pt>
              </c:numCache>
            </c:numRef>
          </c:cat>
          <c:val>
            <c:numRef>
              <c:f>Totals!$F$33:$F$37</c:f>
              <c:numCache>
                <c:formatCode>General</c:formatCode>
                <c:ptCount val="5"/>
                <c:pt idx="0">
                  <c:v>1407</c:v>
                </c:pt>
                <c:pt idx="1">
                  <c:v>2334</c:v>
                </c:pt>
                <c:pt idx="2">
                  <c:v>440</c:v>
                </c:pt>
                <c:pt idx="3">
                  <c:v>785</c:v>
                </c:pt>
                <c:pt idx="4">
                  <c:v>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4A-462C-8BC1-E06F655B8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80970288"/>
        <c:axId val="580970944"/>
      </c:barChart>
      <c:catAx>
        <c:axId val="58097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970944"/>
        <c:crosses val="autoZero"/>
        <c:auto val="1"/>
        <c:lblAlgn val="ctr"/>
        <c:lblOffset val="100"/>
        <c:noMultiLvlLbl val="0"/>
      </c:catAx>
      <c:valAx>
        <c:axId val="58097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crime</a:t>
                </a:r>
                <a:r>
                  <a:rPr lang="en-US" baseline="0"/>
                  <a:t> instances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97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Household</a:t>
            </a:r>
            <a:r>
              <a:rPr lang="en-US" baseline="0"/>
              <a:t> Income per Year by Zipcode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Totals!$B$40</c:f>
              <c:strCache>
                <c:ptCount val="1"/>
                <c:pt idx="0">
                  <c:v>2013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Totals!$A$41:$A$45</c:f>
              <c:numCache>
                <c:formatCode>General</c:formatCode>
                <c:ptCount val="5"/>
                <c:pt idx="0">
                  <c:v>78702</c:v>
                </c:pt>
                <c:pt idx="1">
                  <c:v>78704</c:v>
                </c:pt>
                <c:pt idx="2">
                  <c:v>78731</c:v>
                </c:pt>
                <c:pt idx="3">
                  <c:v>78746</c:v>
                </c:pt>
                <c:pt idx="4">
                  <c:v>78751</c:v>
                </c:pt>
              </c:numCache>
            </c:numRef>
          </c:cat>
          <c:val>
            <c:numRef>
              <c:f>Totals!$B$41:$B$45</c:f>
              <c:numCache>
                <c:formatCode>_-"$"* #,##0_-;\-"$"* #,##0_-;_-"$"* "-"??_-;_-@_-</c:formatCode>
                <c:ptCount val="5"/>
                <c:pt idx="0">
                  <c:v>36197</c:v>
                </c:pt>
                <c:pt idx="1">
                  <c:v>50930</c:v>
                </c:pt>
                <c:pt idx="2">
                  <c:v>75269</c:v>
                </c:pt>
                <c:pt idx="3">
                  <c:v>128936</c:v>
                </c:pt>
                <c:pt idx="4">
                  <c:v>39032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C8-4203-A6E9-EA8BE198B5AE}"/>
            </c:ext>
          </c:extLst>
        </c:ser>
        <c:ser>
          <c:idx val="1"/>
          <c:order val="1"/>
          <c:tx>
            <c:strRef>
              <c:f>Totals!$C$40</c:f>
              <c:strCache>
                <c:ptCount val="1"/>
                <c:pt idx="0">
                  <c:v>2014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Totals!$A$41:$A$45</c:f>
              <c:numCache>
                <c:formatCode>General</c:formatCode>
                <c:ptCount val="5"/>
                <c:pt idx="0">
                  <c:v>78702</c:v>
                </c:pt>
                <c:pt idx="1">
                  <c:v>78704</c:v>
                </c:pt>
                <c:pt idx="2">
                  <c:v>78731</c:v>
                </c:pt>
                <c:pt idx="3">
                  <c:v>78746</c:v>
                </c:pt>
                <c:pt idx="4">
                  <c:v>78751</c:v>
                </c:pt>
              </c:numCache>
            </c:numRef>
          </c:cat>
          <c:val>
            <c:numRef>
              <c:f>Totals!$C$41:$C$45</c:f>
              <c:numCache>
                <c:formatCode>_-"$"* #,##0_-;\-"$"* #,##0_-;_-"$"* "-"??_-;_-@_-</c:formatCode>
                <c:ptCount val="5"/>
                <c:pt idx="0">
                  <c:v>37690</c:v>
                </c:pt>
                <c:pt idx="1">
                  <c:v>52306</c:v>
                </c:pt>
                <c:pt idx="2">
                  <c:v>79315</c:v>
                </c:pt>
                <c:pt idx="3">
                  <c:v>128556</c:v>
                </c:pt>
                <c:pt idx="4">
                  <c:v>41279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C8-4203-A6E9-EA8BE198B5AE}"/>
            </c:ext>
          </c:extLst>
        </c:ser>
        <c:ser>
          <c:idx val="2"/>
          <c:order val="2"/>
          <c:tx>
            <c:strRef>
              <c:f>Totals!$D$40</c:f>
              <c:strCache>
                <c:ptCount val="1"/>
                <c:pt idx="0">
                  <c:v>2015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Totals!$A$41:$A$45</c:f>
              <c:numCache>
                <c:formatCode>General</c:formatCode>
                <c:ptCount val="5"/>
                <c:pt idx="0">
                  <c:v>78702</c:v>
                </c:pt>
                <c:pt idx="1">
                  <c:v>78704</c:v>
                </c:pt>
                <c:pt idx="2">
                  <c:v>78731</c:v>
                </c:pt>
                <c:pt idx="3">
                  <c:v>78746</c:v>
                </c:pt>
                <c:pt idx="4">
                  <c:v>78751</c:v>
                </c:pt>
              </c:numCache>
            </c:numRef>
          </c:cat>
          <c:val>
            <c:numRef>
              <c:f>Totals!$D$41:$D$45</c:f>
              <c:numCache>
                <c:formatCode>_-"$"* #,##0_-;\-"$"* #,##0_-;_-"$"* "-"??_-;_-@_-</c:formatCode>
                <c:ptCount val="5"/>
                <c:pt idx="0">
                  <c:v>41016</c:v>
                </c:pt>
                <c:pt idx="1">
                  <c:v>58601</c:v>
                </c:pt>
                <c:pt idx="2">
                  <c:v>82892</c:v>
                </c:pt>
                <c:pt idx="3">
                  <c:v>128184</c:v>
                </c:pt>
                <c:pt idx="4">
                  <c:v>45726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C8-4203-A6E9-EA8BE198B5AE}"/>
            </c:ext>
          </c:extLst>
        </c:ser>
        <c:ser>
          <c:idx val="3"/>
          <c:order val="3"/>
          <c:tx>
            <c:strRef>
              <c:f>Totals!$E$40</c:f>
              <c:strCache>
                <c:ptCount val="1"/>
                <c:pt idx="0">
                  <c:v>2016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Totals!$A$41:$A$45</c:f>
              <c:numCache>
                <c:formatCode>General</c:formatCode>
                <c:ptCount val="5"/>
                <c:pt idx="0">
                  <c:v>78702</c:v>
                </c:pt>
                <c:pt idx="1">
                  <c:v>78704</c:v>
                </c:pt>
                <c:pt idx="2">
                  <c:v>78731</c:v>
                </c:pt>
                <c:pt idx="3">
                  <c:v>78746</c:v>
                </c:pt>
                <c:pt idx="4">
                  <c:v>78751</c:v>
                </c:pt>
              </c:numCache>
            </c:numRef>
          </c:cat>
          <c:val>
            <c:numRef>
              <c:f>Totals!$E$41:$E$45</c:f>
              <c:numCache>
                <c:formatCode>_-"$"* #,##0_-;\-"$"* #,##0_-;_-"$"* "-"??_-;_-@_-</c:formatCode>
                <c:ptCount val="5"/>
                <c:pt idx="0">
                  <c:v>48174</c:v>
                </c:pt>
                <c:pt idx="1">
                  <c:v>62283</c:v>
                </c:pt>
                <c:pt idx="2">
                  <c:v>83438</c:v>
                </c:pt>
                <c:pt idx="3">
                  <c:v>132551</c:v>
                </c:pt>
                <c:pt idx="4">
                  <c:v>51567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C8-4203-A6E9-EA8BE198B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80977832"/>
        <c:axId val="580978488"/>
      </c:barChart>
      <c:catAx>
        <c:axId val="580977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978488"/>
        <c:crosses val="autoZero"/>
        <c:auto val="1"/>
        <c:lblAlgn val="ctr"/>
        <c:lblOffset val="100"/>
        <c:noMultiLvlLbl val="0"/>
      </c:catAx>
      <c:valAx>
        <c:axId val="58097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household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977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House/Price</a:t>
            </a:r>
            <a:r>
              <a:rPr lang="en-US" baseline="0"/>
              <a:t> to Income Ratio by Zipcode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Totals!$B$48</c:f>
              <c:strCache>
                <c:ptCount val="1"/>
                <c:pt idx="0">
                  <c:v>2013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Totals!$A$49:$A$53</c:f>
              <c:numCache>
                <c:formatCode>General</c:formatCode>
                <c:ptCount val="5"/>
                <c:pt idx="0">
                  <c:v>78702</c:v>
                </c:pt>
                <c:pt idx="1">
                  <c:v>78704</c:v>
                </c:pt>
                <c:pt idx="2">
                  <c:v>78731</c:v>
                </c:pt>
                <c:pt idx="3">
                  <c:v>78746</c:v>
                </c:pt>
                <c:pt idx="4">
                  <c:v>78751</c:v>
                </c:pt>
              </c:numCache>
            </c:numRef>
          </c:cat>
          <c:val>
            <c:numRef>
              <c:f>Totals!$B$49:$B$53</c:f>
              <c:numCache>
                <c:formatCode>0.0"x"</c:formatCode>
                <c:ptCount val="5"/>
                <c:pt idx="0">
                  <c:v>5.8071220139106838</c:v>
                </c:pt>
                <c:pt idx="1">
                  <c:v>4.4950971092606915</c:v>
                </c:pt>
                <c:pt idx="2">
                  <c:v>8.023305433934647</c:v>
                </c:pt>
                <c:pt idx="3">
                  <c:v>4.6239041825201577</c:v>
                </c:pt>
                <c:pt idx="4">
                  <c:v>9.7850878636746508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3C-4AE7-886C-A679621B1622}"/>
            </c:ext>
          </c:extLst>
        </c:ser>
        <c:ser>
          <c:idx val="1"/>
          <c:order val="1"/>
          <c:tx>
            <c:strRef>
              <c:f>Totals!$C$48</c:f>
              <c:strCache>
                <c:ptCount val="1"/>
                <c:pt idx="0">
                  <c:v>2014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Totals!$A$49:$A$53</c:f>
              <c:numCache>
                <c:formatCode>General</c:formatCode>
                <c:ptCount val="5"/>
                <c:pt idx="0">
                  <c:v>78702</c:v>
                </c:pt>
                <c:pt idx="1">
                  <c:v>78704</c:v>
                </c:pt>
                <c:pt idx="2">
                  <c:v>78731</c:v>
                </c:pt>
                <c:pt idx="3">
                  <c:v>78746</c:v>
                </c:pt>
                <c:pt idx="4">
                  <c:v>78751</c:v>
                </c:pt>
              </c:numCache>
            </c:numRef>
          </c:cat>
          <c:val>
            <c:numRef>
              <c:f>Totals!$C$49:$C$53</c:f>
              <c:numCache>
                <c:formatCode>0.0"x"</c:formatCode>
                <c:ptCount val="5"/>
                <c:pt idx="0">
                  <c:v>8.0565074212226584</c:v>
                </c:pt>
                <c:pt idx="1">
                  <c:v>5.977567234939472</c:v>
                </c:pt>
                <c:pt idx="2">
                  <c:v>8.6225553794323648</c:v>
                </c:pt>
                <c:pt idx="3">
                  <c:v>5.535356877233867</c:v>
                </c:pt>
                <c:pt idx="4">
                  <c:v>10.09301895135369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3C-4AE7-886C-A679621B1622}"/>
            </c:ext>
          </c:extLst>
        </c:ser>
        <c:ser>
          <c:idx val="2"/>
          <c:order val="2"/>
          <c:tx>
            <c:strRef>
              <c:f>Totals!$D$48</c:f>
              <c:strCache>
                <c:ptCount val="1"/>
                <c:pt idx="0">
                  <c:v>2015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Totals!$A$49:$A$53</c:f>
              <c:numCache>
                <c:formatCode>General</c:formatCode>
                <c:ptCount val="5"/>
                <c:pt idx="0">
                  <c:v>78702</c:v>
                </c:pt>
                <c:pt idx="1">
                  <c:v>78704</c:v>
                </c:pt>
                <c:pt idx="2">
                  <c:v>78731</c:v>
                </c:pt>
                <c:pt idx="3">
                  <c:v>78746</c:v>
                </c:pt>
                <c:pt idx="4">
                  <c:v>78751</c:v>
                </c:pt>
              </c:numCache>
            </c:numRef>
          </c:cat>
          <c:val>
            <c:numRef>
              <c:f>Totals!$D$49:$D$53</c:f>
              <c:numCache>
                <c:formatCode>0.0"x"</c:formatCode>
                <c:ptCount val="5"/>
                <c:pt idx="0">
                  <c:v>8.5252970097059926</c:v>
                </c:pt>
                <c:pt idx="1">
                  <c:v>5.9351846304186449</c:v>
                </c:pt>
                <c:pt idx="2">
                  <c:v>8.6116193771854217</c:v>
                </c:pt>
                <c:pt idx="3">
                  <c:v>6.0684924097265416</c:v>
                </c:pt>
                <c:pt idx="4">
                  <c:v>10.263633050091501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3C-4AE7-886C-A679621B1622}"/>
            </c:ext>
          </c:extLst>
        </c:ser>
        <c:ser>
          <c:idx val="3"/>
          <c:order val="3"/>
          <c:tx>
            <c:strRef>
              <c:f>Totals!$E$48</c:f>
              <c:strCache>
                <c:ptCount val="1"/>
                <c:pt idx="0">
                  <c:v>2016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Totals!$A$49:$A$53</c:f>
              <c:numCache>
                <c:formatCode>General</c:formatCode>
                <c:ptCount val="5"/>
                <c:pt idx="0">
                  <c:v>78702</c:v>
                </c:pt>
                <c:pt idx="1">
                  <c:v>78704</c:v>
                </c:pt>
                <c:pt idx="2">
                  <c:v>78731</c:v>
                </c:pt>
                <c:pt idx="3">
                  <c:v>78746</c:v>
                </c:pt>
                <c:pt idx="4">
                  <c:v>78751</c:v>
                </c:pt>
              </c:numCache>
            </c:numRef>
          </c:cat>
          <c:val>
            <c:numRef>
              <c:f>Totals!$E$49:$E$53</c:f>
              <c:numCache>
                <c:formatCode>0.0"x"</c:formatCode>
                <c:ptCount val="5"/>
                <c:pt idx="0">
                  <c:v>8.3204730889740315</c:v>
                </c:pt>
                <c:pt idx="1">
                  <c:v>6.0769060843231539</c:v>
                </c:pt>
                <c:pt idx="2">
                  <c:v>9.274788022869771</c:v>
                </c:pt>
                <c:pt idx="3">
                  <c:v>6.3509835289204535</c:v>
                </c:pt>
                <c:pt idx="4">
                  <c:v>10.076191864149262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3C-4AE7-886C-A679621B1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17171272"/>
        <c:axId val="1317164712"/>
      </c:barChart>
      <c:catAx>
        <c:axId val="1317171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164712"/>
        <c:crosses val="autoZero"/>
        <c:auto val="1"/>
        <c:lblAlgn val="ctr"/>
        <c:lblOffset val="100"/>
        <c:noMultiLvlLbl val="0"/>
      </c:catAx>
      <c:valAx>
        <c:axId val="131716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&quot;x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171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2013-2017 % Change in Home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Totals!$A$16:$A$20</c:f>
              <c:numCache>
                <c:formatCode>General</c:formatCode>
                <c:ptCount val="5"/>
                <c:pt idx="0">
                  <c:v>78702</c:v>
                </c:pt>
                <c:pt idx="1">
                  <c:v>78704</c:v>
                </c:pt>
                <c:pt idx="2">
                  <c:v>78731</c:v>
                </c:pt>
                <c:pt idx="3">
                  <c:v>78746</c:v>
                </c:pt>
                <c:pt idx="4">
                  <c:v>78751</c:v>
                </c:pt>
              </c:numCache>
            </c:numRef>
          </c:cat>
          <c:val>
            <c:numRef>
              <c:f>Totals!$B$16:$B$20</c:f>
              <c:numCache>
                <c:formatCode>0%</c:formatCode>
                <c:ptCount val="5"/>
                <c:pt idx="0">
                  <c:v>1.13220632354163</c:v>
                </c:pt>
                <c:pt idx="1">
                  <c:v>0.87133151994076397</c:v>
                </c:pt>
                <c:pt idx="2">
                  <c:v>0.30786072596531799</c:v>
                </c:pt>
                <c:pt idx="3">
                  <c:v>0.45895561943875696</c:v>
                </c:pt>
                <c:pt idx="4">
                  <c:v>0.42789434313833902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BB-6C41-8F4F-17B8F5EE9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99954208"/>
        <c:axId val="499383792"/>
      </c:barChart>
      <c:catAx>
        <c:axId val="4999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83792"/>
        <c:crosses val="autoZero"/>
        <c:auto val="1"/>
        <c:lblAlgn val="ctr"/>
        <c:lblOffset val="100"/>
        <c:noMultiLvlLbl val="0"/>
      </c:catAx>
      <c:valAx>
        <c:axId val="49938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95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2013-2016</a:t>
            </a:r>
            <a:r>
              <a:rPr lang="en-US" baseline="0"/>
              <a:t> % Change in Income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Totals!$A$9:$A$13</c:f>
              <c:numCache>
                <c:formatCode>General</c:formatCode>
                <c:ptCount val="5"/>
                <c:pt idx="0">
                  <c:v>78702</c:v>
                </c:pt>
                <c:pt idx="1">
                  <c:v>78704</c:v>
                </c:pt>
                <c:pt idx="2">
                  <c:v>78731</c:v>
                </c:pt>
                <c:pt idx="3">
                  <c:v>78746</c:v>
                </c:pt>
                <c:pt idx="4">
                  <c:v>78751</c:v>
                </c:pt>
              </c:numCache>
            </c:numRef>
          </c:cat>
          <c:val>
            <c:numRef>
              <c:f>Totals!$B$9:$B$13</c:f>
              <c:numCache>
                <c:formatCode>0%</c:formatCode>
                <c:ptCount val="5"/>
                <c:pt idx="0">
                  <c:v>0.33088377489847226</c:v>
                </c:pt>
                <c:pt idx="1">
                  <c:v>0.22291380325937563</c:v>
                </c:pt>
                <c:pt idx="2">
                  <c:v>0.10853073642535439</c:v>
                </c:pt>
                <c:pt idx="3">
                  <c:v>2.8037165725631322E-2</c:v>
                </c:pt>
                <c:pt idx="4">
                  <c:v>0.3211467513834802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18-0448-B7D1-C8A44C725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01926448"/>
        <c:axId val="501928128"/>
      </c:barChart>
      <c:catAx>
        <c:axId val="50192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928128"/>
        <c:crosses val="autoZero"/>
        <c:auto val="1"/>
        <c:lblAlgn val="ctr"/>
        <c:lblOffset val="100"/>
        <c:noMultiLvlLbl val="0"/>
      </c:catAx>
      <c:valAx>
        <c:axId val="50192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92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4" Type="http://schemas.openxmlformats.org/officeDocument/2006/relationships/chart" Target="../charts/chart2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4" Type="http://schemas.openxmlformats.org/officeDocument/2006/relationships/chart" Target="../charts/chart3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4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792956</xdr:colOff>
      <xdr:row>0</xdr:row>
      <xdr:rowOff>28575</xdr:rowOff>
    </xdr:from>
    <xdr:to>
      <xdr:col>13</xdr:col>
      <xdr:colOff>209550</xdr:colOff>
      <xdr:row>18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3BCA8B-59D9-4681-A5F6-B44F98F56E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592930</xdr:colOff>
      <xdr:row>2</xdr:row>
      <xdr:rowOff>9525</xdr:rowOff>
    </xdr:from>
    <xdr:to>
      <xdr:col>29</xdr:col>
      <xdr:colOff>631030</xdr:colOff>
      <xdr:row>17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804C869-19DE-4161-A244-D111010618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50005</xdr:colOff>
      <xdr:row>2</xdr:row>
      <xdr:rowOff>19050</xdr:rowOff>
    </xdr:from>
    <xdr:to>
      <xdr:col>37</xdr:col>
      <xdr:colOff>88105</xdr:colOff>
      <xdr:row>17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8B36F9C-3D25-4C7D-A6F0-CE122FA818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597692</xdr:colOff>
      <xdr:row>17</xdr:row>
      <xdr:rowOff>95250</xdr:rowOff>
    </xdr:from>
    <xdr:to>
      <xdr:col>29</xdr:col>
      <xdr:colOff>635792</xdr:colOff>
      <xdr:row>32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E77F529-DDC9-43F6-8FDA-16712DEEF0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288129</xdr:colOff>
      <xdr:row>0</xdr:row>
      <xdr:rowOff>28575</xdr:rowOff>
    </xdr:from>
    <xdr:to>
      <xdr:col>21</xdr:col>
      <xdr:colOff>28575</xdr:colOff>
      <xdr:row>18</xdr:row>
      <xdr:rowOff>28575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821D480-081A-4885-8C42-80F8BA6EF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778668</xdr:colOff>
      <xdr:row>18</xdr:row>
      <xdr:rowOff>66674</xdr:rowOff>
    </xdr:from>
    <xdr:to>
      <xdr:col>13</xdr:col>
      <xdr:colOff>209550</xdr:colOff>
      <xdr:row>36</xdr:row>
      <xdr:rowOff>28575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8E8DE01-10E9-40D9-B3D2-6B925A18FD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297653</xdr:colOff>
      <xdr:row>18</xdr:row>
      <xdr:rowOff>66674</xdr:rowOff>
    </xdr:from>
    <xdr:to>
      <xdr:col>21</xdr:col>
      <xdr:colOff>85724</xdr:colOff>
      <xdr:row>36</xdr:row>
      <xdr:rowOff>19049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591EBB9-D2EE-4F93-88B1-DA7BEE1D98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139700</xdr:colOff>
      <xdr:row>2</xdr:row>
      <xdr:rowOff>152400</xdr:rowOff>
    </xdr:from>
    <xdr:to>
      <xdr:col>47</xdr:col>
      <xdr:colOff>0</xdr:colOff>
      <xdr:row>17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15D084-5B5C-4447-8E6C-A73A09A1F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40</xdr:col>
      <xdr:colOff>152400</xdr:colOff>
      <xdr:row>17</xdr:row>
      <xdr:rowOff>127000</xdr:rowOff>
    </xdr:from>
    <xdr:to>
      <xdr:col>47</xdr:col>
      <xdr:colOff>12700</xdr:colOff>
      <xdr:row>32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552315-A245-A345-B743-AAA95F50E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47</xdr:col>
      <xdr:colOff>63500</xdr:colOff>
      <xdr:row>2</xdr:row>
      <xdr:rowOff>139700</xdr:rowOff>
    </xdr:from>
    <xdr:to>
      <xdr:col>53</xdr:col>
      <xdr:colOff>596900</xdr:colOff>
      <xdr:row>17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E46DF4-2754-4641-95FC-19F01FB3B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435768</xdr:colOff>
      <xdr:row>0</xdr:row>
      <xdr:rowOff>38100</xdr:rowOff>
    </xdr:from>
    <xdr:to>
      <xdr:col>13</xdr:col>
      <xdr:colOff>473868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006B13-14CE-4CD8-B837-82302F241F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445293</xdr:colOff>
      <xdr:row>16</xdr:row>
      <xdr:rowOff>19050</xdr:rowOff>
    </xdr:from>
    <xdr:to>
      <xdr:col>13</xdr:col>
      <xdr:colOff>483393</xdr:colOff>
      <xdr:row>31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338652-D6F6-4507-AFF0-AACE15AC15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2380</xdr:colOff>
      <xdr:row>0</xdr:row>
      <xdr:rowOff>28575</xdr:rowOff>
    </xdr:from>
    <xdr:to>
      <xdr:col>21</xdr:col>
      <xdr:colOff>40480</xdr:colOff>
      <xdr:row>15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CFB812-912B-419B-9EB4-6032EDF39A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645318</xdr:colOff>
      <xdr:row>16</xdr:row>
      <xdr:rowOff>0</xdr:rowOff>
    </xdr:from>
    <xdr:to>
      <xdr:col>21</xdr:col>
      <xdr:colOff>35718</xdr:colOff>
      <xdr:row>31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314BFE-65E1-4825-83E5-18C592577B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159543</xdr:colOff>
      <xdr:row>0</xdr:row>
      <xdr:rowOff>47625</xdr:rowOff>
    </xdr:from>
    <xdr:to>
      <xdr:col>13</xdr:col>
      <xdr:colOff>197643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3F34E6-5383-4A31-9885-38BD0442BE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169068</xdr:colOff>
      <xdr:row>16</xdr:row>
      <xdr:rowOff>9525</xdr:rowOff>
    </xdr:from>
    <xdr:to>
      <xdr:col>13</xdr:col>
      <xdr:colOff>207168</xdr:colOff>
      <xdr:row>31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825A00-8362-4EAA-BDD3-47251BF3D3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311943</xdr:colOff>
      <xdr:row>0</xdr:row>
      <xdr:rowOff>47625</xdr:rowOff>
    </xdr:from>
    <xdr:to>
      <xdr:col>20</xdr:col>
      <xdr:colOff>350043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B1B64B-5B71-49D1-82CF-18ED507322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335755</xdr:colOff>
      <xdr:row>16</xdr:row>
      <xdr:rowOff>0</xdr:rowOff>
    </xdr:from>
    <xdr:to>
      <xdr:col>20</xdr:col>
      <xdr:colOff>373855</xdr:colOff>
      <xdr:row>31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FE7E8DD-14C6-4C2D-8546-E3726D9D5F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607218</xdr:colOff>
      <xdr:row>0</xdr:row>
      <xdr:rowOff>19050</xdr:rowOff>
    </xdr:from>
    <xdr:to>
      <xdr:col>13</xdr:col>
      <xdr:colOff>645318</xdr:colOff>
      <xdr:row>15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5C0487-AF31-4530-8A80-0D6F59414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607218</xdr:colOff>
      <xdr:row>15</xdr:row>
      <xdr:rowOff>133350</xdr:rowOff>
    </xdr:from>
    <xdr:to>
      <xdr:col>13</xdr:col>
      <xdr:colOff>645318</xdr:colOff>
      <xdr:row>30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3B3D27-4B84-4ECD-80C5-9F362533E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92868</xdr:colOff>
      <xdr:row>0</xdr:row>
      <xdr:rowOff>19050</xdr:rowOff>
    </xdr:from>
    <xdr:to>
      <xdr:col>21</xdr:col>
      <xdr:colOff>130968</xdr:colOff>
      <xdr:row>15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B1819F5-B89A-4E36-B4F0-F9F040ACB6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88105</xdr:colOff>
      <xdr:row>15</xdr:row>
      <xdr:rowOff>133350</xdr:rowOff>
    </xdr:from>
    <xdr:to>
      <xdr:col>21</xdr:col>
      <xdr:colOff>126205</xdr:colOff>
      <xdr:row>30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B221F4D-62EC-474A-9C43-919209305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578643</xdr:colOff>
      <xdr:row>0</xdr:row>
      <xdr:rowOff>28575</xdr:rowOff>
    </xdr:from>
    <xdr:to>
      <xdr:col>13</xdr:col>
      <xdr:colOff>616743</xdr:colOff>
      <xdr:row>15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1698BF-00D0-4676-B077-72BAA0E04D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588168</xdr:colOff>
      <xdr:row>15</xdr:row>
      <xdr:rowOff>142875</xdr:rowOff>
    </xdr:from>
    <xdr:to>
      <xdr:col>13</xdr:col>
      <xdr:colOff>626268</xdr:colOff>
      <xdr:row>30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A93312-2EF9-4597-B880-29607C0BCC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64293</xdr:colOff>
      <xdr:row>0</xdr:row>
      <xdr:rowOff>28575</xdr:rowOff>
    </xdr:from>
    <xdr:to>
      <xdr:col>21</xdr:col>
      <xdr:colOff>102393</xdr:colOff>
      <xdr:row>15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78F44D-62C9-456F-B193-72277C3F69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69055</xdr:colOff>
      <xdr:row>15</xdr:row>
      <xdr:rowOff>142875</xdr:rowOff>
    </xdr:from>
    <xdr:to>
      <xdr:col>21</xdr:col>
      <xdr:colOff>107155</xdr:colOff>
      <xdr:row>30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F18D41-4F3B-47D9-A248-3B68BBD2B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197643</xdr:colOff>
      <xdr:row>0</xdr:row>
      <xdr:rowOff>38100</xdr:rowOff>
    </xdr:from>
    <xdr:to>
      <xdr:col>13</xdr:col>
      <xdr:colOff>235743</xdr:colOff>
      <xdr:row>15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CACBBD-D4A6-4247-9CB7-FB5723EA6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197643</xdr:colOff>
      <xdr:row>15</xdr:row>
      <xdr:rowOff>142875</xdr:rowOff>
    </xdr:from>
    <xdr:to>
      <xdr:col>13</xdr:col>
      <xdr:colOff>235743</xdr:colOff>
      <xdr:row>30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85A54F-2D38-4A61-9E00-165C034A3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335755</xdr:colOff>
      <xdr:row>0</xdr:row>
      <xdr:rowOff>38100</xdr:rowOff>
    </xdr:from>
    <xdr:to>
      <xdr:col>20</xdr:col>
      <xdr:colOff>373855</xdr:colOff>
      <xdr:row>15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E82E88-BD25-4624-A129-9B43738D0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350043</xdr:colOff>
      <xdr:row>15</xdr:row>
      <xdr:rowOff>152400</xdr:rowOff>
    </xdr:from>
    <xdr:to>
      <xdr:col>20</xdr:col>
      <xdr:colOff>388143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4A4E0B-6008-427F-A39B-548DDCE02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38100</xdr:colOff>
      <xdr:row>15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9ACF4E-FC31-4F5D-8F33-0CB8640A06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0</xdr:row>
      <xdr:rowOff>0</xdr:rowOff>
    </xdr:from>
    <xdr:to>
      <xdr:col>14</xdr:col>
      <xdr:colOff>57150</xdr:colOff>
      <xdr:row>15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CB6AF8-1AEA-4ED3-BE52-A3DB9A2978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19050</xdr:rowOff>
    </xdr:from>
    <xdr:to>
      <xdr:col>7</xdr:col>
      <xdr:colOff>38100</xdr:colOff>
      <xdr:row>30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41D5CE-BD09-44F6-BB02-40A1F186A7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28575</xdr:colOff>
      <xdr:row>15</xdr:row>
      <xdr:rowOff>28575</xdr:rowOff>
    </xdr:from>
    <xdr:to>
      <xdr:col>14</xdr:col>
      <xdr:colOff>66675</xdr:colOff>
      <xdr:row>30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1EC1B9-26DB-4A24-A822-B1F98D4983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4"/>
  <sheetViews>
    <sheetView tabSelected="1" topLeftCell="AC3" workbookViewId="0">
      <selection activeCell="AL24" sqref="AL24"/>
    </sheetView>
  </sheetViews>
  <sheetFormatPr baseColWidth="10" defaultColWidth="8.83203125" defaultRowHeight="15"/>
  <cols>
    <col min="1" max="1" width="6.1640625" bestFit="1" customWidth="1"/>
    <col min="2" max="2" width="17.6640625" bestFit="1" customWidth="1"/>
    <col min="3" max="6" width="16.5" bestFit="1" customWidth="1"/>
    <col min="7" max="7" width="12.83203125" bestFit="1" customWidth="1"/>
    <col min="9" max="9" width="12.83203125" bestFit="1" customWidth="1"/>
    <col min="11" max="11" width="12.83203125" bestFit="1" customWidth="1"/>
  </cols>
  <sheetData>
    <row r="1" spans="1:6">
      <c r="B1">
        <v>2013</v>
      </c>
      <c r="C1">
        <v>2014</v>
      </c>
      <c r="D1">
        <v>2015</v>
      </c>
      <c r="E1">
        <v>2016</v>
      </c>
      <c r="F1">
        <v>2017</v>
      </c>
    </row>
    <row r="2" spans="1:6">
      <c r="A2">
        <v>78702</v>
      </c>
      <c r="B2" s="1">
        <v>210200.39553752501</v>
      </c>
      <c r="C2" s="1">
        <v>303649.764705882</v>
      </c>
      <c r="D2" s="1">
        <v>349673.58215010102</v>
      </c>
      <c r="E2" s="1">
        <v>400830.47058823501</v>
      </c>
      <c r="F2" s="1">
        <v>448190.61257606401</v>
      </c>
    </row>
    <row r="3" spans="1:6">
      <c r="A3">
        <v>78704</v>
      </c>
      <c r="B3" s="1">
        <v>228935.29577464701</v>
      </c>
      <c r="C3" s="1">
        <v>312662.63179074402</v>
      </c>
      <c r="D3" s="1">
        <v>347807.75452716299</v>
      </c>
      <c r="E3" s="1">
        <v>378487.941649899</v>
      </c>
      <c r="F3" s="1">
        <v>428413.83501005999</v>
      </c>
    </row>
    <row r="4" spans="1:6">
      <c r="A4">
        <v>78731</v>
      </c>
      <c r="B4" s="1">
        <v>603906.17670682701</v>
      </c>
      <c r="C4" s="1">
        <v>683897.97991967795</v>
      </c>
      <c r="D4" s="1">
        <v>713834.35341365403</v>
      </c>
      <c r="E4" s="1">
        <v>773869.763052208</v>
      </c>
      <c r="F4" s="1">
        <v>789825.17068273097</v>
      </c>
    </row>
    <row r="5" spans="1:6">
      <c r="A5">
        <v>78746</v>
      </c>
      <c r="B5" s="1">
        <v>596187.70967741904</v>
      </c>
      <c r="C5" s="1">
        <v>711603.33870967699</v>
      </c>
      <c r="D5" s="1">
        <v>777883.63104838703</v>
      </c>
      <c r="E5" s="1">
        <v>841829.21774193505</v>
      </c>
      <c r="F5" s="1">
        <v>869811.40927419299</v>
      </c>
    </row>
    <row r="6" spans="1:6">
      <c r="A6">
        <v>78751</v>
      </c>
      <c r="B6" s="1">
        <v>381931.54949494899</v>
      </c>
      <c r="C6" s="1">
        <v>416629.729292929</v>
      </c>
      <c r="D6" s="1">
        <v>469314.88484848401</v>
      </c>
      <c r="E6" s="1">
        <v>519598.98585858499</v>
      </c>
      <c r="F6" s="1">
        <v>545357.89898989897</v>
      </c>
    </row>
    <row r="8" spans="1:6">
      <c r="B8" t="s">
        <v>7</v>
      </c>
    </row>
    <row r="9" spans="1:6">
      <c r="A9">
        <v>78702</v>
      </c>
      <c r="B9" s="2">
        <v>0.33088377489847226</v>
      </c>
    </row>
    <row r="10" spans="1:6">
      <c r="A10">
        <v>78704</v>
      </c>
      <c r="B10" s="2">
        <v>0.22291380325937563</v>
      </c>
    </row>
    <row r="11" spans="1:6">
      <c r="A11">
        <v>78731</v>
      </c>
      <c r="B11" s="2">
        <v>0.10853073642535439</v>
      </c>
    </row>
    <row r="12" spans="1:6">
      <c r="A12">
        <v>78746</v>
      </c>
      <c r="B12" s="2">
        <v>2.8037165725631322E-2</v>
      </c>
    </row>
    <row r="13" spans="1:6">
      <c r="A13">
        <v>78751</v>
      </c>
      <c r="B13" s="2">
        <v>0.3211467513834802</v>
      </c>
      <c r="D13" s="3"/>
      <c r="E13" s="3"/>
      <c r="F13" s="3"/>
    </row>
    <row r="14" spans="1:6">
      <c r="D14" s="4"/>
      <c r="E14" s="4"/>
      <c r="F14" s="4"/>
    </row>
    <row r="15" spans="1:6">
      <c r="B15" s="3" t="s">
        <v>11</v>
      </c>
      <c r="D15" s="4"/>
      <c r="E15" s="4"/>
      <c r="F15" s="4"/>
    </row>
    <row r="16" spans="1:6">
      <c r="A16">
        <v>78702</v>
      </c>
      <c r="B16" s="4">
        <f>113.220632354163/100</f>
        <v>1.13220632354163</v>
      </c>
      <c r="D16" s="4"/>
      <c r="E16" s="4"/>
      <c r="F16" s="4"/>
    </row>
    <row r="17" spans="1:6">
      <c r="A17">
        <v>78704</v>
      </c>
      <c r="B17" s="4">
        <f>87.1331519940764/100</f>
        <v>0.87133151994076397</v>
      </c>
      <c r="D17" s="4"/>
      <c r="E17" s="4"/>
      <c r="F17" s="4"/>
    </row>
    <row r="18" spans="1:6">
      <c r="A18">
        <v>78731</v>
      </c>
      <c r="B18" s="4">
        <f>30.7860725965318/100</f>
        <v>0.30786072596531799</v>
      </c>
      <c r="D18" s="4"/>
      <c r="E18" s="4"/>
      <c r="F18" s="4"/>
    </row>
    <row r="19" spans="1:6">
      <c r="A19">
        <v>78746</v>
      </c>
      <c r="B19" s="4">
        <f>45.8955619438757/100</f>
        <v>0.45895561943875696</v>
      </c>
    </row>
    <row r="20" spans="1:6">
      <c r="A20">
        <v>78751</v>
      </c>
      <c r="B20" s="4">
        <f>42.7894343138339/100</f>
        <v>0.42789434313833902</v>
      </c>
    </row>
    <row r="23" spans="1:6">
      <c r="B23" t="s">
        <v>3</v>
      </c>
    </row>
    <row r="24" spans="1:6">
      <c r="A24">
        <v>78702</v>
      </c>
      <c r="B24" s="6">
        <v>33</v>
      </c>
      <c r="C24" s="6"/>
    </row>
    <row r="25" spans="1:6">
      <c r="A25">
        <v>78704</v>
      </c>
      <c r="B25" s="6">
        <v>32</v>
      </c>
      <c r="C25" s="6"/>
    </row>
    <row r="26" spans="1:6">
      <c r="A26">
        <v>78731</v>
      </c>
      <c r="B26" s="6">
        <v>39</v>
      </c>
      <c r="C26" s="6"/>
    </row>
    <row r="27" spans="1:6">
      <c r="A27">
        <v>78746</v>
      </c>
      <c r="B27" s="6">
        <v>41</v>
      </c>
      <c r="C27" s="6"/>
    </row>
    <row r="28" spans="1:6">
      <c r="A28">
        <v>78751</v>
      </c>
      <c r="B28" s="6">
        <v>29</v>
      </c>
      <c r="C28" s="6"/>
    </row>
    <row r="31" spans="1:6">
      <c r="B31" t="s">
        <v>8</v>
      </c>
    </row>
    <row r="32" spans="1:6">
      <c r="B32">
        <v>2013</v>
      </c>
      <c r="C32">
        <v>2014</v>
      </c>
      <c r="D32">
        <v>2015</v>
      </c>
      <c r="E32">
        <v>2016</v>
      </c>
      <c r="F32">
        <v>2017</v>
      </c>
    </row>
    <row r="33" spans="1:6">
      <c r="A33">
        <v>78702</v>
      </c>
      <c r="B33" s="8">
        <v>1981</v>
      </c>
      <c r="C33" s="8">
        <v>2027</v>
      </c>
      <c r="D33" s="8">
        <v>1539</v>
      </c>
      <c r="E33" s="8">
        <v>1383</v>
      </c>
      <c r="F33" s="8">
        <v>1407</v>
      </c>
    </row>
    <row r="34" spans="1:6">
      <c r="A34">
        <v>78704</v>
      </c>
      <c r="B34" s="8">
        <v>2913</v>
      </c>
      <c r="C34" s="8">
        <v>2598</v>
      </c>
      <c r="D34" s="8">
        <v>2453</v>
      </c>
      <c r="E34" s="8">
        <v>2423</v>
      </c>
      <c r="F34" s="8">
        <v>2334</v>
      </c>
    </row>
    <row r="35" spans="1:6">
      <c r="A35">
        <v>78731</v>
      </c>
      <c r="B35" s="8">
        <v>690</v>
      </c>
      <c r="C35" s="8">
        <v>521</v>
      </c>
      <c r="D35" s="8">
        <v>556</v>
      </c>
      <c r="E35" s="8">
        <v>499</v>
      </c>
      <c r="F35" s="8">
        <v>440</v>
      </c>
    </row>
    <row r="36" spans="1:6">
      <c r="A36">
        <v>78746</v>
      </c>
      <c r="B36" s="8">
        <v>1103</v>
      </c>
      <c r="C36" s="8">
        <v>788</v>
      </c>
      <c r="D36" s="8">
        <v>804</v>
      </c>
      <c r="E36" s="8">
        <v>819</v>
      </c>
      <c r="F36" s="8">
        <v>785</v>
      </c>
    </row>
    <row r="37" spans="1:6">
      <c r="A37">
        <v>78751</v>
      </c>
      <c r="B37" s="8">
        <v>1182</v>
      </c>
      <c r="C37" s="8">
        <v>903</v>
      </c>
      <c r="D37" s="8">
        <v>892</v>
      </c>
      <c r="E37" s="8">
        <v>866</v>
      </c>
      <c r="F37" s="8">
        <v>761</v>
      </c>
    </row>
    <row r="38" spans="1:6">
      <c r="B38" s="2"/>
    </row>
    <row r="39" spans="1:6">
      <c r="B39" s="2" t="s">
        <v>4</v>
      </c>
    </row>
    <row r="40" spans="1:6">
      <c r="B40">
        <v>2013</v>
      </c>
      <c r="C40">
        <v>2014</v>
      </c>
      <c r="D40">
        <v>2015</v>
      </c>
      <c r="E40">
        <v>2016</v>
      </c>
    </row>
    <row r="41" spans="1:6">
      <c r="A41">
        <v>78702</v>
      </c>
      <c r="B41" s="1">
        <v>36197</v>
      </c>
      <c r="C41" s="1">
        <v>37690</v>
      </c>
      <c r="D41" s="1">
        <v>41016</v>
      </c>
      <c r="E41" s="1">
        <v>48174</v>
      </c>
      <c r="F41" s="1"/>
    </row>
    <row r="42" spans="1:6">
      <c r="A42">
        <v>78704</v>
      </c>
      <c r="B42" s="1">
        <v>50930</v>
      </c>
      <c r="C42" s="1">
        <v>52306</v>
      </c>
      <c r="D42" s="1">
        <v>58601</v>
      </c>
      <c r="E42" s="1">
        <v>62283</v>
      </c>
      <c r="F42" s="8"/>
    </row>
    <row r="43" spans="1:6">
      <c r="A43">
        <v>78731</v>
      </c>
      <c r="B43" s="1">
        <v>75269</v>
      </c>
      <c r="C43" s="1">
        <v>79315</v>
      </c>
      <c r="D43" s="1">
        <v>82892</v>
      </c>
      <c r="E43" s="1">
        <v>83438</v>
      </c>
      <c r="F43" s="8"/>
    </row>
    <row r="44" spans="1:6">
      <c r="A44">
        <v>78746</v>
      </c>
      <c r="B44" s="1">
        <v>128936</v>
      </c>
      <c r="C44" s="1">
        <v>128556</v>
      </c>
      <c r="D44" s="1">
        <v>128184</v>
      </c>
      <c r="E44" s="1">
        <v>132551</v>
      </c>
      <c r="F44" s="8"/>
    </row>
    <row r="45" spans="1:6">
      <c r="A45">
        <v>78751</v>
      </c>
      <c r="B45" s="1">
        <v>39032</v>
      </c>
      <c r="C45" s="1">
        <v>41279</v>
      </c>
      <c r="D45" s="1">
        <v>45726</v>
      </c>
      <c r="E45" s="1">
        <v>51567</v>
      </c>
      <c r="F45" s="8"/>
    </row>
    <row r="46" spans="1:6">
      <c r="B46" s="4"/>
    </row>
    <row r="47" spans="1:6">
      <c r="B47" s="2" t="s">
        <v>12</v>
      </c>
    </row>
    <row r="48" spans="1:6">
      <c r="B48">
        <v>2013</v>
      </c>
      <c r="C48">
        <v>2014</v>
      </c>
      <c r="D48">
        <v>2015</v>
      </c>
      <c r="E48">
        <v>2016</v>
      </c>
    </row>
    <row r="49" spans="1:6">
      <c r="A49">
        <v>78702</v>
      </c>
      <c r="B49" s="5">
        <v>5.8071220139106838</v>
      </c>
      <c r="C49" s="5">
        <v>8.0565074212226584</v>
      </c>
      <c r="D49" s="5">
        <v>8.5252970097059926</v>
      </c>
      <c r="E49" s="5">
        <v>8.3204730889740315</v>
      </c>
      <c r="F49" s="8"/>
    </row>
    <row r="50" spans="1:6">
      <c r="A50">
        <v>78704</v>
      </c>
      <c r="B50" s="5">
        <v>4.4950971092606915</v>
      </c>
      <c r="C50" s="5">
        <v>5.977567234939472</v>
      </c>
      <c r="D50" s="5">
        <v>5.9351846304186449</v>
      </c>
      <c r="E50" s="5">
        <v>6.0769060843231539</v>
      </c>
      <c r="F50" s="8"/>
    </row>
    <row r="51" spans="1:6">
      <c r="A51">
        <v>78731</v>
      </c>
      <c r="B51" s="5">
        <v>8.023305433934647</v>
      </c>
      <c r="C51" s="5">
        <v>8.6225553794323648</v>
      </c>
      <c r="D51" s="5">
        <v>8.6116193771854217</v>
      </c>
      <c r="E51" s="5">
        <v>9.274788022869771</v>
      </c>
      <c r="F51" s="8"/>
    </row>
    <row r="52" spans="1:6">
      <c r="A52">
        <v>78746</v>
      </c>
      <c r="B52" s="5">
        <v>4.6239041825201577</v>
      </c>
      <c r="C52" s="5">
        <v>5.535356877233867</v>
      </c>
      <c r="D52" s="5">
        <v>6.0684924097265416</v>
      </c>
      <c r="E52" s="5">
        <v>6.3509835289204535</v>
      </c>
      <c r="F52" s="8"/>
    </row>
    <row r="53" spans="1:6">
      <c r="A53">
        <v>78751</v>
      </c>
      <c r="B53" s="5">
        <v>9.7850878636746508</v>
      </c>
      <c r="C53" s="5">
        <v>10.09301895135369</v>
      </c>
      <c r="D53" s="5">
        <v>10.263633050091501</v>
      </c>
      <c r="E53" s="5">
        <v>10.076191864149262</v>
      </c>
      <c r="F53" s="8"/>
    </row>
    <row r="54" spans="1:6">
      <c r="B54" s="6"/>
      <c r="C54" s="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workbookViewId="0">
      <selection activeCell="B18" sqref="B18:E18"/>
    </sheetView>
  </sheetViews>
  <sheetFormatPr baseColWidth="10" defaultColWidth="8.83203125" defaultRowHeight="15"/>
  <cols>
    <col min="1" max="1" width="7.33203125" bestFit="1" customWidth="1"/>
    <col min="2" max="6" width="16.5" bestFit="1" customWidth="1"/>
  </cols>
  <sheetData>
    <row r="1" spans="1:6">
      <c r="A1" t="s">
        <v>8</v>
      </c>
    </row>
    <row r="2" spans="1:6">
      <c r="A2">
        <v>78702</v>
      </c>
    </row>
    <row r="3" spans="1:6">
      <c r="B3">
        <v>2013</v>
      </c>
      <c r="C3">
        <v>2014</v>
      </c>
      <c r="D3">
        <v>2015</v>
      </c>
      <c r="E3">
        <v>2016</v>
      </c>
      <c r="F3">
        <v>2017</v>
      </c>
    </row>
    <row r="4" spans="1:6">
      <c r="A4" t="s">
        <v>0</v>
      </c>
      <c r="B4">
        <v>416</v>
      </c>
      <c r="C4">
        <v>372</v>
      </c>
      <c r="D4">
        <v>208</v>
      </c>
      <c r="E4">
        <v>221</v>
      </c>
      <c r="F4">
        <v>211</v>
      </c>
    </row>
    <row r="5" spans="1:6">
      <c r="A5" t="s">
        <v>1</v>
      </c>
      <c r="B5">
        <v>1460</v>
      </c>
      <c r="C5">
        <v>1554</v>
      </c>
      <c r="D5">
        <v>1228</v>
      </c>
      <c r="E5">
        <v>1047</v>
      </c>
      <c r="F5">
        <v>1053</v>
      </c>
    </row>
    <row r="6" spans="1:6">
      <c r="A6" t="s">
        <v>2</v>
      </c>
      <c r="B6">
        <v>105</v>
      </c>
      <c r="C6">
        <v>101</v>
      </c>
      <c r="D6">
        <v>103</v>
      </c>
      <c r="E6">
        <v>115</v>
      </c>
      <c r="F6">
        <v>143</v>
      </c>
    </row>
    <row r="7" spans="1:6">
      <c r="B7">
        <f>SUM(B4:B6)</f>
        <v>1981</v>
      </c>
      <c r="C7">
        <f t="shared" ref="C7:F7" si="0">SUM(C4:C6)</f>
        <v>2027</v>
      </c>
      <c r="D7">
        <f t="shared" si="0"/>
        <v>1539</v>
      </c>
      <c r="E7">
        <f t="shared" si="0"/>
        <v>1383</v>
      </c>
      <c r="F7">
        <f t="shared" si="0"/>
        <v>1407</v>
      </c>
    </row>
    <row r="8" spans="1:6">
      <c r="A8" t="s">
        <v>9</v>
      </c>
    </row>
    <row r="9" spans="1:6">
      <c r="B9">
        <v>2013</v>
      </c>
      <c r="C9">
        <v>2014</v>
      </c>
      <c r="D9">
        <v>2015</v>
      </c>
      <c r="E9">
        <v>2016</v>
      </c>
      <c r="F9">
        <v>2017</v>
      </c>
    </row>
    <row r="10" spans="1:6">
      <c r="A10">
        <v>78702</v>
      </c>
      <c r="B10" s="1">
        <v>210200.39553752501</v>
      </c>
      <c r="C10" s="1">
        <v>303649.764705882</v>
      </c>
      <c r="D10" s="1">
        <v>349673.58215010102</v>
      </c>
      <c r="E10" s="1">
        <v>400830.47058823501</v>
      </c>
      <c r="F10" s="1">
        <v>448190.61257606401</v>
      </c>
    </row>
    <row r="11" spans="1:6">
      <c r="B11" s="1"/>
      <c r="C11" s="1"/>
      <c r="D11" s="1"/>
      <c r="E11" s="1"/>
      <c r="F11" s="1"/>
    </row>
    <row r="13" spans="1:6">
      <c r="A13" t="s">
        <v>4</v>
      </c>
    </row>
    <row r="14" spans="1:6">
      <c r="A14">
        <v>78702</v>
      </c>
    </row>
    <row r="15" spans="1:6">
      <c r="B15">
        <v>2013</v>
      </c>
      <c r="C15">
        <v>2014</v>
      </c>
      <c r="D15">
        <v>2015</v>
      </c>
      <c r="E15">
        <v>2016</v>
      </c>
    </row>
    <row r="16" spans="1:6">
      <c r="A16" t="s">
        <v>4</v>
      </c>
      <c r="B16" s="1">
        <v>36197</v>
      </c>
      <c r="C16" s="1">
        <v>37690</v>
      </c>
      <c r="D16" s="1">
        <v>41016</v>
      </c>
      <c r="E16" s="1">
        <v>48174</v>
      </c>
    </row>
    <row r="17" spans="1:5">
      <c r="A17" t="s">
        <v>6</v>
      </c>
      <c r="B17" s="1">
        <v>210200.39553752501</v>
      </c>
      <c r="C17" s="1">
        <v>303649.764705882</v>
      </c>
      <c r="D17" s="1">
        <v>349673.58215010102</v>
      </c>
      <c r="E17" s="1">
        <v>400830.47058823501</v>
      </c>
    </row>
    <row r="18" spans="1:5">
      <c r="A18" t="s">
        <v>5</v>
      </c>
      <c r="B18" s="5">
        <f>B17/B16</f>
        <v>5.8071220139106838</v>
      </c>
      <c r="C18" s="5">
        <f t="shared" ref="C18:E18" si="1">C17/C16</f>
        <v>8.0565074212226584</v>
      </c>
      <c r="D18" s="5">
        <f t="shared" si="1"/>
        <v>8.5252970097059926</v>
      </c>
      <c r="E18" s="5">
        <f t="shared" si="1"/>
        <v>8.3204730889740315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3"/>
  <sheetViews>
    <sheetView workbookViewId="0">
      <selection activeCell="B20" sqref="B20"/>
    </sheetView>
  </sheetViews>
  <sheetFormatPr baseColWidth="10" defaultColWidth="8.83203125" defaultRowHeight="15"/>
  <cols>
    <col min="1" max="6" width="16.5" bestFit="1" customWidth="1"/>
  </cols>
  <sheetData>
    <row r="1" spans="1:6">
      <c r="A1" t="s">
        <v>8</v>
      </c>
    </row>
    <row r="2" spans="1:6">
      <c r="A2">
        <v>78704</v>
      </c>
    </row>
    <row r="3" spans="1:6">
      <c r="B3">
        <v>2013</v>
      </c>
      <c r="C3">
        <v>2014</v>
      </c>
      <c r="D3">
        <v>2015</v>
      </c>
      <c r="E3">
        <v>2016</v>
      </c>
      <c r="F3">
        <v>2017</v>
      </c>
    </row>
    <row r="4" spans="1:6">
      <c r="A4" t="s">
        <v>0</v>
      </c>
      <c r="B4">
        <v>405</v>
      </c>
      <c r="C4">
        <v>319</v>
      </c>
      <c r="D4">
        <v>294</v>
      </c>
      <c r="E4">
        <v>305</v>
      </c>
      <c r="F4">
        <v>296</v>
      </c>
    </row>
    <row r="5" spans="1:6">
      <c r="A5" t="s">
        <v>1</v>
      </c>
      <c r="B5">
        <v>2371</v>
      </c>
      <c r="C5">
        <v>2116</v>
      </c>
      <c r="D5">
        <v>1984</v>
      </c>
      <c r="E5">
        <v>1914</v>
      </c>
      <c r="F5">
        <v>1861</v>
      </c>
    </row>
    <row r="6" spans="1:6">
      <c r="A6" t="s">
        <v>2</v>
      </c>
      <c r="B6">
        <v>137</v>
      </c>
      <c r="C6">
        <v>163</v>
      </c>
      <c r="D6">
        <v>175</v>
      </c>
      <c r="E6">
        <v>204</v>
      </c>
      <c r="F6">
        <v>177</v>
      </c>
    </row>
    <row r="7" spans="1:6">
      <c r="B7">
        <f>SUM(B4:B6)</f>
        <v>2913</v>
      </c>
      <c r="C7">
        <f t="shared" ref="C7:F7" si="0">SUM(C4:C6)</f>
        <v>2598</v>
      </c>
      <c r="D7">
        <f t="shared" si="0"/>
        <v>2453</v>
      </c>
      <c r="E7">
        <f t="shared" si="0"/>
        <v>2423</v>
      </c>
      <c r="F7">
        <f t="shared" si="0"/>
        <v>2334</v>
      </c>
    </row>
    <row r="8" spans="1:6">
      <c r="A8" t="s">
        <v>9</v>
      </c>
    </row>
    <row r="9" spans="1:6">
      <c r="B9">
        <v>2013</v>
      </c>
      <c r="C9">
        <v>2014</v>
      </c>
      <c r="D9">
        <v>2015</v>
      </c>
      <c r="E9">
        <v>2016</v>
      </c>
      <c r="F9">
        <v>2017</v>
      </c>
    </row>
    <row r="10" spans="1:6">
      <c r="A10">
        <v>78704</v>
      </c>
      <c r="B10" s="1">
        <v>228935.29577464701</v>
      </c>
      <c r="C10" s="1">
        <v>312662.63179074402</v>
      </c>
      <c r="D10" s="1">
        <v>347807.75452716299</v>
      </c>
      <c r="E10" s="1">
        <v>378487.941649899</v>
      </c>
      <c r="F10" s="1">
        <v>428413.83501005999</v>
      </c>
    </row>
    <row r="11" spans="1:6">
      <c r="B11" s="1"/>
      <c r="C11" s="1"/>
      <c r="D11" s="1"/>
      <c r="E11" s="1"/>
      <c r="F11" s="1"/>
    </row>
    <row r="12" spans="1:6">
      <c r="A12" t="s">
        <v>4</v>
      </c>
      <c r="B12" s="1"/>
      <c r="C12" s="1"/>
      <c r="D12" s="1"/>
      <c r="E12" s="1"/>
      <c r="F12" s="1"/>
    </row>
    <row r="13" spans="1:6">
      <c r="A13">
        <v>78704</v>
      </c>
      <c r="F13" s="1"/>
    </row>
    <row r="14" spans="1:6">
      <c r="B14">
        <v>2013</v>
      </c>
      <c r="C14">
        <v>2014</v>
      </c>
      <c r="D14">
        <v>2015</v>
      </c>
      <c r="E14">
        <v>2016</v>
      </c>
    </row>
    <row r="15" spans="1:6">
      <c r="A15" t="s">
        <v>4</v>
      </c>
      <c r="B15" s="1">
        <v>50930</v>
      </c>
      <c r="C15" s="1">
        <v>52306</v>
      </c>
      <c r="D15" s="1">
        <v>58601</v>
      </c>
      <c r="E15" s="1">
        <v>62283</v>
      </c>
      <c r="F15" s="7">
        <f>(E15-B15)/B15</f>
        <v>0.22291380325937563</v>
      </c>
    </row>
    <row r="16" spans="1:6">
      <c r="A16" t="s">
        <v>6</v>
      </c>
      <c r="B16" s="1">
        <v>228935.29577464701</v>
      </c>
      <c r="C16" s="1">
        <v>312662.63179074402</v>
      </c>
      <c r="D16" s="1">
        <v>347807.75452716299</v>
      </c>
      <c r="E16" s="1">
        <v>378487.941649899</v>
      </c>
    </row>
    <row r="17" spans="1:6">
      <c r="A17" t="s">
        <v>5</v>
      </c>
      <c r="B17" s="5">
        <f>B16/B15</f>
        <v>4.4950971092606915</v>
      </c>
      <c r="C17" s="5">
        <f t="shared" ref="C17:E17" si="1">C16/C15</f>
        <v>5.977567234939472</v>
      </c>
      <c r="D17" s="5">
        <f t="shared" si="1"/>
        <v>5.9351846304186449</v>
      </c>
      <c r="E17" s="5">
        <f t="shared" si="1"/>
        <v>6.0769060843231539</v>
      </c>
    </row>
    <row r="21" spans="1:6">
      <c r="B21" s="1"/>
      <c r="C21" s="1"/>
      <c r="D21" s="1"/>
      <c r="E21" s="1"/>
      <c r="F21" s="1"/>
    </row>
    <row r="23" spans="1:6">
      <c r="B23" s="1"/>
      <c r="C23" s="1"/>
      <c r="D23" s="1"/>
      <c r="E23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7"/>
  <sheetViews>
    <sheetView workbookViewId="0">
      <selection activeCell="B21" sqref="B21"/>
    </sheetView>
  </sheetViews>
  <sheetFormatPr baseColWidth="10" defaultColWidth="8.83203125" defaultRowHeight="15"/>
  <cols>
    <col min="1" max="1" width="14" bestFit="1" customWidth="1"/>
    <col min="2" max="6" width="16.5" bestFit="1" customWidth="1"/>
  </cols>
  <sheetData>
    <row r="1" spans="1:6">
      <c r="A1" t="s">
        <v>8</v>
      </c>
    </row>
    <row r="2" spans="1:6">
      <c r="A2">
        <v>78731</v>
      </c>
    </row>
    <row r="3" spans="1:6">
      <c r="B3">
        <v>2013</v>
      </c>
      <c r="C3">
        <v>2014</v>
      </c>
      <c r="D3">
        <v>2015</v>
      </c>
      <c r="E3">
        <v>2016</v>
      </c>
      <c r="F3">
        <v>2017</v>
      </c>
    </row>
    <row r="4" spans="1:6">
      <c r="A4" t="s">
        <v>0</v>
      </c>
      <c r="B4">
        <v>106</v>
      </c>
      <c r="C4">
        <v>83</v>
      </c>
      <c r="D4">
        <v>58</v>
      </c>
      <c r="E4">
        <v>70</v>
      </c>
      <c r="F4">
        <v>75</v>
      </c>
    </row>
    <row r="5" spans="1:6">
      <c r="A5" t="s">
        <v>1</v>
      </c>
      <c r="B5">
        <v>565</v>
      </c>
      <c r="C5">
        <v>418</v>
      </c>
      <c r="D5">
        <v>477</v>
      </c>
      <c r="E5">
        <v>407</v>
      </c>
      <c r="F5">
        <v>350</v>
      </c>
    </row>
    <row r="6" spans="1:6">
      <c r="A6" t="s">
        <v>2</v>
      </c>
      <c r="B6">
        <v>19</v>
      </c>
      <c r="C6">
        <v>20</v>
      </c>
      <c r="D6">
        <v>21</v>
      </c>
      <c r="E6">
        <v>22</v>
      </c>
      <c r="F6">
        <v>15</v>
      </c>
    </row>
    <row r="7" spans="1:6">
      <c r="B7">
        <f>SUM(B4:B6)</f>
        <v>690</v>
      </c>
      <c r="C7">
        <f t="shared" ref="C7:F7" si="0">SUM(C4:C6)</f>
        <v>521</v>
      </c>
      <c r="D7">
        <f t="shared" si="0"/>
        <v>556</v>
      </c>
      <c r="E7">
        <f t="shared" si="0"/>
        <v>499</v>
      </c>
      <c r="F7">
        <f t="shared" si="0"/>
        <v>440</v>
      </c>
    </row>
    <row r="8" spans="1:6">
      <c r="A8" t="s">
        <v>10</v>
      </c>
    </row>
    <row r="9" spans="1:6">
      <c r="B9">
        <v>2013</v>
      </c>
      <c r="C9">
        <v>2014</v>
      </c>
      <c r="D9">
        <v>2015</v>
      </c>
      <c r="E9">
        <v>2016</v>
      </c>
      <c r="F9">
        <v>2017</v>
      </c>
    </row>
    <row r="10" spans="1:6">
      <c r="A10">
        <v>78731</v>
      </c>
      <c r="B10" s="1">
        <v>603906.17670682701</v>
      </c>
      <c r="C10" s="1">
        <v>683897.97991967795</v>
      </c>
      <c r="D10" s="1">
        <v>713834.35341365403</v>
      </c>
      <c r="E10" s="1">
        <v>773869.763052208</v>
      </c>
      <c r="F10" s="1">
        <v>789825.17068273097</v>
      </c>
    </row>
    <row r="11" spans="1:6">
      <c r="B11" s="1"/>
      <c r="C11" s="1"/>
      <c r="D11" s="1"/>
      <c r="E11" s="1"/>
      <c r="F11" s="1"/>
    </row>
    <row r="12" spans="1:6">
      <c r="A12" t="s">
        <v>4</v>
      </c>
      <c r="B12" s="1"/>
      <c r="C12" s="1"/>
      <c r="D12" s="1"/>
      <c r="E12" s="1"/>
      <c r="F12" s="1"/>
    </row>
    <row r="13" spans="1:6">
      <c r="A13">
        <v>78731</v>
      </c>
    </row>
    <row r="14" spans="1:6">
      <c r="B14">
        <v>2013</v>
      </c>
      <c r="C14">
        <v>2014</v>
      </c>
      <c r="D14">
        <v>2015</v>
      </c>
      <c r="E14">
        <v>2016</v>
      </c>
    </row>
    <row r="15" spans="1:6">
      <c r="A15" t="s">
        <v>4</v>
      </c>
      <c r="B15" s="1">
        <v>75269</v>
      </c>
      <c r="C15" s="1">
        <v>79315</v>
      </c>
      <c r="D15" s="1">
        <v>82892</v>
      </c>
      <c r="E15" s="1">
        <v>83438</v>
      </c>
    </row>
    <row r="16" spans="1:6">
      <c r="A16" t="s">
        <v>6</v>
      </c>
      <c r="B16" s="1">
        <v>603906.17670682701</v>
      </c>
      <c r="C16" s="1">
        <v>683897.97991967795</v>
      </c>
      <c r="D16" s="1">
        <v>713834.35341365403</v>
      </c>
      <c r="E16" s="1">
        <v>773869.763052208</v>
      </c>
    </row>
    <row r="17" spans="1:5">
      <c r="A17" t="s">
        <v>5</v>
      </c>
      <c r="B17" s="5">
        <f>B16/B15</f>
        <v>8.023305433934647</v>
      </c>
      <c r="C17" s="5">
        <f t="shared" ref="C17:E17" si="1">C16/C15</f>
        <v>8.6225553794323648</v>
      </c>
      <c r="D17" s="5">
        <f t="shared" si="1"/>
        <v>8.6116193771854217</v>
      </c>
      <c r="E17" s="5">
        <f t="shared" si="1"/>
        <v>9.274788022869771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8"/>
  <sheetViews>
    <sheetView workbookViewId="0">
      <selection activeCell="B18" sqref="B18:E18"/>
    </sheetView>
  </sheetViews>
  <sheetFormatPr baseColWidth="10" defaultColWidth="8.83203125" defaultRowHeight="15"/>
  <cols>
    <col min="1" max="6" width="16.5" bestFit="1" customWidth="1"/>
  </cols>
  <sheetData>
    <row r="1" spans="1:6">
      <c r="A1" t="s">
        <v>8</v>
      </c>
    </row>
    <row r="2" spans="1:6">
      <c r="A2">
        <v>78746</v>
      </c>
    </row>
    <row r="3" spans="1:6">
      <c r="B3">
        <v>2013</v>
      </c>
      <c r="C3">
        <v>2014</v>
      </c>
      <c r="D3">
        <v>2015</v>
      </c>
      <c r="E3">
        <v>2016</v>
      </c>
      <c r="F3">
        <v>2017</v>
      </c>
    </row>
    <row r="4" spans="1:6">
      <c r="A4" t="s">
        <v>0</v>
      </c>
      <c r="B4">
        <v>43</v>
      </c>
      <c r="C4">
        <v>36</v>
      </c>
      <c r="D4">
        <v>55</v>
      </c>
      <c r="E4">
        <v>53</v>
      </c>
      <c r="F4">
        <v>50</v>
      </c>
    </row>
    <row r="5" spans="1:6">
      <c r="A5" t="s">
        <v>1</v>
      </c>
      <c r="B5">
        <v>1033</v>
      </c>
      <c r="C5">
        <v>728</v>
      </c>
      <c r="D5">
        <v>714</v>
      </c>
      <c r="E5">
        <v>725</v>
      </c>
      <c r="F5">
        <v>688</v>
      </c>
    </row>
    <row r="6" spans="1:6">
      <c r="A6" t="s">
        <v>2</v>
      </c>
      <c r="B6">
        <v>27</v>
      </c>
      <c r="C6">
        <v>24</v>
      </c>
      <c r="D6">
        <v>35</v>
      </c>
      <c r="E6">
        <v>41</v>
      </c>
      <c r="F6">
        <v>47</v>
      </c>
    </row>
    <row r="7" spans="1:6">
      <c r="B7">
        <f>SUM(B4:B6)</f>
        <v>1103</v>
      </c>
      <c r="C7">
        <f t="shared" ref="C7:F7" si="0">SUM(C4:C6)</f>
        <v>788</v>
      </c>
      <c r="D7">
        <f t="shared" si="0"/>
        <v>804</v>
      </c>
      <c r="E7">
        <f t="shared" si="0"/>
        <v>819</v>
      </c>
      <c r="F7">
        <f t="shared" si="0"/>
        <v>785</v>
      </c>
    </row>
    <row r="8" spans="1:6">
      <c r="A8" t="s">
        <v>10</v>
      </c>
    </row>
    <row r="9" spans="1:6">
      <c r="B9">
        <v>2013</v>
      </c>
      <c r="C9">
        <v>2014</v>
      </c>
      <c r="D9">
        <v>2015</v>
      </c>
      <c r="E9">
        <v>2016</v>
      </c>
      <c r="F9">
        <v>2017</v>
      </c>
    </row>
    <row r="10" spans="1:6">
      <c r="A10">
        <v>78746</v>
      </c>
      <c r="B10" s="1">
        <v>596187.70967741904</v>
      </c>
      <c r="C10" s="1">
        <v>711603.33870967699</v>
      </c>
      <c r="D10" s="1">
        <v>777883.63104838703</v>
      </c>
      <c r="E10" s="1">
        <v>841829.21774193505</v>
      </c>
      <c r="F10" s="1">
        <v>869811.40927419299</v>
      </c>
    </row>
    <row r="11" spans="1:6">
      <c r="B11" s="1"/>
      <c r="C11" s="1"/>
      <c r="D11" s="1"/>
      <c r="E11" s="1"/>
      <c r="F11" s="1"/>
    </row>
    <row r="13" spans="1:6">
      <c r="A13" t="s">
        <v>4</v>
      </c>
    </row>
    <row r="14" spans="1:6">
      <c r="A14">
        <v>78746</v>
      </c>
    </row>
    <row r="15" spans="1:6">
      <c r="B15">
        <v>2013</v>
      </c>
      <c r="C15">
        <v>2014</v>
      </c>
      <c r="D15">
        <v>2015</v>
      </c>
      <c r="E15">
        <v>2016</v>
      </c>
    </row>
    <row r="16" spans="1:6">
      <c r="A16" t="s">
        <v>4</v>
      </c>
      <c r="B16" s="1">
        <v>128936</v>
      </c>
      <c r="C16" s="1">
        <v>128556</v>
      </c>
      <c r="D16" s="1">
        <v>128184</v>
      </c>
      <c r="E16" s="1">
        <v>132551</v>
      </c>
    </row>
    <row r="17" spans="1:5">
      <c r="A17" t="s">
        <v>6</v>
      </c>
      <c r="B17" s="1">
        <v>596187.70967741904</v>
      </c>
      <c r="C17" s="1">
        <v>711603.33870967699</v>
      </c>
      <c r="D17" s="1">
        <v>777883.63104838703</v>
      </c>
      <c r="E17" s="1">
        <v>841829.21774193505</v>
      </c>
    </row>
    <row r="18" spans="1:5">
      <c r="A18" t="s">
        <v>5</v>
      </c>
      <c r="B18" s="5">
        <f>B17/B16</f>
        <v>4.6239041825201577</v>
      </c>
      <c r="C18" s="5">
        <f t="shared" ref="C18:E18" si="1">C17/C16</f>
        <v>5.535356877233867</v>
      </c>
      <c r="D18" s="5">
        <f t="shared" si="1"/>
        <v>6.0684924097265416</v>
      </c>
      <c r="E18" s="5">
        <f t="shared" si="1"/>
        <v>6.3509835289204535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7"/>
  <sheetViews>
    <sheetView workbookViewId="0">
      <selection activeCell="B17" sqref="B17:E17"/>
    </sheetView>
  </sheetViews>
  <sheetFormatPr baseColWidth="10" defaultColWidth="8.83203125" defaultRowHeight="15"/>
  <cols>
    <col min="1" max="6" width="16.5" bestFit="1" customWidth="1"/>
  </cols>
  <sheetData>
    <row r="1" spans="1:6">
      <c r="A1" t="s">
        <v>8</v>
      </c>
    </row>
    <row r="2" spans="1:6">
      <c r="A2">
        <v>78751</v>
      </c>
    </row>
    <row r="3" spans="1:6">
      <c r="B3" s="3">
        <v>2013</v>
      </c>
      <c r="C3" s="3">
        <v>2014</v>
      </c>
      <c r="D3" s="3">
        <v>2015</v>
      </c>
      <c r="E3" s="3">
        <v>2016</v>
      </c>
      <c r="F3" s="3">
        <v>2017</v>
      </c>
    </row>
    <row r="4" spans="1:6">
      <c r="A4" t="s">
        <v>0</v>
      </c>
      <c r="B4" s="3">
        <v>141</v>
      </c>
      <c r="C4" s="3">
        <v>101</v>
      </c>
      <c r="D4" s="3">
        <v>95</v>
      </c>
      <c r="E4" s="3">
        <v>104</v>
      </c>
      <c r="F4" s="3">
        <v>88</v>
      </c>
    </row>
    <row r="5" spans="1:6">
      <c r="A5" t="s">
        <v>1</v>
      </c>
      <c r="B5" s="3">
        <v>986</v>
      </c>
      <c r="C5" s="3">
        <v>741</v>
      </c>
      <c r="D5" s="3">
        <v>738</v>
      </c>
      <c r="E5" s="3">
        <v>703</v>
      </c>
      <c r="F5" s="3">
        <v>621</v>
      </c>
    </row>
    <row r="6" spans="1:6">
      <c r="A6" t="s">
        <v>2</v>
      </c>
      <c r="B6" s="3">
        <v>55</v>
      </c>
      <c r="C6" s="3">
        <v>61</v>
      </c>
      <c r="D6" s="3">
        <v>59</v>
      </c>
      <c r="E6" s="3">
        <v>59</v>
      </c>
      <c r="F6" s="3">
        <v>52</v>
      </c>
    </row>
    <row r="7" spans="1:6">
      <c r="B7">
        <f>SUM(B4:B6)</f>
        <v>1182</v>
      </c>
      <c r="C7">
        <f t="shared" ref="C7:F7" si="0">SUM(C4:C6)</f>
        <v>903</v>
      </c>
      <c r="D7">
        <f t="shared" si="0"/>
        <v>892</v>
      </c>
      <c r="E7">
        <f t="shared" si="0"/>
        <v>866</v>
      </c>
      <c r="F7">
        <f t="shared" si="0"/>
        <v>761</v>
      </c>
    </row>
    <row r="8" spans="1:6">
      <c r="A8" t="s">
        <v>10</v>
      </c>
    </row>
    <row r="9" spans="1:6">
      <c r="B9" s="3">
        <v>2013</v>
      </c>
      <c r="C9" s="3">
        <v>2014</v>
      </c>
      <c r="D9" s="3">
        <v>2015</v>
      </c>
      <c r="E9" s="3">
        <v>2016</v>
      </c>
      <c r="F9" s="3">
        <v>2017</v>
      </c>
    </row>
    <row r="10" spans="1:6">
      <c r="A10">
        <v>78751</v>
      </c>
      <c r="B10" s="1">
        <v>381931.54949494899</v>
      </c>
      <c r="C10" s="1">
        <v>416629.729292929</v>
      </c>
      <c r="D10" s="1">
        <v>469314.88484848401</v>
      </c>
      <c r="E10" s="1">
        <v>519598.98585858499</v>
      </c>
      <c r="F10" s="1">
        <v>545357.89898989897</v>
      </c>
    </row>
    <row r="12" spans="1:6">
      <c r="A12" t="s">
        <v>4</v>
      </c>
    </row>
    <row r="13" spans="1:6">
      <c r="A13">
        <v>78751</v>
      </c>
    </row>
    <row r="14" spans="1:6">
      <c r="B14">
        <v>2013</v>
      </c>
      <c r="C14">
        <v>2014</v>
      </c>
      <c r="D14">
        <v>2015</v>
      </c>
      <c r="E14">
        <v>2016</v>
      </c>
    </row>
    <row r="15" spans="1:6">
      <c r="A15" t="s">
        <v>4</v>
      </c>
      <c r="B15" s="1">
        <v>39032</v>
      </c>
      <c r="C15" s="1">
        <v>41279</v>
      </c>
      <c r="D15" s="1">
        <v>45726</v>
      </c>
      <c r="E15" s="1">
        <v>51567</v>
      </c>
    </row>
    <row r="16" spans="1:6">
      <c r="A16" t="s">
        <v>6</v>
      </c>
      <c r="B16" s="1">
        <v>381931.54949494899</v>
      </c>
      <c r="C16" s="1">
        <v>416629.729292929</v>
      </c>
      <c r="D16" s="1">
        <v>469314.88484848401</v>
      </c>
      <c r="E16" s="1">
        <v>519598.98585858499</v>
      </c>
    </row>
    <row r="17" spans="1:5">
      <c r="A17" t="s">
        <v>5</v>
      </c>
      <c r="B17" s="5">
        <f>B16/B15</f>
        <v>9.7850878636746508</v>
      </c>
      <c r="C17" s="5">
        <f t="shared" ref="C17:E17" si="1">C16/C15</f>
        <v>10.09301895135369</v>
      </c>
      <c r="D17" s="5">
        <f t="shared" si="1"/>
        <v>10.263633050091501</v>
      </c>
      <c r="E17" s="5">
        <f t="shared" si="1"/>
        <v>10.076191864149262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P13" sqref="P13"/>
    </sheetView>
  </sheetViews>
  <sheetFormatPr baseColWidth="10" defaultColWidth="8.83203125"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Totals</vt:lpstr>
      <vt:lpstr>78702</vt:lpstr>
      <vt:lpstr>78704</vt:lpstr>
      <vt:lpstr>78731</vt:lpstr>
      <vt:lpstr>78746</vt:lpstr>
      <vt:lpstr>78751</vt:lpstr>
      <vt:lpstr>Crime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DJ Monteilh</cp:lastModifiedBy>
  <dcterms:created xsi:type="dcterms:W3CDTF">2018-12-14T15:21:56Z</dcterms:created>
  <dcterms:modified xsi:type="dcterms:W3CDTF">2018-12-15T17:22:27Z</dcterms:modified>
</cp:coreProperties>
</file>