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2"/>
  <workbookPr defaultThemeVersion="166925"/>
  <xr:revisionPtr revIDLastSave="0" documentId="8_{B3CB0283-09D9-4255-AD72-C8700D867087}" xr6:coauthVersionLast="47" xr6:coauthVersionMax="47" xr10:uidLastSave="{00000000-0000-0000-0000-000000000000}"/>
  <bookViews>
    <workbookView xWindow="-15" yWindow="-15" windowWidth="14415" windowHeight="12495" activeTab="4" xr2:uid="{00000000-000D-0000-FFFF-FFFF00000000}"/>
  </bookViews>
  <sheets>
    <sheet name="Values" sheetId="1" r:id="rId1"/>
    <sheet name="Ships and Crew Details" sheetId="3" r:id="rId2"/>
    <sheet name="Game Rules and Turn Example" sheetId="4" r:id="rId3"/>
    <sheet name="Ideas" sheetId="6" r:id="rId4"/>
    <sheet name="Card Details" sheetId="5" r:id="rId5"/>
    <sheet name="Comparison" sheetId="2"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3" l="1"/>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<sst xmlns="http://schemas.openxmlformats.org/spreadsheetml/2006/main" count="319" uniqueCount="146">
  <si>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</si>
  <si>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</si>
  <si>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</si>
  <si>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</si>
  <si>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</si>
  <si>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</si>
  <si>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</si>
  <si>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</si>
  <si>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</si>
  <si>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</si>
  <si>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</si>
  <si>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</si>
  <si>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</si>
  <si>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</si>
  <si>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</si>
  <si>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</si>
  <si>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</si>
  <si>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</si>
  <si>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</si>
  <si>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</si>
  <si>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</si>
  <si>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</si>
  <si>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</si>
  <si>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</si>
  <si>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</si>
  <si>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</si>
  <si>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</si>
  <si>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</si>
  <si>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</si>
  <si>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</si>
  <si>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</si>
  <si>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</si>
  <si>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</si>
  <si>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</si>
  <si>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</si>
  <si>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</si>
  <si>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</si>
  <si>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</si>
  <si>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</si>
  <si>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</si>
  <si>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</si>
  <si>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</si>
  <si>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</si>
  <si>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</si>
  <si>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</si>
  <si>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</si>
  <si>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</si>
  <si>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</si>
  <si>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</si>
  <si>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</si>
  <si>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</si>
  <si>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</si>
  <si>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</si>
  <si>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</si>
  <si>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Turn</t>
  </si>
  <si>
    <t>Crew Departments</t>
  </si>
  <si>
    <t>Research</t>
  </si>
  <si>
    <t xml:space="preserve">Maneuverability </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</si>
  <si>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</si>
  <si>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</si>
  <si>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</si>
  <si>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</si>
  <si>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</si>
  <si>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</si>
  <si>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</si>
  <si>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</si>
  <si>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</si>
  <si>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</si>
  <si>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</si>
  <si>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</si>
  <si>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5 from their main deck</t>
  </si>
  <si>
    <t>A player gets 1 free mulligan but if they choose to mulligan anymore times than that they reduce the amount of cards drawn from main deck by 1 each time. Down to a minimum of 1 card from their main deck and 2 from their leader deck</t>
  </si>
  <si>
    <t>Any crew card placed cant be used to tap on first turn placed (unless card in play says otherwise)</t>
  </si>
  <si>
    <t>Max player hand size is 6 (unless card in play says otherwise)</t>
  </si>
  <si>
    <t>A crew /leader deck can only contain cards of Type Captain, Leuitenant and Crew Rank 1</t>
  </si>
  <si>
    <t>The main deck has every other card</t>
  </si>
  <si>
    <t>A player can only play 1 crew member and 1 Captain/Leuitenant per turn</t>
  </si>
  <si>
    <t>On start of turn player can choose to either draw 2 cards from main deck, 2 cards from crew/leader deck or 1 from each.</t>
  </si>
  <si>
    <t>On end of turn if player has more than Max player hand size they must discard cards down to max hand size</t>
  </si>
  <si>
    <t>A ship can only hold x amount of crew members where x is equal to the ships service slots</t>
  </si>
  <si>
    <t>A ship can only hold x amount of Captains where x is equal to ships Captains slots</t>
  </si>
  <si>
    <t>A ship can only hold x amount of Leuitenant where x is equal to ships Leuitenant slots</t>
  </si>
  <si>
    <t>Ship Upgrade cards can only be used on ships where at least one crew member used is on targeted ship</t>
  </si>
  <si>
    <t>Cards with Target Owned Ship can only be used on ships where at least one crew member used is on targeted ship</t>
  </si>
  <si>
    <t>At the start of players turn all their cards are untapped (unless card in play says otherwise)</t>
  </si>
  <si>
    <t>A crew type card has a 1 to 1 relationship when being tapped to a gun slot. Meaning you can't tap more than 1 crew card type to the same gun slot on the same turn.</t>
  </si>
  <si>
    <t>When crew type card is being used to a gun slot, it will deal damage to the players ship shield, if the players ship shield is at 0 or deactivated then it will deal damage to the players ship hull</t>
  </si>
  <si>
    <t>Once a players ship hull reaches 0 it is destroyed and all cards part of that ship are sent to cards deck junkyard e.g crew types and ship upgrades etc</t>
  </si>
  <si>
    <t>Once a players ship is destroyed remove the ship card from play</t>
  </si>
  <si>
    <t>Once all of a players ship is destroyed they lose and are out of the game</t>
  </si>
  <si>
    <t>When only 1 player remains in the game they win</t>
  </si>
  <si>
    <t>If player wants to draw from crew/leader deck and there are no cards left in players crew/leader deck then shuffle are crew/leader deck cards from junkyard back to that deck spot</t>
  </si>
  <si>
    <t>If there are no cards left in the main deck during the draw phase that player loses and is out of the game</t>
  </si>
  <si>
    <t>A player can only have 1 admiral card in play on their side of the battlefield</t>
  </si>
  <si>
    <t>Both the main deck and crew/leader deck have its own assigned junkyard where certain cards go once played</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</si>
  <si>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</si>
  <si>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</si>
  <si>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</si>
  <si>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</si>
  <si>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</si>
  <si>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</si>
  <si>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</si>
  <si>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</si>
  <si>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</si>
  <si>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</si>
  <si>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</si>
  <si>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</si>
  <si>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</si>
  <si>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</si>
  <si>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</si>
  <si>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</si>
  <si>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</si>
  <si>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</si>
  <si>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</si>
  <si>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</si>
  <si>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</si>
  <si>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</si>
  <si>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</si>
  <si>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</si>
  <si>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</si>
  <si>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</si>
  <si>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</si>
  <si>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Research Project</t>
  </si>
  <si>
    <t>Research project cards are ways for the player to potentially change the tide of battle with either basic card drawing to removing a ships upgrade.</t>
  </si>
  <si>
    <t>You can play as many Research Project cards as long you can pay their cost</t>
  </si>
  <si>
    <t>Research Project cards can only be played on your turn</t>
  </si>
  <si>
    <t>Ship Upgrade</t>
  </si>
  <si>
    <t>Ship Upgrade cards are used to attach to a target players ship to improve or deteriorate it</t>
  </si>
  <si>
    <t>You can play as manyShip Upgrade cards as long you can pay their cost</t>
  </si>
  <si>
    <t>Ship Upgrade cards can only be played on your turn</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</si>
  <si>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</si>
  <si>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</si>
  <si>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</si>
  <si>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</si>
  <si>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</si>
  <si>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</si>
  <si>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</si>
  <si>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</si>
  <si>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</si>
  <si>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On Going Event cards can only be played on your turn</t>
  </si>
  <si>
    <t>Player A</t>
  </si>
  <si>
    <t>Player B</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</si>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</sst>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charset val="1"/>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0" fillId="0" borderId="0" xfId="0" applyAlignment="1">
      <alignment horizontal="center"/>
    </xf>
    <xf numFmtId="0" fontId="1" fillId="5" borderId="5" xfId="0" applyFont="1" applyFill="1" applyBorder="1" applyAlignment="1">
      <alignment horizontal="center"/>
    </xf>
    <xf numFmtId="0" fontId="0" fillId="6" borderId="6" xfId="0" applyFont="1" applyFill="1" applyBorder="1" applyAlignment="1">
      <alignment horizontal="center" wrapText="1"/>
    </xf>
    <xf numFmtId="0" fontId="1" fillId="5" borderId="7" xfId="0" applyFont="1" applyFill="1" applyBorder="1"/>
    <xf numFmtId="0" fontId="0" fillId="6" borderId="9" xfId="0" applyFont="1" applyFill="1" applyBorder="1"/>
    <xf numFmtId="0" fontId="0" fillId="0" borderId="9" xfId="0" applyFont="1" applyBorder="1"/>
    <xf numFmtId="0" fontId="1" fillId="5" borderId="10" xfId="0" applyFont="1" applyFill="1" applyBorder="1"/>
    <xf numFmtId="0" fontId="0" fillId="6" borderId="10" xfId="0" applyFont="1" applyFill="1" applyBorder="1" applyAlignment="1">
      <alignment horizontal="center"/>
    </xf>
    <xf numFmtId="0" fontId="0" fillId="0" borderId="11" xfId="0" applyFont="1" applyBorder="1" applyAlignment="1">
      <alignment horizontal="center"/>
    </xf>
    <xf numFmtId="0" fontId="0" fillId="6" borderId="11" xfId="0" applyFont="1" applyFill="1"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wrapText="1"/>
    </xf>
    <xf numFmtId="0" fontId="0" fillId="0" borderId="15" xfId="0" applyBorder="1" applyAlignment="1">
      <alignment horizontal="center" vertical="center"/>
    </xf>
    <xf numFmtId="0" fontId="0" fillId="0" borderId="0" xfId="0" applyBorder="1" applyAlignment="1">
      <alignment horizontal="center" vertical="center" wrapText="1"/>
    </xf>
    <xf numFmtId="0" fontId="5" fillId="0" borderId="16" xfId="0" applyFont="1" applyBorder="1" applyAlignment="1">
      <alignment wrapText="1"/>
    </xf>
    <xf numFmtId="0" fontId="0" fillId="0" borderId="16" xfId="0" applyBorder="1" applyAlignment="1">
      <alignment wrapText="1"/>
    </xf>
    <xf numFmtId="0" fontId="0" fillId="0" borderId="17" xfId="0"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wrapText="1"/>
    </xf>
    <xf numFmtId="0" fontId="1" fillId="5" borderId="8" xfId="0" applyFont="1" applyFill="1" applyBorder="1"/>
    <xf numFmtId="0" fontId="0" fillId="0" borderId="0" xfId="0" applyFill="1"/>
    <xf numFmtId="0" fontId="0" fillId="0" borderId="0" xfId="0" applyFill="1" applyAlignment="1">
      <alignment horizontal="center"/>
    </xf>
    <xf numFmtId="0" fontId="1" fillId="5" borderId="1" xfId="0" applyFont="1" applyFill="1" applyBorder="1"/>
    <xf numFmtId="0" fontId="0" fillId="6" borderId="20" xfId="0" applyFont="1" applyFill="1" applyBorder="1" applyAlignment="1">
      <alignment horizontal="center"/>
    </xf>
    <xf numFmtId="0" fontId="0" fillId="0" borderId="20" xfId="0" applyFont="1"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ont="1" applyFill="1" applyBorder="1"/>
    <xf numFmtId="0" fontId="0" fillId="6" borderId="22" xfId="0" applyFont="1" applyFill="1" applyBorder="1" applyAlignment="1">
      <alignment horizontal="center"/>
    </xf>
    <xf numFmtId="0" fontId="0" fillId="0" borderId="22" xfId="0" applyFont="1" applyBorder="1"/>
    <xf numFmtId="0" fontId="0" fillId="0" borderId="22" xfId="0" applyFont="1" applyBorder="1" applyAlignment="1">
      <alignment horizontal="center"/>
    </xf>
  </cellXfs>
  <cellStyles count="1">
    <cellStyle name="Normal" xfId="0" builtinId="0"/>
  </cellStyles>
  <dxfs count="140">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7" totalsRowDxfId="128"/>
    <tableColumn id="3" xr3:uid="{00000000-0010-0000-0000-000003000000}" name="B" totalsRowFunction="sum" dataDxfId="125" totalsRowDxfId="126"/>
    <tableColumn id="4" xr3:uid="{00000000-0010-0000-0000-000004000000}" name="C" totalsRowFunction="sum" dataDxfId="123" totalsRowDxfId="124"/>
    <tableColumn id="5" xr3:uid="{00000000-0010-0000-0000-000005000000}" name="D" totalsRowFunction="sum" dataDxfId="121" totalsRowDxfId="122"/>
    <tableColumn id="6" xr3:uid="{00000000-0010-0000-0000-000006000000}" name="E" totalsRowFunction="sum" dataDxfId="119" totalsRowDxfId="120"/>
    <tableColumn id="7" xr3:uid="{00000000-0010-0000-0000-000007000000}" name="F" totalsRowFunction="sum" dataDxfId="117" totalsRowDxfId="118"/>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2" totalsRowDxfId="13"/>
    <tableColumn id="2" xr3:uid="{00000000-0010-0000-0900-000002000000}" name="A" totalsRowFunction="custom" dataDxfId="10" totalsRowDxfId="11">
      <totalsRowFormula>SUBTOTAL(109,TblFltCrewSizes[A])</totalsRowFormula>
    </tableColumn>
    <tableColumn id="3" xr3:uid="{00000000-0010-0000-0900-000003000000}" name="B" totalsRowFunction="custom" dataDxfId="8" totalsRowDxfId="9">
      <totalsRowFormula>SUBTOTAL(109,TblFltCrewSizes[B])</totalsRowFormula>
    </tableColumn>
    <tableColumn id="4" xr3:uid="{00000000-0010-0000-0900-000004000000}" name="C" totalsRowFunction="custom" dataDxfId="6" totalsRowDxfId="7">
      <totalsRowFormula>SUBTOTAL(109,TblFltCrewSizes[C])</totalsRowFormula>
    </tableColumn>
    <tableColumn id="5" xr3:uid="{00000000-0010-0000-0900-000005000000}" name="D" totalsRowFunction="custom" dataDxfId="4" totalsRowDxfId="5">
      <totalsRowFormula>SUBTOTAL(109,TblFltCrewSizes[D])</totalsRowFormula>
    </tableColumn>
    <tableColumn id="6" xr3:uid="{00000000-0010-0000-0900-000006000000}" name="E" totalsRowFunction="custom" dataDxfId="2" totalsRowDxfId="3">
      <totalsRowFormula>SUBTOTAL(109,TblFltCrewSizes[E])</totalsRowFormula>
    </tableColumn>
    <tableColumn id="7" xr3:uid="{00000000-0010-0000-0900-000007000000}" name="F" totalsRowFunction="sum" dataDxfId="0" totalsRowDxfId="1"/>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2" totalsRowDxfId="113"/>
    <tableColumn id="2" xr3:uid="{00000000-0010-0000-0100-000002000000}" name="A" totalsRowFunction="sum" dataDxfId="110" totalsRowDxfId="111">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8" totalsRowDxfId="109">
      <calculatedColumnFormula>C10*#REF!</calculatedColumnFormula>
    </tableColumn>
    <tableColumn id="4" xr3:uid="{00000000-0010-0000-0100-000004000000}" name="C" totalsRowFunction="sum" dataDxfId="106" totalsRowDxfId="107">
      <calculatedColumnFormula>D10*#REF!</calculatedColumnFormula>
    </tableColumn>
    <tableColumn id="5" xr3:uid="{00000000-0010-0000-0100-000005000000}" name="D" totalsRowFunction="sum" dataDxfId="104" totalsRowDxfId="105">
      <calculatedColumnFormula>E10*#REF!</calculatedColumnFormula>
    </tableColumn>
    <tableColumn id="6" xr3:uid="{00000000-0010-0000-0100-000006000000}" name="E" totalsRowFunction="sum" dataDxfId="102" totalsRowDxfId="103">
      <calculatedColumnFormula>F10*#REF!</calculatedColumnFormula>
    </tableColumn>
    <tableColumn id="7" xr3:uid="{00000000-0010-0000-0100-000007000000}" name="F" totalsRowFunction="sum" dataDxfId="100" totalsRowDxfId="101">
      <calculatedColumnFormula>G10*#REF!</calculatedColumnFormula>
    </tableColumn>
    <tableColumn id="8" xr3:uid="{00000000-0010-0000-0100-000008000000}" name="Name" dataDxfId="98" totalsRowDxfId="9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7" totalsRowDxfId="88"/>
    <tableColumn id="2" xr3:uid="{00000000-0010-0000-0300-000002000000}" name="A" totalsRowFunction="sum" dataDxfId="85" totalsRowDxfId="86">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3" totalsRowDxfId="84">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1" totalsRowDxfId="82">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79" totalsRowDxfId="80">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7" totalsRowDxfId="78">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5" totalsRowDxfId="76">
      <calculatedColumnFormula>(INDEX(TblBattlefieldFlt[[A]:[F]],MATCH($A25,TblBattlefieldFlt[Option],0),MATCH(G$24,TblBattlefieldFlt[[#Headers],[A]:[F]],0)))*(INDEX(TblShipCrew[Adjusted],MATCH($A25,TblShipCrew[Ships],0)))</calculatedColumnFormula>
    </tableColumn>
    <tableColumn id="8" xr3:uid="{00000000-0010-0000-0300-000008000000}" name="Name" dataDxfId="73" totalsRowDxfId="7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0" totalsRowDxfId="71">
      <calculatedColumnFormula>K10</calculatedColumnFormula>
    </tableColumn>
    <tableColumn id="3" xr3:uid="{00000000-0010-0000-0400-000003000000}" name="B" totalsRowFunction="sum" dataDxfId="68" totalsRowDxfId="69"/>
    <tableColumn id="4" xr3:uid="{00000000-0010-0000-0400-000004000000}" name="C" totalsRowFunction="sum" dataDxfId="66" totalsRowDxfId="67"/>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8" totalsRowDxfId="59">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6" totalsRowDxfId="57">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4" totalsRowDxfId="55">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2" totalsRowDxfId="53">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0" totalsRowDxfId="51">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8" totalsRowDxfId="49">
      <calculatedColumnFormula>(INDEX(TblBattlefieldFlt[[A]:[F]],MATCH($J25,TblBattlefieldFlt[Option],0),MATCH(P$24,TblBattlefieldFlt[[#Headers],[A]:[F]],0)))*(INDEX(TblShipCrew[Generic (500)],MATCH($J25,TblShipCrew[Ships],0)))</calculatedColumnFormula>
    </tableColumn>
    <tableColumn id="8" xr3:uid="{00000000-0010-0000-0500-000008000000}" name="Name" dataDxfId="46" totalsRowDxfId="47"/>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2" totalsRowDxfId="43">
      <calculatedColumnFormula>T10</calculatedColumnFormula>
    </tableColumn>
    <tableColumn id="3" xr3:uid="{00000000-0010-0000-0600-000003000000}" name="B" totalsRowFunction="sum" dataDxfId="40" totalsRowDxfId="41"/>
    <tableColumn id="4" xr3:uid="{00000000-0010-0000-0600-000004000000}" name="C" totalsRowFunction="sum" dataDxfId="38" totalsRowDxfId="39"/>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3" headerRowBorderDxfId="31" tableBorderDxfId="32">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20" headerRowBorderDxfId="18" tableBorderDxfId="19">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I14" sqref="I14"/>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19" t="s">
        <v>0</v>
      </c>
      <c r="B1" s="19"/>
      <c r="C1" s="19"/>
      <c r="D1" s="19"/>
      <c r="E1" s="19"/>
      <c r="F1" s="19"/>
      <c r="G1" s="19"/>
      <c r="H1" s="19"/>
      <c r="N1" s="19" t="s">
        <v>1</v>
      </c>
      <c r="O1" s="19"/>
      <c r="P1" s="19"/>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19" t="s">
        <v>18</v>
      </c>
      <c r="B8" s="19"/>
      <c r="C8" s="19"/>
      <c r="D8" s="19"/>
      <c r="E8" s="19"/>
      <c r="F8" s="19"/>
      <c r="G8" s="19"/>
      <c r="J8" s="19" t="s">
        <v>19</v>
      </c>
      <c r="K8" s="19"/>
      <c r="L8" s="19"/>
      <c r="M8" s="19"/>
      <c r="N8" s="19"/>
      <c r="O8" s="19"/>
      <c r="P8" s="19"/>
      <c r="Q8" s="19"/>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19" t="s">
        <v>35</v>
      </c>
      <c r="B16" s="19"/>
      <c r="C16" s="19"/>
      <c r="D16" s="19"/>
      <c r="E16" s="19"/>
      <c r="F16" s="19"/>
      <c r="G16" s="19"/>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s="40" t="s">
        <v>33</v>
      </c>
      <c r="B21" s="41">
        <f>SUBTOTAL(109,TblFltCrewSizes[A])</f>
        <v>15</v>
      </c>
      <c r="C21" s="41">
        <f>SUBTOTAL(109,TblFltCrewSizes[B])</f>
        <v>15</v>
      </c>
      <c r="D21" s="41">
        <f>SUBTOTAL(109,TblFltCrewSizes[C])</f>
        <v>16</v>
      </c>
      <c r="E21" s="41">
        <f>SUBTOTAL(109,TblFltCrewSizes[D])</f>
        <v>14</v>
      </c>
      <c r="F21" s="41">
        <f>SUBTOTAL(109,TblFltCrewSizes[E])</f>
        <v>16</v>
      </c>
      <c r="G21" s="4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19" t="s">
        <v>40</v>
      </c>
      <c r="B23" s="19"/>
      <c r="C23" s="19"/>
      <c r="D23" s="19"/>
      <c r="E23" s="19"/>
      <c r="F23" s="19"/>
      <c r="G23" s="19"/>
      <c r="H23" s="19"/>
      <c r="I23" s="4"/>
      <c r="J23" s="19" t="s">
        <v>41</v>
      </c>
      <c r="K23" s="19"/>
      <c r="L23" s="19"/>
      <c r="M23" s="19"/>
      <c r="N23" s="19"/>
      <c r="O23" s="19"/>
      <c r="P23" s="19"/>
      <c r="Q23" s="19"/>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19" t="s">
        <v>47</v>
      </c>
      <c r="B31" s="19"/>
      <c r="C31" s="19"/>
      <c r="D31" s="19"/>
      <c r="E31" s="19"/>
      <c r="F31" s="19"/>
      <c r="G31" s="19"/>
      <c r="I31" s="4"/>
      <c r="J31" s="19" t="s">
        <v>48</v>
      </c>
      <c r="K31" s="19"/>
      <c r="L31" s="19"/>
      <c r="M31" s="19"/>
      <c r="N31" s="19"/>
      <c r="O31" s="19"/>
      <c r="P31" s="19"/>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workbookViewId="0">
      <selection activeCell="J15" sqref="J15"/>
    </sheetView>
  </sheetViews>
  <sheetFormatPr defaultRowHeight="15"/>
  <cols>
    <col min="2" max="2" width="16.5703125" customWidth="1"/>
    <col min="3" max="3" width="18" customWidth="1"/>
    <col min="4" max="4" width="15.7109375" customWidth="1"/>
    <col min="5" max="5" width="17.140625" customWidth="1"/>
    <col min="6" max="6" width="17.7109375" customWidth="1"/>
    <col min="13" max="13" width="34" bestFit="1" customWidth="1"/>
  </cols>
  <sheetData>
    <row r="1" spans="2:22">
      <c r="M1" t="s">
        <v>49</v>
      </c>
    </row>
    <row r="2" spans="2:22">
      <c r="B2" s="22" t="s">
        <v>2</v>
      </c>
      <c r="C2" s="25" t="s">
        <v>3</v>
      </c>
      <c r="D2" s="25" t="s">
        <v>50</v>
      </c>
      <c r="E2" s="25" t="s">
        <v>51</v>
      </c>
      <c r="F2" s="25" t="s">
        <v>52</v>
      </c>
      <c r="G2" s="25" t="s">
        <v>53</v>
      </c>
      <c r="L2" t="s">
        <v>54</v>
      </c>
      <c r="M2" t="s">
        <v>13</v>
      </c>
      <c r="O2" t="s">
        <v>14</v>
      </c>
      <c r="Q2" t="s">
        <v>15</v>
      </c>
      <c r="S2" t="s">
        <v>16</v>
      </c>
      <c r="U2" t="s">
        <v>17</v>
      </c>
    </row>
    <row r="3" spans="2:22">
      <c r="B3" s="26" t="s">
        <v>13</v>
      </c>
      <c r="C3" s="26">
        <v>2000</v>
      </c>
      <c r="D3" s="26">
        <v>2000</v>
      </c>
      <c r="E3" s="26">
        <v>2000</v>
      </c>
      <c r="F3" s="26">
        <v>100</v>
      </c>
      <c r="G3" s="43">
        <v>10</v>
      </c>
      <c r="L3">
        <v>1</v>
      </c>
      <c r="M3">
        <v>0</v>
      </c>
      <c r="N3">
        <f>M3*100</f>
        <v>0</v>
      </c>
      <c r="O3">
        <v>0</v>
      </c>
      <c r="P3">
        <f>O3*100</f>
        <v>0</v>
      </c>
      <c r="Q3">
        <v>0</v>
      </c>
      <c r="R3">
        <f>Q3*100</f>
        <v>0</v>
      </c>
      <c r="S3">
        <v>0</v>
      </c>
      <c r="T3">
        <f>S3*100</f>
        <v>0</v>
      </c>
      <c r="U3">
        <v>0</v>
      </c>
      <c r="V3">
        <f>U3*100</f>
        <v>0</v>
      </c>
    </row>
    <row r="4" spans="2:22">
      <c r="B4" s="27" t="s">
        <v>14</v>
      </c>
      <c r="C4" s="27">
        <v>1500</v>
      </c>
      <c r="D4" s="27">
        <v>1500</v>
      </c>
      <c r="E4" s="27">
        <v>1500</v>
      </c>
      <c r="F4" s="27">
        <v>100</v>
      </c>
      <c r="G4" s="44">
        <v>7</v>
      </c>
      <c r="L4">
        <v>2</v>
      </c>
      <c r="M4">
        <v>1</v>
      </c>
      <c r="N4">
        <f t="shared" ref="N4:O14" si="0">M4*100</f>
        <v>100</v>
      </c>
      <c r="O4">
        <v>1</v>
      </c>
      <c r="P4">
        <f t="shared" ref="P4:R4" si="1">O4*100</f>
        <v>100</v>
      </c>
      <c r="Q4">
        <v>1</v>
      </c>
      <c r="R4">
        <f t="shared" si="1"/>
        <v>100</v>
      </c>
      <c r="S4">
        <v>1</v>
      </c>
      <c r="T4">
        <f t="shared" ref="T4:V4" si="2">S4*100</f>
        <v>100</v>
      </c>
      <c r="U4">
        <v>1</v>
      </c>
      <c r="V4">
        <f t="shared" si="2"/>
        <v>100</v>
      </c>
    </row>
    <row r="5" spans="2:22">
      <c r="B5" s="28" t="s">
        <v>15</v>
      </c>
      <c r="C5" s="28">
        <v>1000</v>
      </c>
      <c r="D5" s="28">
        <v>1000</v>
      </c>
      <c r="E5" s="28">
        <v>1000</v>
      </c>
      <c r="F5" s="28">
        <v>100</v>
      </c>
      <c r="G5" s="43">
        <v>5</v>
      </c>
      <c r="L5">
        <v>3</v>
      </c>
      <c r="M5">
        <v>2</v>
      </c>
      <c r="N5">
        <f t="shared" si="0"/>
        <v>200</v>
      </c>
      <c r="O5">
        <v>2</v>
      </c>
      <c r="P5">
        <f t="shared" ref="P5:R5" si="3">O5*100</f>
        <v>200</v>
      </c>
      <c r="Q5">
        <v>2</v>
      </c>
      <c r="R5">
        <f t="shared" si="3"/>
        <v>200</v>
      </c>
      <c r="S5">
        <v>2</v>
      </c>
      <c r="T5">
        <f t="shared" ref="T5" si="4">S5*100</f>
        <v>200</v>
      </c>
    </row>
    <row r="6" spans="2:22">
      <c r="B6" s="27" t="s">
        <v>16</v>
      </c>
      <c r="C6" s="27">
        <v>500</v>
      </c>
      <c r="D6" s="27">
        <v>500</v>
      </c>
      <c r="E6" s="27">
        <v>500</v>
      </c>
      <c r="F6" s="27">
        <v>100</v>
      </c>
      <c r="G6" s="44">
        <v>3</v>
      </c>
      <c r="L6">
        <v>4</v>
      </c>
      <c r="M6">
        <v>3</v>
      </c>
      <c r="N6">
        <f t="shared" si="0"/>
        <v>300</v>
      </c>
      <c r="O6">
        <v>3</v>
      </c>
      <c r="P6">
        <f t="shared" ref="P6:R6" si="5">O6*100</f>
        <v>300</v>
      </c>
      <c r="Q6">
        <v>3</v>
      </c>
      <c r="R6">
        <f t="shared" si="5"/>
        <v>300</v>
      </c>
      <c r="S6">
        <v>3</v>
      </c>
      <c r="T6">
        <f t="shared" ref="T6" si="6">S6*100</f>
        <v>300</v>
      </c>
    </row>
    <row r="7" spans="2:22">
      <c r="B7" s="28" t="s">
        <v>17</v>
      </c>
      <c r="C7" s="28">
        <v>100</v>
      </c>
      <c r="D7" s="28">
        <v>100</v>
      </c>
      <c r="E7" s="28">
        <v>100</v>
      </c>
      <c r="F7" s="28">
        <v>100</v>
      </c>
      <c r="G7" s="43">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55</v>
      </c>
      <c r="L10">
        <v>8</v>
      </c>
      <c r="M10">
        <v>7</v>
      </c>
      <c r="N10">
        <f t="shared" si="0"/>
        <v>700</v>
      </c>
      <c r="O10">
        <v>7</v>
      </c>
      <c r="P10">
        <f t="shared" ref="P10" si="10">O10*100</f>
        <v>700</v>
      </c>
    </row>
    <row r="11" spans="2:22">
      <c r="B11" s="20" t="s">
        <v>56</v>
      </c>
      <c r="C11" s="20" t="s">
        <v>57</v>
      </c>
      <c r="D11" s="20" t="s">
        <v>58</v>
      </c>
      <c r="E11" s="20" t="s">
        <v>59</v>
      </c>
      <c r="F11" s="20" t="s">
        <v>60</v>
      </c>
      <c r="L11">
        <v>9</v>
      </c>
      <c r="M11">
        <v>8</v>
      </c>
      <c r="N11">
        <f t="shared" si="0"/>
        <v>800</v>
      </c>
      <c r="O11">
        <v>8</v>
      </c>
      <c r="P11">
        <f t="shared" ref="P11" si="11">O11*100</f>
        <v>800</v>
      </c>
    </row>
    <row r="12" spans="2:22" ht="76.5">
      <c r="B12" s="21" t="s">
        <v>61</v>
      </c>
      <c r="C12" s="21" t="s">
        <v>62</v>
      </c>
      <c r="D12" s="21" t="s">
        <v>63</v>
      </c>
      <c r="E12" s="21" t="s">
        <v>64</v>
      </c>
      <c r="F12" s="21" t="s">
        <v>65</v>
      </c>
      <c r="L12">
        <v>10</v>
      </c>
      <c r="M12">
        <v>9</v>
      </c>
      <c r="N12">
        <f t="shared" si="0"/>
        <v>900</v>
      </c>
    </row>
    <row r="13" spans="2:22">
      <c r="L13">
        <v>11</v>
      </c>
      <c r="M13">
        <v>10</v>
      </c>
      <c r="N13">
        <f t="shared" si="0"/>
        <v>1000</v>
      </c>
    </row>
    <row r="14" spans="2:22">
      <c r="L14">
        <v>12</v>
      </c>
      <c r="M14">
        <v>11</v>
      </c>
      <c r="N14">
        <f t="shared" si="0"/>
        <v>1100</v>
      </c>
    </row>
    <row r="15" spans="2:22">
      <c r="B15" s="22" t="s">
        <v>2</v>
      </c>
      <c r="C15" s="42" t="s">
        <v>4</v>
      </c>
      <c r="D15" s="42" t="s">
        <v>5</v>
      </c>
      <c r="E15" s="42" t="s">
        <v>6</v>
      </c>
      <c r="L15">
        <v>13</v>
      </c>
    </row>
    <row r="16" spans="2:22">
      <c r="B16" s="23" t="s">
        <v>13</v>
      </c>
      <c r="C16" s="43">
        <v>11</v>
      </c>
      <c r="D16" s="43">
        <v>3</v>
      </c>
      <c r="E16" s="43">
        <v>1</v>
      </c>
      <c r="L16">
        <v>14</v>
      </c>
    </row>
    <row r="17" spans="2:12">
      <c r="B17" s="24" t="s">
        <v>14</v>
      </c>
      <c r="C17" s="44">
        <v>8</v>
      </c>
      <c r="D17" s="44">
        <v>2</v>
      </c>
      <c r="E17" s="44">
        <v>1</v>
      </c>
      <c r="L17">
        <v>15</v>
      </c>
    </row>
    <row r="18" spans="2:12">
      <c r="B18" s="23" t="s">
        <v>15</v>
      </c>
      <c r="C18" s="43">
        <v>5</v>
      </c>
      <c r="D18" s="43">
        <v>1</v>
      </c>
      <c r="E18" s="43">
        <v>1</v>
      </c>
      <c r="L18">
        <v>16</v>
      </c>
    </row>
    <row r="19" spans="2:12">
      <c r="B19" s="24" t="s">
        <v>16</v>
      </c>
      <c r="C19" s="44">
        <v>3</v>
      </c>
      <c r="D19" s="44">
        <v>1</v>
      </c>
      <c r="E19" s="44">
        <v>0</v>
      </c>
      <c r="L19">
        <v>17</v>
      </c>
    </row>
    <row r="20" spans="2:12">
      <c r="B20" s="23" t="s">
        <v>17</v>
      </c>
      <c r="C20" s="43">
        <v>1</v>
      </c>
      <c r="D20" s="43">
        <v>0</v>
      </c>
      <c r="E20" s="43">
        <v>0</v>
      </c>
      <c r="L20">
        <v>18</v>
      </c>
    </row>
    <row r="21" spans="2:12">
      <c r="L21">
        <v>19</v>
      </c>
    </row>
    <row r="22" spans="2:12">
      <c r="L22">
        <v>20</v>
      </c>
    </row>
    <row r="23" spans="2:12">
      <c r="B23" s="45" t="s">
        <v>20</v>
      </c>
      <c r="C23" s="46" t="s">
        <v>21</v>
      </c>
      <c r="D23" s="46" t="s">
        <v>22</v>
      </c>
      <c r="E23" s="46" t="s">
        <v>23</v>
      </c>
      <c r="F23" s="46" t="s">
        <v>24</v>
      </c>
      <c r="G23" s="46" t="s">
        <v>25</v>
      </c>
      <c r="H23" s="46" t="s">
        <v>26</v>
      </c>
      <c r="L23">
        <v>21</v>
      </c>
    </row>
    <row r="24" spans="2:12">
      <c r="B24" s="47" t="s">
        <v>13</v>
      </c>
      <c r="C24" s="48">
        <v>1</v>
      </c>
      <c r="D24" s="48"/>
      <c r="E24" s="48"/>
      <c r="F24" s="48"/>
      <c r="G24" s="48"/>
      <c r="H24" s="48"/>
      <c r="L24">
        <v>22</v>
      </c>
    </row>
    <row r="25" spans="2:12">
      <c r="B25" s="49" t="s">
        <v>14</v>
      </c>
      <c r="C25" s="50"/>
      <c r="D25" s="50">
        <v>1</v>
      </c>
      <c r="E25" s="50">
        <v>1</v>
      </c>
      <c r="F25" s="50"/>
      <c r="G25" s="50"/>
      <c r="H25" s="50"/>
      <c r="L25">
        <v>23</v>
      </c>
    </row>
    <row r="26" spans="2:12">
      <c r="B26" s="47" t="s">
        <v>15</v>
      </c>
      <c r="C26" s="48"/>
      <c r="D26" s="48"/>
      <c r="E26" s="48"/>
      <c r="F26" s="48">
        <v>2</v>
      </c>
      <c r="G26" s="48">
        <v>1</v>
      </c>
      <c r="H26" s="48">
        <v>1</v>
      </c>
      <c r="L26">
        <v>24</v>
      </c>
    </row>
    <row r="27" spans="2:12">
      <c r="B27" s="49" t="s">
        <v>16</v>
      </c>
      <c r="C27" s="50"/>
      <c r="D27" s="50">
        <v>1</v>
      </c>
      <c r="E27" s="50"/>
      <c r="F27" s="50"/>
      <c r="G27" s="50">
        <v>1</v>
      </c>
      <c r="H27" s="50"/>
      <c r="L27">
        <v>25</v>
      </c>
    </row>
    <row r="28" spans="2:12">
      <c r="B28" s="47" t="s">
        <v>17</v>
      </c>
      <c r="C28" s="48"/>
      <c r="D28" s="48"/>
      <c r="E28" s="48">
        <v>5</v>
      </c>
      <c r="F28" s="48"/>
      <c r="G28" s="48">
        <v>5</v>
      </c>
      <c r="H28" s="48">
        <v>10</v>
      </c>
      <c r="L28">
        <v>26</v>
      </c>
    </row>
    <row r="29" spans="2:12">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30"/>
  <sheetViews>
    <sheetView workbookViewId="0">
      <selection activeCell="A3" sqref="A3"/>
    </sheetView>
  </sheetViews>
  <sheetFormatPr defaultRowHeight="15"/>
  <cols>
    <col min="2" max="2" width="11.7109375" bestFit="1" customWidth="1"/>
  </cols>
  <sheetData>
    <row r="2" spans="2:2">
      <c r="B2" s="22" t="s">
        <v>66</v>
      </c>
    </row>
    <row r="3" spans="2:2">
      <c r="B3" t="s">
        <v>67</v>
      </c>
    </row>
    <row r="4" spans="2:2">
      <c r="B4" t="s">
        <v>68</v>
      </c>
    </row>
    <row r="5" spans="2:2">
      <c r="B5" t="s">
        <v>69</v>
      </c>
    </row>
    <row r="6" spans="2:2">
      <c r="B6" t="s">
        <v>70</v>
      </c>
    </row>
    <row r="7" spans="2:2">
      <c r="B7" t="s">
        <v>71</v>
      </c>
    </row>
    <row r="8" spans="2:2">
      <c r="B8" t="s">
        <v>72</v>
      </c>
    </row>
    <row r="9" spans="2:2">
      <c r="B9" t="s">
        <v>73</v>
      </c>
    </row>
    <row r="10" spans="2:2">
      <c r="B10" t="s">
        <v>74</v>
      </c>
    </row>
    <row r="11" spans="2:2">
      <c r="B11" t="s">
        <v>75</v>
      </c>
    </row>
    <row r="12" spans="2:2">
      <c r="B12" t="s">
        <v>76</v>
      </c>
    </row>
    <row r="13" spans="2:2">
      <c r="B13" t="s">
        <v>77</v>
      </c>
    </row>
    <row r="14" spans="2:2">
      <c r="B14" t="s">
        <v>78</v>
      </c>
    </row>
    <row r="15" spans="2:2">
      <c r="B15" t="s">
        <v>79</v>
      </c>
    </row>
    <row r="16" spans="2:2">
      <c r="B16" t="s">
        <v>80</v>
      </c>
    </row>
    <row r="17" spans="2:2">
      <c r="B17" t="s">
        <v>81</v>
      </c>
    </row>
    <row r="18" spans="2:2">
      <c r="B18" t="s">
        <v>82</v>
      </c>
    </row>
    <row r="19" spans="2:2">
      <c r="B19" t="s">
        <v>83</v>
      </c>
    </row>
    <row r="20" spans="2:2">
      <c r="B20" t="s">
        <v>84</v>
      </c>
    </row>
    <row r="21" spans="2:2">
      <c r="B21" t="s">
        <v>85</v>
      </c>
    </row>
    <row r="22" spans="2:2">
      <c r="B22" t="s">
        <v>86</v>
      </c>
    </row>
    <row r="23" spans="2:2">
      <c r="B23" t="s">
        <v>87</v>
      </c>
    </row>
    <row r="24" spans="2:2">
      <c r="B24" t="s">
        <v>88</v>
      </c>
    </row>
    <row r="25" spans="2:2">
      <c r="B25" t="s">
        <v>89</v>
      </c>
    </row>
    <row r="26" spans="2:2">
      <c r="B26" t="s">
        <v>90</v>
      </c>
    </row>
    <row r="27" spans="2:2">
      <c r="B27" t="s">
        <v>91</v>
      </c>
    </row>
    <row r="28" spans="2:2">
      <c r="B28" t="s">
        <v>92</v>
      </c>
    </row>
    <row r="29" spans="2:2">
      <c r="B29" t="s">
        <v>93</v>
      </c>
    </row>
    <row r="30" spans="2:2">
      <c r="B30"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M15"/>
  <sheetViews>
    <sheetView workbookViewId="0">
      <selection activeCell="I20" sqref="I20"/>
    </sheetView>
  </sheetViews>
  <sheetFormatPr defaultRowHeight="15"/>
  <sheetData>
    <row r="2" spans="2:13">
      <c r="B2" t="s">
        <v>95</v>
      </c>
    </row>
    <row r="3" spans="2:13">
      <c r="B3" t="s">
        <v>96</v>
      </c>
    </row>
    <row r="4" spans="2:13">
      <c r="B4" t="s">
        <v>97</v>
      </c>
    </row>
    <row r="5" spans="2:13">
      <c r="B5" t="s">
        <v>98</v>
      </c>
    </row>
    <row r="6" spans="2:13">
      <c r="B6" t="s">
        <v>99</v>
      </c>
    </row>
    <row r="7" spans="2:13">
      <c r="B7" t="s">
        <v>100</v>
      </c>
    </row>
    <row r="8" spans="2:13">
      <c r="B8" t="s">
        <v>101</v>
      </c>
    </row>
    <row r="9" spans="2:13">
      <c r="B9" t="s">
        <v>102</v>
      </c>
    </row>
    <row r="10" spans="2:13">
      <c r="B10" t="s">
        <v>103</v>
      </c>
    </row>
    <row r="11" spans="2:13">
      <c r="B11" t="s">
        <v>104</v>
      </c>
      <c r="E11" s="40"/>
      <c r="F11" s="40"/>
      <c r="G11" s="40"/>
      <c r="H11" s="40"/>
      <c r="I11" s="40"/>
      <c r="J11" s="40"/>
      <c r="K11" s="40"/>
      <c r="L11" s="40"/>
      <c r="M11" s="40"/>
    </row>
    <row r="12" spans="2:13">
      <c r="E12" s="40"/>
      <c r="F12" s="40"/>
      <c r="G12" s="40"/>
      <c r="H12" s="40"/>
      <c r="I12" s="40"/>
      <c r="J12" s="40"/>
      <c r="K12" s="40"/>
      <c r="L12" s="40"/>
      <c r="M12" s="40"/>
    </row>
    <row r="13" spans="2:13">
      <c r="E13" s="40"/>
      <c r="F13" s="40"/>
      <c r="G13" s="40"/>
      <c r="H13" s="40"/>
      <c r="I13" s="40"/>
      <c r="J13" s="40"/>
      <c r="K13" s="40"/>
      <c r="L13" s="40"/>
      <c r="M13" s="40"/>
    </row>
    <row r="14" spans="2:13">
      <c r="E14" s="40"/>
      <c r="F14" s="40"/>
      <c r="G14" s="40"/>
      <c r="H14" s="40"/>
      <c r="I14" s="40"/>
      <c r="J14" s="40"/>
      <c r="K14" s="40"/>
      <c r="L14" s="40"/>
      <c r="M14" s="40"/>
    </row>
    <row r="15" spans="2:13">
      <c r="E15" s="40"/>
      <c r="F15" s="40"/>
      <c r="G15" s="40"/>
      <c r="H15" s="40"/>
      <c r="I15" s="40"/>
      <c r="J15" s="40"/>
      <c r="K15" s="40"/>
      <c r="L15" s="40"/>
      <c r="M15"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20"/>
  <sheetViews>
    <sheetView tabSelected="1" topLeftCell="A3" workbookViewId="0">
      <selection activeCell="F6" sqref="F6"/>
    </sheetView>
  </sheetViews>
  <sheetFormatPr defaultRowHeight="15"/>
  <cols>
    <col min="2" max="2" width="18.28515625" bestFit="1" customWidth="1"/>
    <col min="3" max="3" width="29.42578125" customWidth="1"/>
    <col min="4" max="4" width="27.28515625" customWidth="1"/>
  </cols>
  <sheetData>
    <row r="2" spans="2:4">
      <c r="B2" s="39" t="s">
        <v>105</v>
      </c>
      <c r="C2" s="39" t="s">
        <v>106</v>
      </c>
      <c r="D2" s="39" t="s">
        <v>107</v>
      </c>
    </row>
    <row r="3" spans="2:4" ht="106.5" customHeight="1">
      <c r="B3" s="29" t="s">
        <v>108</v>
      </c>
      <c r="C3" s="30" t="s">
        <v>109</v>
      </c>
      <c r="D3" s="31" t="s">
        <v>110</v>
      </c>
    </row>
    <row r="4" spans="2:4" ht="106.5">
      <c r="B4" s="32"/>
      <c r="C4" s="33"/>
      <c r="D4" s="34" t="s">
        <v>111</v>
      </c>
    </row>
    <row r="5" spans="2:4" ht="60.75">
      <c r="B5" s="32"/>
      <c r="C5" s="33"/>
      <c r="D5" s="35" t="s">
        <v>112</v>
      </c>
    </row>
    <row r="6" spans="2:4" ht="76.5">
      <c r="B6" s="32"/>
      <c r="C6" s="33"/>
      <c r="D6" s="35" t="s">
        <v>113</v>
      </c>
    </row>
    <row r="7" spans="2:4" ht="91.5">
      <c r="B7" s="29" t="s">
        <v>114</v>
      </c>
      <c r="C7" s="30" t="s">
        <v>115</v>
      </c>
      <c r="D7" s="31" t="s">
        <v>116</v>
      </c>
    </row>
    <row r="8" spans="2:4" ht="91.5">
      <c r="B8" s="32"/>
      <c r="C8" s="33"/>
      <c r="D8" s="35" t="s">
        <v>117</v>
      </c>
    </row>
    <row r="9" spans="2:4" ht="76.5">
      <c r="B9" s="29" t="s">
        <v>118</v>
      </c>
      <c r="C9" s="30" t="s">
        <v>119</v>
      </c>
      <c r="D9" s="31" t="s">
        <v>120</v>
      </c>
    </row>
    <row r="10" spans="2:4" ht="30.75">
      <c r="B10" s="36"/>
      <c r="C10" s="37"/>
      <c r="D10" s="38" t="s">
        <v>121</v>
      </c>
    </row>
    <row r="11" spans="2:4" ht="76.5" customHeight="1">
      <c r="B11" s="29" t="s">
        <v>122</v>
      </c>
      <c r="C11" s="30" t="s">
        <v>123</v>
      </c>
      <c r="D11" s="31" t="s">
        <v>124</v>
      </c>
    </row>
    <row r="12" spans="2:4" ht="30.75">
      <c r="B12" s="32"/>
      <c r="C12" s="33"/>
      <c r="D12" s="35" t="s">
        <v>125</v>
      </c>
    </row>
    <row r="13" spans="2:4" ht="45.75">
      <c r="B13" s="29" t="s">
        <v>126</v>
      </c>
      <c r="C13" s="30" t="s">
        <v>127</v>
      </c>
      <c r="D13" s="31" t="s">
        <v>128</v>
      </c>
    </row>
    <row r="14" spans="2:4" ht="30.75">
      <c r="B14" s="32"/>
      <c r="C14" s="33"/>
      <c r="D14" s="35" t="s">
        <v>129</v>
      </c>
    </row>
    <row r="15" spans="2:4" ht="45.75">
      <c r="B15" s="32"/>
      <c r="C15" s="33"/>
      <c r="D15" s="35" t="s">
        <v>130</v>
      </c>
    </row>
    <row r="16" spans="2:4" ht="60.75">
      <c r="B16" s="32"/>
      <c r="C16" s="33"/>
      <c r="D16" s="35" t="s">
        <v>131</v>
      </c>
    </row>
    <row r="17" spans="2:4" ht="45.75">
      <c r="B17" s="29" t="s">
        <v>132</v>
      </c>
      <c r="C17" s="30" t="s">
        <v>133</v>
      </c>
      <c r="D17" s="31" t="s">
        <v>134</v>
      </c>
    </row>
    <row r="18" spans="2:4" ht="45.75">
      <c r="B18" s="32"/>
      <c r="C18" s="33"/>
      <c r="D18" s="35" t="s">
        <v>135</v>
      </c>
    </row>
    <row r="19" spans="2:4" ht="60.75" customHeight="1">
      <c r="B19" s="29" t="s">
        <v>136</v>
      </c>
      <c r="C19" s="30" t="s">
        <v>137</v>
      </c>
      <c r="D19" s="31" t="s">
        <v>138</v>
      </c>
    </row>
    <row r="20" spans="2:4" ht="30.75">
      <c r="B20" s="36"/>
      <c r="C20" s="37"/>
      <c r="D20" s="38" t="s">
        <v>139</v>
      </c>
    </row>
  </sheetData>
  <mergeCells count="14">
    <mergeCell ref="C9:C10"/>
    <mergeCell ref="B9:B10"/>
    <mergeCell ref="C13:C16"/>
    <mergeCell ref="B13:B16"/>
    <mergeCell ref="C17:C18"/>
    <mergeCell ref="B17:B18"/>
    <mergeCell ref="C19:C20"/>
    <mergeCell ref="B19:B20"/>
    <mergeCell ref="B3:B6"/>
    <mergeCell ref="C3:C6"/>
    <mergeCell ref="B7:B8"/>
    <mergeCell ref="C7:C8"/>
    <mergeCell ref="B11:B12"/>
    <mergeCell ref="C11:C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19" t="s">
        <v>140</v>
      </c>
      <c r="B2" s="19"/>
      <c r="C2" s="19"/>
      <c r="F2" s="19" t="s">
        <v>141</v>
      </c>
      <c r="G2" s="19"/>
      <c r="H2" s="19"/>
    </row>
    <row r="3" spans="1:19">
      <c r="A3" t="s">
        <v>142</v>
      </c>
      <c r="B3" s="1" t="s">
        <v>21</v>
      </c>
      <c r="F3" t="s">
        <v>142</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143</v>
      </c>
      <c r="B5">
        <f>SUM(C10:C14)</f>
        <v>5000</v>
      </c>
      <c r="F5" t="s">
        <v>143</v>
      </c>
      <c r="G5">
        <f>SUM(H10:H14)</f>
        <v>7500</v>
      </c>
    </row>
    <row r="6" spans="1:19">
      <c r="A6" t="s">
        <v>144</v>
      </c>
      <c r="B6">
        <f>SUM(C17:C19)</f>
        <v>2000</v>
      </c>
      <c r="F6" t="s">
        <v>144</v>
      </c>
      <c r="G6">
        <f>SUM(H17:H19)</f>
        <v>2000</v>
      </c>
    </row>
    <row r="7" spans="1:19">
      <c r="C7" s="17"/>
      <c r="H7" s="17"/>
    </row>
    <row r="8" spans="1:19">
      <c r="C8" s="17"/>
      <c r="H8" s="17"/>
      <c r="Q8" s="3"/>
      <c r="S8" s="3"/>
    </row>
    <row r="9" spans="1:19">
      <c r="A9" s="17" t="s">
        <v>2</v>
      </c>
      <c r="B9" s="17" t="s">
        <v>145</v>
      </c>
      <c r="C9" s="17" t="s">
        <v>3</v>
      </c>
      <c r="F9" s="17" t="s">
        <v>2</v>
      </c>
      <c r="G9" s="17" t="s">
        <v>145</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108</v>
      </c>
      <c r="B16" s="17" t="s">
        <v>145</v>
      </c>
      <c r="C16" t="s">
        <v>3</v>
      </c>
      <c r="F16" s="17" t="s">
        <v>108</v>
      </c>
      <c r="G16" s="17" t="s">
        <v>145</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2023-03-25T17:18:50Z</dcterms:modified>
  <cp:category/>
  <cp:contentStatus/>
</cp:coreProperties>
</file>