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docProps/core0.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5" Type="http://schemas.openxmlformats.org/package/2006/relationships/meatadata/core-properties" Target="docProps/core0.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731"/>
  <workbookPr defaultThemeVersion="124226"/>
  <mc:AlternateContent xmlns:mc="http://schemas.openxmlformats.org/markup-compatibility/2006">
    <mc:Choice Requires="x15">
      <x15ac:absPath xmlns:x15ac="http://schemas.microsoft.com/office/spreadsheetml/2010/11/ac" url="https://ingov-my.sharepoint.com/personal/wquist_igc_in_gov/Documents/Revenue Reports/"/>
    </mc:Choice>
  </mc:AlternateContent>
  <xr:revisionPtr revIDLastSave="21" documentId="8_{98A098C3-750A-4CDA-B0C7-12B9B999D8B3}" xr6:coauthVersionLast="47" xr6:coauthVersionMax="47" xr10:uidLastSave="{B088300A-EB9A-4DCD-92FD-501E1CBFE1F4}"/>
  <bookViews>
    <workbookView xWindow="9345" yWindow="-18120" windowWidth="29040" windowHeight="17640" tabRatio="697" xr2:uid="{00000000-000D-0000-FFFF-FFFF00000000}"/>
  </bookViews>
  <sheets>
    <sheet name="Sheet1" sheetId="1" r:id="rId1"/>
    <sheet name="Sheet2" sheetId="2" r:id="rId2"/>
    <sheet name="Sheet3" sheetId="3" r:id="rId3"/>
    <sheet name="Sheet4" sheetId="4" r:id="rId4"/>
    <sheet name="Sheet5" sheetId="5" r:id="rId5"/>
    <sheet name="Sheet6" sheetId="6" r:id="rId6"/>
    <sheet name="Sheet7" sheetId="7" r:id="rId7"/>
    <sheet name="Sheet8 " sheetId="11" r:id="rId8"/>
  </sheets>
  <definedNames>
    <definedName name="_xlnm.Print_Area" localSheetId="7">'Sheet8 '!$A$1:$N$45</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34" i="11" l="1"/>
  <c r="I35" i="11"/>
  <c r="D9" i="11"/>
  <c r="I22" i="11"/>
  <c r="N11" i="11"/>
  <c r="N12" i="11"/>
  <c r="N17" i="11"/>
  <c r="N18" i="11"/>
  <c r="D10" i="11"/>
  <c r="I9" i="11"/>
  <c r="I10" i="11"/>
  <c r="F6" i="1"/>
  <c r="F7" i="1"/>
  <c r="F8" i="1"/>
  <c r="F9" i="1"/>
  <c r="F10" i="1"/>
  <c r="F11" i="1"/>
  <c r="F12" i="1"/>
  <c r="F13" i="1"/>
  <c r="F14" i="1"/>
  <c r="F15" i="1"/>
  <c r="F16" i="1"/>
  <c r="F17" i="1"/>
  <c r="F5" i="1"/>
  <c r="E18" i="1"/>
  <c r="D18" i="1"/>
  <c r="C18" i="1"/>
  <c r="F18" i="1" l="1"/>
</calcChain>
</file>

<file path=xl/sharedStrings.xml><?xml version="1.0" encoding="utf-8"?>
<sst xmlns="http://schemas.openxmlformats.org/spreadsheetml/2006/main" count="706" uniqueCount="259">
  <si>
    <r>
      <rPr>
        <sz val="9"/>
        <color rgb="FF000000"/>
        <rFont val="Arial Narrow"/>
      </rPr>
      <t xml:space="preserve">INDIANA GAMING COMMISSION
</t>
    </r>
    <r>
      <rPr>
        <sz val="9"/>
        <color rgb="FF000000"/>
        <rFont val="Arial Narrow"/>
      </rPr>
      <t>Summary of Wagering and Supplemental Tax - reported for</t>
    </r>
    <r>
      <rPr>
        <sz val="9"/>
        <color rgb="FF000000"/>
        <rFont val="Arial Narrow"/>
      </rPr>
      <t xml:space="preserve"> </t>
    </r>
    <r>
      <rPr>
        <sz val="9"/>
        <color rgb="FF000000"/>
        <rFont val="Arial Narrow"/>
      </rPr>
      <t>October 2023</t>
    </r>
  </si>
  <si>
    <t>TOTAL TAX</t>
  </si>
  <si>
    <t>Location</t>
  </si>
  <si>
    <t>Supplemental Tax</t>
  </si>
  <si>
    <t>Sports Wagering Tax</t>
  </si>
  <si>
    <t>Wagering Tax</t>
  </si>
  <si>
    <t>Total Tax</t>
  </si>
  <si>
    <t>Ameristar Casino</t>
  </si>
  <si>
    <t>East Chicago</t>
  </si>
  <si>
    <t>Bally's Evansville</t>
  </si>
  <si>
    <t>Evansville</t>
  </si>
  <si>
    <t>Belterra Casino</t>
  </si>
  <si>
    <t>Florence</t>
  </si>
  <si>
    <t>Blue Chip Casino</t>
  </si>
  <si>
    <t>Michigan City</t>
  </si>
  <si>
    <t>Caesars Southern Indiana</t>
  </si>
  <si>
    <t>Elizabeth</t>
  </si>
  <si>
    <t>French Lick Resort</t>
  </si>
  <si>
    <t>French Lick</t>
  </si>
  <si>
    <t>Hard Rock Casino Northern Indiana A</t>
  </si>
  <si>
    <t>Gary</t>
  </si>
  <si>
    <t>Hard Rock Casino Northern Indiana B</t>
  </si>
  <si>
    <t>Harrah's Hoosier Park</t>
  </si>
  <si>
    <t>Anderson</t>
  </si>
  <si>
    <t>Hollywood Lawrenceburg</t>
  </si>
  <si>
    <t>Lawrenceburg</t>
  </si>
  <si>
    <t>Horseshoe Hammond</t>
  </si>
  <si>
    <t>Hammond</t>
  </si>
  <si>
    <t>Horseshoe Indianapolis</t>
  </si>
  <si>
    <t>Shelbyville</t>
  </si>
  <si>
    <t>Rising Star Casino</t>
  </si>
  <si>
    <t>Rising Sun</t>
  </si>
  <si>
    <t>TOTAL</t>
  </si>
  <si>
    <t/>
  </si>
  <si>
    <t>Win</t>
  </si>
  <si>
    <t>Free Play</t>
  </si>
  <si>
    <t>Other *</t>
  </si>
  <si>
    <t>Taxable AGR</t>
  </si>
  <si>
    <t>Hard Rock Casino Northern Indiana</t>
  </si>
  <si>
    <t>Harrah's Hoosier Park**</t>
  </si>
  <si>
    <t>Horseshoe Indianapolis**</t>
  </si>
  <si>
    <t>WAGERING TAX</t>
  </si>
  <si>
    <t>No. of Table Games</t>
  </si>
  <si>
    <t>Table Win</t>
  </si>
  <si>
    <t>No. of EGD/Slots</t>
  </si>
  <si>
    <t>EGD/Slot Win</t>
  </si>
  <si>
    <t>AGR</t>
  </si>
  <si>
    <t>* Includes uncollectibles, chip float, loss carryover, unclaimed jackpots, and miscellaneous revenue adjustments. For racinos only, an additional 12% is deducted from win for purposes of calculating taxable AGR.</t>
  </si>
  <si>
    <t>** Includes 12% deduction for racinos.</t>
  </si>
  <si>
    <t>Hard Rock Casino Northern Indiana Notes:</t>
  </si>
  <si>
    <t>In accordance with IC 4-33-13-0.7, the adjusted gross receipts received by Hard Rock Northern Indiana must be taxed separately through June 30, 2025 for Wagering Tax</t>
  </si>
  <si>
    <t>In accordance with IC 4-33-12-0.7, the adjusted gross receipts received by Hard Rock Northern Indiana must be taxed separately through June 30, 2025 for Supplemental Tax.</t>
  </si>
  <si>
    <t>In accordance with IC 4-33-13-7, the Hard Rock Northern Indiana will receive two (2) deductions for qualified wagers through June 30, 2025.</t>
  </si>
  <si>
    <t>INDIANA GAMING COMMISSION</t>
  </si>
  <si>
    <r>
      <rPr>
        <sz val="9"/>
        <color rgb="FF000000"/>
        <rFont val="Arial Narrow"/>
      </rPr>
      <t xml:space="preserve">YTD Summary - as of </t>
    </r>
    <r>
      <rPr>
        <sz val="9"/>
        <color rgb="FF000000"/>
        <rFont val="Arial Narrow"/>
      </rPr>
      <t>October 2023</t>
    </r>
  </si>
  <si>
    <t>YEAR TO DATE</t>
  </si>
  <si>
    <t>YTD Supplemental Tax</t>
  </si>
  <si>
    <t>YTD Sports WageringTax</t>
  </si>
  <si>
    <t>YTD Wagering Tax</t>
  </si>
  <si>
    <t>YTD Total Tax</t>
  </si>
  <si>
    <t>YTD DEDUCTIONS</t>
  </si>
  <si>
    <t>YTD Free Play</t>
  </si>
  <si>
    <r>
      <rPr>
        <sz val="9"/>
        <color rgb="FF000000"/>
        <rFont val="Arial Narrow"/>
      </rPr>
      <t>SUMMARY OF TABLE GAME ACTIVITY - As reported for</t>
    </r>
    <r>
      <rPr>
        <sz val="9"/>
        <color rgb="FF000000"/>
        <rFont val="Arial Narrow"/>
      </rPr>
      <t xml:space="preserve"> </t>
    </r>
    <r>
      <rPr>
        <sz val="9"/>
        <color rgb="FF000000"/>
        <rFont val="Arial Narrow"/>
      </rPr>
      <t>October 2023</t>
    </r>
  </si>
  <si>
    <t>NORTHERN LICENSEES</t>
  </si>
  <si>
    <t>UNITS*</t>
  </si>
  <si>
    <t>Baccarat</t>
  </si>
  <si>
    <t>19</t>
  </si>
  <si>
    <t>0</t>
  </si>
  <si>
    <t>22</t>
  </si>
  <si>
    <t>18</t>
  </si>
  <si>
    <t>Big Six</t>
  </si>
  <si>
    <t>N/A</t>
  </si>
  <si>
    <t>Blackjack</t>
  </si>
  <si>
    <t>15</t>
  </si>
  <si>
    <t>12</t>
  </si>
  <si>
    <t>26</t>
  </si>
  <si>
    <t>24</t>
  </si>
  <si>
    <t>Craps</t>
  </si>
  <si>
    <t>2</t>
  </si>
  <si>
    <t>6</t>
  </si>
  <si>
    <t>Non Traditional</t>
  </si>
  <si>
    <t>Poker - House Banked</t>
  </si>
  <si>
    <t>5</t>
  </si>
  <si>
    <t>14</t>
  </si>
  <si>
    <t>9</t>
  </si>
  <si>
    <t>Poker Room</t>
  </si>
  <si>
    <t>Roulette</t>
  </si>
  <si>
    <t>3</t>
  </si>
  <si>
    <t>8</t>
  </si>
  <si>
    <t>DROP</t>
  </si>
  <si>
    <t>$8,924,373</t>
  </si>
  <si>
    <t>$0</t>
  </si>
  <si>
    <t>$25,687,418</t>
  </si>
  <si>
    <t>$8,943,432</t>
  </si>
  <si>
    <t>$7,197,199</t>
  </si>
  <si>
    <t>$1,315,991</t>
  </si>
  <si>
    <t>$9,768,253</t>
  </si>
  <si>
    <t>$5,405,968</t>
  </si>
  <si>
    <t>$1,601,171</t>
  </si>
  <si>
    <t>$522,812</t>
  </si>
  <si>
    <t>$4,018,094</t>
  </si>
  <si>
    <t>$2,937,441</t>
  </si>
  <si>
    <t>$986,820</t>
  </si>
  <si>
    <t>$734,910</t>
  </si>
  <si>
    <t>$2,932,810</t>
  </si>
  <si>
    <t>$2,099,928</t>
  </si>
  <si>
    <t>$286,815</t>
  </si>
  <si>
    <t>$1,692,503</t>
  </si>
  <si>
    <t>$290,275</t>
  </si>
  <si>
    <t>$4,012,716</t>
  </si>
  <si>
    <t>$2,150,292</t>
  </si>
  <si>
    <t>WIN</t>
  </si>
  <si>
    <t>$1,512,727</t>
  </si>
  <si>
    <t>$2,481,626</t>
  </si>
  <si>
    <t>$1,703,953</t>
  </si>
  <si>
    <t>$978,066</t>
  </si>
  <si>
    <t>$302,416</t>
  </si>
  <si>
    <t>$1,788,626</t>
  </si>
  <si>
    <t>$1,088,467</t>
  </si>
  <si>
    <t>$388,731</t>
  </si>
  <si>
    <t>$59,599</t>
  </si>
  <si>
    <t>$1,459,408</t>
  </si>
  <si>
    <t>$748,949</t>
  </si>
  <si>
    <t>$235,938</t>
  </si>
  <si>
    <t>$221,223</t>
  </si>
  <si>
    <t>$966,556</t>
  </si>
  <si>
    <t>$658,209</t>
  </si>
  <si>
    <t>$239,304</t>
  </si>
  <si>
    <t>$65,636</t>
  </si>
  <si>
    <t>$1,216,781</t>
  </si>
  <si>
    <t>$699,597</t>
  </si>
  <si>
    <t>SOUTHERN LICENSEES</t>
  </si>
  <si>
    <t>1</t>
  </si>
  <si>
    <t>4</t>
  </si>
  <si>
    <t>11</t>
  </si>
  <si>
    <t>42</t>
  </si>
  <si>
    <t>17</t>
  </si>
  <si>
    <t>27</t>
  </si>
  <si>
    <t>7</t>
  </si>
  <si>
    <t>13</t>
  </si>
  <si>
    <t>16</t>
  </si>
  <si>
    <t>$1,245,337</t>
  </si>
  <si>
    <t>$3,177,735</t>
  </si>
  <si>
    <t>$452,838</t>
  </si>
  <si>
    <t>$3,229,784</t>
  </si>
  <si>
    <t>$1,333,334</t>
  </si>
  <si>
    <t>$7,012,234</t>
  </si>
  <si>
    <t>$2,017,344</t>
  </si>
  <si>
    <t>$4,453,613</t>
  </si>
  <si>
    <t>$426,100</t>
  </si>
  <si>
    <t>$684,337</t>
  </si>
  <si>
    <t>$813,080</t>
  </si>
  <si>
    <t>$2,711,748</t>
  </si>
  <si>
    <t>$678,156</t>
  </si>
  <si>
    <t>$1,619,230</t>
  </si>
  <si>
    <t>$633,073</t>
  </si>
  <si>
    <t>$1,231,062</t>
  </si>
  <si>
    <t>$654,932</t>
  </si>
  <si>
    <t>$3,002,990</t>
  </si>
  <si>
    <t>$745,165</t>
  </si>
  <si>
    <t>$836,971</t>
  </si>
  <si>
    <t>$355,552</t>
  </si>
  <si>
    <t>$361,865</t>
  </si>
  <si>
    <t>$906,821</t>
  </si>
  <si>
    <t>$269,064</t>
  </si>
  <si>
    <t>$1,504,787</t>
  </si>
  <si>
    <t>$423,634</t>
  </si>
  <si>
    <t>$1,120,063</t>
  </si>
  <si>
    <t>$60,779</t>
  </si>
  <si>
    <t>$328,669</t>
  </si>
  <si>
    <t>$1,382,971</t>
  </si>
  <si>
    <t>$173,759</t>
  </si>
  <si>
    <t>$770,071</t>
  </si>
  <si>
    <t>$304,878</t>
  </si>
  <si>
    <t>$1,194,838</t>
  </si>
  <si>
    <t>$1,141,635</t>
  </si>
  <si>
    <t>$105,727</t>
  </si>
  <si>
    <t>$113,379</t>
  </si>
  <si>
    <t>$211,459</t>
  </si>
  <si>
    <t>$579,809</t>
  </si>
  <si>
    <t>$149,990</t>
  </si>
  <si>
    <t>$449,180</t>
  </si>
  <si>
    <t>$97,667</t>
  </si>
  <si>
    <t>$433,531</t>
  </si>
  <si>
    <t>$209,788</t>
  </si>
  <si>
    <t>$280,144</t>
  </si>
  <si>
    <t>$104,409</t>
  </si>
  <si>
    <t>$140,714</t>
  </si>
  <si>
    <t>$33,187</t>
  </si>
  <si>
    <t>$480,674</t>
  </si>
  <si>
    <t>$27,543</t>
  </si>
  <si>
    <t>$245,846</t>
  </si>
  <si>
    <t>$14,212</t>
  </si>
  <si>
    <t>OTHER LICENSEES</t>
  </si>
  <si>
    <t>38</t>
  </si>
  <si>
    <t>20</t>
  </si>
  <si>
    <t>$745,351</t>
  </si>
  <si>
    <t>$3,912,410</t>
  </si>
  <si>
    <t>$3,299,569</t>
  </si>
  <si>
    <t>$5,754,760</t>
  </si>
  <si>
    <t>$744,963</t>
  </si>
  <si>
    <t>$2,016,077</t>
  </si>
  <si>
    <t>$1,230,459</t>
  </si>
  <si>
    <t>$2,474,393</t>
  </si>
  <si>
    <t>$307,919</t>
  </si>
  <si>
    <t>$546,890</t>
  </si>
  <si>
    <t>$1,587,657</t>
  </si>
  <si>
    <t>$250,539</t>
  </si>
  <si>
    <t>$930,599</t>
  </si>
  <si>
    <t>$886,455</t>
  </si>
  <si>
    <t>$1,651,910</t>
  </si>
  <si>
    <t>$208,527</t>
  </si>
  <si>
    <t>$343,201</t>
  </si>
  <si>
    <t>$488,284</t>
  </si>
  <si>
    <t>$616,521</t>
  </si>
  <si>
    <t>$187,370</t>
  </si>
  <si>
    <t>$477,515</t>
  </si>
  <si>
    <r>
      <rPr>
        <sz val="9"/>
        <color rgb="FF000000"/>
        <rFont val="Arial Narrow"/>
      </rPr>
      <t xml:space="preserve">SUMMARY OF EGD ACTIVITY - As reported for </t>
    </r>
    <r>
      <rPr>
        <sz val="9"/>
        <color rgb="FF000000"/>
        <rFont val="Arial Narrow"/>
      </rPr>
      <t xml:space="preserve"> </t>
    </r>
    <r>
      <rPr>
        <sz val="9"/>
        <color rgb="FF000000"/>
        <rFont val="Arial Narrow"/>
      </rPr>
      <t>October 2023</t>
    </r>
  </si>
  <si>
    <t>COIN IN</t>
  </si>
  <si>
    <t>RACINO LICENSEES</t>
  </si>
  <si>
    <t>Last updated on 11-06-2023 by IGC. For questions regarding this report contact William Quist at wquist@igc.in.gov</t>
  </si>
  <si>
    <r>
      <rPr>
        <sz val="9"/>
        <color rgb="FF000000"/>
        <rFont val="Arial Narrow"/>
      </rPr>
      <t>Summary of Sports Wagering Tax - As reported for</t>
    </r>
    <r>
      <rPr>
        <sz val="9"/>
        <color rgb="FF000000"/>
        <rFont val="Arial Narrow"/>
      </rPr>
      <t xml:space="preserve"> </t>
    </r>
    <r>
      <rPr>
        <sz val="9"/>
        <color rgb="FF000000"/>
        <rFont val="Arial Narrow"/>
      </rPr>
      <t>October 2023</t>
    </r>
  </si>
  <si>
    <t>SPORTS WAGERING AGR</t>
  </si>
  <si>
    <t>Handle</t>
  </si>
  <si>
    <t>Taxable AGR*</t>
  </si>
  <si>
    <t>*Sports Wagering Adjusted Gross Revenue reflects the Handle (wagers) less the payouts on winning wagers made during the reporting month and adjustments made. The Handle includes wagers received for future events in which the payout would not be made on a winning ticket until a future month. Therefore, a relevant win percentage cannot be calculated by simply dividing the Gross Revenue by the Handle reported during a like period.</t>
  </si>
  <si>
    <t>**Harrah's Hoosier Park reported amounts includes the associated OTB's located in Indianapolis and New Haven.</t>
  </si>
  <si>
    <t>***Indiana Grand reported amounts includes the associated OTB located in Clarksville.</t>
  </si>
  <si>
    <t>State Wide Handle by Sport</t>
  </si>
  <si>
    <t>Month</t>
  </si>
  <si>
    <t>YTD</t>
  </si>
  <si>
    <t>Football</t>
  </si>
  <si>
    <t>Basketball</t>
  </si>
  <si>
    <t>Baseball</t>
  </si>
  <si>
    <t>Parlay</t>
  </si>
  <si>
    <t>Other</t>
  </si>
  <si>
    <t xml:space="preserve">Note: The Handle by Sport numbers are unaudited amounts used for informational purposes and not used in the calculation of taxes. </t>
  </si>
  <si>
    <t>Detail of Sports Wagering Tax - As reported for October 2023</t>
  </si>
  <si>
    <t>SOUTHERN LICENEES</t>
  </si>
  <si>
    <t>RACINO LICENEES</t>
  </si>
  <si>
    <t>Gross Receipts</t>
  </si>
  <si>
    <t>AS - Sportsbook.DraftKings.com</t>
  </si>
  <si>
    <t>BL - in.BallyBet.com</t>
  </si>
  <si>
    <t>Retail</t>
  </si>
  <si>
    <t>HP - WilliamHill.com</t>
  </si>
  <si>
    <t>Adjustments</t>
  </si>
  <si>
    <t>WC Downtown Indianapolis</t>
  </si>
  <si>
    <t>WC New Haven</t>
  </si>
  <si>
    <t>BC - in.sportsbook.FanDuel.com</t>
  </si>
  <si>
    <t>BT - BetWay.com</t>
  </si>
  <si>
    <t>BT - Sports.IN.BetMGM.com</t>
  </si>
  <si>
    <t>WC Clarksville</t>
  </si>
  <si>
    <t>HR - HardRockSportsbook.com</t>
  </si>
  <si>
    <t>HH - IN.Unibet.com</t>
  </si>
  <si>
    <t>FL - IN.betrivers.com</t>
  </si>
  <si>
    <t>HW - BarstoolSportbook.com</t>
  </si>
  <si>
    <t>HW - IN.PointsBet.com</t>
  </si>
  <si>
    <t>RS - Smarkets</t>
  </si>
  <si>
    <t>RS - WynnBet.com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</si>
</sst>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5" formatCode="&quot;$&quot;#,##0_);\(&quot;$&quot;#,##0\)"/>
    <numFmt numFmtId="6" formatCode="&quot;$&quot;#,##0_);[Red]\(&quot;$&quot;#,##0\)"/>
    <numFmt numFmtId="44" formatCode="_(&quot;$&quot;* #,##0.00_);_(&quot;$&quot;* \(#,##0.00\);_(&quot;$&quot;* &quot;-&quot;??_);_(@_)"/>
    <numFmt numFmtId="164" formatCode="[$-10409]&quot;$&quot;#,##0;\(&quot;$&quot;#,##0\)"/>
    <numFmt numFmtId="165" formatCode="[$-10409]#,##0;\(#,##0\)"/>
    <numFmt numFmtId="166" formatCode="[$-10409]&quot;$&quot;#,##0.00;\(&quot;$&quot;#,##0.00\)"/>
    <numFmt numFmtId="167" formatCode="&quot;$&quot;#,##0.00"/>
    <numFmt numFmtId="168" formatCode="_(&quot;$&quot;* #,##0_);_(&quot;$&quot;* \(#,##0\);_(&quot;$&quot;* &quot;-&quot;??_);_(@_)"/>
    <numFmt numFmtId="169" formatCode="&quot;$&quot;#,##0"/>
  </numFmts>
  <fonts count="23">
    <font>
      <sz val="11"/>
      <color rgb="FF000000"/>
      <name val="Calibri"/>
      <family val="2"/>
      <scheme val="minor"/>
    </font>
    <font>
      <sz val="11"/>
      <name val="Calibri"/>
    </font>
    <font>
      <sz val="9"/>
      <color rgb="FF000000"/>
      <name val="Arial Narrow"/>
    </font>
    <font>
      <b/>
      <sz val="9"/>
      <color rgb="FF000000"/>
      <name val="Arial Narrow"/>
    </font>
    <font>
      <sz val="10"/>
      <color rgb="FF000000"/>
      <name val="Arial Narrow"/>
    </font>
    <font>
      <sz val="10"/>
      <color rgb="FF000000"/>
      <name val="Segoe UI"/>
    </font>
    <font>
      <sz val="9"/>
      <color rgb="FF000000"/>
      <name val="Segoe UI"/>
    </font>
    <font>
      <sz val="9"/>
      <color rgb="FF000000"/>
      <name val="Arial"/>
    </font>
    <font>
      <b/>
      <sz val="9"/>
      <color rgb="FF000000"/>
      <name val="Segoe UI"/>
    </font>
    <font>
      <sz val="11"/>
      <color rgb="FF000000"/>
      <name val="Calibri"/>
      <family val="2"/>
      <scheme val="minor"/>
    </font>
    <font>
      <sz val="9"/>
      <color rgb="FF000000"/>
      <name val="Arial Narrow"/>
      <family val="2"/>
    </font>
    <font>
      <sz val="9"/>
      <name val="Arial Narrow"/>
      <family val="2"/>
    </font>
    <font>
      <b/>
      <sz val="9"/>
      <color rgb="FF000000"/>
      <name val="Arial Narrow"/>
      <family val="2"/>
    </font>
    <font>
      <sz val="11"/>
      <name val="Calibri"/>
      <family val="2"/>
    </font>
    <font>
      <b/>
      <sz val="9"/>
      <color rgb="FF000000"/>
      <name val="Segoe UI"/>
      <family val="2"/>
    </font>
    <font>
      <b/>
      <sz val="9"/>
      <color rgb="FF000000"/>
      <name val="Arial"/>
      <family val="2"/>
    </font>
    <font>
      <b/>
      <sz val="9"/>
      <name val="Arial"/>
      <family val="2"/>
    </font>
    <font>
      <sz val="9"/>
      <name val="Segoe UI"/>
      <family val="2"/>
    </font>
    <font>
      <sz val="9"/>
      <color rgb="FF000000"/>
      <name val="Segoe UI"/>
      <family val="2"/>
    </font>
    <font>
      <sz val="10"/>
      <color rgb="FF000000"/>
      <name val="Segoe UI"/>
      <family val="2"/>
    </font>
    <font>
      <sz val="9"/>
      <color rgb="FF000000"/>
      <name val="Arial"/>
      <family val="2"/>
    </font>
    <font>
      <sz val="9"/>
      <name val="Arial"/>
      <family val="2"/>
    </font>
    <font>
      <sz val="10"/>
      <color rgb="FF000000"/>
      <name val="Arial"/>
      <family val="2"/>
    </font>
  </fonts>
  <fills count="5">
    <fill>
      <patternFill patternType="none"/>
    </fill>
    <fill>
      <patternFill patternType="gray125"/>
    </fill>
    <fill>
      <patternFill patternType="solid">
        <fgColor theme="0" tint="-0.14999847407452621"/>
        <bgColor rgb="FFD3D3D3"/>
      </patternFill>
    </fill>
    <fill>
      <patternFill patternType="solid">
        <fgColor theme="0" tint="-0.14999847407452621"/>
        <bgColor indexed="64"/>
      </patternFill>
    </fill>
    <fill>
      <patternFill patternType="solid">
        <fgColor rgb="FFFFFFFF"/>
        <bgColor indexed="64"/>
      </patternFill>
    </fill>
  </fills>
  <borders count="19">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s>
  <cellStyleXfs count="2">
    <xf numFmtId="0" fontId="0" fillId="0" borderId="0"/>
    <xf numFmtId="44" fontId="9" fillId="0" borderId="0" applyFont="0" applyFill="0" applyBorder="0" applyAlignment="0" applyProtection="0"/>
  </cellStyleXfs>
  <cellXfs count="171">
    <xf numFmtId="0" fontId="1" fillId="0" borderId="0" xfId="0" applyFont="1"/>
    <xf numFmtId="0" fontId="3" fillId="0" borderId="1" xfId="0" applyFont="1" applyBorder="1" applyAlignment="1">
      <alignment vertical="top" wrapText="1" readingOrder="1"/>
    </xf>
    <xf numFmtId="0" fontId="2" fillId="0" borderId="4" xfId="0" applyFont="1" applyBorder="1" applyAlignment="1">
      <alignment vertical="top" wrapText="1" readingOrder="1"/>
    </xf>
    <xf numFmtId="0" fontId="2" fillId="0" borderId="6" xfId="0" applyFont="1" applyBorder="1" applyAlignment="1">
      <alignment vertical="top" wrapText="1" readingOrder="1"/>
    </xf>
    <xf numFmtId="165" fontId="2" fillId="0" borderId="7" xfId="0" applyNumberFormat="1" applyFont="1" applyBorder="1" applyAlignment="1">
      <alignment vertical="top" wrapText="1" readingOrder="1"/>
    </xf>
    <xf numFmtId="0" fontId="2" fillId="0" borderId="0" xfId="0" applyFont="1" applyAlignment="1">
      <alignment vertical="top" readingOrder="1"/>
    </xf>
    <xf numFmtId="0" fontId="3" fillId="0" borderId="1" xfId="0" applyFont="1" applyBorder="1" applyAlignment="1">
      <alignment horizontal="left" vertical="top" readingOrder="1"/>
    </xf>
    <xf numFmtId="0" fontId="3" fillId="0" borderId="2" xfId="0" applyFont="1" applyBorder="1" applyAlignment="1">
      <alignment vertical="top" readingOrder="1"/>
    </xf>
    <xf numFmtId="0" fontId="3" fillId="0" borderId="2" xfId="0" applyFont="1" applyBorder="1" applyAlignment="1">
      <alignment horizontal="right" vertical="top" readingOrder="1"/>
    </xf>
    <xf numFmtId="0" fontId="3" fillId="0" borderId="3" xfId="0" applyFont="1" applyBorder="1" applyAlignment="1">
      <alignment horizontal="right" vertical="top" readingOrder="1"/>
    </xf>
    <xf numFmtId="0" fontId="2" fillId="0" borderId="4" xfId="0" applyFont="1" applyBorder="1" applyAlignment="1">
      <alignment horizontal="left" vertical="top" readingOrder="1"/>
    </xf>
    <xf numFmtId="164" fontId="2" fillId="0" borderId="0" xfId="0" applyNumberFormat="1" applyFont="1" applyAlignment="1">
      <alignment vertical="top" readingOrder="1"/>
    </xf>
    <xf numFmtId="164" fontId="2" fillId="0" borderId="0" xfId="0" applyNumberFormat="1" applyFont="1" applyAlignment="1">
      <alignment horizontal="right" vertical="top" readingOrder="1"/>
    </xf>
    <xf numFmtId="164" fontId="2" fillId="0" borderId="5" xfId="0" applyNumberFormat="1" applyFont="1" applyBorder="1" applyAlignment="1">
      <alignment horizontal="right" vertical="top" readingOrder="1"/>
    </xf>
    <xf numFmtId="0" fontId="2" fillId="0" borderId="6" xfId="0" applyFont="1" applyBorder="1" applyAlignment="1">
      <alignment horizontal="left" vertical="top" readingOrder="1"/>
    </xf>
    <xf numFmtId="0" fontId="2" fillId="0" borderId="7" xfId="0" applyFont="1" applyBorder="1" applyAlignment="1">
      <alignment vertical="top" readingOrder="1"/>
    </xf>
    <xf numFmtId="164" fontId="2" fillId="0" borderId="7" xfId="0" applyNumberFormat="1" applyFont="1" applyBorder="1" applyAlignment="1">
      <alignment horizontal="right" vertical="top" readingOrder="1"/>
    </xf>
    <xf numFmtId="164" fontId="2" fillId="0" borderId="7" xfId="0" applyNumberFormat="1" applyFont="1" applyBorder="1" applyAlignment="1">
      <alignment vertical="top" readingOrder="1"/>
    </xf>
    <xf numFmtId="164" fontId="2" fillId="0" borderId="8" xfId="0" applyNumberFormat="1" applyFont="1" applyBorder="1" applyAlignment="1">
      <alignment horizontal="right" vertical="top" readingOrder="1"/>
    </xf>
    <xf numFmtId="0" fontId="2" fillId="0" borderId="9" xfId="0" applyFont="1" applyBorder="1" applyAlignment="1">
      <alignment horizontal="left" vertical="top" readingOrder="1"/>
    </xf>
    <xf numFmtId="0" fontId="2" fillId="0" borderId="10" xfId="0" applyFont="1" applyBorder="1" applyAlignment="1">
      <alignment vertical="top" readingOrder="1"/>
    </xf>
    <xf numFmtId="0" fontId="3" fillId="0" borderId="10" xfId="0" applyFont="1" applyBorder="1" applyAlignment="1">
      <alignment horizontal="right" vertical="top" readingOrder="1"/>
    </xf>
    <xf numFmtId="0" fontId="3" fillId="0" borderId="11" xfId="0" applyFont="1" applyBorder="1" applyAlignment="1">
      <alignment horizontal="right" vertical="top" readingOrder="1"/>
    </xf>
    <xf numFmtId="0" fontId="2" fillId="0" borderId="12" xfId="0" applyFont="1" applyBorder="1" applyAlignment="1">
      <alignment horizontal="left" vertical="top" readingOrder="1"/>
    </xf>
    <xf numFmtId="164" fontId="2" fillId="0" borderId="13" xfId="0" applyNumberFormat="1" applyFont="1" applyBorder="1" applyAlignment="1">
      <alignment vertical="top" readingOrder="1"/>
    </xf>
    <xf numFmtId="0" fontId="2" fillId="0" borderId="14" xfId="0" applyFont="1" applyBorder="1" applyAlignment="1">
      <alignment horizontal="left" vertical="top" readingOrder="1"/>
    </xf>
    <xf numFmtId="0" fontId="2" fillId="0" borderId="15" xfId="0" applyFont="1" applyBorder="1" applyAlignment="1">
      <alignment vertical="top" readingOrder="1"/>
    </xf>
    <xf numFmtId="164" fontId="2" fillId="0" borderId="15" xfId="0" applyNumberFormat="1" applyFont="1" applyBorder="1" applyAlignment="1">
      <alignment horizontal="right" vertical="top" readingOrder="1"/>
    </xf>
    <xf numFmtId="164" fontId="2" fillId="0" borderId="15" xfId="0" applyNumberFormat="1" applyFont="1" applyBorder="1" applyAlignment="1">
      <alignment vertical="top" readingOrder="1"/>
    </xf>
    <xf numFmtId="164" fontId="2" fillId="0" borderId="16" xfId="0" applyNumberFormat="1" applyFont="1" applyBorder="1" applyAlignment="1">
      <alignment vertical="top" readingOrder="1"/>
    </xf>
    <xf numFmtId="0" fontId="3" fillId="0" borderId="9" xfId="0" applyFont="1" applyBorder="1" applyAlignment="1">
      <alignment horizontal="left" vertical="top" readingOrder="1"/>
    </xf>
    <xf numFmtId="165" fontId="2" fillId="0" borderId="0" xfId="0" applyNumberFormat="1" applyFont="1" applyAlignment="1">
      <alignment vertical="top" readingOrder="1"/>
    </xf>
    <xf numFmtId="165" fontId="2" fillId="0" borderId="15" xfId="0" applyNumberFormat="1" applyFont="1" applyBorder="1" applyAlignment="1">
      <alignment vertical="top" readingOrder="1"/>
    </xf>
    <xf numFmtId="0" fontId="1" fillId="0" borderId="10" xfId="0" applyFont="1" applyBorder="1" applyAlignment="1">
      <alignment vertical="top"/>
    </xf>
    <xf numFmtId="0" fontId="1" fillId="0" borderId="15" xfId="0" applyFont="1" applyBorder="1" applyAlignment="1">
      <alignment vertical="top"/>
    </xf>
    <xf numFmtId="0" fontId="3" fillId="2" borderId="9" xfId="0" applyFont="1" applyFill="1" applyBorder="1" applyAlignment="1">
      <alignment vertical="top" readingOrder="1"/>
    </xf>
    <xf numFmtId="0" fontId="1" fillId="3" borderId="10" xfId="0" applyFont="1" applyFill="1" applyBorder="1" applyAlignment="1">
      <alignment vertical="top"/>
    </xf>
    <xf numFmtId="0" fontId="3" fillId="2" borderId="11" xfId="0" applyFont="1" applyFill="1" applyBorder="1" applyAlignment="1">
      <alignment horizontal="right" vertical="top" readingOrder="1"/>
    </xf>
    <xf numFmtId="0" fontId="2" fillId="2" borderId="12" xfId="0" applyFont="1" applyFill="1" applyBorder="1" applyAlignment="1">
      <alignment vertical="top" readingOrder="1"/>
    </xf>
    <xf numFmtId="0" fontId="1" fillId="3" borderId="0" xfId="0" applyFont="1" applyFill="1"/>
    <xf numFmtId="164" fontId="2" fillId="2" borderId="13" xfId="0" applyNumberFormat="1" applyFont="1" applyFill="1" applyBorder="1" applyAlignment="1">
      <alignment vertical="top" readingOrder="1"/>
    </xf>
    <xf numFmtId="0" fontId="2" fillId="2" borderId="14" xfId="0" applyFont="1" applyFill="1" applyBorder="1" applyAlignment="1">
      <alignment vertical="top" readingOrder="1"/>
    </xf>
    <xf numFmtId="0" fontId="1" fillId="3" borderId="15" xfId="0" applyFont="1" applyFill="1" applyBorder="1" applyAlignment="1">
      <alignment vertical="top"/>
    </xf>
    <xf numFmtId="164" fontId="2" fillId="2" borderId="16" xfId="0" applyNumberFormat="1" applyFont="1" applyFill="1" applyBorder="1" applyAlignment="1">
      <alignment vertical="top" readingOrder="1"/>
    </xf>
    <xf numFmtId="0" fontId="3" fillId="2" borderId="1" xfId="0" applyFont="1" applyFill="1" applyBorder="1" applyAlignment="1">
      <alignment vertical="top" readingOrder="1"/>
    </xf>
    <xf numFmtId="0" fontId="3" fillId="2" borderId="2" xfId="0" applyFont="1" applyFill="1" applyBorder="1" applyAlignment="1">
      <alignment horizontal="right" vertical="top" readingOrder="1"/>
    </xf>
    <xf numFmtId="0" fontId="3" fillId="2" borderId="3" xfId="0" applyFont="1" applyFill="1" applyBorder="1" applyAlignment="1">
      <alignment horizontal="right" vertical="top" readingOrder="1"/>
    </xf>
    <xf numFmtId="0" fontId="2" fillId="2" borderId="4" xfId="0" applyFont="1" applyFill="1" applyBorder="1" applyAlignment="1">
      <alignment vertical="top" readingOrder="1"/>
    </xf>
    <xf numFmtId="164" fontId="2" fillId="2" borderId="0" xfId="0" applyNumberFormat="1" applyFont="1" applyFill="1" applyAlignment="1">
      <alignment vertical="top" readingOrder="1"/>
    </xf>
    <xf numFmtId="164" fontId="2" fillId="2" borderId="0" xfId="0" applyNumberFormat="1" applyFont="1" applyFill="1" applyAlignment="1">
      <alignment horizontal="right" vertical="top" readingOrder="1"/>
    </xf>
    <xf numFmtId="164" fontId="2" fillId="2" borderId="5" xfId="0" applyNumberFormat="1" applyFont="1" applyFill="1" applyBorder="1" applyAlignment="1">
      <alignment horizontal="right" vertical="top" readingOrder="1"/>
    </xf>
    <xf numFmtId="0" fontId="2" fillId="2" borderId="6" xfId="0" applyFont="1" applyFill="1" applyBorder="1" applyAlignment="1">
      <alignment vertical="top" readingOrder="1"/>
    </xf>
    <xf numFmtId="164" fontId="2" fillId="2" borderId="7" xfId="0" applyNumberFormat="1" applyFont="1" applyFill="1" applyBorder="1" applyAlignment="1">
      <alignment vertical="top" readingOrder="1"/>
    </xf>
    <xf numFmtId="164" fontId="2" fillId="2" borderId="7" xfId="0" applyNumberFormat="1" applyFont="1" applyFill="1" applyBorder="1" applyAlignment="1">
      <alignment horizontal="right" vertical="top" readingOrder="1"/>
    </xf>
    <xf numFmtId="164" fontId="2" fillId="2" borderId="8" xfId="0" applyNumberFormat="1" applyFont="1" applyFill="1" applyBorder="1" applyAlignment="1">
      <alignment horizontal="right" vertical="top" readingOrder="1"/>
    </xf>
    <xf numFmtId="166" fontId="7" fillId="0" borderId="5" xfId="0" applyNumberFormat="1" applyFont="1" applyBorder="1" applyAlignment="1">
      <alignment vertical="top" readingOrder="1"/>
    </xf>
    <xf numFmtId="166" fontId="7" fillId="0" borderId="8" xfId="0" applyNumberFormat="1" applyFont="1" applyBorder="1" applyAlignment="1">
      <alignment vertical="top" readingOrder="1"/>
    </xf>
    <xf numFmtId="0" fontId="8" fillId="0" borderId="0" xfId="0" applyFont="1" applyAlignment="1">
      <alignment vertical="top" readingOrder="1"/>
    </xf>
    <xf numFmtId="0" fontId="1" fillId="0" borderId="0" xfId="0" applyFont="1" applyAlignment="1">
      <alignment vertical="top"/>
    </xf>
    <xf numFmtId="166" fontId="7" fillId="0" borderId="0" xfId="0" applyNumberFormat="1" applyFont="1" applyAlignment="1">
      <alignment vertical="top" readingOrder="1"/>
    </xf>
    <xf numFmtId="0" fontId="14" fillId="0" borderId="0" xfId="0" applyFont="1" applyAlignment="1">
      <alignment vertical="top" readingOrder="1"/>
    </xf>
    <xf numFmtId="167" fontId="15" fillId="0" borderId="10" xfId="0" applyNumberFormat="1" applyFont="1" applyBorder="1" applyAlignment="1">
      <alignment horizontal="right" vertical="top" readingOrder="1"/>
    </xf>
    <xf numFmtId="167" fontId="16" fillId="0" borderId="10" xfId="0" applyNumberFormat="1" applyFont="1" applyBorder="1"/>
    <xf numFmtId="167" fontId="16" fillId="0" borderId="10" xfId="0" applyNumberFormat="1" applyFont="1" applyBorder="1" applyAlignment="1">
      <alignment vertical="top"/>
    </xf>
    <xf numFmtId="167" fontId="15" fillId="0" borderId="11" xfId="0" applyNumberFormat="1" applyFont="1" applyBorder="1" applyAlignment="1">
      <alignment horizontal="right" vertical="top" readingOrder="1"/>
    </xf>
    <xf numFmtId="0" fontId="18" fillId="0" borderId="0" xfId="0" applyFont="1" applyAlignment="1">
      <alignment vertical="top" readingOrder="1"/>
    </xf>
    <xf numFmtId="0" fontId="13" fillId="0" borderId="0" xfId="0" applyFont="1"/>
    <xf numFmtId="0" fontId="6" fillId="0" borderId="9" xfId="0" applyFont="1" applyBorder="1" applyAlignment="1">
      <alignment vertical="top" readingOrder="1"/>
    </xf>
    <xf numFmtId="0" fontId="6" fillId="0" borderId="12" xfId="0" applyFont="1" applyBorder="1" applyAlignment="1">
      <alignment vertical="top" readingOrder="1"/>
    </xf>
    <xf numFmtId="0" fontId="7" fillId="0" borderId="14" xfId="0" applyFont="1" applyBorder="1" applyAlignment="1">
      <alignment vertical="top" readingOrder="1"/>
    </xf>
    <xf numFmtId="166" fontId="7" fillId="0" borderId="15" xfId="0" applyNumberFormat="1" applyFont="1" applyBorder="1" applyAlignment="1">
      <alignment vertical="top" readingOrder="1"/>
    </xf>
    <xf numFmtId="0" fontId="1" fillId="0" borderId="15" xfId="0" applyFont="1" applyBorder="1"/>
    <xf numFmtId="0" fontId="7" fillId="0" borderId="9" xfId="0" applyFont="1" applyBorder="1" applyAlignment="1">
      <alignment vertical="top" readingOrder="1"/>
    </xf>
    <xf numFmtId="0" fontId="1" fillId="0" borderId="10" xfId="0" applyFont="1" applyBorder="1"/>
    <xf numFmtId="166" fontId="7" fillId="0" borderId="10" xfId="0" applyNumberFormat="1" applyFont="1" applyBorder="1" applyAlignment="1">
      <alignment vertical="top" readingOrder="1"/>
    </xf>
    <xf numFmtId="166" fontId="7" fillId="0" borderId="11" xfId="0" applyNumberFormat="1" applyFont="1" applyBorder="1" applyAlignment="1">
      <alignment vertical="top" readingOrder="1"/>
    </xf>
    <xf numFmtId="0" fontId="7" fillId="0" borderId="12" xfId="0" applyFont="1" applyBorder="1" applyAlignment="1">
      <alignment vertical="top" readingOrder="1"/>
    </xf>
    <xf numFmtId="166" fontId="7" fillId="0" borderId="13" xfId="0" applyNumberFormat="1" applyFont="1" applyBorder="1" applyAlignment="1">
      <alignment vertical="top" readingOrder="1"/>
    </xf>
    <xf numFmtId="166" fontId="7" fillId="0" borderId="16" xfId="0" applyNumberFormat="1" applyFont="1" applyBorder="1" applyAlignment="1">
      <alignment vertical="top" readingOrder="1"/>
    </xf>
    <xf numFmtId="0" fontId="15" fillId="0" borderId="9" xfId="0" applyFont="1" applyBorder="1" applyAlignment="1">
      <alignment vertical="top" readingOrder="1"/>
    </xf>
    <xf numFmtId="0" fontId="15" fillId="0" borderId="10" xfId="0" applyFont="1" applyBorder="1" applyAlignment="1">
      <alignment horizontal="right" vertical="top" readingOrder="1"/>
    </xf>
    <xf numFmtId="0" fontId="15" fillId="0" borderId="11" xfId="0" applyFont="1" applyBorder="1" applyAlignment="1">
      <alignment horizontal="right" vertical="top" readingOrder="1"/>
    </xf>
    <xf numFmtId="0" fontId="13" fillId="0" borderId="0" xfId="0" applyFont="1" applyAlignment="1">
      <alignment vertical="top"/>
    </xf>
    <xf numFmtId="168" fontId="15" fillId="0" borderId="10" xfId="0" applyNumberFormat="1" applyFont="1" applyBorder="1" applyAlignment="1">
      <alignment horizontal="right" vertical="top" readingOrder="1"/>
    </xf>
    <xf numFmtId="168" fontId="15" fillId="0" borderId="11" xfId="0" applyNumberFormat="1" applyFont="1" applyBorder="1" applyAlignment="1">
      <alignment horizontal="right" vertical="top" readingOrder="1"/>
    </xf>
    <xf numFmtId="0" fontId="20" fillId="0" borderId="12" xfId="0" applyFont="1" applyBorder="1" applyAlignment="1">
      <alignment vertical="top" readingOrder="1"/>
    </xf>
    <xf numFmtId="169" fontId="21" fillId="0" borderId="0" xfId="0" applyNumberFormat="1" applyFont="1"/>
    <xf numFmtId="169" fontId="20" fillId="0" borderId="13" xfId="0" applyNumberFormat="1" applyFont="1" applyBorder="1" applyAlignment="1">
      <alignment vertical="top" readingOrder="1"/>
    </xf>
    <xf numFmtId="0" fontId="21" fillId="0" borderId="0" xfId="0" applyFont="1" applyAlignment="1">
      <alignment vertical="top"/>
    </xf>
    <xf numFmtId="0" fontId="20" fillId="0" borderId="4" xfId="0" applyFont="1" applyBorder="1" applyAlignment="1">
      <alignment vertical="top" readingOrder="1"/>
    </xf>
    <xf numFmtId="0" fontId="20" fillId="0" borderId="0" xfId="0" applyFont="1" applyAlignment="1">
      <alignment wrapText="1" readingOrder="1"/>
    </xf>
    <xf numFmtId="6" fontId="20" fillId="0" borderId="5" xfId="0" applyNumberFormat="1" applyFont="1" applyBorder="1" applyAlignment="1">
      <alignment wrapText="1" readingOrder="1"/>
    </xf>
    <xf numFmtId="5" fontId="20" fillId="0" borderId="13" xfId="0" applyNumberFormat="1" applyFont="1" applyBorder="1" applyAlignment="1">
      <alignment vertical="top" readingOrder="1"/>
    </xf>
    <xf numFmtId="0" fontId="20" fillId="0" borderId="14" xfId="0" applyFont="1" applyBorder="1" applyAlignment="1">
      <alignment vertical="top" readingOrder="1"/>
    </xf>
    <xf numFmtId="169" fontId="21" fillId="0" borderId="15" xfId="0" applyNumberFormat="1" applyFont="1" applyBorder="1" applyAlignment="1">
      <alignment vertical="top"/>
    </xf>
    <xf numFmtId="169" fontId="21" fillId="0" borderId="15" xfId="0" applyNumberFormat="1" applyFont="1" applyBorder="1"/>
    <xf numFmtId="169" fontId="20" fillId="0" borderId="16" xfId="0" applyNumberFormat="1" applyFont="1" applyBorder="1" applyAlignment="1">
      <alignment vertical="top" readingOrder="1"/>
    </xf>
    <xf numFmtId="0" fontId="13" fillId="0" borderId="7" xfId="0" applyFont="1" applyBorder="1"/>
    <xf numFmtId="0" fontId="20" fillId="0" borderId="7" xfId="0" applyFont="1" applyBorder="1" applyAlignment="1">
      <alignment wrapText="1" readingOrder="1"/>
    </xf>
    <xf numFmtId="6" fontId="20" fillId="0" borderId="8" xfId="0" applyNumberFormat="1" applyFont="1" applyBorder="1" applyAlignment="1">
      <alignment wrapText="1" readingOrder="1"/>
    </xf>
    <xf numFmtId="0" fontId="20" fillId="0" borderId="0" xfId="0" applyFont="1" applyAlignment="1">
      <alignment vertical="top" readingOrder="1"/>
    </xf>
    <xf numFmtId="0" fontId="21" fillId="0" borderId="0" xfId="0" applyFont="1"/>
    <xf numFmtId="0" fontId="22" fillId="0" borderId="0" xfId="0" applyFont="1" applyAlignment="1">
      <alignment vertical="top" readingOrder="1"/>
    </xf>
    <xf numFmtId="169" fontId="21" fillId="0" borderId="0" xfId="1" applyNumberFormat="1" applyFont="1"/>
    <xf numFmtId="169" fontId="13" fillId="0" borderId="0" xfId="0" applyNumberFormat="1" applyFont="1"/>
    <xf numFmtId="169" fontId="13" fillId="0" borderId="15" xfId="0" applyNumberFormat="1" applyFont="1" applyBorder="1" applyAlignment="1">
      <alignment vertical="top"/>
    </xf>
    <xf numFmtId="169" fontId="13" fillId="0" borderId="15" xfId="0" applyNumberFormat="1" applyFont="1" applyBorder="1"/>
    <xf numFmtId="6" fontId="21" fillId="4" borderId="0" xfId="0" applyNumberFormat="1" applyFont="1" applyFill="1"/>
    <xf numFmtId="5" fontId="20" fillId="0" borderId="13" xfId="0" applyNumberFormat="1" applyFont="1" applyBorder="1" applyAlignment="1">
      <alignment horizontal="right" vertical="top" readingOrder="1"/>
    </xf>
    <xf numFmtId="168" fontId="15" fillId="0" borderId="0" xfId="0" applyNumberFormat="1" applyFont="1" applyAlignment="1">
      <alignment horizontal="right" vertical="top" readingOrder="1"/>
    </xf>
    <xf numFmtId="169" fontId="20" fillId="0" borderId="16" xfId="0" applyNumberFormat="1" applyFont="1" applyBorder="1" applyAlignment="1">
      <alignment horizontal="right" vertical="top" readingOrder="1"/>
    </xf>
    <xf numFmtId="0" fontId="20" fillId="0" borderId="4" xfId="0" applyFont="1" applyBorder="1" applyAlignment="1">
      <alignment vertical="top" wrapText="1" readingOrder="1"/>
    </xf>
    <xf numFmtId="5" fontId="20" fillId="0" borderId="8" xfId="0" applyNumberFormat="1" applyFont="1" applyBorder="1" applyAlignment="1">
      <alignment vertical="top" readingOrder="1"/>
    </xf>
    <xf numFmtId="6" fontId="21" fillId="0" borderId="0" xfId="0" applyNumberFormat="1" applyFont="1"/>
    <xf numFmtId="164" fontId="1" fillId="0" borderId="0" xfId="0" applyNumberFormat="1" applyFont="1"/>
    <xf numFmtId="6" fontId="13" fillId="0" borderId="0" xfId="0" applyNumberFormat="1" applyFont="1"/>
    <xf numFmtId="164" fontId="7" fillId="0" borderId="0" xfId="0" applyNumberFormat="1" applyFont="1" applyAlignment="1">
      <alignment horizontal="right" vertical="top" readingOrder="1"/>
    </xf>
    <xf numFmtId="164" fontId="7" fillId="0" borderId="13" xfId="0" applyNumberFormat="1" applyFont="1" applyBorder="1" applyAlignment="1">
      <alignment horizontal="right" vertical="top" readingOrder="1"/>
    </xf>
    <xf numFmtId="164" fontId="7" fillId="0" borderId="5" xfId="0" applyNumberFormat="1" applyFont="1" applyBorder="1" applyAlignment="1">
      <alignment horizontal="right" vertical="top" readingOrder="1"/>
    </xf>
    <xf numFmtId="164" fontId="7" fillId="0" borderId="15" xfId="0" applyNumberFormat="1" applyFont="1" applyBorder="1" applyAlignment="1">
      <alignment horizontal="right" vertical="top" readingOrder="1"/>
    </xf>
    <xf numFmtId="164" fontId="7" fillId="0" borderId="16" xfId="0" applyNumberFormat="1" applyFont="1" applyBorder="1" applyAlignment="1">
      <alignment horizontal="right" vertical="top" readingOrder="1"/>
    </xf>
    <xf numFmtId="164" fontId="2" fillId="0" borderId="8" xfId="0" applyNumberFormat="1" applyFont="1" applyBorder="1" applyAlignment="1">
      <alignment horizontal="right" vertical="top" wrapText="1" readingOrder="1"/>
    </xf>
    <xf numFmtId="0" fontId="2" fillId="0" borderId="5" xfId="0" applyFont="1" applyBorder="1" applyAlignment="1">
      <alignment horizontal="right" vertical="top" wrapText="1" readingOrder="1"/>
    </xf>
    <xf numFmtId="0" fontId="3" fillId="0" borderId="3" xfId="0" applyFont="1" applyBorder="1" applyAlignment="1">
      <alignment horizontal="right" vertical="top" wrapText="1" readingOrder="1"/>
    </xf>
    <xf numFmtId="165" fontId="2" fillId="0" borderId="8" xfId="0" applyNumberFormat="1" applyFont="1" applyBorder="1" applyAlignment="1">
      <alignment horizontal="center" vertical="top" wrapText="1" readingOrder="1"/>
    </xf>
    <xf numFmtId="0" fontId="2" fillId="0" borderId="5" xfId="0" applyFont="1" applyBorder="1" applyAlignment="1">
      <alignment horizontal="center" vertical="top" wrapText="1" readingOrder="1"/>
    </xf>
    <xf numFmtId="0" fontId="3" fillId="0" borderId="3" xfId="0" applyFont="1" applyBorder="1" applyAlignment="1">
      <alignment horizontal="center" vertical="top" wrapText="1" readingOrder="1"/>
    </xf>
    <xf numFmtId="0" fontId="3" fillId="0" borderId="2" xfId="0" applyFont="1" applyBorder="1" applyAlignment="1">
      <alignment vertical="top" wrapText="1" readingOrder="1"/>
    </xf>
    <xf numFmtId="164" fontId="7" fillId="0" borderId="5" xfId="0" applyNumberFormat="1" applyFont="1" applyBorder="1" applyAlignment="1">
      <alignment vertical="top" readingOrder="1"/>
    </xf>
    <xf numFmtId="164" fontId="7" fillId="0" borderId="8" xfId="0" applyNumberFormat="1" applyFont="1" applyBorder="1" applyAlignment="1">
      <alignment vertical="top" readingOrder="1"/>
    </xf>
    <xf numFmtId="0" fontId="2" fillId="0" borderId="0" xfId="0" applyFont="1" applyAlignment="1">
      <alignment horizontal="center" vertical="top" wrapText="1" readingOrder="1"/>
    </xf>
    <xf numFmtId="0" fontId="10" fillId="0" borderId="10" xfId="0" applyFont="1" applyBorder="1" applyAlignment="1">
      <alignment horizontal="left" vertical="top" wrapText="1" readingOrder="1"/>
    </xf>
    <xf numFmtId="0" fontId="10" fillId="0" borderId="0" xfId="0" applyFont="1" applyAlignment="1">
      <alignment horizontal="left" vertical="top" wrapText="1" readingOrder="1"/>
    </xf>
    <xf numFmtId="0" fontId="11" fillId="0" borderId="0" xfId="0" applyFont="1" applyAlignment="1">
      <alignment horizontal="left" vertical="top"/>
    </xf>
    <xf numFmtId="0" fontId="11" fillId="0" borderId="0" xfId="0" applyFont="1" applyAlignment="1">
      <alignment horizontal="left" vertical="top" wrapText="1"/>
    </xf>
    <xf numFmtId="0" fontId="2" fillId="0" borderId="12" xfId="0" applyFont="1" applyBorder="1" applyAlignment="1">
      <alignment horizontal="left" vertical="center" readingOrder="1"/>
    </xf>
    <xf numFmtId="164" fontId="2" fillId="0" borderId="0" xfId="0" applyNumberFormat="1" applyFont="1" applyAlignment="1">
      <alignment horizontal="right" vertical="center" readingOrder="1"/>
    </xf>
    <xf numFmtId="0" fontId="2" fillId="0" borderId="0" xfId="0" applyFont="1" applyAlignment="1">
      <alignment horizontal="center" vertical="top" readingOrder="1"/>
    </xf>
    <xf numFmtId="0" fontId="2" fillId="0" borderId="0" xfId="0" applyFont="1" applyAlignment="1">
      <alignment horizontal="center" readingOrder="1"/>
    </xf>
    <xf numFmtId="0" fontId="2" fillId="0" borderId="5" xfId="0" applyFont="1" applyBorder="1" applyAlignment="1">
      <alignment horizontal="center" vertical="top" wrapText="1" readingOrder="1"/>
    </xf>
    <xf numFmtId="0" fontId="1" fillId="0" borderId="0" xfId="0" applyFont="1"/>
    <xf numFmtId="0" fontId="1" fillId="0" borderId="5" xfId="0" applyFont="1" applyBorder="1" applyAlignment="1">
      <alignment vertical="top" wrapText="1"/>
    </xf>
    <xf numFmtId="0" fontId="2" fillId="0" borderId="0" xfId="0" applyFont="1" applyAlignment="1">
      <alignment horizontal="center" wrapText="1" readingOrder="1"/>
    </xf>
    <xf numFmtId="0" fontId="3" fillId="0" borderId="3" xfId="0" applyFont="1" applyBorder="1" applyAlignment="1">
      <alignment horizontal="center" vertical="top" wrapText="1" readingOrder="1"/>
    </xf>
    <xf numFmtId="0" fontId="1" fillId="0" borderId="2" xfId="0" applyFont="1" applyBorder="1" applyAlignment="1">
      <alignment vertical="top" wrapText="1"/>
    </xf>
    <xf numFmtId="0" fontId="1" fillId="0" borderId="3" xfId="0" applyFont="1" applyBorder="1" applyAlignment="1">
      <alignment vertical="top" wrapText="1"/>
    </xf>
    <xf numFmtId="165" fontId="2" fillId="0" borderId="8" xfId="0" applyNumberFormat="1" applyFont="1" applyBorder="1" applyAlignment="1">
      <alignment horizontal="center" vertical="top" wrapText="1" readingOrder="1"/>
    </xf>
    <xf numFmtId="0" fontId="1" fillId="0" borderId="7" xfId="0" applyFont="1" applyBorder="1" applyAlignment="1">
      <alignment vertical="top" wrapText="1"/>
    </xf>
    <xf numFmtId="0" fontId="1" fillId="0" borderId="8" xfId="0" applyFont="1" applyBorder="1" applyAlignment="1">
      <alignment vertical="top" wrapText="1"/>
    </xf>
    <xf numFmtId="0" fontId="3" fillId="0" borderId="3" xfId="0" applyFont="1" applyBorder="1" applyAlignment="1">
      <alignment horizontal="right" vertical="top" wrapText="1" readingOrder="1"/>
    </xf>
    <xf numFmtId="0" fontId="2" fillId="0" borderId="5" xfId="0" applyFont="1" applyBorder="1" applyAlignment="1">
      <alignment horizontal="right" vertical="top" wrapText="1" readingOrder="1"/>
    </xf>
    <xf numFmtId="164" fontId="2" fillId="0" borderId="8" xfId="0" applyNumberFormat="1" applyFont="1" applyBorder="1" applyAlignment="1">
      <alignment horizontal="right" vertical="top" wrapText="1" readingOrder="1"/>
    </xf>
    <xf numFmtId="6" fontId="2" fillId="0" borderId="5" xfId="0" applyNumberFormat="1" applyFont="1" applyBorder="1" applyAlignment="1">
      <alignment horizontal="right" vertical="top" wrapText="1" readingOrder="1"/>
    </xf>
    <xf numFmtId="6" fontId="1" fillId="0" borderId="0" xfId="0" applyNumberFormat="1" applyFont="1"/>
    <xf numFmtId="6" fontId="1" fillId="0" borderId="5" xfId="0" applyNumberFormat="1" applyFont="1" applyBorder="1" applyAlignment="1">
      <alignment vertical="top" wrapText="1"/>
    </xf>
    <xf numFmtId="0" fontId="12" fillId="0" borderId="6" xfId="0" applyFont="1" applyBorder="1" applyAlignment="1">
      <alignment vertical="top" wrapText="1" readingOrder="1"/>
    </xf>
    <xf numFmtId="0" fontId="13" fillId="0" borderId="7" xfId="0" applyFont="1" applyBorder="1" applyAlignment="1">
      <alignment vertical="top" wrapText="1"/>
    </xf>
    <xf numFmtId="164" fontId="2" fillId="0" borderId="7" xfId="0" applyNumberFormat="1" applyFont="1" applyBorder="1" applyAlignment="1">
      <alignment vertical="top" wrapText="1" readingOrder="1"/>
    </xf>
    <xf numFmtId="164" fontId="2" fillId="0" borderId="8" xfId="0" applyNumberFormat="1" applyFont="1" applyBorder="1" applyAlignment="1">
      <alignment vertical="top" wrapText="1" readingOrder="1"/>
    </xf>
    <xf numFmtId="0" fontId="4" fillId="0" borderId="1" xfId="0" applyFont="1" applyBorder="1" applyAlignment="1">
      <alignment vertical="top" wrapText="1" readingOrder="1"/>
    </xf>
    <xf numFmtId="0" fontId="3" fillId="0" borderId="2" xfId="0" applyFont="1" applyBorder="1" applyAlignment="1">
      <alignment vertical="top" wrapText="1" readingOrder="1"/>
    </xf>
    <xf numFmtId="0" fontId="3" fillId="0" borderId="3" xfId="0" applyFont="1" applyBorder="1" applyAlignment="1">
      <alignment vertical="top" wrapText="1" readingOrder="1"/>
    </xf>
    <xf numFmtId="0" fontId="12" fillId="0" borderId="17" xfId="0" applyFont="1" applyBorder="1" applyAlignment="1">
      <alignment vertical="top" wrapText="1" readingOrder="1"/>
    </xf>
    <xf numFmtId="0" fontId="12" fillId="0" borderId="18" xfId="0" applyFont="1" applyBorder="1" applyAlignment="1">
      <alignment vertical="top" wrapText="1" readingOrder="1"/>
    </xf>
    <xf numFmtId="0" fontId="12" fillId="0" borderId="7" xfId="0" applyFont="1" applyBorder="1" applyAlignment="1">
      <alignment vertical="top" wrapText="1" readingOrder="1"/>
    </xf>
    <xf numFmtId="0" fontId="5" fillId="0" borderId="0" xfId="0" applyFont="1" applyAlignment="1">
      <alignment vertical="top" wrapText="1" readingOrder="1"/>
    </xf>
    <xf numFmtId="0" fontId="17" fillId="0" borderId="0" xfId="0" applyFont="1" applyAlignment="1">
      <alignment horizontal="left" vertical="top" wrapText="1"/>
    </xf>
    <xf numFmtId="0" fontId="19" fillId="0" borderId="0" xfId="0" applyFont="1" applyAlignment="1">
      <alignment horizontal="left" vertical="top" wrapText="1" readingOrder="1"/>
    </xf>
    <xf numFmtId="0" fontId="20" fillId="0" borderId="0" xfId="0" applyFont="1" applyAlignment="1">
      <alignment horizontal="left" vertical="top" wrapText="1" readingOrder="1"/>
    </xf>
    <xf numFmtId="0" fontId="10" fillId="0" borderId="0" xfId="0" applyFont="1" applyAlignment="1">
      <alignment horizontal="center" readingOrder="1"/>
    </xf>
    <xf numFmtId="0" fontId="10" fillId="0" borderId="0" xfId="0" applyFont="1" applyAlignment="1">
      <alignment horizontal="center" vertical="top" readingOrder="1"/>
    </xf>
  </cellXfs>
  <cellStyles count="2">
    <cellStyle name="Currency 2" xfId="1" xr:uid="{DDF91E90-FA55-42E0-8C4E-2A9B5615A66F}"/>
    <cellStyle name="Normal"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D3D3D3"/>
      <rgbColor rgb="000000FF"/>
      <rgbColor rgb="0000FF00"/>
      <rgbColor rgb="00FF0000"/>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2:G57"/>
  <sheetViews>
    <sheetView showGridLines="0" tabSelected="1" workbookViewId="0">
      <selection activeCell="E30" sqref="E30"/>
    </sheetView>
  </sheetViews>
  <sheetFormatPr defaultRowHeight="15"/>
  <cols>
    <col min="1" max="1" width="27.140625" customWidth="1"/>
    <col min="2" max="2" width="14.28515625" customWidth="1"/>
    <col min="3" max="6" width="17.140625" customWidth="1"/>
    <col min="7" max="7" width="10" bestFit="1" customWidth="1"/>
    <col min="8" max="8" width="13.140625" bestFit="1" customWidth="1"/>
    <col min="9" max="9" width="12.28515625" customWidth="1"/>
    <col min="10" max="10" width="15.140625" bestFit="1" customWidth="1"/>
    <col min="11" max="11" width="9.5703125" bestFit="1" customWidth="1"/>
    <col min="12" max="12" width="11.5703125" bestFit="1" customWidth="1"/>
    <col min="13" max="13" width="2.7109375" customWidth="1"/>
    <col min="14" max="14" width="12" customWidth="1"/>
    <col min="15" max="15" width="11.5703125" bestFit="1" customWidth="1"/>
    <col min="16" max="16" width="10.140625" bestFit="1" customWidth="1"/>
    <col min="17" max="17" width="8.28515625" bestFit="1" customWidth="1"/>
  </cols>
  <sheetData>
    <row r="2" spans="1:7" ht="32.25" customHeight="1">
      <c r="A2" s="130" t="s">
        <v>0</v>
      </c>
      <c r="B2" s="130"/>
      <c r="C2" s="130"/>
      <c r="D2" s="130"/>
      <c r="E2" s="130"/>
      <c r="F2" s="130"/>
    </row>
    <row r="4" spans="1:7" ht="15" customHeight="1">
      <c r="A4" s="6" t="s">
        <v>1</v>
      </c>
      <c r="B4" s="7" t="s">
        <v>2</v>
      </c>
      <c r="C4" s="8" t="s">
        <v>3</v>
      </c>
      <c r="D4" s="8" t="s">
        <v>4</v>
      </c>
      <c r="E4" s="8" t="s">
        <v>5</v>
      </c>
      <c r="F4" s="9" t="s">
        <v>6</v>
      </c>
    </row>
    <row r="5" spans="1:7" ht="15" customHeight="1">
      <c r="A5" s="10" t="s">
        <v>7</v>
      </c>
      <c r="B5" s="5" t="s">
        <v>8</v>
      </c>
      <c r="C5" s="11">
        <v>434831</v>
      </c>
      <c r="D5" s="11">
        <v>1695440</v>
      </c>
      <c r="E5" s="12">
        <v>3021089</v>
      </c>
      <c r="F5" s="13">
        <f>SUM(C5:E5)</f>
        <v>5151360</v>
      </c>
    </row>
    <row r="6" spans="1:7" ht="15" customHeight="1">
      <c r="A6" s="10" t="s">
        <v>9</v>
      </c>
      <c r="B6" s="5" t="s">
        <v>10</v>
      </c>
      <c r="C6" s="11">
        <v>347353</v>
      </c>
      <c r="D6" s="11">
        <v>19649</v>
      </c>
      <c r="E6" s="12">
        <v>2516466</v>
      </c>
      <c r="F6" s="13">
        <f t="shared" ref="F6:F17" si="0">SUM(C6:E6)</f>
        <v>2883468</v>
      </c>
    </row>
    <row r="7" spans="1:7">
      <c r="A7" s="10" t="s">
        <v>11</v>
      </c>
      <c r="B7" s="5" t="s">
        <v>12</v>
      </c>
      <c r="C7" s="11">
        <v>185782</v>
      </c>
      <c r="D7" s="11">
        <v>350517</v>
      </c>
      <c r="E7" s="12">
        <v>954062</v>
      </c>
      <c r="F7" s="13">
        <f t="shared" si="0"/>
        <v>1490361</v>
      </c>
    </row>
    <row r="8" spans="1:7" ht="15" customHeight="1">
      <c r="A8" s="10" t="s">
        <v>13</v>
      </c>
      <c r="B8" s="5" t="s">
        <v>14</v>
      </c>
      <c r="C8" s="11">
        <v>315403</v>
      </c>
      <c r="D8" s="11">
        <v>1653637</v>
      </c>
      <c r="E8" s="12">
        <v>1802303</v>
      </c>
      <c r="F8" s="13">
        <f t="shared" si="0"/>
        <v>3771343</v>
      </c>
      <c r="G8" s="114"/>
    </row>
    <row r="9" spans="1:7" ht="15" customHeight="1">
      <c r="A9" s="10" t="s">
        <v>15</v>
      </c>
      <c r="B9" s="5" t="s">
        <v>16</v>
      </c>
      <c r="C9" s="11">
        <v>412879.39</v>
      </c>
      <c r="D9" s="11">
        <v>10258.17</v>
      </c>
      <c r="E9" s="12">
        <v>4527186.3899999997</v>
      </c>
      <c r="F9" s="13">
        <f t="shared" si="0"/>
        <v>4950323.9499999993</v>
      </c>
    </row>
    <row r="10" spans="1:7" ht="15" customHeight="1">
      <c r="A10" s="10" t="s">
        <v>17</v>
      </c>
      <c r="B10" s="5" t="s">
        <v>18</v>
      </c>
      <c r="C10" s="11">
        <v>0</v>
      </c>
      <c r="D10" s="11">
        <v>79716.83</v>
      </c>
      <c r="E10" s="12">
        <v>684851.4</v>
      </c>
      <c r="F10" s="13">
        <f t="shared" si="0"/>
        <v>764568.23</v>
      </c>
    </row>
    <row r="11" spans="1:7">
      <c r="A11" s="10" t="s">
        <v>19</v>
      </c>
      <c r="B11" s="5" t="s">
        <v>20</v>
      </c>
      <c r="C11" s="12">
        <v>667964</v>
      </c>
      <c r="D11" s="11">
        <v>35026</v>
      </c>
      <c r="E11" s="11">
        <v>4933998</v>
      </c>
      <c r="F11" s="13">
        <f t="shared" si="0"/>
        <v>5636988</v>
      </c>
    </row>
    <row r="12" spans="1:7">
      <c r="A12" s="10" t="s">
        <v>21</v>
      </c>
      <c r="B12" s="5" t="s">
        <v>20</v>
      </c>
      <c r="C12" s="11">
        <v>363610</v>
      </c>
      <c r="D12" s="11">
        <v>0</v>
      </c>
      <c r="E12" s="12">
        <v>2441980</v>
      </c>
      <c r="F12" s="13">
        <f t="shared" si="0"/>
        <v>2805590</v>
      </c>
    </row>
    <row r="13" spans="1:7" ht="15" customHeight="1">
      <c r="A13" s="10" t="s">
        <v>22</v>
      </c>
      <c r="B13" s="5" t="s">
        <v>23</v>
      </c>
      <c r="C13" s="11">
        <v>0</v>
      </c>
      <c r="D13" s="11">
        <v>237140</v>
      </c>
      <c r="E13" s="12">
        <v>3663105</v>
      </c>
      <c r="F13" s="13">
        <f t="shared" si="0"/>
        <v>3900245</v>
      </c>
    </row>
    <row r="14" spans="1:7" ht="15" customHeight="1">
      <c r="A14" s="10" t="s">
        <v>24</v>
      </c>
      <c r="B14" s="5" t="s">
        <v>25</v>
      </c>
      <c r="C14" s="11">
        <v>284417</v>
      </c>
      <c r="D14" s="11">
        <v>153701</v>
      </c>
      <c r="E14" s="12">
        <v>2162867</v>
      </c>
      <c r="F14" s="13">
        <f t="shared" si="0"/>
        <v>2600985</v>
      </c>
      <c r="G14" s="114"/>
    </row>
    <row r="15" spans="1:7" ht="15" customHeight="1">
      <c r="A15" s="10" t="s">
        <v>26</v>
      </c>
      <c r="B15" s="5" t="s">
        <v>27</v>
      </c>
      <c r="C15" s="11">
        <v>567418</v>
      </c>
      <c r="D15" s="11">
        <v>23469</v>
      </c>
      <c r="E15" s="12">
        <v>6407060</v>
      </c>
      <c r="F15" s="13">
        <f t="shared" si="0"/>
        <v>6997947</v>
      </c>
    </row>
    <row r="16" spans="1:7" ht="15" customHeight="1">
      <c r="A16" s="10" t="s">
        <v>28</v>
      </c>
      <c r="B16" s="5" t="s">
        <v>29</v>
      </c>
      <c r="C16" s="11">
        <v>0</v>
      </c>
      <c r="D16" s="11">
        <v>38533</v>
      </c>
      <c r="E16" s="12">
        <v>5613678</v>
      </c>
      <c r="F16" s="13">
        <f t="shared" si="0"/>
        <v>5652211</v>
      </c>
    </row>
    <row r="17" spans="1:7" ht="15" customHeight="1">
      <c r="A17" s="10" t="s">
        <v>30</v>
      </c>
      <c r="B17" s="5" t="s">
        <v>31</v>
      </c>
      <c r="C17" s="11">
        <v>114688</v>
      </c>
      <c r="D17" s="11">
        <v>0</v>
      </c>
      <c r="E17" s="12">
        <v>81920</v>
      </c>
      <c r="F17" s="13">
        <f t="shared" si="0"/>
        <v>196608</v>
      </c>
    </row>
    <row r="18" spans="1:7">
      <c r="A18" s="14" t="s">
        <v>32</v>
      </c>
      <c r="B18" s="15" t="s">
        <v>33</v>
      </c>
      <c r="C18" s="17">
        <f>SUM(C5:C17)</f>
        <v>3694345.39</v>
      </c>
      <c r="D18" s="17">
        <f>SUM(D5:D17)</f>
        <v>4297087</v>
      </c>
      <c r="E18" s="16">
        <f>SUM(E5:E17)</f>
        <v>38810565.789999999</v>
      </c>
      <c r="F18" s="18">
        <f>SUM(F5:F17)</f>
        <v>46801998.18</v>
      </c>
    </row>
    <row r="21" spans="1:7">
      <c r="A21" s="19" t="s">
        <v>33</v>
      </c>
      <c r="B21" s="20" t="s">
        <v>33</v>
      </c>
      <c r="C21" s="21" t="s">
        <v>34</v>
      </c>
      <c r="D21" s="21" t="s">
        <v>35</v>
      </c>
      <c r="E21" s="21" t="s">
        <v>36</v>
      </c>
      <c r="F21" s="22" t="s">
        <v>37</v>
      </c>
    </row>
    <row r="22" spans="1:7">
      <c r="A22" s="23" t="s">
        <v>7</v>
      </c>
      <c r="B22" s="5" t="s">
        <v>33</v>
      </c>
      <c r="C22" s="12">
        <v>15251301.9</v>
      </c>
      <c r="D22" s="11">
        <v>-1500000</v>
      </c>
      <c r="E22" s="11">
        <v>9164.4599999999991</v>
      </c>
      <c r="F22" s="24">
        <v>13760466.359999999</v>
      </c>
    </row>
    <row r="23" spans="1:7">
      <c r="A23" s="23" t="s">
        <v>9</v>
      </c>
      <c r="B23" s="5" t="s">
        <v>33</v>
      </c>
      <c r="C23" s="12">
        <v>13387721.48</v>
      </c>
      <c r="D23" s="11">
        <v>-1257642</v>
      </c>
      <c r="E23" s="11">
        <v>-27178.67</v>
      </c>
      <c r="F23" s="24">
        <v>12102900.810000001</v>
      </c>
    </row>
    <row r="24" spans="1:7">
      <c r="A24" s="23" t="s">
        <v>11</v>
      </c>
      <c r="B24" s="5" t="s">
        <v>33</v>
      </c>
      <c r="C24" s="12">
        <v>6775925.5599999996</v>
      </c>
      <c r="D24" s="11">
        <v>-547155.13</v>
      </c>
      <c r="E24" s="11">
        <v>-15326.28</v>
      </c>
      <c r="F24" s="24">
        <v>6213444.1500000004</v>
      </c>
    </row>
    <row r="25" spans="1:7">
      <c r="A25" s="23" t="s">
        <v>13</v>
      </c>
      <c r="B25" s="5" t="s">
        <v>33</v>
      </c>
      <c r="C25" s="12">
        <v>10007937.68</v>
      </c>
      <c r="D25" s="11">
        <v>-969203.03</v>
      </c>
      <c r="E25" s="11">
        <v>-27217.33</v>
      </c>
      <c r="F25" s="24">
        <v>9011517.3200000003</v>
      </c>
    </row>
    <row r="26" spans="1:7">
      <c r="A26" s="23" t="s">
        <v>15</v>
      </c>
      <c r="B26" s="5" t="s">
        <v>33</v>
      </c>
      <c r="C26" s="12">
        <v>19531410.609999999</v>
      </c>
      <c r="D26" s="11">
        <v>-1397940.25</v>
      </c>
      <c r="E26" s="11">
        <v>-24724.81</v>
      </c>
      <c r="F26" s="24">
        <v>18108745.550000001</v>
      </c>
    </row>
    <row r="27" spans="1:7">
      <c r="A27" s="23" t="s">
        <v>17</v>
      </c>
      <c r="B27" s="5" t="s">
        <v>33</v>
      </c>
      <c r="C27" s="12">
        <v>6660432.7599999998</v>
      </c>
      <c r="D27" s="11">
        <v>-665312</v>
      </c>
      <c r="E27" s="11">
        <v>4261.24</v>
      </c>
      <c r="F27" s="24">
        <v>5999382</v>
      </c>
    </row>
    <row r="28" spans="1:7">
      <c r="A28" s="135" t="s">
        <v>38</v>
      </c>
      <c r="B28" s="5" t="s">
        <v>33</v>
      </c>
      <c r="C28" s="136">
        <v>32938718.09</v>
      </c>
      <c r="D28" s="136">
        <v>-1500000</v>
      </c>
      <c r="E28" s="11">
        <v>-12354029</v>
      </c>
      <c r="F28" s="24">
        <v>19084689</v>
      </c>
    </row>
    <row r="29" spans="1:7">
      <c r="A29" s="135"/>
      <c r="B29" s="5"/>
      <c r="C29" s="136"/>
      <c r="D29" s="136"/>
      <c r="E29" s="11">
        <v>-19237032</v>
      </c>
      <c r="F29" s="24">
        <v>12201686</v>
      </c>
    </row>
    <row r="30" spans="1:7">
      <c r="A30" s="23" t="s">
        <v>39</v>
      </c>
      <c r="B30" s="5" t="s">
        <v>33</v>
      </c>
      <c r="C30" s="12">
        <v>17441284.039999999</v>
      </c>
      <c r="D30" s="11">
        <v>-798694.23</v>
      </c>
      <c r="E30" s="11">
        <v>-1990168.2723999999</v>
      </c>
      <c r="F30" s="24">
        <v>14652421.537599999</v>
      </c>
    </row>
    <row r="31" spans="1:7">
      <c r="A31" s="23" t="s">
        <v>24</v>
      </c>
      <c r="B31" s="5" t="s">
        <v>33</v>
      </c>
      <c r="C31" s="12">
        <v>12364116.5</v>
      </c>
      <c r="D31" s="11">
        <v>-1500000</v>
      </c>
      <c r="E31" s="11">
        <v>-49782.48</v>
      </c>
      <c r="F31" s="24">
        <v>10814334.02</v>
      </c>
      <c r="G31" s="114"/>
    </row>
    <row r="32" spans="1:7">
      <c r="A32" s="23" t="s">
        <v>26</v>
      </c>
      <c r="B32" s="5" t="s">
        <v>33</v>
      </c>
      <c r="C32" s="12">
        <v>23354610.350000001</v>
      </c>
      <c r="D32" s="11">
        <v>-1670417</v>
      </c>
      <c r="E32" s="11">
        <v>223840.78</v>
      </c>
      <c r="F32" s="24">
        <v>21908034.129999999</v>
      </c>
    </row>
    <row r="33" spans="1:6">
      <c r="A33" s="23" t="s">
        <v>40</v>
      </c>
      <c r="B33" s="5" t="s">
        <v>33</v>
      </c>
      <c r="C33" s="12">
        <v>26566121.789999999</v>
      </c>
      <c r="D33" s="11">
        <v>-1000000</v>
      </c>
      <c r="E33" s="11">
        <v>-3111408.0844000001</v>
      </c>
      <c r="F33" s="24">
        <v>22454713.705600001</v>
      </c>
    </row>
    <row r="34" spans="1:6">
      <c r="A34" s="23" t="s">
        <v>30</v>
      </c>
      <c r="B34" s="5" t="s">
        <v>33</v>
      </c>
      <c r="C34" s="12">
        <v>3298917.2</v>
      </c>
      <c r="D34" s="11">
        <v>0</v>
      </c>
      <c r="E34" s="11">
        <v>-13215.35</v>
      </c>
      <c r="F34" s="24">
        <v>3285701.85</v>
      </c>
    </row>
    <row r="35" spans="1:6">
      <c r="A35" s="25" t="s">
        <v>32</v>
      </c>
      <c r="B35" s="26" t="s">
        <v>33</v>
      </c>
      <c r="C35" s="27">
        <v>187578497.95999998</v>
      </c>
      <c r="D35" s="28">
        <v>-12806363.640000001</v>
      </c>
      <c r="E35" s="28">
        <v>-36612815.796799995</v>
      </c>
      <c r="F35" s="29">
        <v>169598036.43319997</v>
      </c>
    </row>
    <row r="38" spans="1:6" ht="15" customHeight="1">
      <c r="A38" s="30" t="s">
        <v>41</v>
      </c>
      <c r="B38" s="21" t="s">
        <v>42</v>
      </c>
      <c r="C38" s="21" t="s">
        <v>43</v>
      </c>
      <c r="D38" s="21" t="s">
        <v>44</v>
      </c>
      <c r="E38" s="21" t="s">
        <v>45</v>
      </c>
      <c r="F38" s="22" t="s">
        <v>46</v>
      </c>
    </row>
    <row r="39" spans="1:6">
      <c r="A39" s="23" t="s">
        <v>7</v>
      </c>
      <c r="B39" s="31">
        <v>44</v>
      </c>
      <c r="C39" s="12">
        <v>3354765.1</v>
      </c>
      <c r="D39" s="31">
        <v>1087</v>
      </c>
      <c r="E39" s="11">
        <v>11896536.800000001</v>
      </c>
      <c r="F39" s="24">
        <v>13760466.359999999</v>
      </c>
    </row>
    <row r="40" spans="1:6">
      <c r="A40" s="23" t="s">
        <v>9</v>
      </c>
      <c r="B40" s="31">
        <v>28</v>
      </c>
      <c r="C40" s="12">
        <v>1786363</v>
      </c>
      <c r="D40" s="31">
        <v>943</v>
      </c>
      <c r="E40" s="11">
        <v>11601358.48</v>
      </c>
      <c r="F40" s="24">
        <v>12102900.810000001</v>
      </c>
    </row>
    <row r="41" spans="1:6">
      <c r="A41" s="23" t="s">
        <v>11</v>
      </c>
      <c r="B41" s="31">
        <v>25</v>
      </c>
      <c r="C41" s="12">
        <v>759312</v>
      </c>
      <c r="D41" s="31">
        <v>820</v>
      </c>
      <c r="E41" s="11">
        <v>6016613.5599999996</v>
      </c>
      <c r="F41" s="24">
        <v>6213444.1500000004</v>
      </c>
    </row>
    <row r="42" spans="1:6">
      <c r="A42" s="23" t="s">
        <v>13</v>
      </c>
      <c r="B42" s="31">
        <v>22</v>
      </c>
      <c r="C42" s="12">
        <v>648874</v>
      </c>
      <c r="D42" s="31">
        <v>1366</v>
      </c>
      <c r="E42" s="11">
        <v>9359063.6799999997</v>
      </c>
      <c r="F42" s="24">
        <v>9011517.3200000003</v>
      </c>
    </row>
    <row r="43" spans="1:6">
      <c r="A43" s="23" t="s">
        <v>15</v>
      </c>
      <c r="B43" s="31">
        <v>86</v>
      </c>
      <c r="C43" s="12">
        <v>4936476.05</v>
      </c>
      <c r="D43" s="31">
        <v>1000</v>
      </c>
      <c r="E43" s="11">
        <v>14594934.560000001</v>
      </c>
      <c r="F43" s="24">
        <v>18108745.550000001</v>
      </c>
    </row>
    <row r="44" spans="1:6">
      <c r="A44" s="23" t="s">
        <v>17</v>
      </c>
      <c r="B44" s="31">
        <v>28</v>
      </c>
      <c r="C44" s="12">
        <v>733710.7</v>
      </c>
      <c r="D44" s="31">
        <v>721</v>
      </c>
      <c r="E44" s="11">
        <v>5926722.0599999996</v>
      </c>
      <c r="F44" s="24">
        <v>5999382</v>
      </c>
    </row>
    <row r="45" spans="1:6">
      <c r="A45" s="23" t="s">
        <v>38</v>
      </c>
      <c r="B45" s="31">
        <v>76</v>
      </c>
      <c r="C45" s="12">
        <v>7912996.75</v>
      </c>
      <c r="D45" s="31">
        <v>1766</v>
      </c>
      <c r="E45" s="11">
        <v>25025721.34</v>
      </c>
      <c r="F45" s="24">
        <v>31286375.370000001</v>
      </c>
    </row>
    <row r="46" spans="1:6">
      <c r="A46" s="23" t="s">
        <v>22</v>
      </c>
      <c r="B46" s="31">
        <v>40</v>
      </c>
      <c r="C46" s="12">
        <v>2021174.5</v>
      </c>
      <c r="D46" s="31">
        <v>1016</v>
      </c>
      <c r="E46" s="11">
        <v>15420109.539999999</v>
      </c>
      <c r="F46" s="24">
        <v>16650479.02</v>
      </c>
    </row>
    <row r="47" spans="1:6">
      <c r="A47" s="23" t="s">
        <v>24</v>
      </c>
      <c r="B47" s="31">
        <v>47</v>
      </c>
      <c r="C47" s="12">
        <v>2290563</v>
      </c>
      <c r="D47" s="31">
        <v>1294</v>
      </c>
      <c r="E47" s="11">
        <v>10073553.5</v>
      </c>
      <c r="F47" s="24">
        <v>10814334.02</v>
      </c>
    </row>
    <row r="48" spans="1:6">
      <c r="A48" s="23" t="s">
        <v>26</v>
      </c>
      <c r="B48" s="31">
        <v>81</v>
      </c>
      <c r="C48" s="12">
        <v>5185990.25</v>
      </c>
      <c r="D48" s="31">
        <v>1683</v>
      </c>
      <c r="E48" s="11">
        <v>18168620.100000001</v>
      </c>
      <c r="F48" s="24">
        <v>21908034.129999999</v>
      </c>
    </row>
    <row r="49" spans="1:6">
      <c r="A49" s="23" t="s">
        <v>28</v>
      </c>
      <c r="B49" s="31">
        <v>87</v>
      </c>
      <c r="C49" s="12">
        <v>4327663.75</v>
      </c>
      <c r="D49" s="31">
        <v>1523</v>
      </c>
      <c r="E49" s="11">
        <v>22238458.039999999</v>
      </c>
      <c r="F49" s="24">
        <v>25516720.120000001</v>
      </c>
    </row>
    <row r="50" spans="1:6">
      <c r="A50" s="23" t="s">
        <v>30</v>
      </c>
      <c r="B50" s="31">
        <v>16</v>
      </c>
      <c r="C50" s="12">
        <v>322014</v>
      </c>
      <c r="D50" s="31">
        <v>618</v>
      </c>
      <c r="E50" s="11">
        <v>2981355.17</v>
      </c>
      <c r="F50" s="24">
        <v>3285701.85</v>
      </c>
    </row>
    <row r="51" spans="1:6">
      <c r="A51" s="25" t="s">
        <v>32</v>
      </c>
      <c r="B51" s="32">
        <v>580</v>
      </c>
      <c r="C51" s="27">
        <v>34279903.100000001</v>
      </c>
      <c r="D51" s="32">
        <v>13837</v>
      </c>
      <c r="E51" s="28">
        <v>153303046.82999998</v>
      </c>
      <c r="F51" s="29">
        <v>174658100.69999999</v>
      </c>
    </row>
    <row r="52" spans="1:6" ht="33" customHeight="1">
      <c r="A52" s="131" t="s">
        <v>47</v>
      </c>
      <c r="B52" s="131"/>
      <c r="C52" s="131"/>
      <c r="D52" s="131"/>
      <c r="E52" s="131"/>
      <c r="F52" s="131"/>
    </row>
    <row r="53" spans="1:6" ht="15" customHeight="1">
      <c r="A53" s="132" t="s">
        <v>48</v>
      </c>
      <c r="B53" s="132"/>
      <c r="C53" s="132"/>
      <c r="D53" s="132"/>
      <c r="E53" s="132"/>
      <c r="F53" s="132"/>
    </row>
    <row r="54" spans="1:6" ht="15" customHeight="1">
      <c r="A54" s="133" t="s">
        <v>49</v>
      </c>
      <c r="B54" s="133"/>
      <c r="C54" s="133"/>
      <c r="D54" s="133"/>
      <c r="E54" s="133"/>
      <c r="F54" s="133"/>
    </row>
    <row r="55" spans="1:6">
      <c r="A55" s="134" t="s">
        <v>50</v>
      </c>
      <c r="B55" s="134"/>
      <c r="C55" s="134"/>
      <c r="D55" s="134"/>
      <c r="E55" s="134"/>
      <c r="F55" s="134"/>
    </row>
    <row r="56" spans="1:6">
      <c r="A56" s="134" t="s">
        <v>51</v>
      </c>
      <c r="B56" s="134"/>
      <c r="C56" s="134"/>
      <c r="D56" s="134"/>
      <c r="E56" s="134"/>
      <c r="F56" s="134"/>
    </row>
    <row r="57" spans="1:6">
      <c r="A57" s="134" t="s">
        <v>52</v>
      </c>
      <c r="B57" s="134"/>
      <c r="C57" s="134"/>
      <c r="D57" s="134"/>
      <c r="E57" s="134"/>
      <c r="F57" s="134"/>
    </row>
  </sheetData>
  <mergeCells count="10">
    <mergeCell ref="A56:F56"/>
    <mergeCell ref="A57:F57"/>
    <mergeCell ref="A28:A29"/>
    <mergeCell ref="C28:C29"/>
    <mergeCell ref="D28:D29"/>
    <mergeCell ref="A2:F2"/>
    <mergeCell ref="A52:F52"/>
    <mergeCell ref="A53:F53"/>
    <mergeCell ref="A54:F54"/>
    <mergeCell ref="A55:F55"/>
  </mergeCells>
  <pageMargins left="0.2" right="0.2" top="0.2" bottom="0.2" header="0.2" footer="0.2"/>
  <pageSetup scale="88" orientation="portrait" horizontalDpi="300" verticalDpi="3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F36"/>
  <sheetViews>
    <sheetView showGridLines="0" topLeftCell="A10" workbookViewId="0">
      <selection activeCell="E24" sqref="E24"/>
    </sheetView>
  </sheetViews>
  <sheetFormatPr defaultRowHeight="15"/>
  <cols>
    <col min="1" max="1" width="24.5703125" bestFit="1" customWidth="1"/>
    <col min="2" max="5" width="21.42578125" customWidth="1"/>
    <col min="6" max="6" width="16.5703125" bestFit="1" customWidth="1"/>
    <col min="7" max="7" width="17.85546875" customWidth="1"/>
    <col min="8" max="8" width="10.5703125" bestFit="1" customWidth="1"/>
    <col min="9" max="9" width="18.28515625" bestFit="1" customWidth="1"/>
    <col min="10" max="10" width="5.42578125" customWidth="1"/>
    <col min="11" max="12" width="15.140625" bestFit="1" customWidth="1"/>
    <col min="13" max="13" width="13.7109375" bestFit="1" customWidth="1"/>
    <col min="14" max="14" width="10.7109375" bestFit="1" customWidth="1"/>
    <col min="15" max="15" width="0" hidden="1" customWidth="1"/>
  </cols>
  <sheetData>
    <row r="3" spans="1:5">
      <c r="A3" s="137" t="s">
        <v>53</v>
      </c>
      <c r="B3" s="137"/>
      <c r="C3" s="137"/>
      <c r="D3" s="137"/>
      <c r="E3" s="137"/>
    </row>
    <row r="5" spans="1:5">
      <c r="A5" s="138" t="s">
        <v>54</v>
      </c>
      <c r="B5" s="138"/>
      <c r="C5" s="138"/>
      <c r="D5" s="138"/>
      <c r="E5" s="138"/>
    </row>
    <row r="7" spans="1:5">
      <c r="A7" s="44" t="s">
        <v>55</v>
      </c>
      <c r="B7" s="45" t="s">
        <v>56</v>
      </c>
      <c r="C7" s="45" t="s">
        <v>57</v>
      </c>
      <c r="D7" s="45" t="s">
        <v>58</v>
      </c>
      <c r="E7" s="46" t="s">
        <v>59</v>
      </c>
    </row>
    <row r="8" spans="1:5">
      <c r="A8" s="47" t="s">
        <v>7</v>
      </c>
      <c r="B8" s="48">
        <v>1750005</v>
      </c>
      <c r="C8" s="48">
        <v>4641065</v>
      </c>
      <c r="D8" s="49">
        <v>8844978</v>
      </c>
      <c r="E8" s="50">
        <v>15236048</v>
      </c>
    </row>
    <row r="9" spans="1:5">
      <c r="A9" s="47" t="s">
        <v>9</v>
      </c>
      <c r="B9" s="48">
        <v>1490039</v>
      </c>
      <c r="C9" s="48">
        <v>62165</v>
      </c>
      <c r="D9" s="49">
        <v>7979431</v>
      </c>
      <c r="E9" s="50">
        <v>9531635</v>
      </c>
    </row>
    <row r="10" spans="1:5">
      <c r="A10" s="47" t="s">
        <v>11</v>
      </c>
      <c r="B10" s="48">
        <v>846983</v>
      </c>
      <c r="C10" s="48">
        <v>1190976</v>
      </c>
      <c r="D10" s="49">
        <v>3165436</v>
      </c>
      <c r="E10" s="50">
        <v>5203395</v>
      </c>
    </row>
    <row r="11" spans="1:5">
      <c r="A11" s="47" t="s">
        <v>13</v>
      </c>
      <c r="B11" s="48">
        <v>1398171</v>
      </c>
      <c r="C11" s="48">
        <v>4758277</v>
      </c>
      <c r="D11" s="49">
        <v>5489547</v>
      </c>
      <c r="E11" s="50">
        <v>11645995</v>
      </c>
    </row>
    <row r="12" spans="1:5">
      <c r="A12" s="47" t="s">
        <v>15</v>
      </c>
      <c r="B12" s="48">
        <v>1672584.84</v>
      </c>
      <c r="C12" s="48">
        <v>52464.42</v>
      </c>
      <c r="D12" s="49">
        <v>13339746.050000001</v>
      </c>
      <c r="E12" s="50">
        <v>15064795.310000001</v>
      </c>
    </row>
    <row r="13" spans="1:5">
      <c r="A13" s="47" t="s">
        <v>17</v>
      </c>
      <c r="B13" s="48">
        <v>0</v>
      </c>
      <c r="C13" s="48">
        <v>301771.92</v>
      </c>
      <c r="D13" s="49">
        <v>2539814.0099999998</v>
      </c>
      <c r="E13" s="50">
        <v>2841585.9299999997</v>
      </c>
    </row>
    <row r="14" spans="1:5">
      <c r="A14" s="47" t="s">
        <v>19</v>
      </c>
      <c r="B14" s="48">
        <v>2738978.11</v>
      </c>
      <c r="C14" s="48">
        <v>146133</v>
      </c>
      <c r="D14" s="49">
        <v>14726954.76</v>
      </c>
      <c r="E14" s="50">
        <v>17612065.870000001</v>
      </c>
    </row>
    <row r="15" spans="1:5">
      <c r="A15" s="47" t="s">
        <v>21</v>
      </c>
      <c r="B15" s="48">
        <v>1490979.04</v>
      </c>
      <c r="C15" s="48">
        <v>0</v>
      </c>
      <c r="D15" s="49">
        <v>7508213.6299999999</v>
      </c>
      <c r="E15" s="50">
        <v>8999192.6699999999</v>
      </c>
    </row>
    <row r="16" spans="1:5">
      <c r="A16" s="47" t="s">
        <v>22</v>
      </c>
      <c r="B16" s="48">
        <v>0</v>
      </c>
      <c r="C16" s="48">
        <v>775236</v>
      </c>
      <c r="D16" s="49">
        <v>15494293</v>
      </c>
      <c r="E16" s="50">
        <v>16269529</v>
      </c>
    </row>
    <row r="17" spans="1:6">
      <c r="A17" s="47" t="s">
        <v>24</v>
      </c>
      <c r="B17" s="48">
        <v>1232399</v>
      </c>
      <c r="C17" s="48">
        <v>510679</v>
      </c>
      <c r="D17" s="49">
        <v>6871852</v>
      </c>
      <c r="E17" s="50">
        <v>8614930</v>
      </c>
      <c r="F17" s="114"/>
    </row>
    <row r="18" spans="1:6">
      <c r="A18" s="47" t="s">
        <v>26</v>
      </c>
      <c r="B18" s="48">
        <v>2424267</v>
      </c>
      <c r="C18" s="48">
        <v>111518</v>
      </c>
      <c r="D18" s="49">
        <v>19330309</v>
      </c>
      <c r="E18" s="50">
        <v>21866094</v>
      </c>
    </row>
    <row r="19" spans="1:6">
      <c r="A19" s="47" t="s">
        <v>28</v>
      </c>
      <c r="B19" s="48">
        <v>0</v>
      </c>
      <c r="C19" s="48">
        <v>149426</v>
      </c>
      <c r="D19" s="49">
        <v>23757404</v>
      </c>
      <c r="E19" s="50">
        <v>23906830</v>
      </c>
    </row>
    <row r="20" spans="1:6">
      <c r="A20" s="47" t="s">
        <v>30</v>
      </c>
      <c r="B20" s="48">
        <v>504774</v>
      </c>
      <c r="C20" s="48">
        <v>15324</v>
      </c>
      <c r="D20" s="49">
        <v>360553</v>
      </c>
      <c r="E20" s="50">
        <v>880651</v>
      </c>
    </row>
    <row r="21" spans="1:6">
      <c r="A21" s="51" t="s">
        <v>32</v>
      </c>
      <c r="B21" s="52">
        <v>15549179.989999998</v>
      </c>
      <c r="C21" s="52">
        <v>12715035.34</v>
      </c>
      <c r="D21" s="53">
        <v>129408531.44999999</v>
      </c>
      <c r="E21" s="54">
        <v>157672746.78</v>
      </c>
    </row>
    <row r="23" spans="1:6">
      <c r="A23" s="35" t="s">
        <v>60</v>
      </c>
      <c r="B23" s="36"/>
      <c r="C23" s="36"/>
      <c r="D23" s="36"/>
      <c r="E23" s="37" t="s">
        <v>61</v>
      </c>
    </row>
    <row r="24" spans="1:6">
      <c r="A24" s="38" t="s">
        <v>7</v>
      </c>
      <c r="B24" s="39"/>
      <c r="C24" s="39"/>
      <c r="D24" s="39"/>
      <c r="E24" s="40">
        <v>-6000000</v>
      </c>
    </row>
    <row r="25" spans="1:6">
      <c r="A25" s="38" t="s">
        <v>9</v>
      </c>
      <c r="B25" s="39"/>
      <c r="C25" s="39"/>
      <c r="D25" s="39"/>
      <c r="E25" s="40">
        <v>-5812250</v>
      </c>
    </row>
    <row r="26" spans="1:6">
      <c r="A26" s="38" t="s">
        <v>11</v>
      </c>
      <c r="B26" s="39"/>
      <c r="C26" s="39"/>
      <c r="D26" s="39"/>
      <c r="E26" s="40">
        <v>-2433068</v>
      </c>
    </row>
    <row r="27" spans="1:6">
      <c r="A27" s="38" t="s">
        <v>13</v>
      </c>
      <c r="B27" s="39"/>
      <c r="C27" s="39"/>
      <c r="D27" s="39"/>
      <c r="E27" s="40">
        <v>-4199994</v>
      </c>
    </row>
    <row r="28" spans="1:6">
      <c r="A28" s="38" t="s">
        <v>15</v>
      </c>
      <c r="B28" s="39"/>
      <c r="C28" s="39"/>
      <c r="D28" s="39"/>
      <c r="E28" s="40">
        <v>-5042536.84</v>
      </c>
    </row>
    <row r="29" spans="1:6">
      <c r="A29" s="38" t="s">
        <v>17</v>
      </c>
      <c r="B29" s="39"/>
      <c r="C29" s="39"/>
      <c r="D29" s="39"/>
      <c r="E29" s="40">
        <v>-2696981</v>
      </c>
    </row>
    <row r="30" spans="1:6">
      <c r="A30" s="38" t="s">
        <v>38</v>
      </c>
      <c r="B30" s="39"/>
      <c r="C30" s="39"/>
      <c r="D30" s="39"/>
      <c r="E30" s="40">
        <v>-6000000</v>
      </c>
    </row>
    <row r="31" spans="1:6">
      <c r="A31" s="38" t="s">
        <v>22</v>
      </c>
      <c r="B31" s="39"/>
      <c r="C31" s="39"/>
      <c r="D31" s="39"/>
      <c r="E31" s="40">
        <v>-3449973</v>
      </c>
    </row>
    <row r="32" spans="1:6">
      <c r="A32" s="38" t="s">
        <v>24</v>
      </c>
      <c r="B32" s="39"/>
      <c r="C32" s="39"/>
      <c r="D32" s="39"/>
      <c r="E32" s="40">
        <v>-6000000</v>
      </c>
    </row>
    <row r="33" spans="1:5">
      <c r="A33" s="38" t="s">
        <v>26</v>
      </c>
      <c r="B33" s="39"/>
      <c r="C33" s="39"/>
      <c r="D33" s="39"/>
      <c r="E33" s="40">
        <v>-5666667</v>
      </c>
    </row>
    <row r="34" spans="1:5">
      <c r="A34" s="38" t="s">
        <v>28</v>
      </c>
      <c r="B34" s="39"/>
      <c r="C34" s="39"/>
      <c r="D34" s="39"/>
      <c r="E34" s="40">
        <v>-4000000</v>
      </c>
    </row>
    <row r="35" spans="1:5">
      <c r="A35" s="38" t="s">
        <v>30</v>
      </c>
      <c r="B35" s="39"/>
      <c r="C35" s="39"/>
      <c r="D35" s="39"/>
      <c r="E35" s="40">
        <v>0</v>
      </c>
    </row>
    <row r="36" spans="1:5">
      <c r="A36" s="41" t="s">
        <v>32</v>
      </c>
      <c r="B36" s="42"/>
      <c r="C36" s="42"/>
      <c r="D36" s="42"/>
      <c r="E36" s="43">
        <v>-51301469.840000004</v>
      </c>
    </row>
  </sheetData>
  <mergeCells count="2">
    <mergeCell ref="A3:E3"/>
    <mergeCell ref="A5:E5"/>
  </mergeCells>
  <pageMargins left="0.2" right="0.2" top="0.2" bottom="0.2" header="0.2" footer="0.2"/>
  <pageSetup orientation="portrait" horizontalDpi="300" verticalDpi="30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I43"/>
  <sheetViews>
    <sheetView showGridLines="0" workbookViewId="0">
      <selection activeCell="J13" sqref="J13"/>
    </sheetView>
  </sheetViews>
  <sheetFormatPr defaultRowHeight="15"/>
  <cols>
    <col min="1" max="1" width="6.28515625" customWidth="1"/>
    <col min="2" max="2" width="13.7109375" customWidth="1"/>
    <col min="3" max="3" width="9.28515625" customWidth="1"/>
    <col min="4" max="4" width="2.85546875" customWidth="1"/>
    <col min="5" max="5" width="4.5703125" customWidth="1"/>
    <col min="6" max="6" width="16.7109375" customWidth="1"/>
    <col min="7" max="7" width="1.28515625" customWidth="1"/>
    <col min="8" max="8" width="27.42578125" customWidth="1"/>
    <col min="9" max="9" width="16.7109375" customWidth="1"/>
  </cols>
  <sheetData>
    <row r="1" spans="2:9" ht="9.1999999999999993" customHeight="1"/>
    <row r="2" spans="2:9" ht="5.45" customHeight="1"/>
    <row r="3" spans="2:9" ht="2.1" customHeight="1"/>
    <row r="4" spans="2:9" ht="18" customHeight="1">
      <c r="D4" s="130" t="s">
        <v>62</v>
      </c>
      <c r="E4" s="140"/>
      <c r="F4" s="140"/>
      <c r="G4" s="140"/>
      <c r="H4" s="140"/>
    </row>
    <row r="5" spans="2:9" ht="18" customHeight="1">
      <c r="E5" s="142" t="s">
        <v>63</v>
      </c>
      <c r="F5" s="140"/>
      <c r="G5" s="140"/>
      <c r="H5" s="140"/>
    </row>
    <row r="6" spans="2:9">
      <c r="B6" s="1" t="s">
        <v>64</v>
      </c>
      <c r="C6" s="143" t="s">
        <v>7</v>
      </c>
      <c r="D6" s="144"/>
      <c r="E6" s="145"/>
      <c r="F6" s="126" t="s">
        <v>13</v>
      </c>
      <c r="G6" s="143" t="s">
        <v>38</v>
      </c>
      <c r="H6" s="145"/>
      <c r="I6" s="126" t="s">
        <v>26</v>
      </c>
    </row>
    <row r="7" spans="2:9">
      <c r="B7" s="2" t="s">
        <v>65</v>
      </c>
      <c r="C7" s="139" t="s">
        <v>66</v>
      </c>
      <c r="D7" s="140"/>
      <c r="E7" s="141"/>
      <c r="F7" s="125" t="s">
        <v>67</v>
      </c>
      <c r="G7" s="139" t="s">
        <v>68</v>
      </c>
      <c r="H7" s="141"/>
      <c r="I7" s="125" t="s">
        <v>69</v>
      </c>
    </row>
    <row r="8" spans="2:9">
      <c r="B8" s="2" t="s">
        <v>70</v>
      </c>
      <c r="C8" s="139" t="s">
        <v>71</v>
      </c>
      <c r="D8" s="140"/>
      <c r="E8" s="141"/>
      <c r="F8" s="125" t="s">
        <v>71</v>
      </c>
      <c r="G8" s="139" t="s">
        <v>71</v>
      </c>
      <c r="H8" s="141"/>
      <c r="I8" s="125" t="s">
        <v>71</v>
      </c>
    </row>
    <row r="9" spans="2:9">
      <c r="B9" s="2" t="s">
        <v>72</v>
      </c>
      <c r="C9" s="139" t="s">
        <v>73</v>
      </c>
      <c r="D9" s="140"/>
      <c r="E9" s="141"/>
      <c r="F9" s="125" t="s">
        <v>74</v>
      </c>
      <c r="G9" s="139" t="s">
        <v>75</v>
      </c>
      <c r="H9" s="141"/>
      <c r="I9" s="125" t="s">
        <v>76</v>
      </c>
    </row>
    <row r="10" spans="2:9">
      <c r="B10" s="2" t="s">
        <v>77</v>
      </c>
      <c r="C10" s="139" t="s">
        <v>78</v>
      </c>
      <c r="D10" s="140"/>
      <c r="E10" s="141"/>
      <c r="F10" s="125" t="s">
        <v>78</v>
      </c>
      <c r="G10" s="139" t="s">
        <v>79</v>
      </c>
      <c r="H10" s="141"/>
      <c r="I10" s="125" t="s">
        <v>79</v>
      </c>
    </row>
    <row r="11" spans="2:9">
      <c r="B11" s="2" t="s">
        <v>80</v>
      </c>
      <c r="C11" s="139" t="s">
        <v>71</v>
      </c>
      <c r="D11" s="140"/>
      <c r="E11" s="141"/>
      <c r="F11" s="125" t="s">
        <v>71</v>
      </c>
      <c r="G11" s="139" t="s">
        <v>71</v>
      </c>
      <c r="H11" s="141"/>
      <c r="I11" s="125" t="s">
        <v>71</v>
      </c>
    </row>
    <row r="12" spans="2:9" ht="27">
      <c r="B12" s="2" t="s">
        <v>81</v>
      </c>
      <c r="C12" s="139" t="s">
        <v>82</v>
      </c>
      <c r="D12" s="140"/>
      <c r="E12" s="141"/>
      <c r="F12" s="125" t="s">
        <v>82</v>
      </c>
      <c r="G12" s="139" t="s">
        <v>83</v>
      </c>
      <c r="H12" s="141"/>
      <c r="I12" s="125" t="s">
        <v>84</v>
      </c>
    </row>
    <row r="13" spans="2:9">
      <c r="B13" s="2" t="s">
        <v>85</v>
      </c>
      <c r="C13" s="139" t="s">
        <v>71</v>
      </c>
      <c r="D13" s="140"/>
      <c r="E13" s="141"/>
      <c r="F13" s="125" t="s">
        <v>67</v>
      </c>
      <c r="G13" s="139" t="s">
        <v>71</v>
      </c>
      <c r="H13" s="141"/>
      <c r="I13" s="125" t="s">
        <v>73</v>
      </c>
    </row>
    <row r="14" spans="2:9">
      <c r="B14" s="2" t="s">
        <v>86</v>
      </c>
      <c r="C14" s="139" t="s">
        <v>87</v>
      </c>
      <c r="D14" s="140"/>
      <c r="E14" s="141"/>
      <c r="F14" s="125" t="s">
        <v>87</v>
      </c>
      <c r="G14" s="139" t="s">
        <v>88</v>
      </c>
      <c r="H14" s="141"/>
      <c r="I14" s="125" t="s">
        <v>84</v>
      </c>
    </row>
    <row r="15" spans="2:9">
      <c r="B15" s="3" t="s">
        <v>32</v>
      </c>
      <c r="C15" s="146">
        <v>44</v>
      </c>
      <c r="D15" s="147"/>
      <c r="E15" s="148"/>
      <c r="F15" s="124">
        <v>22</v>
      </c>
      <c r="G15" s="146">
        <v>76</v>
      </c>
      <c r="H15" s="148"/>
      <c r="I15" s="124">
        <v>81</v>
      </c>
    </row>
    <row r="16" spans="2:9" ht="0" hidden="1" customHeight="1"/>
    <row r="17" spans="2:9" ht="4.9000000000000004" customHeight="1"/>
    <row r="18" spans="2:9">
      <c r="B18" s="1" t="s">
        <v>89</v>
      </c>
      <c r="C18" s="149" t="s">
        <v>7</v>
      </c>
      <c r="D18" s="144"/>
      <c r="E18" s="145"/>
      <c r="F18" s="123" t="s">
        <v>13</v>
      </c>
      <c r="G18" s="149" t="s">
        <v>38</v>
      </c>
      <c r="H18" s="145"/>
      <c r="I18" s="123" t="s">
        <v>26</v>
      </c>
    </row>
    <row r="19" spans="2:9">
      <c r="B19" s="2" t="s">
        <v>65</v>
      </c>
      <c r="C19" s="150" t="s">
        <v>90</v>
      </c>
      <c r="D19" s="140"/>
      <c r="E19" s="141"/>
      <c r="F19" s="122" t="s">
        <v>91</v>
      </c>
      <c r="G19" s="150" t="s">
        <v>92</v>
      </c>
      <c r="H19" s="141"/>
      <c r="I19" s="122" t="s">
        <v>93</v>
      </c>
    </row>
    <row r="20" spans="2:9">
      <c r="B20" s="2" t="s">
        <v>70</v>
      </c>
      <c r="C20" s="150" t="s">
        <v>71</v>
      </c>
      <c r="D20" s="140"/>
      <c r="E20" s="141"/>
      <c r="F20" s="122" t="s">
        <v>71</v>
      </c>
      <c r="G20" s="150" t="s">
        <v>71</v>
      </c>
      <c r="H20" s="141"/>
      <c r="I20" s="122" t="s">
        <v>71</v>
      </c>
    </row>
    <row r="21" spans="2:9">
      <c r="B21" s="2" t="s">
        <v>72</v>
      </c>
      <c r="C21" s="150" t="s">
        <v>94</v>
      </c>
      <c r="D21" s="140"/>
      <c r="E21" s="141"/>
      <c r="F21" s="122" t="s">
        <v>95</v>
      </c>
      <c r="G21" s="150" t="s">
        <v>96</v>
      </c>
      <c r="H21" s="141"/>
      <c r="I21" s="122" t="s">
        <v>97</v>
      </c>
    </row>
    <row r="22" spans="2:9">
      <c r="B22" s="2" t="s">
        <v>77</v>
      </c>
      <c r="C22" s="150" t="s">
        <v>98</v>
      </c>
      <c r="D22" s="140"/>
      <c r="E22" s="141"/>
      <c r="F22" s="122" t="s">
        <v>99</v>
      </c>
      <c r="G22" s="150" t="s">
        <v>100</v>
      </c>
      <c r="H22" s="141"/>
      <c r="I22" s="122" t="s">
        <v>101</v>
      </c>
    </row>
    <row r="23" spans="2:9">
      <c r="B23" s="2" t="s">
        <v>80</v>
      </c>
      <c r="C23" s="150" t="s">
        <v>71</v>
      </c>
      <c r="D23" s="140"/>
      <c r="E23" s="141"/>
      <c r="F23" s="122" t="s">
        <v>71</v>
      </c>
      <c r="G23" s="150" t="s">
        <v>71</v>
      </c>
      <c r="H23" s="141"/>
      <c r="I23" s="122" t="s">
        <v>71</v>
      </c>
    </row>
    <row r="24" spans="2:9" ht="27">
      <c r="B24" s="2" t="s">
        <v>81</v>
      </c>
      <c r="C24" s="150" t="s">
        <v>102</v>
      </c>
      <c r="D24" s="140"/>
      <c r="E24" s="141"/>
      <c r="F24" s="122" t="s">
        <v>103</v>
      </c>
      <c r="G24" s="150" t="s">
        <v>104</v>
      </c>
      <c r="H24" s="141"/>
      <c r="I24" s="122" t="s">
        <v>105</v>
      </c>
    </row>
    <row r="25" spans="2:9">
      <c r="B25" s="2" t="s">
        <v>85</v>
      </c>
      <c r="C25" s="150" t="s">
        <v>71</v>
      </c>
      <c r="D25" s="140"/>
      <c r="E25" s="141"/>
      <c r="F25" s="122" t="s">
        <v>91</v>
      </c>
      <c r="G25" s="150" t="s">
        <v>71</v>
      </c>
      <c r="H25" s="141"/>
      <c r="I25" s="122" t="s">
        <v>106</v>
      </c>
    </row>
    <row r="26" spans="2:9">
      <c r="B26" s="2" t="s">
        <v>86</v>
      </c>
      <c r="C26" s="150" t="s">
        <v>107</v>
      </c>
      <c r="D26" s="140"/>
      <c r="E26" s="141"/>
      <c r="F26" s="122" t="s">
        <v>108</v>
      </c>
      <c r="G26" s="150" t="s">
        <v>109</v>
      </c>
      <c r="H26" s="141"/>
      <c r="I26" s="122" t="s">
        <v>110</v>
      </c>
    </row>
    <row r="27" spans="2:9">
      <c r="B27" s="3" t="s">
        <v>32</v>
      </c>
      <c r="C27" s="151">
        <v>20402066</v>
      </c>
      <c r="D27" s="147"/>
      <c r="E27" s="148"/>
      <c r="F27" s="121">
        <v>2863988</v>
      </c>
      <c r="G27" s="151">
        <v>46419291</v>
      </c>
      <c r="H27" s="148"/>
      <c r="I27" s="121">
        <v>21823876</v>
      </c>
    </row>
    <row r="28" spans="2:9" ht="0" hidden="1" customHeight="1"/>
    <row r="29" spans="2:9" ht="5.0999999999999996" customHeight="1"/>
    <row r="30" spans="2:9">
      <c r="B30" s="1" t="s">
        <v>111</v>
      </c>
      <c r="C30" s="149" t="s">
        <v>7</v>
      </c>
      <c r="D30" s="144"/>
      <c r="E30" s="145"/>
      <c r="F30" s="123" t="s">
        <v>13</v>
      </c>
      <c r="G30" s="149" t="s">
        <v>38</v>
      </c>
      <c r="H30" s="145"/>
      <c r="I30" s="123" t="s">
        <v>26</v>
      </c>
    </row>
    <row r="31" spans="2:9">
      <c r="B31" s="2" t="s">
        <v>65</v>
      </c>
      <c r="C31" s="150" t="s">
        <v>112</v>
      </c>
      <c r="D31" s="140"/>
      <c r="E31" s="141"/>
      <c r="F31" s="122" t="s">
        <v>91</v>
      </c>
      <c r="G31" s="150" t="s">
        <v>113</v>
      </c>
      <c r="H31" s="141"/>
      <c r="I31" s="122" t="s">
        <v>114</v>
      </c>
    </row>
    <row r="32" spans="2:9">
      <c r="B32" s="2" t="s">
        <v>70</v>
      </c>
      <c r="C32" s="150" t="s">
        <v>71</v>
      </c>
      <c r="D32" s="140"/>
      <c r="E32" s="141"/>
      <c r="F32" s="122" t="s">
        <v>71</v>
      </c>
      <c r="G32" s="150" t="s">
        <v>71</v>
      </c>
      <c r="H32" s="141"/>
      <c r="I32" s="122" t="s">
        <v>71</v>
      </c>
    </row>
    <row r="33" spans="2:9">
      <c r="B33" s="2" t="s">
        <v>72</v>
      </c>
      <c r="C33" s="150" t="s">
        <v>115</v>
      </c>
      <c r="D33" s="140"/>
      <c r="E33" s="141"/>
      <c r="F33" s="122" t="s">
        <v>116</v>
      </c>
      <c r="G33" s="150" t="s">
        <v>117</v>
      </c>
      <c r="H33" s="141"/>
      <c r="I33" s="122" t="s">
        <v>118</v>
      </c>
    </row>
    <row r="34" spans="2:9">
      <c r="B34" s="2" t="s">
        <v>77</v>
      </c>
      <c r="C34" s="150" t="s">
        <v>119</v>
      </c>
      <c r="D34" s="140"/>
      <c r="E34" s="141"/>
      <c r="F34" s="122" t="s">
        <v>120</v>
      </c>
      <c r="G34" s="150" t="s">
        <v>121</v>
      </c>
      <c r="H34" s="141"/>
      <c r="I34" s="122" t="s">
        <v>122</v>
      </c>
    </row>
    <row r="35" spans="2:9">
      <c r="B35" s="2" t="s">
        <v>80</v>
      </c>
      <c r="C35" s="150" t="s">
        <v>71</v>
      </c>
      <c r="D35" s="140"/>
      <c r="E35" s="141"/>
      <c r="F35" s="122" t="s">
        <v>71</v>
      </c>
      <c r="G35" s="150" t="s">
        <v>71</v>
      </c>
      <c r="H35" s="141"/>
      <c r="I35" s="122" t="s">
        <v>71</v>
      </c>
    </row>
    <row r="36" spans="2:9" ht="27">
      <c r="B36" s="2" t="s">
        <v>81</v>
      </c>
      <c r="C36" s="150" t="s">
        <v>123</v>
      </c>
      <c r="D36" s="140"/>
      <c r="E36" s="141"/>
      <c r="F36" s="122" t="s">
        <v>124</v>
      </c>
      <c r="G36" s="150" t="s">
        <v>125</v>
      </c>
      <c r="H36" s="141"/>
      <c r="I36" s="122" t="s">
        <v>126</v>
      </c>
    </row>
    <row r="37" spans="2:9">
      <c r="B37" s="2" t="s">
        <v>85</v>
      </c>
      <c r="C37" s="150" t="s">
        <v>71</v>
      </c>
      <c r="D37" s="140"/>
      <c r="E37" s="141"/>
      <c r="F37" s="122" t="s">
        <v>91</v>
      </c>
      <c r="G37" s="150" t="s">
        <v>71</v>
      </c>
      <c r="H37" s="141"/>
      <c r="I37" s="122" t="s">
        <v>106</v>
      </c>
    </row>
    <row r="38" spans="2:9">
      <c r="B38" s="2" t="s">
        <v>86</v>
      </c>
      <c r="C38" s="150" t="s">
        <v>127</v>
      </c>
      <c r="D38" s="140"/>
      <c r="E38" s="141"/>
      <c r="F38" s="122" t="s">
        <v>128</v>
      </c>
      <c r="G38" s="150" t="s">
        <v>129</v>
      </c>
      <c r="H38" s="141"/>
      <c r="I38" s="122" t="s">
        <v>130</v>
      </c>
    </row>
    <row r="39" spans="2:9">
      <c r="B39" s="3" t="s">
        <v>32</v>
      </c>
      <c r="C39" s="151">
        <v>3354766</v>
      </c>
      <c r="D39" s="147"/>
      <c r="E39" s="148"/>
      <c r="F39" s="121">
        <v>648874</v>
      </c>
      <c r="G39" s="151">
        <v>7912997</v>
      </c>
      <c r="H39" s="148"/>
      <c r="I39" s="121">
        <v>5185990</v>
      </c>
    </row>
    <row r="40" spans="2:9" ht="0" hidden="1" customHeight="1"/>
    <row r="41" spans="2:9" ht="2.1" customHeight="1"/>
    <row r="42" spans="2:9" ht="0.75" customHeight="1"/>
    <row r="43" spans="2:9" ht="0" hidden="1" customHeight="1"/>
  </sheetData>
  <mergeCells count="62">
    <mergeCell ref="C39:E39"/>
    <mergeCell ref="G39:H39"/>
    <mergeCell ref="C37:E37"/>
    <mergeCell ref="G37:H37"/>
    <mergeCell ref="C38:E38"/>
    <mergeCell ref="G38:H38"/>
    <mergeCell ref="C35:E35"/>
    <mergeCell ref="G35:H35"/>
    <mergeCell ref="C36:E36"/>
    <mergeCell ref="G36:H36"/>
    <mergeCell ref="C33:E33"/>
    <mergeCell ref="G33:H33"/>
    <mergeCell ref="C34:E34"/>
    <mergeCell ref="G34:H34"/>
    <mergeCell ref="C31:E31"/>
    <mergeCell ref="G31:H31"/>
    <mergeCell ref="C32:E32"/>
    <mergeCell ref="G32:H32"/>
    <mergeCell ref="C27:E27"/>
    <mergeCell ref="G27:H27"/>
    <mergeCell ref="C30:E30"/>
    <mergeCell ref="G30:H30"/>
    <mergeCell ref="C25:E25"/>
    <mergeCell ref="G25:H25"/>
    <mergeCell ref="C26:E26"/>
    <mergeCell ref="G26:H26"/>
    <mergeCell ref="C23:E23"/>
    <mergeCell ref="G23:H23"/>
    <mergeCell ref="C24:E24"/>
    <mergeCell ref="G24:H24"/>
    <mergeCell ref="C21:E21"/>
    <mergeCell ref="G21:H21"/>
    <mergeCell ref="C22:E22"/>
    <mergeCell ref="G22:H22"/>
    <mergeCell ref="C19:E19"/>
    <mergeCell ref="G19:H19"/>
    <mergeCell ref="C20:E20"/>
    <mergeCell ref="G20:H20"/>
    <mergeCell ref="C15:E15"/>
    <mergeCell ref="G15:H15"/>
    <mergeCell ref="C18:E18"/>
    <mergeCell ref="G18:H18"/>
    <mergeCell ref="C13:E13"/>
    <mergeCell ref="G13:H13"/>
    <mergeCell ref="C14:E14"/>
    <mergeCell ref="G14:H14"/>
    <mergeCell ref="C11:E11"/>
    <mergeCell ref="G11:H11"/>
    <mergeCell ref="C12:E12"/>
    <mergeCell ref="G12:H12"/>
    <mergeCell ref="C9:E9"/>
    <mergeCell ref="G9:H9"/>
    <mergeCell ref="C10:E10"/>
    <mergeCell ref="G10:H10"/>
    <mergeCell ref="C7:E7"/>
    <mergeCell ref="G7:H7"/>
    <mergeCell ref="C8:E8"/>
    <mergeCell ref="G8:H8"/>
    <mergeCell ref="D4:H4"/>
    <mergeCell ref="E5:H5"/>
    <mergeCell ref="C6:E6"/>
    <mergeCell ref="G6:H6"/>
  </mergeCells>
  <pageMargins left="0.2" right="0.2" top="0.2" bottom="0.2" header="0.2" footer="0.2"/>
  <pageSetup orientation="portrait" horizontalDpi="300" verticalDpi="30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M40"/>
  <sheetViews>
    <sheetView showGridLines="0" workbookViewId="0">
      <selection activeCell="C37" sqref="C37:E37"/>
    </sheetView>
  </sheetViews>
  <sheetFormatPr defaultRowHeight="15"/>
  <cols>
    <col min="1" max="1" width="6.28515625" customWidth="1"/>
    <col min="2" max="2" width="13.7109375" customWidth="1"/>
    <col min="3" max="3" width="9.28515625" customWidth="1"/>
    <col min="4" max="4" width="2.85546875" customWidth="1"/>
    <col min="5" max="5" width="4.5703125" customWidth="1"/>
    <col min="6" max="6" width="16.7109375" customWidth="1"/>
    <col min="7" max="7" width="1.28515625" customWidth="1"/>
    <col min="8" max="8" width="15.42578125" customWidth="1"/>
    <col min="9" max="9" width="4" customWidth="1"/>
    <col min="10" max="10" width="10.7109375" customWidth="1"/>
    <col min="11" max="11" width="2.140625" customWidth="1"/>
    <col min="12" max="13" width="16.7109375" customWidth="1"/>
  </cols>
  <sheetData>
    <row r="1" spans="2:13" ht="4.9000000000000004" customHeight="1"/>
    <row r="2" spans="2:13" ht="18" customHeight="1">
      <c r="D2" s="130" t="s">
        <v>62</v>
      </c>
      <c r="E2" s="140"/>
      <c r="F2" s="140"/>
      <c r="G2" s="140"/>
      <c r="H2" s="140"/>
      <c r="I2" s="140"/>
      <c r="J2" s="140"/>
    </row>
    <row r="3" spans="2:13" ht="18" customHeight="1">
      <c r="E3" s="142" t="s">
        <v>131</v>
      </c>
      <c r="F3" s="140"/>
      <c r="G3" s="140"/>
      <c r="H3" s="140"/>
      <c r="I3" s="140"/>
    </row>
    <row r="4" spans="2:13" ht="27">
      <c r="B4" s="1" t="s">
        <v>64</v>
      </c>
      <c r="C4" s="143" t="s">
        <v>9</v>
      </c>
      <c r="D4" s="144"/>
      <c r="E4" s="145"/>
      <c r="F4" s="126" t="s">
        <v>11</v>
      </c>
      <c r="G4" s="143" t="s">
        <v>15</v>
      </c>
      <c r="H4" s="145"/>
      <c r="I4" s="143" t="s">
        <v>17</v>
      </c>
      <c r="J4" s="144"/>
      <c r="K4" s="145"/>
      <c r="L4" s="126" t="s">
        <v>24</v>
      </c>
      <c r="M4" s="126" t="s">
        <v>30</v>
      </c>
    </row>
    <row r="5" spans="2:13">
      <c r="B5" s="2" t="s">
        <v>65</v>
      </c>
      <c r="C5" s="139" t="s">
        <v>78</v>
      </c>
      <c r="D5" s="140"/>
      <c r="E5" s="141"/>
      <c r="F5" s="125" t="s">
        <v>132</v>
      </c>
      <c r="G5" s="139" t="s">
        <v>82</v>
      </c>
      <c r="H5" s="141"/>
      <c r="I5" s="139" t="s">
        <v>132</v>
      </c>
      <c r="J5" s="140"/>
      <c r="K5" s="141"/>
      <c r="L5" s="125" t="s">
        <v>133</v>
      </c>
      <c r="M5" s="125" t="s">
        <v>71</v>
      </c>
    </row>
    <row r="6" spans="2:13">
      <c r="B6" s="2" t="s">
        <v>70</v>
      </c>
      <c r="C6" s="139" t="s">
        <v>71</v>
      </c>
      <c r="D6" s="140"/>
      <c r="E6" s="141"/>
      <c r="F6" s="125" t="s">
        <v>71</v>
      </c>
      <c r="G6" s="139" t="s">
        <v>71</v>
      </c>
      <c r="H6" s="141"/>
      <c r="I6" s="139" t="s">
        <v>71</v>
      </c>
      <c r="J6" s="140"/>
      <c r="K6" s="141"/>
      <c r="L6" s="125" t="s">
        <v>71</v>
      </c>
      <c r="M6" s="125" t="s">
        <v>71</v>
      </c>
    </row>
    <row r="7" spans="2:13">
      <c r="B7" s="2" t="s">
        <v>72</v>
      </c>
      <c r="C7" s="139" t="s">
        <v>83</v>
      </c>
      <c r="D7" s="140"/>
      <c r="E7" s="141"/>
      <c r="F7" s="125" t="s">
        <v>134</v>
      </c>
      <c r="G7" s="139" t="s">
        <v>135</v>
      </c>
      <c r="H7" s="141"/>
      <c r="I7" s="139" t="s">
        <v>136</v>
      </c>
      <c r="J7" s="140"/>
      <c r="K7" s="141"/>
      <c r="L7" s="125" t="s">
        <v>137</v>
      </c>
      <c r="M7" s="125" t="s">
        <v>84</v>
      </c>
    </row>
    <row r="8" spans="2:13">
      <c r="B8" s="2" t="s">
        <v>77</v>
      </c>
      <c r="C8" s="139" t="s">
        <v>78</v>
      </c>
      <c r="D8" s="140"/>
      <c r="E8" s="141"/>
      <c r="F8" s="125" t="s">
        <v>133</v>
      </c>
      <c r="G8" s="139" t="s">
        <v>133</v>
      </c>
      <c r="H8" s="141"/>
      <c r="I8" s="139" t="s">
        <v>87</v>
      </c>
      <c r="J8" s="140"/>
      <c r="K8" s="141"/>
      <c r="L8" s="125" t="s">
        <v>82</v>
      </c>
      <c r="M8" s="125" t="s">
        <v>78</v>
      </c>
    </row>
    <row r="9" spans="2:13">
      <c r="B9" s="2" t="s">
        <v>80</v>
      </c>
      <c r="C9" s="139" t="s">
        <v>71</v>
      </c>
      <c r="D9" s="140"/>
      <c r="E9" s="141"/>
      <c r="F9" s="125" t="s">
        <v>71</v>
      </c>
      <c r="G9" s="139" t="s">
        <v>71</v>
      </c>
      <c r="H9" s="141"/>
      <c r="I9" s="139" t="s">
        <v>71</v>
      </c>
      <c r="J9" s="140"/>
      <c r="K9" s="141"/>
      <c r="L9" s="125" t="s">
        <v>71</v>
      </c>
      <c r="M9" s="125" t="s">
        <v>71</v>
      </c>
    </row>
    <row r="10" spans="2:13" ht="27">
      <c r="B10" s="2" t="s">
        <v>81</v>
      </c>
      <c r="C10" s="139" t="s">
        <v>138</v>
      </c>
      <c r="D10" s="140"/>
      <c r="E10" s="141"/>
      <c r="F10" s="125" t="s">
        <v>79</v>
      </c>
      <c r="G10" s="139" t="s">
        <v>139</v>
      </c>
      <c r="H10" s="141"/>
      <c r="I10" s="139" t="s">
        <v>133</v>
      </c>
      <c r="J10" s="140"/>
      <c r="K10" s="141"/>
      <c r="L10" s="125" t="s">
        <v>79</v>
      </c>
      <c r="M10" s="125" t="s">
        <v>133</v>
      </c>
    </row>
    <row r="11" spans="2:13">
      <c r="B11" s="2" t="s">
        <v>85</v>
      </c>
      <c r="C11" s="139" t="s">
        <v>67</v>
      </c>
      <c r="D11" s="140"/>
      <c r="E11" s="141"/>
      <c r="F11" s="125" t="s">
        <v>71</v>
      </c>
      <c r="G11" s="139" t="s">
        <v>140</v>
      </c>
      <c r="H11" s="141"/>
      <c r="I11" s="139" t="s">
        <v>71</v>
      </c>
      <c r="J11" s="140"/>
      <c r="K11" s="141"/>
      <c r="L11" s="125" t="s">
        <v>67</v>
      </c>
      <c r="M11" s="125" t="s">
        <v>71</v>
      </c>
    </row>
    <row r="12" spans="2:13">
      <c r="B12" s="2" t="s">
        <v>86</v>
      </c>
      <c r="C12" s="139" t="s">
        <v>87</v>
      </c>
      <c r="D12" s="140"/>
      <c r="E12" s="141"/>
      <c r="F12" s="125" t="s">
        <v>87</v>
      </c>
      <c r="G12" s="139" t="s">
        <v>79</v>
      </c>
      <c r="H12" s="141"/>
      <c r="I12" s="139" t="s">
        <v>87</v>
      </c>
      <c r="J12" s="140"/>
      <c r="K12" s="141"/>
      <c r="L12" s="125" t="s">
        <v>82</v>
      </c>
      <c r="M12" s="125" t="s">
        <v>132</v>
      </c>
    </row>
    <row r="13" spans="2:13">
      <c r="B13" s="3" t="s">
        <v>32</v>
      </c>
      <c r="C13" s="146">
        <v>28</v>
      </c>
      <c r="D13" s="147"/>
      <c r="E13" s="148"/>
      <c r="F13" s="124">
        <v>25</v>
      </c>
      <c r="G13" s="146">
        <v>86</v>
      </c>
      <c r="H13" s="148"/>
      <c r="I13" s="146">
        <v>28</v>
      </c>
      <c r="J13" s="147"/>
      <c r="K13" s="148"/>
      <c r="L13" s="124">
        <v>47</v>
      </c>
      <c r="M13" s="124">
        <v>16</v>
      </c>
    </row>
    <row r="14" spans="2:13" ht="0" hidden="1" customHeight="1"/>
    <row r="15" spans="2:13" ht="5.0999999999999996" customHeight="1"/>
    <row r="16" spans="2:13" ht="27">
      <c r="B16" s="1" t="s">
        <v>89</v>
      </c>
      <c r="C16" s="149" t="s">
        <v>9</v>
      </c>
      <c r="D16" s="144"/>
      <c r="E16" s="145"/>
      <c r="F16" s="123" t="s">
        <v>11</v>
      </c>
      <c r="G16" s="149" t="s">
        <v>15</v>
      </c>
      <c r="H16" s="145"/>
      <c r="I16" s="149" t="s">
        <v>17</v>
      </c>
      <c r="J16" s="144"/>
      <c r="K16" s="145"/>
      <c r="L16" s="123" t="s">
        <v>24</v>
      </c>
      <c r="M16" s="123" t="s">
        <v>30</v>
      </c>
    </row>
    <row r="17" spans="2:13">
      <c r="B17" s="2" t="s">
        <v>65</v>
      </c>
      <c r="C17" s="150" t="s">
        <v>141</v>
      </c>
      <c r="D17" s="140"/>
      <c r="E17" s="141"/>
      <c r="F17" s="122" t="s">
        <v>91</v>
      </c>
      <c r="G17" s="150" t="s">
        <v>142</v>
      </c>
      <c r="H17" s="141"/>
      <c r="I17" s="150" t="s">
        <v>91</v>
      </c>
      <c r="J17" s="140"/>
      <c r="K17" s="141"/>
      <c r="L17" s="122" t="s">
        <v>143</v>
      </c>
      <c r="M17" s="122" t="s">
        <v>71</v>
      </c>
    </row>
    <row r="18" spans="2:13">
      <c r="B18" s="2" t="s">
        <v>70</v>
      </c>
      <c r="C18" s="150" t="s">
        <v>71</v>
      </c>
      <c r="D18" s="140"/>
      <c r="E18" s="141"/>
      <c r="F18" s="122" t="s">
        <v>71</v>
      </c>
      <c r="G18" s="150" t="s">
        <v>71</v>
      </c>
      <c r="H18" s="141"/>
      <c r="I18" s="150" t="s">
        <v>71</v>
      </c>
      <c r="J18" s="140"/>
      <c r="K18" s="141"/>
      <c r="L18" s="122" t="s">
        <v>71</v>
      </c>
      <c r="M18" s="122" t="s">
        <v>71</v>
      </c>
    </row>
    <row r="19" spans="2:13">
      <c r="B19" s="2" t="s">
        <v>72</v>
      </c>
      <c r="C19" s="150" t="s">
        <v>144</v>
      </c>
      <c r="D19" s="140"/>
      <c r="E19" s="141"/>
      <c r="F19" s="122" t="s">
        <v>145</v>
      </c>
      <c r="G19" s="150" t="s">
        <v>146</v>
      </c>
      <c r="H19" s="141"/>
      <c r="I19" s="150" t="s">
        <v>147</v>
      </c>
      <c r="J19" s="140"/>
      <c r="K19" s="141"/>
      <c r="L19" s="122" t="s">
        <v>148</v>
      </c>
      <c r="M19" s="122" t="s">
        <v>149</v>
      </c>
    </row>
    <row r="20" spans="2:13">
      <c r="B20" s="2" t="s">
        <v>77</v>
      </c>
      <c r="C20" s="150" t="s">
        <v>150</v>
      </c>
      <c r="D20" s="140"/>
      <c r="E20" s="141"/>
      <c r="F20" s="122" t="s">
        <v>151</v>
      </c>
      <c r="G20" s="150" t="s">
        <v>152</v>
      </c>
      <c r="H20" s="141"/>
      <c r="I20" s="150" t="s">
        <v>153</v>
      </c>
      <c r="J20" s="140"/>
      <c r="K20" s="141"/>
      <c r="L20" s="122" t="s">
        <v>154</v>
      </c>
      <c r="M20" s="122" t="s">
        <v>155</v>
      </c>
    </row>
    <row r="21" spans="2:13">
      <c r="B21" s="2" t="s">
        <v>80</v>
      </c>
      <c r="C21" s="150" t="s">
        <v>71</v>
      </c>
      <c r="D21" s="140"/>
      <c r="E21" s="141"/>
      <c r="F21" s="122" t="s">
        <v>71</v>
      </c>
      <c r="G21" s="150" t="s">
        <v>71</v>
      </c>
      <c r="H21" s="141"/>
      <c r="I21" s="150" t="s">
        <v>71</v>
      </c>
      <c r="J21" s="140"/>
      <c r="K21" s="141"/>
      <c r="L21" s="122" t="s">
        <v>71</v>
      </c>
      <c r="M21" s="122" t="s">
        <v>71</v>
      </c>
    </row>
    <row r="22" spans="2:13" ht="27">
      <c r="B22" s="2" t="s">
        <v>81</v>
      </c>
      <c r="C22" s="150" t="s">
        <v>156</v>
      </c>
      <c r="D22" s="140"/>
      <c r="E22" s="141"/>
      <c r="F22" s="122" t="s">
        <v>157</v>
      </c>
      <c r="G22" s="150" t="s">
        <v>158</v>
      </c>
      <c r="H22" s="141"/>
      <c r="I22" s="150" t="s">
        <v>159</v>
      </c>
      <c r="J22" s="140"/>
      <c r="K22" s="141"/>
      <c r="L22" s="122" t="s">
        <v>160</v>
      </c>
      <c r="M22" s="122" t="s">
        <v>161</v>
      </c>
    </row>
    <row r="23" spans="2:13">
      <c r="B23" s="2" t="s">
        <v>85</v>
      </c>
      <c r="C23" s="150" t="s">
        <v>91</v>
      </c>
      <c r="D23" s="140"/>
      <c r="E23" s="141"/>
      <c r="F23" s="122" t="s">
        <v>71</v>
      </c>
      <c r="G23" s="150" t="s">
        <v>162</v>
      </c>
      <c r="H23" s="141"/>
      <c r="I23" s="150" t="s">
        <v>71</v>
      </c>
      <c r="J23" s="140"/>
      <c r="K23" s="141"/>
      <c r="L23" s="122" t="s">
        <v>91</v>
      </c>
      <c r="M23" s="122" t="s">
        <v>71</v>
      </c>
    </row>
    <row r="24" spans="2:13">
      <c r="B24" s="2" t="s">
        <v>86</v>
      </c>
      <c r="C24" s="150" t="s">
        <v>163</v>
      </c>
      <c r="D24" s="140"/>
      <c r="E24" s="141"/>
      <c r="F24" s="122" t="s">
        <v>164</v>
      </c>
      <c r="G24" s="150" t="s">
        <v>165</v>
      </c>
      <c r="H24" s="141"/>
      <c r="I24" s="150" t="s">
        <v>166</v>
      </c>
      <c r="J24" s="140"/>
      <c r="K24" s="141"/>
      <c r="L24" s="122" t="s">
        <v>167</v>
      </c>
      <c r="M24" s="122" t="s">
        <v>168</v>
      </c>
    </row>
    <row r="25" spans="2:13">
      <c r="B25" s="3" t="s">
        <v>32</v>
      </c>
      <c r="C25" s="151">
        <v>7297341</v>
      </c>
      <c r="D25" s="147"/>
      <c r="E25" s="148"/>
      <c r="F25" s="121">
        <v>3070410</v>
      </c>
      <c r="G25" s="151">
        <v>17771359</v>
      </c>
      <c r="H25" s="148"/>
      <c r="I25" s="151">
        <v>3864299</v>
      </c>
      <c r="J25" s="147"/>
      <c r="K25" s="148"/>
      <c r="L25" s="121">
        <v>8482715</v>
      </c>
      <c r="M25" s="121">
        <v>1475504</v>
      </c>
    </row>
    <row r="26" spans="2:13" ht="0" hidden="1" customHeight="1"/>
    <row r="27" spans="2:13" ht="5.0999999999999996" customHeight="1"/>
    <row r="28" spans="2:13" ht="27">
      <c r="B28" s="1" t="s">
        <v>111</v>
      </c>
      <c r="C28" s="149" t="s">
        <v>9</v>
      </c>
      <c r="D28" s="144"/>
      <c r="E28" s="145"/>
      <c r="F28" s="123" t="s">
        <v>11</v>
      </c>
      <c r="G28" s="149" t="s">
        <v>15</v>
      </c>
      <c r="H28" s="145"/>
      <c r="I28" s="149" t="s">
        <v>17</v>
      </c>
      <c r="J28" s="144"/>
      <c r="K28" s="145"/>
      <c r="L28" s="123" t="s">
        <v>24</v>
      </c>
      <c r="M28" s="123" t="s">
        <v>30</v>
      </c>
    </row>
    <row r="29" spans="2:13">
      <c r="B29" s="2" t="s">
        <v>65</v>
      </c>
      <c r="C29" s="150" t="s">
        <v>169</v>
      </c>
      <c r="D29" s="140"/>
      <c r="E29" s="141"/>
      <c r="F29" s="122" t="s">
        <v>91</v>
      </c>
      <c r="G29" s="150" t="s">
        <v>170</v>
      </c>
      <c r="H29" s="141"/>
      <c r="I29" s="150" t="s">
        <v>91</v>
      </c>
      <c r="J29" s="140"/>
      <c r="K29" s="141"/>
      <c r="L29" s="122" t="s">
        <v>171</v>
      </c>
      <c r="M29" s="122" t="s">
        <v>71</v>
      </c>
    </row>
    <row r="30" spans="2:13">
      <c r="B30" s="2" t="s">
        <v>70</v>
      </c>
      <c r="C30" s="150" t="s">
        <v>71</v>
      </c>
      <c r="D30" s="140"/>
      <c r="E30" s="141"/>
      <c r="F30" s="122" t="s">
        <v>71</v>
      </c>
      <c r="G30" s="150" t="s">
        <v>71</v>
      </c>
      <c r="H30" s="141"/>
      <c r="I30" s="150" t="s">
        <v>71</v>
      </c>
      <c r="J30" s="140"/>
      <c r="K30" s="141"/>
      <c r="L30" s="122" t="s">
        <v>71</v>
      </c>
      <c r="M30" s="122" t="s">
        <v>71</v>
      </c>
    </row>
    <row r="31" spans="2:13">
      <c r="B31" s="2" t="s">
        <v>72</v>
      </c>
      <c r="C31" s="150" t="s">
        <v>172</v>
      </c>
      <c r="D31" s="140"/>
      <c r="E31" s="141"/>
      <c r="F31" s="122" t="s">
        <v>173</v>
      </c>
      <c r="G31" s="150" t="s">
        <v>174</v>
      </c>
      <c r="H31" s="141"/>
      <c r="I31" s="152">
        <v>352130.5</v>
      </c>
      <c r="J31" s="153"/>
      <c r="K31" s="154"/>
      <c r="L31" s="122" t="s">
        <v>175</v>
      </c>
      <c r="M31" s="122" t="s">
        <v>176</v>
      </c>
    </row>
    <row r="32" spans="2:13">
      <c r="B32" s="2" t="s">
        <v>77</v>
      </c>
      <c r="C32" s="150" t="s">
        <v>177</v>
      </c>
      <c r="D32" s="140"/>
      <c r="E32" s="141"/>
      <c r="F32" s="122" t="s">
        <v>178</v>
      </c>
      <c r="G32" s="150" t="s">
        <v>179</v>
      </c>
      <c r="H32" s="141"/>
      <c r="I32" s="150" t="s">
        <v>180</v>
      </c>
      <c r="J32" s="140"/>
      <c r="K32" s="141"/>
      <c r="L32" s="122" t="s">
        <v>181</v>
      </c>
      <c r="M32" s="122" t="s">
        <v>182</v>
      </c>
    </row>
    <row r="33" spans="2:13">
      <c r="B33" s="2" t="s">
        <v>80</v>
      </c>
      <c r="C33" s="150" t="s">
        <v>71</v>
      </c>
      <c r="D33" s="140"/>
      <c r="E33" s="141"/>
      <c r="F33" s="122" t="s">
        <v>71</v>
      </c>
      <c r="G33" s="150" t="s">
        <v>71</v>
      </c>
      <c r="H33" s="141"/>
      <c r="I33" s="150" t="s">
        <v>71</v>
      </c>
      <c r="J33" s="140"/>
      <c r="K33" s="141"/>
      <c r="L33" s="122" t="s">
        <v>71</v>
      </c>
      <c r="M33" s="122" t="s">
        <v>71</v>
      </c>
    </row>
    <row r="34" spans="2:13" ht="27">
      <c r="B34" s="2" t="s">
        <v>81</v>
      </c>
      <c r="C34" s="150" t="s">
        <v>183</v>
      </c>
      <c r="D34" s="140"/>
      <c r="E34" s="141"/>
      <c r="F34" s="122" t="s">
        <v>184</v>
      </c>
      <c r="G34" s="152">
        <v>936319.05</v>
      </c>
      <c r="H34" s="154"/>
      <c r="I34" s="152">
        <v>204047.2</v>
      </c>
      <c r="J34" s="153"/>
      <c r="K34" s="154"/>
      <c r="L34" s="122" t="s">
        <v>185</v>
      </c>
      <c r="M34" s="122" t="s">
        <v>186</v>
      </c>
    </row>
    <row r="35" spans="2:13">
      <c r="B35" s="2" t="s">
        <v>85</v>
      </c>
      <c r="C35" s="150" t="s">
        <v>91</v>
      </c>
      <c r="D35" s="140"/>
      <c r="E35" s="141"/>
      <c r="F35" s="122" t="s">
        <v>71</v>
      </c>
      <c r="G35" s="150" t="s">
        <v>162</v>
      </c>
      <c r="H35" s="141"/>
      <c r="I35" s="150" t="s">
        <v>71</v>
      </c>
      <c r="J35" s="140"/>
      <c r="K35" s="141"/>
      <c r="L35" s="122" t="s">
        <v>91</v>
      </c>
      <c r="M35" s="122" t="s">
        <v>71</v>
      </c>
    </row>
    <row r="36" spans="2:13">
      <c r="B36" s="2" t="s">
        <v>86</v>
      </c>
      <c r="C36" s="150" t="s">
        <v>187</v>
      </c>
      <c r="D36" s="140"/>
      <c r="E36" s="141"/>
      <c r="F36" s="122" t="s">
        <v>188</v>
      </c>
      <c r="G36" s="150" t="s">
        <v>189</v>
      </c>
      <c r="H36" s="141"/>
      <c r="I36" s="150" t="s">
        <v>190</v>
      </c>
      <c r="J36" s="140"/>
      <c r="K36" s="141"/>
      <c r="L36" s="122" t="s">
        <v>191</v>
      </c>
      <c r="M36" s="122" t="s">
        <v>192</v>
      </c>
    </row>
    <row r="37" spans="2:13">
      <c r="B37" s="3" t="s">
        <v>32</v>
      </c>
      <c r="C37" s="151">
        <v>178636363</v>
      </c>
      <c r="D37" s="147"/>
      <c r="E37" s="148"/>
      <c r="F37" s="121">
        <v>759312</v>
      </c>
      <c r="G37" s="151">
        <v>4936476.05</v>
      </c>
      <c r="H37" s="148"/>
      <c r="I37" s="151">
        <v>733710.7</v>
      </c>
      <c r="J37" s="147"/>
      <c r="K37" s="148"/>
      <c r="L37" s="121">
        <v>2290564</v>
      </c>
      <c r="M37" s="121">
        <v>322015</v>
      </c>
    </row>
    <row r="38" spans="2:13" ht="0" hidden="1" customHeight="1"/>
    <row r="39" spans="2:13" ht="5.0999999999999996" customHeight="1"/>
    <row r="40" spans="2:13" ht="0.75" customHeight="1"/>
  </sheetData>
  <mergeCells count="92">
    <mergeCell ref="C37:E37"/>
    <mergeCell ref="G37:H37"/>
    <mergeCell ref="I37:K37"/>
    <mergeCell ref="C35:E35"/>
    <mergeCell ref="G35:H35"/>
    <mergeCell ref="I35:K35"/>
    <mergeCell ref="C36:E36"/>
    <mergeCell ref="G36:H36"/>
    <mergeCell ref="I36:K36"/>
    <mergeCell ref="C33:E33"/>
    <mergeCell ref="G33:H33"/>
    <mergeCell ref="I33:K33"/>
    <mergeCell ref="C34:E34"/>
    <mergeCell ref="G34:H34"/>
    <mergeCell ref="I34:K34"/>
    <mergeCell ref="C31:E31"/>
    <mergeCell ref="G31:H31"/>
    <mergeCell ref="I31:K31"/>
    <mergeCell ref="C32:E32"/>
    <mergeCell ref="G32:H32"/>
    <mergeCell ref="I32:K32"/>
    <mergeCell ref="C29:E29"/>
    <mergeCell ref="G29:H29"/>
    <mergeCell ref="I29:K29"/>
    <mergeCell ref="C30:E30"/>
    <mergeCell ref="G30:H30"/>
    <mergeCell ref="I30:K30"/>
    <mergeCell ref="C25:E25"/>
    <mergeCell ref="G25:H25"/>
    <mergeCell ref="I25:K25"/>
    <mergeCell ref="C28:E28"/>
    <mergeCell ref="G28:H28"/>
    <mergeCell ref="I28:K28"/>
    <mergeCell ref="C23:E23"/>
    <mergeCell ref="G23:H23"/>
    <mergeCell ref="I23:K23"/>
    <mergeCell ref="C24:E24"/>
    <mergeCell ref="G24:H24"/>
    <mergeCell ref="I24:K24"/>
    <mergeCell ref="C21:E21"/>
    <mergeCell ref="G21:H21"/>
    <mergeCell ref="I21:K21"/>
    <mergeCell ref="C22:E22"/>
    <mergeCell ref="G22:H22"/>
    <mergeCell ref="I22:K22"/>
    <mergeCell ref="C19:E19"/>
    <mergeCell ref="G19:H19"/>
    <mergeCell ref="I19:K19"/>
    <mergeCell ref="C20:E20"/>
    <mergeCell ref="G20:H20"/>
    <mergeCell ref="I20:K20"/>
    <mergeCell ref="C17:E17"/>
    <mergeCell ref="G17:H17"/>
    <mergeCell ref="I17:K17"/>
    <mergeCell ref="C18:E18"/>
    <mergeCell ref="G18:H18"/>
    <mergeCell ref="I18:K18"/>
    <mergeCell ref="C13:E13"/>
    <mergeCell ref="G13:H13"/>
    <mergeCell ref="I13:K13"/>
    <mergeCell ref="C16:E16"/>
    <mergeCell ref="G16:H16"/>
    <mergeCell ref="I16:K16"/>
    <mergeCell ref="C11:E11"/>
    <mergeCell ref="G11:H11"/>
    <mergeCell ref="I11:K11"/>
    <mergeCell ref="C12:E12"/>
    <mergeCell ref="G12:H12"/>
    <mergeCell ref="I12:K12"/>
    <mergeCell ref="C9:E9"/>
    <mergeCell ref="G9:H9"/>
    <mergeCell ref="I9:K9"/>
    <mergeCell ref="C10:E10"/>
    <mergeCell ref="G10:H10"/>
    <mergeCell ref="I10:K10"/>
    <mergeCell ref="C7:E7"/>
    <mergeCell ref="G7:H7"/>
    <mergeCell ref="I7:K7"/>
    <mergeCell ref="C8:E8"/>
    <mergeCell ref="G8:H8"/>
    <mergeCell ref="I8:K8"/>
    <mergeCell ref="C5:E5"/>
    <mergeCell ref="G5:H5"/>
    <mergeCell ref="I5:K5"/>
    <mergeCell ref="C6:E6"/>
    <mergeCell ref="G6:H6"/>
    <mergeCell ref="I6:K6"/>
    <mergeCell ref="D2:J2"/>
    <mergeCell ref="E3:I3"/>
    <mergeCell ref="C4:E4"/>
    <mergeCell ref="G4:H4"/>
    <mergeCell ref="I4:K4"/>
  </mergeCells>
  <pageMargins left="0.2" right="0.2" top="0.2" bottom="0.2" header="0.2" footer="0.2"/>
  <pageSetup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H39"/>
  <sheetViews>
    <sheetView showGridLines="0" topLeftCell="A4" workbookViewId="0">
      <selection activeCell="G36" sqref="G36"/>
    </sheetView>
  </sheetViews>
  <sheetFormatPr defaultRowHeight="15"/>
  <cols>
    <col min="1" max="1" width="6.28515625" customWidth="1"/>
    <col min="2" max="2" width="13.7109375" customWidth="1"/>
    <col min="3" max="3" width="9.28515625" customWidth="1"/>
    <col min="4" max="4" width="2.85546875" customWidth="1"/>
    <col min="5" max="5" width="4.5703125" customWidth="1"/>
    <col min="6" max="6" width="16.7109375" customWidth="1"/>
    <col min="7" max="7" width="20.5703125" customWidth="1"/>
    <col min="8" max="8" width="10.7109375" customWidth="1"/>
  </cols>
  <sheetData>
    <row r="1" spans="2:8" ht="4.9000000000000004" customHeight="1"/>
    <row r="2" spans="2:8" ht="18" customHeight="1">
      <c r="D2" s="130" t="s">
        <v>62</v>
      </c>
      <c r="E2" s="140"/>
      <c r="F2" s="140"/>
      <c r="G2" s="140"/>
      <c r="H2" s="140"/>
    </row>
    <row r="3" spans="2:8" ht="18" customHeight="1">
      <c r="E3" s="142" t="s">
        <v>193</v>
      </c>
      <c r="F3" s="140"/>
      <c r="G3" s="140"/>
    </row>
    <row r="4" spans="2:8">
      <c r="B4" s="1" t="s">
        <v>64</v>
      </c>
      <c r="C4" s="143" t="s">
        <v>22</v>
      </c>
      <c r="D4" s="144"/>
      <c r="E4" s="145"/>
      <c r="F4" s="126" t="s">
        <v>28</v>
      </c>
    </row>
    <row r="5" spans="2:8">
      <c r="B5" s="2" t="s">
        <v>65</v>
      </c>
      <c r="C5" s="139" t="s">
        <v>82</v>
      </c>
      <c r="D5" s="140"/>
      <c r="E5" s="141"/>
      <c r="F5" s="125" t="s">
        <v>138</v>
      </c>
    </row>
    <row r="6" spans="2:8">
      <c r="B6" s="2" t="s">
        <v>70</v>
      </c>
      <c r="C6" s="139" t="s">
        <v>67</v>
      </c>
      <c r="D6" s="140"/>
      <c r="E6" s="141"/>
      <c r="F6" s="125" t="s">
        <v>71</v>
      </c>
    </row>
    <row r="7" spans="2:8">
      <c r="B7" s="2" t="s">
        <v>72</v>
      </c>
      <c r="C7" s="139" t="s">
        <v>66</v>
      </c>
      <c r="D7" s="140"/>
      <c r="E7" s="141"/>
      <c r="F7" s="125" t="s">
        <v>194</v>
      </c>
    </row>
    <row r="8" spans="2:8">
      <c r="B8" s="2" t="s">
        <v>77</v>
      </c>
      <c r="C8" s="139" t="s">
        <v>133</v>
      </c>
      <c r="D8" s="140"/>
      <c r="E8" s="141"/>
      <c r="F8" s="125" t="s">
        <v>133</v>
      </c>
    </row>
    <row r="9" spans="2:8">
      <c r="B9" s="2" t="s">
        <v>80</v>
      </c>
      <c r="C9" s="139" t="s">
        <v>71</v>
      </c>
      <c r="D9" s="140"/>
      <c r="E9" s="141"/>
      <c r="F9" s="125" t="s">
        <v>71</v>
      </c>
    </row>
    <row r="10" spans="2:8" ht="27">
      <c r="B10" s="2" t="s">
        <v>81</v>
      </c>
      <c r="C10" s="139" t="s">
        <v>88</v>
      </c>
      <c r="D10" s="140"/>
      <c r="E10" s="141"/>
      <c r="F10" s="125" t="s">
        <v>139</v>
      </c>
    </row>
    <row r="11" spans="2:8">
      <c r="B11" s="2" t="s">
        <v>85</v>
      </c>
      <c r="C11" s="139" t="s">
        <v>71</v>
      </c>
      <c r="D11" s="140"/>
      <c r="E11" s="141"/>
      <c r="F11" s="125" t="s">
        <v>195</v>
      </c>
    </row>
    <row r="12" spans="2:8">
      <c r="B12" s="2" t="s">
        <v>86</v>
      </c>
      <c r="C12" s="139" t="s">
        <v>133</v>
      </c>
      <c r="D12" s="140"/>
      <c r="E12" s="141"/>
      <c r="F12" s="125" t="s">
        <v>82</v>
      </c>
    </row>
    <row r="13" spans="2:8">
      <c r="B13" s="3" t="s">
        <v>32</v>
      </c>
      <c r="C13" s="146">
        <v>40</v>
      </c>
      <c r="D13" s="147"/>
      <c r="E13" s="148"/>
      <c r="F13" s="124">
        <v>87</v>
      </c>
    </row>
    <row r="14" spans="2:8" ht="0" hidden="1" customHeight="1"/>
    <row r="15" spans="2:8" ht="5.0999999999999996" customHeight="1"/>
    <row r="16" spans="2:8">
      <c r="B16" s="1" t="s">
        <v>89</v>
      </c>
      <c r="C16" s="149" t="s">
        <v>22</v>
      </c>
      <c r="D16" s="144"/>
      <c r="E16" s="145"/>
      <c r="F16" s="123" t="s">
        <v>28</v>
      </c>
    </row>
    <row r="17" spans="2:6">
      <c r="B17" s="2" t="s">
        <v>65</v>
      </c>
      <c r="C17" s="150" t="s">
        <v>196</v>
      </c>
      <c r="D17" s="140"/>
      <c r="E17" s="141"/>
      <c r="F17" s="122" t="s">
        <v>197</v>
      </c>
    </row>
    <row r="18" spans="2:6">
      <c r="B18" s="2" t="s">
        <v>70</v>
      </c>
      <c r="C18" s="150" t="s">
        <v>91</v>
      </c>
      <c r="D18" s="140"/>
      <c r="E18" s="141"/>
      <c r="F18" s="122" t="s">
        <v>71</v>
      </c>
    </row>
    <row r="19" spans="2:6">
      <c r="B19" s="2" t="s">
        <v>72</v>
      </c>
      <c r="C19" s="150" t="s">
        <v>198</v>
      </c>
      <c r="D19" s="140"/>
      <c r="E19" s="141"/>
      <c r="F19" s="122" t="s">
        <v>199</v>
      </c>
    </row>
    <row r="20" spans="2:6">
      <c r="B20" s="2" t="s">
        <v>77</v>
      </c>
      <c r="C20" s="150" t="s">
        <v>200</v>
      </c>
      <c r="D20" s="140"/>
      <c r="E20" s="141"/>
      <c r="F20" s="122" t="s">
        <v>201</v>
      </c>
    </row>
    <row r="21" spans="2:6">
      <c r="B21" s="2" t="s">
        <v>80</v>
      </c>
      <c r="C21" s="150" t="s">
        <v>71</v>
      </c>
      <c r="D21" s="140"/>
      <c r="E21" s="141"/>
      <c r="F21" s="122" t="s">
        <v>71</v>
      </c>
    </row>
    <row r="22" spans="2:6" ht="27">
      <c r="B22" s="2" t="s">
        <v>81</v>
      </c>
      <c r="C22" s="150" t="s">
        <v>202</v>
      </c>
      <c r="D22" s="140"/>
      <c r="E22" s="141"/>
      <c r="F22" s="122" t="s">
        <v>203</v>
      </c>
    </row>
    <row r="23" spans="2:6">
      <c r="B23" s="2" t="s">
        <v>85</v>
      </c>
      <c r="C23" s="150" t="s">
        <v>71</v>
      </c>
      <c r="D23" s="140"/>
      <c r="E23" s="141"/>
      <c r="F23" s="122" t="s">
        <v>204</v>
      </c>
    </row>
    <row r="24" spans="2:6">
      <c r="B24" s="2" t="s">
        <v>86</v>
      </c>
      <c r="C24" s="150" t="s">
        <v>205</v>
      </c>
      <c r="D24" s="140"/>
      <c r="E24" s="141"/>
      <c r="F24" s="122" t="s">
        <v>206</v>
      </c>
    </row>
    <row r="25" spans="2:6">
      <c r="B25" s="3" t="s">
        <v>32</v>
      </c>
      <c r="C25" s="151">
        <v>6567232</v>
      </c>
      <c r="D25" s="147"/>
      <c r="E25" s="148"/>
      <c r="F25" s="121">
        <v>16053216</v>
      </c>
    </row>
    <row r="26" spans="2:6" ht="0" hidden="1" customHeight="1"/>
    <row r="27" spans="2:6" ht="5.0999999999999996" customHeight="1"/>
    <row r="28" spans="2:6">
      <c r="B28" s="1" t="s">
        <v>111</v>
      </c>
      <c r="C28" s="149" t="s">
        <v>22</v>
      </c>
      <c r="D28" s="144"/>
      <c r="E28" s="145"/>
      <c r="F28" s="123" t="s">
        <v>28</v>
      </c>
    </row>
    <row r="29" spans="2:6">
      <c r="B29" s="2" t="s">
        <v>65</v>
      </c>
      <c r="C29" s="150" t="s">
        <v>207</v>
      </c>
      <c r="D29" s="140"/>
      <c r="E29" s="141"/>
      <c r="F29" s="122" t="s">
        <v>208</v>
      </c>
    </row>
    <row r="30" spans="2:6">
      <c r="B30" s="2" t="s">
        <v>70</v>
      </c>
      <c r="C30" s="150" t="s">
        <v>91</v>
      </c>
      <c r="D30" s="140"/>
      <c r="E30" s="141"/>
      <c r="F30" s="122" t="s">
        <v>71</v>
      </c>
    </row>
    <row r="31" spans="2:6">
      <c r="B31" s="2" t="s">
        <v>72</v>
      </c>
      <c r="C31" s="150" t="s">
        <v>209</v>
      </c>
      <c r="D31" s="140"/>
      <c r="E31" s="141"/>
      <c r="F31" s="122" t="s">
        <v>210</v>
      </c>
    </row>
    <row r="32" spans="2:6">
      <c r="B32" s="2" t="s">
        <v>77</v>
      </c>
      <c r="C32" s="150" t="s">
        <v>211</v>
      </c>
      <c r="D32" s="140"/>
      <c r="E32" s="141"/>
      <c r="F32" s="122" t="s">
        <v>212</v>
      </c>
    </row>
    <row r="33" spans="2:6">
      <c r="B33" s="2" t="s">
        <v>80</v>
      </c>
      <c r="C33" s="150" t="s">
        <v>71</v>
      </c>
      <c r="D33" s="140"/>
      <c r="E33" s="141"/>
      <c r="F33" s="122" t="s">
        <v>71</v>
      </c>
    </row>
    <row r="34" spans="2:6" ht="27">
      <c r="B34" s="2" t="s">
        <v>81</v>
      </c>
      <c r="C34" s="150" t="s">
        <v>213</v>
      </c>
      <c r="D34" s="140"/>
      <c r="E34" s="141"/>
      <c r="F34" s="122" t="s">
        <v>214</v>
      </c>
    </row>
    <row r="35" spans="2:6">
      <c r="B35" s="2" t="s">
        <v>85</v>
      </c>
      <c r="C35" s="150" t="s">
        <v>71</v>
      </c>
      <c r="D35" s="140"/>
      <c r="E35" s="141"/>
      <c r="F35" s="122" t="s">
        <v>204</v>
      </c>
    </row>
    <row r="36" spans="2:6">
      <c r="B36" s="2" t="s">
        <v>86</v>
      </c>
      <c r="C36" s="150" t="s">
        <v>215</v>
      </c>
      <c r="D36" s="140"/>
      <c r="E36" s="141"/>
      <c r="F36" s="122" t="s">
        <v>216</v>
      </c>
    </row>
    <row r="37" spans="2:6">
      <c r="B37" s="3" t="s">
        <v>32</v>
      </c>
      <c r="C37" s="151">
        <v>2021175</v>
      </c>
      <c r="D37" s="147"/>
      <c r="E37" s="148"/>
      <c r="F37" s="121">
        <v>4327663.75</v>
      </c>
    </row>
    <row r="38" spans="2:6" ht="0" hidden="1" customHeight="1"/>
    <row r="39" spans="2:6" ht="3" customHeight="1"/>
  </sheetData>
  <mergeCells count="32">
    <mergeCell ref="C36:E36"/>
    <mergeCell ref="C37:E37"/>
    <mergeCell ref="C31:E31"/>
    <mergeCell ref="C32:E32"/>
    <mergeCell ref="C33:E33"/>
    <mergeCell ref="C34:E34"/>
    <mergeCell ref="C35:E35"/>
    <mergeCell ref="C24:E24"/>
    <mergeCell ref="C25:E25"/>
    <mergeCell ref="C28:E28"/>
    <mergeCell ref="C29:E29"/>
    <mergeCell ref="C30:E30"/>
    <mergeCell ref="C19:E19"/>
    <mergeCell ref="C20:E20"/>
    <mergeCell ref="C21:E21"/>
    <mergeCell ref="C22:E22"/>
    <mergeCell ref="C23:E23"/>
    <mergeCell ref="C12:E12"/>
    <mergeCell ref="C13:E13"/>
    <mergeCell ref="C16:E16"/>
    <mergeCell ref="C17:E17"/>
    <mergeCell ref="C18:E18"/>
    <mergeCell ref="C7:E7"/>
    <mergeCell ref="C8:E8"/>
    <mergeCell ref="C9:E9"/>
    <mergeCell ref="C10:E10"/>
    <mergeCell ref="C11:E11"/>
    <mergeCell ref="D2:H2"/>
    <mergeCell ref="E3:G3"/>
    <mergeCell ref="C4:E4"/>
    <mergeCell ref="C5:E5"/>
    <mergeCell ref="C6:E6"/>
  </mergeCells>
  <pageMargins left="0.2" right="0.2" top="0.2" bottom="0.2" header="0.2" footer="0.2"/>
  <pageSetup orientation="portrait" horizontalDpi="300" verticalDpi="300"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26"/>
  <sheetViews>
    <sheetView showGridLines="0" workbookViewId="0">
      <selection activeCell="F18" sqref="F18:G18"/>
    </sheetView>
  </sheetViews>
  <sheetFormatPr defaultRowHeight="15"/>
  <cols>
    <col min="1" max="1" width="32.85546875" customWidth="1"/>
    <col min="2" max="2" width="15.140625" customWidth="1"/>
    <col min="3" max="3" width="20.5703125" customWidth="1"/>
    <col min="4" max="4" width="10.7109375" customWidth="1"/>
    <col min="5" max="5" width="9.85546875" customWidth="1"/>
    <col min="6" max="6" width="11" customWidth="1"/>
    <col min="7" max="7" width="9.5703125" customWidth="1"/>
  </cols>
  <sheetData>
    <row r="1" spans="1:7" ht="2.1" customHeight="1"/>
    <row r="2" spans="1:7" ht="3" customHeight="1"/>
    <row r="3" spans="1:7" ht="4.1500000000000004" customHeight="1"/>
    <row r="4" spans="1:7" ht="18" customHeight="1">
      <c r="B4" s="130" t="s">
        <v>217</v>
      </c>
      <c r="C4" s="140"/>
      <c r="D4" s="140"/>
    </row>
    <row r="5" spans="1:7" ht="5.0999999999999996" customHeight="1"/>
    <row r="6" spans="1:7">
      <c r="A6" s="159" t="s">
        <v>63</v>
      </c>
      <c r="B6" s="144"/>
      <c r="C6" s="127" t="s">
        <v>64</v>
      </c>
      <c r="D6" s="160" t="s">
        <v>218</v>
      </c>
      <c r="E6" s="144"/>
      <c r="F6" s="161" t="s">
        <v>111</v>
      </c>
      <c r="G6" s="145"/>
    </row>
    <row r="7" spans="1:7">
      <c r="A7" s="155" t="s">
        <v>7</v>
      </c>
      <c r="B7" s="156"/>
      <c r="C7" s="4">
        <v>1087</v>
      </c>
      <c r="D7" s="157">
        <v>124455219</v>
      </c>
      <c r="E7" s="147"/>
      <c r="F7" s="158">
        <v>11896537</v>
      </c>
      <c r="G7" s="148"/>
    </row>
    <row r="8" spans="1:7">
      <c r="A8" s="155" t="s">
        <v>13</v>
      </c>
      <c r="B8" s="156"/>
      <c r="C8" s="4">
        <v>1366</v>
      </c>
      <c r="D8" s="157">
        <v>107973982</v>
      </c>
      <c r="E8" s="147"/>
      <c r="F8" s="158">
        <v>9359064</v>
      </c>
      <c r="G8" s="148"/>
    </row>
    <row r="9" spans="1:7">
      <c r="A9" s="155" t="s">
        <v>26</v>
      </c>
      <c r="B9" s="156"/>
      <c r="C9" s="4">
        <v>1683</v>
      </c>
      <c r="D9" s="157">
        <v>183012443</v>
      </c>
      <c r="E9" s="147"/>
      <c r="F9" s="158">
        <v>18168620</v>
      </c>
      <c r="G9" s="148"/>
    </row>
    <row r="10" spans="1:7">
      <c r="A10" s="155" t="s">
        <v>38</v>
      </c>
      <c r="B10" s="156"/>
      <c r="C10" s="4">
        <v>1766</v>
      </c>
      <c r="D10" s="157">
        <v>257836472</v>
      </c>
      <c r="E10" s="147"/>
      <c r="F10" s="158">
        <v>25025721</v>
      </c>
      <c r="G10" s="148"/>
    </row>
    <row r="11" spans="1:7" ht="17.100000000000001" customHeight="1"/>
    <row r="12" spans="1:7">
      <c r="A12" s="159" t="s">
        <v>131</v>
      </c>
      <c r="B12" s="144"/>
      <c r="C12" s="127" t="s">
        <v>64</v>
      </c>
      <c r="D12" s="160" t="s">
        <v>218</v>
      </c>
      <c r="E12" s="144"/>
      <c r="F12" s="161" t="s">
        <v>111</v>
      </c>
      <c r="G12" s="145"/>
    </row>
    <row r="13" spans="1:7">
      <c r="A13" s="155" t="s">
        <v>9</v>
      </c>
      <c r="B13" s="164"/>
      <c r="C13" s="4">
        <v>943</v>
      </c>
      <c r="D13" s="157">
        <v>116218295</v>
      </c>
      <c r="E13" s="147"/>
      <c r="F13" s="158">
        <v>11601358</v>
      </c>
      <c r="G13" s="148"/>
    </row>
    <row r="14" spans="1:7">
      <c r="A14" s="162" t="s">
        <v>11</v>
      </c>
      <c r="B14" s="163"/>
      <c r="C14" s="4">
        <v>820</v>
      </c>
      <c r="D14" s="157">
        <v>62015491</v>
      </c>
      <c r="E14" s="147"/>
      <c r="F14" s="158">
        <v>6016614</v>
      </c>
      <c r="G14" s="148"/>
    </row>
    <row r="15" spans="1:7">
      <c r="A15" s="162" t="s">
        <v>17</v>
      </c>
      <c r="B15" s="163"/>
      <c r="C15" s="4">
        <v>721</v>
      </c>
      <c r="D15" s="157">
        <v>66099546.880000003</v>
      </c>
      <c r="E15" s="147"/>
      <c r="F15" s="158">
        <v>5926722.0599999996</v>
      </c>
      <c r="G15" s="148"/>
    </row>
    <row r="16" spans="1:7">
      <c r="A16" s="162" t="s">
        <v>15</v>
      </c>
      <c r="B16" s="163"/>
      <c r="C16" s="4">
        <v>1000</v>
      </c>
      <c r="D16" s="157">
        <v>144881231.28</v>
      </c>
      <c r="E16" s="147"/>
      <c r="F16" s="158">
        <v>14594934.560000001</v>
      </c>
      <c r="G16" s="148"/>
    </row>
    <row r="17" spans="1:7">
      <c r="A17" s="162" t="s">
        <v>30</v>
      </c>
      <c r="B17" s="163"/>
      <c r="C17" s="4">
        <v>618</v>
      </c>
      <c r="D17" s="157">
        <v>32027689</v>
      </c>
      <c r="E17" s="147"/>
      <c r="F17" s="158">
        <v>2981355.17</v>
      </c>
      <c r="G17" s="148"/>
    </row>
    <row r="18" spans="1:7">
      <c r="A18" s="162" t="s">
        <v>24</v>
      </c>
      <c r="B18" s="163"/>
      <c r="C18" s="4">
        <v>1294</v>
      </c>
      <c r="D18" s="157">
        <v>108546136</v>
      </c>
      <c r="E18" s="147"/>
      <c r="F18" s="158">
        <v>10073554</v>
      </c>
      <c r="G18" s="148"/>
    </row>
    <row r="19" spans="1:7" ht="16.5" customHeight="1"/>
    <row r="20" spans="1:7">
      <c r="A20" s="159" t="s">
        <v>219</v>
      </c>
      <c r="B20" s="144"/>
      <c r="C20" s="127" t="s">
        <v>64</v>
      </c>
      <c r="D20" s="160" t="s">
        <v>218</v>
      </c>
      <c r="E20" s="144"/>
      <c r="F20" s="161" t="s">
        <v>111</v>
      </c>
      <c r="G20" s="145"/>
    </row>
    <row r="21" spans="1:7">
      <c r="A21" s="155" t="s">
        <v>28</v>
      </c>
      <c r="B21" s="156"/>
      <c r="C21" s="4">
        <v>1523</v>
      </c>
      <c r="D21" s="157">
        <v>211424321</v>
      </c>
      <c r="E21" s="147"/>
      <c r="F21" s="158">
        <v>22238458</v>
      </c>
      <c r="G21" s="148"/>
    </row>
    <row r="22" spans="1:7">
      <c r="A22" s="155" t="s">
        <v>22</v>
      </c>
      <c r="B22" s="156"/>
      <c r="C22" s="4">
        <v>1016</v>
      </c>
      <c r="D22" s="157">
        <v>150187622</v>
      </c>
      <c r="E22" s="147"/>
      <c r="F22" s="158">
        <v>15420110</v>
      </c>
      <c r="G22" s="148"/>
    </row>
    <row r="23" spans="1:7" ht="25.9" customHeight="1"/>
    <row r="24" spans="1:7" ht="17.45" customHeight="1">
      <c r="A24" s="165" t="s">
        <v>220</v>
      </c>
      <c r="B24" s="140"/>
      <c r="C24" s="140"/>
      <c r="D24" s="140"/>
      <c r="E24" s="140"/>
      <c r="F24" s="140"/>
    </row>
    <row r="25" spans="1:7" ht="5.25" customHeight="1"/>
    <row r="26" spans="1:7" ht="4.1500000000000004" customHeight="1"/>
  </sheetData>
  <mergeCells count="47">
    <mergeCell ref="A24:F24"/>
    <mergeCell ref="A22:B22"/>
    <mergeCell ref="D22:E22"/>
    <mergeCell ref="F22:G22"/>
    <mergeCell ref="A20:B20"/>
    <mergeCell ref="D20:E20"/>
    <mergeCell ref="F20:G20"/>
    <mergeCell ref="A21:B21"/>
    <mergeCell ref="D21:E21"/>
    <mergeCell ref="F21:G21"/>
    <mergeCell ref="A18:B18"/>
    <mergeCell ref="D18:E18"/>
    <mergeCell ref="F18:G18"/>
    <mergeCell ref="A17:B17"/>
    <mergeCell ref="D17:E17"/>
    <mergeCell ref="F17:G17"/>
    <mergeCell ref="A16:B16"/>
    <mergeCell ref="D16:E16"/>
    <mergeCell ref="F16:G16"/>
    <mergeCell ref="A15:B15"/>
    <mergeCell ref="D15:E15"/>
    <mergeCell ref="F15:G15"/>
    <mergeCell ref="A14:B14"/>
    <mergeCell ref="D14:E14"/>
    <mergeCell ref="F14:G14"/>
    <mergeCell ref="A12:B12"/>
    <mergeCell ref="D12:E12"/>
    <mergeCell ref="F12:G12"/>
    <mergeCell ref="A13:B13"/>
    <mergeCell ref="D13:E13"/>
    <mergeCell ref="F13:G13"/>
    <mergeCell ref="A10:B10"/>
    <mergeCell ref="D10:E10"/>
    <mergeCell ref="F10:G10"/>
    <mergeCell ref="A9:B9"/>
    <mergeCell ref="D9:E9"/>
    <mergeCell ref="F9:G9"/>
    <mergeCell ref="A8:B8"/>
    <mergeCell ref="D8:E8"/>
    <mergeCell ref="F8:G8"/>
    <mergeCell ref="B4:D4"/>
    <mergeCell ref="A6:B6"/>
    <mergeCell ref="D6:E6"/>
    <mergeCell ref="F6:G6"/>
    <mergeCell ref="A7:B7"/>
    <mergeCell ref="D7:E7"/>
    <mergeCell ref="F7:G7"/>
  </mergeCells>
  <pageMargins left="0.2" right="0.2" top="0.2" bottom="0.2" header="0.2" footer="0.2"/>
  <pageSetup orientation="portrait" horizontalDpi="300" verticalDpi="300"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J33"/>
  <sheetViews>
    <sheetView showGridLines="0" workbookViewId="0">
      <selection activeCell="D18" sqref="D18"/>
    </sheetView>
  </sheetViews>
  <sheetFormatPr defaultRowHeight="15"/>
  <cols>
    <col min="1" max="1" width="23.140625" customWidth="1"/>
    <col min="2" max="2" width="6.85546875" customWidth="1"/>
    <col min="3" max="3" width="7.7109375" customWidth="1"/>
    <col min="4" max="4" width="17.42578125" customWidth="1"/>
    <col min="5" max="5" width="6.5703125" customWidth="1"/>
    <col min="6" max="6" width="16.42578125" bestFit="1" customWidth="1"/>
    <col min="7" max="7" width="6.7109375" customWidth="1"/>
    <col min="8" max="8" width="18.42578125" bestFit="1" customWidth="1"/>
    <col min="9" max="9" width="3.42578125" customWidth="1"/>
    <col min="10" max="10" width="24" customWidth="1"/>
  </cols>
  <sheetData>
    <row r="2" spans="1:8">
      <c r="A2" s="138" t="s">
        <v>53</v>
      </c>
      <c r="B2" s="138"/>
      <c r="C2" s="138"/>
      <c r="D2" s="138"/>
      <c r="E2" s="138"/>
      <c r="F2" s="138"/>
      <c r="G2" s="138"/>
      <c r="H2" s="138"/>
    </row>
    <row r="4" spans="1:8">
      <c r="A4" s="137" t="s">
        <v>221</v>
      </c>
      <c r="B4" s="137"/>
      <c r="C4" s="137"/>
      <c r="D4" s="137"/>
      <c r="E4" s="137"/>
      <c r="F4" s="137"/>
      <c r="G4" s="137"/>
      <c r="H4" s="137"/>
    </row>
    <row r="6" spans="1:8">
      <c r="A6" s="67" t="s">
        <v>222</v>
      </c>
      <c r="B6" s="33"/>
      <c r="C6" s="33"/>
      <c r="D6" s="61" t="s">
        <v>223</v>
      </c>
      <c r="E6" s="62"/>
      <c r="F6" s="61" t="s">
        <v>224</v>
      </c>
      <c r="G6" s="63"/>
      <c r="H6" s="64" t="s">
        <v>4</v>
      </c>
    </row>
    <row r="7" spans="1:8">
      <c r="A7" s="68" t="s">
        <v>7</v>
      </c>
      <c r="D7" s="116">
        <v>172750633.59999999</v>
      </c>
      <c r="E7" s="116"/>
      <c r="F7" s="116">
        <v>17846732.82</v>
      </c>
      <c r="G7" s="116"/>
      <c r="H7" s="117">
        <v>1695439.66</v>
      </c>
    </row>
    <row r="8" spans="1:8">
      <c r="A8" s="68" t="s">
        <v>9</v>
      </c>
      <c r="D8" s="116">
        <v>1553393.39</v>
      </c>
      <c r="E8" s="116"/>
      <c r="F8" s="116">
        <v>206833.48</v>
      </c>
      <c r="G8" s="116"/>
      <c r="H8" s="117">
        <v>19649.169999999998</v>
      </c>
    </row>
    <row r="9" spans="1:8">
      <c r="A9" s="68" t="s">
        <v>11</v>
      </c>
      <c r="D9" s="116">
        <v>36749363.149999999</v>
      </c>
      <c r="E9" s="116"/>
      <c r="F9" s="116">
        <v>3689657.45</v>
      </c>
      <c r="G9" s="116"/>
      <c r="H9" s="117">
        <v>350517.45</v>
      </c>
    </row>
    <row r="10" spans="1:8">
      <c r="A10" s="68" t="s">
        <v>13</v>
      </c>
      <c r="D10" s="116">
        <v>147074561.69999999</v>
      </c>
      <c r="E10" s="116"/>
      <c r="F10" s="116">
        <v>17406710.460000001</v>
      </c>
      <c r="G10" s="116"/>
      <c r="H10" s="117">
        <v>1653637.49</v>
      </c>
    </row>
    <row r="11" spans="1:8">
      <c r="A11" s="68" t="s">
        <v>15</v>
      </c>
      <c r="D11" s="116">
        <v>838005.3</v>
      </c>
      <c r="E11" s="116"/>
      <c r="F11" s="116">
        <v>107980.58</v>
      </c>
      <c r="G11" s="116"/>
      <c r="H11" s="117">
        <v>10258.17</v>
      </c>
    </row>
    <row r="12" spans="1:8">
      <c r="A12" s="68" t="s">
        <v>17</v>
      </c>
      <c r="D12" s="116">
        <v>10472050.85</v>
      </c>
      <c r="E12" s="116"/>
      <c r="F12" s="116">
        <v>839124.49</v>
      </c>
      <c r="G12" s="116"/>
      <c r="H12" s="117">
        <v>79716.83</v>
      </c>
    </row>
    <row r="13" spans="1:8">
      <c r="A13" s="68" t="s">
        <v>38</v>
      </c>
      <c r="D13" s="116">
        <v>5295616.7</v>
      </c>
      <c r="E13" s="116"/>
      <c r="F13" s="116">
        <v>368698.17</v>
      </c>
      <c r="G13" s="116"/>
      <c r="H13" s="118">
        <v>35026.33</v>
      </c>
    </row>
    <row r="14" spans="1:8">
      <c r="A14" s="68" t="s">
        <v>22</v>
      </c>
      <c r="D14" s="116">
        <v>31621220.329999998</v>
      </c>
      <c r="E14" s="116"/>
      <c r="F14" s="116">
        <v>2496208.66</v>
      </c>
      <c r="G14" s="116"/>
      <c r="H14" s="118">
        <v>237139.82</v>
      </c>
    </row>
    <row r="15" spans="1:8">
      <c r="A15" s="68" t="s">
        <v>24</v>
      </c>
      <c r="D15" s="116">
        <v>17211596.649999999</v>
      </c>
      <c r="E15" s="116"/>
      <c r="F15" s="116">
        <v>1617909.81</v>
      </c>
      <c r="G15" s="116"/>
      <c r="H15" s="118">
        <v>153701.41</v>
      </c>
    </row>
    <row r="16" spans="1:8">
      <c r="A16" s="68" t="s">
        <v>26</v>
      </c>
      <c r="D16" s="116">
        <v>3263076.1</v>
      </c>
      <c r="E16" s="116"/>
      <c r="F16" s="116">
        <v>247038.35</v>
      </c>
      <c r="G16" s="116"/>
      <c r="H16" s="118">
        <v>23468.639999999999</v>
      </c>
    </row>
    <row r="17" spans="1:10">
      <c r="A17" s="68" t="s">
        <v>28</v>
      </c>
      <c r="D17" s="116">
        <v>2526605.15</v>
      </c>
      <c r="E17" s="116"/>
      <c r="F17" s="116">
        <v>405608.04</v>
      </c>
      <c r="G17" s="116"/>
      <c r="H17" s="117">
        <v>38532.769999999997</v>
      </c>
    </row>
    <row r="18" spans="1:10">
      <c r="A18" s="68" t="s">
        <v>30</v>
      </c>
      <c r="D18" s="116">
        <v>316939.46999999997</v>
      </c>
      <c r="E18" s="116"/>
      <c r="F18" s="116">
        <v>0</v>
      </c>
      <c r="G18" s="116"/>
      <c r="H18" s="117">
        <v>0</v>
      </c>
    </row>
    <row r="19" spans="1:10">
      <c r="A19" s="69" t="s">
        <v>32</v>
      </c>
      <c r="B19" s="34"/>
      <c r="C19" s="34"/>
      <c r="D19" s="119">
        <v>429673062.38999999</v>
      </c>
      <c r="E19" s="119"/>
      <c r="F19" s="119">
        <v>45232502.310000002</v>
      </c>
      <c r="G19" s="119"/>
      <c r="H19" s="120">
        <v>4297087.7399999984</v>
      </c>
    </row>
    <row r="20" spans="1:10" ht="56.25" customHeight="1">
      <c r="A20" s="166" t="s">
        <v>225</v>
      </c>
      <c r="B20" s="166"/>
      <c r="C20" s="166"/>
      <c r="D20" s="166"/>
      <c r="E20" s="166"/>
      <c r="F20" s="166"/>
      <c r="G20" s="166"/>
      <c r="H20" s="166"/>
    </row>
    <row r="21" spans="1:10">
      <c r="A21" s="65" t="s">
        <v>226</v>
      </c>
      <c r="B21" s="66"/>
      <c r="C21" s="66"/>
      <c r="D21" s="66"/>
      <c r="E21" s="66"/>
      <c r="F21" s="66"/>
      <c r="G21" s="66"/>
      <c r="H21" s="66"/>
    </row>
    <row r="22" spans="1:10">
      <c r="A22" s="65" t="s">
        <v>227</v>
      </c>
      <c r="B22" s="66"/>
      <c r="C22" s="66"/>
      <c r="D22" s="66"/>
      <c r="E22" s="66"/>
      <c r="F22" s="66"/>
      <c r="G22" s="66"/>
      <c r="H22" s="66"/>
    </row>
    <row r="23" spans="1:10">
      <c r="A23" s="167"/>
      <c r="B23" s="167"/>
      <c r="C23" s="167"/>
      <c r="D23" s="167"/>
      <c r="E23" s="167"/>
      <c r="F23" s="167"/>
      <c r="G23" s="167"/>
      <c r="H23" s="167"/>
    </row>
    <row r="25" spans="1:10">
      <c r="A25" s="60" t="s">
        <v>228</v>
      </c>
      <c r="B25" s="58"/>
      <c r="C25" s="58"/>
      <c r="D25" s="57" t="s">
        <v>229</v>
      </c>
      <c r="F25" s="57" t="s">
        <v>230</v>
      </c>
      <c r="G25" s="58"/>
      <c r="H25" s="58"/>
      <c r="J25" s="58"/>
    </row>
    <row r="26" spans="1:10">
      <c r="A26" s="72" t="s">
        <v>231</v>
      </c>
      <c r="B26" s="73"/>
      <c r="C26" s="73"/>
      <c r="D26" s="74">
        <v>153314373.13</v>
      </c>
      <c r="E26" s="73"/>
      <c r="F26" s="75">
        <v>328471304.57999998</v>
      </c>
      <c r="J26" s="58"/>
    </row>
    <row r="27" spans="1:10">
      <c r="A27" s="76" t="s">
        <v>232</v>
      </c>
      <c r="D27" s="59">
        <v>38339867.460000001</v>
      </c>
      <c r="F27" s="77">
        <v>81124122.5</v>
      </c>
      <c r="J27" s="58"/>
    </row>
    <row r="28" spans="1:10">
      <c r="A28" s="76" t="s">
        <v>233</v>
      </c>
      <c r="D28" s="59">
        <v>27422147.120000001</v>
      </c>
      <c r="F28" s="77">
        <v>213973892.28</v>
      </c>
      <c r="J28" s="58"/>
    </row>
    <row r="29" spans="1:10">
      <c r="A29" s="76" t="s">
        <v>234</v>
      </c>
      <c r="D29" s="59">
        <v>142285068.40000001</v>
      </c>
      <c r="F29" s="77">
        <v>393959647.32999998</v>
      </c>
      <c r="J29" s="58"/>
    </row>
    <row r="30" spans="1:10">
      <c r="A30" s="76" t="s">
        <v>235</v>
      </c>
      <c r="D30" s="59">
        <v>67983041.670000002</v>
      </c>
      <c r="F30" s="77">
        <v>256764460.65000001</v>
      </c>
      <c r="J30" s="58"/>
    </row>
    <row r="31" spans="1:10">
      <c r="A31" s="69" t="s">
        <v>32</v>
      </c>
      <c r="B31" s="34"/>
      <c r="C31" s="34"/>
      <c r="D31" s="70">
        <v>429344497.77999997</v>
      </c>
      <c r="E31" s="71"/>
      <c r="F31" s="78">
        <v>1274293427.3399999</v>
      </c>
      <c r="G31" s="58"/>
      <c r="H31" s="58"/>
      <c r="J31" s="58"/>
    </row>
    <row r="33" spans="1:8">
      <c r="A33" s="168" t="s">
        <v>236</v>
      </c>
      <c r="B33" s="168"/>
      <c r="C33" s="168"/>
      <c r="D33" s="168"/>
      <c r="E33" s="168"/>
      <c r="F33" s="168"/>
      <c r="G33" s="168"/>
      <c r="H33" s="168"/>
    </row>
  </sheetData>
  <mergeCells count="5">
    <mergeCell ref="A20:H20"/>
    <mergeCell ref="A23:H23"/>
    <mergeCell ref="A33:H33"/>
    <mergeCell ref="A2:H2"/>
    <mergeCell ref="A4:H4"/>
  </mergeCells>
  <pageMargins left="0.2" right="0.2" top="0.2" bottom="0.2" header="0.2" footer="0.2"/>
  <pageSetup orientation="portrait" horizontalDpi="300" verticalDpi="300"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507F5F-64DF-4783-8233-733FEFF5AB58}">
  <sheetPr>
    <pageSetUpPr fitToPage="1"/>
  </sheetPr>
  <dimension ref="A1:S42"/>
  <sheetViews>
    <sheetView showGridLines="0" zoomScale="90" zoomScaleNormal="90" workbookViewId="0">
      <selection activeCell="I38" sqref="I38:I41"/>
    </sheetView>
  </sheetViews>
  <sheetFormatPr defaultRowHeight="15"/>
  <cols>
    <col min="1" max="1" width="30" style="66" bestFit="1" customWidth="1"/>
    <col min="2" max="2" width="13.42578125" style="66" bestFit="1" customWidth="1"/>
    <col min="3" max="3" width="7.140625" style="66" customWidth="1"/>
    <col min="4" max="4" width="14.7109375" style="66" bestFit="1" customWidth="1"/>
    <col min="5" max="5" width="3.5703125" style="66" customWidth="1"/>
    <col min="6" max="6" width="23.85546875" style="66" customWidth="1"/>
    <col min="7" max="7" width="13" style="66" bestFit="1" customWidth="1"/>
    <col min="8" max="8" width="7.140625" style="66" customWidth="1"/>
    <col min="9" max="9" width="14.7109375" style="66" bestFit="1" customWidth="1"/>
    <col min="10" max="10" width="3.5703125" style="66" customWidth="1"/>
    <col min="11" max="11" width="23.140625" style="66" bestFit="1" customWidth="1"/>
    <col min="12" max="12" width="10.85546875" style="66" bestFit="1" customWidth="1"/>
    <col min="13" max="13" width="7.140625" style="66" customWidth="1"/>
    <col min="14" max="14" width="14.7109375" style="66" bestFit="1" customWidth="1"/>
    <col min="15" max="16384" width="9.140625" style="66"/>
  </cols>
  <sheetData>
    <row r="1" spans="1:19">
      <c r="A1" s="169" t="s">
        <v>53</v>
      </c>
      <c r="B1" s="169"/>
      <c r="C1" s="169"/>
      <c r="D1" s="169"/>
      <c r="E1" s="169"/>
      <c r="F1" s="169"/>
      <c r="G1" s="169"/>
      <c r="H1" s="169"/>
      <c r="I1" s="169"/>
      <c r="J1" s="169"/>
      <c r="K1" s="169"/>
      <c r="L1" s="169"/>
      <c r="M1" s="169"/>
      <c r="N1" s="169"/>
    </row>
    <row r="2" spans="1:19">
      <c r="A2" s="170" t="s">
        <v>237</v>
      </c>
      <c r="B2" s="170"/>
      <c r="C2" s="170"/>
      <c r="D2" s="170"/>
      <c r="E2" s="170"/>
      <c r="F2" s="170"/>
      <c r="G2" s="170"/>
      <c r="H2" s="170"/>
      <c r="I2" s="170"/>
      <c r="J2" s="170"/>
      <c r="K2" s="170"/>
      <c r="L2" s="170"/>
      <c r="M2" s="170"/>
      <c r="N2" s="170"/>
    </row>
    <row r="4" spans="1:19" ht="15" customHeight="1">
      <c r="A4" s="169" t="s">
        <v>63</v>
      </c>
      <c r="B4" s="169"/>
      <c r="C4" s="169"/>
      <c r="D4" s="169"/>
      <c r="F4" s="169" t="s">
        <v>238</v>
      </c>
      <c r="G4" s="169"/>
      <c r="H4" s="169"/>
      <c r="I4" s="169"/>
      <c r="K4" s="169" t="s">
        <v>239</v>
      </c>
      <c r="L4" s="169"/>
      <c r="M4" s="169"/>
      <c r="N4" s="169"/>
    </row>
    <row r="6" spans="1:19" ht="15" customHeight="1">
      <c r="A6" s="79" t="s">
        <v>7</v>
      </c>
      <c r="B6" s="80" t="s">
        <v>223</v>
      </c>
      <c r="C6" s="80"/>
      <c r="D6" s="81" t="s">
        <v>240</v>
      </c>
      <c r="E6" s="82"/>
      <c r="F6" s="79" t="s">
        <v>9</v>
      </c>
      <c r="G6" s="83" t="s">
        <v>223</v>
      </c>
      <c r="H6" s="83"/>
      <c r="I6" s="84" t="s">
        <v>240</v>
      </c>
      <c r="J6" s="82"/>
      <c r="K6" s="79" t="s">
        <v>22</v>
      </c>
      <c r="L6" s="80" t="s">
        <v>223</v>
      </c>
      <c r="M6" s="80"/>
      <c r="N6" s="81" t="s">
        <v>240</v>
      </c>
      <c r="O6" s="82"/>
    </row>
    <row r="7" spans="1:19">
      <c r="A7" s="85" t="s">
        <v>241</v>
      </c>
      <c r="B7" s="86">
        <v>170810426.81999999</v>
      </c>
      <c r="C7" s="86"/>
      <c r="D7" s="87">
        <v>17526334.399999999</v>
      </c>
      <c r="E7" s="88"/>
      <c r="F7" s="89" t="s">
        <v>242</v>
      </c>
      <c r="G7" s="86">
        <v>0</v>
      </c>
      <c r="H7" s="90"/>
      <c r="I7" s="91">
        <v>0</v>
      </c>
      <c r="J7" s="88"/>
      <c r="K7" s="85" t="s">
        <v>243</v>
      </c>
      <c r="L7" s="86">
        <v>1280166.6299999999</v>
      </c>
      <c r="M7" s="86"/>
      <c r="N7" s="128">
        <v>56122.080000000002</v>
      </c>
      <c r="O7" s="82"/>
    </row>
    <row r="8" spans="1:19">
      <c r="A8" s="85" t="s">
        <v>243</v>
      </c>
      <c r="B8" s="86">
        <v>1940206.78</v>
      </c>
      <c r="C8" s="86"/>
      <c r="D8" s="91">
        <v>445300.33</v>
      </c>
      <c r="E8" s="88"/>
      <c r="F8" s="85" t="s">
        <v>243</v>
      </c>
      <c r="G8" s="86">
        <v>1553393.39</v>
      </c>
      <c r="H8" s="90"/>
      <c r="I8" s="91">
        <v>226077.24</v>
      </c>
      <c r="J8" s="88"/>
      <c r="K8" s="89" t="s">
        <v>244</v>
      </c>
      <c r="L8" s="86">
        <v>27917921.41</v>
      </c>
      <c r="M8" s="86"/>
      <c r="N8" s="128">
        <v>2024137.11</v>
      </c>
      <c r="O8" s="82"/>
    </row>
    <row r="9" spans="1:19" ht="15" customHeight="1">
      <c r="A9" s="85" t="s">
        <v>245</v>
      </c>
      <c r="B9" s="86"/>
      <c r="C9" s="86"/>
      <c r="D9" s="92">
        <f>251.36-125153.27</f>
        <v>-124901.91</v>
      </c>
      <c r="E9" s="88"/>
      <c r="F9" s="85" t="s">
        <v>245</v>
      </c>
      <c r="G9" s="86"/>
      <c r="H9" s="90"/>
      <c r="I9" s="92">
        <f>28.32-19272.08</f>
        <v>-19243.760000000002</v>
      </c>
      <c r="J9" s="88"/>
      <c r="K9" s="85" t="s">
        <v>246</v>
      </c>
      <c r="L9" s="86">
        <v>1721064.48</v>
      </c>
      <c r="M9" s="86"/>
      <c r="N9" s="128">
        <v>240588.88</v>
      </c>
      <c r="O9" s="82"/>
    </row>
    <row r="10" spans="1:19" ht="15" customHeight="1">
      <c r="A10" s="93" t="s">
        <v>37</v>
      </c>
      <c r="B10" s="94"/>
      <c r="C10" s="95"/>
      <c r="D10" s="96">
        <f>SUM(D7:D9)</f>
        <v>17846732.819999997</v>
      </c>
      <c r="E10" s="88"/>
      <c r="F10" s="93" t="s">
        <v>37</v>
      </c>
      <c r="G10" s="97"/>
      <c r="H10" s="98"/>
      <c r="I10" s="99">
        <f>SUM(I7:I9)</f>
        <v>206833.47999999998</v>
      </c>
      <c r="J10" s="88"/>
      <c r="K10" s="85" t="s">
        <v>247</v>
      </c>
      <c r="L10" s="86">
        <v>702067.81</v>
      </c>
      <c r="M10" s="86"/>
      <c r="N10" s="128">
        <v>103151.81</v>
      </c>
      <c r="O10" s="82"/>
    </row>
    <row r="11" spans="1:19" ht="15" customHeight="1">
      <c r="A11" s="100" t="s">
        <v>33</v>
      </c>
      <c r="B11" s="101"/>
      <c r="C11" s="100" t="s">
        <v>33</v>
      </c>
      <c r="D11" s="101"/>
      <c r="E11" s="101"/>
      <c r="I11" s="115"/>
      <c r="J11" s="101"/>
      <c r="K11" s="85" t="s">
        <v>245</v>
      </c>
      <c r="L11" s="86"/>
      <c r="M11" s="86"/>
      <c r="N11" s="128">
        <f>84970.12-12761.34</f>
        <v>72208.78</v>
      </c>
      <c r="O11" s="82"/>
      <c r="Q11" s="102" t="s">
        <v>33</v>
      </c>
      <c r="S11" s="102" t="s">
        <v>33</v>
      </c>
    </row>
    <row r="12" spans="1:19">
      <c r="A12" s="79" t="s">
        <v>13</v>
      </c>
      <c r="B12" s="83" t="s">
        <v>223</v>
      </c>
      <c r="C12" s="83"/>
      <c r="D12" s="84" t="s">
        <v>240</v>
      </c>
      <c r="E12" s="82"/>
      <c r="F12" s="79" t="s">
        <v>11</v>
      </c>
      <c r="G12" s="80" t="s">
        <v>223</v>
      </c>
      <c r="H12" s="80"/>
      <c r="I12" s="81" t="s">
        <v>240</v>
      </c>
      <c r="J12" s="82"/>
      <c r="K12" s="93" t="s">
        <v>37</v>
      </c>
      <c r="L12" s="95"/>
      <c r="M12" s="94"/>
      <c r="N12" s="129">
        <f>SUM(N7:N11)</f>
        <v>2496208.66</v>
      </c>
    </row>
    <row r="13" spans="1:19">
      <c r="A13" s="85" t="s">
        <v>248</v>
      </c>
      <c r="B13" s="86">
        <v>146449305.69999999</v>
      </c>
      <c r="C13" s="86"/>
      <c r="D13" s="87">
        <v>18069734.379999999</v>
      </c>
      <c r="E13" s="88"/>
      <c r="F13" s="89" t="s">
        <v>249</v>
      </c>
      <c r="G13" s="103">
        <v>604422</v>
      </c>
      <c r="H13" s="90"/>
      <c r="I13" s="92">
        <v>-13736.24</v>
      </c>
      <c r="J13" s="82"/>
      <c r="K13" s="102" t="s">
        <v>33</v>
      </c>
      <c r="L13" s="102" t="s">
        <v>33</v>
      </c>
      <c r="O13" s="82"/>
    </row>
    <row r="14" spans="1:19">
      <c r="A14" s="85" t="s">
        <v>243</v>
      </c>
      <c r="B14" s="86">
        <v>625256</v>
      </c>
      <c r="C14" s="86"/>
      <c r="D14" s="92">
        <v>76686</v>
      </c>
      <c r="E14" s="88"/>
      <c r="F14" s="85" t="s">
        <v>250</v>
      </c>
      <c r="G14" s="103">
        <v>35899452.149999999</v>
      </c>
      <c r="H14" s="90"/>
      <c r="I14" s="91">
        <v>3747851.19</v>
      </c>
      <c r="J14" s="82"/>
      <c r="K14" s="79" t="s">
        <v>28</v>
      </c>
      <c r="L14" s="83" t="s">
        <v>223</v>
      </c>
      <c r="M14" s="83"/>
      <c r="N14" s="84" t="s">
        <v>240</v>
      </c>
      <c r="O14" s="82"/>
    </row>
    <row r="15" spans="1:19">
      <c r="A15" s="85" t="s">
        <v>245</v>
      </c>
      <c r="B15" s="86"/>
      <c r="C15" s="86"/>
      <c r="D15" s="92">
        <v>-739709.92</v>
      </c>
      <c r="E15" s="88"/>
      <c r="F15" s="85" t="s">
        <v>243</v>
      </c>
      <c r="G15" s="103">
        <v>245489</v>
      </c>
      <c r="H15" s="90"/>
      <c r="I15" s="92">
        <v>-44477.5</v>
      </c>
      <c r="J15" s="82"/>
      <c r="K15" s="85" t="s">
        <v>243</v>
      </c>
      <c r="L15" s="86">
        <v>967504.22</v>
      </c>
      <c r="M15" s="104"/>
      <c r="N15" s="128">
        <v>155192.72</v>
      </c>
      <c r="O15" s="82"/>
    </row>
    <row r="16" spans="1:19">
      <c r="A16" s="93" t="s">
        <v>37</v>
      </c>
      <c r="B16" s="94"/>
      <c r="C16" s="95"/>
      <c r="D16" s="96">
        <v>17406710.460000001</v>
      </c>
      <c r="E16" s="88"/>
      <c r="F16" s="85" t="s">
        <v>245</v>
      </c>
      <c r="G16" s="103"/>
      <c r="H16" s="90"/>
      <c r="I16" s="91">
        <v>20</v>
      </c>
      <c r="J16" s="82"/>
      <c r="K16" s="85" t="s">
        <v>251</v>
      </c>
      <c r="L16" s="86">
        <v>1559100.93</v>
      </c>
      <c r="M16" s="104"/>
      <c r="N16" s="128">
        <v>318529.48</v>
      </c>
      <c r="O16" s="82"/>
    </row>
    <row r="17" spans="1:15">
      <c r="A17" s="102" t="s">
        <v>33</v>
      </c>
      <c r="C17" s="102" t="s">
        <v>33</v>
      </c>
      <c r="F17" s="93" t="s">
        <v>37</v>
      </c>
      <c r="G17" s="97"/>
      <c r="H17" s="98"/>
      <c r="I17" s="99">
        <v>3689657.45</v>
      </c>
      <c r="K17" s="85" t="s">
        <v>245</v>
      </c>
      <c r="L17" s="104"/>
      <c r="M17" s="104"/>
      <c r="N17" s="128">
        <f>50281.1-118395.26</f>
        <v>-68114.16</v>
      </c>
      <c r="O17" s="82"/>
    </row>
    <row r="18" spans="1:15">
      <c r="A18" s="79" t="s">
        <v>38</v>
      </c>
      <c r="B18" s="83" t="s">
        <v>223</v>
      </c>
      <c r="C18" s="83"/>
      <c r="D18" s="84" t="s">
        <v>240</v>
      </c>
      <c r="E18" s="82"/>
      <c r="F18" s="100" t="s">
        <v>33</v>
      </c>
      <c r="G18" s="101"/>
      <c r="H18" s="100" t="s">
        <v>33</v>
      </c>
      <c r="I18" s="113"/>
      <c r="J18" s="82"/>
      <c r="K18" s="93" t="s">
        <v>37</v>
      </c>
      <c r="L18" s="105"/>
      <c r="M18" s="106"/>
      <c r="N18" s="129">
        <f>SUM(N15:N17)</f>
        <v>405608.03999999992</v>
      </c>
    </row>
    <row r="19" spans="1:15">
      <c r="A19" s="85" t="s">
        <v>252</v>
      </c>
      <c r="B19" s="113">
        <v>4225008</v>
      </c>
      <c r="C19" s="86"/>
      <c r="D19" s="87">
        <v>182517.18</v>
      </c>
      <c r="E19" s="82"/>
      <c r="F19" s="79" t="s">
        <v>15</v>
      </c>
      <c r="G19" s="83" t="s">
        <v>223</v>
      </c>
      <c r="H19" s="83"/>
      <c r="I19" s="84" t="s">
        <v>240</v>
      </c>
      <c r="J19" s="82"/>
    </row>
    <row r="20" spans="1:15">
      <c r="A20" s="85" t="s">
        <v>243</v>
      </c>
      <c r="B20" s="113">
        <v>1070609</v>
      </c>
      <c r="C20" s="86"/>
      <c r="D20" s="92">
        <v>246738.73</v>
      </c>
      <c r="E20" s="82"/>
      <c r="F20" s="85" t="s">
        <v>243</v>
      </c>
      <c r="G20" s="103">
        <v>838005.3</v>
      </c>
      <c r="H20" s="86"/>
      <c r="I20" s="128">
        <v>29326.1</v>
      </c>
      <c r="J20" s="82"/>
    </row>
    <row r="21" spans="1:15">
      <c r="A21" s="85" t="s">
        <v>245</v>
      </c>
      <c r="B21" s="86"/>
      <c r="C21" s="86"/>
      <c r="D21" s="92">
        <v>-60557.74</v>
      </c>
      <c r="E21" s="82"/>
      <c r="F21" s="85" t="s">
        <v>245</v>
      </c>
      <c r="H21" s="86"/>
      <c r="I21" s="128">
        <v>78654.48</v>
      </c>
      <c r="J21" s="82"/>
    </row>
    <row r="22" spans="1:15">
      <c r="A22" s="93" t="s">
        <v>37</v>
      </c>
      <c r="B22" s="94"/>
      <c r="C22" s="95"/>
      <c r="D22" s="96">
        <v>368698.17</v>
      </c>
      <c r="F22" s="93" t="s">
        <v>37</v>
      </c>
      <c r="G22" s="97"/>
      <c r="H22" s="95"/>
      <c r="I22" s="129">
        <f>SUM(I20:I21)</f>
        <v>107980.57999999999</v>
      </c>
    </row>
    <row r="23" spans="1:15">
      <c r="F23" s="101"/>
      <c r="G23" s="101"/>
      <c r="H23" s="101"/>
      <c r="I23" s="101"/>
    </row>
    <row r="24" spans="1:15">
      <c r="A24" s="79" t="s">
        <v>26</v>
      </c>
      <c r="B24" s="83" t="s">
        <v>223</v>
      </c>
      <c r="C24" s="83"/>
      <c r="D24" s="84" t="s">
        <v>240</v>
      </c>
      <c r="F24" s="79" t="s">
        <v>17</v>
      </c>
      <c r="G24" s="83" t="s">
        <v>223</v>
      </c>
      <c r="H24" s="83"/>
      <c r="I24" s="84" t="s">
        <v>240</v>
      </c>
      <c r="J24" s="82"/>
    </row>
    <row r="25" spans="1:15">
      <c r="A25" s="85" t="s">
        <v>253</v>
      </c>
      <c r="B25" s="113">
        <v>686555</v>
      </c>
      <c r="D25" s="92">
        <v>31452.45</v>
      </c>
      <c r="F25" s="85" t="s">
        <v>254</v>
      </c>
      <c r="G25" s="107">
        <v>9756581.5999999996</v>
      </c>
      <c r="H25" s="86"/>
      <c r="I25" s="55">
        <v>753340.5</v>
      </c>
      <c r="J25" s="82"/>
    </row>
    <row r="26" spans="1:15">
      <c r="A26" s="85" t="s">
        <v>243</v>
      </c>
      <c r="B26" s="113">
        <v>2576521</v>
      </c>
      <c r="C26" s="104"/>
      <c r="D26" s="92">
        <v>273867.33</v>
      </c>
      <c r="F26" s="85" t="s">
        <v>243</v>
      </c>
      <c r="G26" s="107">
        <v>715469.25</v>
      </c>
      <c r="H26" s="86"/>
      <c r="I26" s="55">
        <v>53161.08</v>
      </c>
      <c r="J26" s="82"/>
    </row>
    <row r="27" spans="1:15">
      <c r="A27" s="85" t="s">
        <v>245</v>
      </c>
      <c r="B27" s="104"/>
      <c r="C27" s="104"/>
      <c r="D27" s="108">
        <v>-58281.43</v>
      </c>
      <c r="F27" s="85" t="s">
        <v>245</v>
      </c>
      <c r="G27" s="86"/>
      <c r="H27" s="86"/>
      <c r="I27" s="55">
        <v>32622.91</v>
      </c>
      <c r="J27" s="82"/>
    </row>
    <row r="28" spans="1:15">
      <c r="A28" s="93" t="s">
        <v>37</v>
      </c>
      <c r="B28" s="105"/>
      <c r="C28" s="106"/>
      <c r="D28" s="96">
        <v>247038.35</v>
      </c>
      <c r="F28" s="93" t="s">
        <v>37</v>
      </c>
      <c r="G28" s="94"/>
      <c r="H28" s="95"/>
      <c r="I28" s="56">
        <v>839124.49</v>
      </c>
      <c r="J28" s="82"/>
    </row>
    <row r="30" spans="1:15">
      <c r="F30" s="79" t="s">
        <v>24</v>
      </c>
      <c r="G30" s="83" t="s">
        <v>223</v>
      </c>
      <c r="H30" s="83"/>
      <c r="I30" s="84" t="s">
        <v>240</v>
      </c>
      <c r="J30" s="82"/>
    </row>
    <row r="31" spans="1:15">
      <c r="F31" s="85" t="s">
        <v>255</v>
      </c>
      <c r="G31" s="86">
        <v>7698693.1200000001</v>
      </c>
      <c r="H31" s="109"/>
      <c r="I31" s="108">
        <v>546489.71</v>
      </c>
      <c r="J31" s="82"/>
    </row>
    <row r="32" spans="1:15">
      <c r="F32" s="85" t="s">
        <v>256</v>
      </c>
      <c r="G32" s="86">
        <v>7776686.5599999996</v>
      </c>
      <c r="H32" s="104"/>
      <c r="I32" s="108">
        <v>759427.47</v>
      </c>
      <c r="J32" s="82"/>
    </row>
    <row r="33" spans="6:10">
      <c r="F33" s="85" t="s">
        <v>243</v>
      </c>
      <c r="G33" s="86">
        <v>1736216.97</v>
      </c>
      <c r="H33" s="104"/>
      <c r="I33" s="108">
        <v>320395.21000000002</v>
      </c>
      <c r="J33" s="82"/>
    </row>
    <row r="34" spans="6:10">
      <c r="F34" s="85" t="s">
        <v>245</v>
      </c>
      <c r="G34" s="104"/>
      <c r="H34" s="104"/>
      <c r="I34" s="108">
        <f>19201.43-27604.01</f>
        <v>-8402.5799999999981</v>
      </c>
      <c r="J34" s="82"/>
    </row>
    <row r="35" spans="6:10">
      <c r="F35" s="93" t="s">
        <v>37</v>
      </c>
      <c r="G35" s="105"/>
      <c r="H35" s="106"/>
      <c r="I35" s="110">
        <f>SUM(I31:I34)</f>
        <v>1617909.8099999998</v>
      </c>
    </row>
    <row r="37" spans="6:10">
      <c r="F37" s="79" t="s">
        <v>30</v>
      </c>
      <c r="G37" s="83" t="s">
        <v>223</v>
      </c>
      <c r="H37" s="83"/>
      <c r="I37" s="84" t="s">
        <v>240</v>
      </c>
    </row>
    <row r="38" spans="6:10">
      <c r="F38" s="85" t="s">
        <v>243</v>
      </c>
      <c r="G38" s="86">
        <v>0</v>
      </c>
      <c r="H38" s="104"/>
      <c r="I38" s="92">
        <v>0</v>
      </c>
    </row>
    <row r="39" spans="6:10">
      <c r="F39" s="111" t="s">
        <v>257</v>
      </c>
      <c r="G39" s="86">
        <v>316939.46999999997</v>
      </c>
      <c r="H39" s="104"/>
      <c r="I39" s="92">
        <v>7543.95</v>
      </c>
    </row>
    <row r="40" spans="6:10">
      <c r="F40" s="85" t="s">
        <v>258</v>
      </c>
      <c r="G40" s="86">
        <v>0</v>
      </c>
      <c r="H40" s="104"/>
      <c r="I40" s="92">
        <v>-404.5</v>
      </c>
    </row>
    <row r="41" spans="6:10">
      <c r="F41" s="85" t="s">
        <v>245</v>
      </c>
      <c r="G41" s="86"/>
      <c r="H41" s="104"/>
      <c r="I41" s="92">
        <v>-7139</v>
      </c>
    </row>
    <row r="42" spans="6:10">
      <c r="F42" s="93" t="s">
        <v>37</v>
      </c>
      <c r="G42" s="105"/>
      <c r="H42" s="106"/>
      <c r="I42" s="112">
        <v>0</v>
      </c>
    </row>
  </sheetData>
  <mergeCells count="5">
    <mergeCell ref="A1:N1"/>
    <mergeCell ref="A2:N2"/>
    <mergeCell ref="A4:D4"/>
    <mergeCell ref="F4:I4"/>
    <mergeCell ref="K4:N4"/>
  </mergeCells>
  <pageMargins left="0.2" right="0.2" top="0.2" bottom="0.2" header="0.2" footer="0.2"/>
  <pageSetup scale="72" orientation="landscape"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2892B85A97C75469572545AB9F15B4D" ma:contentTypeVersion="3" ma:contentTypeDescription="Create a new document." ma:contentTypeScope="" ma:versionID="150cdcc9b79f88e2c958c664d5e84db9">
  <xsd:schema xmlns:xsd="http://www.w3.org/2001/XMLSchema" xmlns:xs="http://www.w3.org/2001/XMLSchema" xmlns:p="http://schemas.microsoft.com/office/2006/metadata/properties" xmlns:ns2="daf9099e-12b4-4b97-900f-74fc4278ddee" targetNamespace="http://schemas.microsoft.com/office/2006/metadata/properties" ma:root="true" ma:fieldsID="f7ff2690791498a098c769e0e2871647" ns2:_="">
    <xsd:import namespace="daf9099e-12b4-4b97-900f-74fc4278ddee"/>
    <xsd:element name="properties">
      <xsd:complexType>
        <xsd:sequence>
          <xsd:element name="documentManagement">
            <xsd:complexType>
              <xsd:all>
                <xsd:element ref="ns2:MediaServiceMetadata" minOccurs="0"/>
                <xsd:element ref="ns2:MediaServiceFastMetadata"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af9099e-12b4-4b97-900f-74fc4278dde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AD699456-7FBD-4638-83AE-AB2C01BF3D6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af9099e-12b4-4b97-900f-74fc4278dde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7EE24FA8-8A3F-4085-A80E-CDB4368779F9}">
  <ds:schemaRefs>
    <ds:schemaRef ds:uri="http://schemas.microsoft.com/sharepoint/v3/contenttype/forms"/>
  </ds:schemaRefs>
</ds:datastoreItem>
</file>

<file path=customXml/itemProps3.xml><?xml version="1.0" encoding="utf-8"?>
<ds:datastoreItem xmlns:ds="http://schemas.openxmlformats.org/officeDocument/2006/customXml" ds:itemID="{DC5DABEE-5232-4780-BC79-4546B765D582}">
  <ds:schemaRefs>
    <ds:schemaRef ds:uri="http://purl.org/dc/dcmitype/"/>
    <ds:schemaRef ds:uri="http://purl.org/dc/terms/"/>
    <ds:schemaRef ds:uri="http://schemas.microsoft.com/office/2006/metadata/properties"/>
    <ds:schemaRef ds:uri="http://schemas.openxmlformats.org/package/2006/metadata/core-properties"/>
    <ds:schemaRef ds:uri="http://purl.org/dc/elements/1.1/"/>
    <ds:schemaRef ds:uri="http://schemas.microsoft.com/office/2006/documentManagement/types"/>
    <ds:schemaRef ds:uri="http://www.w3.org/XML/1998/namespace"/>
    <ds:schemaRef ds:uri="http://schemas.microsoft.com/office/infopath/2007/PartnerControls"/>
    <ds:schemaRef ds:uri="daf9099e-12b4-4b97-900f-74fc4278dde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Sheet1</vt:lpstr>
      <vt:lpstr>Sheet2</vt:lpstr>
      <vt:lpstr>Sheet3</vt:lpstr>
      <vt:lpstr>Sheet4</vt:lpstr>
      <vt:lpstr>Sheet5</vt:lpstr>
      <vt:lpstr>Sheet6</vt:lpstr>
      <vt:lpstr>Sheet7</vt:lpstr>
      <vt:lpstr>Sheet8 </vt:lpstr>
      <vt:lpstr>'Sheet8 '!Print_Area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Quist, William (Billy)</dc:creator>
  <cp:keywords/>
  <dc:description/>
  <cp:lastModifiedBy>Quist, William (Billy)</cp:lastModifiedBy>
  <cp:revision/>
  <dcterms:created xsi:type="dcterms:W3CDTF">2023-11-06T14:40:53Z</dcterms:created>
  <dcterms:modified xsi:type="dcterms:W3CDTF">2023-11-12T18:49:23Z</dcterms:modified>
  <cp:category/>
  <cp:contentStatus/>
</cp:coreProperties>
</file>

<file path=docProps/core0.xml><?xml version="1.0" encoding="utf-8"?>
<cp:coreProperties xmlns:cp="http://schemas.openxmlformats.org/package/2006/metadata/core-properties" xmlns:dc="http://purl.org/dc/elements/1.1/" xmlns:dcterms="http://purl.org/dc/terms/" xmlns:dcmitype="http://purl.org/dc/dcmitype/" xmlns:xsi="http://www.w3.org/2001/XMLSchema-instance"/>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0x01010032892B85A97C75469572545AB9F15B4D</vt:lpwstr>
  </property>
</Properties>
</file>