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tables/table1.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queryTables/queryTable5.xml" ContentType="application/vnd.openxmlformats-officedocument.spreadsheetml.query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djoneeeeyyy/Downloads/"/>
    </mc:Choice>
  </mc:AlternateContent>
  <xr:revisionPtr revIDLastSave="0" documentId="8_{7B728DE0-EC9F-5943-A1D6-A9437119CB6E}" xr6:coauthVersionLast="47" xr6:coauthVersionMax="47" xr10:uidLastSave="{00000000-0000-0000-0000-000000000000}"/>
  <bookViews>
    <workbookView xWindow="80" yWindow="500" windowWidth="25440" windowHeight="14500" firstSheet="3" activeTab="8" xr2:uid="{C86C77FB-C69F-A242-A688-14BEA5001ED8}"/>
  </bookViews>
  <sheets>
    <sheet name="cash_allowance" sheetId="1" r:id="rId1"/>
    <sheet name="job_duration" sheetId="2" r:id="rId2"/>
    <sheet name="worker_nationality" sheetId="4" r:id="rId3"/>
    <sheet name="employer_state" sheetId="3" r:id="rId4"/>
    <sheet name="vacancies_state" sheetId="5" r:id="rId5"/>
    <sheet name="state_vacancies_employer" sheetId="10" r:id="rId6"/>
    <sheet name="vacancies_occu" sheetId="6" r:id="rId7"/>
    <sheet name="pivots" sheetId="8" r:id="rId8"/>
    <sheet name="dashboard" sheetId="9" r:id="rId9"/>
    <sheet name="Sheet2" sheetId="12" r:id="rId10"/>
  </sheets>
  <definedNames>
    <definedName name="_xlchart.v6.0" hidden="1">vacancies_state!$G$1:$H$1</definedName>
    <definedName name="_xlchart.v6.1" hidden="1">vacancies_state!$G$2:$H$17</definedName>
    <definedName name="_xlchart.v6.10" hidden="1">vacancies_state!$J$1</definedName>
    <definedName name="_xlchart.v6.11" hidden="1">vacancies_state!$J$2:$J$17</definedName>
    <definedName name="_xlchart.v6.12" hidden="1">vacancies_state!$G$1:$H$1</definedName>
    <definedName name="_xlchart.v6.13" hidden="1">vacancies_state!$G$2:$H$17</definedName>
    <definedName name="_xlchart.v6.14" hidden="1">vacancies_state!$I$1</definedName>
    <definedName name="_xlchart.v6.15" hidden="1">vacancies_state!$I$2:$I$17</definedName>
    <definedName name="_xlchart.v6.16" hidden="1">vacancies_state!$J$1</definedName>
    <definedName name="_xlchart.v6.17" hidden="1">vacancies_state!$J$2:$J$17</definedName>
    <definedName name="_xlchart.v6.2" hidden="1">vacancies_state!$I$1</definedName>
    <definedName name="_xlchart.v6.3" hidden="1">vacancies_state!$I$2:$I$17</definedName>
    <definedName name="_xlchart.v6.4" hidden="1">vacancies_state!$J$1</definedName>
    <definedName name="_xlchart.v6.5" hidden="1">vacancies_state!$J$2:$J$17</definedName>
    <definedName name="_xlchart.v6.6" hidden="1">vacancies_state!$G$1:$H$1</definedName>
    <definedName name="_xlchart.v6.7" hidden="1">vacancies_state!$G$2:$H$17</definedName>
    <definedName name="_xlchart.v6.8" hidden="1">vacancies_state!$I$1</definedName>
    <definedName name="_xlchart.v6.9" hidden="1">vacancies_state!$I$2:$I$17</definedName>
    <definedName name="Cash_Allowances_of_Firms_for_Malaysian_Employees_by_Sector_and_Job_Category" localSheetId="0">cash_allowance!$A$1:$K$25</definedName>
    <definedName name="JTM_TRAC_DURATN_OCC" localSheetId="1">job_duration!$A$1:$E$66</definedName>
    <definedName name="OTH_KSM_JTKSWK_FWE_WorkerApplied_by_Nationality_Occupation_Year" localSheetId="2">worker_nationality!$A$1:$D$69</definedName>
    <definedName name="Slicer_Year">#N/A</definedName>
    <definedName name="Slicer_Year1">#N/A</definedName>
    <definedName name="Total_Registered_Vacancies_by_Occupation__2010_2018" localSheetId="6">vacancies_occu!$A$1:$C$82</definedName>
    <definedName name="Total_Registered_Vacancies_by_State__2010_2018" localSheetId="3">employer_state!$A$1:$C$152</definedName>
    <definedName name="Total_Registered_Vacancies_by_State__2010_2018" localSheetId="5">state_vacancies_employer!$A$1:$C$152</definedName>
  </definedNames>
  <calcPr calcId="191029"/>
  <pivotCaches>
    <pivotCache cacheId="36" r:id="rId11"/>
    <pivotCache cacheId="32" r:id="rId12"/>
    <pivotCache cacheId="33" r:id="rId13"/>
    <pivotCache cacheId="40" r:id="rId14"/>
    <pivotCache cacheId="35" r:id="rId15"/>
    <pivotCache cacheId="54"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2" l="1"/>
  <c r="D8" i="8"/>
  <c r="F100" i="8"/>
  <c r="E63" i="8"/>
  <c r="E62" i="8"/>
  <c r="E61" i="8"/>
  <c r="E60" i="8"/>
  <c r="B60" i="8"/>
  <c r="B61" i="8"/>
  <c r="B62" i="8"/>
  <c r="B63" i="8"/>
  <c r="G61" i="8" l="1"/>
  <c r="AB30" i="9"/>
  <c r="H10" i="3"/>
  <c r="H9" i="3"/>
  <c r="H8" i="3"/>
  <c r="H7" i="3"/>
  <c r="H6" i="3"/>
  <c r="H5" i="3"/>
  <c r="H4" i="3"/>
  <c r="H3"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F6BD67-659F-B849-9EBA-1EAB70B044E2}" name="Cash Allowances of Firms for Malaysian Employees by Sector and Job Category" type="6" refreshedVersion="8" background="1" saveData="1">
    <textPr sourceFile="/Users/djoneeeeyyy/Downloads/Cash Allowances of Firms for Malaysian Employees by Sector and Job Category.csv" decimal="," thousands="." tab="0" comma="1">
      <textFields count="11">
        <textField/>
        <textField/>
        <textField/>
        <textField/>
        <textField/>
        <textField/>
        <textField/>
        <textField/>
        <textField/>
        <textField/>
        <textField/>
      </textFields>
    </textPr>
  </connection>
  <connection id="2" xr16:uid="{F8A3FCC6-7D30-AA4D-8C1A-C4C077D976CA}" name="JTM_TRAC_DURATN_OCC" type="6" refreshedVersion="8" background="1" saveData="1">
    <textPr sourceFile="/Users/djoneeeeyyy/Downloads/JTM_TRAC_DURATN_OCC.csv" decimal="," thousands="." tab="0" comma="1">
      <textFields count="5">
        <textField/>
        <textField/>
        <textField/>
        <textField/>
        <textField/>
      </textFields>
    </textPr>
  </connection>
  <connection id="3" xr16:uid="{4C647BD3-DE0F-B24A-AECB-E24A5849F0EF}" name="OTH-KSM-JTKSWK-FWE-WorkerApplied_by_Nationality_Occupation_Year" type="6" refreshedVersion="8" background="1" saveData="1">
    <textPr sourceFile="/Users/djoneeeeyyy/Downloads/OTH-KSM-JTKSWK-FWE-WorkerApplied_by_Nationality_Occupation_Year.csv" decimal="," thousands="." comma="1">
      <textFields count="4">
        <textField/>
        <textField/>
        <textField/>
        <textField/>
      </textFields>
    </textPr>
  </connection>
  <connection id="4" xr16:uid="{2EB28FC8-F7EA-C343-BCB0-025530572BE1}" name="Total Registered Vacancies by Occupation, 2010-2018" type="6" refreshedVersion="8" background="1" saveData="1">
    <textPr sourceFile="/Users/djoneeeeyyy/Downloads/Total Registered Vacancies by Occupation, 2010-2018.csv" decimal="," thousands="." tab="0" comma="1">
      <textFields count="3">
        <textField/>
        <textField/>
        <textField/>
      </textFields>
    </textPr>
  </connection>
  <connection id="5" xr16:uid="{462AE3E2-E5BE-A14A-8E06-70CAB910B06E}" name="Total Registered Vacancies by State, 2010-2018" type="6" refreshedVersion="8" background="1" saveData="1">
    <textPr sourceFile="/Users/djoneeeeyyy/Downloads/Total Registered Vacancies by State, 2010-2018.csv" decimal="," thousands="." comma="1">
      <textFields count="3">
        <textField/>
        <textField/>
        <textField/>
      </textFields>
    </textPr>
  </connection>
  <connection id="6" xr16:uid="{BAF0EFB4-4DFE-9D41-A91B-393475486A5F}" name="Total Registered Vacancies by State, 2010-201811" type="6" refreshedVersion="8" background="1" saveData="1">
    <textPr sourceFile="/Users/djoneeeeyyy/Downloads/Total Registered Vacancies by State, 2010-2018.csv" decimal="," thousands="." comma="1">
      <textFields count="3">
        <textField/>
        <textField/>
        <textField/>
      </textFields>
    </textPr>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14"/>
        </ext>
      </extLst>
    </bk>
    <bk>
      <extLst>
        <ext uri="{3e2802c4-a4d2-4d8b-9148-e3be6c30e623}">
          <xlrd:rvb i="60"/>
        </ext>
      </extLst>
    </bk>
    <bk>
      <extLst>
        <ext uri="{3e2802c4-a4d2-4d8b-9148-e3be6c30e623}">
          <xlrd:rvb i="61"/>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<sst xmlns="http://schemas.openxmlformats.org/spreadsheetml/2006/main" count="1864" uniqueCount="184">
  <si>
    <t>Cash Allowances of Firms for Malaysian Employees by Sector and Job Category</t>
  </si>
  <si>
    <t xml:space="preserve">† </t>
  </si>
  <si>
    <t xml:space="preserve">Managers </t>
  </si>
  <si>
    <t xml:space="preserve">Professionals </t>
  </si>
  <si>
    <t xml:space="preserve">Technicians &amp; Associate Professionals </t>
  </si>
  <si>
    <t xml:space="preserve">Clerical Support Workers </t>
  </si>
  <si>
    <t xml:space="preserve">Service and Sales Workers </t>
  </si>
  <si>
    <t xml:space="preserve">Skilled Agricultural, Forestry, Livestock &amp; Fishery Workers </t>
  </si>
  <si>
    <t xml:space="preserve">Craft &amp; Related Trades Workers </t>
  </si>
  <si>
    <t xml:space="preserve">Plant &amp; Machine Operators, &amp; Assemblers </t>
  </si>
  <si>
    <t xml:space="preserve">Elementary Occupations </t>
  </si>
  <si>
    <t xml:space="preserve">Total </t>
  </si>
  <si>
    <t xml:space="preserve">Agriculture, forestry &amp; fishing </t>
  </si>
  <si>
    <t xml:space="preserve">Mining &amp; quarrying </t>
  </si>
  <si>
    <t xml:space="preserve">Manufacturing </t>
  </si>
  <si>
    <t xml:space="preserve">Electricity, gas, steam &amp; air conditioning supply </t>
  </si>
  <si>
    <t xml:space="preserve">Water supply, sewerage, waste management &amp; remediation activities </t>
  </si>
  <si>
    <t xml:space="preserve">Construction </t>
  </si>
  <si>
    <t xml:space="preserve">Wholesale &amp; retail trade, repair of motor vehicles &amp; motorcycles </t>
  </si>
  <si>
    <t xml:space="preserve">Transportation &amp; storage </t>
  </si>
  <si>
    <t xml:space="preserve">Accommodation &amp; food service activities </t>
  </si>
  <si>
    <t xml:space="preserve">Information &amp; communication </t>
  </si>
  <si>
    <t xml:space="preserve">Financial &amp; insurance/takaful activities </t>
  </si>
  <si>
    <t xml:space="preserve">Real estate activities </t>
  </si>
  <si>
    <t xml:space="preserve">Professional, scientific &amp; technical activities </t>
  </si>
  <si>
    <t xml:space="preserve">Administrative &amp; support service activities </t>
  </si>
  <si>
    <t xml:space="preserve">Public administration &amp; defence, compulsory social security </t>
  </si>
  <si>
    <t xml:space="preserve">Education </t>
  </si>
  <si>
    <t xml:space="preserve">Human health &amp; social work activities </t>
  </si>
  <si>
    <t xml:space="preserve">Arts, entertainment &amp; recreation </t>
  </si>
  <si>
    <t xml:space="preserve">Other service activities </t>
  </si>
  <si>
    <t xml:space="preserve">Activities of households as employers </t>
  </si>
  <si>
    <t>Category</t>
  </si>
  <si>
    <t>Year</t>
  </si>
  <si>
    <t>Agency</t>
  </si>
  <si>
    <t>Occupation</t>
  </si>
  <si>
    <t>Duration_Employed</t>
  </si>
  <si>
    <t>Number_of_Students</t>
  </si>
  <si>
    <t>JABATAN TENAGA MANUSIA</t>
  </si>
  <si>
    <t>Eksekutif / Pengurusan</t>
  </si>
  <si>
    <t>1 - 2 bulan</t>
  </si>
  <si>
    <t>3 - 5 bulan</t>
  </si>
  <si>
    <t>6 - 9 bulan</t>
  </si>
  <si>
    <t>10 - 12 bulan</t>
  </si>
  <si>
    <t>&gt; 12 bulan</t>
  </si>
  <si>
    <t>Pengajar / PPLV</t>
  </si>
  <si>
    <t>Jurutera / Pembantu Jurutera</t>
  </si>
  <si>
    <t>Penyelia</t>
  </si>
  <si>
    <t>Juruteknik / Mekanik</t>
  </si>
  <si>
    <t>Operator / Pengendali Mesin</t>
  </si>
  <si>
    <t>Lain-Lain</t>
  </si>
  <si>
    <t>State</t>
  </si>
  <si>
    <t>Total</t>
  </si>
  <si>
    <t>Johor</t>
  </si>
  <si>
    <t>Kedah</t>
  </si>
  <si>
    <t>Kelantan</t>
  </si>
  <si>
    <t>Luar Negara</t>
  </si>
  <si>
    <t>Melaka</t>
  </si>
  <si>
    <t>Negeri Sembilan</t>
  </si>
  <si>
    <t>Pahang</t>
  </si>
  <si>
    <t>Perak</t>
  </si>
  <si>
    <t>Perlis</t>
  </si>
  <si>
    <t>Pulau Pinang</t>
  </si>
  <si>
    <t>Sabah</t>
  </si>
  <si>
    <t>Sarawak</t>
  </si>
  <si>
    <t>Selangor</t>
  </si>
  <si>
    <t>Terengganu</t>
  </si>
  <si>
    <t>Wilayah Persekutuan Kuala Lumpur</t>
  </si>
  <si>
    <t>Wilayah Persekutuan Labuan</t>
  </si>
  <si>
    <t>Wilayah Persekutuan Putrajaya</t>
  </si>
  <si>
    <t>Pelbagai Negeri</t>
  </si>
  <si>
    <t>year</t>
  </si>
  <si>
    <t>nationality</t>
  </si>
  <si>
    <t>work_approved</t>
  </si>
  <si>
    <t>PEKERJA MAHIR PERTANIAN, PERHUTANAN, DAN PERIKANAN</t>
  </si>
  <si>
    <t>Indonesia</t>
  </si>
  <si>
    <t>OPERATOR LOJI DAN MESIN PEMASANG</t>
  </si>
  <si>
    <t>PEKERJAAN ASAS</t>
  </si>
  <si>
    <t>Fiji</t>
  </si>
  <si>
    <t>Maldives</t>
  </si>
  <si>
    <t>Bangladesh</t>
  </si>
  <si>
    <t>Myanmar</t>
  </si>
  <si>
    <t>PROFESIONAL</t>
  </si>
  <si>
    <t>China</t>
  </si>
  <si>
    <t>PEKERJA PERKHIDMATAN DAN JUALAN</t>
  </si>
  <si>
    <t>Antartica</t>
  </si>
  <si>
    <t>Korea, Democratic People's Republic Of</t>
  </si>
  <si>
    <t>India</t>
  </si>
  <si>
    <t>Pakistan</t>
  </si>
  <si>
    <t>Vietnam</t>
  </si>
  <si>
    <t>JURUTEKNIK DAN PROFESIONAL BERSEKUTU</t>
  </si>
  <si>
    <t>Oman</t>
  </si>
  <si>
    <t>Australia</t>
  </si>
  <si>
    <t>Jamaica</t>
  </si>
  <si>
    <t>PENGURUS</t>
  </si>
  <si>
    <t>Malaysia</t>
  </si>
  <si>
    <t>Nepal</t>
  </si>
  <si>
    <t>Korea, Republic Of</t>
  </si>
  <si>
    <t>Anguilla</t>
  </si>
  <si>
    <t>Bahrain</t>
  </si>
  <si>
    <t>Afghanistan</t>
  </si>
  <si>
    <t>Cambodia</t>
  </si>
  <si>
    <t>Spain</t>
  </si>
  <si>
    <t>PEKERJA KEMAHIRAN DAN PEKERJA PERTUKANGAN YANG BERKAITAN</t>
  </si>
  <si>
    <t>Philippines</t>
  </si>
  <si>
    <t>Thailand</t>
  </si>
  <si>
    <t>Managers</t>
  </si>
  <si>
    <t>Professionals</t>
  </si>
  <si>
    <t>Technician and Associate Professionals</t>
  </si>
  <si>
    <t>Clerical Support Workers</t>
  </si>
  <si>
    <t>Service and Sales Workers</t>
  </si>
  <si>
    <t>Skilled Agricultural, Forestry and Fishery Workers</t>
  </si>
  <si>
    <t>Craft and related Trades Workers</t>
  </si>
  <si>
    <t>Plant and Machine-Operators and Assemblers</t>
  </si>
  <si>
    <t>Elementary Occupations</t>
  </si>
  <si>
    <t>Row Labels</t>
  </si>
  <si>
    <t>Grand Total</t>
  </si>
  <si>
    <t>Column Labels</t>
  </si>
  <si>
    <t>Sum of Total</t>
  </si>
  <si>
    <t>Type</t>
  </si>
  <si>
    <t>Vacancies</t>
  </si>
  <si>
    <t>Employer</t>
  </si>
  <si>
    <t>2010 Total</t>
  </si>
  <si>
    <t>2011 Total</t>
  </si>
  <si>
    <t>2012 Total</t>
  </si>
  <si>
    <t>2013 Total</t>
  </si>
  <si>
    <t>2014 Total</t>
  </si>
  <si>
    <t>2015 Total</t>
  </si>
  <si>
    <t>2016 Total</t>
  </si>
  <si>
    <t>2017 Total</t>
  </si>
  <si>
    <t>2018 Total</t>
  </si>
  <si>
    <t>Yearly Employer and Vacancies Count By State</t>
  </si>
  <si>
    <t>Yearly Job Vacancies For Each State</t>
  </si>
  <si>
    <t>Vacancies  By Each Sector</t>
  </si>
  <si>
    <t>Sum of work_approved</t>
  </si>
  <si>
    <t>Malacca</t>
  </si>
  <si>
    <t>Penang</t>
  </si>
  <si>
    <t>Kuala Lumpur</t>
  </si>
  <si>
    <t>Labuan</t>
  </si>
  <si>
    <t>Putrajaya</t>
  </si>
  <si>
    <t>Work Line</t>
  </si>
  <si>
    <t>Sum of Number_of_Students</t>
  </si>
  <si>
    <t>Average of Number_of_Students</t>
  </si>
  <si>
    <t xml:space="preserve">2010-2011 EMPLOYER GROWTH </t>
  </si>
  <si>
    <t>2012-2013 EMPLOYER GROWTH</t>
  </si>
  <si>
    <t>2011-2012 EMPLOYER GROWTH</t>
  </si>
  <si>
    <t>2013-2014 EMPLOYER GROWTH</t>
  </si>
  <si>
    <t>(All)</t>
  </si>
  <si>
    <r>
      <t>Jumlah</t>
    </r>
    <r>
      <rPr>
        <b/>
        <vertAlign val="superscript"/>
        <sz val="11"/>
        <rFont val="Franklin Gothic Book"/>
        <family val="2"/>
      </rPr>
      <t>2</t>
    </r>
    <r>
      <rPr>
        <b/>
        <sz val="11"/>
        <rFont val="Franklin Gothic Book"/>
        <family val="2"/>
      </rPr>
      <t xml:space="preserve">                     </t>
    </r>
  </si>
  <si>
    <t xml:space="preserve">UPSR/UPSRA atau yang  setaraf                                       </t>
  </si>
  <si>
    <t xml:space="preserve">PT3/PMR/SRP/
LCE/SRA atau yang setaraf                                             </t>
  </si>
  <si>
    <t xml:space="preserve">SPM atau yang setaraf                                    </t>
  </si>
  <si>
    <t xml:space="preserve">STPM atau yang setaraf                                     </t>
  </si>
  <si>
    <r>
      <t>Sijil</t>
    </r>
    <r>
      <rPr>
        <b/>
        <vertAlign val="superscript"/>
        <sz val="11"/>
        <rFont val="Franklin Gothic Book"/>
        <family val="2"/>
      </rPr>
      <t>3</t>
    </r>
    <r>
      <rPr>
        <b/>
        <sz val="11"/>
        <rFont val="Franklin Gothic Book"/>
        <family val="2"/>
      </rPr>
      <t xml:space="preserve">             </t>
    </r>
  </si>
  <si>
    <t>Diploma</t>
  </si>
  <si>
    <t xml:space="preserve">Ijazah </t>
  </si>
  <si>
    <r>
      <t>Sijil agama</t>
    </r>
    <r>
      <rPr>
        <b/>
        <vertAlign val="superscript"/>
        <sz val="11"/>
        <rFont val="Franklin Gothic Book"/>
        <family val="2"/>
      </rPr>
      <t>4</t>
    </r>
    <r>
      <rPr>
        <b/>
        <sz val="11"/>
        <rFont val="Franklin Gothic Book"/>
        <family val="2"/>
      </rPr>
      <t xml:space="preserve">               </t>
    </r>
  </si>
  <si>
    <t xml:space="preserve">Tiada sijil                              </t>
  </si>
  <si>
    <t xml:space="preserve">Tidak berkenaan               </t>
  </si>
  <si>
    <t>UPSR/UPSRA or equivalent</t>
  </si>
  <si>
    <t>PT3/PMR/SRP/LCE/
SRA or equivalent</t>
  </si>
  <si>
    <t>SPM or equivalent</t>
  </si>
  <si>
    <t>STPM or equivalent</t>
  </si>
  <si>
    <t>Certificate</t>
  </si>
  <si>
    <t>Degree</t>
  </si>
  <si>
    <r>
      <rPr>
        <i/>
        <sz val="11"/>
        <rFont val="Franklin Gothic Book"/>
        <family val="2"/>
      </rPr>
      <t>Religious certificate</t>
    </r>
    <r>
      <rPr>
        <i/>
        <vertAlign val="superscript"/>
        <sz val="11"/>
        <rFont val="Franklin Gothic Book"/>
        <family val="2"/>
      </rPr>
      <t xml:space="preserve"> </t>
    </r>
  </si>
  <si>
    <r>
      <rPr>
        <i/>
        <sz val="11"/>
        <rFont val="Franklin Gothic Book"/>
        <family val="2"/>
      </rPr>
      <t xml:space="preserve">No certificate    </t>
    </r>
    <r>
      <rPr>
        <b/>
        <sz val="11"/>
        <rFont val="Franklin Gothic Book"/>
        <family val="2"/>
      </rPr>
      <t xml:space="preserve">  </t>
    </r>
  </si>
  <si>
    <t>Not applicable</t>
  </si>
  <si>
    <t>-</t>
  </si>
  <si>
    <t xml:space="preserve"> Year</t>
  </si>
  <si>
    <t xml:space="preserve">Tahun        </t>
  </si>
  <si>
    <t xml:space="preserve">Sum of Sijil3             </t>
  </si>
  <si>
    <t xml:space="preserve">Sum of Ijazah </t>
  </si>
  <si>
    <t xml:space="preserve">Sum of SPM atau yang setaraf                                    </t>
  </si>
  <si>
    <t>2014-2015 EMPLOYER GROWTH</t>
  </si>
  <si>
    <t>2015-2016 EMPLOYER GROWTH</t>
  </si>
  <si>
    <t>2016-2017 EMPLOYER GROWTH</t>
  </si>
  <si>
    <t>2017-2018 EMPLOYER GROWTH</t>
  </si>
  <si>
    <t>AVERAGE EMPLOYER GROWTH</t>
  </si>
  <si>
    <r>
      <t>The Average Employer Growth for The Year</t>
    </r>
    <r>
      <rPr>
        <sz val="22"/>
        <color theme="4" tint="-0.249977111117893"/>
        <rFont val="Aharoni Bold"/>
      </rPr>
      <t xml:space="preserve"> 2010-2018</t>
    </r>
    <r>
      <rPr>
        <sz val="16"/>
        <color theme="4" tint="-0.249977111117893"/>
        <rFont val="Aharoni Bold"/>
      </rPr>
      <t xml:space="preserve"> </t>
    </r>
  </si>
  <si>
    <r>
      <t xml:space="preserve">with postive growth only on </t>
    </r>
    <r>
      <rPr>
        <sz val="22"/>
        <color theme="4" tint="0.59999389629810485"/>
        <rFont val="Aharoni Bold"/>
      </rPr>
      <t>2014-2015</t>
    </r>
  </si>
  <si>
    <t>PERCENTAGE OF SPM HOLDER FROM OVERALL WORKFORCE</t>
  </si>
  <si>
    <t>By 2021</t>
  </si>
  <si>
    <t>of employees are SPM 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</si>
</sst>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70" formatCode="0.000"/>
  </numFmts>
  <fonts count="20" x14ac:knownFonts="1">
    <font>
      <sz val="12"/>
      <color theme="1"/>
      <name val="Calibri"/>
      <family val="2"/>
      <scheme val="minor"/>
    </font>
    <font>
      <b/>
      <sz val="12"/>
      <color theme="0"/>
      <name val="Calibri"/>
      <family val="2"/>
      <scheme val="minor"/>
    </font>
    <font>
      <b/>
      <sz val="16"/>
      <color theme="1"/>
      <name val="Calibri"/>
      <family val="2"/>
      <scheme val="minor"/>
    </font>
    <font>
      <b/>
      <sz val="36"/>
      <color theme="1"/>
      <name val="Calibri"/>
      <family val="2"/>
      <scheme val="minor"/>
    </font>
    <font>
      <sz val="12"/>
      <color theme="1"/>
      <name val="Calibri"/>
      <family val="2"/>
      <scheme val="minor"/>
    </font>
    <font>
      <sz val="11"/>
      <name val="Franklin Gothic Book"/>
      <family val="2"/>
    </font>
    <font>
      <b/>
      <sz val="11"/>
      <name val="Franklin Gothic Book"/>
      <family val="2"/>
    </font>
    <font>
      <i/>
      <sz val="11"/>
      <name val="Franklin Gothic Book"/>
      <family val="2"/>
    </font>
    <font>
      <b/>
      <vertAlign val="superscript"/>
      <sz val="11"/>
      <name val="Franklin Gothic Book"/>
      <family val="2"/>
    </font>
    <font>
      <sz val="10"/>
      <name val="Arial"/>
      <family val="2"/>
    </font>
    <font>
      <i/>
      <vertAlign val="superscript"/>
      <sz val="11"/>
      <name val="Franklin Gothic Book"/>
      <family val="2"/>
    </font>
    <font>
      <sz val="8"/>
      <name val="Calibri"/>
      <family val="2"/>
      <scheme val="minor"/>
    </font>
    <font>
      <sz val="48"/>
      <color rgb="FFFF0000"/>
      <name val="Aharoni Bold"/>
    </font>
    <font>
      <sz val="22"/>
      <color theme="4" tint="-0.249977111117893"/>
      <name val="Aharoni Bold"/>
    </font>
    <font>
      <sz val="16"/>
      <color theme="4" tint="-0.249977111117893"/>
      <name val="Aharoni Bold"/>
    </font>
    <font>
      <sz val="18"/>
      <color theme="4" tint="0.59999389629810485"/>
      <name val="Aharoni Bold"/>
    </font>
    <font>
      <sz val="22"/>
      <color theme="4" tint="0.59999389629810485"/>
      <name val="Aharoni Bold"/>
    </font>
    <font>
      <sz val="48"/>
      <color theme="9" tint="-0.249977111117893"/>
      <name val="Aharoni Bold"/>
    </font>
    <font>
      <sz val="16"/>
      <color theme="5" tint="0.39997558519241921"/>
      <name val="Aharoni Bold"/>
    </font>
    <font>
      <sz val="18"/>
      <color theme="5"/>
      <name val="Aharoni Bold"/>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4"/>
        <bgColor theme="4"/>
      </patternFill>
    </fill>
    <fill>
      <patternFill patternType="solid">
        <fgColor theme="0"/>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9" fillId="0" borderId="0"/>
  </cellStyleXfs>
  <cellXfs count="62">
    <xf numFmtId="0" fontId="0" fillId="0" borderId="0" xfId="0"/>
    <xf numFmtId="0" fontId="0" fillId="2" borderId="0" xfId="0" applyFill="1" applyAlignment="1">
      <alignment horizontal="center"/>
    </xf>
    <xf numFmtId="0" fontId="0" fillId="3" borderId="0" xfId="0" applyFill="1"/>
    <xf numFmtId="0" fontId="0" fillId="0" borderId="0" xfId="0" pivotButton="1"/>
    <xf numFmtId="0" fontId="0" fillId="0" borderId="0" xfId="0" applyAlignment="1">
      <alignment horizontal="left"/>
    </xf>
    <xf numFmtId="0" fontId="1" fillId="6" borderId="1" xfId="0" applyFont="1" applyFill="1" applyBorder="1"/>
    <xf numFmtId="0" fontId="1" fillId="6" borderId="2" xfId="0" applyFont="1" applyFill="1" applyBorder="1"/>
    <xf numFmtId="0" fontId="1" fillId="6" borderId="3" xfId="0" applyFont="1" applyFill="1" applyBorder="1"/>
    <xf numFmtId="0" fontId="0" fillId="4" borderId="1" xfId="0" applyFill="1" applyBorder="1"/>
    <xf numFmtId="0" fontId="0" fillId="4" borderId="2" xfId="0" applyFill="1" applyBorder="1"/>
    <xf numFmtId="0" fontId="0" fillId="4" borderId="3" xfId="0" applyFill="1" applyBorder="1"/>
    <xf numFmtId="0" fontId="0" fillId="0" borderId="1" xfId="0" applyBorder="1"/>
    <xf numFmtId="0" fontId="0" fillId="0" borderId="2" xfId="0" applyBorder="1"/>
    <xf numFmtId="0" fontId="0" fillId="0" borderId="3" xfId="0" applyBorder="1"/>
    <xf numFmtId="0" fontId="3" fillId="0" borderId="0" xfId="0" applyFont="1"/>
    <xf numFmtId="2" fontId="0" fillId="0" borderId="0" xfId="0" applyNumberFormat="1"/>
    <xf numFmtId="0" fontId="2" fillId="5" borderId="0" xfId="0" applyFont="1" applyFill="1" applyAlignment="1">
      <alignment horizontal="center"/>
    </xf>
    <xf numFmtId="0" fontId="0" fillId="0" borderId="0" xfId="0" applyNumberFormat="1"/>
    <xf numFmtId="0" fontId="6" fillId="7" borderId="5" xfId="0" applyFont="1" applyFill="1" applyBorder="1" applyAlignment="1">
      <alignment horizontal="center" wrapText="1"/>
    </xf>
    <xf numFmtId="2" fontId="6" fillId="7" borderId="5" xfId="0" applyNumberFormat="1" applyFont="1" applyFill="1" applyBorder="1" applyAlignment="1">
      <alignment horizontal="center" wrapText="1"/>
    </xf>
    <xf numFmtId="0" fontId="6" fillId="7" borderId="5" xfId="3" applyFont="1" applyFill="1" applyBorder="1" applyAlignment="1">
      <alignment horizontal="center"/>
    </xf>
    <xf numFmtId="2" fontId="6" fillId="7" borderId="5" xfId="3" applyNumberFormat="1" applyFont="1" applyFill="1" applyBorder="1" applyAlignment="1">
      <alignment horizontal="center" wrapText="1"/>
    </xf>
    <xf numFmtId="0" fontId="6" fillId="7" borderId="5" xfId="3" applyFont="1" applyFill="1" applyBorder="1" applyAlignment="1">
      <alignment horizontal="center" wrapText="1"/>
    </xf>
    <xf numFmtId="0" fontId="7" fillId="7" borderId="6" xfId="0" applyFont="1" applyFill="1" applyBorder="1" applyAlignment="1">
      <alignment horizontal="center" vertical="top" wrapText="1"/>
    </xf>
    <xf numFmtId="2" fontId="7" fillId="7" borderId="6" xfId="0" applyNumberFormat="1" applyFont="1" applyFill="1" applyBorder="1" applyAlignment="1">
      <alignment horizontal="center" vertical="top" wrapText="1"/>
    </xf>
    <xf numFmtId="0" fontId="5" fillId="7" borderId="6" xfId="3" applyFont="1" applyFill="1" applyBorder="1" applyAlignment="1">
      <alignment horizontal="center" vertical="top"/>
    </xf>
    <xf numFmtId="2" fontId="7" fillId="7" borderId="6" xfId="3" applyNumberFormat="1" applyFont="1" applyFill="1" applyBorder="1" applyAlignment="1">
      <alignment horizontal="center" vertical="top" wrapText="1"/>
    </xf>
    <xf numFmtId="0" fontId="6" fillId="7" borderId="6" xfId="3" applyFont="1" applyFill="1" applyBorder="1" applyAlignment="1">
      <alignment horizontal="center" vertical="top" wrapText="1"/>
    </xf>
    <xf numFmtId="0" fontId="5" fillId="7" borderId="4" xfId="0" applyFont="1" applyFill="1" applyBorder="1" applyAlignment="1">
      <alignment horizontal="left" indent="1"/>
    </xf>
    <xf numFmtId="164" fontId="6" fillId="7" borderId="7" xfId="0" applyNumberFormat="1" applyFont="1" applyFill="1" applyBorder="1" applyAlignment="1">
      <alignment horizontal="right" wrapText="1" indent="1"/>
    </xf>
    <xf numFmtId="164" fontId="5" fillId="7" borderId="0" xfId="0" applyNumberFormat="1" applyFont="1" applyFill="1" applyAlignment="1">
      <alignment horizontal="center" wrapText="1"/>
    </xf>
    <xf numFmtId="164" fontId="5" fillId="7" borderId="0" xfId="0" applyNumberFormat="1" applyFont="1" applyFill="1" applyAlignment="1">
      <alignment horizontal="right" wrapText="1" indent="4"/>
    </xf>
    <xf numFmtId="164" fontId="5" fillId="7" borderId="0" xfId="0" applyNumberFormat="1" applyFont="1" applyFill="1" applyAlignment="1">
      <alignment horizontal="right" wrapText="1" indent="1"/>
    </xf>
    <xf numFmtId="164" fontId="5" fillId="7" borderId="0" xfId="0" applyNumberFormat="1" applyFont="1" applyFill="1" applyAlignment="1">
      <alignment horizontal="right" indent="1"/>
    </xf>
    <xf numFmtId="164" fontId="5" fillId="7" borderId="0" xfId="0" applyNumberFormat="1" applyFont="1" applyFill="1" applyAlignment="1">
      <alignment horizontal="right" indent="3"/>
    </xf>
    <xf numFmtId="164" fontId="5" fillId="7" borderId="0" xfId="0" applyNumberFormat="1" applyFont="1" applyFill="1" applyAlignment="1">
      <alignment horizontal="right" wrapText="1" indent="3"/>
    </xf>
    <xf numFmtId="164" fontId="6" fillId="7" borderId="7" xfId="1" applyNumberFormat="1" applyFont="1" applyFill="1" applyBorder="1" applyAlignment="1">
      <alignment horizontal="right" wrapText="1" indent="1"/>
    </xf>
    <xf numFmtId="164" fontId="5" fillId="7" borderId="0" xfId="1" applyNumberFormat="1" applyFont="1" applyFill="1" applyBorder="1" applyAlignment="1">
      <alignment horizontal="right" indent="4"/>
    </xf>
    <xf numFmtId="164" fontId="6" fillId="7" borderId="7" xfId="1" applyNumberFormat="1" applyFont="1" applyFill="1" applyBorder="1" applyAlignment="1">
      <alignment horizontal="right" indent="1"/>
    </xf>
    <xf numFmtId="164" fontId="5" fillId="7" borderId="0" xfId="0" applyNumberFormat="1" applyFont="1" applyFill="1" applyAlignment="1">
      <alignment horizontal="right" indent="4"/>
    </xf>
    <xf numFmtId="164" fontId="5" fillId="7" borderId="0" xfId="0" applyNumberFormat="1" applyFont="1" applyFill="1" applyAlignment="1">
      <alignment horizontal="right" indent="2"/>
    </xf>
    <xf numFmtId="164" fontId="5" fillId="7" borderId="0" xfId="1" applyNumberFormat="1" applyFont="1" applyFill="1" applyBorder="1" applyAlignment="1">
      <alignment horizontal="center" wrapText="1"/>
    </xf>
    <xf numFmtId="164" fontId="5" fillId="7" borderId="0" xfId="1" applyNumberFormat="1" applyFont="1" applyFill="1" applyBorder="1" applyAlignment="1">
      <alignment horizontal="right" wrapText="1" indent="4"/>
    </xf>
    <xf numFmtId="0" fontId="5" fillId="7" borderId="0" xfId="0" applyFont="1" applyFill="1" applyBorder="1" applyAlignment="1">
      <alignment horizontal="left" indent="1"/>
    </xf>
    <xf numFmtId="0" fontId="5" fillId="7" borderId="0" xfId="0" applyFont="1" applyFill="1" applyBorder="1" applyAlignment="1">
      <alignment horizontal="left" wrapText="1" indent="1"/>
    </xf>
    <xf numFmtId="0" fontId="6" fillId="7" borderId="7" xfId="3" applyFont="1" applyFill="1" applyBorder="1" applyAlignment="1">
      <alignment horizontal="center" wrapText="1"/>
    </xf>
    <xf numFmtId="0" fontId="7" fillId="7" borderId="8" xfId="3" applyFont="1" applyFill="1" applyBorder="1" applyAlignment="1">
      <alignment horizontal="center" vertical="top" wrapText="1"/>
    </xf>
    <xf numFmtId="164" fontId="5" fillId="7" borderId="0" xfId="0" applyNumberFormat="1" applyFont="1" applyFill="1" applyBorder="1" applyAlignment="1">
      <alignment horizontal="right" indent="1"/>
    </xf>
    <xf numFmtId="164" fontId="5" fillId="7" borderId="0" xfId="0" applyNumberFormat="1" applyFont="1" applyFill="1" applyBorder="1" applyAlignment="1">
      <alignment horizontal="right" wrapText="1" indent="1"/>
    </xf>
    <xf numFmtId="0" fontId="5" fillId="7" borderId="9" xfId="0" applyFont="1" applyFill="1" applyBorder="1" applyAlignment="1">
      <alignment horizontal="left" vertical="center" wrapText="1" indent="1"/>
    </xf>
    <xf numFmtId="0" fontId="5" fillId="7" borderId="10" xfId="0" applyFont="1" applyFill="1" applyBorder="1" applyAlignment="1">
      <alignment horizontal="left" vertical="center" wrapText="1" indent="1"/>
    </xf>
    <xf numFmtId="170" fontId="0" fillId="0" borderId="0" xfId="0" applyNumberFormat="1"/>
    <xf numFmtId="2" fontId="12" fillId="0" borderId="0" xfId="0" applyNumberFormat="1"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xf>
    <xf numFmtId="9" fontId="0" fillId="0" borderId="0" xfId="2" applyFont="1"/>
    <xf numFmtId="0" fontId="0" fillId="0" borderId="0" xfId="0" applyAlignment="1">
      <alignment vertical="center"/>
    </xf>
    <xf numFmtId="164" fontId="5" fillId="7" borderId="0" xfId="0" applyNumberFormat="1" applyFont="1" applyFill="1" applyBorder="1" applyAlignment="1">
      <alignment horizontal="right" indent="2"/>
    </xf>
    <xf numFmtId="164" fontId="5" fillId="7" borderId="0" xfId="0" applyNumberFormat="1" applyFont="1" applyFill="1" applyBorder="1" applyAlignment="1">
      <alignment horizontal="right" wrapText="1" indent="3"/>
    </xf>
    <xf numFmtId="9" fontId="17" fillId="0" borderId="0" xfId="0" applyNumberFormat="1" applyFont="1" applyAlignment="1">
      <alignment horizontal="center" vertical="center"/>
    </xf>
    <xf numFmtId="9" fontId="18" fillId="0" borderId="0" xfId="0" applyNumberFormat="1" applyFont="1" applyAlignment="1">
      <alignment horizontal="center" vertical="center"/>
    </xf>
    <xf numFmtId="0" fontId="19" fillId="0" borderId="0" xfId="0" applyFont="1" applyAlignment="1">
      <alignment horizontal="center" vertical="center"/>
    </xf>
  </cellXfs>
  <cellStyles count="4">
    <cellStyle name="Comma" xfId="1" builtinId="3"/>
    <cellStyle name="Normal" xfId="0" builtinId="0"/>
    <cellStyle name="Normal_18.Jadual A3.20,1.8,2.5" xfId="3" xr:uid="{62E84E95-49EB-0F44-8621-6DDAEE29C75E}"/>
    <cellStyle name="Percent" xfId="2" builtinId="5"/>
  </cellStyles>
  <dxfs count="26">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3"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2"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4" justifyLastLine="0" shrinkToFit="0" readingOrder="0"/>
      <border diagonalUp="0" diagonalDown="0" outline="0">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center" vertical="bottom"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auto="1"/>
        <name val="Franklin Gothic Book"/>
        <family val="2"/>
        <scheme val="none"/>
      </font>
      <fill>
        <patternFill patternType="solid">
          <fgColor indexed="64"/>
          <bgColor theme="0"/>
        </patternFill>
      </fill>
      <alignment horizontal="left" vertical="bottom" textRotation="0" wrapText="0" indent="1" justifyLastLine="0" shrinkToFit="0" readingOrder="0"/>
      <border diagonalUp="0" diagonalDown="0" outline="0">
        <left style="medium">
          <color indexed="64"/>
        </left>
        <right/>
        <top/>
        <bottom/>
      </border>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3"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2"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4"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center" vertical="bottom" textRotation="0" wrapText="1" indent="0" justifyLastLine="0" shrinkToFit="0" readingOrder="0"/>
    </dxf>
    <dxf>
      <font>
        <b/>
        <i val="0"/>
        <strike val="0"/>
        <condense val="0"/>
        <extend val="0"/>
        <outline val="0"/>
        <shadow val="0"/>
        <u val="none"/>
        <vertAlign val="baseline"/>
        <sz val="11"/>
        <color auto="1"/>
        <name val="Franklin Gothic Book"/>
        <family val="2"/>
        <scheme val="none"/>
      </font>
      <numFmt numFmtId="164" formatCode="#,##0.0"/>
      <fill>
        <patternFill patternType="solid">
          <fgColor indexed="64"/>
          <bgColor theme="0"/>
        </patternFill>
      </fill>
      <alignment horizontal="right" vertical="bottom" textRotation="0" wrapText="1" indent="1"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Franklin Gothic Book"/>
        <family val="2"/>
        <scheme val="none"/>
      </font>
      <fill>
        <patternFill patternType="solid">
          <fgColor indexed="64"/>
          <bgColor theme="0"/>
        </patternFill>
      </fill>
      <alignment horizontal="left" vertical="bottom" textRotation="0" wrapText="0" indent="1" justifyLastLine="0" shrinkToFit="0" readingOrder="0"/>
    </dxf>
    <dxf>
      <border outline="0">
        <left style="medium">
          <color indexed="64"/>
        </left>
        <right style="medium">
          <color indexed="64"/>
        </right>
      </border>
    </dxf>
    <dxf>
      <font>
        <b/>
        <i val="0"/>
        <strike val="0"/>
        <condense val="0"/>
        <extend val="0"/>
        <outline val="0"/>
        <shadow val="0"/>
        <u val="none"/>
        <vertAlign val="baseline"/>
        <sz val="11"/>
        <color auto="1"/>
        <name val="Franklin Gothic Book"/>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connections" Target="connections.xml"/><Relationship Id="rId29"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20/07/relationships/rdRichValueWebImage" Target="richData/rdRichValueWebImage.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eetMetadata" Target="metadata.xml"/><Relationship Id="rId28" Type="http://schemas.microsoft.com/office/2017/06/relationships/richStyles" Target="richData/richStyles.xml"/><Relationship Id="rId10" Type="http://schemas.openxmlformats.org/officeDocument/2006/relationships/worksheet" Target="worksheets/sheet10.xml"/><Relationship Id="rId19" Type="http://schemas.openxmlformats.org/officeDocument/2006/relationships/theme" Target="theme/theme1.xml"/><Relationship Id="rId31"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microsoft.com/office/2017/06/relationships/rdArray" Target="richData/rdarray.xml"/><Relationship Id="rId30"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Dashboard.xlsx]pivots!PivotTable6</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Job</a:t>
            </a:r>
            <a:r>
              <a:rPr lang="en-US" baseline="0"/>
              <a:t> Vacancy Based on Sector</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s>
    <c:plotArea>
      <c:layout/>
      <c:ofPieChart>
        <c:ofPieType val="bar"/>
        <c:varyColors val="1"/>
        <c:ser>
          <c:idx val="0"/>
          <c:order val="0"/>
          <c:tx>
            <c:strRef>
              <c:f>pivots!$B$5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083-8140-A00E-B349E620AF5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083-8140-A00E-B349E620AF5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083-8140-A00E-B349E620AF5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4083-8140-A00E-B349E620AF5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4083-8140-A00E-B349E620AF5C}"/>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4083-8140-A00E-B349E620AF5C}"/>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4083-8140-A00E-B349E620AF5C}"/>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4083-8140-A00E-B349E620AF5C}"/>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4083-8140-A00E-B349E620AF5C}"/>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4083-8140-A00E-B349E620A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pivots!$A$6:$A$15</c:f>
              <c:strCache>
                <c:ptCount val="9"/>
                <c:pt idx="0">
                  <c:v>Clerical Support Workers</c:v>
                </c:pt>
                <c:pt idx="1">
                  <c:v>Craft and related Trades Workers</c:v>
                </c:pt>
                <c:pt idx="2">
                  <c:v>Elementary Occupations</c:v>
                </c:pt>
                <c:pt idx="3">
                  <c:v>Managers</c:v>
                </c:pt>
                <c:pt idx="4">
                  <c:v>Plant and Machine-Operators and Assemblers</c:v>
                </c:pt>
                <c:pt idx="5">
                  <c:v>Professionals</c:v>
                </c:pt>
                <c:pt idx="6">
                  <c:v>Service and Sales Workers</c:v>
                </c:pt>
                <c:pt idx="7">
                  <c:v>Skilled Agricultural, Forestry and Fishery Workers</c:v>
                </c:pt>
                <c:pt idx="8">
                  <c:v>Technician and Associate Professionals</c:v>
                </c:pt>
              </c:strCache>
            </c:strRef>
          </c:cat>
          <c:val>
            <c:numRef>
              <c:f>pivots!$B$6:$B$15</c:f>
              <c:numCache>
                <c:formatCode>General</c:formatCode>
                <c:ptCount val="9"/>
                <c:pt idx="0">
                  <c:v>183554</c:v>
                </c:pt>
                <c:pt idx="1">
                  <c:v>299374</c:v>
                </c:pt>
                <c:pt idx="2">
                  <c:v>7850507</c:v>
                </c:pt>
                <c:pt idx="3">
                  <c:v>140197</c:v>
                </c:pt>
                <c:pt idx="4">
                  <c:v>1105105</c:v>
                </c:pt>
                <c:pt idx="5">
                  <c:v>496477</c:v>
                </c:pt>
                <c:pt idx="6">
                  <c:v>679004</c:v>
                </c:pt>
                <c:pt idx="7">
                  <c:v>152088</c:v>
                </c:pt>
                <c:pt idx="8">
                  <c:v>395110</c:v>
                </c:pt>
              </c:numCache>
            </c:numRef>
          </c:val>
          <c:extLst>
            <c:ext xmlns:c16="http://schemas.microsoft.com/office/drawing/2014/chart" uri="{C3380CC4-5D6E-409C-BE32-E72D297353CC}">
              <c16:uniqueId val="{00000014-4083-8140-A00E-B349E620AF5C}"/>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Dashboard.xlsx]pivots!Employer_Vacanicies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Employer-Vacancies</a:t>
            </a:r>
            <a:r>
              <a:rPr lang="en-US" baseline="0"/>
              <a:t> Ratio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pivots!$B$37:$B$39</c:f>
              <c:strCache>
                <c:ptCount val="1"/>
                <c:pt idx="0">
                  <c:v>2010 - Employer</c:v>
                </c:pt>
              </c:strCache>
            </c:strRef>
          </c:tx>
          <c:spPr>
            <a:solidFill>
              <a:schemeClr val="accent1"/>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pivots!$B$40:$B$58</c:f>
              <c:numCache>
                <c:formatCode>General</c:formatCode>
                <c:ptCount val="18"/>
                <c:pt idx="0">
                  <c:v>343264</c:v>
                </c:pt>
                <c:pt idx="1">
                  <c:v>62223</c:v>
                </c:pt>
                <c:pt idx="2">
                  <c:v>26361</c:v>
                </c:pt>
                <c:pt idx="3">
                  <c:v>22</c:v>
                </c:pt>
                <c:pt idx="4">
                  <c:v>55429</c:v>
                </c:pt>
                <c:pt idx="5">
                  <c:v>91658</c:v>
                </c:pt>
                <c:pt idx="6">
                  <c:v>60274</c:v>
                </c:pt>
                <c:pt idx="8">
                  <c:v>118206</c:v>
                </c:pt>
                <c:pt idx="9">
                  <c:v>1938</c:v>
                </c:pt>
                <c:pt idx="10">
                  <c:v>136711</c:v>
                </c:pt>
                <c:pt idx="11">
                  <c:v>75128</c:v>
                </c:pt>
                <c:pt idx="12">
                  <c:v>34562</c:v>
                </c:pt>
                <c:pt idx="13">
                  <c:v>536418</c:v>
                </c:pt>
                <c:pt idx="14">
                  <c:v>17382</c:v>
                </c:pt>
                <c:pt idx="15">
                  <c:v>235658</c:v>
                </c:pt>
                <c:pt idx="16">
                  <c:v>2196</c:v>
                </c:pt>
                <c:pt idx="17">
                  <c:v>7219</c:v>
                </c:pt>
              </c:numCache>
            </c:numRef>
          </c:val>
          <c:extLst>
            <c:ext xmlns:c16="http://schemas.microsoft.com/office/drawing/2014/chart" uri="{C3380CC4-5D6E-409C-BE32-E72D297353CC}">
              <c16:uniqueId val="{00000000-8368-2A4F-AEA1-6BCA4EFB282B}"/>
            </c:ext>
          </c:extLst>
        </c:ser>
        <c:ser>
          <c:idx val="1"/>
          <c:order val="1"/>
          <c:tx>
            <c:strRef>
              <c:f>pivots!$C$37:$C$39</c:f>
              <c:strCache>
                <c:ptCount val="1"/>
                <c:pt idx="0">
                  <c:v>2010 - Vacancies</c:v>
                </c:pt>
              </c:strCache>
            </c:strRef>
          </c:tx>
          <c:spPr>
            <a:solidFill>
              <a:schemeClr val="accent2"/>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pivots!$C$40:$C$58</c:f>
              <c:numCache>
                <c:formatCode>General</c:formatCode>
                <c:ptCount val="18"/>
                <c:pt idx="0">
                  <c:v>343264</c:v>
                </c:pt>
                <c:pt idx="1">
                  <c:v>62223</c:v>
                </c:pt>
                <c:pt idx="2">
                  <c:v>26361</c:v>
                </c:pt>
                <c:pt idx="3">
                  <c:v>22</c:v>
                </c:pt>
                <c:pt idx="4">
                  <c:v>55429</c:v>
                </c:pt>
                <c:pt idx="5">
                  <c:v>91658</c:v>
                </c:pt>
                <c:pt idx="6">
                  <c:v>60274</c:v>
                </c:pt>
                <c:pt idx="8">
                  <c:v>118206</c:v>
                </c:pt>
                <c:pt idx="9">
                  <c:v>1938</c:v>
                </c:pt>
                <c:pt idx="10">
                  <c:v>136711</c:v>
                </c:pt>
                <c:pt idx="11">
                  <c:v>75128</c:v>
                </c:pt>
                <c:pt idx="12">
                  <c:v>34562</c:v>
                </c:pt>
                <c:pt idx="13">
                  <c:v>536418</c:v>
                </c:pt>
                <c:pt idx="14">
                  <c:v>17382</c:v>
                </c:pt>
                <c:pt idx="15">
                  <c:v>235658</c:v>
                </c:pt>
                <c:pt idx="16">
                  <c:v>2196</c:v>
                </c:pt>
                <c:pt idx="17">
                  <c:v>7219</c:v>
                </c:pt>
              </c:numCache>
            </c:numRef>
          </c:val>
          <c:extLst>
            <c:ext xmlns:c16="http://schemas.microsoft.com/office/drawing/2014/chart" uri="{C3380CC4-5D6E-409C-BE32-E72D297353CC}">
              <c16:uniqueId val="{00000001-8368-2A4F-AEA1-6BCA4EFB282B}"/>
            </c:ext>
          </c:extLst>
        </c:ser>
        <c:ser>
          <c:idx val="2"/>
          <c:order val="2"/>
          <c:tx>
            <c:strRef>
              <c:f>pivots!$E$37:$E$39</c:f>
              <c:strCache>
                <c:ptCount val="1"/>
                <c:pt idx="0">
                  <c:v>2011 - Employer</c:v>
                </c:pt>
              </c:strCache>
            </c:strRef>
          </c:tx>
          <c:spPr>
            <a:solidFill>
              <a:schemeClr val="accent3"/>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pivots!$E$40:$E$58</c:f>
              <c:numCache>
                <c:formatCode>General</c:formatCode>
                <c:ptCount val="18"/>
                <c:pt idx="0">
                  <c:v>386370</c:v>
                </c:pt>
                <c:pt idx="1">
                  <c:v>55780</c:v>
                </c:pt>
                <c:pt idx="2">
                  <c:v>18001</c:v>
                </c:pt>
                <c:pt idx="4">
                  <c:v>58586</c:v>
                </c:pt>
                <c:pt idx="5">
                  <c:v>94970</c:v>
                </c:pt>
                <c:pt idx="6">
                  <c:v>85328</c:v>
                </c:pt>
                <c:pt idx="8">
                  <c:v>124923</c:v>
                </c:pt>
                <c:pt idx="9">
                  <c:v>1818</c:v>
                </c:pt>
                <c:pt idx="10">
                  <c:v>181394</c:v>
                </c:pt>
                <c:pt idx="11">
                  <c:v>202878</c:v>
                </c:pt>
                <c:pt idx="12">
                  <c:v>26639</c:v>
                </c:pt>
                <c:pt idx="13">
                  <c:v>632421</c:v>
                </c:pt>
                <c:pt idx="14">
                  <c:v>14673</c:v>
                </c:pt>
                <c:pt idx="15">
                  <c:v>365543</c:v>
                </c:pt>
                <c:pt idx="16">
                  <c:v>2932</c:v>
                </c:pt>
                <c:pt idx="17">
                  <c:v>3667</c:v>
                </c:pt>
              </c:numCache>
            </c:numRef>
          </c:val>
          <c:extLst>
            <c:ext xmlns:c16="http://schemas.microsoft.com/office/drawing/2014/chart" uri="{C3380CC4-5D6E-409C-BE32-E72D297353CC}">
              <c16:uniqueId val="{00000041-2CAD-EF49-BB19-BD5D0B9D8B58}"/>
            </c:ext>
          </c:extLst>
        </c:ser>
        <c:ser>
          <c:idx val="3"/>
          <c:order val="3"/>
          <c:tx>
            <c:strRef>
              <c:f>pivots!$F$37:$F$39</c:f>
              <c:strCache>
                <c:ptCount val="1"/>
                <c:pt idx="0">
                  <c:v>2011 - Vacancies</c:v>
                </c:pt>
              </c:strCache>
            </c:strRef>
          </c:tx>
          <c:spPr>
            <a:solidFill>
              <a:schemeClr val="accent4"/>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pivots!$F$40:$F$58</c:f>
              <c:numCache>
                <c:formatCode>General</c:formatCode>
                <c:ptCount val="18"/>
                <c:pt idx="0">
                  <c:v>386370</c:v>
                </c:pt>
                <c:pt idx="1">
                  <c:v>55780</c:v>
                </c:pt>
                <c:pt idx="2">
                  <c:v>18001</c:v>
                </c:pt>
                <c:pt idx="4">
                  <c:v>58586</c:v>
                </c:pt>
                <c:pt idx="5">
                  <c:v>94970</c:v>
                </c:pt>
                <c:pt idx="6">
                  <c:v>85328</c:v>
                </c:pt>
                <c:pt idx="8">
                  <c:v>124923</c:v>
                </c:pt>
                <c:pt idx="9">
                  <c:v>1818</c:v>
                </c:pt>
                <c:pt idx="10">
                  <c:v>181394</c:v>
                </c:pt>
                <c:pt idx="11">
                  <c:v>202878</c:v>
                </c:pt>
                <c:pt idx="12">
                  <c:v>26639</c:v>
                </c:pt>
                <c:pt idx="13">
                  <c:v>632421</c:v>
                </c:pt>
                <c:pt idx="14">
                  <c:v>14673</c:v>
                </c:pt>
                <c:pt idx="15">
                  <c:v>365543</c:v>
                </c:pt>
                <c:pt idx="16">
                  <c:v>2932</c:v>
                </c:pt>
                <c:pt idx="17">
                  <c:v>3667</c:v>
                </c:pt>
              </c:numCache>
            </c:numRef>
          </c:val>
          <c:extLst>
            <c:ext xmlns:c16="http://schemas.microsoft.com/office/drawing/2014/chart" uri="{C3380CC4-5D6E-409C-BE32-E72D297353CC}">
              <c16:uniqueId val="{00000042-2CAD-EF49-BB19-BD5D0B9D8B58}"/>
            </c:ext>
          </c:extLst>
        </c:ser>
        <c:ser>
          <c:idx val="4"/>
          <c:order val="4"/>
          <c:tx>
            <c:strRef>
              <c:f>pivots!$H$37:$H$39</c:f>
              <c:strCache>
                <c:ptCount val="1"/>
                <c:pt idx="0">
                  <c:v>2012 - Employer</c:v>
                </c:pt>
              </c:strCache>
            </c:strRef>
          </c:tx>
          <c:spPr>
            <a:solidFill>
              <a:schemeClr val="accent5"/>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pivots!$H$40:$H$58</c:f>
              <c:numCache>
                <c:formatCode>General</c:formatCode>
                <c:ptCount val="18"/>
                <c:pt idx="0">
                  <c:v>325324</c:v>
                </c:pt>
                <c:pt idx="1">
                  <c:v>42669</c:v>
                </c:pt>
                <c:pt idx="2">
                  <c:v>19519</c:v>
                </c:pt>
                <c:pt idx="3">
                  <c:v>12</c:v>
                </c:pt>
                <c:pt idx="4">
                  <c:v>44113</c:v>
                </c:pt>
                <c:pt idx="5">
                  <c:v>61894</c:v>
                </c:pt>
                <c:pt idx="6">
                  <c:v>50344</c:v>
                </c:pt>
                <c:pt idx="8">
                  <c:v>108892</c:v>
                </c:pt>
                <c:pt idx="9">
                  <c:v>1439</c:v>
                </c:pt>
                <c:pt idx="10">
                  <c:v>123768</c:v>
                </c:pt>
                <c:pt idx="11">
                  <c:v>191496</c:v>
                </c:pt>
                <c:pt idx="12">
                  <c:v>23199</c:v>
                </c:pt>
                <c:pt idx="13">
                  <c:v>462964</c:v>
                </c:pt>
                <c:pt idx="14">
                  <c:v>15756</c:v>
                </c:pt>
                <c:pt idx="15">
                  <c:v>163480</c:v>
                </c:pt>
                <c:pt idx="16">
                  <c:v>1914</c:v>
                </c:pt>
                <c:pt idx="17">
                  <c:v>3907</c:v>
                </c:pt>
              </c:numCache>
            </c:numRef>
          </c:val>
          <c:extLst>
            <c:ext xmlns:c16="http://schemas.microsoft.com/office/drawing/2014/chart" uri="{C3380CC4-5D6E-409C-BE32-E72D297353CC}">
              <c16:uniqueId val="{00000043-2CAD-EF49-BB19-BD5D0B9D8B58}"/>
            </c:ext>
          </c:extLst>
        </c:ser>
        <c:ser>
          <c:idx val="5"/>
          <c:order val="5"/>
          <c:tx>
            <c:strRef>
              <c:f>pivots!$I$37:$I$39</c:f>
              <c:strCache>
                <c:ptCount val="1"/>
                <c:pt idx="0">
                  <c:v>2012 - Vacancies</c:v>
                </c:pt>
              </c:strCache>
            </c:strRef>
          </c:tx>
          <c:spPr>
            <a:solidFill>
              <a:schemeClr val="accent6"/>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pivots!$I$40:$I$58</c:f>
              <c:numCache>
                <c:formatCode>General</c:formatCode>
                <c:ptCount val="18"/>
                <c:pt idx="0">
                  <c:v>325324</c:v>
                </c:pt>
                <c:pt idx="1">
                  <c:v>42669</c:v>
                </c:pt>
                <c:pt idx="2">
                  <c:v>19519</c:v>
                </c:pt>
                <c:pt idx="3">
                  <c:v>12</c:v>
                </c:pt>
                <c:pt idx="4">
                  <c:v>44113</c:v>
                </c:pt>
                <c:pt idx="5">
                  <c:v>61894</c:v>
                </c:pt>
                <c:pt idx="6">
                  <c:v>50344</c:v>
                </c:pt>
                <c:pt idx="8">
                  <c:v>108892</c:v>
                </c:pt>
                <c:pt idx="9">
                  <c:v>1439</c:v>
                </c:pt>
                <c:pt idx="10">
                  <c:v>123768</c:v>
                </c:pt>
                <c:pt idx="11">
                  <c:v>191496</c:v>
                </c:pt>
                <c:pt idx="12">
                  <c:v>23199</c:v>
                </c:pt>
                <c:pt idx="13">
                  <c:v>462964</c:v>
                </c:pt>
                <c:pt idx="14">
                  <c:v>15756</c:v>
                </c:pt>
                <c:pt idx="15">
                  <c:v>163480</c:v>
                </c:pt>
                <c:pt idx="16">
                  <c:v>1914</c:v>
                </c:pt>
                <c:pt idx="17">
                  <c:v>3907</c:v>
                </c:pt>
              </c:numCache>
            </c:numRef>
          </c:val>
          <c:extLst>
            <c:ext xmlns:c16="http://schemas.microsoft.com/office/drawing/2014/chart" uri="{C3380CC4-5D6E-409C-BE32-E72D297353CC}">
              <c16:uniqueId val="{00000044-2CAD-EF49-BB19-BD5D0B9D8B58}"/>
            </c:ext>
          </c:extLst>
        </c:ser>
        <c:ser>
          <c:idx val="6"/>
          <c:order val="6"/>
          <c:tx>
            <c:strRef>
              <c:f>pivots!$K$37:$K$39</c:f>
              <c:strCache>
                <c:ptCount val="1"/>
                <c:pt idx="0">
                  <c:v>2013 - Employer</c:v>
                </c:pt>
              </c:strCache>
            </c:strRef>
          </c:tx>
          <c:spPr>
            <a:solidFill>
              <a:schemeClr val="accent1">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pivots!$K$40:$K$58</c:f>
              <c:numCache>
                <c:formatCode>General</c:formatCode>
                <c:ptCount val="18"/>
                <c:pt idx="0">
                  <c:v>280084</c:v>
                </c:pt>
                <c:pt idx="1">
                  <c:v>37568</c:v>
                </c:pt>
                <c:pt idx="2">
                  <c:v>18415</c:v>
                </c:pt>
                <c:pt idx="3">
                  <c:v>6</c:v>
                </c:pt>
                <c:pt idx="4">
                  <c:v>53991</c:v>
                </c:pt>
                <c:pt idx="5">
                  <c:v>57291</c:v>
                </c:pt>
                <c:pt idx="6">
                  <c:v>47179</c:v>
                </c:pt>
                <c:pt idx="8">
                  <c:v>81494</c:v>
                </c:pt>
                <c:pt idx="9">
                  <c:v>1574</c:v>
                </c:pt>
                <c:pt idx="10">
                  <c:v>86936</c:v>
                </c:pt>
                <c:pt idx="11">
                  <c:v>139381</c:v>
                </c:pt>
                <c:pt idx="12">
                  <c:v>37910</c:v>
                </c:pt>
                <c:pt idx="13">
                  <c:v>380137</c:v>
                </c:pt>
                <c:pt idx="14">
                  <c:v>11881</c:v>
                </c:pt>
                <c:pt idx="15">
                  <c:v>170838</c:v>
                </c:pt>
                <c:pt idx="16">
                  <c:v>2929</c:v>
                </c:pt>
                <c:pt idx="17">
                  <c:v>8177</c:v>
                </c:pt>
              </c:numCache>
            </c:numRef>
          </c:val>
          <c:extLst>
            <c:ext xmlns:c16="http://schemas.microsoft.com/office/drawing/2014/chart" uri="{C3380CC4-5D6E-409C-BE32-E72D297353CC}">
              <c16:uniqueId val="{00000045-2CAD-EF49-BB19-BD5D0B9D8B58}"/>
            </c:ext>
          </c:extLst>
        </c:ser>
        <c:ser>
          <c:idx val="7"/>
          <c:order val="7"/>
          <c:tx>
            <c:strRef>
              <c:f>pivots!$L$37:$L$39</c:f>
              <c:strCache>
                <c:ptCount val="1"/>
                <c:pt idx="0">
                  <c:v>2013 - Vacancies</c:v>
                </c:pt>
              </c:strCache>
            </c:strRef>
          </c:tx>
          <c:spPr>
            <a:solidFill>
              <a:schemeClr val="accent2">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pivots!$L$40:$L$58</c:f>
              <c:numCache>
                <c:formatCode>General</c:formatCode>
                <c:ptCount val="18"/>
                <c:pt idx="0">
                  <c:v>280084</c:v>
                </c:pt>
                <c:pt idx="1">
                  <c:v>37568</c:v>
                </c:pt>
                <c:pt idx="2">
                  <c:v>18415</c:v>
                </c:pt>
                <c:pt idx="3">
                  <c:v>6</c:v>
                </c:pt>
                <c:pt idx="4">
                  <c:v>53991</c:v>
                </c:pt>
                <c:pt idx="5">
                  <c:v>57291</c:v>
                </c:pt>
                <c:pt idx="6">
                  <c:v>47179</c:v>
                </c:pt>
                <c:pt idx="8">
                  <c:v>81494</c:v>
                </c:pt>
                <c:pt idx="9">
                  <c:v>1574</c:v>
                </c:pt>
                <c:pt idx="10">
                  <c:v>86936</c:v>
                </c:pt>
                <c:pt idx="11">
                  <c:v>139381</c:v>
                </c:pt>
                <c:pt idx="12">
                  <c:v>37910</c:v>
                </c:pt>
                <c:pt idx="13">
                  <c:v>380137</c:v>
                </c:pt>
                <c:pt idx="14">
                  <c:v>11881</c:v>
                </c:pt>
                <c:pt idx="15">
                  <c:v>170838</c:v>
                </c:pt>
                <c:pt idx="16">
                  <c:v>2929</c:v>
                </c:pt>
                <c:pt idx="17">
                  <c:v>8177</c:v>
                </c:pt>
              </c:numCache>
            </c:numRef>
          </c:val>
          <c:extLst>
            <c:ext xmlns:c16="http://schemas.microsoft.com/office/drawing/2014/chart" uri="{C3380CC4-5D6E-409C-BE32-E72D297353CC}">
              <c16:uniqueId val="{00000046-2CAD-EF49-BB19-BD5D0B9D8B58}"/>
            </c:ext>
          </c:extLst>
        </c:ser>
        <c:ser>
          <c:idx val="8"/>
          <c:order val="8"/>
          <c:tx>
            <c:strRef>
              <c:f>pivots!$N$37:$N$39</c:f>
              <c:strCache>
                <c:ptCount val="1"/>
                <c:pt idx="0">
                  <c:v>2014 - Employer</c:v>
                </c:pt>
              </c:strCache>
            </c:strRef>
          </c:tx>
          <c:spPr>
            <a:solidFill>
              <a:schemeClr val="accent3">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pivots!$N$40:$N$58</c:f>
              <c:numCache>
                <c:formatCode>General</c:formatCode>
                <c:ptCount val="18"/>
                <c:pt idx="0">
                  <c:v>190202</c:v>
                </c:pt>
                <c:pt idx="1">
                  <c:v>25084</c:v>
                </c:pt>
                <c:pt idx="2">
                  <c:v>12053</c:v>
                </c:pt>
                <c:pt idx="3">
                  <c:v>5</c:v>
                </c:pt>
                <c:pt idx="4">
                  <c:v>42839</c:v>
                </c:pt>
                <c:pt idx="5">
                  <c:v>41083</c:v>
                </c:pt>
                <c:pt idx="6">
                  <c:v>37169</c:v>
                </c:pt>
                <c:pt idx="8">
                  <c:v>57020</c:v>
                </c:pt>
                <c:pt idx="9">
                  <c:v>3117</c:v>
                </c:pt>
                <c:pt idx="10">
                  <c:v>84685</c:v>
                </c:pt>
                <c:pt idx="11">
                  <c:v>139839</c:v>
                </c:pt>
                <c:pt idx="12">
                  <c:v>20562</c:v>
                </c:pt>
                <c:pt idx="13">
                  <c:v>282184</c:v>
                </c:pt>
                <c:pt idx="14">
                  <c:v>12785</c:v>
                </c:pt>
                <c:pt idx="15">
                  <c:v>121525</c:v>
                </c:pt>
                <c:pt idx="16">
                  <c:v>4099</c:v>
                </c:pt>
                <c:pt idx="17">
                  <c:v>3547</c:v>
                </c:pt>
              </c:numCache>
            </c:numRef>
          </c:val>
          <c:extLst>
            <c:ext xmlns:c16="http://schemas.microsoft.com/office/drawing/2014/chart" uri="{C3380CC4-5D6E-409C-BE32-E72D297353CC}">
              <c16:uniqueId val="{00000047-2CAD-EF49-BB19-BD5D0B9D8B58}"/>
            </c:ext>
          </c:extLst>
        </c:ser>
        <c:ser>
          <c:idx val="9"/>
          <c:order val="9"/>
          <c:tx>
            <c:strRef>
              <c:f>pivots!$O$37:$O$39</c:f>
              <c:strCache>
                <c:ptCount val="1"/>
                <c:pt idx="0">
                  <c:v>2014 - Vacancies</c:v>
                </c:pt>
              </c:strCache>
            </c:strRef>
          </c:tx>
          <c:spPr>
            <a:solidFill>
              <a:schemeClr val="accent4">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pivots!$O$40:$O$58</c:f>
              <c:numCache>
                <c:formatCode>General</c:formatCode>
                <c:ptCount val="18"/>
                <c:pt idx="0">
                  <c:v>190202</c:v>
                </c:pt>
                <c:pt idx="1">
                  <c:v>25084</c:v>
                </c:pt>
                <c:pt idx="2">
                  <c:v>12053</c:v>
                </c:pt>
                <c:pt idx="3">
                  <c:v>5</c:v>
                </c:pt>
                <c:pt idx="4">
                  <c:v>42839</c:v>
                </c:pt>
                <c:pt idx="5">
                  <c:v>41083</c:v>
                </c:pt>
                <c:pt idx="6">
                  <c:v>37169</c:v>
                </c:pt>
                <c:pt idx="8">
                  <c:v>57020</c:v>
                </c:pt>
                <c:pt idx="9">
                  <c:v>3117</c:v>
                </c:pt>
                <c:pt idx="10">
                  <c:v>84685</c:v>
                </c:pt>
                <c:pt idx="11">
                  <c:v>139839</c:v>
                </c:pt>
                <c:pt idx="12">
                  <c:v>20562</c:v>
                </c:pt>
                <c:pt idx="13">
                  <c:v>282184</c:v>
                </c:pt>
                <c:pt idx="14">
                  <c:v>12785</c:v>
                </c:pt>
                <c:pt idx="15">
                  <c:v>121525</c:v>
                </c:pt>
                <c:pt idx="16">
                  <c:v>4099</c:v>
                </c:pt>
                <c:pt idx="17">
                  <c:v>3547</c:v>
                </c:pt>
              </c:numCache>
            </c:numRef>
          </c:val>
          <c:extLst>
            <c:ext xmlns:c16="http://schemas.microsoft.com/office/drawing/2014/chart" uri="{C3380CC4-5D6E-409C-BE32-E72D297353CC}">
              <c16:uniqueId val="{00000048-2CAD-EF49-BB19-BD5D0B9D8B58}"/>
            </c:ext>
          </c:extLst>
        </c:ser>
        <c:ser>
          <c:idx val="10"/>
          <c:order val="10"/>
          <c:tx>
            <c:strRef>
              <c:f>pivots!$Q$37:$Q$39</c:f>
              <c:strCache>
                <c:ptCount val="1"/>
                <c:pt idx="0">
                  <c:v>2015 - Employer</c:v>
                </c:pt>
              </c:strCache>
            </c:strRef>
          </c:tx>
          <c:spPr>
            <a:solidFill>
              <a:schemeClr val="accent5">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pivots!$Q$40:$Q$58</c:f>
              <c:numCache>
                <c:formatCode>General</c:formatCode>
                <c:ptCount val="18"/>
                <c:pt idx="0">
                  <c:v>155193</c:v>
                </c:pt>
                <c:pt idx="1">
                  <c:v>21909</c:v>
                </c:pt>
                <c:pt idx="2">
                  <c:v>10473</c:v>
                </c:pt>
                <c:pt idx="3">
                  <c:v>2</c:v>
                </c:pt>
                <c:pt idx="4">
                  <c:v>46296</c:v>
                </c:pt>
                <c:pt idx="5">
                  <c:v>34619</c:v>
                </c:pt>
                <c:pt idx="6">
                  <c:v>39007</c:v>
                </c:pt>
                <c:pt idx="8">
                  <c:v>56052</c:v>
                </c:pt>
                <c:pt idx="9">
                  <c:v>758</c:v>
                </c:pt>
                <c:pt idx="10">
                  <c:v>74521</c:v>
                </c:pt>
                <c:pt idx="11">
                  <c:v>191718</c:v>
                </c:pt>
                <c:pt idx="12">
                  <c:v>14754</c:v>
                </c:pt>
                <c:pt idx="13">
                  <c:v>302527</c:v>
                </c:pt>
                <c:pt idx="14">
                  <c:v>7419</c:v>
                </c:pt>
                <c:pt idx="15">
                  <c:v>126824</c:v>
                </c:pt>
                <c:pt idx="16">
                  <c:v>3464</c:v>
                </c:pt>
                <c:pt idx="17">
                  <c:v>5776</c:v>
                </c:pt>
              </c:numCache>
            </c:numRef>
          </c:val>
          <c:extLst>
            <c:ext xmlns:c16="http://schemas.microsoft.com/office/drawing/2014/chart" uri="{C3380CC4-5D6E-409C-BE32-E72D297353CC}">
              <c16:uniqueId val="{00000049-2CAD-EF49-BB19-BD5D0B9D8B58}"/>
            </c:ext>
          </c:extLst>
        </c:ser>
        <c:ser>
          <c:idx val="11"/>
          <c:order val="11"/>
          <c:tx>
            <c:strRef>
              <c:f>pivots!$R$37:$R$39</c:f>
              <c:strCache>
                <c:ptCount val="1"/>
                <c:pt idx="0">
                  <c:v>2015 - Vacancies</c:v>
                </c:pt>
              </c:strCache>
            </c:strRef>
          </c:tx>
          <c:spPr>
            <a:solidFill>
              <a:schemeClr val="accent6">
                <a:lumMod val="6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pivots!$R$40:$R$58</c:f>
              <c:numCache>
                <c:formatCode>General</c:formatCode>
                <c:ptCount val="18"/>
                <c:pt idx="0">
                  <c:v>155193</c:v>
                </c:pt>
                <c:pt idx="1">
                  <c:v>21909</c:v>
                </c:pt>
                <c:pt idx="2">
                  <c:v>10473</c:v>
                </c:pt>
                <c:pt idx="3">
                  <c:v>2</c:v>
                </c:pt>
                <c:pt idx="4">
                  <c:v>46296</c:v>
                </c:pt>
                <c:pt idx="5">
                  <c:v>34619</c:v>
                </c:pt>
                <c:pt idx="6">
                  <c:v>39007</c:v>
                </c:pt>
                <c:pt idx="8">
                  <c:v>56052</c:v>
                </c:pt>
                <c:pt idx="9">
                  <c:v>758</c:v>
                </c:pt>
                <c:pt idx="10">
                  <c:v>74521</c:v>
                </c:pt>
                <c:pt idx="11">
                  <c:v>191718</c:v>
                </c:pt>
                <c:pt idx="12">
                  <c:v>14754</c:v>
                </c:pt>
                <c:pt idx="13">
                  <c:v>302527</c:v>
                </c:pt>
                <c:pt idx="14">
                  <c:v>7419</c:v>
                </c:pt>
                <c:pt idx="15">
                  <c:v>126824</c:v>
                </c:pt>
                <c:pt idx="16">
                  <c:v>3464</c:v>
                </c:pt>
                <c:pt idx="17">
                  <c:v>5776</c:v>
                </c:pt>
              </c:numCache>
            </c:numRef>
          </c:val>
          <c:extLst>
            <c:ext xmlns:c16="http://schemas.microsoft.com/office/drawing/2014/chart" uri="{C3380CC4-5D6E-409C-BE32-E72D297353CC}">
              <c16:uniqueId val="{0000004A-2CAD-EF49-BB19-BD5D0B9D8B58}"/>
            </c:ext>
          </c:extLst>
        </c:ser>
        <c:ser>
          <c:idx val="12"/>
          <c:order val="12"/>
          <c:tx>
            <c:strRef>
              <c:f>pivots!$T$37:$T$39</c:f>
              <c:strCache>
                <c:ptCount val="1"/>
                <c:pt idx="0">
                  <c:v>2016 - Employer</c:v>
                </c:pt>
              </c:strCache>
            </c:strRef>
          </c:tx>
          <c:spPr>
            <a:solidFill>
              <a:schemeClr val="accent1">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pivots!$T$40:$T$58</c:f>
              <c:numCache>
                <c:formatCode>General</c:formatCode>
                <c:ptCount val="18"/>
                <c:pt idx="0">
                  <c:v>169149</c:v>
                </c:pt>
                <c:pt idx="1">
                  <c:v>19684</c:v>
                </c:pt>
                <c:pt idx="2">
                  <c:v>10619</c:v>
                </c:pt>
                <c:pt idx="3">
                  <c:v>1</c:v>
                </c:pt>
                <c:pt idx="4">
                  <c:v>34551</c:v>
                </c:pt>
                <c:pt idx="5">
                  <c:v>28004</c:v>
                </c:pt>
                <c:pt idx="6">
                  <c:v>24804</c:v>
                </c:pt>
                <c:pt idx="8">
                  <c:v>52318</c:v>
                </c:pt>
                <c:pt idx="9">
                  <c:v>1098</c:v>
                </c:pt>
                <c:pt idx="10">
                  <c:v>63274</c:v>
                </c:pt>
                <c:pt idx="11">
                  <c:v>123002</c:v>
                </c:pt>
                <c:pt idx="12">
                  <c:v>12442</c:v>
                </c:pt>
                <c:pt idx="13">
                  <c:v>243200</c:v>
                </c:pt>
                <c:pt idx="14">
                  <c:v>6079</c:v>
                </c:pt>
                <c:pt idx="15">
                  <c:v>83116</c:v>
                </c:pt>
                <c:pt idx="16">
                  <c:v>535</c:v>
                </c:pt>
                <c:pt idx="17">
                  <c:v>4819</c:v>
                </c:pt>
              </c:numCache>
            </c:numRef>
          </c:val>
          <c:extLst>
            <c:ext xmlns:c16="http://schemas.microsoft.com/office/drawing/2014/chart" uri="{C3380CC4-5D6E-409C-BE32-E72D297353CC}">
              <c16:uniqueId val="{0000004B-2CAD-EF49-BB19-BD5D0B9D8B58}"/>
            </c:ext>
          </c:extLst>
        </c:ser>
        <c:ser>
          <c:idx val="13"/>
          <c:order val="13"/>
          <c:tx>
            <c:strRef>
              <c:f>pivots!$U$37:$U$39</c:f>
              <c:strCache>
                <c:ptCount val="1"/>
                <c:pt idx="0">
                  <c:v>2016 - Vacancies</c:v>
                </c:pt>
              </c:strCache>
            </c:strRef>
          </c:tx>
          <c:spPr>
            <a:solidFill>
              <a:schemeClr val="accent2">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pivots!$U$40:$U$58</c:f>
              <c:numCache>
                <c:formatCode>General</c:formatCode>
                <c:ptCount val="18"/>
                <c:pt idx="0">
                  <c:v>169149</c:v>
                </c:pt>
                <c:pt idx="1">
                  <c:v>19684</c:v>
                </c:pt>
                <c:pt idx="2">
                  <c:v>10619</c:v>
                </c:pt>
                <c:pt idx="3">
                  <c:v>1</c:v>
                </c:pt>
                <c:pt idx="4">
                  <c:v>34551</c:v>
                </c:pt>
                <c:pt idx="5">
                  <c:v>28004</c:v>
                </c:pt>
                <c:pt idx="6">
                  <c:v>24804</c:v>
                </c:pt>
                <c:pt idx="8">
                  <c:v>52318</c:v>
                </c:pt>
                <c:pt idx="9">
                  <c:v>1098</c:v>
                </c:pt>
                <c:pt idx="10">
                  <c:v>63274</c:v>
                </c:pt>
                <c:pt idx="11">
                  <c:v>123002</c:v>
                </c:pt>
                <c:pt idx="12">
                  <c:v>12442</c:v>
                </c:pt>
                <c:pt idx="13">
                  <c:v>243200</c:v>
                </c:pt>
                <c:pt idx="14">
                  <c:v>6079</c:v>
                </c:pt>
                <c:pt idx="15">
                  <c:v>83116</c:v>
                </c:pt>
                <c:pt idx="16">
                  <c:v>535</c:v>
                </c:pt>
                <c:pt idx="17">
                  <c:v>4819</c:v>
                </c:pt>
              </c:numCache>
            </c:numRef>
          </c:val>
          <c:extLst>
            <c:ext xmlns:c16="http://schemas.microsoft.com/office/drawing/2014/chart" uri="{C3380CC4-5D6E-409C-BE32-E72D297353CC}">
              <c16:uniqueId val="{0000004C-2CAD-EF49-BB19-BD5D0B9D8B58}"/>
            </c:ext>
          </c:extLst>
        </c:ser>
        <c:ser>
          <c:idx val="14"/>
          <c:order val="14"/>
          <c:tx>
            <c:strRef>
              <c:f>pivots!$W$37:$W$39</c:f>
              <c:strCache>
                <c:ptCount val="1"/>
                <c:pt idx="0">
                  <c:v>2017 - Employer</c:v>
                </c:pt>
              </c:strCache>
            </c:strRef>
          </c:tx>
          <c:spPr>
            <a:solidFill>
              <a:schemeClr val="accent3">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pivots!$W$40:$W$58</c:f>
              <c:numCache>
                <c:formatCode>General</c:formatCode>
                <c:ptCount val="18"/>
                <c:pt idx="0">
                  <c:v>139823</c:v>
                </c:pt>
                <c:pt idx="1">
                  <c:v>15803</c:v>
                </c:pt>
                <c:pt idx="2">
                  <c:v>8366</c:v>
                </c:pt>
                <c:pt idx="4">
                  <c:v>26823</c:v>
                </c:pt>
                <c:pt idx="5">
                  <c:v>26191</c:v>
                </c:pt>
                <c:pt idx="6">
                  <c:v>29051</c:v>
                </c:pt>
                <c:pt idx="7">
                  <c:v>15</c:v>
                </c:pt>
                <c:pt idx="8">
                  <c:v>34123</c:v>
                </c:pt>
                <c:pt idx="9">
                  <c:v>939</c:v>
                </c:pt>
                <c:pt idx="10">
                  <c:v>40636</c:v>
                </c:pt>
                <c:pt idx="11">
                  <c:v>54349</c:v>
                </c:pt>
                <c:pt idx="12">
                  <c:v>7450</c:v>
                </c:pt>
                <c:pt idx="13">
                  <c:v>160529</c:v>
                </c:pt>
                <c:pt idx="14">
                  <c:v>2898</c:v>
                </c:pt>
                <c:pt idx="15">
                  <c:v>49170</c:v>
                </c:pt>
                <c:pt idx="16">
                  <c:v>1220</c:v>
                </c:pt>
                <c:pt idx="17">
                  <c:v>1253</c:v>
                </c:pt>
              </c:numCache>
            </c:numRef>
          </c:val>
          <c:extLst>
            <c:ext xmlns:c16="http://schemas.microsoft.com/office/drawing/2014/chart" uri="{C3380CC4-5D6E-409C-BE32-E72D297353CC}">
              <c16:uniqueId val="{0000004D-2CAD-EF49-BB19-BD5D0B9D8B58}"/>
            </c:ext>
          </c:extLst>
        </c:ser>
        <c:ser>
          <c:idx val="15"/>
          <c:order val="15"/>
          <c:tx>
            <c:strRef>
              <c:f>pivots!$X$37:$X$39</c:f>
              <c:strCache>
                <c:ptCount val="1"/>
                <c:pt idx="0">
                  <c:v>2017 - Vacancies</c:v>
                </c:pt>
              </c:strCache>
            </c:strRef>
          </c:tx>
          <c:spPr>
            <a:solidFill>
              <a:schemeClr val="accent4">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pivots!$X$40:$X$58</c:f>
              <c:numCache>
                <c:formatCode>General</c:formatCode>
                <c:ptCount val="18"/>
                <c:pt idx="0">
                  <c:v>139823</c:v>
                </c:pt>
                <c:pt idx="1">
                  <c:v>15803</c:v>
                </c:pt>
                <c:pt idx="2">
                  <c:v>8366</c:v>
                </c:pt>
                <c:pt idx="4">
                  <c:v>26823</c:v>
                </c:pt>
                <c:pt idx="5">
                  <c:v>26191</c:v>
                </c:pt>
                <c:pt idx="6">
                  <c:v>29051</c:v>
                </c:pt>
                <c:pt idx="7">
                  <c:v>15</c:v>
                </c:pt>
                <c:pt idx="8">
                  <c:v>34123</c:v>
                </c:pt>
                <c:pt idx="9">
                  <c:v>939</c:v>
                </c:pt>
                <c:pt idx="10">
                  <c:v>40636</c:v>
                </c:pt>
                <c:pt idx="11">
                  <c:v>54349</c:v>
                </c:pt>
                <c:pt idx="12">
                  <c:v>7450</c:v>
                </c:pt>
                <c:pt idx="13">
                  <c:v>160529</c:v>
                </c:pt>
                <c:pt idx="14">
                  <c:v>2898</c:v>
                </c:pt>
                <c:pt idx="15">
                  <c:v>49170</c:v>
                </c:pt>
                <c:pt idx="16">
                  <c:v>1220</c:v>
                </c:pt>
                <c:pt idx="17">
                  <c:v>1253</c:v>
                </c:pt>
              </c:numCache>
            </c:numRef>
          </c:val>
          <c:extLst>
            <c:ext xmlns:c16="http://schemas.microsoft.com/office/drawing/2014/chart" uri="{C3380CC4-5D6E-409C-BE32-E72D297353CC}">
              <c16:uniqueId val="{0000004E-2CAD-EF49-BB19-BD5D0B9D8B58}"/>
            </c:ext>
          </c:extLst>
        </c:ser>
        <c:ser>
          <c:idx val="16"/>
          <c:order val="16"/>
          <c:tx>
            <c:strRef>
              <c:f>pivots!$Z$37:$Z$39</c:f>
              <c:strCache>
                <c:ptCount val="1"/>
                <c:pt idx="0">
                  <c:v>2018 - Employer</c:v>
                </c:pt>
              </c:strCache>
            </c:strRef>
          </c:tx>
          <c:spPr>
            <a:solidFill>
              <a:schemeClr val="accent5">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pivots!$Z$40:$Z$58</c:f>
              <c:numCache>
                <c:formatCode>General</c:formatCode>
                <c:ptCount val="18"/>
                <c:pt idx="0">
                  <c:v>110698</c:v>
                </c:pt>
                <c:pt idx="1">
                  <c:v>15017</c:v>
                </c:pt>
                <c:pt idx="2">
                  <c:v>5494</c:v>
                </c:pt>
                <c:pt idx="4">
                  <c:v>25026</c:v>
                </c:pt>
                <c:pt idx="5">
                  <c:v>29631</c:v>
                </c:pt>
                <c:pt idx="6">
                  <c:v>20853</c:v>
                </c:pt>
                <c:pt idx="8">
                  <c:v>27816</c:v>
                </c:pt>
                <c:pt idx="9">
                  <c:v>251</c:v>
                </c:pt>
                <c:pt idx="10">
                  <c:v>41284</c:v>
                </c:pt>
                <c:pt idx="11">
                  <c:v>44848</c:v>
                </c:pt>
                <c:pt idx="12">
                  <c:v>3660</c:v>
                </c:pt>
                <c:pt idx="13">
                  <c:v>148170</c:v>
                </c:pt>
                <c:pt idx="14">
                  <c:v>4198</c:v>
                </c:pt>
                <c:pt idx="15">
                  <c:v>57877</c:v>
                </c:pt>
                <c:pt idx="16">
                  <c:v>302</c:v>
                </c:pt>
                <c:pt idx="17">
                  <c:v>1968</c:v>
                </c:pt>
              </c:numCache>
            </c:numRef>
          </c:val>
          <c:extLst>
            <c:ext xmlns:c16="http://schemas.microsoft.com/office/drawing/2014/chart" uri="{C3380CC4-5D6E-409C-BE32-E72D297353CC}">
              <c16:uniqueId val="{0000004F-2CAD-EF49-BB19-BD5D0B9D8B58}"/>
            </c:ext>
          </c:extLst>
        </c:ser>
        <c:ser>
          <c:idx val="17"/>
          <c:order val="17"/>
          <c:tx>
            <c:strRef>
              <c:f>pivots!$AA$37:$AA$39</c:f>
              <c:strCache>
                <c:ptCount val="1"/>
                <c:pt idx="0">
                  <c:v>2018 - Vacancies</c:v>
                </c:pt>
              </c:strCache>
            </c:strRef>
          </c:tx>
          <c:spPr>
            <a:solidFill>
              <a:schemeClr val="accent6">
                <a:lumMod val="80000"/>
                <a:lumOff val="20000"/>
              </a:schemeClr>
            </a:solidFill>
            <a:ln>
              <a:noFill/>
            </a:ln>
            <a:effectLst/>
          </c:spPr>
          <c:invertIfNegative val="0"/>
          <c:cat>
            <c:strRef>
              <c:f>pivots!$A$40:$A$58</c:f>
              <c:strCache>
                <c:ptCount val="18"/>
                <c:pt idx="0">
                  <c:v>Johor</c:v>
                </c:pt>
                <c:pt idx="1">
                  <c:v>Kedah</c:v>
                </c:pt>
                <c:pt idx="2">
                  <c:v>Kelantan</c:v>
                </c:pt>
                <c:pt idx="3">
                  <c:v>Luar Negara</c:v>
                </c:pt>
                <c:pt idx="4">
                  <c:v>Melaka</c:v>
                </c:pt>
                <c:pt idx="5">
                  <c:v>Negeri Sembilan</c:v>
                </c:pt>
                <c:pt idx="6">
                  <c:v>Pahang</c:v>
                </c:pt>
                <c:pt idx="7">
                  <c:v>Pelbagai Negeri</c:v>
                </c:pt>
                <c:pt idx="8">
                  <c:v>Perak</c:v>
                </c:pt>
                <c:pt idx="9">
                  <c:v>Perlis</c:v>
                </c:pt>
                <c:pt idx="10">
                  <c:v>Pulau Pinang</c:v>
                </c:pt>
                <c:pt idx="11">
                  <c:v>Sabah</c:v>
                </c:pt>
                <c:pt idx="12">
                  <c:v>Sarawak</c:v>
                </c:pt>
                <c:pt idx="13">
                  <c:v>Selangor</c:v>
                </c:pt>
                <c:pt idx="14">
                  <c:v>Terengganu</c:v>
                </c:pt>
                <c:pt idx="15">
                  <c:v>Wilayah Persekutuan Kuala Lumpur</c:v>
                </c:pt>
                <c:pt idx="16">
                  <c:v>Wilayah Persekutuan Labuan</c:v>
                </c:pt>
                <c:pt idx="17">
                  <c:v>Wilayah Persekutuan Putrajaya</c:v>
                </c:pt>
              </c:strCache>
            </c:strRef>
          </c:cat>
          <c:val>
            <c:numRef>
              <c:f>pivots!$AA$40:$AA$58</c:f>
              <c:numCache>
                <c:formatCode>General</c:formatCode>
                <c:ptCount val="18"/>
                <c:pt idx="0">
                  <c:v>110698</c:v>
                </c:pt>
                <c:pt idx="1">
                  <c:v>15017</c:v>
                </c:pt>
                <c:pt idx="2">
                  <c:v>5494</c:v>
                </c:pt>
                <c:pt idx="4">
                  <c:v>25026</c:v>
                </c:pt>
                <c:pt idx="5">
                  <c:v>29631</c:v>
                </c:pt>
                <c:pt idx="6">
                  <c:v>20853</c:v>
                </c:pt>
                <c:pt idx="8">
                  <c:v>27816</c:v>
                </c:pt>
                <c:pt idx="9">
                  <c:v>251</c:v>
                </c:pt>
                <c:pt idx="10">
                  <c:v>41284</c:v>
                </c:pt>
                <c:pt idx="11">
                  <c:v>44848</c:v>
                </c:pt>
                <c:pt idx="12">
                  <c:v>3660</c:v>
                </c:pt>
                <c:pt idx="13">
                  <c:v>148170</c:v>
                </c:pt>
                <c:pt idx="14">
                  <c:v>4198</c:v>
                </c:pt>
                <c:pt idx="15">
                  <c:v>57877</c:v>
                </c:pt>
                <c:pt idx="16">
                  <c:v>302</c:v>
                </c:pt>
                <c:pt idx="17">
                  <c:v>1968</c:v>
                </c:pt>
              </c:numCache>
            </c:numRef>
          </c:val>
          <c:extLst>
            <c:ext xmlns:c16="http://schemas.microsoft.com/office/drawing/2014/chart" uri="{C3380CC4-5D6E-409C-BE32-E72D297353CC}">
              <c16:uniqueId val="{00000050-2CAD-EF49-BB19-BD5D0B9D8B58}"/>
            </c:ext>
          </c:extLst>
        </c:ser>
        <c:dLbls>
          <c:showLegendKey val="0"/>
          <c:showVal val="0"/>
          <c:showCatName val="0"/>
          <c:showSerName val="0"/>
          <c:showPercent val="0"/>
          <c:showBubbleSize val="0"/>
        </c:dLbls>
        <c:gapWidth val="150"/>
        <c:axId val="2107451167"/>
        <c:axId val="2107452895"/>
      </c:barChart>
      <c:catAx>
        <c:axId val="210745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52895"/>
        <c:crosses val="autoZero"/>
        <c:auto val="1"/>
        <c:lblAlgn val="ctr"/>
        <c:lblOffset val="100"/>
        <c:noMultiLvlLbl val="0"/>
      </c:catAx>
      <c:valAx>
        <c:axId val="21074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Dashboard.xlsx]pivots!PivotTable2</c:name>
    <c:fmtId val="3"/>
  </c:pivotSource>
  <c:chart>
    <c:title>
      <c:tx>
        <c:rich>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r>
              <a:rPr lang="en-ID" sz="1600"/>
              <a:t>Foreign Worker Distribution by Nationality (2016)</a:t>
            </a:r>
            <a:r>
              <a:rPr lang="en-US" sz="1600"/>
              <a:t> </a:t>
            </a:r>
          </a:p>
        </c:rich>
      </c:tx>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pivots!$B$67</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E242-6D48-9B01-8358AF28BBA9}"/>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E242-6D48-9B01-8358AF28BBA9}"/>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E242-6D48-9B01-8358AF28BBA9}"/>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E242-6D48-9B01-8358AF28BBA9}"/>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9-E242-6D48-9B01-8358AF28BBA9}"/>
              </c:ext>
            </c:extLst>
          </c:dPt>
          <c:dPt>
            <c:idx val="5"/>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B-E242-6D48-9B01-8358AF28BBA9}"/>
              </c:ext>
            </c:extLst>
          </c:dPt>
          <c:dPt>
            <c:idx val="6"/>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0D-E242-6D48-9B01-8358AF28BBA9}"/>
              </c:ext>
            </c:extLst>
          </c:dPt>
          <c:dPt>
            <c:idx val="7"/>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0F-E242-6D48-9B01-8358AF28BBA9}"/>
              </c:ext>
            </c:extLst>
          </c:dPt>
          <c:dPt>
            <c:idx val="8"/>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11-E242-6D48-9B01-8358AF28BBA9}"/>
              </c:ext>
            </c:extLst>
          </c:dPt>
          <c:dPt>
            <c:idx val="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13-E242-6D48-9B01-8358AF28BBA9}"/>
              </c:ext>
            </c:extLst>
          </c:dPt>
          <c:dPt>
            <c:idx val="10"/>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15-E242-6D48-9B01-8358AF28BBA9}"/>
              </c:ext>
            </c:extLst>
          </c:dPt>
          <c:dPt>
            <c:idx val="11"/>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17-E242-6D48-9B01-8358AF28BBA9}"/>
              </c:ext>
            </c:extLst>
          </c:dPt>
          <c:dPt>
            <c:idx val="12"/>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extLst>
              <c:ext xmlns:c16="http://schemas.microsoft.com/office/drawing/2014/chart" uri="{C3380CC4-5D6E-409C-BE32-E72D297353CC}">
                <c16:uniqueId val="{00000019-E242-6D48-9B01-8358AF28BBA9}"/>
              </c:ext>
            </c:extLst>
          </c:dPt>
          <c:dPt>
            <c:idx val="13"/>
            <c:bubble3D val="0"/>
            <c:spPr>
              <a:pattFill prst="ltUpDiag">
                <a:fgClr>
                  <a:schemeClr val="accent4">
                    <a:lumMod val="60000"/>
                    <a:lumOff val="40000"/>
                  </a:schemeClr>
                </a:fgClr>
                <a:bgClr>
                  <a:schemeClr val="accent4">
                    <a:lumMod val="60000"/>
                    <a:lumOff val="40000"/>
                    <a:lumMod val="20000"/>
                    <a:lumOff val="80000"/>
                  </a:schemeClr>
                </a:bgClr>
              </a:pattFill>
              <a:ln w="19050">
                <a:solidFill>
                  <a:schemeClr val="lt1"/>
                </a:solidFill>
              </a:ln>
              <a:effectLst>
                <a:innerShdw blurRad="114300">
                  <a:schemeClr val="accent4">
                    <a:lumMod val="60000"/>
                    <a:lumOff val="40000"/>
                  </a:schemeClr>
                </a:innerShdw>
              </a:effectLst>
            </c:spPr>
            <c:extLst>
              <c:ext xmlns:c16="http://schemas.microsoft.com/office/drawing/2014/chart" uri="{C3380CC4-5D6E-409C-BE32-E72D297353CC}">
                <c16:uniqueId val="{0000001B-E242-6D48-9B01-8358AF28BBA9}"/>
              </c:ext>
            </c:extLst>
          </c:dPt>
          <c:dPt>
            <c:idx val="14"/>
            <c:bubble3D val="0"/>
            <c:spPr>
              <a:pattFill prst="ltUpDiag">
                <a:fgClr>
                  <a:schemeClr val="accent6">
                    <a:lumMod val="60000"/>
                    <a:lumOff val="40000"/>
                  </a:schemeClr>
                </a:fgClr>
                <a:bgClr>
                  <a:schemeClr val="accent6">
                    <a:lumMod val="60000"/>
                    <a:lumOff val="40000"/>
                    <a:lumMod val="20000"/>
                    <a:lumOff val="80000"/>
                  </a:schemeClr>
                </a:bgClr>
              </a:pattFill>
              <a:ln w="19050">
                <a:solidFill>
                  <a:schemeClr val="lt1"/>
                </a:solidFill>
              </a:ln>
              <a:effectLst>
                <a:innerShdw blurRad="114300">
                  <a:schemeClr val="accent6">
                    <a:lumMod val="60000"/>
                    <a:lumOff val="40000"/>
                  </a:schemeClr>
                </a:innerShdw>
              </a:effectLst>
            </c:spPr>
            <c:extLst>
              <c:ext xmlns:c16="http://schemas.microsoft.com/office/drawing/2014/chart" uri="{C3380CC4-5D6E-409C-BE32-E72D297353CC}">
                <c16:uniqueId val="{0000001D-E242-6D48-9B01-8358AF28BBA9}"/>
              </c:ext>
            </c:extLst>
          </c:dPt>
          <c:dPt>
            <c:idx val="15"/>
            <c:bubble3D val="0"/>
            <c:spPr>
              <a:pattFill prst="ltUpDiag">
                <a:fgClr>
                  <a:schemeClr val="accent2">
                    <a:lumMod val="50000"/>
                  </a:schemeClr>
                </a:fgClr>
                <a:bgClr>
                  <a:schemeClr val="accent2">
                    <a:lumMod val="50000"/>
                    <a:lumMod val="20000"/>
                    <a:lumOff val="80000"/>
                  </a:schemeClr>
                </a:bgClr>
              </a:pattFill>
              <a:ln w="19050">
                <a:solidFill>
                  <a:schemeClr val="lt1"/>
                </a:solidFill>
              </a:ln>
              <a:effectLst>
                <a:innerShdw blurRad="114300">
                  <a:schemeClr val="accent2">
                    <a:lumMod val="50000"/>
                  </a:schemeClr>
                </a:innerShdw>
              </a:effectLst>
            </c:spPr>
            <c:extLst>
              <c:ext xmlns:c16="http://schemas.microsoft.com/office/drawing/2014/chart" uri="{C3380CC4-5D6E-409C-BE32-E72D297353CC}">
                <c16:uniqueId val="{0000001F-E242-6D48-9B01-8358AF28BBA9}"/>
              </c:ext>
            </c:extLst>
          </c:dPt>
          <c:dPt>
            <c:idx val="16"/>
            <c:bubble3D val="0"/>
            <c:spPr>
              <a:pattFill prst="ltUpDiag">
                <a:fgClr>
                  <a:schemeClr val="accent4">
                    <a:lumMod val="50000"/>
                  </a:schemeClr>
                </a:fgClr>
                <a:bgClr>
                  <a:schemeClr val="accent4">
                    <a:lumMod val="50000"/>
                    <a:lumMod val="20000"/>
                    <a:lumOff val="80000"/>
                  </a:schemeClr>
                </a:bgClr>
              </a:pattFill>
              <a:ln w="19050">
                <a:solidFill>
                  <a:schemeClr val="lt1"/>
                </a:solidFill>
              </a:ln>
              <a:effectLst>
                <a:innerShdw blurRad="114300">
                  <a:schemeClr val="accent4">
                    <a:lumMod val="50000"/>
                  </a:schemeClr>
                </a:innerShdw>
              </a:effectLst>
            </c:spPr>
            <c:extLst>
              <c:ext xmlns:c16="http://schemas.microsoft.com/office/drawing/2014/chart" uri="{C3380CC4-5D6E-409C-BE32-E72D297353CC}">
                <c16:uniqueId val="{00000021-E242-6D48-9B01-8358AF28BBA9}"/>
              </c:ext>
            </c:extLst>
          </c:dPt>
          <c:dPt>
            <c:idx val="17"/>
            <c:bubble3D val="0"/>
            <c:spPr>
              <a:pattFill prst="ltUpDiag">
                <a:fgClr>
                  <a:schemeClr val="accent6">
                    <a:lumMod val="50000"/>
                  </a:schemeClr>
                </a:fgClr>
                <a:bgClr>
                  <a:schemeClr val="accent6">
                    <a:lumMod val="50000"/>
                    <a:lumMod val="20000"/>
                    <a:lumOff val="80000"/>
                  </a:schemeClr>
                </a:bgClr>
              </a:pattFill>
              <a:ln w="19050">
                <a:solidFill>
                  <a:schemeClr val="lt1"/>
                </a:solidFill>
              </a:ln>
              <a:effectLst>
                <a:innerShdw blurRad="114300">
                  <a:schemeClr val="accent6">
                    <a:lumMod val="50000"/>
                  </a:schemeClr>
                </a:innerShdw>
              </a:effectLst>
            </c:spPr>
            <c:extLst>
              <c:ext xmlns:c16="http://schemas.microsoft.com/office/drawing/2014/chart" uri="{C3380CC4-5D6E-409C-BE32-E72D297353CC}">
                <c16:uniqueId val="{00000023-E242-6D48-9B01-8358AF28BBA9}"/>
              </c:ext>
            </c:extLst>
          </c:dPt>
          <c:dPt>
            <c:idx val="18"/>
            <c:bubble3D val="0"/>
            <c:spPr>
              <a:pattFill prst="ltUpDiag">
                <a:fgClr>
                  <a:schemeClr val="accent2">
                    <a:lumMod val="70000"/>
                    <a:lumOff val="30000"/>
                  </a:schemeClr>
                </a:fgClr>
                <a:bgClr>
                  <a:schemeClr val="accent2">
                    <a:lumMod val="70000"/>
                    <a:lumOff val="30000"/>
                    <a:lumMod val="20000"/>
                    <a:lumOff val="80000"/>
                  </a:schemeClr>
                </a:bgClr>
              </a:pattFill>
              <a:ln w="19050">
                <a:solidFill>
                  <a:schemeClr val="lt1"/>
                </a:solidFill>
              </a:ln>
              <a:effectLst>
                <a:innerShdw blurRad="114300">
                  <a:schemeClr val="accent2">
                    <a:lumMod val="70000"/>
                    <a:lumOff val="30000"/>
                  </a:schemeClr>
                </a:innerShdw>
              </a:effectLst>
            </c:spPr>
            <c:extLst>
              <c:ext xmlns:c16="http://schemas.microsoft.com/office/drawing/2014/chart" uri="{C3380CC4-5D6E-409C-BE32-E72D297353CC}">
                <c16:uniqueId val="{00000025-E242-6D48-9B01-8358AF28BBA9}"/>
              </c:ext>
            </c:extLst>
          </c:dPt>
          <c:dPt>
            <c:idx val="19"/>
            <c:bubble3D val="0"/>
            <c:spPr>
              <a:pattFill prst="ltUpDiag">
                <a:fgClr>
                  <a:schemeClr val="accent4">
                    <a:lumMod val="70000"/>
                    <a:lumOff val="30000"/>
                  </a:schemeClr>
                </a:fgClr>
                <a:bgClr>
                  <a:schemeClr val="accent4">
                    <a:lumMod val="70000"/>
                    <a:lumOff val="30000"/>
                    <a:lumMod val="20000"/>
                    <a:lumOff val="80000"/>
                  </a:schemeClr>
                </a:bgClr>
              </a:pattFill>
              <a:ln w="19050">
                <a:solidFill>
                  <a:schemeClr val="lt1"/>
                </a:solidFill>
              </a:ln>
              <a:effectLst>
                <a:innerShdw blurRad="114300">
                  <a:schemeClr val="accent4">
                    <a:lumMod val="70000"/>
                    <a:lumOff val="30000"/>
                  </a:schemeClr>
                </a:innerShdw>
              </a:effectLst>
            </c:spPr>
            <c:extLst>
              <c:ext xmlns:c16="http://schemas.microsoft.com/office/drawing/2014/chart" uri="{C3380CC4-5D6E-409C-BE32-E72D297353CC}">
                <c16:uniqueId val="{00000027-E242-6D48-9B01-8358AF28BBA9}"/>
              </c:ext>
            </c:extLst>
          </c:dPt>
          <c:dPt>
            <c:idx val="20"/>
            <c:bubble3D val="0"/>
            <c:spPr>
              <a:pattFill prst="ltUpDiag">
                <a:fgClr>
                  <a:schemeClr val="accent6">
                    <a:lumMod val="70000"/>
                    <a:lumOff val="30000"/>
                  </a:schemeClr>
                </a:fgClr>
                <a:bgClr>
                  <a:schemeClr val="accent6">
                    <a:lumMod val="70000"/>
                    <a:lumOff val="30000"/>
                    <a:lumMod val="20000"/>
                    <a:lumOff val="80000"/>
                  </a:schemeClr>
                </a:bgClr>
              </a:pattFill>
              <a:ln w="19050">
                <a:solidFill>
                  <a:schemeClr val="lt1"/>
                </a:solidFill>
              </a:ln>
              <a:effectLst>
                <a:innerShdw blurRad="114300">
                  <a:schemeClr val="accent6">
                    <a:lumMod val="70000"/>
                    <a:lumOff val="30000"/>
                  </a:schemeClr>
                </a:innerShdw>
              </a:effectLst>
            </c:spPr>
            <c:extLst>
              <c:ext xmlns:c16="http://schemas.microsoft.com/office/drawing/2014/chart" uri="{C3380CC4-5D6E-409C-BE32-E72D297353CC}">
                <c16:uniqueId val="{00000029-E242-6D48-9B01-8358AF28BBA9}"/>
              </c:ext>
            </c:extLst>
          </c:dPt>
          <c:dPt>
            <c:idx val="21"/>
            <c:bubble3D val="0"/>
            <c:spPr>
              <a:pattFill prst="ltUpDiag">
                <a:fgClr>
                  <a:schemeClr val="accent2">
                    <a:lumMod val="70000"/>
                  </a:schemeClr>
                </a:fgClr>
                <a:bgClr>
                  <a:schemeClr val="accent2">
                    <a:lumMod val="70000"/>
                    <a:lumMod val="20000"/>
                    <a:lumOff val="80000"/>
                  </a:schemeClr>
                </a:bgClr>
              </a:pattFill>
              <a:ln w="19050">
                <a:solidFill>
                  <a:schemeClr val="lt1"/>
                </a:solidFill>
              </a:ln>
              <a:effectLst>
                <a:innerShdw blurRad="114300">
                  <a:schemeClr val="accent2">
                    <a:lumMod val="70000"/>
                  </a:schemeClr>
                </a:innerShdw>
              </a:effectLst>
            </c:spPr>
            <c:extLst>
              <c:ext xmlns:c16="http://schemas.microsoft.com/office/drawing/2014/chart" uri="{C3380CC4-5D6E-409C-BE32-E72D297353CC}">
                <c16:uniqueId val="{0000002B-E242-6D48-9B01-8358AF28BBA9}"/>
              </c:ext>
            </c:extLst>
          </c:dPt>
          <c:dPt>
            <c:idx val="22"/>
            <c:bubble3D val="0"/>
            <c:spPr>
              <a:pattFill prst="ltUpDiag">
                <a:fgClr>
                  <a:schemeClr val="accent4">
                    <a:lumMod val="70000"/>
                  </a:schemeClr>
                </a:fgClr>
                <a:bgClr>
                  <a:schemeClr val="accent4">
                    <a:lumMod val="70000"/>
                    <a:lumMod val="20000"/>
                    <a:lumOff val="80000"/>
                  </a:schemeClr>
                </a:bgClr>
              </a:pattFill>
              <a:ln w="19050">
                <a:solidFill>
                  <a:schemeClr val="lt1"/>
                </a:solidFill>
              </a:ln>
              <a:effectLst>
                <a:innerShdw blurRad="114300">
                  <a:schemeClr val="accent4">
                    <a:lumMod val="70000"/>
                  </a:schemeClr>
                </a:innerShdw>
              </a:effectLst>
            </c:spPr>
            <c:extLst>
              <c:ext xmlns:c16="http://schemas.microsoft.com/office/drawing/2014/chart" uri="{C3380CC4-5D6E-409C-BE32-E72D297353CC}">
                <c16:uniqueId val="{0000002D-E242-6D48-9B01-8358AF28BBA9}"/>
              </c:ext>
            </c:extLst>
          </c:dPt>
          <c:dPt>
            <c:idx val="23"/>
            <c:bubble3D val="0"/>
            <c:spPr>
              <a:pattFill prst="ltUpDiag">
                <a:fgClr>
                  <a:schemeClr val="accent6">
                    <a:lumMod val="70000"/>
                  </a:schemeClr>
                </a:fgClr>
                <a:bgClr>
                  <a:schemeClr val="accent6">
                    <a:lumMod val="70000"/>
                    <a:lumMod val="20000"/>
                    <a:lumOff val="80000"/>
                  </a:schemeClr>
                </a:bgClr>
              </a:pattFill>
              <a:ln w="19050">
                <a:solidFill>
                  <a:schemeClr val="lt1"/>
                </a:solidFill>
              </a:ln>
              <a:effectLst>
                <a:innerShdw blurRad="114300">
                  <a:schemeClr val="accent6">
                    <a:lumMod val="70000"/>
                  </a:schemeClr>
                </a:innerShdw>
              </a:effectLst>
            </c:spPr>
            <c:extLst>
              <c:ext xmlns:c16="http://schemas.microsoft.com/office/drawing/2014/chart" uri="{C3380CC4-5D6E-409C-BE32-E72D297353CC}">
                <c16:uniqueId val="{0000002F-E242-6D48-9B01-8358AF28BBA9}"/>
              </c:ext>
            </c:extLst>
          </c:dPt>
          <c:cat>
            <c:strRef>
              <c:f>pivots!$A$68:$A$92</c:f>
              <c:strCache>
                <c:ptCount val="24"/>
                <c:pt idx="0">
                  <c:v>Spain</c:v>
                </c:pt>
                <c:pt idx="1">
                  <c:v>Indonesia</c:v>
                </c:pt>
                <c:pt idx="2">
                  <c:v>Pakistan</c:v>
                </c:pt>
                <c:pt idx="3">
                  <c:v>Bangladesh</c:v>
                </c:pt>
                <c:pt idx="4">
                  <c:v>Myanmar</c:v>
                </c:pt>
                <c:pt idx="5">
                  <c:v>China</c:v>
                </c:pt>
                <c:pt idx="6">
                  <c:v>Thailand</c:v>
                </c:pt>
                <c:pt idx="7">
                  <c:v>Australia</c:v>
                </c:pt>
                <c:pt idx="8">
                  <c:v>Oman</c:v>
                </c:pt>
                <c:pt idx="9">
                  <c:v>Cambodia</c:v>
                </c:pt>
                <c:pt idx="10">
                  <c:v>Nepal</c:v>
                </c:pt>
                <c:pt idx="11">
                  <c:v>Bahrain</c:v>
                </c:pt>
                <c:pt idx="12">
                  <c:v>Korea, Republic Of</c:v>
                </c:pt>
                <c:pt idx="13">
                  <c:v>Vietnam</c:v>
                </c:pt>
                <c:pt idx="14">
                  <c:v>Maldives</c:v>
                </c:pt>
                <c:pt idx="15">
                  <c:v>Jamaica</c:v>
                </c:pt>
                <c:pt idx="16">
                  <c:v>Antartica</c:v>
                </c:pt>
                <c:pt idx="17">
                  <c:v>India</c:v>
                </c:pt>
                <c:pt idx="18">
                  <c:v>Afghanistan</c:v>
                </c:pt>
                <c:pt idx="19">
                  <c:v>Anguilla</c:v>
                </c:pt>
                <c:pt idx="20">
                  <c:v>Fiji</c:v>
                </c:pt>
                <c:pt idx="21">
                  <c:v>Philippines</c:v>
                </c:pt>
                <c:pt idx="22">
                  <c:v>Korea, Democratic People's Republic Of</c:v>
                </c:pt>
                <c:pt idx="23">
                  <c:v>Malaysia</c:v>
                </c:pt>
              </c:strCache>
            </c:strRef>
          </c:cat>
          <c:val>
            <c:numRef>
              <c:f>pivots!$B$68:$B$92</c:f>
              <c:numCache>
                <c:formatCode>General</c:formatCode>
                <c:ptCount val="24"/>
                <c:pt idx="0">
                  <c:v>10000</c:v>
                </c:pt>
                <c:pt idx="1">
                  <c:v>629</c:v>
                </c:pt>
                <c:pt idx="2">
                  <c:v>160</c:v>
                </c:pt>
                <c:pt idx="3">
                  <c:v>153</c:v>
                </c:pt>
                <c:pt idx="4">
                  <c:v>110</c:v>
                </c:pt>
                <c:pt idx="5">
                  <c:v>99</c:v>
                </c:pt>
                <c:pt idx="6">
                  <c:v>55</c:v>
                </c:pt>
                <c:pt idx="7">
                  <c:v>50</c:v>
                </c:pt>
                <c:pt idx="8">
                  <c:v>35</c:v>
                </c:pt>
                <c:pt idx="9">
                  <c:v>31</c:v>
                </c:pt>
                <c:pt idx="10">
                  <c:v>30</c:v>
                </c:pt>
                <c:pt idx="11">
                  <c:v>20</c:v>
                </c:pt>
                <c:pt idx="12">
                  <c:v>20</c:v>
                </c:pt>
                <c:pt idx="13">
                  <c:v>13</c:v>
                </c:pt>
                <c:pt idx="14">
                  <c:v>10</c:v>
                </c:pt>
                <c:pt idx="15">
                  <c:v>10</c:v>
                </c:pt>
                <c:pt idx="16">
                  <c:v>5</c:v>
                </c:pt>
                <c:pt idx="17">
                  <c:v>5</c:v>
                </c:pt>
                <c:pt idx="18">
                  <c:v>4</c:v>
                </c:pt>
                <c:pt idx="19">
                  <c:v>2</c:v>
                </c:pt>
                <c:pt idx="20">
                  <c:v>1</c:v>
                </c:pt>
                <c:pt idx="21">
                  <c:v>1</c:v>
                </c:pt>
                <c:pt idx="22">
                  <c:v>1</c:v>
                </c:pt>
                <c:pt idx="23">
                  <c:v>0</c:v>
                </c:pt>
              </c:numCache>
            </c:numRef>
          </c:val>
          <c:extLst>
            <c:ext xmlns:c16="http://schemas.microsoft.com/office/drawing/2014/chart" uri="{C3380CC4-5D6E-409C-BE32-E72D297353CC}">
              <c16:uniqueId val="{00000030-E242-6D48-9B01-8358AF28BB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Dashboard.xlsx]pivots!PivotTable5</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s>
    <c:plotArea>
      <c:layout/>
      <c:ofPieChart>
        <c:ofPieType val="pie"/>
        <c:varyColors val="1"/>
        <c:ser>
          <c:idx val="0"/>
          <c:order val="0"/>
          <c:tx>
            <c:strRef>
              <c:f>pivots!$F$70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63E-D94A-88F0-2E678367F1A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63E-D94A-88F0-2E678367F1A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63E-D94A-88F0-2E678367F1A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63E-D94A-88F0-2E678367F1A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763E-D94A-88F0-2E678367F1A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763E-D94A-88F0-2E678367F1A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763E-D94A-88F0-2E678367F1AD}"/>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763E-D94A-88F0-2E678367F1AD}"/>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763E-D94A-88F0-2E678367F1AD}"/>
              </c:ext>
            </c:extLst>
          </c:dPt>
          <c:cat>
            <c:strRef>
              <c:f>pivots!$E$71:$E$79</c:f>
              <c:strCache>
                <c:ptCount val="8"/>
                <c:pt idx="0">
                  <c:v>PEKERJAAN ASAS</c:v>
                </c:pt>
                <c:pt idx="1">
                  <c:v>PEKERJA MAHIR PERTANIAN, PERHUTANAN, DAN PERIKANAN</c:v>
                </c:pt>
                <c:pt idx="2">
                  <c:v>OPERATOR LOJI DAN MESIN PEMASANG</c:v>
                </c:pt>
                <c:pt idx="3">
                  <c:v>PROFESIONAL</c:v>
                </c:pt>
                <c:pt idx="4">
                  <c:v>JURUTEKNIK DAN PROFESIONAL BERSEKUTU</c:v>
                </c:pt>
                <c:pt idx="5">
                  <c:v>PENGURUS</c:v>
                </c:pt>
                <c:pt idx="6">
                  <c:v>PEKERJA KEMAHIRAN DAN PEKERJA PERTUKANGAN YANG BERKAITAN</c:v>
                </c:pt>
                <c:pt idx="7">
                  <c:v>PEKERJA PERKHIDMATAN DAN JUALAN</c:v>
                </c:pt>
              </c:strCache>
            </c:strRef>
          </c:cat>
          <c:val>
            <c:numRef>
              <c:f>pivots!$F$71:$F$79</c:f>
              <c:numCache>
                <c:formatCode>General</c:formatCode>
                <c:ptCount val="8"/>
                <c:pt idx="0">
                  <c:v>10355</c:v>
                </c:pt>
                <c:pt idx="1">
                  <c:v>530</c:v>
                </c:pt>
                <c:pt idx="2">
                  <c:v>149</c:v>
                </c:pt>
                <c:pt idx="3">
                  <c:v>142</c:v>
                </c:pt>
                <c:pt idx="4">
                  <c:v>122</c:v>
                </c:pt>
                <c:pt idx="5">
                  <c:v>70</c:v>
                </c:pt>
                <c:pt idx="6">
                  <c:v>50</c:v>
                </c:pt>
                <c:pt idx="7">
                  <c:v>26</c:v>
                </c:pt>
              </c:numCache>
            </c:numRef>
          </c:val>
          <c:extLst>
            <c:ext xmlns:c16="http://schemas.microsoft.com/office/drawing/2014/chart" uri="{C3380CC4-5D6E-409C-BE32-E72D297353CC}">
              <c16:uniqueId val="{00000012-763E-D94A-88F0-2E678367F1AD}"/>
            </c:ext>
          </c:extLst>
        </c:ser>
        <c:dLbls>
          <c:dLblPos val="bestFit"/>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Finding Duration Upon Graduation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pivots!$L$70:$L$71</c:f>
              <c:strCache>
                <c:ptCount val="1"/>
                <c:pt idx="0">
                  <c:v>&gt; 12 bulan</c:v>
                </c:pt>
              </c:strCache>
            </c:strRef>
          </c:tx>
          <c:spPr>
            <a:solidFill>
              <a:schemeClr val="accent1"/>
            </a:solidFill>
            <a:ln>
              <a:noFill/>
            </a:ln>
            <a:effectLst/>
          </c:spPr>
          <c:invertIfNegative val="0"/>
          <c:cat>
            <c:strRef>
              <c:f>pivots!$K$72:$K$78</c:f>
              <c:strCache>
                <c:ptCount val="7"/>
                <c:pt idx="0">
                  <c:v>Eksekutif / Pengurusan</c:v>
                </c:pt>
                <c:pt idx="1">
                  <c:v>Juruteknik / Mekanik</c:v>
                </c:pt>
                <c:pt idx="2">
                  <c:v>Jurutera / Pembantu Jurutera</c:v>
                </c:pt>
                <c:pt idx="3">
                  <c:v>Lain-Lain</c:v>
                </c:pt>
                <c:pt idx="4">
                  <c:v>Operator / Pengendali Mesin</c:v>
                </c:pt>
                <c:pt idx="5">
                  <c:v>Pengajar / PPLV</c:v>
                </c:pt>
                <c:pt idx="6">
                  <c:v>Penyelia</c:v>
                </c:pt>
              </c:strCache>
            </c:strRef>
          </c:cat>
          <c:val>
            <c:numRef>
              <c:f>pivots!$L$72:$L$78</c:f>
              <c:numCache>
                <c:formatCode>General</c:formatCode>
                <c:ptCount val="7"/>
                <c:pt idx="0">
                  <c:v>1</c:v>
                </c:pt>
                <c:pt idx="1">
                  <c:v>15</c:v>
                </c:pt>
                <c:pt idx="2">
                  <c:v>1</c:v>
                </c:pt>
                <c:pt idx="3">
                  <c:v>15</c:v>
                </c:pt>
                <c:pt idx="4">
                  <c:v>4.5</c:v>
                </c:pt>
                <c:pt idx="5">
                  <c:v>1</c:v>
                </c:pt>
                <c:pt idx="6">
                  <c:v>3</c:v>
                </c:pt>
              </c:numCache>
            </c:numRef>
          </c:val>
          <c:extLst>
            <c:ext xmlns:c16="http://schemas.microsoft.com/office/drawing/2014/chart" uri="{C3380CC4-5D6E-409C-BE32-E72D297353CC}">
              <c16:uniqueId val="{00000000-9A18-6C48-AFC3-D8F30271D781}"/>
            </c:ext>
          </c:extLst>
        </c:ser>
        <c:ser>
          <c:idx val="1"/>
          <c:order val="1"/>
          <c:tx>
            <c:strRef>
              <c:f>pivots!$M$70:$M$71</c:f>
              <c:strCache>
                <c:ptCount val="1"/>
                <c:pt idx="0">
                  <c:v>1 - 2 bulan</c:v>
                </c:pt>
              </c:strCache>
            </c:strRef>
          </c:tx>
          <c:spPr>
            <a:solidFill>
              <a:schemeClr val="accent2"/>
            </a:solidFill>
            <a:ln>
              <a:noFill/>
            </a:ln>
            <a:effectLst/>
          </c:spPr>
          <c:invertIfNegative val="0"/>
          <c:cat>
            <c:strRef>
              <c:f>pivots!$K$72:$K$78</c:f>
              <c:strCache>
                <c:ptCount val="7"/>
                <c:pt idx="0">
                  <c:v>Eksekutif / Pengurusan</c:v>
                </c:pt>
                <c:pt idx="1">
                  <c:v>Juruteknik / Mekanik</c:v>
                </c:pt>
                <c:pt idx="2">
                  <c:v>Jurutera / Pembantu Jurutera</c:v>
                </c:pt>
                <c:pt idx="3">
                  <c:v>Lain-Lain</c:v>
                </c:pt>
                <c:pt idx="4">
                  <c:v>Operator / Pengendali Mesin</c:v>
                </c:pt>
                <c:pt idx="5">
                  <c:v>Pengajar / PPLV</c:v>
                </c:pt>
                <c:pt idx="6">
                  <c:v>Penyelia</c:v>
                </c:pt>
              </c:strCache>
            </c:strRef>
          </c:cat>
          <c:val>
            <c:numRef>
              <c:f>pivots!$M$72:$M$78</c:f>
              <c:numCache>
                <c:formatCode>General</c:formatCode>
                <c:ptCount val="7"/>
                <c:pt idx="0">
                  <c:v>50</c:v>
                </c:pt>
                <c:pt idx="1">
                  <c:v>938.5</c:v>
                </c:pt>
                <c:pt idx="2">
                  <c:v>52.5</c:v>
                </c:pt>
                <c:pt idx="3">
                  <c:v>411</c:v>
                </c:pt>
                <c:pt idx="4">
                  <c:v>150.5</c:v>
                </c:pt>
                <c:pt idx="5">
                  <c:v>13.5</c:v>
                </c:pt>
                <c:pt idx="6">
                  <c:v>58.5</c:v>
                </c:pt>
              </c:numCache>
            </c:numRef>
          </c:val>
          <c:extLst>
            <c:ext xmlns:c16="http://schemas.microsoft.com/office/drawing/2014/chart" uri="{C3380CC4-5D6E-409C-BE32-E72D297353CC}">
              <c16:uniqueId val="{00000001-9A18-6C48-AFC3-D8F30271D781}"/>
            </c:ext>
          </c:extLst>
        </c:ser>
        <c:ser>
          <c:idx val="2"/>
          <c:order val="2"/>
          <c:tx>
            <c:strRef>
              <c:f>pivots!$N$70:$N$71</c:f>
              <c:strCache>
                <c:ptCount val="1"/>
                <c:pt idx="0">
                  <c:v>10 - 12 bulan</c:v>
                </c:pt>
              </c:strCache>
            </c:strRef>
          </c:tx>
          <c:spPr>
            <a:solidFill>
              <a:schemeClr val="accent3"/>
            </a:solidFill>
            <a:ln>
              <a:noFill/>
            </a:ln>
            <a:effectLst/>
          </c:spPr>
          <c:invertIfNegative val="0"/>
          <c:cat>
            <c:strRef>
              <c:f>pivots!$K$72:$K$78</c:f>
              <c:strCache>
                <c:ptCount val="7"/>
                <c:pt idx="0">
                  <c:v>Eksekutif / Pengurusan</c:v>
                </c:pt>
                <c:pt idx="1">
                  <c:v>Juruteknik / Mekanik</c:v>
                </c:pt>
                <c:pt idx="2">
                  <c:v>Jurutera / Pembantu Jurutera</c:v>
                </c:pt>
                <c:pt idx="3">
                  <c:v>Lain-Lain</c:v>
                </c:pt>
                <c:pt idx="4">
                  <c:v>Operator / Pengendali Mesin</c:v>
                </c:pt>
                <c:pt idx="5">
                  <c:v>Pengajar / PPLV</c:v>
                </c:pt>
                <c:pt idx="6">
                  <c:v>Penyelia</c:v>
                </c:pt>
              </c:strCache>
            </c:strRef>
          </c:cat>
          <c:val>
            <c:numRef>
              <c:f>pivots!$N$72:$N$78</c:f>
              <c:numCache>
                <c:formatCode>General</c:formatCode>
                <c:ptCount val="7"/>
                <c:pt idx="0">
                  <c:v>3</c:v>
                </c:pt>
                <c:pt idx="1">
                  <c:v>36.5</c:v>
                </c:pt>
                <c:pt idx="2">
                  <c:v>2</c:v>
                </c:pt>
                <c:pt idx="3">
                  <c:v>24</c:v>
                </c:pt>
                <c:pt idx="4">
                  <c:v>8</c:v>
                </c:pt>
                <c:pt idx="5">
                  <c:v>1</c:v>
                </c:pt>
                <c:pt idx="6">
                  <c:v>3.5</c:v>
                </c:pt>
              </c:numCache>
            </c:numRef>
          </c:val>
          <c:extLst>
            <c:ext xmlns:c16="http://schemas.microsoft.com/office/drawing/2014/chart" uri="{C3380CC4-5D6E-409C-BE32-E72D297353CC}">
              <c16:uniqueId val="{00000002-9A18-6C48-AFC3-D8F30271D781}"/>
            </c:ext>
          </c:extLst>
        </c:ser>
        <c:ser>
          <c:idx val="3"/>
          <c:order val="3"/>
          <c:tx>
            <c:strRef>
              <c:f>pivots!$O$70:$O$71</c:f>
              <c:strCache>
                <c:ptCount val="1"/>
                <c:pt idx="0">
                  <c:v>3 - 5 bulan</c:v>
                </c:pt>
              </c:strCache>
            </c:strRef>
          </c:tx>
          <c:spPr>
            <a:solidFill>
              <a:schemeClr val="accent4"/>
            </a:solidFill>
            <a:ln>
              <a:noFill/>
            </a:ln>
            <a:effectLst/>
          </c:spPr>
          <c:invertIfNegative val="0"/>
          <c:cat>
            <c:strRef>
              <c:f>pivots!$K$72:$K$78</c:f>
              <c:strCache>
                <c:ptCount val="7"/>
                <c:pt idx="0">
                  <c:v>Eksekutif / Pengurusan</c:v>
                </c:pt>
                <c:pt idx="1">
                  <c:v>Juruteknik / Mekanik</c:v>
                </c:pt>
                <c:pt idx="2">
                  <c:v>Jurutera / Pembantu Jurutera</c:v>
                </c:pt>
                <c:pt idx="3">
                  <c:v>Lain-Lain</c:v>
                </c:pt>
                <c:pt idx="4">
                  <c:v>Operator / Pengendali Mesin</c:v>
                </c:pt>
                <c:pt idx="5">
                  <c:v>Pengajar / PPLV</c:v>
                </c:pt>
                <c:pt idx="6">
                  <c:v>Penyelia</c:v>
                </c:pt>
              </c:strCache>
            </c:strRef>
          </c:cat>
          <c:val>
            <c:numRef>
              <c:f>pivots!$O$72:$O$78</c:f>
              <c:numCache>
                <c:formatCode>General</c:formatCode>
                <c:ptCount val="7"/>
                <c:pt idx="0">
                  <c:v>26</c:v>
                </c:pt>
                <c:pt idx="1">
                  <c:v>462</c:v>
                </c:pt>
                <c:pt idx="2">
                  <c:v>32.5</c:v>
                </c:pt>
                <c:pt idx="3">
                  <c:v>263.5</c:v>
                </c:pt>
                <c:pt idx="4">
                  <c:v>80.5</c:v>
                </c:pt>
                <c:pt idx="5">
                  <c:v>5</c:v>
                </c:pt>
                <c:pt idx="6">
                  <c:v>25.5</c:v>
                </c:pt>
              </c:numCache>
            </c:numRef>
          </c:val>
          <c:extLst>
            <c:ext xmlns:c16="http://schemas.microsoft.com/office/drawing/2014/chart" uri="{C3380CC4-5D6E-409C-BE32-E72D297353CC}">
              <c16:uniqueId val="{00000003-9A18-6C48-AFC3-D8F30271D781}"/>
            </c:ext>
          </c:extLst>
        </c:ser>
        <c:ser>
          <c:idx val="4"/>
          <c:order val="4"/>
          <c:tx>
            <c:strRef>
              <c:f>pivots!$P$70:$P$71</c:f>
              <c:strCache>
                <c:ptCount val="1"/>
                <c:pt idx="0">
                  <c:v>6 - 9 bulan</c:v>
                </c:pt>
              </c:strCache>
            </c:strRef>
          </c:tx>
          <c:spPr>
            <a:solidFill>
              <a:schemeClr val="accent5"/>
            </a:solidFill>
            <a:ln>
              <a:noFill/>
            </a:ln>
            <a:effectLst/>
          </c:spPr>
          <c:invertIfNegative val="0"/>
          <c:cat>
            <c:strRef>
              <c:f>pivots!$K$72:$K$78</c:f>
              <c:strCache>
                <c:ptCount val="7"/>
                <c:pt idx="0">
                  <c:v>Eksekutif / Pengurusan</c:v>
                </c:pt>
                <c:pt idx="1">
                  <c:v>Juruteknik / Mekanik</c:v>
                </c:pt>
                <c:pt idx="2">
                  <c:v>Jurutera / Pembantu Jurutera</c:v>
                </c:pt>
                <c:pt idx="3">
                  <c:v>Lain-Lain</c:v>
                </c:pt>
                <c:pt idx="4">
                  <c:v>Operator / Pengendali Mesin</c:v>
                </c:pt>
                <c:pt idx="5">
                  <c:v>Pengajar / PPLV</c:v>
                </c:pt>
                <c:pt idx="6">
                  <c:v>Penyelia</c:v>
                </c:pt>
              </c:strCache>
            </c:strRef>
          </c:cat>
          <c:val>
            <c:numRef>
              <c:f>pivots!$P$72:$P$78</c:f>
              <c:numCache>
                <c:formatCode>General</c:formatCode>
                <c:ptCount val="7"/>
                <c:pt idx="0">
                  <c:v>10.5</c:v>
                </c:pt>
                <c:pt idx="1">
                  <c:v>156</c:v>
                </c:pt>
                <c:pt idx="2">
                  <c:v>10.5</c:v>
                </c:pt>
                <c:pt idx="3">
                  <c:v>97</c:v>
                </c:pt>
                <c:pt idx="4">
                  <c:v>35</c:v>
                </c:pt>
                <c:pt idx="5">
                  <c:v>5.5</c:v>
                </c:pt>
                <c:pt idx="6">
                  <c:v>11</c:v>
                </c:pt>
              </c:numCache>
            </c:numRef>
          </c:val>
          <c:extLst>
            <c:ext xmlns:c16="http://schemas.microsoft.com/office/drawing/2014/chart" uri="{C3380CC4-5D6E-409C-BE32-E72D297353CC}">
              <c16:uniqueId val="{00000004-9A18-6C48-AFC3-D8F30271D781}"/>
            </c:ext>
          </c:extLst>
        </c:ser>
        <c:dLbls>
          <c:showLegendKey val="0"/>
          <c:showVal val="0"/>
          <c:showCatName val="0"/>
          <c:showSerName val="0"/>
          <c:showPercent val="0"/>
          <c:showBubbleSize val="0"/>
        </c:dLbls>
        <c:gapWidth val="55"/>
        <c:overlap val="100"/>
        <c:axId val="1865305535"/>
        <c:axId val="1813882959"/>
      </c:barChart>
      <c:catAx>
        <c:axId val="18653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82959"/>
        <c:crosses val="autoZero"/>
        <c:auto val="1"/>
        <c:lblAlgn val="ctr"/>
        <c:lblOffset val="100"/>
        <c:noMultiLvlLbl val="0"/>
      </c:catAx>
      <c:valAx>
        <c:axId val="181388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0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Employer</a:t>
            </a:r>
            <a:r>
              <a:rPr lang="en-US" baseline="0"/>
              <a:t> Count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pivots!$X$67:$X$68</c:f>
              <c:strCache>
                <c:ptCount val="1"/>
                <c:pt idx="0">
                  <c:v>Johor</c:v>
                </c:pt>
              </c:strCache>
            </c:strRef>
          </c:tx>
          <c:spPr>
            <a:solidFill>
              <a:schemeClr val="accent1"/>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pivots!$X$69:$X$78</c:f>
              <c:numCache>
                <c:formatCode>General</c:formatCode>
                <c:ptCount val="9"/>
                <c:pt idx="0">
                  <c:v>343264</c:v>
                </c:pt>
                <c:pt idx="1">
                  <c:v>386370</c:v>
                </c:pt>
                <c:pt idx="2">
                  <c:v>325324</c:v>
                </c:pt>
                <c:pt idx="3">
                  <c:v>280084</c:v>
                </c:pt>
                <c:pt idx="4">
                  <c:v>190202</c:v>
                </c:pt>
                <c:pt idx="5">
                  <c:v>155193</c:v>
                </c:pt>
                <c:pt idx="6">
                  <c:v>169149</c:v>
                </c:pt>
                <c:pt idx="7">
                  <c:v>139823</c:v>
                </c:pt>
                <c:pt idx="8">
                  <c:v>110698</c:v>
                </c:pt>
              </c:numCache>
            </c:numRef>
          </c:val>
          <c:extLst>
            <c:ext xmlns:c16="http://schemas.microsoft.com/office/drawing/2014/chart" uri="{C3380CC4-5D6E-409C-BE32-E72D297353CC}">
              <c16:uniqueId val="{00000000-5BB6-A341-8F36-7A26BF02A7DF}"/>
            </c:ext>
          </c:extLst>
        </c:ser>
        <c:ser>
          <c:idx val="1"/>
          <c:order val="1"/>
          <c:tx>
            <c:strRef>
              <c:f>pivots!$Y$67:$Y$68</c:f>
              <c:strCache>
                <c:ptCount val="1"/>
                <c:pt idx="0">
                  <c:v>Kedah</c:v>
                </c:pt>
              </c:strCache>
            </c:strRef>
          </c:tx>
          <c:spPr>
            <a:solidFill>
              <a:schemeClr val="accent2"/>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pivots!$Y$69:$Y$78</c:f>
              <c:numCache>
                <c:formatCode>General</c:formatCode>
                <c:ptCount val="9"/>
                <c:pt idx="0">
                  <c:v>62223</c:v>
                </c:pt>
                <c:pt idx="1">
                  <c:v>55780</c:v>
                </c:pt>
                <c:pt idx="2">
                  <c:v>42669</c:v>
                </c:pt>
                <c:pt idx="3">
                  <c:v>37568</c:v>
                </c:pt>
                <c:pt idx="4">
                  <c:v>25084</c:v>
                </c:pt>
                <c:pt idx="5">
                  <c:v>21909</c:v>
                </c:pt>
                <c:pt idx="6">
                  <c:v>19684</c:v>
                </c:pt>
                <c:pt idx="7">
                  <c:v>15803</c:v>
                </c:pt>
                <c:pt idx="8">
                  <c:v>15017</c:v>
                </c:pt>
              </c:numCache>
            </c:numRef>
          </c:val>
          <c:extLst>
            <c:ext xmlns:c16="http://schemas.microsoft.com/office/drawing/2014/chart" uri="{C3380CC4-5D6E-409C-BE32-E72D297353CC}">
              <c16:uniqueId val="{00000001-5BB6-A341-8F36-7A26BF02A7DF}"/>
            </c:ext>
          </c:extLst>
        </c:ser>
        <c:ser>
          <c:idx val="2"/>
          <c:order val="2"/>
          <c:tx>
            <c:strRef>
              <c:f>pivots!$Z$67:$Z$68</c:f>
              <c:strCache>
                <c:ptCount val="1"/>
                <c:pt idx="0">
                  <c:v>Kelantan</c:v>
                </c:pt>
              </c:strCache>
            </c:strRef>
          </c:tx>
          <c:spPr>
            <a:solidFill>
              <a:schemeClr val="accent3"/>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pivots!$Z$69:$Z$78</c:f>
              <c:numCache>
                <c:formatCode>General</c:formatCode>
                <c:ptCount val="9"/>
                <c:pt idx="0">
                  <c:v>26361</c:v>
                </c:pt>
                <c:pt idx="1">
                  <c:v>18001</c:v>
                </c:pt>
                <c:pt idx="2">
                  <c:v>19519</c:v>
                </c:pt>
                <c:pt idx="3">
                  <c:v>18415</c:v>
                </c:pt>
                <c:pt idx="4">
                  <c:v>12053</c:v>
                </c:pt>
                <c:pt idx="5">
                  <c:v>10473</c:v>
                </c:pt>
                <c:pt idx="6">
                  <c:v>10619</c:v>
                </c:pt>
                <c:pt idx="7">
                  <c:v>8366</c:v>
                </c:pt>
                <c:pt idx="8">
                  <c:v>5494</c:v>
                </c:pt>
              </c:numCache>
            </c:numRef>
          </c:val>
          <c:extLst>
            <c:ext xmlns:c16="http://schemas.microsoft.com/office/drawing/2014/chart" uri="{C3380CC4-5D6E-409C-BE32-E72D297353CC}">
              <c16:uniqueId val="{00000002-5BB6-A341-8F36-7A26BF02A7DF}"/>
            </c:ext>
          </c:extLst>
        </c:ser>
        <c:ser>
          <c:idx val="3"/>
          <c:order val="3"/>
          <c:tx>
            <c:strRef>
              <c:f>pivots!$AA$67:$AA$68</c:f>
              <c:strCache>
                <c:ptCount val="1"/>
                <c:pt idx="0">
                  <c:v>Luar Negara</c:v>
                </c:pt>
              </c:strCache>
            </c:strRef>
          </c:tx>
          <c:spPr>
            <a:solidFill>
              <a:schemeClr val="accent4"/>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pivots!$AA$69:$AA$78</c:f>
              <c:numCache>
                <c:formatCode>General</c:formatCode>
                <c:ptCount val="9"/>
                <c:pt idx="0">
                  <c:v>22</c:v>
                </c:pt>
                <c:pt idx="2">
                  <c:v>12</c:v>
                </c:pt>
                <c:pt idx="3">
                  <c:v>6</c:v>
                </c:pt>
                <c:pt idx="4">
                  <c:v>5</c:v>
                </c:pt>
                <c:pt idx="5">
                  <c:v>2</c:v>
                </c:pt>
                <c:pt idx="6">
                  <c:v>1</c:v>
                </c:pt>
              </c:numCache>
            </c:numRef>
          </c:val>
          <c:extLst>
            <c:ext xmlns:c16="http://schemas.microsoft.com/office/drawing/2014/chart" uri="{C3380CC4-5D6E-409C-BE32-E72D297353CC}">
              <c16:uniqueId val="{00000003-5BB6-A341-8F36-7A26BF02A7DF}"/>
            </c:ext>
          </c:extLst>
        </c:ser>
        <c:ser>
          <c:idx val="4"/>
          <c:order val="4"/>
          <c:tx>
            <c:strRef>
              <c:f>pivots!$AB$67:$AB$68</c:f>
              <c:strCache>
                <c:ptCount val="1"/>
                <c:pt idx="0">
                  <c:v>Melaka</c:v>
                </c:pt>
              </c:strCache>
            </c:strRef>
          </c:tx>
          <c:spPr>
            <a:solidFill>
              <a:schemeClr val="accent5"/>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pivots!$AB$69:$AB$78</c:f>
              <c:numCache>
                <c:formatCode>General</c:formatCode>
                <c:ptCount val="9"/>
                <c:pt idx="0">
                  <c:v>55429</c:v>
                </c:pt>
                <c:pt idx="1">
                  <c:v>58586</c:v>
                </c:pt>
                <c:pt idx="2">
                  <c:v>44113</c:v>
                </c:pt>
                <c:pt idx="3">
                  <c:v>53991</c:v>
                </c:pt>
                <c:pt idx="4">
                  <c:v>42839</c:v>
                </c:pt>
                <c:pt idx="5">
                  <c:v>46296</c:v>
                </c:pt>
                <c:pt idx="6">
                  <c:v>34551</c:v>
                </c:pt>
                <c:pt idx="7">
                  <c:v>26823</c:v>
                </c:pt>
                <c:pt idx="8">
                  <c:v>25026</c:v>
                </c:pt>
              </c:numCache>
            </c:numRef>
          </c:val>
          <c:extLst>
            <c:ext xmlns:c16="http://schemas.microsoft.com/office/drawing/2014/chart" uri="{C3380CC4-5D6E-409C-BE32-E72D297353CC}">
              <c16:uniqueId val="{00000004-5BB6-A341-8F36-7A26BF02A7DF}"/>
            </c:ext>
          </c:extLst>
        </c:ser>
        <c:ser>
          <c:idx val="5"/>
          <c:order val="5"/>
          <c:tx>
            <c:strRef>
              <c:f>pivots!$AC$67:$AC$68</c:f>
              <c:strCache>
                <c:ptCount val="1"/>
                <c:pt idx="0">
                  <c:v>Negeri Sembilan</c:v>
                </c:pt>
              </c:strCache>
            </c:strRef>
          </c:tx>
          <c:spPr>
            <a:solidFill>
              <a:schemeClr val="accent6"/>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pivots!$AC$69:$AC$78</c:f>
              <c:numCache>
                <c:formatCode>General</c:formatCode>
                <c:ptCount val="9"/>
                <c:pt idx="0">
                  <c:v>91658</c:v>
                </c:pt>
                <c:pt idx="1">
                  <c:v>94970</c:v>
                </c:pt>
                <c:pt idx="2">
                  <c:v>61894</c:v>
                </c:pt>
                <c:pt idx="3">
                  <c:v>57291</c:v>
                </c:pt>
                <c:pt idx="4">
                  <c:v>41083</c:v>
                </c:pt>
                <c:pt idx="5">
                  <c:v>34619</c:v>
                </c:pt>
                <c:pt idx="6">
                  <c:v>28004</c:v>
                </c:pt>
                <c:pt idx="7">
                  <c:v>26191</c:v>
                </c:pt>
                <c:pt idx="8">
                  <c:v>29631</c:v>
                </c:pt>
              </c:numCache>
            </c:numRef>
          </c:val>
          <c:extLst>
            <c:ext xmlns:c16="http://schemas.microsoft.com/office/drawing/2014/chart" uri="{C3380CC4-5D6E-409C-BE32-E72D297353CC}">
              <c16:uniqueId val="{00000005-5BB6-A341-8F36-7A26BF02A7DF}"/>
            </c:ext>
          </c:extLst>
        </c:ser>
        <c:ser>
          <c:idx val="6"/>
          <c:order val="6"/>
          <c:tx>
            <c:strRef>
              <c:f>pivots!$AD$67:$AD$68</c:f>
              <c:strCache>
                <c:ptCount val="1"/>
                <c:pt idx="0">
                  <c:v>Pahang</c:v>
                </c:pt>
              </c:strCache>
            </c:strRef>
          </c:tx>
          <c:spPr>
            <a:solidFill>
              <a:schemeClr val="accent1">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pivots!$AD$69:$AD$78</c:f>
              <c:numCache>
                <c:formatCode>General</c:formatCode>
                <c:ptCount val="9"/>
                <c:pt idx="0">
                  <c:v>60274</c:v>
                </c:pt>
                <c:pt idx="1">
                  <c:v>85328</c:v>
                </c:pt>
                <c:pt idx="2">
                  <c:v>50344</c:v>
                </c:pt>
                <c:pt idx="3">
                  <c:v>47179</c:v>
                </c:pt>
                <c:pt idx="4">
                  <c:v>37169</c:v>
                </c:pt>
                <c:pt idx="5">
                  <c:v>39007</c:v>
                </c:pt>
                <c:pt idx="6">
                  <c:v>24804</c:v>
                </c:pt>
                <c:pt idx="7">
                  <c:v>29051</c:v>
                </c:pt>
                <c:pt idx="8">
                  <c:v>20853</c:v>
                </c:pt>
              </c:numCache>
            </c:numRef>
          </c:val>
          <c:extLst>
            <c:ext xmlns:c16="http://schemas.microsoft.com/office/drawing/2014/chart" uri="{C3380CC4-5D6E-409C-BE32-E72D297353CC}">
              <c16:uniqueId val="{00000006-5BB6-A341-8F36-7A26BF02A7DF}"/>
            </c:ext>
          </c:extLst>
        </c:ser>
        <c:ser>
          <c:idx val="7"/>
          <c:order val="7"/>
          <c:tx>
            <c:strRef>
              <c:f>pivots!$AE$67:$AE$68</c:f>
              <c:strCache>
                <c:ptCount val="1"/>
                <c:pt idx="0">
                  <c:v>Pelbagai Negeri</c:v>
                </c:pt>
              </c:strCache>
            </c:strRef>
          </c:tx>
          <c:spPr>
            <a:solidFill>
              <a:schemeClr val="accent2">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pivots!$AE$69:$AE$78</c:f>
              <c:numCache>
                <c:formatCode>General</c:formatCode>
                <c:ptCount val="9"/>
                <c:pt idx="7">
                  <c:v>15</c:v>
                </c:pt>
              </c:numCache>
            </c:numRef>
          </c:val>
          <c:extLst>
            <c:ext xmlns:c16="http://schemas.microsoft.com/office/drawing/2014/chart" uri="{C3380CC4-5D6E-409C-BE32-E72D297353CC}">
              <c16:uniqueId val="{00000007-5BB6-A341-8F36-7A26BF02A7DF}"/>
            </c:ext>
          </c:extLst>
        </c:ser>
        <c:ser>
          <c:idx val="8"/>
          <c:order val="8"/>
          <c:tx>
            <c:strRef>
              <c:f>pivots!$AF$67:$AF$68</c:f>
              <c:strCache>
                <c:ptCount val="1"/>
                <c:pt idx="0">
                  <c:v>Perak</c:v>
                </c:pt>
              </c:strCache>
            </c:strRef>
          </c:tx>
          <c:spPr>
            <a:solidFill>
              <a:schemeClr val="accent3">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pivots!$AF$69:$AF$78</c:f>
              <c:numCache>
                <c:formatCode>General</c:formatCode>
                <c:ptCount val="9"/>
                <c:pt idx="0">
                  <c:v>118206</c:v>
                </c:pt>
                <c:pt idx="1">
                  <c:v>124923</c:v>
                </c:pt>
                <c:pt idx="2">
                  <c:v>108892</c:v>
                </c:pt>
                <c:pt idx="3">
                  <c:v>81494</c:v>
                </c:pt>
                <c:pt idx="4">
                  <c:v>57020</c:v>
                </c:pt>
                <c:pt idx="5">
                  <c:v>56052</c:v>
                </c:pt>
                <c:pt idx="6">
                  <c:v>52318</c:v>
                </c:pt>
                <c:pt idx="7">
                  <c:v>34123</c:v>
                </c:pt>
                <c:pt idx="8">
                  <c:v>27816</c:v>
                </c:pt>
              </c:numCache>
            </c:numRef>
          </c:val>
          <c:extLst>
            <c:ext xmlns:c16="http://schemas.microsoft.com/office/drawing/2014/chart" uri="{C3380CC4-5D6E-409C-BE32-E72D297353CC}">
              <c16:uniqueId val="{00000008-5BB6-A341-8F36-7A26BF02A7DF}"/>
            </c:ext>
          </c:extLst>
        </c:ser>
        <c:ser>
          <c:idx val="9"/>
          <c:order val="9"/>
          <c:tx>
            <c:strRef>
              <c:f>pivots!$AG$67:$AG$68</c:f>
              <c:strCache>
                <c:ptCount val="1"/>
                <c:pt idx="0">
                  <c:v>Perlis</c:v>
                </c:pt>
              </c:strCache>
            </c:strRef>
          </c:tx>
          <c:spPr>
            <a:solidFill>
              <a:schemeClr val="accent4">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pivots!$AG$69:$AG$78</c:f>
              <c:numCache>
                <c:formatCode>General</c:formatCode>
                <c:ptCount val="9"/>
                <c:pt idx="0">
                  <c:v>1938</c:v>
                </c:pt>
                <c:pt idx="1">
                  <c:v>1818</c:v>
                </c:pt>
                <c:pt idx="2">
                  <c:v>1439</c:v>
                </c:pt>
                <c:pt idx="3">
                  <c:v>1574</c:v>
                </c:pt>
                <c:pt idx="4">
                  <c:v>3117</c:v>
                </c:pt>
                <c:pt idx="5">
                  <c:v>758</c:v>
                </c:pt>
                <c:pt idx="6">
                  <c:v>1098</c:v>
                </c:pt>
                <c:pt idx="7">
                  <c:v>939</c:v>
                </c:pt>
                <c:pt idx="8">
                  <c:v>251</c:v>
                </c:pt>
              </c:numCache>
            </c:numRef>
          </c:val>
          <c:extLst>
            <c:ext xmlns:c16="http://schemas.microsoft.com/office/drawing/2014/chart" uri="{C3380CC4-5D6E-409C-BE32-E72D297353CC}">
              <c16:uniqueId val="{00000009-5BB6-A341-8F36-7A26BF02A7DF}"/>
            </c:ext>
          </c:extLst>
        </c:ser>
        <c:ser>
          <c:idx val="10"/>
          <c:order val="10"/>
          <c:tx>
            <c:strRef>
              <c:f>pivots!$AH$67:$AH$68</c:f>
              <c:strCache>
                <c:ptCount val="1"/>
                <c:pt idx="0">
                  <c:v>Pulau Pinang</c:v>
                </c:pt>
              </c:strCache>
            </c:strRef>
          </c:tx>
          <c:spPr>
            <a:solidFill>
              <a:schemeClr val="accent5">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pivots!$AH$69:$AH$78</c:f>
              <c:numCache>
                <c:formatCode>General</c:formatCode>
                <c:ptCount val="9"/>
                <c:pt idx="0">
                  <c:v>136711</c:v>
                </c:pt>
                <c:pt idx="1">
                  <c:v>181394</c:v>
                </c:pt>
                <c:pt idx="2">
                  <c:v>123768</c:v>
                </c:pt>
                <c:pt idx="3">
                  <c:v>86936</c:v>
                </c:pt>
                <c:pt idx="4">
                  <c:v>84685</c:v>
                </c:pt>
                <c:pt idx="5">
                  <c:v>74521</c:v>
                </c:pt>
                <c:pt idx="6">
                  <c:v>63274</c:v>
                </c:pt>
                <c:pt idx="7">
                  <c:v>40636</c:v>
                </c:pt>
                <c:pt idx="8">
                  <c:v>41284</c:v>
                </c:pt>
              </c:numCache>
            </c:numRef>
          </c:val>
          <c:extLst>
            <c:ext xmlns:c16="http://schemas.microsoft.com/office/drawing/2014/chart" uri="{C3380CC4-5D6E-409C-BE32-E72D297353CC}">
              <c16:uniqueId val="{0000000A-5BB6-A341-8F36-7A26BF02A7DF}"/>
            </c:ext>
          </c:extLst>
        </c:ser>
        <c:ser>
          <c:idx val="11"/>
          <c:order val="11"/>
          <c:tx>
            <c:strRef>
              <c:f>pivots!$AI$67:$AI$68</c:f>
              <c:strCache>
                <c:ptCount val="1"/>
                <c:pt idx="0">
                  <c:v>Sabah</c:v>
                </c:pt>
              </c:strCache>
            </c:strRef>
          </c:tx>
          <c:spPr>
            <a:solidFill>
              <a:schemeClr val="accent6">
                <a:lumMod val="6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pivots!$AI$69:$AI$78</c:f>
              <c:numCache>
                <c:formatCode>General</c:formatCode>
                <c:ptCount val="9"/>
                <c:pt idx="0">
                  <c:v>75128</c:v>
                </c:pt>
                <c:pt idx="1">
                  <c:v>202878</c:v>
                </c:pt>
                <c:pt idx="2">
                  <c:v>191496</c:v>
                </c:pt>
                <c:pt idx="3">
                  <c:v>139381</c:v>
                </c:pt>
                <c:pt idx="4">
                  <c:v>139839</c:v>
                </c:pt>
                <c:pt idx="5">
                  <c:v>191718</c:v>
                </c:pt>
                <c:pt idx="6">
                  <c:v>123002</c:v>
                </c:pt>
                <c:pt idx="7">
                  <c:v>54349</c:v>
                </c:pt>
                <c:pt idx="8">
                  <c:v>44848</c:v>
                </c:pt>
              </c:numCache>
            </c:numRef>
          </c:val>
          <c:extLst>
            <c:ext xmlns:c16="http://schemas.microsoft.com/office/drawing/2014/chart" uri="{C3380CC4-5D6E-409C-BE32-E72D297353CC}">
              <c16:uniqueId val="{0000000B-5BB6-A341-8F36-7A26BF02A7DF}"/>
            </c:ext>
          </c:extLst>
        </c:ser>
        <c:ser>
          <c:idx val="12"/>
          <c:order val="12"/>
          <c:tx>
            <c:strRef>
              <c:f>pivots!$AJ$67:$AJ$68</c:f>
              <c:strCache>
                <c:ptCount val="1"/>
                <c:pt idx="0">
                  <c:v>Sarawak</c:v>
                </c:pt>
              </c:strCache>
            </c:strRef>
          </c:tx>
          <c:spPr>
            <a:solidFill>
              <a:schemeClr val="accent1">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pivots!$AJ$69:$AJ$78</c:f>
              <c:numCache>
                <c:formatCode>General</c:formatCode>
                <c:ptCount val="9"/>
                <c:pt idx="0">
                  <c:v>34562</c:v>
                </c:pt>
                <c:pt idx="1">
                  <c:v>26639</c:v>
                </c:pt>
                <c:pt idx="2">
                  <c:v>23199</c:v>
                </c:pt>
                <c:pt idx="3">
                  <c:v>37910</c:v>
                </c:pt>
                <c:pt idx="4">
                  <c:v>20562</c:v>
                </c:pt>
                <c:pt idx="5">
                  <c:v>14754</c:v>
                </c:pt>
                <c:pt idx="6">
                  <c:v>12442</c:v>
                </c:pt>
                <c:pt idx="7">
                  <c:v>7450</c:v>
                </c:pt>
                <c:pt idx="8">
                  <c:v>3660</c:v>
                </c:pt>
              </c:numCache>
            </c:numRef>
          </c:val>
          <c:extLst>
            <c:ext xmlns:c16="http://schemas.microsoft.com/office/drawing/2014/chart" uri="{C3380CC4-5D6E-409C-BE32-E72D297353CC}">
              <c16:uniqueId val="{0000000C-5BB6-A341-8F36-7A26BF02A7DF}"/>
            </c:ext>
          </c:extLst>
        </c:ser>
        <c:ser>
          <c:idx val="13"/>
          <c:order val="13"/>
          <c:tx>
            <c:strRef>
              <c:f>pivots!$AK$67:$AK$68</c:f>
              <c:strCache>
                <c:ptCount val="1"/>
                <c:pt idx="0">
                  <c:v>Selangor</c:v>
                </c:pt>
              </c:strCache>
            </c:strRef>
          </c:tx>
          <c:spPr>
            <a:solidFill>
              <a:schemeClr val="accent2">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pivots!$AK$69:$AK$78</c:f>
              <c:numCache>
                <c:formatCode>General</c:formatCode>
                <c:ptCount val="9"/>
                <c:pt idx="0">
                  <c:v>536418</c:v>
                </c:pt>
                <c:pt idx="1">
                  <c:v>632421</c:v>
                </c:pt>
                <c:pt idx="2">
                  <c:v>462964</c:v>
                </c:pt>
                <c:pt idx="3">
                  <c:v>380137</c:v>
                </c:pt>
                <c:pt idx="4">
                  <c:v>282184</c:v>
                </c:pt>
                <c:pt idx="5">
                  <c:v>302527</c:v>
                </c:pt>
                <c:pt idx="6">
                  <c:v>243200</c:v>
                </c:pt>
                <c:pt idx="7">
                  <c:v>160529</c:v>
                </c:pt>
                <c:pt idx="8">
                  <c:v>148170</c:v>
                </c:pt>
              </c:numCache>
            </c:numRef>
          </c:val>
          <c:extLst>
            <c:ext xmlns:c16="http://schemas.microsoft.com/office/drawing/2014/chart" uri="{C3380CC4-5D6E-409C-BE32-E72D297353CC}">
              <c16:uniqueId val="{0000000D-5BB6-A341-8F36-7A26BF02A7DF}"/>
            </c:ext>
          </c:extLst>
        </c:ser>
        <c:ser>
          <c:idx val="14"/>
          <c:order val="14"/>
          <c:tx>
            <c:strRef>
              <c:f>pivots!$AL$67:$AL$68</c:f>
              <c:strCache>
                <c:ptCount val="1"/>
                <c:pt idx="0">
                  <c:v>Terengganu</c:v>
                </c:pt>
              </c:strCache>
            </c:strRef>
          </c:tx>
          <c:spPr>
            <a:solidFill>
              <a:schemeClr val="accent3">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pivots!$AL$69:$AL$78</c:f>
              <c:numCache>
                <c:formatCode>General</c:formatCode>
                <c:ptCount val="9"/>
                <c:pt idx="0">
                  <c:v>17382</c:v>
                </c:pt>
                <c:pt idx="1">
                  <c:v>14673</c:v>
                </c:pt>
                <c:pt idx="2">
                  <c:v>15756</c:v>
                </c:pt>
                <c:pt idx="3">
                  <c:v>11881</c:v>
                </c:pt>
                <c:pt idx="4">
                  <c:v>12785</c:v>
                </c:pt>
                <c:pt idx="5">
                  <c:v>7419</c:v>
                </c:pt>
                <c:pt idx="6">
                  <c:v>6079</c:v>
                </c:pt>
                <c:pt idx="7">
                  <c:v>2898</c:v>
                </c:pt>
                <c:pt idx="8">
                  <c:v>4198</c:v>
                </c:pt>
              </c:numCache>
            </c:numRef>
          </c:val>
          <c:extLst>
            <c:ext xmlns:c16="http://schemas.microsoft.com/office/drawing/2014/chart" uri="{C3380CC4-5D6E-409C-BE32-E72D297353CC}">
              <c16:uniqueId val="{0000000E-5BB6-A341-8F36-7A26BF02A7DF}"/>
            </c:ext>
          </c:extLst>
        </c:ser>
        <c:ser>
          <c:idx val="15"/>
          <c:order val="15"/>
          <c:tx>
            <c:strRef>
              <c:f>pivots!$AM$67:$AM$68</c:f>
              <c:strCache>
                <c:ptCount val="1"/>
                <c:pt idx="0">
                  <c:v>Wilayah Persekutuan Kuala Lumpur</c:v>
                </c:pt>
              </c:strCache>
            </c:strRef>
          </c:tx>
          <c:spPr>
            <a:solidFill>
              <a:schemeClr val="accent4">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pivots!$AM$69:$AM$78</c:f>
              <c:numCache>
                <c:formatCode>General</c:formatCode>
                <c:ptCount val="9"/>
                <c:pt idx="0">
                  <c:v>235658</c:v>
                </c:pt>
                <c:pt idx="1">
                  <c:v>365543</c:v>
                </c:pt>
                <c:pt idx="2">
                  <c:v>163480</c:v>
                </c:pt>
                <c:pt idx="3">
                  <c:v>170838</c:v>
                </c:pt>
                <c:pt idx="4">
                  <c:v>121525</c:v>
                </c:pt>
                <c:pt idx="5">
                  <c:v>126824</c:v>
                </c:pt>
                <c:pt idx="6">
                  <c:v>83116</c:v>
                </c:pt>
                <c:pt idx="7">
                  <c:v>49170</c:v>
                </c:pt>
                <c:pt idx="8">
                  <c:v>57877</c:v>
                </c:pt>
              </c:numCache>
            </c:numRef>
          </c:val>
          <c:extLst>
            <c:ext xmlns:c16="http://schemas.microsoft.com/office/drawing/2014/chart" uri="{C3380CC4-5D6E-409C-BE32-E72D297353CC}">
              <c16:uniqueId val="{0000000F-5BB6-A341-8F36-7A26BF02A7DF}"/>
            </c:ext>
          </c:extLst>
        </c:ser>
        <c:ser>
          <c:idx val="16"/>
          <c:order val="16"/>
          <c:tx>
            <c:strRef>
              <c:f>pivots!$AN$67:$AN$68</c:f>
              <c:strCache>
                <c:ptCount val="1"/>
                <c:pt idx="0">
                  <c:v>Wilayah Persekutuan Labuan</c:v>
                </c:pt>
              </c:strCache>
            </c:strRef>
          </c:tx>
          <c:spPr>
            <a:solidFill>
              <a:schemeClr val="accent5">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pivots!$AN$69:$AN$78</c:f>
              <c:numCache>
                <c:formatCode>General</c:formatCode>
                <c:ptCount val="9"/>
                <c:pt idx="0">
                  <c:v>2196</c:v>
                </c:pt>
                <c:pt idx="1">
                  <c:v>2932</c:v>
                </c:pt>
                <c:pt idx="2">
                  <c:v>1914</c:v>
                </c:pt>
                <c:pt idx="3">
                  <c:v>2929</c:v>
                </c:pt>
                <c:pt idx="4">
                  <c:v>4099</c:v>
                </c:pt>
                <c:pt idx="5">
                  <c:v>3464</c:v>
                </c:pt>
                <c:pt idx="6">
                  <c:v>535</c:v>
                </c:pt>
                <c:pt idx="7">
                  <c:v>1220</c:v>
                </c:pt>
                <c:pt idx="8">
                  <c:v>302</c:v>
                </c:pt>
              </c:numCache>
            </c:numRef>
          </c:val>
          <c:extLst>
            <c:ext xmlns:c16="http://schemas.microsoft.com/office/drawing/2014/chart" uri="{C3380CC4-5D6E-409C-BE32-E72D297353CC}">
              <c16:uniqueId val="{00000019-5BB6-A341-8F36-7A26BF02A7DF}"/>
            </c:ext>
          </c:extLst>
        </c:ser>
        <c:ser>
          <c:idx val="17"/>
          <c:order val="17"/>
          <c:tx>
            <c:strRef>
              <c:f>pivots!$AO$67:$AO$68</c:f>
              <c:strCache>
                <c:ptCount val="1"/>
                <c:pt idx="0">
                  <c:v>Wilayah Persekutuan Putrajaya</c:v>
                </c:pt>
              </c:strCache>
            </c:strRef>
          </c:tx>
          <c:spPr>
            <a:solidFill>
              <a:schemeClr val="accent6">
                <a:lumMod val="80000"/>
                <a:lumOff val="20000"/>
              </a:schemeClr>
            </a:solidFill>
            <a:ln>
              <a:noFill/>
            </a:ln>
            <a:effectLst/>
          </c:spPr>
          <c:invertIfNegative val="0"/>
          <c:cat>
            <c:strRef>
              <c:f>pivots!$W$69:$W$78</c:f>
              <c:strCache>
                <c:ptCount val="9"/>
                <c:pt idx="0">
                  <c:v>2010</c:v>
                </c:pt>
                <c:pt idx="1">
                  <c:v>2011</c:v>
                </c:pt>
                <c:pt idx="2">
                  <c:v>2012</c:v>
                </c:pt>
                <c:pt idx="3">
                  <c:v>2013</c:v>
                </c:pt>
                <c:pt idx="4">
                  <c:v>2014</c:v>
                </c:pt>
                <c:pt idx="5">
                  <c:v>2015</c:v>
                </c:pt>
                <c:pt idx="6">
                  <c:v>2016</c:v>
                </c:pt>
                <c:pt idx="7">
                  <c:v>2017</c:v>
                </c:pt>
                <c:pt idx="8">
                  <c:v>2018</c:v>
                </c:pt>
              </c:strCache>
            </c:strRef>
          </c:cat>
          <c:val>
            <c:numRef>
              <c:f>pivots!$AO$69:$AO$78</c:f>
              <c:numCache>
                <c:formatCode>General</c:formatCode>
                <c:ptCount val="9"/>
                <c:pt idx="0">
                  <c:v>7219</c:v>
                </c:pt>
                <c:pt idx="1">
                  <c:v>3667</c:v>
                </c:pt>
                <c:pt idx="2">
                  <c:v>3907</c:v>
                </c:pt>
                <c:pt idx="3">
                  <c:v>8177</c:v>
                </c:pt>
                <c:pt idx="4">
                  <c:v>3547</c:v>
                </c:pt>
                <c:pt idx="5">
                  <c:v>5776</c:v>
                </c:pt>
                <c:pt idx="6">
                  <c:v>4819</c:v>
                </c:pt>
                <c:pt idx="7">
                  <c:v>1253</c:v>
                </c:pt>
                <c:pt idx="8">
                  <c:v>1968</c:v>
                </c:pt>
              </c:numCache>
            </c:numRef>
          </c:val>
          <c:extLst>
            <c:ext xmlns:c16="http://schemas.microsoft.com/office/drawing/2014/chart" uri="{C3380CC4-5D6E-409C-BE32-E72D297353CC}">
              <c16:uniqueId val="{0000001A-5BB6-A341-8F36-7A26BF02A7DF}"/>
            </c:ext>
          </c:extLst>
        </c:ser>
        <c:dLbls>
          <c:showLegendKey val="0"/>
          <c:showVal val="0"/>
          <c:showCatName val="0"/>
          <c:showSerName val="0"/>
          <c:showPercent val="0"/>
          <c:showBubbleSize val="0"/>
        </c:dLbls>
        <c:gapWidth val="150"/>
        <c:overlap val="100"/>
        <c:axId val="1445174543"/>
        <c:axId val="1445142287"/>
      </c:barChart>
      <c:catAx>
        <c:axId val="14451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42287"/>
        <c:crosses val="autoZero"/>
        <c:auto val="1"/>
        <c:lblAlgn val="ctr"/>
        <c:lblOffset val="100"/>
        <c:noMultiLvlLbl val="0"/>
      </c:catAx>
      <c:valAx>
        <c:axId val="144514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7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Dashboard.xlsx]pivots!PivotTable14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Most Desired Highest Certification Amongst Employed Individuals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pivots!$B$97</c:f>
              <c:strCache>
                <c:ptCount val="1"/>
                <c:pt idx="0">
                  <c:v>Sum of Sijil3             </c:v>
                </c:pt>
              </c:strCache>
            </c:strRef>
          </c:tx>
          <c:spPr>
            <a:solidFill>
              <a:schemeClr val="accent1"/>
            </a:solidFill>
            <a:ln>
              <a:noFill/>
            </a:ln>
            <a:effectLst/>
          </c:spPr>
          <c:invertIfNegative val="0"/>
          <c:cat>
            <c:strRef>
              <c:f>pivots!$A$98:$A$115</c:f>
              <c:strCach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pivots!$B$98:$B$115</c:f>
              <c:numCache>
                <c:formatCode>General</c:formatCode>
                <c:ptCount val="17"/>
                <c:pt idx="0">
                  <c:v>0</c:v>
                </c:pt>
                <c:pt idx="1">
                  <c:v>0</c:v>
                </c:pt>
                <c:pt idx="2">
                  <c:v>255.3</c:v>
                </c:pt>
                <c:pt idx="3">
                  <c:v>220.7</c:v>
                </c:pt>
                <c:pt idx="4">
                  <c:v>251.7</c:v>
                </c:pt>
                <c:pt idx="5">
                  <c:v>285.2</c:v>
                </c:pt>
                <c:pt idx="6">
                  <c:v>316.39999999999998</c:v>
                </c:pt>
                <c:pt idx="7">
                  <c:v>314.3</c:v>
                </c:pt>
                <c:pt idx="8">
                  <c:v>304.39999999999998</c:v>
                </c:pt>
                <c:pt idx="9">
                  <c:v>356.7</c:v>
                </c:pt>
                <c:pt idx="10">
                  <c:v>370.7</c:v>
                </c:pt>
                <c:pt idx="11">
                  <c:v>366.1</c:v>
                </c:pt>
                <c:pt idx="12">
                  <c:v>370.6</c:v>
                </c:pt>
                <c:pt idx="13">
                  <c:v>400.6</c:v>
                </c:pt>
                <c:pt idx="14">
                  <c:v>386.7</c:v>
                </c:pt>
                <c:pt idx="15">
                  <c:v>493.6</c:v>
                </c:pt>
                <c:pt idx="16">
                  <c:v>317.60000000000002</c:v>
                </c:pt>
              </c:numCache>
            </c:numRef>
          </c:val>
          <c:extLst>
            <c:ext xmlns:c16="http://schemas.microsoft.com/office/drawing/2014/chart" uri="{C3380CC4-5D6E-409C-BE32-E72D297353CC}">
              <c16:uniqueId val="{00000000-F64C-A848-9400-92FF7A4ECE47}"/>
            </c:ext>
          </c:extLst>
        </c:ser>
        <c:ser>
          <c:idx val="1"/>
          <c:order val="1"/>
          <c:tx>
            <c:strRef>
              <c:f>pivots!$C$97</c:f>
              <c:strCache>
                <c:ptCount val="1"/>
                <c:pt idx="0">
                  <c:v>Sum of Ijazah </c:v>
                </c:pt>
              </c:strCache>
            </c:strRef>
          </c:tx>
          <c:spPr>
            <a:solidFill>
              <a:schemeClr val="accent2"/>
            </a:solidFill>
            <a:ln>
              <a:noFill/>
            </a:ln>
            <a:effectLst/>
          </c:spPr>
          <c:invertIfNegative val="0"/>
          <c:cat>
            <c:strRef>
              <c:f>pivots!$A$98:$A$115</c:f>
              <c:strCach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pivots!$C$98:$C$115</c:f>
              <c:numCache>
                <c:formatCode>General</c:formatCode>
                <c:ptCount val="17"/>
                <c:pt idx="0">
                  <c:v>758.8</c:v>
                </c:pt>
                <c:pt idx="1">
                  <c:v>836.4</c:v>
                </c:pt>
                <c:pt idx="2">
                  <c:v>812.8</c:v>
                </c:pt>
                <c:pt idx="3">
                  <c:v>901.8</c:v>
                </c:pt>
                <c:pt idx="4">
                  <c:v>1034.5999999999999</c:v>
                </c:pt>
                <c:pt idx="5">
                  <c:v>1196.7</c:v>
                </c:pt>
                <c:pt idx="6">
                  <c:v>1262.8</c:v>
                </c:pt>
                <c:pt idx="7">
                  <c:v>1352</c:v>
                </c:pt>
                <c:pt idx="8">
                  <c:v>1396.9</c:v>
                </c:pt>
                <c:pt idx="9">
                  <c:v>1592.1</c:v>
                </c:pt>
                <c:pt idx="10">
                  <c:v>1740.4</c:v>
                </c:pt>
                <c:pt idx="11">
                  <c:v>1829</c:v>
                </c:pt>
                <c:pt idx="12">
                  <c:v>1941.1</c:v>
                </c:pt>
                <c:pt idx="13">
                  <c:v>2002.8</c:v>
                </c:pt>
                <c:pt idx="14">
                  <c:v>2106.9</c:v>
                </c:pt>
                <c:pt idx="15">
                  <c:v>2209.1</c:v>
                </c:pt>
                <c:pt idx="16">
                  <c:v>2416.3000000000002</c:v>
                </c:pt>
              </c:numCache>
            </c:numRef>
          </c:val>
          <c:extLst>
            <c:ext xmlns:c16="http://schemas.microsoft.com/office/drawing/2014/chart" uri="{C3380CC4-5D6E-409C-BE32-E72D297353CC}">
              <c16:uniqueId val="{00000001-F64C-A848-9400-92FF7A4ECE47}"/>
            </c:ext>
          </c:extLst>
        </c:ser>
        <c:ser>
          <c:idx val="2"/>
          <c:order val="2"/>
          <c:tx>
            <c:strRef>
              <c:f>pivots!$D$97</c:f>
              <c:strCache>
                <c:ptCount val="1"/>
                <c:pt idx="0">
                  <c:v>Sum of SPM atau yang setaraf                                    </c:v>
                </c:pt>
              </c:strCache>
            </c:strRef>
          </c:tx>
          <c:spPr>
            <a:solidFill>
              <a:schemeClr val="accent3"/>
            </a:solidFill>
            <a:ln>
              <a:noFill/>
            </a:ln>
            <a:effectLst/>
          </c:spPr>
          <c:invertIfNegative val="0"/>
          <c:cat>
            <c:strRef>
              <c:f>pivots!$A$98:$A$115</c:f>
              <c:strCach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pivots!$D$98:$D$115</c:f>
              <c:numCache>
                <c:formatCode>General</c:formatCode>
                <c:ptCount val="17"/>
                <c:pt idx="0">
                  <c:v>3503.7</c:v>
                </c:pt>
                <c:pt idx="1">
                  <c:v>3658.8</c:v>
                </c:pt>
                <c:pt idx="2">
                  <c:v>3801.9</c:v>
                </c:pt>
                <c:pt idx="3">
                  <c:v>4020.4</c:v>
                </c:pt>
                <c:pt idx="4">
                  <c:v>4150.5</c:v>
                </c:pt>
                <c:pt idx="5">
                  <c:v>4508.3999999999996</c:v>
                </c:pt>
                <c:pt idx="6">
                  <c:v>4694.5</c:v>
                </c:pt>
                <c:pt idx="7">
                  <c:v>4881.5</c:v>
                </c:pt>
                <c:pt idx="8">
                  <c:v>5180.2</c:v>
                </c:pt>
                <c:pt idx="9">
                  <c:v>5375.8</c:v>
                </c:pt>
                <c:pt idx="10">
                  <c:v>5345.6</c:v>
                </c:pt>
                <c:pt idx="11">
                  <c:v>5631.4</c:v>
                </c:pt>
                <c:pt idx="12">
                  <c:v>5925</c:v>
                </c:pt>
                <c:pt idx="13">
                  <c:v>6185.8</c:v>
                </c:pt>
                <c:pt idx="14">
                  <c:v>6413.2</c:v>
                </c:pt>
                <c:pt idx="15">
                  <c:v>6801.6</c:v>
                </c:pt>
                <c:pt idx="16">
                  <c:v>7248.5</c:v>
                </c:pt>
              </c:numCache>
            </c:numRef>
          </c:val>
          <c:extLst>
            <c:ext xmlns:c16="http://schemas.microsoft.com/office/drawing/2014/chart" uri="{C3380CC4-5D6E-409C-BE32-E72D297353CC}">
              <c16:uniqueId val="{00000002-F64C-A848-9400-92FF7A4ECE47}"/>
            </c:ext>
          </c:extLst>
        </c:ser>
        <c:dLbls>
          <c:showLegendKey val="0"/>
          <c:showVal val="0"/>
          <c:showCatName val="0"/>
          <c:showSerName val="0"/>
          <c:showPercent val="0"/>
          <c:showBubbleSize val="0"/>
        </c:dLbls>
        <c:gapWidth val="219"/>
        <c:overlap val="-27"/>
        <c:axId val="1505611759"/>
        <c:axId val="1463771071"/>
      </c:barChart>
      <c:catAx>
        <c:axId val="15056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771071"/>
        <c:crosses val="autoZero"/>
        <c:auto val="1"/>
        <c:lblAlgn val="ctr"/>
        <c:lblOffset val="100"/>
        <c:noMultiLvlLbl val="0"/>
      </c:catAx>
      <c:valAx>
        <c:axId val="14637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6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0"/>
        <cx:lvl ptCount="0"/>
      </cx:strDim>
      <cx:strDim type="cat">
        <cx:f>_xlchart.v6.1</cx:f>
        <cx:nf>_xlchart.v6.0</cx:nf>
      </cx:strDim>
      <cx:numDim type="colorVal">
        <cx:f>_xlchart.v6.3</cx:f>
        <cx:nf>_xlchart.v6.2</cx:nf>
      </cx:numDim>
    </cx:data>
    <cx:data id="1">
      <cx:strDim type="entityId">
        <cx:lvl ptCount="16">
          <cx:pt idx="0">7594849</cx:pt>
          <cx:pt idx="1">16371</cx:pt>
          <cx:pt idx="2">10215559</cx:pt>
          <cx:pt idx="3">20899</cx:pt>
          <cx:pt idx="4">22890</cx:pt>
          <cx:pt idx="5">10215557</cx:pt>
          <cx:pt idx="6">7594837</cx:pt>
          <cx:pt idx="7">10215558</cx:pt>
          <cx:pt idx="8">41861</cx:pt>
          <cx:pt idx="9">28487</cx:pt>
          <cx:pt idx="10">29882</cx:pt>
          <cx:pt idx="11">10215561</cx:pt>
          <cx:pt idx="12">10215560</cx:pt>
          <cx:pt idx="13">7886181754984202244</cx:pt>
          <cx:pt idx="14">10215556</cx:pt>
          <cx:pt idx="15">7886186426331561985</cx:pt>
        </cx:lvl>
        <cx:lvl ptCount="16">
          <cx:pt idx="0"/>
          <cx:pt idx="1"/>
          <cx:pt idx="2"/>
          <cx:pt idx="3"/>
          <cx:pt idx="4"/>
          <cx:pt idx="5"/>
          <cx:pt idx="6"/>
          <cx:pt idx="7"/>
          <cx:pt idx="8"/>
          <cx:pt idx="9"/>
          <cx:pt idx="10"/>
          <cx:pt idx="11"/>
          <cx:pt idx="12"/>
          <cx:pt idx="13"/>
          <cx:pt idx="14"/>
          <cx:pt idx="15"/>
        </cx:lvl>
      </cx:strDim>
      <cx:strDim type="cat">
        <cx:f>_xlchart.v6.1</cx:f>
        <cx:nf>_xlchart.v6.0</cx:nf>
      </cx:strDim>
      <cx:numDim type="colorVal">
        <cx:f>_xlchart.v6.5</cx:f>
        <cx:nf>_xlchart.v6.4</cx:nf>
      </cx:numDim>
    </cx:data>
  </cx:chartData>
  <cx:chart>
    <cx:title pos="t" align="ctr" overlay="0">
      <cx:tx>
        <cx:txData>
          <cx:v>Job Vacancy Spread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 Vacancy Spread By State</a:t>
          </a:r>
        </a:p>
      </cx:txPr>
    </cx:title>
    <cx:plotArea>
      <cx:plotAreaRegion>
        <cx:series layoutId="regionMap" uniqueId="{45F8DEC0-08E2-CF42-998B-A68C79DBA4D6}" formatIdx="0">
          <cx:tx>
            <cx:txData>
              <cx:f>_xlchart.v6.2</cx:f>
              <cx:v>Total</cx:v>
            </cx:txData>
          </cx:tx>
          <cx:dataId val="0"/>
          <cx:layoutPr>
            <cx:geography cultureLanguage="en-US" cultureRegion="ID" attribution="Powered by Bing">
              <cx:geoCache provider="{E9337A44-BEBE-4D9F-B70C-5C5E7DAFC167}">
                <cx:binary>zHrZlty4se2v9OrnSzVGAvSyzwPJHJnMyiqVZFkvXKVSNUcAHMDx62+gWrYldVvtc5/u0lCVyQGB
QMSOHcNfn5e/PDcvT/1Pi2r08Jfn5W8/F9a2f/nll+G5eFFPwxtVPvdmML/aN89G/WJ+/bV8fvnl
c/80lzr/hSDMfnkunnr7svz8P3+Ft+UvJn6yTzttS7vejy/9+vAyjI0dfnj1P1z86eX1NY9r+/K3
n58+q1LH5WD78tn+/OXS6fPffsaIYM599PNPv3z9ni93XJ8UPPz40r/oPH/S4x8/+fI0WPcm+sYP
MCMBphJLyoOff5pffrtC3lDJ4UsmMWOc4p9/0qa3xd9+5m8CGiARCB9zxDERP/80mNFdoW+kwL4M
ROAzJgSnwb90dDPNmhv9L618+fyTHtXNlNoOf/sZ3tP+dpfbpJCSSBCMMcJ8KgkPfLj+/PQAxwA3
4/+zjlpvZJT4kA3icRg7GZqWDGHd6iHUffYO2V+/0tAfLIjl71YMQAUE+4FkyGeIfbui3oKss9NK
DkX2RNRS7vDGxW4LSFgPxRRt3lLFZb+dCzQU4Vzjv9OpOmfj8PfRLG3Ul8KP8Y7qiZ2Jvwxhl21e
+CciOhG+VUpAfUoZwpz4viRgBF8rZRv9XOctJgc2EXUxQVnHWtQ0VhiFpFzXOCj3evRFbLZOgDSB
2PROjfNdt5D7qW6iH8vz+zMKGMGCY4GEDKj8TpxxHausnQQ5YDPX8Wwwj3zzgDPahqW/POVmKv9k
Repe+Z0GGAUXkJIKAnbpRPrKLAoUFHTIS3ow77u66uLM3PrMDCHWGd7pea7DdR27aJuK3ab6+cD7
9thSf47pYEhU8+nejO0UVZ3tQkT8LFR9OR1kN7xrmwHvbJYv0WLsZxJ086EgpAmp9OtIVpkfo0LH
HtMkAlPfdmr/Y2Xi322NB3CqoEUkwPqQD9749dYatQq/m31yIPU6H2Q/npTyqxD8YAiLQaBQctge
xeSx9KqLcl//WAK3wDe65YEggkrGGZecsu8EkNi3Q1uU5KAmXsVckI/FpOpIib6Mg0PHxAvpRhn+
Fytj8v3SPuIUREcMIy4p+m5ppDrR0LmApcWi49lWny32PvlbkJq1DZtKDaHtqikyZXMqiPlHmc8y
3OxITj9WAWa/hwGfMMCbQFKnDZ84Ub+yMNKrueKD505fpd4qL0i1yYaDq6TTNfPXtJhsJNYl7np1
rrC6LbNK57pNiVTnchTX2dyqbDsyYdK+45e5wreSeEPY8jzMWnvcZn3baBdh7kcZPFcu6jSt+mas
uGik0nXwwlrVu2lRN5EXF4Wm64bklbTrflxSiFHnuXlfGFAW9a9jZdJgZJdtAqhtTLpUXbK++IsJ
izHB3Ma9VSmv5IUG47Ui+iZrlZRHntGkzIZri/QNWZIgVt885cVVXkXuib7pEi7yS177l7mHjXvq
6Jfv875OAw/fzFheKptYIY4cs4vX0ATx/KH1toSN6NKxc+F1CWbjtVNtysftJntxobqJJd5CDBqY
K5JUSt/0bE/FY9fgG1Mk6QpxaaY6WVQkbPmeFfrsFSxxD1tLb+A2YYXkzu2nmVTabupWU3spFpUO
2yPtq6M7jV7Yq7sFWS+Z2XylDU6aaboypc9ZLa81I3fU06k3mCTfpljUIpq0gdXldZjIXb35l1rg
LuQDu3NfziW72GaE46d7U+mowzgJqDlPpdeG81yk43qkgT6XC1vBhNUePGjYCTXTo0QFiaW/9NGs
6fuBdndT06xxXww6GjqT7z2k3mVj2VxMLe1h0XqJfMqzQ+n1XryyJSpUd6pr3IaDXz3pBoHc1tuj
lfG7hm+7DbOI16V9mPGHBeD4TERZhcSy9qA8nna0Jkdq6BBhlHvR4ndtvKyy3hXGBzEY80O0FOmQ
oyKuiuzdqov8NOREhWw1oa7q5sC3Cl0Gy/dFD/Fc4SHidtt2dVaKuFCPauTLfpiGPPRFGxXMfgzY
Ct+QJvYm7h2nqXtHjwtBw4HLicUEQvBpzLgMZ10MkZ63fVagzx3hSb0y8BFakhMdi3dDH6i7oK3f
Lise3/FOl5d5wufOsvvRyvpDPSp1bMZs3hVF13xYWYVCD5EpHSa9xN7Gm9M471Dp2/eDWddbUeRv
PWP4I9dBSJDukszmRYSYmd8XthmOY2BIXKBqO2Ej1ogGLDjSjNvI+qp+HIK1vcP03bCysxRT/cTX
sY4y39upWW6ntgzY+20YD51ky36i1RL6TOy7chEPrf5gPB2krIP1en9SH0vTz2HRg05sxqdwI9Py
wPRy128EfRA4aodexeDF6h3xGA3Hsutjry/7S7fkBwseemwrM517TsOqWOs7Uw1VTJn4OFhR39MO
PwnMtnAouvFYL7g85Hh8axqCf6NRhHhpjcctysV466Q5E2KrcPA8fG8XvGedX6ctmm0kpx0tS/p2
6P1HKocgNE09pprYcK2y7ijypjhwr43t0nfXtdlo1HnyNLYLfrDLsisIf55V4L1Fmb7OhaRRO27D
kdJToYx5V02gJe5lcQNc86HfGh5XctURXbjZB1SMB8THD2PjmR0Wa30tsuZJZegul3J9q1hdhmga
3qFmrt9Kb73WNjO7xs71sQP6FNVNp869WlWIqxGFqI+HDZ2nWYR1Me/WRqfaNrd10Qlw4chszW7o
mrO/jNdlatLN908NOaABkN/vruOKEi1N6m4pxuB+xibOKxS521mlU3Fuly2dNU7dC2fDL0vb3IZx
OaOVXyf7afX9c25RstEyqVXU8zVxzwXFcssmgOYeH+xc3JY6OCyLCt06puGXrq9ugpzrab108NE9
sgTTmeGYcn3E87t1607lY93rm9cWt8nzL3CuqRm7eOr7eOmaFEMA80f0KpQtl3DOxkNrstQz+IYJ
vVR56CmAegQrtW1Srst52YZrZezVEH6RUkFs664UwHgUAIaAsHTwL9VW3wZFE/c5m/fDXJ8ANlKP
B/cEsJCT+lYXU2ik3mO4vYVwOUgICHWxA4uKSEmTzevi3h/iJWjOE0QZva6p7eqb6PyLexdGTdoX
FoBy2ncIJWrhF5QtadGSO0CAFMPhk/zY0zoVk7ltC07cUitIlKMhDNp+39Lm1k9tws1yM5M8edak
aNsPfZ62i7h6mzo7HckOjpFcJhocTavh8Pskm1HqfwJXStAnr82uFiJtubJLC+DfDCad0bQrAxq6
N1YQhNxPzKerGoMz57Gfj9fJmLSDaNpACK+MOjvhlu1Q8+xoRf5QLvLktO4OTE70rsibNB+9GPsq
ynmzy3AQ2hEn1Zwu7XpWjCRtNTvvTjqj0mmerj7E6I7acCuqQy7EpSv9pOjCuVM3F/UqDRqBn0i2
yVgABM59Al5yX+5Fu11KHQ58Bo8Azfc4MUzdtBEXZyse1cfFR2H56CzO6X4k6lZpIBsmOLkjt7MN
FV32PoF9bvRiPS/pOb8zQ5awVt+GTSe+IGFJeCwRv7QMfAqYhi/0eejR3QDGw+6KrTYxgo8djUcX
TUcaXHufXjhHJHTPcCGumZIXUhYXMy3hJsXe6dXpUgFdcvdQEdz1YQVE6tWeUXNDfn/xSbzUQByW
Jm28bF/2U0gX/xJM9S0bpp2uymjLTeICe1GP1zprbjjHCcE2DMgQBwbUPIAeffBSMt17AbvIyaT5
dPO85ci6XZ7bEysyQCKSeLa/bnV58Sr/9d/S4qStb+70R6BkNi1leR3YluixT2zrX7tVXPqmvuVZ
dYHMg2cAwpm9H+R27ldgfE0dkjzYLwNOSssuZYZvreCXYXrv5+IwYHzT/Zr0hTjmxXZb8JpUfiLG
JgwAkhkCDPLHawCK0mtz8z12cb7s98XFFllqtHeq6GPlPwZlfsyqaieqzyuQTGdbzvtsrc7OpZry
6OnqzKi8qnW8ME2Tqp9vzhemLqzqCqynTstcXoTnX526a1Pd1h4l/azOcuRAUFVUL2zXsRexmQMB
TlgavevLI/sk2Tvn5gy4muJV4nvRkF8sa04ZEMqG16lbZyvVubXTdSrm+z7T6bFjZZoN280dLK9b
YJxAL3PgsyDFGhML2/xik85Vl9G/GF8nSLNwmMm+6MQFzdvtFSjIlrxuxQ6XDkc09y9+CWg2DmEz
QJgCGPMAm2t/PTbiwRRtSnuA5JKmPgFe7KtTY95NVKe8869eBpcISRpd3yb4va9IbM0Y2mm3Wnst
R33GObpVpcMA/0oy8FawDjPD0bA2DfKXpvycyTFCYrlX+XydOL8I3pxZQW4jsldbX6dZHvzZXnGT
XXPDLlnn73u+/L0AGQY2RrLAsTMsBrtoYb+LOM29SheUP8xghc4PIVKkwldnLThE9yB2sa4bdSoX
lGac3DljFhVOpFI3hw6rF+U4C2Xn70YqTiVkPE7smdurnOUrKi78atEECdN0tT6gPxzxIteEAqEv
R+9+GYHulsnQrvcGEoRXvAT83MCyJa5D3PCdg66A91fHyh20ebg5mWwMc6zPqIVAoP2LkLuyrS++
hsvgZBjrlCh7VQGLPY+EOM+uZBQnZeWVr/nDmLWJiyfIHHndJG6FpUGn4rxI8GdYy9mU+5319sp8
dLMrBCQ2R4EF1FUArbBQMQJWTPpcU8D8ZXhounpfVJ/fyw1dsS0ug65Cvgqg7Q9arWe2tqlLG+OA
AkAW09XhhfuCgbl0YIzObIZGXIe63RvehpNYruMILlx14SIgc8EtWN0SklUcdW7SLIMDAZBzRuo2
zYPlwNZP7nxcvHQQP9qw08vVbRtt+uxjiNp5l/QtupFRpdWqTvOQKoIS6UOAX+oU2ZDl+FrB3qDG
d8gnee2HsJz7V7rijRCn/Lj2gmQahyvU4VKPDdcJ4pUKSOKsbgzGcMAQ1uFUGkkvzhldiECQ17WY
XtC67yf/YFR1m2FTDny6bNlVXRkPpTu15ow2cKu8AdGAhcnhWgy3plWvzuqCi0OEBrLbVa/3trl6
SB4cEEqIHaUjnyqwgG0PVLbH2vS7YVhC51fA8B+npTnRbrg4F3H6YeAuE6Sr66dNrUdevHXPuoDs
HCMAPx07eCnOhlCaLJ6DdYdacXKBc6TzfTe3Zw7ytzmJFTiYh8aLAatz1udOwTljBsG1mk94mSG7
/TRAyHBHpT11kx5OilWm9jQSCO1dC1nqfB07cUUKH4sxmh1dq+lNiercbntSkIRJoI1rdlzGOwXp
ltu2c10HGVvVQ+Whjdwh6ozdLYqGzAShAwdt8weG22SmT+ssThnPLy7S0BFKX3SINzgqxfS5MU3Y
YHPqZ//yGgy94TpTlJSBPXf5xxUAMQDD4hlK3bZH0JHjeg6lCygXuFNulidVo0NDh6ujuJiqs6m3
V3LlSHLWe28LoHq8O7GW7ag3xxu4XeZfi7BtzH0Aq9cM/LbfYpZDigtGW7S/LeHex2Z+dTY4LHvZ
8iOiAOdzRDdxmRCk7UGTKoGSwNDLUjc34a/nTCNQz3BlQJUrskSq4JFnEmCBx2ApHpYMBFyAtTv5
gYAaSK8a2e1oAZAKx4IXenGv5D4YSy5PfneqgOBjKOd0g3c01dPIdOKeDnBzy1s4iwHdtknHrMoj
t7GBgwDLcu+0s0L48bwmbnq8KyZQD7xmA4h1wcrxvZHzq1O8x8XVeXbu67M7DJ+XD9mnnpSAKRKY
GRj5MEEQkf0euBhUv0jiuM0wfphGdXJe6UiX++mU1ioW1V0V6xxqM9l2cKTNSVyCbzOiz47zOFZx
pMpLXNnDXWhmk2yFSZ35uH9r/ehBxUI003HLj7qaruVmUgtRKGfjrpxUSEd0bpo9Mc1rZSxogbvO
XcozgGRE75YFnRc9xOO2RIHWQG3AZeGAHOo5qHZRytJobuyl0c05HeT0FrLtsy/geldGzaB3Dl9q
bo/+8uy47az7na5FiGqIYqa+ORN37Mkh7dJ4oWh0PCgAMGBSDrTF5OnYRWNeAvqCZzv390EDUJKI
cTDEuWevokK3Hipi9XCWdktcAHdEUGQogcIfsNlpL4Ymrq06o25LFuG9HdyrIFD0SOx79vfqMLL2
6niZC3oZIJYjIA4MXOR17u8Qu9lNbLj0a52O083FezmLIwELtn3+UG9QdVsBrF24q4PjpprQy8gu
81XoqGfv/ZYTOYW4HWKgoQwMxylzgjRzA0NzBbZg0TsfSghuw73YMZMf26V+zYWcXW5Q2GvuZ+Ol
nIpzzU8ueDuW988Y2tTB1UAe3Fpz9jA/8uajYM/12u/9agafAk81UHw8dm11NDp7O21AbCGUOSpY
6zUi1V75Tx6PC0gO3MsHv7w6tFoTr7d3jr05Tutv3ZmsF2dnPm1fbY4Pdaq4uPBuPePpH9TjpxWq
mEHtJUH7ZKCU4kJBwwSkz+2rA/aQphoJRI2UOyCTCUPAp810dSEWikHpyspXUrL09DCKj9m4xQGB
+jGgfYbKW2uCI1sl/K7PnYAa4SIPRqjQRQKXzbojcsTXfXZ84bW2/MtvbUAorv67xfVs2rUv8+JL
H/BfH//n0Sj4+1f3zL+/dI3Ef39K/9mB/OFdhxfjWn3D9zd982bot32RzjUpv/nwu47l173E//bi
Nw3Lxjw/NdAF/brjCG08H0voEDHoqRFECIOO1n9uWybjU/P002VU7dj/6Wv+2cPEbwQTLBAcehZQ
EuL/7mHiNz5FHNopAWVcIPqvHiZ9Qwh8GwQEOowUQzPtqyYm4lDWC6CLiXCAff6/6WG6puy3HRXY
PbSqpOTQsZU0gDbqt70EngdlgPWBLFMZCyNfGqOTATcuSwOSRdVax4EYp52oWxOPXaXCMecvCFoA
hA1l6BebiZBCT7T0wgJt951tLyUm+Z506lBD2WavTQBNooJNkciBMdNctne6g7qa5vWnkWXyuDbA
MiSdq8hMRZFsDX0scAF1IFraUJZ5GwJ3HaJtkyGdaHetV16emObhzJ+m5pnXiUFlWFAJsdvCCqXS
0VbnXtgsW73DtXlfj1UTomGO2hqZcKgNwEIPxcJ8Rp/tltfAGSDN3BoS90rm4f/er/5Lp+mfPv2U
w3+uuf+953zjhP//udd/nAeAPrmELuh/9qq3T5+eiq/d6csTXxwIB2+gGMoYNO4hy4Eu7r8cCPM3
4D8CQSsM/FhgaMp9GQIQb6jPfOiRMQS9Qp8z8K0vUwDsDZJCgtfBmxgMKsCAwD+h5RuIhMmJL5+/
ngLAzkO+6kkG0OplWBDkcxCFBhzc+2sPKtWkumW2/KSHco48L/Nca3mN52L97Gt6gE7GGtcBbWLT
66g1+GGS6O4rdf2BEMF3kwGvQlAfI6hygKZw8F3T2dqsaQEz6GmUdNitQRvl/bbFi5q2mJp/QL+6
2fkzb+OshHzZtFsMetzCoJr0TkDPPsyC/OOQeeve1EURMcHlTmi7hZ34R9+PebQRfZk99mIn9kgU
VN6ycYqyoKXQfZ6rMJuJFzFD+7jLxp1P0BpjKEgBwStCW6ktrAZRRtm6Xooqz+N12vIIgCauOVnj
XKwPNRTQoSokeKAjDB39Xc/6u2L19m1v+4MIeg3JT/nMlzqPShAg4sY/WyW8qPVK6NeR/B2aOrXT
PrTccQYp0VRCM9YHkso22F+tINIuJI9hygSQYlxYKLdgDVWtdFi2kOjqqdiiypdhMLZbuPR9WOjt
IS9ZnDflp1z5TdQt3r3wUR5XbI0lz976AwfxJRlBCih1V2rdt8B5A5W/0/5kQs/L80iyZgmLuTLh
CDXyWNWgTgzdnnDIGx0yt6O6yN+9fvqxWfyhbQoETWswcmBdbhTma9uEPhTvkWfYSbtF9YBX6PHW
GoqHZdRW+kNJsZMFNIV6/txC+1QT7+2fCPEHtsmR9BFlEOTAIcETvxYCVT2XFWn9kxeU0MFrqiJm
Y5/H0BsGcQbvwuYa0m5Z6HAKvCkibKfBuSOvmNXOcnxn2+Ae6awATU7P0M2oofgBfY0/EZM6R/3O
kTmBgSJAK85gdOW7UFiRrt+KbWKnV9fRplRHznC1FznaBzkMaBTlHM9N8EzpVJ4mv3jXT3APU94S
c/kpKOVJzN4YasbzGHqGVTwV69sgKOaIZbqPqjHqrDxrPkOCYTGMeAiwniCfd3k17rVqtrDYUJEU
w2Pfg1W2kBHZOhHrKnbdQNew4mwOh08Wx0XRnNet7MLVgKc1aAFfRNKECymAu4CllUHunYLxA++q
ORKTgtBrF7DxGfJUa+ZoWnId5ir2qPDiTWC1g87i5079vfC7ZApEva99iOemGN8RZx6vsLZ4ojtg
iT6TuY2sGN9XCrp8os66sFfiY5n7wwHocURQK0OZQyAu6FzuxkKekNgOZoYOfTOvYYmbMfSHpohb
bzl1fZaMDDJhVnl5VC0ijxRWeCfXBiBIv90mGUPun0eGI2gsLXk0ZrCpShWAX+nq90sIHakynLX5
8OpgVOoNdkr3AqpBYTly2HwL3eKS6HYPWYA3dV++ySsOLUVS7Kq1y6OWQ0PDmVgFu9m1M/1tSZbN
YJMl8iJZLnsMjhLDtgHpO3gGeQUKAUAz4DIaMM+5tQfltt1gmI2hnitybqK8YDDjxJY4JwAtP7Zb
8kdmC0GOA1vERCLfud9X0yBCFdMyVbl/wmxJdTs8Nvzl9US3csp2WTmk0wrWRIr679mMHxSTnweR
p6gDVDbDmsezL55ftZQLAMRygOwOB+sj8Z68+b6CpCrCwxzsGTtu7pkfi+/GZr53OujgS6C4gfO8
70bavKCDyldbgfSoljul12eY25M7b0J6h3W3xnwi2x4G2mKL8unPfB5Y9HerU8phokdADPdhjPC7
1dHYj0O+tdsJqi4vw/ZRtu8wFD7DarJwrL5C4SDxJZi7u6Kz+4HxdUfarv0THeDvhuYgeoMYWMCg
o/sDnP7bI/SDYiuksNuJFoDHpQ9GxCrouUzChCaHwMiEK6HC8MCykV+F1xy2ip87KAPHtjQbzOjY
5v9BJh9sisIQH0VIfj9r2AKZYcKnMPrSTijsLz1buxjlbVrpqQkrnaOQNsOvv2mKtyA2rT4QnMFE
BlZ7lG3ZnxzWHxg6lcKXCJAZKA5xZO9rQzdlheapzPoTHtdo9PGvuine9lqGPewgzst6h6BcBF3p
Dzkff3WaWnJoHvTFqW/UbUP5JcMNzP0x6NKt1Q1qTHnk26KPJj67ElwWD3Vke5h6GCGf+TN9/p4m
MjAyGUhfSiEg5/pWeuBsWHSonU4oaD7gHMIx9K8rQMN8Lu6DAf86+AAlWU5rKLMDc5jy+x97Gv29
lYEEgiLQImK/nx6Vpsa5Fdl4ssX8DCW0yBAT1hZQzFoBWLANOoSYe+DOwhWGKahie29fpYK+EvA8
04Zt63/0Cu+auW9WHyyy4+uvgzf+6jcT/GT7dp7m3Vy2MsqbZldXLHVb0WsehENPFpitYTKqjbff
mBVRW5IoKPWfeRT7Lq0Fj2KQNgvwKfiV89frX4FixlZd8hJqSXMxA+m26B9bYYtzD3zRjM0c9iCc
m78BGicCqGZt5mj1uIYrFhBKu0BFnmj3GQHsISyAkU0p4l4fm5LSCEaL83isnmWun6tWrmHDgIG+
hp7RchVW4kODjtwIEctF5VEe0HTxlsdFBxDuPe82NgW486Sb0JQB+BZZ0L7fPkyQ3u5+fObfT2y+
6gHQlQL1c6UH6gDwKz0QNdo2hzToBANbYHHQVI7IUAMJIEDAW05SWrHTtlgRLuuHSk5F/CcC/D46
gTo4wpj4mAYB+s7sK9T6/ujl7NSxbI1hqqnVKghf6Q/26i1kLwYz6LDNIJ72EARmHwZdoHE7LdWn
AAbAwlfq82OphAPUb6MOwD0MTgYCeGkAOeC3atksLUa/8Olp1b2FqQSld5Up9K7oHiEh+TiRpQgb
S6Fs2VTViVkLnW5lyn1DPRPSAeY9CGDKrqf+Pd26m827/lAXZQGTQjiIuc3WQ1bmO0n2v+UyatN7
NbOwr+0KrJB9Et50rR0zmVrYeKOPzCuXXTPlRYxwtcVkAlzL6imHEog4VCITO3+YgDLa9bwOnId8
03mUySxt/ck7Z9j70ASQsVj24rVSwYQavNvLt2ecMR2NBMooGR/zcG2qhwbM7wCFkd2ajWe14hW4
o7aHADYdoS14X5XkwQ/4uufMZCHd2P+l5Eya3NaxLPyLGEFwArjlKCnn0WlvGOl0mgAJTgA44df3
oWrT/SqiKnrhN9pKicJw7rnfuSKzcjtzZ5RgjVyY4CpMTe+f9kg6KbWyy0Qf35AIyzdqnS2p4/DP
f/7C/l0lYBFTP8QNHYTE/+cypmxvrNeN4XkG+pIMIc6sZuYWNWb9tldvKH9tEs7TC0Do9v+/gkOQ
xj7uG8DPII//URb0zE4jSLbgLGIYTmDwVtKgGLVmSdd2hQT0oi9hDgW+TekC5iedQvI1UmdPlv1j
Iy6qU+jY/3Kf/HtRFcLvgHKBcABnzv5RVLU1CaldA/9syLSCGrdfAbd1NoTdyYvGMnLqh8pp6//2
MI6X/b8bJ6TEj2jMvPhwVf5RUFLGJ2Wqxj+7S+8We81eZx862dLxbZzpjn18K+jq4yvqTqRyStkC
pHAoD8vAR1P3P68K8m+HC1yX2Cd4AhELKDuc1f99ugHzWLnGkXxmzWAhtQNYf4CqnL2Gz7fiZNa+
W8Yq+nO8nUriO2pjsJxRH+SeEUDzwvHeZdPrf3lbwT8fEuIPISG46UOw8tG1Kv9fh+7eLXsbDetw
xoEmEn9tP3AY3Hpe9wXLQWeNjR9st5bKDl9iEJ9ELneq75+ruv30FZbNf347Hrzmf3tDEdIPUQhw
/1gw9B9LeGmw92fF2vNI4qZEOfgJ1QuId2tCWERsvjimfaEGLaQRamj3unxyKQqc+s6X3vDuuufY
0s9dA/b2RVbV7re7opIc27bLFImWkoTfDGfkaoX7pt9FEFUQVd19SBedMaM/bC8eKN1UHog4sZvT
JENc7YVv+pvFO5CqGjxh0AL0nYYYRRVb0pDHuZo/DCUt+o2kDMN1Ks24FA3ZdB7x8TvYmxaqc3pw
vP5jUaFbbF1wd/yKnPgcdkU1RM39QEDqO7WXWhL9WIh6b4WMStg5cSLrvHaj9iSj/q12osxoR2Xh
jOOzEU0ZDbK5mXf/TXS7SuIabbWg2gBetJxmYSjeq8hWCYDQnxGVT2JUD3VYOtr3UoHua2ZN82OZ
9zzeI5suLpqmbW/yoZF11sJgSIQMRcI6rQHoVL/ovA5o+eaRgJLnrd3TnXQPvOrea2e8VO7gFlHY
NtnqUvPYbFOGSuoTOu+s/LFONBD2TBv3z9h7f5TfwRdoeJCRcHqCjO+TyF3vYyes7gkICm+yY0qU
+KtXUyfk4MidOK2t5DlZlsTsPckiZS46CMacs+hmGfV8iYfOZob5TqLGSSbE518+XXi6AnoFIyKe
6lCspafm74NEF5Z81LYpe+5VybztPO3j6CsgT8KFdtctnDYPfAkL5Ufn7wCDjHh2Q0clnloeZhHW
p2DzAEzwKuXu/It6Hc/EoBWc/ZYBXXFyT8VBKrtVJtNqf050+uHOXZC34SiAXowvLeGXeBQwBKdl
uyFWncgkv9QKi9YlU4dyWKJly1LjifB28JufuDbbhA/aS1bmtglVPk1pe1g1VfQWWx+fA4x5rO46
XwT4PUwli1EcBdh6XlCebYqKe8vnF9fF6l/tSBJngvuotKhSxUs5hG26zKRO1GT8G4QqQo+c5Tg8
jhUQU9NPmd1gVG4eee9GNBCleHHW3gHC4nnJ4EeFzyxPKouvWtrq1Z1JMW06zCqlXvhCf68evvEV
6L+LvTFaegEcMqX7vvxQE3FTx8JdGZb9vO19fb9V9Q3k37EY1gR0MkyiUHl57NY3Soc2qUX8WIfj
j7ppvvhOH1VYj5d2B7qwhVamMEgUYgZ7mHTX97R+itaxKZmG/jJ2A9IWAz443A8V3dee+NUzdZk3
2p/iaoOiYDIJewfY2fSljsUycuBX69dmzMtGXay6mrwGA1kK3LR3gLOfnJYBjY7VepahHrKASJub
bu5Ts9uMOo5IbLNCq1TzC4r2H2sUnFz6C8Cik4UVVdkKOCMRFbJKKOxFNgT0liDFoBhrirpPu+FX
86uf8QpOr3/Pol/hMe2vcSWw0icPCMVCO0ge2yU29p+m3pfpOPZ7GaioWAJ/O/cjvUy7D3Yvnm+N
IqzUnQviG5pvmiQqLYCqlezqZHDaJhl5fDL7nPVgygtb93+EMlFCgwm+kdQtkGjniYX8Y+stOBHc
fScDZT6yOU71Bv5feC+0a4u1dSJEjCr8xI1tGV/ak56B/pO49dJNkLAQSFZYrp+iRrXFDjmcbeYh
bkPAUQr9t+N5EcNU3rj9gFxETNOQxYWIvSgJ/HZCfyDIJvCuBYjcOVmhipeRXAaBn+s7sZO56+06
bzbx1hkQWrTnC8xkQIrzWQ1un0zddBMxEWcrRbhE2+fJ0xGOjNFLEXd44iTG0T68hDHPXdqe2GKH
Zx4/wzPzcjabPfHb390aPcTTGMHfQ8dh7J34xHy0KAZEvlCNTgkA/qwFCRi5NkiJbfHZnNypYlRw
y8OwNHjPUS2KDUXmrPw5I84CPEyfe74jKuAv6Uz0mfeszq6+7777Xzxyv3B4XpZ2uhGsxbLFP4zA
IdI5VKCZOUQob+C0TbI9tcprMwXJR9pmO81beLfAUOMz7FyUgDFCLbFIRRX+dQYfNgOYosrZdFq3
SLXU6M6E+DbE0tdJB1A8Gxa/9AW2z1EmU7qLrIFtUGx0eh4O9KJenSRqBwsXEyed7ekjCs8YBbfE
WbaiSg/0jArUhQsLR3/f5iRYli5HXOI5NFGduVYmWsvoMk6fyPa4SW/GDqty7HNwCHAjpD2JziyZ
P81jQkOc+mNPc+n79tZl8hN+8xm5ni+nXVEYLe6egH7GeXF0mzgiDICM3ExuZTfo/tT53evY7AgI
wXA0boNKA4QbrOHeTQLFeTZsqklmKM4kmITNGuIWAYjlTqsBci7WD/vI3qOQ26Llc+nDsx5NkKsF
MUcWODrrneq8Dosp3XE44di3yb6yVz4g9xGLHSmFAdWdRiN5Jqq7GVZsQGkjD8JsOHk7v9fG2Z4r
20Tl2iLVh3AI2Njjp0zoIHnYeYlVYXXxmh/r7t9PCKedHOHkCpHktFpXVQhnTUQHNzjCE0rdXhZ9
r+P82kSjTQVHM0Yn3fkSsosSWOfbWQPvSCSN/8Kv37Hk3QZp3kvsWERsKmQXwaAC90CaCLGOr0yO
UNfiWAENamPmxAAyj8YDw+qCfjzVEwh5VwT4QQIXJliVIQllgNLQCJ3L5lFBpELsVqc1RpEf+1nv
9c8w4bFSVYWaRdaFbdGxj9f+NdoZosUOAgPzoKGNju8UXbzm7Mr2Qmnu7dN3zZtTE9ggp+57TfXP
FbKL0+DcCdfLbIcVNvvLB5twxW58TDcSs7yKUSvM7XgW0czhbC1oGgYx/Icq+m3r/T7aNRIlk7js
caVLHxdANTltOaFrGKxzRhXkvOSwS/hGvlfjJLZ2g6RHfLnY2PSjmxDU8vlWtBSplc1pqyT+LTsE
l4Rle+Hg/Bd2vjHa4tvf8ZkoGkhiMpkg3zt97zhOhrX2S2mgCxUd8nmXEc6XQRaDw26neCXZulTN
WSiqy9Vz84qPWb/JMe3nAeEx9D/5IL8RbLjbZvqbdHGVRLL6xL6S+obs9zUDBLGa72XBw5xHkpOG
02TvY2zMrSZYxm8jXabMmYvw2BZWDDE6EfrLi3pwzX8AUPWgrxiWwoKS3GtxKi+9zYYa/VoxPLqo
shJdwTqMqvh7sVOf2LCbczeysO3BXYQCDtXkI5coSYvtGEF+cPyZ61/UFrHcOOi7xG5cSBpCbuxQ
4AMAMxDI8ApU+E0cqlPdhAzNVVFcOzAeZxl1WZzsBsZWi5tOAT+torXJr//fUQ0MhcXosrJxbgb1
uhvkrxd3opd6qfD760WlFQ9sAcWqmVOf1hEN2smak4lUKRTehNfKLadRGRLjXWQ3AqI26ML54hsX
/Y4fRB+hxeqM1xGIlS36M0l731EoDGfEJ5pdxI8CuKy9duH21sZLQqM+xYpa+boB5pr9XEIk9luG
j3ZYfRMM1HwldXPyo6lNAsTTd1SX64BF7Plrl3Rif/MkTffR/wJkduy2sKZgUTYcIeMRD1ROd6+W
plA82HLB0ZG2LojpYSKZcAOVkcVB0lvz/mi0X5Dcw3Evuzjf1ewnUX0bB+izhH5rSgXGNHKMLJZ6
D1Pi7PONx83jEH2MjNNUzdheOJq+rs4R8et3QxonmfVUrkGrclHjMBKBqmAc3QovyiFP0ipARcLD
aMGNTyBV6y3fhuEWGz3OvbgiyRj3QxnL5hdeNUDDj7xqE5uXjlFQBSzH8V89BjQJ0CHLEAiLk8jp
E1xz8PfUVGdh5NvCFQ2MbB7D7sY9PhjsRhKIIRNSFy6iu2d/XeTNHMFEOE6vxhN10YpdJpWJsnEf
TVrB4cEmiGjROfMf2ixYER6wbjxOAI6Gwx/DvrirXJrowP00ezUUdgwSD+f5OQqWBOS8n8h+IWk0
og2J2IQ611oUomrrsl8VDhXYEzkPZJ2uTRzh7lPkPervvUaxJIicqAidmaTXC1aE2ILY3W028P3B
Onq/jT34lx2ip2eHoDnYod8/2dBHrnfx70FQ7anTxFPh7dIvFmQ80q5bGkTkq7XUijtIZQEmDUI3
dXc5nheB6LyLjGPhrqJJo9mUK4/Cp70iVQ6PGpVphxiaYvqm7pqf0zBsF4TEN5zptZ+0zuw9VzIg
OBt7lbR1Sy4edZPZWWlpkdM+1Zva0mZVf5xZtvlqDURr2z8NXQdbwNWvZvC3vA7XOjFyFJn0HDTf
ZfPkduNTs9LqEnbIg7fezY47dXSGKZ9lPaBZjwJgczpassrNezo6uGZDiA+oB9ZoJ40w+yBHl7/A
zb0UAW8S1/jhgzfcooHLAWd04nUN7VZUc6WyqttSr6qa9wFX4Tzt7GzDgSTzOPKCBg1gGqnLgPhD
6pj1I9xG0JYTXLmQ77cePmk84yxehyqf2iVCcYzUEsWdudbDdkb6UdxXkyxXPZLHGulK9OOhxKao
e+u74IRgS7l120e1rCJpjvujHec+wVpEjgrLFfMFGv2OLYqI6IKl32kHgmawt8tE9e1eGdzNfjtf
+NHkXZe73m4NcsPenYecMkoZ2gM55hty8NOFnRVc5NIeCr4hVrxEApFoP5jYjV9xXdTotMiqwYiO
d1JHC5zhPb5YMgyZ7M1NHZsesfUNUyH8tZwJAFGGwnwyKfbSnokAAbcK5VnijW7moe+OdFQ0gmr2
kIBeWLIMsXziwVnTNTxVrl3ylo/ibe/CQo7u14aM+L1q1iTcpvF5GNhTj9DdqfPaOGuUsGdh+hh3
n4/uZLf2z90ylfMQR0U/QnTE6hALsS0sKlSXtYhukge/oTSNcMTVeswnG7yT1v3w2Cfv7N3Y1FUa
7MDyBuCq5WzQlepA9LfjmusGgXyyBipheIZeM+pkM3ht4bQ3vAv3u3UK73iAC8/rnT5tq4ADNdpu
tcBnQYmHXUaH9qK87sHz++eNrALKtomLrpuKZot02nxPVamcGotI9H3OXLzKjMAOHXBFLHWIgRp7
EKQq0NnV093cGQ2KVT2Cuki5nXnRbuA9UMOmfRMuSERWUyFE5lJx2OFTf/DcUzGHGg0ONJKtMiyd
oWaQnBfQODC90BdCj4ogMl87eLmDVGolbgDJ6jd10E0GR26Cc+op7ukdJj/AqMDmSYWs/u4RroE6
snA1V/qpVFwnC/rDxPdYvtAq9Y7xIu0c9YmSEOs1mKbMNuJJeMMCeiT+nHzWlrolD1UffM1t26Zt
Pd1ywPfEZSu6LyzhHEt+8XoDSaDfkQbs85G0JBXTLelCfg4muycUaUrIK1zrPSSBXhqSkp3eXO1p
c3jEqr1Bx6fPpr6nybivwPVn6I7Dvg5hrRSTBZVuOrBV/lBuDrmPIx/tOdi4EKF4CHX/WdWmxOQR
v2BQK0iuhTo9NslVbW9o5ScQIk9XsO0KUwFtz5DUfxUMn3yO0VsJD9prDsSfKwKH1MmEyw4FCSzk
TrRvVQ39uQRO2rURT7UjeBr7VemMYjttg4tcIW3OrV6nxJn7MmTtnF7fZCiaot8hL+POvskJcgqm
9Ren6LG5CyjUMDYbLLcZJabfvyljoHL8rsTZjHuwdX7XQe9BczvPliH0xFl18gx55G57YykIG0T2
flT15ENYyDoRrd8/BZrmq4Th3kmyZz79sijsYB6EBzkAo6elaG1eQZgN5FfWLg/thKMRuRM0goQH
cdcD1rnKA9IYCLDZ/h2AGqB0VEXQ4b5Yl8YpnE0UYXRj9i14qCso77BScNU1OwUoDgqAxQq5+vDT
xjhU1IhgUlM0SNg5LuYQ6c8W1UEeOsDhBUZnlKNummTzBS1GJwBxu1dwx0ej85W3/sVfx/uIoffF
GjTojZySWg/ifPQOZQ2JfWAqTk38lLfmZwdW7WfoxUiLybFA1EamXdUvGLKDyLmuY+fiKAkIaOOn
nkXftFJLNq0oZuuWfQ3z6haMTofDc+swb7pcn6Jb6+5G9zbdehitVA6nqDmQwErCFzrQNTYCO3Jr
yAK1/ITSRsG3zhWOTJ3til3o2AvMPhmRk7PukjSTn84bxmeouHo1q7PlRHqJ37Auv3I0sod22yb3
hhujklFpYCfo3PQHzGVXTL7we6/wR3WR/ruYGpzhWw1kOqhO+7JDajkAzOJ+f1EgG4BM1m+OuyNg
Kjo8IPrKYXgxz/+48o2YR4SvmKJ/qEJELhcwlmjWgSrz1kSib5NUAEuT3pMQ51hvXVDzvIZHdfxi
E5ZTbJwuUSE1SJgdYBpapR1pC1sNYza7ALHafnnhLj+PDaqN+OhULhIJWhShxeu4brJ0epz5xw6I
e+x6NQHvwjSLbcCS2Wrn1Gx/HbubvOqwSmPaH8nllz5a60xUINzcqX6bp0dase9qw3IdDc7ItYPy
6KlJ4xU+JAzfhKkd8Bg28j4Hr6fP2d1BIfxU8/5lJXmOGv+vYeiLYobWJ0ZDnK+Pum4xSYjoJzpG
L87sZ+Du7yBjX4KtsdD1AyIXc1xeG0x6ffOmoUGkfsQgEQB8m0I7lzUOSD715/odxXS6TIJuZyPC
Oxm1W+EgPoXiRmfL0JwUPsHNsSGZ9tgRf84CDEY5x0DDGG87dCTQ1bWsWc69Wp6u/9b2iqXrovBf
4FVhAhHqV0GQjY7DR1BpT/Msu/stwFtE+FbEDopfv0IIdtriV7N4KJPn0kHyOdUEq74mq83mHhea
JxqWOZ1p83FiuGfJTUer6gKhztMNg8ZSDIMpQ8iCjPXtnjYWfiG+Ln3RGLoCsTPdLQwnEgfJcezM
0WL20bIfYzaiIfO546d6CRdc0l4iO3nyN6wO3u9OAjOPZ2QeP+GM5xGb+xzmCMbBzNxLiViinFTk
BOqE5R4bwFwtQTJ4MPL3brrdB/8d+SqsCvpGggFvROB6aObow1vJTzS/cLA195j4MaZDXRWuVHjN
9lIdDKY3V8jc4Q4bNh8dE/gPju//4JjbdPx9iDBdZJ/oDwIeN0OvasyGcbzt5D2PvL1Akg1nLbCS
BMNOujzePPjJKsYVup7HFr4tZWjuULid6NSLOF7SXiBVLhlPRz6AFOADP8N+8OWJO4ah74RnzYRf
oOd9DiWokTHA2JuaFo60+O0EMhd+6oK7N8g3x70NTQ+PfTkHbGalwt0dzJHMuUQ/QypshPBjg4Va
7BxXXUQ2knI4EzcjRmasFd4LjpMpGGNo4/YcMoxpMnVVbhRU9fVPAJLBeLYOHY/J+Wg88zR56Fi3
h/k0bmACKYDNiuCSHkyHzp4mqe5CJ71e3pgBt2NsCUBCXIfRAG7hCmleed5KTzt46uHFrwAdu1jA
AbTppeIKZ7YVgIf8IHdljFktYDXTUJpnNjTz6cpWjh5ubDlSxB+PJ3asXBxhqCOj7iEYMVHCJ0Fm
PAChekMldmWtIaAAD5Kep91Yn7br6vBgjLmyUqmvESY5lEOnRzh7h7EMR5sS7zBpAR1ujpxyF0l2
IuBnKAg2qrtytjCkwoqBKfX936bH6gsbtDLjuilRDUe1F2fI23sl7pgnovefFYgWHLIryy1f5sRp
5mcSjk0icSbnO56Pi6xNvgFUPzHMOQm5gieBMG8fDlB5U4Xm5lAVrd8UJIRFJyWdYZdjEYWOk4eG
oyWFsT0oCQ47etNFLDzweLTLhwNZhlEFLuR30EVRcSVMNg3gXfpel8YU5bF2+jHdt/Vr79Dn9axu
oLZBOQ/j+gXLCc7RqHb00XJ9wM01YVOJKwvLgP7tFiyKEERRunII8UrheI41HuqCdH6xCaNTaBe4
UgSaRcVxMXOktIGDXSmpVYOObyuEIWPsZhvAZrUwL5d1PuHSRRRz9hkaZPTLIC3UTGiGql1/Owtj
aV/t6uLL+U7T8Tm2SO+NWuM+J0gSNPaHUwtMx0LANEHKECxnY55GBJiybtrfG+3RfFbTB6LNew6v
oUunsS/8DVD3dT/3DoO77IjLxPxPt/FSmMdwRuzkprPATKzAqjsbCgQXyUl3i5OQFnZkQ+Zny1VO
EGM9G/e1NgfucRwSFHxhOsfTK8gjBAU8r03qrYLm3r6Oq8U9hkkNdPl2jHcrFESBv8HAaPVZ1M7y
r5eAnYK1c0O1Qm5c7kUzAh8SjjA3nomnhEkP+V5o4x4MdNEGw2dAj86o25YYtAQYRO93S4tVGSkk
mdgwObe+rU4UpD3Rjfi9sad2xpilK2g7tlCzs1gx2miAf4auRDjZr9UFEV4fOHBALxS7NOkGD8h5
3z/BQfncWh+d432DZY3g79VvDIDCZLgeapTTEUnU+oApLGiOrKLENI/f2oOruDR7dQHiX2qr4xPG
p2Sr7SCFR6zyEYxCAijt58I0yrsVSQWM0zr1uy8xJhFDWjxpn6UlP9F1xiSAA7tbDK5g0wQvbh/e
W0IbELvTX2BAe3Y9P+bIuQXrlBji3R1YN34/jAk9PfaLORFV/b5GRMYp+ouU2TPzW9jwQYwMLhj0
cm7RzKrb78l2VRLE4NHpsv7FbsBdqT/2SaIS6aGxc1u1p+uHvz4GLHsMxWHwuPr1IXQ9GBFz6JyN
fSWzQguwr8MULFGd8BOXG3miTVeGi0QXkYfsxtvdi+IWBFnglNdsRtWLsdxvqt7QvMfSgc1morzF
6j3BMILr1oMydBYb38YMnPa0scxbdXTiwV5f9rV1s7hDQ9EB4nsTVuJlEXv14u+/ZLx7Z4BWZ8oj
jnBd6U/xhRMR/isfUuMkgfktC3WkMuy2OzfHE7xSeshIqHRb97M8CHwzOhRjE+YjLXTpKE7ltlE3
ijUkG+T67srlFsu0A9tHQKnJF4Kj/1qcRVdJOXg4yunNVbYPrYKaOs5nfmg+h5i30ciUNvvDlavk
Avt90qrP9s2nSHprilxshbUZvIMFNWXXxq9U2ot0h5/GseyE6XZNOsYhhYDibqq0uVXRvOGJs5+z
2ytMXpDwZZVzRuCAniIDWgEdBZFikAvuVQ1JEzAXJ+Wv1QDYvb6BQFZAOn0DUoLUMoOZhRiyqzBH
DK7PteyyXvBiOvceUeCnJbQOpqKFYFpej24URIV90w4pOfEf9Wy/OtZj2B1ePDwUz4I8USIOmAyd
2y9p5eMK/N7A4MGqw+EC4OmjNU2Eslx1udNmS8vGNJoYAZCmPyvM6tgaUsITgFZrhrTh4zusrVTU
4FAh9KEsaBhlsNVUy58C6mPgwSR0iXaSSTvlf7cKh6+vpQd3W6esWsazJ/dcNPyFYZZqbkSNkW0G
rtW+/vViTDtQK7Jai3epNonu/KjPMyh27WRiZ84FlqrEuJfaeekoVSWbUZ30mMKEC+du26IZc+6+
92gLMhjeYzkaDFUa+Xyvp6gvYwwBghjyEzjpKBsDvE2O+RavvDHYXk3zI442XXZ8e7W6i05Bj+bW
SIOXRWN70V7650iMH7WqUGL4vsgXN4JWnznwnL66qVuUT13nFU7b+c+oQqdsb/FVCgBBRVfn3oZb
NZr0eGsx6zMLd0x4iEMib0d0rDOUta2npnTiS30X9mMI+lOZhAwMMwERa4uPzLtzcY/0uQRDMga4
azeCGW5002CF4xo5d3n23Ioh5tQUoGj8FMP74EiCL2gmVGncxzkgAJ6U3roafE2AN+eoya1hc0KZ
j7YXrkigRBGYEC+nHlwhuWBoxKjQO6OWQb8R9u1WCqFYD3oixvQbf/8AtvDe7O2bCoBBB3w1j4LS
Tzhs+RpG8gX67aMLTDrPA3kbHP65k/61kePjjgDmw2KWG0qUKRG1++hViBEA42uH1G+BJQNB3Q7f
rgXBpKA60chApVDpsPTxKSAf7ZaQsLl4s/w9rWM59Ru432ndUE1IkmxhgSlvc88+ow1OOAGBhi+d
40VnibEFXw71fmuElLKtB3HkutMx+DOJI/Nrd5offJxShkww5pb92b74+BqRoTsdlTeQ7Tw2/tce
TBdiIzgcCpnHWXoc1BlA2j+Bv3f56vc00xWsBEDQKcEsIFlPmLdy+JjS+RM6/pxeGQFQwue44g8e
FXMSDuzrWstPAxCxPhx/sRieT+dDIvlIkMR1lHHVmPSa+7naVEdXPuDQ3RE2fea37T0imq//6sW6
DlS6wWUIpYw5GYhZaDCdgEeCL39AFhNgPwhgjz1xmav3nUcLktnhA/MCxKsPH0jIZc0W+6AVwGG+
gwmN0ILWq/oageOd7GweOdMj1EsncEBInUTeoyL9cPYJuxAX+rM5UEnfRemAyz6LQLpO8OVTxJ+g
W7vhL4zS7tSw4XdPq+et3R7jQ+agyb0mZAMVcZzRAAlspiLzx6Kj2lgr72kFO5KZA3uL22zn+DC9
s0el3nCObpgoJCnGlQVtk+6N+XJpgDgXRyPKoU91R9EPBjoGaEwngfHbgvZvCFiseci+9SQA5y/r
S4gPmKEF/qDDBl2foRrhIOD5EBwuI1o2aT8i++Ev4Bq5jtdkB7KdB2SC29C391QBBZu0qfIZsS0N
u6GECfxX2teAIfQ3WwTouh18rx8vFC2F4dMYbU4N4BKJnZLFI1ohY40UzEydMZ+9Hhw7LGUE5C3u
4vkHPNm9kB6qqBkjuKruu5JhDOXjbhkwwsKfeItm7IKxvHgN5IMh7jBIgkgws6C9ccT/D3vnsWO3
uXbpWznoOQ3mMOjJjuTOu4IqTAipAnP6mHn1/8OyT/9yyZaO0YNGNxowylJpR4YvvO9azxIjezzG
AUQm8UaLnW/Irs+sQDI6NQwoU3GIoM9qgSjWeeqgi8SUyLSkQjGjvdaIL/Gw0nuE621iDIxCOIRT
lINKRcVEmzRuAGYIOcBml0mTteShjA6MEVQqZHDwwTcLTOUmso++iDuqsmxSbVFvikpm7BH2S1Ku
+qA3F02ofmkZ9hZ6WUSoPAvqhu2p6Tmj8JpoiSntOdXil66Si7WPC18CMLCR0DijzY3WVSe9hiHb
91zVn+tK3yZBCZrAubVm9QgOlWKBoswB3BoZ3JptXdz2FWUjNdtXlEOXMWyiVZCna30Wpw1cTI3K
AjcVLeihxF8lDKaLtGfl6sQUjLLqXGVCbNJoaecdNs7eOhlqbC/jiOOyNsepxMJiOMu2cp6NoTmU
jg1cBp43+8vJ3whGOFFVytqXtWE1ZsdIrvI1ANLb0kjPwkRZIMnOQe3t+9qqh1WtsuDPjH5R2t0m
r813uzCs/c/1vuaswf6TRhsWKDQJcBYIuvCmf/JJWb0ZBnocdp4aIMuXphvZZx9P13MplZKyxNOJ
mSCtZGoLzYhyaBvZyP8R7r9mFqq8sa1ZCVnZrm1lmrBIHhilDk0l6NEznvLyr4iUvhVIHoCiVugj
amurGnQe58bMh3EPcm25lUWrLJRQGdZFYLHZCCZkg33tMjE6u0DRcZgKGzNEaezNcTixOB6QAFEW
oEouoUzNx5jqPiNFoFTB3rFb3MqIlzIqNlunYFtVpsObj3V7k5Q8nOYUDdH5R1jLdK5a1LXDYCG2
VYvdx48mw62e+lm66u3Q2H38SLGXLxX/WQ5+7VebvTV/Og+GYsgMnIZiGtjWzE/nofGRo9Bcn7xO
ploZO5bkzT2WMkoeNfqdoR2tMqQT62m247ctN3cTG5dcgSlkI8zOGhQvs9gn7/33pi1o8g4f1Uk/
Vl5ygzJyDnj9F2Jx7QeB//yhDYMZhtWfCXSBL/Wddr1pExG2tTl5ddxc6qrfxBRtcYlNt5RBvyYJ
/f1RLb4lsXT6mM8Sg56XEuyIR6A6L9MCQe02twD9Nq6WQxazZUlrivr9TmiDuvyoIQxmc8m16KNq
3U0JSKW0dTs5f1FY3EtjH3lGbbBqrcyLYvLPP79BFOsH8wSnBNMP8AcFFvkPOQpW6lByU43JQ0+A
Kz+jwB5nezkuvqVtaZFTkLzBiNNbgCiS9qxIIABR9B+DFEa6U7boy2WvtfJbHw2paQSnEYjzMLIE
sPsCyUuYu0HqPMaSxlZL3eM0uHz03ZKJ+mGnfGuaCm1zH7LtR78o2oMV48nv2DZEmkk7oHoTOfvf
upWvSVXvTNhnqMkXSqfgb2DQLhVqHCzYrbw/lkHv2k18TIuTaM09gDhuhVg7iBx+arEqTYnVWGme
QzXZFXH1VfZjUIDTF10Tu0rTvkqkBpgDWs0PHQvw9HyRddZTL8lruqAvzUSBESfIJdAhf9uuTI8b
vNYgRZsp7fdTlj1Me8zHV8sJ7n3H2aX9/RCzxJDHgZbkMDyvnEZdmYl9ri0dQLjev7BkdwMnrxZm
u86L/GwCyMZGZLkf49THAOIHAVT/czv0+8ThAmurgUoSGMK5PnZKUy1HsG68DElzp0NHZzCk9esv
kPq6Qdk9KXCGKTsaZ1HbexICGKOjmzJj8EsVDXG8KJFrIL4IrWjDZp02UH8KaPGvnY5VtOoslNZn
GTNzILJmep/0J4rChy5iYziloxvIirkko2HtYCzcAFI/16V5YyOi3eezoAAN6AvBF9aysdhodax6
DHwE6zgFexsA3odSPu5QcpmLts83al6xC5vZIb+L4gaBm37G3iBCX2VFHiAuHgq3NKkTdSX6jLmM
pDTcWHlGBb3Iak8Y5aMjGpRCnWfb/bYTfk0NZHSVQv6KerzJquef30M/zDHcQZSmLVkhCwEsyydb
X4jSOx2LTvZke3iy7N5t7Xir5BP+fnVlBMAzfv5+PxjA5vfjnsW9ouH+tT8NS3EmFPp7tezN9yGM
9idfV1d5aa7HFr0tfTG2bhls0F+8rfEXwyFeY4xOjqLgnLU+2aycynHGiUqep3bGWhvSJ2XWhCmR
JHO/SistCMD9I+vKJmzYubOJjXSZh9U3gONoGqxDkUcZVW7lrmWBN9LnBNQ+hzNY6VYM7PU7mlKL
Dt4mK1sIoaD/l5NvbdB1nBF7Yi1tonOfmvsceREC4fAS9zltaD9dU1FmH98dA93YTa26jsz+UFmg
cVPrIZakB2bPKhCuLAA5p9JdFkzrOC4pbkEF1Or6KbKk61hSumKh9/Nz9aMti5P1/UH7dLJSu5U7
Weiyl5Xi2QrLsxpRiBwoY8ulOGoUc2mY+cvaVEiuiNeVhiBTM6N5uzXe9+CkLLk9/uIz/cWJtLhy
LEtXDVuF+vXneQ2GRSnFRj9h5gwDSotrs8Bf0VLK4lr+mixHS7wlNu71KUDZF0mH3EaUPpd6f/5B
fnRhY/TXNDhBOslEuvnZB95rXZDCc548WaDbLmh5kBcRstUHmjewpVuOVAmk1DrnTfs4h9a0/imc
fCQVBZsNWaXKV4onUDmV3Xyp4vYrtYNTYEm4YSIFGMdrh5qZa+nY21Qw6sFiGzVYJ4emeR1VdG+Q
FXfRtJ538EEnXQsryN2ff0f1B/f1/B0xX8NU0xzTtD7xDLLC0LG+WJPXmsOTUMVdr8FBwls2md2T
COxzNEAXtEF+SCFFSwd8aLzjY+vZuC19Y5066jGnC7wIg2RnBvqZe+IXq2T7BwswnxGBgI0VnoHF
lD9dpFXR1hoamMlLZXGjNQxettsMYbXElv6e6gjn1QQekSo/hVbzPMjGXdlhARoug4FipZlCaEYx
qhZKMlpB95y6CgUEe4d/GOM8OtI6YZONP/0dAPYVEeSxAkmoKeKmgrlJNyJeTtpMdqyf04Give3v
Siu7wdPGfE6zwz/Ok6aTMOfZHfu+mo+mJi0WpvoZ4gdtAIOIiL591LDU9aPgDSUqhJOonye630MP
395CFhHBj5CH4aVSfDpzwkKDlh2GqnsI7fg84A/pTB2/cD+3+XL1rvGrG8mwd84shfEHrketL9ln
0Vj1TRldLPZs5PvcQrpzM7bFeBjGYCvLtN3Y1bUV7f8gD89zGdY0K2WLvIYypA1Hrn79+VX2F1MQ
CV6aqstYuJnz1D/f0TaCdinwExmQrGSsyTV5HIb+dqK8VTri1qft/fP3+xGmxBVjqWigldnb6Xz2
vjYVE4GRBbJXK+MD/3wGtvIcRcBvBf79rG/ZOimEAYCVYP69a38xrP7FFIhszrJpRTJ4aPJ8PL5b
mQuzykcWaaPnM1pmLS0wQC3CnvYBJNw00h9Kv5zFr7+4UT4HH+GOZwGtAA+boRGm8nmqF2qsFNQL
Rq9OKatGPeaE8iakn5Bn5drGmNiwACr8BPT9Qo/k2SI1PPz80P/VV7dJelNN+GY4sD+NJxoo1aAb
Qwbvlj4q4IQV0JaF2vTrAvE4iz81rR8mlJY/f1vlryYNm87UjJczFf7w50NOYUwaqfpM3lDHp7Dz
n7RkXr5OD6T8bOSKEA+Jc2AquTeN69zWPEgO+yiUf3UK/upzOCAcWH8wcTifVyFKVNmjVOG8mQg7
MUproyXZNYbY3g0HnL9r22nWKkrlzIHaE1595HgRWW+/OBp/MarbFuMlSA2mLniRn45GXDatID4E
PhZr4OAxn1rEDOF2UCkMB+ZaHaMtgJUbY/B+8c5/8f3ntCu8BOD1WHd+Pv9KWWtTa7PaBEKdDs6+
zeE0BuIuwprU5+YX+s/zgr9+6iR5Njr0xx45Aerd8Bc34efsLe4GVZa5BS1WEqamOvOl+t1d6Mhl
idK0V7zGwLdh2QdWFrcbVp4jNVKcAFTkXIAB23SavszlkjynhBpm0RFx+2rC+rxz4FzDCxyXvNCv
qADqPGv9ueZAAiQ4I0d1NAOB96dBQjOaqm2rQPEStaBFUWDqSunSti0aA4WeKS6luV+0CCw0PeGU
vomUfx9sdX+zrLrwLSfiKCh6fxVjgh7SeBWMNaq/pDvSISlBHOi/CpX7SCv7/JEpOWBLZ3ADK/Dp
JkvRRmiNSTwRnlmm0LJ5USrupwt66MR6t2V/Y7cS2ud4PSbGS20U2aJxS3W8CTNt3dnpTdgY5xaN
hhZpBn7mPVbur5OZ7j4uwv/PxqV6+x+EeXJW/p7fuXl7fRNf038R6ikijDzjv4r3f/0dKleRVWov
Ji/4HR93XoPJLBahA37i46qgfChG6SoZmyza/8B7wsfVVJI8bYO9J+mgMi9X/zvkU1ZnQoVjkZOp
O9yl/wjvaX+afGhrgYRk50lByIEl+rHb+e6OH2O6ZiKY8i0Kg0dTkrZZ1B8lG43Ka9BlAPmG7LHX
KQB1zg196nMMB6sU4S3T+Jr8S1RlqeHDzwzxTWqoIYrwSwxnAESta3YDIX2xcday8FatqrsQj3hm
Eus2/6LVcrdEIL/0s26lZEtbVvZBW78kTvIIiHSbpvp6tMrz/DgE0ijfsJeIFmvezD0qLpJp7tUi
e8xkOmC28mAI5XV+jZLmeVQVnmM5247sMovwJFONFvNrze/baMGm0dubZkTNXqaPOe/jU9Pyyf/R
qHpg6dumZgnXX12b0GPKHByLETU7JRELlYNEEw7sofJYpBg8MKmaRFEqNF9Msaykm8jp75W6vlWN
+r0eO4B0tH9qYAjlKD8UoX0b9iQRFlSr9XI/v99EqIWO26c42jZmXtbquty6k5hey9zZGpXAPKE9
AtSmibHsMzHHnbjdV6kermKoj61JOzEoxIvgRA2oYRa6b22pC66hF0dVvrWt9iToEko+x7bEml9h
AezbmYvwUmKt7dqDFBmPGepoicibNGOBl3FMwgwlSzxg0sgcyjlCXzRSvu7QLCbOQm+Rg+PweYny
4TaSqHIlM15ruhsJRYhPpPVsmOyXSEmBt5dsiAp3/v/8WfDUrcobUSuunNQP83e0oNBPRXsTaNKL
2YU7imN0JrexkQEC4oxWSn07aNIllioM6OJF0jFfZcYQLLTizsbaPTb6atLMb9RwvR7PucOpnLjM
5HTaZin1p5STAE9m3ciwIQgjWcwRC/98AP3PIMj/Owjy/3N08b/FHxPgaUJc+fvh8/KWf82D7/nH
fzzl3wOk/BsVeYsRcq7J49z4X/xjWf6NXSzbjt9rCnNZ7I8B0vjNsNAsyrJsmDSD5qXrH+Oj8Zui
wBQHQ0GpHwmS84/Gxw+E7HfTN9eZRZtAZXNggSwHnfrnBdHQ9L6cIJrZVlK2U6vmqkzpptXoSZYZ
WpVmi/Rzk8/mXtTviam582OsHHmRY+2jPNtluenadX3GhnzFm3/bDcULBsodju+1FRQu9rZ7OTOQ
iOcvbZf8alXLgfh+xTR/fjbxNAPYW8DP1D6tmGDPTnA1o2pL7qE2Re/OY5HXHk1ATJEVNRXdFZTZ
I/8btYGvbfyrXaX6uSD08QFoV0NzJyjERhz35wMoirA3ynKqtlZSbCCpLJCfbiJTozPqwCzV3IBw
PNh7Hpa8cxo56/nAWuVsizL3eFX3DrEImeqzOytL1w4CdREkdJpjWXsDTALcqxKLJti2o//Yj8pz
UPUFhjgIyraDZF5h0TQVySMKh03eJNvQqs9KY9z3tXUPDgRRIC8PUQJms723RLGD8bHJw21bqbsu
7K5Vr7sVXTqk8vSl09XAzChVKKqGFnlsd9YFb0BBDtk7yXlp9s4Me+/ozRWo2i6j9xieHXsiF6om
ehFjGUKNcieX7TmUbx0WfbXUbOfLxJFoHBfD7axufPPz6tYy2nNGehICyN1kG88D8Z5A5vaBrLnF
sLbDiIU47ZSwvTay7oKS2je8VmP2zOTRSq8M147FtferF62hs8K0h3VvzjIJdhOSELWKcUtnuwby
AOypezpS94hMH617y8qf8GC+0zbZAOHcBpwkVNtz6CIi3nwj60g1CP5IjnUfrtoEkxn3gUF1PAt2
FRmFk2i3NmdQYMpLAx2sILwSjAWJjTGaeAo+rjRoruChUHB3oa7Txs02Yxk+YWfgSaWTAQWqz4lA
vu/EK5H2RyXsbzH2ExiU7kpDPvZjvsFPtRsHZHz+SMpU9kKl/rmo4ketcXLoH+q9HedfhtpZCqU5
J6l+L2izL1B/3upBvOKQKczywSx7UDCL0dnumViCWlzLFN2Zr2Jntfu3wfdvYuaxhP4T32r2UnZm
fTVDzQ3pLAdafc6RARJ2V7bGfv6cJfc3ZK89y/hjSge8biwmcgLwQv3esSl0ScXLpCC9bzyLoaHW
1aNOZJNT2XRwLKKM4nchyYSNNC9tae/xgQLFCPYWxTgnF9cuVY6tsPemKGnEkLu6yGVBlGZzBvd3
pqDPjJlwH/HMtKDPXe56uTzaTfolmBQvt1GLsLFdRNlwC+rhvrd1N5zKx+/G+MvvQ+SfwPF/NfLM
WC6TBRNtjc/M9sJMUGlaUK0m0V2drphxI0saQeuMndZ8IEu1hOEHOSXga9n1dlR+Ofp92i9+DD4s
og0FiqWqatan0U8d2CunYSC28/sbPaaDrD+r8nS01Ho7VdXSzIvdfCJbS7+frzq1q679lKxSABS/
OB6fdvk/fBamue+31kmu5ehYQrFtgv6MwfqWTLcZnsa68TzfavN1F7TimihiR5N8JRh5cpiLP/8Y
TI4/zgg2mn/cUZqj/b7r+P5ziGxQVb3G02q309dyFaNuC+j0UmQ9ggn8CJ3KI1JtovwSsnaeBjL9
CuskoDrRLlpHBZoi1ld+Oh2TsGZ5R7r1HFSV4HDv6CjmVOMb+6BY95WKSZWBG3vnRtH9WzHmHiYO
EGKaZHlqNXpJ84akaq+TcYO/07Wk11LvDsU3vbm0vr6S4+wySulxDvObM3DmfKB0lNA6MpbOgWEJ
qXDzm+nZHFGzBXi91xLbg/59HMv0QnrUScJELw/EIGndqbBJ/cN625OgI9mk0ErFpu3UfZ5UR8Js
LzoJqXMIeFUVpAISUUREzfz4+e8CAIPvd5uE4Lw59dp3Ug9nx2lO3vbN9GKQxjO/lvTNqNTL/Kwg
S5cNcPH5VeZ3tAhBGgyffN/sopQE0OoW5En70Pn9Lh7HKx0BRr3kUmk4G7rd5BMKNX9QYj/nF/bx
tcdNwvrVPtlE7wDnO6EL3Dch3IH5LxWfXhj5BZOxVauu7HAieMk5djwcxsv8xSZFPqpVQHwb3wKm
Sw52CExMK1/MyvFUER7Dyp2/4b+/9ZxKjiTYDVppERjp1qzEps/p6cxyD8mpF5UjNhMFVty8Dea3
ozXLeNEmRQ0LeCEU7IP+LjTA0zkntS/3hdKf4jE/Bft8MA55T1ovkZUZub6TbuCdkG6JDFyA5b3a
2PgSmjepoDucyq/0IT27XY8O43R4MfWKojvJs98A+fYW2lwMjdiKMTEUKBPthyEwuTyyqzoG3xBK
ZmicHrNs2OmjdBR2+9ra6ivN6oe+IX8wfC3K6NCD5BqV4aEaH0dJ/SbLPuIEaQ1RD7mO4b+oreek
5ZOlQTOCH/EttplVDH9RZ/2rUcmvgwHgAc+W8kCWd7SozedYCpFBRP5lVL7ZBQUqfcImr1c1ziea
QVPvkRo3LLqsu7W74cT27qgKZN/JUw/EwYDkFzr6vvKJhuv1L6Iazj0uxtYPtzVnmLQashArF7Pd
WoAL6vTmLAIC51vsuAW7YPXGnnps2cPZmA3n+NPzvt4ZVbgFArcbhvZbI9qbLGpvVQwnbc1OVQMS
k/ssuOR7pc08C+yhXuAzNisXb+d6fivaxA4G0EBpdwVWEkNdRUGziSqJUdRZlt1AjSDY1mG09WuB
Nm9YNgAkjE7dNtpb0zq4v9kNB56O7QGhjrccinegm0vyT9ZWpq/yunN9I9tLWLsEZDs5IwVjErR1
06U5zqaUx0luwN9jUDJUL7KV7YxqqFKElCOg40rb9sRvx315rtvTqAUH1IKXObw0tUoXeeR6rMhh
T5G06juRZEhSMAoE09YI5i6Pv57/L8irTXPNU+JVyUYW0cdaS7udEQR4TlL/gVggul0I5Ck9IqBx
jfa5HWEBZePSVgtXMYh1BJEROQNoOjzwpnBLTbiislYYwzeBaIBUvPlBdIhC5Yil8tbOxWufjifp
GpNhH4ZHtsho/kEEsqLIQdMhRVqk5rDUwAHIY4iTm3MmaUc5Db9QkDrgYgbgpwCScvJv+D12Rjud
SjId5+8DRm+dl8Wehc3HIUij9/lY2k67mQx4r/VjAcjPGisXReEJvSoWWn+PcoAAuGDbz35U8zyf
5zrvLj6LaSeOt6S84yHtdl3cX9tCuBznZWSToW5LyzzgOMvFsoNG3Q3LmWjHDkiyySiOmpUycQ1m
2nbicvYx3xaYhdHRXwhboS3NZj291ZsdHPNTWyf7JpFPFovysVa9gOS1ZAwPyRAeehQRko8mOJRP
UtitTNCFTWQdzAZ3ClDCIOYyQdoS+dMq+gPC/Y8qpn+XUvSnKKP/O/f7f58mxnbY1CgZzgs7tsM/
2fi3sIbir+PX7/f+FMGpOH56jX9XAogSQ1FIG4YNP/VQ9or9W938z/+Bju03FpIqbQmK/2iuqWL+
UQlQf6MSyvaSfrChAzCe9aJ/lALU33ipGeZLV8NR2X3q/6RUav2wcvr44HCayQugo25Zn7ayfqPo
fY5bcJvDZEkQDzfxvS5fAU5Cc/s6Mc/VxqIqXklBSfhdOD7oxatSP4yIYwLf1ZgW0Umv/NZcFV3r
1YGyKJSrIz0XEtzXkThIdg9gQibANkdgrTATLmZ9gJODzNbaRnGDmhrGenlsirNPAlnqIJO4qmQB
Ky9F8eyHmSuN5GYH8srWaq+HBhEUZ6tfCf8w4eZps3rv2+OOBNAVZBov7V/i5oHXi7LXuL4rAq8s
ty1GaOwNXXksgHELChf9YoB8p14d5zaVDnwTMbxa4+xpPuf1Q9+fLTZ20zVsjjSCAB2Z6p0FZYIW
jFI/C/Fc514Un+P6aCU3DRzWKT6q8nOSepV6tjDEU0nOUgIpCn2tw+zX4weTMsDwMggAHcNzm5wl
iqPTtWmPeXaWxFn1D3b+ygEHCYV8gKPLIQP6VwzLiZ1fGe7t4DFFE1fdieqIxLeql81wNz86bZ7J
euf4qYa8SOQXtX6QiRpt4a8erYE5+2yj9Vd1Fz22FO+DyOMVRAssptlaMuy+Qj61jrFohzvWLRyL
qLhLy4dpRNZ+wkxJqtKWZVSE9ZNjV7B2lNzOelaTV05Y3nicLz85FsYObYqv3Mnla5Zt+Sa8SxVD
KjJhyonFWN9k0zq6CeObDteCNr1YVI1r5zCZu6EssG2lG+RFsflc6u5YvaoEynHtBQGZ0wUa+ISQ
0ArtdqSs6+DSFmcUTYtJwkb4rEm3qvzQ6LtYvjPCM+FNGMf6pd0+cLLi0MPx02LlK5HFBvZ7aRDQ
ecd3UEeg219U40GlzuvX58G8jvExyDj2HFj5RcNHGOVnS97NV7qC2e6OA2IXZ/5Ls23qX7N2C5Nj
yrZxvq0sl0K+VJDPS0lgWwT7gZE6cuGwTwkpu1R3QSGu2DaH6xJ/H3CN4qRjKbe3Bk6jBvHqks1z
BVkWLPOwBg0XTCRhe1JzIEFj6m4mcoOQTY/ikgDXlIxt266SyJWcba4dktSd5obBygyuAFCy+Eg2
KciydWO4LZ6pEnXyc6Vvcn0VbtVynQPszYjGhA19lKJ7Qz2I6aKGR8n5Vqo3iXky1c1cTBhYaY+H
XiNyHXVj8QDuLK1z9vQ3DrdA71XKRpTrSbrLiwctLJ+wNAwhsFhhoRY/+QnVd2mpoIaRv3VzXvmq
VT0H8UW1CikglJ41QYE6iDK6SRlDxuou8e9s9YuvHfLupgITMU/lvulpR5E8gGWuToOy4xBjwSja
3dh6RbfunS9G7CncNGYvgUiDGMf7yG9K3gEbm4AqIgBUNgaid30jDwc6j3zxqryI6Y3fcLDZnKXN
xtHgRR858ElPlcgduhV/SNoTD6hKXtzM5oBQIoH8dZw/cLLMgeR11+gOsXY3Ci9KDpyyqAIP0LtZ
Ja3CHuaWdgnxAnJjK7uKowzEnOWjbcIdIWh2PQyeo2xyC7Z1/2QE737hRfKN311S69LEbzVbi3Q/
Snd831C7CRhLM/hyuuHZ+PAd8dbCxPKHg9Hzptg5hWdUS85WHbrEs/Uk7ILxWgcoD7kgDXgc3bem
uk+X/YAL4A6PIBLaAculMlMfkvzSYaXD6ghMRDkq3da299BbrfyYklKF4Rr3IFcvDnj40GqG+eIR
hXGq3PZ4gfKVnO76ZjNl145shfFIqExdQWTeIGjTqlUXrzAE4kVdhqThVJhVV6GCMWklZO4unDk7
foNQJBv3/F6R3STZ1AJA9ZwWrxrHWmx45ypbVWQoEzUP4bpBR8nFjJhkLUcC785LL5/JQ+ntvU8I
Wb+N+63KR7BYqGJNoiW3cdINf/Up1dSesgG/R1gm2Q9oECgkGuGCjWRAo+cVqwS2hoyC7kwEiKK1
Cs8al105gaIkZdPw3xL/ufc9e3oQwz0k7cY/TekOOXjd7yV0xZNbUtILtlW3G6vdhA08szmU23p4
mFW3+RZkn8whKq421SzNdbqrYbqEX4ImatqzGp/98tGvdngypGCXJ2s1Ak2ya1XXLKitehQ37NHF
mZLVy06sBGPOu2rugcPp1r6l2josJkY4BxQLwAGgBQRT4M7eTqTqTtu41euFKi+md74YEE7mERhq
uvYACKaHA9Nt63zVimVOIS3Cbc8zF9jGBmldh+uB1iqoT8GFslAkdhOLHLymD6dr/n2FFzPk9l4l
lotJiGfp+YYXKZK1Df95ZjXNJ4OU+4peVrIKwh2wYR5WvuuoryvSAve5Gw5H1LS2cMnYobKKh4on
pwXokGuhbmt4BMZsDD1SfeKds8CjHp92m8pq1gLXghqHbt0x4WGQVLmmXqfKC+tzKcFBejCcQxof
JW3HNMKMkCrXTM03JgOsUc1LhGh8hr+a6xdpM6gPFo63rj9X4qHUH4T0xapeqvIshV4O4ZeBvR5f
sojBXcWLB2b4Y3n5j5bk/1kPbvv/YhDp79KDedn6kzX51/BTM+6/n/XvVbj2G/FJDrE6Kjqoj8zc
/16Fa3P2g6GgQFDsWcrwxypc/23u8VgOVW2TPg+bg+9W4ciAUSrQEldV9gz/TLDAYvsHxYI1i9Vp
8M27BALFPhVS46615FBR6i0bYo9mhWfa0l2E9QHsDeNIatxpfaaex2q8kch2r6zcRLGIf9cw87Wc
icbNhzxaTm3pDr15bWIH9FURrrOBfWorazuAA/pClox6A38EfEAUeZbRPOtU0Zfl6LyhyjzUcXtf
3gbYZECrJs8gpadZwfCF8K4LWUwxJawALV/tPxUtvk9nki4TEeCtnG4L4t3NXm/IDMZrn2dAxlJj
ONgOAWQ5QBkglFnbX5TB36pNhbxJSl2hWDfxrZ/kL3YBdN2Ylw103A7GIG77CRS9AnkU6WB0o09M
Jlp0qsos24B6BPWgvmcichVEHlDGUKfXZSFDSzk3tXNX6IOFzXoOB1Zr4otmfqhP9zKXopPa6ovM
gtQXyWZ7rWxyLXKk3LmdJnd1A/0i8t+swVf20CB8fDUq+atypLHX6ftTBt1HWKh79TJ8LbtLAbI/
lizjHiTSq52rx86QercuAX47vsrqr47s9QwK0AR1nTGBTtUl2oq6frzKE39yi1pRvXGIb2NVCfe/
/+g6nOrOCNQTJfhONQfg920SruseLMvHE7DxgBHQNX+XQGGaQD7uSyqVjUwsCF0hZ+P38teMOtDE
D1kq3a6F3wfZFrSUwWUQ1Yq9JtpDLEkw0ralif27l4fEC2Lnhe6qtjGS6slKxMFukb/IoYntS8v2
rL8JIbKXdaOEntEPsttI4AhGcDs7+G1gWjJ1p4BYXZksFr1RdjjHGrUSpfZhfE39Ss38dhXKEG3R
Vgzbgssj8W0ZwfyoH1CDTktyLwryG3BYQdSxVqOjbjLw319EYqCc7aqDFcaYOCrodUGYBgcpby+y
EbG2oaO+iqKRVa0UXgDJUy3lyUNdv6f2czX5/kk4Ij3UxTbyJS4UzOBjKHC+lQoox1xW1gmIRFph
WH5wvwPnDAKb9bWprLXaXBt9qXlli/bG7AFeYaWc3eUl+zN7o0iqs+/0AzlZkQf6CXJV0xwo9Ear
lmIVdvS+WZUAORetHLQssyT4ltHgAWlVPTWpZn91uowNEW3amU085Sm0+copvgCQf7Bz5suuBDiW
mQDqkIrLK13tzY1QwchBU6RJFwfNspcCSldaG+yZyPaOHN+VMPWhVCXKWi+Td63TM4h33RWPKQFy
aU7v3w0MEDMtdDRfoyVtyXsyZskv4BKo6tMQ6QcR2iez1s92JlcMC/oBQtl5/iXhnXsbx1SImyto
ir0usUrU1TPBDycjy3dZ1530lEYItfqpkfZ6DJh7bht8FIQBq013wZDN/ZZDQe8hoYs6PySCqcFI
uQhb5WLLxmFq1H0xpHTaICUTgWtH+6oyDv2IbDebLs7VCmtPy9ML1iYc8OllZtsJkazmJyvdcEFo
eiTU+KSIcj92u0IfD4U07ScjgL6r7RmMDzUrQlA9eRsdbEm5SFVyJCyGK9rt0NRI/8XcefTGjm1Z
+hexQM8g0OiBXHgqJN2bbkKke/Qu6Pnr+1uRL6vqFdCFbvSkBxe6kkIR5OE526y99tq5f3Hp8OzK
7twNNAwnyDVVzGCljtB75jm0ytua36Ohs8/+224pzo5T3vJ8iB63zF+Y3vCSjNQ8Gff655x357ps
rutU3XYj65k3VyDqKCGqmcofNss9DcvVQvBrNXdRaU6RnxB8U2DJq+J1gdtZmdXVWfxLblIOystj
3NdXL/aQ6aAJmxWg+/+gTnFERnqUNrfbtNEayVwOY1kPc/i+rl5U9cTq/J2eRmZVt5ZCCz29Lwmt
TqG/UvPgxr0gQiL0HAR8ll9e0yC4LPfqOhbVCcG6S7EVN31PE8STv6BxxtM1TJoYVgo3TXhglNKt
4vpjm55q0FYwg/Xu7MN5FzGhLJqq6qq3bZop8sztrAIQTLzX2bafpyC9WC7EquR+9rYwWrjMth/3
cftrXBjnjbVzDe9oI+rYrcznBR/tiytSiFHgtI+vznoJtu407LaTmVWnpB/et/O6+UhdZhT+uOu6
uSL2UPu/IttVovrxd7VLda22prTXoid+qKnRedTysnaMmLz45rS/W87PdzAKa8fbTvltoZJoW/UV
cYuL21lnvXnpHX0nOC24x+pDBSeTbaySXbcUN69JDoiB+tmEIjBVk6V61QZ1bOeyAeT4VB4b27ug
JH8dKgpiDYA1+7A3yhNCZWcR2BPDxu2XiLWEh7aprtY6ROVmnxnS/OmE5TWk8qhHNE23fi2us9tf
mBfMTtNFell1DeYhChOHggQrYU9RPriXyW0jhGXdH3sGJ+meh64+rYHxhb77eUdyt0Neft6mt8GY
I7Sjz3BNzshwXMNhO7sFOoM72qDNG3J5kc3ULI/9pAIhIghRyFvphv3Oj9oYBZ2x4o7K4qY73JUI
BJWQltf2OrZ+5Fkc1aa4WUV1bQpERer7K93ol2D5vfSGgxaE/YoSWoof8S7FupxMZ/h6hQJ0Qnfx
4lGk4LKcihIsi9m3lMha87xQPo09VIK6O0Md19PmWO9hVV4Xt7kCrd+0z+M55yy95iE4Yci0R3t4
HT2PCWlcST5FZnLYEeokJCRb8U37Tf/MtLlWDDLNgYceprAyzkeIklE88bRZAf1C29kNmutcW/vN
sG89mU+ItlRY17cRMPCOVXt83dXHYvfTMngXL3bOtAQ/TSk1iiq4lCFiTUO9u/R2djF+C7zss5/9
S0pEWGMTVI9URRR9dWxGDPBZX9F/gwfenIahvnmD/brtKlRzAsrfNmMOtg/tS6bsoIAu4VseQ8/z
owLbmvVNV2xjNd3l19UDR+VtDCA+1KTnOTyWkwMnwzovjXdpsbEUIKMlRJPGYpyWM/91v9BhSmgK
qZl/rkENAHmOA+/ZIS9LuvKGEEdU7azz1Jsn1eZVc9db2uzg0bTf7S0A2KDpyrswsu9QuG+bUZ+a
niIwi6YqeNb6l21jiyXkk8xpKd0hiq3m2JXNB1RRbsxgxDcKYXWAaiEsMQp89pJ+sysb0jnMyty6
tQ3pNO+HAEE0DowtM359rA53r49wKTNOWDkUay8hBAE0A6PN3s735JccAMK9I+3mj4+F18Oo+PSq
QcjWrU8mfQOu07+440wMdz8bXoI2UXBcnF+1xZsh+dT28RoGMlRM4Itxs0tBVk8zdn5/lrVa8BZr
j9LgCG1gfEcy/+DtMPGDebb6txiSXltat5lnYLXPiAAcUCuJTF36QMU7zq/pwXLBmu7mOUhoYuP4
D311C63f7GUG3joau/YsY4D811lWrOXQBHF/qYEju8RG3cG5rKz6aI8fBZKHVhscaS4iWAqp1OFg
Jk52DJlBnkDWvoZA4MOlrtbD9tuMS9XxVyBgl3FEmfiCtuwxS5NvhFZcy4LyC7IulPDi5lN/+9jk
KvLrthEz3I9lRIvYB7Pn2aU7GjGqK7JKl3ZXn0vnFtjgc4WoQNWxH4nRnerU+w2oOs22dND6NGnS
oHqdi/KGn9j3CKb32IwJfSTOQNWj2rxhbHlUg1W/TRpXgH2pQ/s8B8nntrEpOJ25zL9pnNsErBOO
F+YDvf+bg/nmbAO8oz7DWU+sCKxTDxGxqNtIRDDbV8Ooj84ISaw1b23SIcc0RBabth520b1eYHnQ
yq+etOnxFLz1Nz9c9npUstg62UZsvyP1fHXW4IDe3VOP/o6V45Fzpq6OwWFL6IZHucQ06rdd6z2s
noI5lwMlF7tz8NrpFKVJeUWyuLzK0jYVNq7+ZGLr3oRLvrjGOdzMiC6OP6oOGHDpP3eZeTam+pRx
bxBArzLa0DKeaoMiOUkSjaw3OYp1V1+R6I1i7/74fwZ11DwqXvCL8mw1hwbW3xS3yIYkn7ptZ4Qs
k8Rq4X+qkW6Xqf7bh+qD8ra47JCT5alAK7mmFkPKGGeV2OXxjrtTrKnP0ifYpfcaIvdgsl1E80i6
9toS4A3t+kHB/szQrj7ZbwNakKb/yiz4J/mEVnbSK0+VYXz1U/xc0J2WAkR35W90j+11IvQA0rv5
8K0dMYpuntkAlM9PUPtOaBtEy249O+kQLXf/WCc/huN0sGvnHaICcFl5u3M0fYcz2FRUhn9hEOr1
jolImvrYcQgzfG6KAUO9AaASPQd2t5mlF9KNi2K8EZaM7dyhodzfAr+P9PekMFePLd0FME2YxOZV
1ssIviyfTsNwNAfQLcqFioV7scBK0zsiQgmUXaLxYPLR7GqYSJN89jwtovVznxS3pDKOtf2ByOa1
wVjXKVzV9lwn2znN7fO9x0NuxM8NRhlvstsZ17JnRD1aV6iYAllO/LYp6qv8q8xFi/mG935s+vcc
plO7cP6JZZQwoM76gtAH0yUYFeQOEOmmP7Xssgmr5b5XiXXO2uKmDaUHvJuQ/WZKx+Zf8124tzKH
t7TPLXtA4ZEiimnsccv2cduvWX5TWmMk+EJa7dodZ5uzPHRfMKuPDlSdpePQlOW19qE6pAFjZ0ga
UJoYw/os497UY+Rwo0jAJLZ/kl3VPU+EhK7/S+iaB0aUXDuqKVnevkLjObtwpBSA17s+qsr2YBqn
EipqgrJ5MMPpGf/KU6pud9SzS3F7+tpnXD01qBxRVrowHdPf3+0gGpby2qW4AWu5KhzZZsBwM/zS
lp3L58SCOrKrbwqcZLAVnGqrKjRM7Devp88u3h39eLvJukLrvLS5fah3H3qVXu2/gI9ddGaXPIjS
cDohqHKp5VI5GNlyTpjtWJX1mVI50SRVza4+p/f00wNeL9aocBbSE/ZggdvwAeLv+a3djKd46t70
JHqPjwcvLdLpcN85r/GIwizPQPtzcGBFYcUUA+u0ipDVFz+0fnmQcXPjP9ui3SvpRIXgPCTTpzIK
xprvd2b6zdvM690Nn50CukkWHht3fmp4IBQozzIZOq7z6EeyQ4pm5W48Sh/dnTShfCFPeNGPtbO0
dMo+dEFaK6epbo1YnQ4TU63zhrpi31JjaK/lzLaedaRa1O4xpqDTMcKe+plcc7JgVP1w79vj1+A2
ZyPwD874a9YaH8bWnicjiOKayFMnpCSMXEImzA2k47hvHJXWvQdtj1FfVJTaevOHVVrPRVa81aN/
rAw4bhxLpQfABxdlbXpu8rWyfdtvIw5Wz1YGVj8ZO8htXnO6l6oAg+sM2X5ODpNNRFLVz7W1navy
d6r+R/mWUPknlkj/1xoqtlmWT1QA3+IvZMxPijO4tyjDRd4d2JGmcdXxquriJn8Vu93TsI1v48hu
QfZAKzwiQT8n/bcq3vYyCTIgQECkhu9LsB6U2IdtDCsNQBGuse/9qnRYebjyZsvjSEMVJaF87rsO
ndHxE53csx3v6x53ylFrkRqogkNoONGwzdFmkkP6NdEVSmDZdcu6k9JxhxCvM83zAykYCVsHDxPe
cDp/aQbjpWLqF0+A4D5ica5ILJ/zjRPh/WVnnfAnuI6oDdWnGdJia8X/bn6Tuj4zAfXNZwbiYpJn
sXuU9mgNWpvoiYB/QFisgP7oWMcUe+XbQAUJLPK5vtnDXwRO0RuLOjwqXdSf68AyD5SRTqfBI+jG
vDneL/UQH5eyuslA9nF91QKnzTGhif6RG+KEt965pB2ZBwcgBzJQ+pUzBeBuMtST6Xjdett1/qWy
MybZkdTb79r/j7AA9y4oZ3Na3uUrTtKnrnRf5EUVYZnd/DXC0vTc5hD6v64+sIgQmnE96T71meql
N/3pw/SAJFyPlgDKTcSasT192DFrMKEayh6QIe3IH2Ib2WOzw2Vk1ItMJiWqc07+DnpuOxj7O4l9
674N1Q8CaegtR1m0O3tteGuyVwb3uoO3jx3zLFSnru33vEkudH9dG6a/pBEqZFHjMu8g83KYrz+v
Ow+FCEwqr67gZqYZGACJVUG/qgGdZYmrk1AknU95TnriKbHD5WXvUBKIJoJGbXfZVxkKGYw+N1Gz
RWYWkyxXsd7r224qCTpTIgpqzcEFDVcUlpbbeF/emG+O9jGhAuGVPM/k+5em+gs1MIPvGZNH5nR3
7ML1sUhtFr+i4C+tqc++K0+0AZxNdo3uYuluhesdJoMQImbsBOIBciUL39fxfAtD7M9YnRbwvmyu
4aN7UZyQsxnFNd12X3oGctOoPgNKXkIGcA7udnYy51y490gh4b1woVQyBRuRasIb0yQZJtiQgfHI
v3MMzNTGH16nOXv/6IvbmK4HH8yjbyEt84ZyTPIg8lc0xjBH3ED/CSeFcfG75qbEqUtjxAByxmmS
HRH39iAJwjuEOMqmyDJvZP5jXDwMpPEnUlqnR7jLothefs0hXwcb2QblWKt/hUV8hWGKVQYfRik5
Q2pZkZnsxaNTcCSnJRVEtPe58axnRbXCB9zSj1DHGp31eRhjcn32qIOux9S+NisEjvBhI2VrFbpa
xXrr0pO7JfskBFMjcWPOwNlx071nf9e3IYLEOXPxLFIq+do/22Q4KzXSFnLgfTe4XuEmKNzSKpkg
3+qxAn7UNDkaDfX9WHY/alWUu61dEtlb8y7LSQHqIiuqJ+gjless3cGguJqY+c0m1xuWhPkKQvE4
CQ9DCjro4cIYiHUn6bA4YAL6UhsEg7x0wFIl3q9TgSgAj9QDkxnIDhLn3SWZcNDrGp2AJB+nyoEK
FrjVdrZPLOND4YyuRGN2K0RIH7sDCIXG9gewi7rjSz0YT4IN5dymCZY9W7iv3HdZ9tylnlKbzzLK
uht4QfPmnOXndKPxBCBQA3OlRMp8zNAyS9Es0cfczkZuX2Os1BhWR5HrW4XkPBvBsi2ggRDSWg2b
OVMkiBOFqypY2wCp8Ds3v4kvS3+/TMlrsR26dDgIenBZqSIubxWhUmfb58JjtMpufkt4tCEBaELK
btxMtqPP9kaB8uwSyVBRe7Kr6ZVJ2CclmH5KSMn1zLoe7HlokeZM4YFBaG90DT8Jm7Zn85ErKDGQ
y/rbdlCCSHrjKLMkV+/fYdqTY9cK8Nv2naEhl41+u5mBE7rdugRD01h4rgRjnJfeu3cnLwW/heDq
VfNlapoHpCujd2frtzSnNSTqhW0SkDjRDFqhHaGb0s04eBoX6gqVM0Hd01xcw4nq27i+yAZ7DSRV
pPLlGfXYWveODubvMpub7x/ldXegtBOJDH3VN3Nx913+PuEYnJig27vpM/Qv7ZJPPbisASAoE3jZ
P2ZIXfXQgnqos2j3MQfVj/REEkwGCn20GYSMCeVPYrgLgKIu+nQEI+B9uprYBFFrscr5dh4NhmQ1
tpp4b6oyFDhCnQSqeKAH43MNbq4doaejrznYdVeKCQETpCSaJC9HcHa+acs8+j/Ay/OtY8UoahLc
jpZzTIfT0PpRXXWvNbDkQKx1xyeXgQH5kavnHIH6XmYzZJp48bLVzW0AKxfSvymuHF9me7lkpQHE
2Jx2AQkVtq5woEDYLkJ1AByAhnppZ7PA40EbQhDzyLrHa4p2MIURtIgcoOepue+TgZwfP6XXyb8p
gmn4GpvGh+v9wzOLV201PXGFQraT33pcVQnhjATppcmQB3QRlKL+oh1xZ8Jg3r3N75ZLnSlHiiIk
9sxB+8m3la1q5QowGvllJj8/pQixti7ZzCrsh7SdooeH3oSV/4Ma02dsEVvw+WOfPPAoVUzGZHeg
ReI8Up6hGhjldvzsMPsY8dmXhXEmY9A+rI4ekA1oUoqIldB6Ph11umSvtO46n3RVXLWYzqBRqtbr
VuenXXdSacT3PXhT88Govx7HoKlOyrDKfO9QX1sJIBwmBfvwRQwUzNvEuk1DCxjO6i9EsSuzxbK9
zth94sdscd/Kb3pjGUQfZ5aQtA7VZ9HFhwcImrMVMKH2hLaiRfKChQ2Xct9DvKQknDHRRruyX8vf
hABkYEYZJQ8CLr1ZSjqjm9Hx6wnHTSAPC+hjDRDgt5j5Bz3XQ52gffyUYvlFNtroyacJHPWZaVhT
or+ly8SIcdytk0SWAYH/ftaCMQ/9ovdGmin6cHC5QlT9HE58T9kqXk75ro6w2rt7e3W63cOchbmP
KabVBiX8KUBqnYS6ALTSQ6hr75XQkhpdcSuIVzsLMgJGhI9Buzmpxz31ca1QBULRZeZVpkYXsqIp
SkiqQ6jl0LPVHdTfaz84NyT1unMU4+E/IWpZd2e5bXmtxOCtkzRCWvRYtcVznOUH3ZG18PvaoC3n
e0hpRG9RUQyinHMa/PHLmwFdZxJQtjD7O7EpfGTGp5JYr5ivHE/CqoBcwqXGJEMzkApQb7qOX38H
Xc7wl991oc3G+UXBFK2mp7EzPhTo1gtObqNFzHZe5MFCsHeP4Qxh/3u9cTAmdjlJWxNbFxtXQK5J
aJlV04fPOVS5cmYvNlZyCMGM56E+6hw+jBNrpL0w1e0pmOcXQy2OAMQP6zAnZ8aihwNh/PqXH6AV
l3ZPl3GEf9m+KTD3qh0i6hY1qJMxckfb12hIvqz0tlAC0JUkdn4Nq+EwwgZef2KSLEvYnBKvix7e
uyHswWu35GXhbO3tifnM3BCxusz9Rl3Nwnno6crGzQ78TLqgW9hyZj+8KtTIyXAWagqyHsK85sze
O+s+Rn+KSaKl+7ajGigPhOzFbQFfHpinWBkG3SCYEmp7esptlT1XbvwaF/bNocSvPTMKTSQmLTkn
d6LPGY31sTgYRy2a/kg7sm/dS1LiCSqK3W1wzfFkPHCl//cp0kkgsfteZ87xHw8Pxf7YDSlVOYAS
Yt4Y6FNvpX0/AS1Mxr4t+4tFrSkGAA6a3UWXLhiov++iJf4Fadx9Y4B546Zm4vI+bW874iPGKZ5j
UOoUZWOKIbeYaMq50KF/6VYCMFILfY7uOZ2ao0EBumHqKGNIgheHFNT58rqFE2Q/G4FIPW6UsrNX
gmkv+fLb8aJdI8taNUiXql5cCu/jPhOwF7S4HtZbS6wlrdHiZKpynjDLD0O/YOhzks+OTLBQPmbD
ejUgzigmlBkoHJAmo7oV03wp0QwLD1rFHfGQWoJky2SKzMa+KWSkS+ep8wgCiMsy142Qbj/BOHrU
9oHsCYVel5B2a3ZjSKTSYwd0dHWxOzyiwjpFCXURRuD4TwwC3k8k/ep9HFLjkI1UW4mH7ZTE1AQw
9ecXNNvfLP9gzyvDW+NLymO0ycyQYbioBqaXorVKXzJP035YWT1teflmIQHPwmgjKmdcVGonhKsE
YRjltSV4D35hyNVZG70BxZxAMLXhA/LvKurq6qZOT9lfGbu2Gpm7wrwndznkNd38Ke5jYWAsceoU
HFJvoff1lgfbbQwIYSMmN0HyJKi0J+TG55M6Q2vwz46Oo53D8GDCCQWVO/e68DEBaHWawWLxMRwT
s4fGC51w1J9wK5n1EkD0fLyaym9XQI426DrgLh9r2QD4UqaxeHd9v7s/ExCe/fSvVtQZxM3etpNC
TmDbLQmvLhCudqZJ5TdMuIGifUuGXxN3+aiT9eRSvVrNErq1Zv5ALONlAd2LyPwPw8+7DAZN/R1J
2+cyCKMCMWUjwOvz9jT6z5VxyZyM6U4ZnHGIWFiGR7zHbnZIJaWWvzAmyN/cY128zHH4pfVvi/ak
fTKSaOnx2FQRygD/3VZPddJcFRs/wHSmhQ7p0RzMH3cZwjoyFcX2fgjY+Hr7NRsZ4mQ+Xr9SVmJ6
qrtzvnfEf/c1fJ2K16laPjN7fGvclgRi+bEPAJwZhLxyJUXOiKDgTadPVi9tf2XGwGubYKNmP1o7
0AufgMF9Mf7YlT/hF5kLT/8d4aF73K3bWdGlDNS8kAejd5YY2atiwJ6wsRuSQ1H9lLSwJvBhE4iP
QmYdjGKk7DllnwaDSvRP4WOTv1uTS+oOvKTnzOdqGWU7Us3VreHx8P8QQye7osP/+P0fto+Mt7Hw
8EiiAIWG5pJjeNceo5hR6oQEw75apuMje+r9yEHki0E9NPx5+2R8WEbtfeToZzSNNmNHe+25IuHV
ZzzOMQvgtgbUbypMgV9GTfitcstD328IUzKPA+3W5s6smsjrjY/OLw4TTbFm1jtReDeP7dJazwka
Ui9QK2A00ZJYZ320sZ8oUL3L5AbuQn/KT8VSMEBGeM5zvaNHmihMJ6o04n2GidL/zYKRB8vvdIi/
65DJFuoI6Gg4y/j1R9KS0/ON3ibrqQS0xSn8lu6aiybf9g3TusngnXz4hvc+6JVaFhm/eCxO69lv
pvcsGL+vWfo6+9tp3V4UhWiL5tjgWfVdtl4Rwt705xPd1vq1drRBEgerPYkRGwKqtIODQdooP6A/
gP12GZqJXpwj3lCHRDGf/s6hhjbly3eDYphh4eb5GDue31qwDO3wznGjIn0yUg4M/AM05JC4c549
wS/8ud7caPvXHOF2OVEdHL2Fx0mx++d52A6KPRXq69fQ0FfxaPi2X4NjvE7fNgKxmLxY38s1rsW3
hJmHRmMw3IlADzx82Lnv2uePqBbnoARCu9BKnON88FxY5APsbe5b6aZ+K4eslZEz1fYPofmE27T3
iuGpodaSpe3jnNc2STnBv16vM6evjyeEMy9pzrqfZWENnlmWf2MUGCOK4ueYxnuZ6qUkZHZozpo/
26I5F+xZbQYv3B1gOPywhrsX12JQhD+/PfYE1rfEZqZUpHpiAsbH+Onb5t6Mxn98KNObbjL9MtXM
JTgHFdBHobk84dcSlkjs7w5y7neqIjqMhAD7lPPLrIpTB9a2kjUam/Gqa2OGx1fRxkeXwbl+mB3u
QGnayNpqj+AbG6CLQnuZk7g7ygboxnUNkLyYyJd+ri3QqvUiSMIa0otZzhGWDMZ+e/OQHB1751Vj
2GZX1fg5cmKelgliiB6Cx/+nsXuzN1AE/t9s3evm/BF2Y7Qz2QrAlmMXRGYzv/X9bxIoqFbA0834
npcGXKO/fKlR2m/9ODK6glVLmRDI15aa2j3EQo3f5ajdOmNQhPtGW9xV77xb/KP+r08SIrOhrlAb
/ltaGB/DCjbEz0QM0QXHy7rP/d9CE9GFYLy4vnlbi+HivSdcnsn1rDR/7EZ6nf4JzChEa3FYwhxM
JPwTGggUvFDHpQkfnDhfHqZgofaoBxbEy8Fpx6eZyE92ecXIl8RGspw2xfchnr/ndLjjDkjLjXB3
VBDpYkm1DfTItiK7tMECSPGkx+BlGdW18YvZQnu9oSxtawCSU7f9O7xMlpws5aP35ke0qYBKjEQd
ubCmKWPr6pkMxS1eervqv49D5x1HN+6fH9/aTU+J3aqZE6nf1jtr3f/ftyD8vzT8/kvn8P+uvfj/
QxWwwAtx/f996wEiisW/tAL//Td/Nx7Q/ovkMS0GLkKETBn4j/Zf898c1Hklbx5aIVIu/9544P0b
IiY+VHeaAkxagP+j+5cuBt9H5A8NmgCdkx2Nwf/zf7C8yZ/NP+Vr+v/y/X8rZ4PWmOsCzaLQi04v
n/av8i1mkNZ+Pk71fkzc8gnF9z3DuUDBghvqVu8mOXhOCuf0XskQ7OnPtSPks735z//UrPF/oqrD
ZQQ2wi1MuKcL2fL+i0Brjiikdd98lKX8/OekRkLBbYlzuvlPf5f8vK7Vz4TWf95TqFsb9QQZTqfM
Lv/9VSAIw4r/i64YvdDwABBsMxE3de2HrPJ/ko0kw1utor03e2seT4FJ92cXG9+cHORwjX9YGaH9
3Gfhx2wbCLRbRfOaDnQMp9+y4c+aasFTEKfPRQM877j/WEpS/TszpMd78zHtfDQQ8pnBr3QjMn9v
RIJyA5aRxn6VUZYN44+dMdLMR1rmMtIQxX2EfFDvof9h+KlBqCP3h/MdCLnZhRlTM+gjXS+Vkxav
M3KGY4LwGbzNIWwRCt++ugpiGOoFNYR/R+oMAUGPR/crAZwR/+as9Q9D+JkkVH6xSQo5FEykuN40
PTRE1qJCk3MRklMZiZTKzR65af+9S9O3NY+/JvMn+fmGPGUg12m8nqEp0HMxhJhKoZ5ZsrsoSFfS
pJ8pQPQSpibQl/i3s6cRkjwPFh6pIlZPoUhC64j+6aL0ZyFzjOf8pzvJVTGth8H9ZCzX0skvkoM2
c1SbDpqZZHtj95TmMOdQEN4SqoMAGQa0PmvK9k2HdAnkMHEVxcFsl+5sdxbDvWHPNsjJxIgxdkTm
5TW3YR6nr3qVXr0VcCcziLj3D6P1jmJh3sHVlcu3u9+DyT6S2xENhcegDiNa9y/SfelAhUSX7Jg6
U9z/6IlYjNNIrXpCjU2ZLNPRHizHmWL+pKLEW1qRhTJPXJSHHLgwWQ4D4CEzGmnzJQMAVHRINHty
cgTnbyKulICPY/Up/kxAuKm6r+ifmUmBASqok90f6j30+tCNeTQBNkVXEKXagn+K5Oilu89vwRw+
UXQ4uwCjPQCpxYw38DKxH3Lzy6Czk9D08cZhB6MxPw1ArS6QK36fXjloB0RjI5Cs6AcqljlAtWvy
VQHuifUmlrgubQLYXQF4PYBeF8C3APiN3ZmHzsyNGUQG+EJMafG3qgp6OEm/Ye3IHZJPO/8Hkvdv
kv0RHU7VdTEzMuBnuH1PKqVLt0g0BhXIRQ9jPBBDxIk6QTdsUI7pVnRvPQC3WCcSOzL99NNxSUvv
tKTQRbVD4Ixxpw9WoBR99PmDxVgymPSxnX428C+cMWQfc71py32xKkYLy4ciG896gGG7zBbj4jL6
XGhaGOhJ4HU5OP7d/l2EF6aDo5okRJPRD6D+qnSGYB4+oZxWc6E6YI4veqkY7uLZm9QQFmoJCzUF
xMYvD/40UWNFzUF8AC28KNINNQlRp6XQV9nHe9e+3Rnz7BgN0Ed5VfVUzBdGRt/exEHsqHlk1D7u
1ED0hLR0YiLoa0OtxKRmgqg0VGz3UlJL0bZMYG5MISNPQvNlAbZMWgvweYbLiCRNTurTzxFqk2+N
tAKexQfuqd9s1HFUAlZ51ae+41HnYRbDfqDuw1iUQ+X8GFANyonQHjx7Ul6RhfTP9W4uNaSZ6PhO
tktlSTpTsypNZn/WHq+hVXWw7O6aQd2/uay7rsYHkS3pExMP0KaOFVPPmkk0VFwdwm8e1S7xK/QZ
4phrS+iRB74H3YBHByNz8HIiWfP2OAeUVmewKp/q2m557tQrQc2tUO2NGpw4EgE1uabkfJMfUqmD
+XtgDBIVvfZdVV+Hil5AZU8bQvTrZJecpuo569qbbJX2mrghWjNAToZrkNSjZBXSuS+pqpjEUE9H
x6shKcm6/FFiF9PPoQ6JeNiTboY5Y+Qg4HLcVPKRkqOJRKcDalDTLKlt3qlx1tQ6S2qeeiIx7CQf
Vll/PyA/b9ktkju7y7CbbyL3a8toR4h3lxTxW0N9deIR6I7vOAXdrqiRenATdVmD+ixKlte7R3MA
86g9I36qoRzEHmRk2DZ2N0cGNd4xNm9J4zHo6UkoqR5bnJLDW90LhR5YsMjTU/LK7yHMgTAyq5bj
ZNB6SI0IiHFYsW5kHMpCSqrQCAY+PiZj2RIHjkCY740CIi9mR6+fqGa7ZM8e1e3UeRcTVudIBmum
Bp56v8rEWsQ6aoXQXzyoaY/KOQIPNHlhVnUSJJqWsxl8I0sYMTlDuypvAS3weYhSEBOsdDe6YSGT
utFq7t67IoPHGIuO3kfGBomMtLdtUDghdRWpDIIjxIm/OPx6yvpXuiwB5mEbtj3qRGlXP5t+jmmI
wWwoiCqZZfFl0LWpGxhUc0Xk0jJ1hgKTYM8NYkoV0B/iIOEA7mwgpsAI8zddm1BWedgu+Jl2zL0z
OucHXE2GVxq7B/DdLkkUXmIIJXpak7u7PCzywtOcIMbyhuqgkSVdCA1MOrxyPH5LKWMxvmk90xxt
j5IqalXfxMAWvqwAAd7StTzqJCyxwgUBMoxcw3yKaO1Rd5Xj5U6ipYK8X1bP/Zq96nhkHXRfihpa
IM8DdeXu7wj2I9MkJls5gT6zlrKbksVzKu/Sc0cdfRyBcV6XOdK6SKTNmjuqomTJqGWadH2I+rng
xpz5w4HKlPQJqF3+rIvRXt9N1JPgE987H3EF5O+M7PM+gpAzl1auXC59C4O9Uf6i0/24N2uHWHj6
zaT+qe3zt98SuUoWTLtM1095eWDOrRZMm06BhfouZNwyRlVOaFyJM2nSDrOZNmTQJ4lsy5jpYIo4
BinpuJYwZIyf1c3TcIBSxzwFgfMeLM3744CRXy+5Cd/OflVKPr24bFQ9U/n2Mg0vNtN+2Oja5Gp6
UNuH1oo5I4+mlIaARk8ot/PhaaRIps2vW7IMOC9d96QXy5OvA3t7PE2hf2KE4nWx8mgYl5NRwmk0
L8Ocf0rIUA+6DruzDKzsSD85+7p8f5gW7KyWHMQZSRueOWd6G3OmjHv0l7bX1gujNH9q4H2tpRNZ
wL2sw7ztuwGSC3eVFMc5MI/UmK86VFkAet0GUOzZZMZM2d1Mv2kL6Iq1JbQK61Q+jktWtccEZoEq
B0wus1Jzb2HCjJTMaFtOVZ9+k/vXM8S+HJz6Q2uQF4BOBnBLkBLtopvhItUNayWdid9a1oNLVlNZ
CimNXCxizJY77U6r26BOAkRwM7LwUbZkwPmbnyK74/zFQRgn3OiGGIOBHCSXP631LcRVePbyVN13
bwpxtYvhGw+wlYWmUNb/spFDcqf86A4wtpyzFtroqTqwqsb2g1MMx4wNKOOoRx0v6WfZ7g6LCxiO
+Cwn6IqQ0sU94ZxgB+xVyypdAuZp/KbdLWudlMHFbIxoWt+2TkIcVMLQNkzC+IVtggbo8KYirzg5
dx6P4MsKoFqpW7d5w4PoMcB+kh3KALbgkd2cn+dqe8umP+9QmPWDByopO20T4cN4sDABFmOUisna
60J0YWsPZd47EQdcdPG5Zd/ygk7Adn4xGQC9cGyMHd6CQ60kwW975pISlM7f0S499gaVrWIFuKZl
jlzB6741I5I9RnFR/5XBWsvYtT6sWexOSHNI0LQoRmJ9qR2ItWwFBOXsMxS8aQeABBIgMdNspx0K
d2q+UsYQqyicB29gjHQ0r3tDwZMFhRtaZj1WjyZJUszjiM4RqyVHtNtBn+DPtENjAjhlFe0RSh/1
c9gv0/bx6JNRgKznqialwIo/1NInQm9HRSKgC3hgdyyd/542L2JmKw5TbBCTGfZN/1oSFm6uxtTl
B1F9A897zvvsZcBq4p+jDaisgeYnTnWTIfE1V8/Get9797MSEBHpTEj3BQdA7H71wdUTSXDdvKr3
SrZvg7XvkT5yMoOeCUA+fa3/NMQyLo/N1Kyf2lDlGr4M7g+y9AP9n+rskZnRjl9TeDO0PcIILW+K
iObafh7t/kDGfs2oxqhDJcdXNiZCirAYSJUUVSs8ruKM6PqDqi2aRgXQBnG9Hb4V3rcHJffFGEjO
daqwfaNLb5JzNqlYI0PiB289cj0BRQ/1buqsq18udHTWz7p0m0nTuX1Sbilzp7tUcXIsjUj5lWxt
mCEU8GR8objOXsMt21hdzKkMieyRsa0fW436Vu68yQPIs+qTlNSszQqc/yb/IYeg8HAY5/9F3nks
SY5eWfpVxmYPGrRYzAYO1+EeKiMyKzewFFHQWuPp+7soZpOs6WYPrTdtNosiqzIjXAA/fnHvOd/5
rUzVm4mlv0qc+pAmOS/fakHSfkNHWO0yIxmPNB/JGHMtn22ZP682lsZu/F4p6ds01gg80OC1dQus
cuF5ilfoAZFK3vMMpaallJhG5jVxcBR17UxMeBgdUTGsbEHGaudG1RqgNqNMkVZevTdHT93bc7gb
+yQPUr1gnkrCs9F01W4mq9epvcfoSdPx4a4wThfjCCG29rUmnPdWF7aHeRxgez41Sm4+tpZ3Wosa
tUf2mXJQHFjVz8pt5WYz7DEv26SSEcRJ/lkSPbl5bh3sbgjSmLeOhrj1swKCqLJoJEXrBHAb0zrv
W3F86Q3FeT0fkK4o9Gp6TbmGCiTHiViwceypLBRfR7P8mdJx2PV1so9tzfHXJHxc9Jzwalq3Y/PZ
9nhrQ0UukWdaSl5R8WJmhLm6vRO0zWgHK8WWQ0dzMFhVimqmbjq+kbu239TRRz716jmvkteYvae/
rMiIs4nmeJb15VF1AAeYTBOWbZv7xAS4QTziFyRE74SeF75psp7MpHj3eAr30TqJBrnT/KbIxhP4
WCemR9e52Vmvw99ZIt4paDkE2jfVblXHV4cwsB7V04XxUpCiwXLWBmPPhN3BgB9N+BmF6RyaNksf
wjH61Jg9zTo7+YgtsAz6FL7YBW2pcl78MFbPadkVyI/5OG4HkrNtnptmwZFhTL9hGYYoVBL6U62A
vCDe5QkIIkvjr7P5PWuAQbNhqhT9W2ZTlFII+jjpaWbtI/5JY7UMQtcp9yRLAd4Jcxe0TnloKy56
VfGV7HY4985X1fjZrPdoxIeYYtMBxa+1vU+K3F3cukZuPIgSeTLoFlrdzo7R36DDNicLLTMaGy3f
Cl/ST5ZylWhuK46LvwRmJX6QkiiYyCuu9jQjuIC81axwEbDqU3GRPpR0AqUBloHF86Zz5SrPIuMc
+pNV2L4brb4YEQp0lyL6FIHerGEgDQGiQVYfzPKatey1qGqISK3x0huaeF/rTXJ1583TQEbpRVS+
JcUEg4ynBVtRGd2sooD/hXN7wGzGvCP2BxFUiPpROAeiLdW053VIuJ9nM0P4OXT3pLfu4oCoI/1x
CjnqLiyKePU7mt3gRP1NlcZiHK+02Kb1ksLuKCbzKJ3usUTDs+3vmdE46IwmWhq+6yY4ycCqcpse
nPabGCZEjylfVmxRInHi584hwTXVEdTOpr8XakHSKK+iVZSf5CSBEE45idVk89QhupL1SLxXtaM9
2mUXhGS4iOpKZO6k+MoxAst7eWk5DolcPNncIMcSscegIVASUSikGc8LD39ortZNYF92ICMwLtUu
W0VD22klBMrBvXEuyqeLfJge2+fCRlo0NRnOEwefDnN17hoPICvvokUW0eRCzSg2KU6ymHvueN+c
ewpgSRFByld33RQ/nXuWH57a+lRbn3LTuYskzBCSdD69hmwqxXlClyfIB9C4SXgp7yoVDNH+u6Py
LOpPQTe4bEXraHipzpLbt0mnOU8ny2eN77uwpXYKdje0yUSRLUu3ow17mwB4UdWLC2NFa2RyZpZK
kKzdcoL85WqU36sYJGwv7qavl+ldJG4yXDKs0yudJhGZivhXxrGYA+X7wYRBUO0BdySIB4nkNF6a
VT//8tzIKDP4cN1S7shSDsbBOHSx8jqb7qvbl1cbjhjNbxjHuBwKrMnc73TB59Rxjflui6EF+mD5
MvRJKLbN+aavANT6eXuS5Mlp89lfmvgkz7J8KtG3upUCU+9tGzmssvFKyB2gPL1/8yisJIp36R5m
Zp9wtTiMd/ect5I5Qa4hcshdulb7BWFfRFm0NYAokychsvQ0tDnl9y9KgouQ35fHTpuqY8/8p+/T
offzmbO+07+KxyJMi10k78vWjSzEo9jkeg491axel/Zm2z+ipTmIQlB0huLT/vUosPruYJnuc2e5
TmpDb9G6y/vJK3lqsx8TG2n2ehvM9sHmeGd4BSBy9BYMkk2izdlZnVDpI0ZMnfk8Ug43E2rczIdG
QcmSos+Yhc+T1rFgxbvVcijB2feBjn1NUaKk9y7+BjFSoo+56T+jpT5Z84vsBVVlfC7QVgpaIl0Y
NJyyN2yGHLB661tI1LbY4qTIafVP9XfCRUGq/HQQJW3FPQZd3n8YYPLTyT736m4MkdwUZ/GnJDSF
a1BE9mgerAEiJXup1rrTO/H1SNmLs1QGr9o316Kfb/OiPTZG4tuWu1c4g8twFXON7GlnfDvihpXf
MWl8CxC9z2a/HJaDs+vc6ZsxQFNq1FXFNK8cEuYXQwGFVVgjlyVZOORq1quFPKkbx58aYZYBF73e
macwzEK/TSfFTxWiQlguXtjDBEm/qITR0L8ZyX8vBjL7DGN4beMG6BKdESOO6WSNaO/63h8B2vjR
l96Yu2vyo+TceLSrjry/srH33Yg/xo4akniLY6aorp9VDgfedPmt7YCx9P3ZsClqqxlOcyrbt96h
X9dWn8cck59e9K+JqtEliyKHArN2qNoaVog7W8FM+AZbAHZ9kZd9hCMEpFb+y6vNdTfb9VFr8AZl
gltHI7qzJuNqSYGjJZU4XeQbFzh+Iy3kOjTlUzVHP/Ttk3B89ruYAp0WTjk7Tt7GmLE6Ruv4GDZN
/eBZ3dEYc1aLcb/MtXWcUbRaDaFVVcG7ORHvW4WBNXToYDFEdByktrftQO8DbTvgGywKjBS9CxM+
q+A8ZvTRNZiVptrq++22rXKXRhsYTQ+WlLxGPzK5DVOrLf5cz29urRR7wzE/2rI9aAUoJQdowEGv
fugmkQYT0bvcgSjZNZ6zM3I+UmnHvwnHfhsa8LrYIa3KY7uasMud90kza0Li+K1Rx/JpfEwUPrYh
5c4LZdRxCSJ17oKina9W+27r5V4nqXKXqwyB7XJ584JzVi4vgbCGbxq09cn+remoBZF92S53lrT6
wQ7n36wehbCSeYpfi5uzAMcceCYjI1HD39dq/KgabntJb9FCR7V95KaJr2xpkU3Z1CurIY8CXLHq
LrOML20/qXQUlvfIsyqIZnxQ1+zI/hkCrVzO20dbnYmU8pabrpTKD9fe28aTxrRerKmcHIqdrRXT
XpqzU8aWoUsaxKS87NKwjKnDT8XJ8HcYDWnCGHWNNH6u15SNucneUBsJFtjeJaU5mhnrh7mwIAJY
tq0ecH6f4N6bXp2Viqb2ls48kp3DLIv9+VAnIz7l4ZjE1RfC0D+azuZL8RJKuo+VOQ9CizGqFTHS
wJ5aGrrAYBrHGJnrNyvkiQy/mvPEWYHfjRsEQXav0bNLioPN9RyNJtnNyfISxnbhW9nK1I5ej8Mz
J/SEDHsVv7PTE91jM/48hwdjmSIDhO8SKAX++jEmaWcyLdz25brfnglAWeoumZQfJvSyNW7x5NNL
T9xefFvYVuoFMJRSfdcy9ZTqKnOQPJjNCjyEc2UPvG21Aye36OrU/WFMWuSDVMB9/uXYhmDhvXDW
LkmW7zNJCfWqjmaZwVDJqpCDg/fZi6HBtnV5ZHMHJ62ICp+YxnKPMetWrISo2y7ywhYM0vCUeafW
YmlwKBcST2yyCVaaq9xmd5w+QA19UAryl6zGSaG4+p6Bt9ft6nvYMlQdXCHN3J0beNBxp5AkXers
ynuaUXZ5d/Iu0A3Dx55800sdwVi3ktER/h7OIziSVXkGRp7TJs863OhDjKF02bVT4+5n8aMT7wMm
TcfAGAPct1KAV2tOgVRVYQS33ZuSGBE5N8kpiyDj1WpT+E2K9SnuedGhVz7bpGLnpYnqKl4MLhHz
TJSPb621aIBJRxpIdhc4mvqV1NUfrqfkhxJ3gYVX4wjgh6k8VALiaeq95+y7WeW7ux0IFAAwvrt0
rNpa+B5azuT3nEcYbgn0OyZsDERY/Q3NjxYn5PiUK/thid5zTCd0t/qHZaox27jr75OTtkHq1hxy
Ro104BJbgWXCgunM/nvsxkwSAANqe2dqM0kcSQZSd7nPa/57M8TXwq5sf0zfOSdj684SvyrDZq+j
cevGIM2HXd+J2bw0MT266YurD+mODsXBm9Lv2UxIA6BZkwpPzWlTj40d0Y5ftbyKd4pLyZXcr6+W
0l9zEqN3M2c9a00ht5QoaD03fhu8J++npoIj1sv6UHfzAUXcRe9YQ9kuQLDThi8md5RYntmwP8VZ
xLQyTQePLmTurl8UdBkoIgkwYlDvyIS6GMrCiUb5kakasww4dNWlGh6XMVRwQziLCy0udqye/ual
hbarNO97WxTxrl+Kyh9CbhxHzRBouiGl7dIFNY/PU08d03fK+Ywa5JM7oXlMFe/ZduOrs6J0qez5
VBcIUHIvOw1uvc9KRma7OgHxJskeKDjp8bxc23/xMKDpqfkZHGXtZzWbkajYM4XrfktzeXa093Z+
VnqCuDQZRKjeTRJdarwuWZx7fJ3xtTMpTaQch2wsCmNRQxxBM6svVAKa+E1NUdHqxofbOkdx883O
oc0hMLNHxryVnMx5PDnQQue1Pk51872smn2Tl2SLDET7WBwFEY9R8o5qqrh1FwCdPDiRDfMybHZF
ax/Udv6y4BfwVVK52yV8yczk3eh05O7VaUk/De36GyHRj3V30ZL4NCFH8JdorGl05Tlz+HB1e9uH
N6hA4wqstvwZISzH5b34jnLoMRT5FtNEVCXTASksPpMQDWX04pl6MCru58R6b0yTqkc67il2BHHU
fE7DnhrB8DDiDNfcMZhaIjescjfqWuLnoc68y2j85+ofJFX/KP1RVdPyVM2hh+7x5n+SIIEbVaMp
VArCtBbcbaw9slfStPZV1v9V/uOfv+H/BXzlDT2NxAnXI5NN1f8kvWqIxCGjTC+OxUiVKK4xHLnh
NSHIpTM/Ki3bLW38WxQP0X8RnmhK8Pbfhz8itpKkXUslQsxR1T8HpJvsmVJNWcojpMiKkxJzcFL8
MOr43TXYvRrIu0rbPC+NW/ix7J9MBwliseLQ47JEpuZ7uKCppLwqFhNiIpKluJ7vOX6VJDtmaUDM
BAz89dS7O6Xnb72F/2mm5b609CbYn8oqMkx8vZEVqqNITJq14OLG5YMc7x80ABp2SL0jq+Byb7Xi
tzBRFT+zeFSxpPtqX+v/xe34j64KojsL9ZlBdU2Vv/876Vduz1YUzoXkHNC8Ygwo/XxXreUPzds/
v/X/wVgj5Vg1ALSTnayZEtr+d++VOG5cpXQWj6U2v+btcDGr/pKzFYFje9HYyP3zt9P+FALv/iGv
001T0230fvqf3i9akFsbChEfdA4+4nj5kNvVqPHj1JL1w76vS8cI2Dn8Os3dbW/+L9Gr/3+Ujuq6
63Gd/3Nm9f0japP/9fpRfE/yb+XfK0j/+qu/9KP6XxzVBJ3hqGSdAqee/j08Br2miT4UISPZMX+L
kSVn20XT6XnMLKZuoe/7O2w1CTSWraoaOVToHLV/KTyGDpbMUv8wmdgE0Xie6ppMZUybf8JWx0UJ
X4F989G1+p/5Oni7pFMXajXUTbLkTQshB4TrB+mU6mGx65iCdXFQPfULEa7WLTJRDsK1b9WcIy0b
1Uo0iommA4WNOK7VOFCcG2V2GMMUD0nP+wbcfvSWr6rFxq1oyKvWs7emg3Ol1Agw1c4B4D9Ut574
JYrAhz/6+t6ZGsKldOfXdZAE0ZM0SI1pww4qnvkg4nCrba4p5WGlDI+ik6DiU1B4kmYNrsSb6IwA
dD+JlcwgPcOyftYA5msz3i3YJwvjkwrO0QzDnU1tOZxXv2SPJ3pwDQwRNeyL8lPUjBM4F4udE0Vk
OQJnBo2XBIgmnf1fTr3YUzil0Usl9ivKr2Lnlb+KDWp8If22FHDYvIpPelOyi9lNnFomji3xMmQL
i+t8EjcCDdCXLANmhgieGNnHZm9XNCvxCYimvqcSLNDFodSOPT1chzbSSuFLNPexo9yWijocjEd6
Vk8z3eUY+7n5opXdUbfYpsSBUBtFhAn6YseairBPvYqKsYVTNRtncQxGnEZJC9nLh1QmvHWquyuG
92l+mRRnE95v7h2UoYI5UKflnKcgfswjCBMxNXFXX0Q3Kj8l/yyC6bCdnShXWUnucvcoQbK/GvZy
33X2qk7fcSyh/o3AyxSsLC1Rx6DN3KMS6TirabhYFO0JFcMJ/a1YKOSl5frmMXDAjBgwjHcrPO4+
yMfoLpZ/uUElPyVXuFq7czi8i+27LzArcuHFIrf9GM63kTgk+TYFPpCQFJpVHFR8FrEJikHPHH6f
6vwgXW/5ap0b3rIMtFXZXpsuuZFR0xbRy+iExzlVnldgg0JEmMkpR8XGvh/ba6Q8uJNKVcxr/SSG
2DtoBQlu1nxoHVXfqQvZDI4KAHjV9EBt059Jn6v7ujbfK6OoDkrrXSbHPoYtIU8jhPY87MT5gFU2
/7p2LfzxKf8aaQXntnkA16m7DFmLNv9C2duUTKTc9mhYqh+eXu7Y2/UnM3MDh9YvPjHAZ2FMsJH9
nM7tI1rqpzn9Brqd14DBbvuhYnOi1ikmG+mLdEClt1+O86nTzvWwINfRNqqjKPGk/yudeARKNB/b
g+l+EWqjOc7PIVZmpxluIVtJi7jTUAETUV9EPCP9dxELiA5H3sCxTba9qy9/B91lawGLakvUW/Iz
A6EVyxgd5L/jzj3rMU2P+ZuihUfpFsdd8h4Vl5xoQ2lTE2MICyv9988pr+DoUFOJv4xNfM1gwzjI
9haCYr6CMmu+Sx0u1G4tkTnmHAa5SSFAGXRSRDskEOqnCntbbtl5wEO3i8X51ogHLsQMp4krjuzn
0zKmJ6/xnjsVB17W7kbx0fXiqCux1tXep1Wcdi6WO4tDg4cFTzBPBpa8kmGWd1cVo96MYa9VafEW
TwL1iYd7hamvpHFoYvJTGaoi+VvGs4cFcMIKKP+s3TXDtjJUqIWIDeD3dOyDBjbCiPIJ9m3eQwDE
Qg+L2uyWYz1MsCDKv8vfW1gTHZ7mHAWIjmWxTh+lNx9xxpJ/aoyNOU+DfNwE9aegrqQKDQbpKS8o
VEUn4S6NqOFi7JIttskZ+6TIHOTDetgqa+yVJuo4zJattvPyL9FHZAXyviuWzAabmAgiSqyaSf1N
BBAiGWCfesjTxxVbJ2XqQ4/Nc8HuWZtodumITdhAp2zfYQptIxBUmETzDDT7QroNmp9WxcQ3bMBn
F0fdecRkKmosD9Ophvl0xIRaYjBCaSM/L1KRqCnQ7Y4HA1W8CLaFGcQoRhUDqSfBhsUnqbLAwfi6
YIDNMcIKT1qYSXIZRdlccZqOMc6mGGhnjLQawdlMS5FLCg8dauR+MGjQVZdvHlPRgBe3fHMx5grB
2cao62DYXdlwW0wjVbRcYgy9U/hVhxsaMofJj7ViSGdOU8UGDMSRlzcwBwuWT1oATgxmiDOe1+6k
oq9jjxNMNHosEIGso9znGutxiwVZINSiVnWxJvdYlOXvZVylWJeb8dxhZE4wNLsYmxcaA565aVtF
melhK2ixQVe8usaCZ+DcBCmGDRMHO7ZpKv1YqDOMflXylGCshjN0UjFaEyqQxajl2VjQMDqp2LEb
nAMikRdJiDS9ZOzH2Ld5zJmVRbYigEq5/sJ8VZyva91vQEGRVycYwr3VV1l4pXkipC7pQci3FNml
aF3L7AL2+CztSqFJGAl6nwlGlY3/FFVS2MwHazmZVXzgvB8Iykl+VEebKBz2mpAEaQ5xU25M5Ujv
WYVZeeVaSXvOQx4uD4aMkx4Ndog8TuQg3mL55qztm7G+iga5j/0eo32K4V4EdS0GfA8jvqgMqS/S
XPuDTi2gWg+BsNxJE/H7fHHN4UHIwKLlCVn4RBzr6K5fKMPBFea/AOKETbfQczAR0hOsITJSmEYb
e10efhmZgg8T0KN82A02CoRgjkmZF12/6Fqceniwo1cZzfL0lUAMIjfex0AN8mW8EYVHx8kNVKAH
NUsRcwcyj7PMK3Klhb4mI1ONEVVvMA3BWEi3WVqRMSJBaXK67GekN5ob0IE+Ro+YNVe9igNz7joQ
KPpt6JCYzYSo+WNBuhqqyw1zNaOJgrFrpWh9k/A1DIPEzU9JZlxnBEbCLuhXBHwDO0AimlWCWijd
XaVnJ+1fgRB1EbWgk+NZN3lRIXgI3UTIhjV+XYHoJP1r8aiDvBCTrDSXUzV6oStwkR9W0XwJb0ZI
o9LJF6qOvOxc5sAEXjsWlizKz8KcT1welE+/KE5ssZWwZin7SBAmy6/L+88ImJBQXOY8YSMFkoOX
E52BAMJS1IspDo9qfaiz5FHeWXR6Nj9OutnVcZw70Bmy0wB3TFvvWLT5XVySvWeegJteVKMh2wBv
BY3qdcifEts61f0PRKk0y7HUFCyQ61v9osTVSZQNwjLT3GtDYprELgjURf5YU+wzJtGLPXI1fyRx
R54IsyTwEWELS7NVmq4EYEPlRTpBE1R6YdBPlW+T2+/tjhWcdINFL68aSR1uC07sD1oPKTCUK6xg
682Tk0zzXHIkaggvVqM9VYYXGDqPNZ+r8vD7LO7F7s7S/BfI5VA4B1XcUoPs4niDudwokiItkGd2
1eO7oPxmkH7KQImZwDBM6le9bG5KTkIr0sMSkWD4NhnuOSISi1Cbvz7PA7Qd+XeHiLRxAiBI1otF
xC2EDgLATUmAlizrVAf/nbJfEjKcTNLycAxZF6QEXwmDZhibq+pOV+mS2lqQlv1DQ7hPKgooNh/y
YLClepGbG4GHX+ryXOPe6pmdk1OStg8OkmYZMfL/AmmxkMbF+pfIc05drEJ44MihJ1tih9wzGwF6
roY7GVwydi2zfpT/F8pZbOYwGUfad8pRHZWbjGPB4hZoYgc4QKyWKhhQ28BUvl6FVTU9zg2pHfZG
xBnT4iocz40Fqc/5RUUPEm7sXQEziVhD1/Vjxj4qrqKL2X+e1vWgFYGDQAmCY+Q3jjQCvPEaRku+
62BMti1K3m5O3vrUfVdz/dh2Fp6bUKGg0+Bac46LtVL9hCHrpa0erOYw+A+/g/+lQbkq3zBffF13
CfqzqhtfozGme09wKFxjMI9iB8TinDtfx34IakW1fE8huREYwaoxdDSjhqOZHoBzJ/nzwt6knCOW
KWAW7rqj8Rh4YBNdZFVxiQ9fTw9GhnBOGx/CdP4yVh3Wvf7apQc94bjkrHAUPlYiI0cEZyEpeqrW
n5cq3S0kw01tBWgk27Vztx/Wddfqmo+M6YKqc1c7y21y2n2TjQ+zy66PzUVVpjtd/ym/WqxGYFBq
H9WKcrjJgkuB2LyCPQ20ZN0hAQyQFfpDnBLpV/u54wTedIzt4QEv/GHV+j1V+C89y3JOISl140OT
0H/rv5oE2I11dsi87sxe9B2EK9PJcJ5FdzY47A87xM9Ymvt+n0Z8PRqrRBp/Ym0LOmnWou+yne6M
+V9xd2mo+RCWdt607rI83C3BiIUG8USVwTrvgcksO6M1g84BimIYAVJnWAfZYfa4zpQrF8CmJDxV
0fiGIeZJdWRR6PZyAef0wxVOGwWGobKfHOV9cKdTOdZvtBzoO8/YUxCLNmaQKI+mo+zkSiuJ5nfp
ew2KLZvv2pQc4lI723n0KN9HWfp9Z6V0qbKAsC9G7HxqB1xidR5UbsWOfwTZYXFbiURCkTdYsenz
tR5Xvb9WiHh8CkHyPR+9Wj8yxu6eC+NCJfEOn+FCQlBQVOstsbSjIt2bJsOvS5FdMwK5K0rcvU1z
h2f3sYQr0NMphzeGPoox1e9CtwLbDo0k1I6GzvdnOMqoXUKd5Nso2tlT5Ms4pCL51pomI10J35Vq
OJddt29LIjBdBOfEnUIiSGnKp/CeiKaIXpqJli1dxFxRucXckIF9rKpC/Wk//+sVxf+3PLz/Tt3x
f6Ab/a+ZdjQS/vOq4vWDYmL/j/XEv/3e30qKtu1SA2RtkMw7XvFvRUWAT6prUzi0yYqmnId3po//
z/+2/4KSxKMfigXOsg3PphL510Rq8y/UGFWKzFQC+QuM6f+SJ92zKV3+Y1GRnognhnDPAHFOYfEf
6+OmHnetwdaRnnb5MG2PzSas1szw1UH0qM/1pePBSKqKXi6RJpRIxNDbgtDVqNeJaWedGqQlLVns
RNJAStW07dAvh38xlrmsKeWSvmhW4nsU6kS3vbgqkhbvvHjeXq3ec/hTkhmxYocTx4DwNASZl/HQ
FvNyKEGWjuizatt9KKKDOqYPIif/5ejjAj/MyHtbaMEC99koIFCEw0gQdOWTuEfFnDGXrPoc/MUg
lQ8IQSl+SGJKCua1S7uz+BykViJq8c3+wurZ1ADrrN8apPBGY5e+ODlc6MdGIP60kg3NmpmP8tPo
dQjosY91+RVdiVYrmCPaqyjLxRk5FO8WrGWxC/TKcVYGkFT2Q4f+wSfNPFhZatKoO+l1h3WNiFIu
kpgkpOan67ApYDwTl4VYPgzW1d6pM/YTWNACM5FaZ6VLgQErCrvn2SbWxP5mQpKW3YGbD68zhGnZ
itYQpz06kMzTCxzqjUIGcExKhsISCuFVt+Y9l8oDdokMmrXEdrFOPJTaSXB3CfbUX27xkc2iFDCF
1qKk6jmqzuI9EaaX8JQmSNoFJVjd+ioluc4Cf5N61IwgsnBC4fguOyTZDgnhUnYu4YzJlLKQEJ5l
i0Tw0tU1tHO6PIt8Vrbv8j1lWyS/rnMammCCW7DBdRjhFTkDMh6lKNRoIYg4rgkCf0kqX9vf5I/F
ryq+4tZhCLMrFteHmNKL5gcBMfs5+lYY9UWqsQn4YzEdSAVMxo74CceVnlG3Rf9MnEjEoic1NCqa
9xS1ZB9t4Sgrcv6iOCVlQQLC9CKDIOm9XWvEm98y1bG+sOETF6GDGRIq+wqdPYTS3vdIfkr15CiP
UhMXA4OMASkaR+XwqYf1LhdYKAFyDTpY8B5M+JFSUA4jXoa7EPXEjSXuPbF+SA09M7tL8a7M1YFa
sMcPCy9pYwwxGn+lonVQ6vP8R6EhJ4ZdT8GWw+Qp0tJjjHwFYQZePXzXWDxEtC2oIZvaVA+6YPku
fyLnLHEzSn1RLFRS/pMrLn5GGBvnFMq+Cm2/t5dn6RCEuP66udo7WE7lDoh7I/KGfVNSdUYuLM+n
VM4HatfhWl+TNn5pvW+U1xE3UiEiA0CYCEIRFaKBHCw9sgISMgN0bJ4aGQLyZ3IWk+MPdhgs08cZ
t/difBO9uYwemShkwhAwg4x/0ZjLFQbbFGjkGCg1gu56L20F+eMaZ8442NsDINfQWDlaI7Yq2dkK
VlQnLaEhNcFcVWDsqG8jjaRyjnOkK0iPQNhvFVQiI/wQilpFFkObvcvOXkCTNUkNOX8sH0jYQ9KI
8Eh0aEh2SEl4sEh6ELaRdE5CtT14IgninCaYA7GMSfVUirGmst7z0c/79CVEvl1QQslpLQwmaAjK
9ra+XC34GVz3cJ0YTPNF7psU2zXKTxZbnj+AjIX7XJFnUWBglgdWrlWPWczsvKuiHVqhtDMC5Kfl
0m04HpeKQER9usbDQMGGLA0DpbOyuDjtV5z31qN8SIXHfA0RWbg4DkY/MSPKU3+YUcWEKI+wMB5k
dhZDIluvp8km+wdznlpdh6k5iVtJzJsihy1aqi0wq1pyQqREGXJDLPureADF+SgTaVW5F4agmL+j
ZLoLnSkxqiugihdpLLQe5FyErrLybPiJprmuNvyJ5lXuQeVqGxNKHi+Do55NAUc5uaOx3QkroZLH
9FYh5xXElop7OyE9ZbFvDlkqDpkqgraWkRVDthLClfCPZIIUZ8Myfhgks1QS0aKS1WKT2TJSJpMZ
UyiIQlYru0dFpzhInVDYTDIlsLu9pTwhSg4PzqaI5c/ZcFM5K8t3FtenPD8ygQgMs1Wp/2NMdIYv
UdRcGh5LJ36J9OjSkkgjULuWkR2TVDOhqLNH2xc3oEEZPiLRBmFXEGn2g2CeZOUsE9YuxmdPEo4J
WUm4s9LUEV/ir+kX/dGdAsBhaBBs6VTF8VjJeoeuhZ/BPkgCT0kSj1RspaDVMhPB6jqLnVpmDVP9
6oHKQet6MzLjSVxqMx5fozQeQ3J/qujzQgqQWLS0iR1GRTAF7BCEMwXNMGkUiddRlXIWpWNZr2So
TmQN1fl3uewpCUQtSUQ5iUQeJVHp2smQzWIbxrODxF6H8XWURUAmf3kT6Y7UmE7EtT6oI2fau/gH
JWBxxpMtNulUikIYhD2UxbEW+quy6+FMSQ1QKnUlF5oXfvRm9SYbhh7DhTqGuLhsMsWrS5bWN8RH
DyLqXihXiee8n50zpWSpgUpFzos1XHuchw1ZUOfPSgO7izEq+SvSK5gmIryyLSfPivUnqfYK937I
uVAO8ih3IBv2Zxh9SOG9Zp6Ujy0C8wUR+RaKEalPKf0BrK14HfdDBT0n1QFDWg8SQ9Lq9E4VayNj
iNmnqN5muziLp6GptRvHqY2rXo8v2cBZDFm81FKKrjspQ+dLX8KkN0DbYOq7LXBLKpRSsHRHtmJY
o1XdOLguAAnWV4nFEL9lS1jftpaxPVs4xLJHpM0ogIxf054Ei7VmcttSO6Z4ehYPpVSZ5Q4VVkal
SCbA/NxHD5wsSyvd6rjiyPXMN+t7l4DEKDnTQ0xw6mNS/Z6p1r5wcMM3zl2JqovN3qvDOCE2StVj
O8mnEF94lpGCSPGf98na6UkmpHIZHmTXF1XppUiYKP4wyYv/dOswsINy059KmqI9jk9G8Wakb5UR
XaQPnMTpg3QgZSzKoN8q0Bp5YxUWcZTtJWsxm1+N7i/l+qdyoCrX4jxly+1EDpiPd8mq4hS/lYkl
X8eIPNbdjNx0uqbkcxph/ywNoV4jB5NtNF1zGViCM5HUPAmpSN3kPtxGRqGMDlb8pWZt3irwgN9A
rkVDe5fBbMXhaxz1Z6vZRxFoh/FJfFJpaTxIJIlAP+S5lmp6qKP5Fwk905/QMPq6ozjY3YV7UaXJ
TulGOq7QVai2L+HoU9U8ylIhl7uhTj31D+LH3nzCYXlWCGJWHoVKIxOLjB8hhqho1+uRZhmTjFJQ
RTa8u/xMqOqISak3IigH6BA1nKwDt4JRiXeWxp392L2o/CfivosSm1f5HXkOGzRy9mT4akH1uarp
XkYPiu48zmr88GtMhi6ApHTYav9h5Z15xZtMeFvj1IHDgO5Uw6VUUwdkJLMxqs3iqWqlFM4NYXZI
S9+t1wdiUfvwWYr1I25sSbXQgd1JK9Dk/+cGIQLtgcRGLiCFeSKujd6XnE55nZbFR8ZWk07PcmOW
GgjmdBPOQdGhSQZBP+MMioZo73GHut56nEsNoFD+JNmVAyas3ApPy3qUa5lRrxYHttx9ua5iybWt
oBy8iwBDIiASZT8CjKJ35xn+rJLNwNlCHlXxqcizEAEA0b7LR3K+K5N6o518lXl9zRTiim7CSpSV
ViZtrwPllCS3zj7IK0pQpFfC8wKoBGjvKazbQ6x2/spmTj6ceIPlkeqMDFNURLfjbXAzslthYFJO
lqObXHtkb4cSvtrMHl0ec3n6BoayMJQEBULeKCEyCL4VisCJcU2p27cEf2fGdBfkjLxVjfo9h5oi
RmY5RziO8iyv1U/ZWZkO0u7pC/Jc6CjI2ib/LfSBduE8QU9ECAHyLIviRVZjofbIKixXnQLeg0IM
IN32tjKevJjaeDkda1gDsmGRsRLbDZQvdq5VhyqzDeSGyQk7rdInta6fmnebMObZe3MyOhKUC9nI
CUirYfOs5ipw4Q1+JXtpOYHnjDNtQOfAbmqkwqU30z2O1yf5lZEeWdfsxibjJgHD6dxL637PgD9L
9KLsN+RD2RkojMggJEC7UbXi95aOmcmTgJE68EaFfT17f7W5CZGpY+7vgBbM3lH0PLLWyY/Lj0Qq
iQiGTZwsLWO4KYvH5JniHC5oOeT6xZ2CeNRKdnrqjnDGGd+H5/0beWeyJDeSZdlfKek9QjAPi94A
NvtgPpLuvoE46QzM84yvr/Msk1UkI5sp0b1qKUlJBp2kmcEAhUL1vXvPvR3KjLY+U02h1vrDWmWa
36pId2dXya9ios/pqJe8cKabvFjDlTq6GNasajosi9YHrcpOKa4yi4qo1lLMfIfnZm/zVXsPJ2uF
wjMeERUvx8zKjyu8KNSwxqlbwm8GgoANud5kB43Y7g3sk5OHsMB1+4pk3QorikUS5Ktn2u5O770t
dt8FT65KwVczroypuXbboQ3mGhtn2GjPc4ZT0Ovng+6ge0kAAnmtk28xG6Bp/nZ50TcjrY2Dparz
1hk7doh4VxZ7QE7ShbqvMlpxDibupkg7A9+QpiIyTmi29RKgYZC9UsGoZVB+XVZsyjMK7VxF50oT
7HMzvjBp0mXFr5hQftpYxScnz/qn3l5f1EKbAiVXS3qjJbyPrZ6G1SEOnRSxGXpyPSvGgypi04S6
/6o6eJXcDgh9HW9idXmq69HCiXyVd2N/0hPvtiioNszreLXGURsUdJLqnLZ6pFEK6So3yEZHTNVw
xRPXzfw+cbfpwoLHXrVkM0bE7rjDuBny7rPZ1RaJ9cWXnMe4nY6+q1nFzvO67ZguxylD3JyHr9Q+
nstKLbCQs8AIq7cGDX861J8rg8PHA/a1JW0FoDFqdYJaMyTy2QinpQMBV82wvppk2TCdvhG7bOL4
IK7eJNhQy3vWXHhZwGEEimK86jWEhMyspm02eE9upfqN6ha7BteBTZ58ilbHt9zGw6mwG1fkMEk2
0MtRcYFN7ZuVN4G1IASpi0bfGR02udq9KVCp+XWe1FvSOvWg6w2s9oEyXluZscUieTLS4d0eGMeW
61ByawYJbcekOTwVNXDqgXIwsMEaTqIHYPgY20Im1qcmaLLO9qO4DbS61Q+L0X2qLPVPo1VwBVTI
nj0npN4PUDzvqkMbY2I3jMXjduGXOWx8c7W/Ivugv1x6axDW3edeqzeKBr9+0R08veZHPSe7LHe+
hGn4bBNbbRfjq4Q8iFn10mM1djOABSn1SHiJ9Mxk49sDYlgAMoSAGVpKetIWtDUkB0w4EkrUufaV
c/8aZz1RZWwle+NaB1YkHX3pPUt0ozRG9Vk9De1GXLMd29sEXjJULPmgleeFzQOshS0Rw5igd0W7
NobcwXJQGm/iZ01Z+BmBlJ3U7mke3Z2IC6QCpcKxoK2UQ7WQ0odggEVatqg8AtWXBAYGOQh3QiiX
1nWvd4cRVob06SaLXesRT3vTjteMnxvJjpLcSmnYSpGrbj/NiwtHAUVJPj3Ioc8scOWTxZkdqvMO
naYv37JmAVLqe/E4Szs3hfhRIP9aY6Zu9oqu1yK8y+8kOkD2s2ZLfk27L+GHlHBEpGpRwhURnZ4g
EGNkg2WVbgzVDqQ8hMnyUHZUMBz2GHBKPHgl4kKXsqLUG6JqM0E1EW6xAsBM+OtCmxapnw0FRbI+
pMwo+TOJ2I+Y2e7F3u0axsnbY527gXhy+U4DBhIH1oo0SqX+1FfQpsKjRGcUkFmk5KiohN/SuFzU
GQO7EuSetZOXdRi5V3aDBOI8ZkBZes3Yee3lkqLVoUsOGUZqKhOSIbrOkMLrvQtBRt67suHqj2w0
uQrio7ZqFtkISvvwUfrcIiBpa4rN6DHbmmDj9Fkazo3eXMlfOTGNSJ4/l4x0KDcTtJsM6o2h0fUn
pz1ded5OxilJL0oI/PfXbo5/HFphzWWWQBKxjYvSRqQasrrrKKOAeJ0h8Jiv8gey47r4w9mrCbav
kOzxFn6PLOZkf9xxtgTYJEsyAMjYq6hEw/8x4QBJV3q0EBXyVGMtJQNKBpMcSFF3TxZPWZFodDz8
m/D8D0+7rNPl4HsYXJjzDyFPb6nASolXwP463KJw/STXVTzgTg3mgId6lV3jhDkWLU76qn10KZjU
mUVFZDtRC15xdw+Zs/OS2ZcRL41oEQWIoX8EmzQg4BVBj2wcHSEvQWAS7VmUejf2XeiB6KZwMUGz
mrqjzUTh2fFFZDE41BU1JD8UjJQ12wqlYKWg5LJsQrUKd6y53Ot6eR9CipJCt8wjQ0EJLplQJIa7
mnAzoEv7jE54QrUybG4TszyK311Cg9sY2iN3ndx90juX6p1MR3L4tTCUYme8jDORLIiNDp3N5c6E
gzWuexnMuOJmGFkVeIY88uWQpe4ItjCA0LKRLLe4ye8G1qNyVnshb3FBi/zcwuMS6KvEh8mJFje9
5P/WQ/ygtsu1E+MxHE8awCuZ7trWOmn5qWF+k1gnOeIEJpgKG+wysTLNiMW9ixKOmvgqk9lU3vL7
5DJAwpBLLXPfTFUUuUZMsVhCnOQsmMw3KwFRKHnQBecjycGADOS7jlpxHkPt3OesY9kHhKx3VeV1
hoZGyfIoFXk5D8KYD836KlL9BSEvC7VLVXMQNxmMNXkeSMLqBWogDwApZMNkE2kNOxmp2Y5SFOIa
fg+6kseHzH0JEAtJexZRg4xux3g1Vvti99cpM85DsS1N12/gxY1w4xr4cWJbE9GFnHIx9a/dJQBu
Izf1oA/39axf/O0mgy+G1c4onk3gnCKf4MTKkKiK8AqirTswd43GdYkLXxAmFPfuspG7CBZeAROv
CZ/k+E1IedLW0Jh3JL5HZvpswUQ25IGnI8FhUa3NBiIUDoCrIldIBpkQUST7VL6btY97Gzk2RSXk
YBKVaZR0n8B0sE68nLBJeZIYI2GErL1ywQVLrFjM5lMerDLZySVe0bnJNS1on0nAYwgLiTsG3PrM
c0C+kVzXVsyecAlb51U2+TIPiXDOKbXdinnv8qSWvGVqDXK7XG4RynQqXuERCqKorqTCdrl6VKyk
IyVdmhV64gpFMULMUoxUUNcLkz2DtSgnSP4v41UmbzmXUrSXRsb3OmoIu3FJW+AY1k7ePms+j4Q2
mgL9MJgiR6bKkFhHpQlphjPJUPfQUSxKlVZk5hVxkB9SnFbZSicERboERgp/xtSfdWIkIxvBMz8q
LntNYibr+KQSOikpDNLKkJFcEkpZLvtuQss/zYHs5ZhEMfUvAeVDOQjRsctTd1r1QGtHSPw286x6
p+oUJGkDSd2w6bRDGr9PxGXa2wZGEAGaEDK2RT8Eikfxzd4NDLWcDqmE5ChedsJYcSnPDwVxD4Dd
6E7Iqemp4slBtHxdIeFfzjqygBqGwSWeiNAJaUvIgzt0FOYg9Gg8HKTqL+V5lzpkSylHno89opg2
uyuVP03yRQdyRhPqCib1BKmUSim3Y/UlhdUi3qWklApNTvI8UrO91dkwdxSK5A3/vuDg/0VK8P8r
/f6fugE0AP9nvcHdtzZPuh/dS//9qu9qA/UP2viY3ZmtVcMTZ913tYH6h6ZjuDMd19IsW8xN/6U2
cLA2sYPGpOSY4N+RKPxTbWD/ofMCCwI+L8L+adh/R23Aa38RGzg2YlbbxluFYUrFAviz2EC32yks
u3Tg5rOvCxb96SlNLNKV8kN5TSn1IGUG0zNAPL/IPUH1605qQJfCMJDFjTT9pfczaYDFMtd39D4g
OBmnAzRQC+3fQHPnnbLTRYsgRRgpWMi7fu+nStmiuE2gx1Q6d/dTUYVIfPO7mTpE1dAnpsIiwLgs
RUZAI8qdEppONMxrknkgInJD872upJwhhath6K+F7y3oVb3yAk79VkocWU3gIxuSmYO08AJP9LNU
9ShgwZGX4t66NGeQQQTmqZuB/XEMnaXsgQufVqvzXQETc9wCFRXVg4DPk9DaNcCWhdQ6pf+ofjtp
RHb9oWaxKgUi6Qm1qWCa4ycpruXusDd4O6nhODyB6oWqZn2STpi8u/yxNIyk1CoU0r7mAd1Z+9Vt
boB/3F4cInRQa7VlkqZjAyJ7PF5wqazv5G+FOiilurckNW8vWgfpqlNSlX8kFcEMv8roFttlDJ/X
wmXLO+N5McL1lPdIK+oxPulFVfqmXgyBlbfKHt/Ohxfl2Qbv63iol4UAAnSUno7bRm9Xa++NjX3I
4Xv7GGwIrLSynP4BqX3F2h/pMT8kYbxl73mA9gdmaeyoaFihnykt+sZ65y26bN3LaGuP+HbqxHKC
DObEhkIPi70Q2LrbpttOzXR/zcHCj/p8rtdKPaypFe4B49MfThB36Q4atbKAf9Dc9BGyQJb8iToo
IFAngA/QnGKJJtNKPm8yUoOwxvFcTDMCtbTYxoU+X9mjdxqncNl0Mcr/cjB3+gwHw7NbGiUkyi+Z
626TvLUoTmR7U0lBbedztU+tZA4o+6BrzasGy53WBupgLTvvfm2aYdNXOIrXJruPG/M9rdmGjnws
lKgAVNd2sfqt1apkEK/bChVaR8nMDjezUyW8KaCYJl5Kv9aNwzg4MGy910xHopvPw4zgbN0po3mv
a6uJj0cJSMQefL2aHx1l4YFmfptVaDsrZIwGY0fTN8+qkdyNivnNcbHSWSNo2e7zqrXObnLWNohn
8xSH8ccapv8X6rX/iQ8TZmzMzr/Vrp2quGrxNn8re2BJx4///b/+60XfHyXmH5YYpk1dx5vDr//9
KNH/4EmhayjXHA/AJh/0z0eJ/gc3oYFwTdcdYkR+0K1pf+gGyjVPXPg8ZTxV/ztPkks4yM9WWMdE
U6chg5NcFl0eND+4uqnsRpqTE1boOt0hJgapz9svWuu+zKv12BX2bQthcr3Kiu5QjdaMpHU4//Do
vfvHZ/0U5yJu258OAUewxXdhAaU5BskuPx+C10QLSop42Ldaegg7SiB+7s3XCgylEJW5T9WfRu94
NlIiQ46NMdPSv/XY6pmDzE40xQJVf58ppvz+wPS/uOs5MEdXYf+r8BU0SxzxP5ybFPqQPavqsB+S
9WMYDMtf0FzXU/s+huNHK+rTxpk/ZjU9T9A35BwlY0dvCcyN66Kw75YXLRmBYOH1QXQxfOAa6fwa
0Wllg4saYa2gwF59K6bArg2HIh1ef/8dJKjn15OrqziwMTmbHr79X76DplKxpYrb78MC7QtH2M/j
R62PxyxyN2U9YmkzNqb0xZvhXMxuYCU9yAqoP6D140G/5vlr/F1qgaMBj3AsTTgCuiErqB/Pa5Sb
fRGXjSxelis9dh9bY/hItf7MF/l3hAxuob98f81RWXkRWmSQXPTzZ3F111EZkoFot2dQh/ukcB+b
EUS6CuuHobRE9mOhQmf+/XmX0/rLmOa2xhKO7NRxTedXeEHYK0apM6bTWL3Keu9RBrFjDGePyzCr
ZL78/vP+5df0WJcCZ/AMCzHrT6c01eD9JUXNPaS6LwaP/TCMccHWfpGr5LQ3tIPni7jo9x+ry/v+
8j3JiOJiygzmaaoc1w+3iDqpbWIMCm2V0HlZjOWQusT6tANQsMj0+yK8ayQEt2B895hPfRlxMgJB
6byE+oc3Rxu3nj8q07L8tK2eh+IpV4CxFfHS+JDKsCi0zuPvD1qUwr8etMPI46a2PFWW6j8ftFXX
g5rXQ7mPIgQHuTp95DG0qJWWCqSZoDLNK7ASfjMf5mg86+jifWA6H6ndvNi+kj+6lfVJXThAxPnn
Vl///phFtegREOnq4E4045f7A7Y91L92+Mc9q4SsdMz1I+7Hj5yBJBc0YVBp3De/Py+GDMqfL+bP
n/sLTQRNXZl3IZ/beO6jAWQU12OzSXuFen73NaaVukn5snNuY3j1XjrPeTTc9UprvKuxn4K6NbYy
B0ZxdyaVYJvYDEMFCmc8oohAjWWENc22RIZBYb/Upvqts7/NfQabDMxX1YeHf/OF/vpkYY5xHVUj
poxL7fwy+fF4wEVZJtM+wTmPN7nVsFQ9znS+SocL3qtSw6p5fuRWf6oyP8oWRuZzHyNDcEYmBVS8
l0kz1vtDXOIA5GvDYcuLJaSJaD8OhJ35ffOG8YRKzXjuRn/e6j3oJE0Nu42n7y4D2R7sl9b6HFnU
0iKPD9V0di5mcvr999UMh7XEL5eQTzQMxzJtAVz8+iw1VgNrmaeVe2gtOFIQJOSUxPKqesqaflM3
WXEVFo8YxddDGuU8y3Id1wy8/qXAGKt1wBJcT6MYbt7CTyZkuZsBYXOunJGWsjrMD4QZ4zMsqYdQ
+GqVIaSXuyy+UbFkX1cYwJq5nqd8+Izl+LoMUzBdBbYXs039ibD0tTP2cVHom44KdKZnBpH1IRa8
Cf+ncmfB9ca9w0E1avaehDNdRNnEMstskzRTAkUjo0DheMph/liX+WPK7C+DafYgmNIOjCSzXL2U
hzocTnHtEgA32yVF5fjbXHbMQTONUle/L4gh2K5a+dStxVkzSo3KMtXT3I0aXCblP2Yel/0xO5bH
oqb5Z69+bzNSOhvcJ7EmX5nB4k2hjUckFV+UWW02rRpziuavi6E3DDbxpqzrfg7VbVJeWd0M1bvh
0Oa2NhHUsQFAyrMNNeNoN3lAAHa5H0G3UR8vNrHFKag0xAO5942mebIthuhpXKernA1kUNduAXrc
BZEXzn7a9EmQNdp9bREe47jTx2Iw365wCvykQ/mS4skHyjKSeYAFW+E6jx+X2TjR+Ua2LD6yWhyL
y54c7W/y+FB7Fl5hobxo44m+BEuYMHxRZxYtkbdFQuMSNbl+4AEDtez1iBKR5kRKjFbTxsQfdVwp
FxMu4ZhbNcu/TQkTibnExl7L6JjZf6qYxXt2UwExmmC/MsPvajVk2ld5pR2+44i8r5xeC9x8VoJF
D9pCJ3sLeKhvteD3eHxEiaUEagEPVWNVYzFwcsVGhIOJbGW5dbkkxbKltWrSLXfrXQf2NonhyidF
R7onQwrL+jkDE2UsTsC5P6R2/TlXlmE757qyqa6jfuHblKtBdtRZrcfXelIIxvZmX2Vl6LtGb/pl
1ZFgyU/TXNAaX3yCt16LDq5bOehAMZOg5LQHnTz9mGowY1nO7JtRDNTi2ezWA+OtfKqc1V+L3Nuk
qjkdl5Zw3XRY/FJ7GbvhqDtAxYqWZ6RFHdi3ikjfZBivcmM8zB5Us2S1t2nDAtVawl2C2/Z6Hl6r
Mgu4ay2/6eGMZHG6tdLxzS14G0q2HI3LaSqWCR/1chslbCBrVrPpogw8wY2dVdCgtzsewfPQPKpx
dt0n6lurKJu5ULembX6EtqEEtuK9ZPncBgrnac+wnT2RSa0eK8npI4sYmyUAgdZZ70fP2+kjALbV
huRB9YKxp1igtBjEw3wzd6hILERkgRfGe21kVprXtdnYp9oIPR/cp+PKSWSeZb1j+WvmvDTIvxz4
sgdXr951MHz+OizpbjKkgpSfY5U3aVC+XF5VhMUWksjkr5S8OcYNyYGQOTsuShnH6LkaM0h7ChZ9
luLyq7iBFedqTBjIKTwBX6cM5eLO0RtMi4QEGP1pdUBKqDGXxyMgLGj4Ywe1bbsMp0mN9lNUfaoS
d9hC/LjPVNwAMm+Rvd0GWBKL9MU1uD4VRUPUCpga6hh3m6cmhzDPx92Uc+54ivrWZ+UF+cgXo5zO
Dsulfv0KVU5FmN5xg6Yhcn86CJE8SHn7RQMIqsVEFVQaa6+xsgOmApuTOUmTq/izyzIfo2UMN2K4
SsPstWKFCGZ3+pjz4aDpE2mNHJEsV2UkVk23UdZqb5jjyWqM6zQq/sy6AqelS81BW8m/wuZtKK9O
lM7Xo8HCKlW5UG7/1SiGt8vpXxK+QTe2wa5kZTArMLP76jgqWSDrmJaVxOW5qJjOo9a/uDYB5SvT
kmeE+Fq9l14ZgrrgMie9mjJqQGvAct00dpvv7CjZJLp7Nt3W3LVrDZK8B8XfmZCZmNvE51wFcAdI
CO2jZqewTA5CrmCRxTc2RfyglBur7XCpTtFhlPfN8+K+SbwRnj9pQ9X02OuIypXM0ng4UYXRd1ra
cN3we28ux5kMN5GTP2ZqaAVuQw2ObIP4sI7ghWwblZMJeTSoOkaUAZzvNrGb85tLEce//GIu6Qc5
QefLLaE67IXyYWtG62sZzx+mTSmpG8ovR6e88HMmXEzu14QATdVAkeC8XIZUQaMjmzIfuvK5L/gO
MdHWkeU8QoyFTV31FJEqzr9c1KjaOUP0pzs5AxRw8z7W8cuuqm9kWfzYVQ9pZ2XbWceMflkEmRmA
zHWuN/OE0G5szGgzY1HTsMnGDqnPjp3Bq8+V61r/YhRmdJqzmVpdF39KNZRRBt6OQEXRG6ZR5ONu
I389QvG62o+oYprNaDJW1AyZ2Kzvo7q7M8vyq93g2V+t8mzaq77pm5a34MQsEcFJaki6nEZcYToj
GqkiBEBSOCQaZn5Oelb0WTgd7Sp7UNmTZDLb1oOyMt1BwUwYcUk5VP5lMMqZc5LpUzU/5yFEIVZV
x9IbCV6bA6+Nn/TcQ5kybFMFPms389ZKwYRSR1godIi4RstazkOXz/pTVEsvFpNht3SwlrkAHYWM
piCLrE4/s3dyfM2mmt6pHtV6ZdzbWrFu7GThgLi8wZzTyfMS1jDmSGLAivRIai066KDELdmdAJPV
zTkLimWADJs7T/F8psqsBjMAPug7Y4kmOD4MzfpnWsf7ui5glhnJrbEu9EeThxhXLfqxjm2ZDsxQ
VZFHx/h2q8n0vaz8mjw2mvOAtOWg8y1hAHv7fJiIzrpaywYuptdsMmvm7hfISWRHgLZNJHL5eOjV
fL9Uyk24Knf1kKXB6jqvlkPg60jiH6vG5Y41+icuAvZsN3tTeqf0q8fMaZ+HgTL6whqnnGocwe0b
/KcjiqjY7/q124UjpdGhsE56rM6Bq/Sw91NvM032/ZhWh3RE8LwWbX/w0OUa3hLxCCvtIBR0QDk9
OGyLz6A3n/qG9W6uGX6jeU9KXxxNwj5xoyz7XsKndYmhNiSQ+vLjKCHVo8RVX360JMJalTDrUGKt
RZTb0yhISX6VLm+P8jia72PSsOVH6QlreDka0rJFczzScjRJ0a664dEmVVsE/svg9xHROwjARTUu
mBeLXqHIkyMELVN6V7Fay6bjQG43i5ODcHQKnEMSGCFvOPMhJnnfLrnfor9d8MGIsSFN59sC0ZFC
TriwUmJywzXyw4WEQZntxHRxOQCdAEZ3riDeDfssyU8R3XrvZhna68lZ7oy8v6YafyzbL2E1I7Qc
LkT6EMmSEC5ywoRX09rRwvblz+qpuxVlQ0cDSnQs8nuHBURlgPCHHxMlzzz0QYfwzxBDaAlCEf7b
ISV1FHUncBpJgVAM70B08LMei2WRrrj3nqXjLqS3LkEp8s7ySWUlZP+txyvQOtI+pg3B7yUxakqx
n/B7OWDJhcgrEPxQ5D1i8gSx0qikHvB3MwAMuQzptGnQZHa5cl+TRK84811Iv1s0/RVJ9S2J9XJS
BfIkJg4xnxQk28slY3AfLOa+nOT7SHUehdATqcp2RfcoaqMskfB20qDxqEVthsPEPQoLBjDh5YLN
lvfIHn/rFopf4GcTTZMMg+/HENX2rWre2Xa8GymjoAfD8VQg+RdNgRxUaU87SyMix3M3gC4+yRtb
LfJo+vRNVl3Z3vTgGv6SVxd6kBKam6YPiWXDBZ8+ifFEMER6115BSGXcyRcXNbdAp+S/MU39Sm9v
BQCVspao8YXZGWS1ddyHmXIlaiPxi9Xo5eXfS3atuDhSjFt9Hwe2SZ7FQY+MCwpH/lZYPqIZFwCW
pDbEeA7FlxPV7Hl4WK3Zk+Si9ItzVEgAVaP4VlnGJ/lZbjlWgqg2kc2I9xVxRolMvF8PBhE5yGUu
ejDeTP46awF08YC34VuJc8WmmV9ZRgA+EQ4FrsukhltKhoB5e1H6qygQ0PjKW0S6uo8MDLfp/GzC
v5GXSwKnCMfgDKQVWWc00nD5yJvL7Y7166HVmQ3ke0chcyiAyMvHypkBzb3a0yn39LO8YEYlkfEx
DtIC+et13cw2+xVynVJneHaq8bxi0ssuPqfFRb8i93SxHsy0f5Ir1Fcz4O8ShW91HT4BqzgRe/Yg
RhX5lzHKi2/mPDzKDzIYBG4kDCrWXOd6/qpl4NURdqQK9w4DWX4vocys9o74SeVtcrAK6vLiIusV
0wnZAWcVMFcF7G02u2sT0SsNP4UYEG8zjsUxbG/cSN21HlQJnakAY0I9e/eivQFbRKkvB3JxJz+K
YDMpVpJ449tpZMmKuG7OxuPkwYqLPokWxmk9QLzvJO5RrbW5r9I78mq3Rbz68g7ys4IpXv6piqNH
tE9Gt/g0eneiMJN/IzpBETXK3zWkGw/aLY6eQwFrZly6Gx00kTmM9xL2Eo0vqtbsWnqhImUUUal8
he/HKWgXpHttOh1EeCgfkGrxQ0ylR1/RFJqz5cOxskGl59qbOg3gLdtzBz7QBiOIDR+3A8pSA8Cg
yTbjECsFy87521DqBFdbRncTc6I0GLos5yZft9FkT3UKQweI4dLR2VWy/I0EBRx+GmQMjAGh8yef
Cv/QO5E0U+0qyIhxDyKx06KPJZ90wkBgRHUh56SYACpOy7wj0oWlSdMHmmAXnUn1PXOTE2mgGdez
YwWdVpEzTPiU6ezTioxjbFoyTUsWk1pYF3KVbkGCC4fdYDzIvCkzucyzoqfyZvso0s8BbZ01RDvl
xM7w2o3aK4+ut1wS0WdF2COcEnNpvF8J9JEpHhb4bdRvGUwuDPwbW010IB/auKuywtogOt3Obsu9
jMahjRDOg5QP2Od2u4hm0l4zn0rdDqGlpwcYAtphGZSduU7R1goJjmgsk5QbK9mviVeLVv9k2OOV
0nnvwEWBvFBL6HCVhtVTG44gOb37MeE+Zsfr/zmEPaYzNllFZ296BUwaCWYElN06U9mx906+WCvb
NBsjyn5wl5e8qe/6td6snjUFmVvC3kfnnShEG5f1BIWSdXSdWvfTQkVO1xD7m+1LxwuJADt5kcna
Ghm/Mg9sVCMdGA0wfBMV8UaJ5nTLXWRvwyQ9IJe0aYUprNhalujDxMqn7D9KD7I0ITm0ySgKVzgZ
tk03LNsIt+puqefbwXLXQ8bSat8O07ZSqu52rR7Gumk33GgqzqUYMb6bRQD2u4giSeSPWLOOsUeq
cdOcijiMrnq1xTGQi7StsYsrMxu/lvkMzj91w70dsZ2N1O6WQ233Hd2Q49RO+FjaaDo1rBZHO1PO
l194DG1Ts5oRK6MZ76aU2D87WZHwtqwPXL9Snd5fFYpAl7rpYC9kjADgdHHz6DZFFsAR9c7GLFem
AxAXPfrS8XAaDS7QkBjXiR3PG4a4UyzxFVaMg9HrE7lS/a1aVOiRmQDnpsWAmoVnbATOfUS+9Ggh
W1uNT6bLXhYohRMsJViosp2MHUu04WAnODFqPX9ZWZxZlpkEsWlgPSOQh5IEVq8kVz8TetE/VDoc
J9Ljnyaelq1lHDDARaxyiuLKy6yHeRmBcvT6lmrjpl14o7Gtz1aRoozxWMRjcd63ldezimXI5Q4g
uMGaO+LV1jxw2vTTYA+O7yZxs1vy9hB1FMgG2bCWVcLTh2cYJQWtY5s3VK0ZGF11q5kTxO6+ngP+
/2oSKLGNXXbG68JYd9zC3EPRXs+DXl6zwb5nxzgFVRGRd09BZVY6c9eU5s6bjRI3M5XFktZVGrsh
xa/Hel7Iv6Z4Cg+YfZDsZ6eBeggL7ihDVbEs6rQZp/k9HvLXaioJISJGgk6ApG19iRI9RCSy3FBW
kbueCqQ6hccENETw+7q4+dduHAou1RW0NPh499IE/6FL1XkxMpNWKfdSO5Le7aWvLG05o6VkWrk6
nBR125jG1uJLdpUBksiBH1Wtb1We2PtKcUdADuzES1IkcL2YgRPpIzTAJbBAJ2Dkx7e3s9y2uWav
eg9IVzIRLTIhdNjKGXE9sQd0gTJHE1N3ZBM+RMO2HK/bjF1lk7JP9/qzHB5ukReZf/PYoCxLOwWd
GdWhBiKZqrww7P9d6/BftMPQGXjI01TLEJHaL22frqxL14RhculVSjfM7sKX2kjv4+E1le5W17iP
QrEZlfgzxsd7jFtaoHsKCJgFkkLu2P1dnlVm0FbWvR6vuzLqnn9/Cb2/NjZQqyG5Ayluq5b2q05B
VydI8VCo9rqcDmKhzh7BVojBc9IXindzRj/j5tA/nEK5y60U4M1ENbt9tjnXY+p90jHYfLJDZ9sv
leEnNqf90khYSy5Kxi3jNZ+dIf/U1VzlS3Vcb+/yev586Q3Kaakmzr2q0HegZyyDZ2oY8aKTyAxK
VFl2nlBlN631Bp/nVmVyjmg2o0UnC1Ds6EzUQzGcLRYZVS1fItO5p4xHg3L8Ii1hJ59if3XuS3bW
u3Hh+pMB9eF4yAXa8jPTDVgQLIJSvLQXY9gyxvQumgJOmkYomvs4RFwtqMw9eRA0WOyr0FG7U+jm
Nb2um2hyXyJASX5qDCQ3RV/zgY9YM8pjGqBzujRKYCIuD6gE5Ea7LavrxJ3BpaWkJXWO9dVhpmlr
aKC/v7b6X3DsyFg8QOyWqmnIXdxf+p19TjF+gjC7jw2aqnnZt4FO9m0XPhoNk8EgfYJ2nF8kWNye
+9l/UOn8xArnULO6QzG0B3flpDirTKSm8pCS2TIDHUEln/ybucT460CkI+vR1Tc9kcv8erfo2sQ4
rMJ+704wLfXq3i4gIpM4NC/SlpK+4qX6WYZUznU0xawl/py0+i0v131pe486qSIQ9KRhqN0maXln
UmWSRvPI4JCeqVUtBxxTB61bPnTGhkU1e2MIYsGIv5pevZNK2GWivVyHvxV68D8SUYYo10aDBdsK
CZbq0TllBP5GPTz07Xv6vrz/x+7bx7f2Pf+Pp29tm/TgAX6Sgf2rd/0uCdP+cAzd0ZlyVZhUPwck
2IhVeFyJ6PgHcTGKMAf+mYcX09KZ/1QG5j/Fxfof8M3k8aZpiGmQNfwtSRif9WsTWc4GsQiGjSyL
/xn8/Q+Py2LGVD4v8PKm25uCuDNo7BpDfDOeS+rEm37cF29KF2Qnxc/traluywR33XLTRpv6fgIb
SQxcvaGkptzhoX+c0rPmUkBUN036Mp+bkIDbIIx2XrdfjW2hIYk86FC8YSCZD1X5eQAoqR1796FW
bD+LzoambBQKxdn6nhQzZe43HWVYBK/5RDUHtOfROCphTE7ZJi/P3JKoTo9Mc652mh521Ej98U57
cqMzkH1H0n8AlkCFzT7VOviHe62+obTpDl92nvO1Q0W8rRsNGqlJzyhQn93pZCd7t8eWai5Bhkog
NkOfTvYh/Mb3gUdmxbc1065vPlPwAk6Zz7tZ3Wk25MEdci/iBf1ii0c7UHw7wLf1xPdNimO1Dd9r
WMA3ff5g9x+JqctJIZygBXaiomUeeNOD7V7NTsRyzaJIsXcGoq3Nq9HYls4+/2pgVo8R3pI84atv
i0bi8GYI9Bv1rY6+XnXdXTY/kIrDJhRow63u4Jg8c9Z5aiXzOaGP7SFnZj15KIszi+6d0+1jyuW2
M2z+k7nz2K1kybLsv/S4PeFaAFU1cHUFtWbExEHp5lrLr+9lfNnIfJWlEuhBA5l4EQyS914X5sfO
2Xttu7qmHVaVma89dsYINNE7Vxg1B6ibLnVx7jyyNYm0R5WsSSRtDZ2YWyCdtCRPynMSK8/79fCL
nkEAJCxICbYoLxqiny3U1SNl7YoE3b+db1uRhoSs3rpv/S8SqsM6/RjqszyA1vJayf0TNMfkRShB
cZU+7XdbGavqtUV+xRTYr1UWlVjvaESKtzEql8vdPs/HdGMiyeUV6sYB91uMeWnM46JRwiGQZsYq
C/fqsoPRl57ZMRDNRccY+c9n4YODpPuef65gNvV+uCrO9U3dh1xNbKyrPDKZrft06yHDRwC2M/fZ
6oPyhS9mWtwR9qPF5qdDJQ8Tvwwwoc/RxxzVSqTcOQcUi1l4O9S/8Hz54xEZYZSSfxC4N7REuJD5
vlvixS/zqD+k1n0FDwPGdOQ3ZlQj5qCp1r+S9TRiipPKBOu1c55pZqy40x5EvPzy6pBhAnvQZ1v5
EGpgBSSVapcc/9sefN7ud/QZJp4tp5Zw9Xuc713cHgtGVo/mKadn+PGSv2sbHuaYj7CTaXKJIxC6
DvkICEPugMFGSzxGL9mp3Px8P1lRH1m/GyPwfiu/SUdpfNU9ZcNJfc3fymfnCo82Oir7Qf6j+6GK
sKsCPI4fQxm7N5r3sPF9vRvI/zGj+qAZrTQXuLi/5UjbZ8O/bXFbhcuINTTIHgnx6k5mjHmYAMDT
FtbX9rG/K4ftoJBiqgfEuyth8mtkVCuWE+L7Yv2U9DXU+jR6w+nF87Nw86cXa6ZRe3WEvSXSSL1+
9Y5lf7Jy0OMPqctMjrvifkLrwQxG7ofRihBdp400aJJfRhr0XtRItYbtRwl5It/r5gfDEIwfXJPF
SSDfeCfmj5QKl/z3Iiac0GKUqAfFeGizU1tfux13XJQUsc5AkejaeIv5pOs39Y0at3vQluf1wiOZ
/kXE+sNAWfGuhGUTdAhNL3I9TontRvaBzQ9hmq++l+zuitt5OeYFMRUXRnGtm8cCroZ3WXqRskAr
v27PLuSUaQm86XK/6gu/OojwXkHG47O+lKNPp19hLI2RM36DunrsV4AkbjjZX7N2Mt7me4TsD7rv
vuPhsLVgX65agGr+/LQRm/4xfHaf+5tyLo9joB/F2TuJJ0PO3end3Z5pWY5dYKo0QiLnVCV+jaVy
zbilbMNvAaUND/t6pJ1ehaDayzoCMlwDOZj8tvBBAPM6exMkewiobfydtYhp/WmMus/stdK4NaVC
pPgQsBhm2l8MIwlRDDLlsLwS4e4Dgq3WmKAI4NTljTauAfbWeob+KD+gTcfe9gn4QNjFqQDbq0se
xoETBvWEP7SR8sw5VN4suTHgnkmZr7P6fBCA2r/P7wS31KMPcCBD+FAFrS1fH9oTi3S0Z4E6hNkU
eba/PVgn+xrDEWtMEiZDdjCJA3K6b05T8j49JPYYBpsB7zmoA/HFoNv4Uv326AzAjP3hAUu9n0fz
VfJuQlRzz+NhcbAyX9kdKQefLdtIGzdiyDXQY0fv4ZTQLynPdMnoaJuX5bHI/e2UX5gqMhF41D64
LzJn/EmP4IHMP3x53CzkEhPOkZGj2CJtqO70c3+ZXeeLE272BUMlzHBV0D2bTLSTO+h4U0A74q2q
796aGNEO3VQ62uvVHFRh9xB4xUeVt77+Mjm/gRvymtN4If4Qvv1Tlet/bE/4/xaIa7MJ+s9LzAcJ
xE2b/u/ryT8savLn/lZEQqF1VApXWfyZyFj/ZlFzKR4dstPMPxWRxl9cSkiUupBvEdzTDPm7ItLy
8AHwT0Rz2aap/lMhW//YclEpHD0KVVdDeG15/66psAqnAyLSljzyksgq8+WmzDAmE5ziBFn3WbgT
cHPT0fxxdmCgMMlLscAQ2gyue7W/3XZhYl8x965KsNZOMZAq6zsCmdSoifexqubAcB+xJ4Vebnwv
eLbDTa2eWiR1VYW+pcvFflTt8mMbBOyioo7TRadGrFfSqTvxsG4UtmLm/kxLozspKn8yZqKDkDX2
frLJb0t1oII+YojCxyMIEyNR/7vt5D96DDhOnAyPlgaCeGwYf661u7nLNCgU5cHJf+/qUh3hNh7y
BHG+g7OaKbh3dBBvxAJAdz5OU1g7axVQSR1V4cH/Npdg4tZ0VqeMC9xWYZkQXMyqOxpZbK+ui4g3
B7ylOUO02L8BYrOhHy/+7uK8/UMi/PcWDnmp/Vl2inMD7yMqbZkOCYT0z5/C601atdpUYmHmoeC1
9ypovcOqLQY4WZ6naWsiO2ymNPAABLfaqsTuhFp9EjhK9Oo51Q0zbBwBRcrueh+h4FNTWWxAiq9i
nbUDjdtrtc3Pc4GiqV5BHxN0deV65hLqOSXNrngfdtJR39oDYxEfVWBHRgO2Bh0bctgOvIfMmgnl
huW0CmFHrU4sei0UO2aLf5cCQD0C0b9eSvHfRWZqKKP/4fCwm8LQQyIetwQW0T8fnlEhdhkATHlA
zB11o3t2JKcfXn/La1IDvholkgCxMcHZezq/G2PxRjAeBfoPSel7kCkAGnEA7ZQ8F1bxhAezPRUA
jqeKjvO8rhe9zBIYrTZFzNjFFk33ihJ6fMmIHnAJsqxS8yDJiNJiKf2Km6WccaJn9fkHnNxiQNwJ
pJCk0J1YZnM8zT8ZUyvyYQl8k8w4SewitmBS80tJ55vwJGozso88PSo0zDPyFMwyOUrgl03Ogvzv
JLlp5C84WNfJprjvHSgwenaJEJ3sF/UsPOeY6a+SC1aAL3YBDOSgH3/+S9pDlx176XAfnnaSIASy
Dg3gSUNChKSIFczjEBf5WzLGNWVNB7oLuzVjr4skGy4kdFshxS0RY2jg5U/Jo/gxva8kVGR6H4wS
7GCQXSFg15P5CoMN53sTTculPfcHyXEdyb2QAEz5Z3VXL5V4JhvDIiNjJytDQYOESl/pQYvVF3a5
xNhBfYnclgDUecmvyQ243kFXSf6xhHRNmE1TwrhcFC7V6Mb1ov2A1jLtJErCIzY4ggVPW0RSqUHi
VgfRzJmuJUuPzYxFbJnZw4007NBizIUG61oo3UWxjZctiuwWxz0vwHKMqhTJ5/SuVu2tioQV8YPL
sBqRhNK5R0WZ7yVumvzY69XowImNxx1NGfLcFfbnjOsVqKa04MtzZjeInNkv8b7kl/OxPY6PNSNb
RxCxBL1DBmG4HzYRKhzu22FarqU3uNgAE2bNWSG8sNiJlGIKIxncYw3nWV9OIjnNYAXdn+wWQoTX
6laeXF4Gi+gPOa+AXNGBBmeR+6EPOpDlNpJhPAd5D+gheXEtwGnlFdNuX6nSHoF2ycuuAfS4PEMd
vGoZArsIftzEIlrggYjlY9pi+F2AwiKGkT/+cx3zypI+5wDGLgCGyl8ixQkGuTf1TT4ix63OHYoA
yZquSMiR3yxfn5X9yjiO6XQtf608OQ2MFof5Z0GPUGdvJlHUEy8jYa0baKOcdB7Cwo9KErZk9thk
9yiJfiNWZD0LiAL5ocj4IQuPLedM7g+6Ts7Q8JMlBCPugjSHcCOWUVwyEjqUy++xRx2EFkNO7KXC
Z4JfR146XdzhEsHyMtnXUlnxf9VJkm4KIO66UJWr3IbOhFoAYV5mnEB9P0kxiBR0SMyqlBAVB6N1
rixinkXpkhYIQSdhFo/0QQo52EBPxXF17xC7XVRoMiRHUYowZKaYmW1HpdBvazMhzoonLT8kZRAy
HKlWoCooAmIVYM2mupXvXQJgLQ449wZqSBAzayYTUP4IapInXC4R8hrReIh1GZtRG4eCsQf7zLWD
NEomY0nJxgL2RHLhM2gsCaumrR+k+V0iFx0HeC/AZnnpp1Z7bneA5G9VRiN/mxD9wtqRlFpgmQK5
gSQKystECsvc8dzrUJrBkSyOeiiBjzIsZJhqEhjNsFeyeDeENCPYKKZ7OKBRFl80iXmTEvXhEpu5
1O1ZHjS5pMnrR15kc9Gckob9ChASefXI/L8OrQGFyp18J3JBTg4pw3qJAx8q5zLvYZ24Hxoy43Xx
rqUdv4IE79SMPSUAErzqNIj7OgezyAqIrb6Z8pNc86W1XvrTf+IEHuzdw3cOWBT07zIr6ATdo/zX
5n70QIGBvzYq8SDXfIlkzCBZpitJG0xP7emhqkkmRQLUomKRVNKif8pInMdy/aOJUxhY121BPEp9
2hDyCCW9zHQ4Liwpdd1dTBPQYnOKtfYPIQzhmBfNk7xm5L0lHxLyGEGE3Gm/CXAa8uz2mXpVQ0iW
OqlOfIp6OmxmaOn0KLgi8faUMPG5HG/TyiBC3orkDSwvfCneWhwMCAyx65roLfLCECYiv8G3z7I/
0bdx62uZcVQNqHOhgqsGoZncCfemof98op6XkW/Ehuyqw6w20muIBOAP5lgVt5lX38qgNvkJpM5J
aoYkE1iqlDSrvWqsh9GpDngRTrtz/vkqn/znBuKekKqoDOi5lAUJwfgAcCziQklwXkR2LxUZfbTr
LYNs69rwyivJ6JHpaz8ZQ+hWFnKH1EvX+eiW/SSztiT3TeLC3AJuDkKLCm5ksvPDqXYqxw9JDJp1
kHASBWYbJ5HerV15pezVWRJ1ZEaWcNEfoMJSc1JpkYCZjACBUs37cUr2owcNXX6X/G4JjTMtgbkB
cQdKEMmukuKRwSClFP7d7Lb+D/2LC7MAqiADz8ZUar/idbiHVnkc2Oev+WtSUgMhdJTLhKCSlf+f
OYXyWEiQc1N4J+xI8pKTC5SlNJGdOhgwuBH5sUWyvkfyBkH5TGCF5NeUFvZydmitARYUzQSKeCk7
W9TXPU8eeiHibHj6YU5DjSLknRqIucxVA4u/5VcRHZ+xrkpFmHxTUnkJwv928u5N6IBCSd6FdbBk
+m8+O5xkwwlnRnV+X3XZeet43Ixee2m9zGnTBSvu5RpSZjQ52+Wk47Gi81C7GwpR7ChW8iH9hVkF
s2BnGBjMWDl8fdF8tR6+Ki+5WyjWglZ36Uet+6XeL8g/1T1K8mWIJ9ferse+uXMKYwjHar3FBPZd
mN8ufXEyDj0/H79QG42YkTU7qaNUEPKjps7dPtP9nLbk2cxpT+veo6HTxmDwf65kXH2V6A+LDLC3
USj3BNqbP9H2TOm66bJulmetH15wY4RWns9Rz1y8q17yQXmxiDSy7fR+BvOD7O1o7iRIki/qrxr1
uWLGk1RnChIZ7b7+NHbiIzcl8kbbRyqPCjaD2GD19AFd2A3sHg5ajlAqvZn7/deeP7Zrc9wTg7yR
7LnW0weSDuNNJxBJ69fXurfjJukCN6W51RQJ+yDAIV7aHhQLPR/eItozdun3Za1wdLpobbt3jt5B
KoONdT7WWUbXxQ4HJm5EKzjxLGVMYPbrb1fBDml14mnXIaZm/XZeqvbS4fFIzBVZy1KpaowPpSg9
+jHOhVU2xxI5EnPh5NBbKiL1u83Rnmc3v5/NlDzCNHI7lVhob2v9ydBeWhvUd9K9mk177juOiWvQ
5e53J8RmE+peF4mmOjYVEaQ1rnN7t8jFdMVFpnh33kLWPN7rR7deT0YOcwqSBTaIGhEagDKlzO49
HnpU5ICx8gb1dka4deq8t4vQglRTnzTP4CG/3QljOXo4HnzNBTfW7aqvqs4SWZOMgN0uhdGeYbPS
D6u6wFlnCWTZX5GphLu+xpqVExJr2I/IFS1goQvz2N0z6TnaBdt6k7jbaomTrIl1lcjoBEfMbasp
j2YO+6M0+Ige5GoLz2FQDgPVkvidelyNeklQcivc3wbdqbRD2bbXOOEGpjXivi2q9woeLQ49evdJ
ea/UJkd0WOqoKAGi9MMcGtct4qxoosb2s8VDMfxc2+itgIVfeEPzndUqlUldhJa2/lZo+gJ8yVzB
/rno38tJ6bA7GdrBLPD6FJuuR7o+g/k35rtEm/qTbc5drLkj6sBKN6EXlEQRbJkXsvVtI4OEL1f3
pzJND/oOMLScLCfcl1+milwI2h3NwDR/QufJHleTwkep/HY6eNY2jRTVZDKvcrIXreNPTQUA1tZj
z21/252+B8a4ZKfVIMZ6GcWTNrFQqFNLUYcJscomws5VGKjL4iaBqmCPGhxOhxNIQEmgJMt8KCx1
Q4Gld0dDMW7T1X7j0nZDrR3qeKTpPNKCWGo7cnq1OpRz/pQtBQY+kIy+oQ5PtoMXIVvNS1NPWAdr
PIDJgl+vW/mo3dDddvPypWaZCKfRQ47vphzDhvdFXbCltJFnjxaMabkH/J+Pnd1sfG6i3TLGA7hL
DsPOE1Qv0ai1hROM64DmVtsA/pJz1iGHwFS83AI9Bj6P9xCnBlgkbendAwYsagbpzUhCbxu4o2rn
RV0ykJYuI8hSkE7Qmr92xId+XqZKhNP5INYdfxEs9W5LRKwhBAn6pFDjEd5M3ih9mOc8N+Ei+T/v
i9UT3wkuJSXH/wLfD5Ze/zjVHpeOZffhlCHk7qXfsSrdg0gSL25b9gczbRndqzBmNNmN1ZEbtwGB
8PuDY4qOsVrSh0rTzcEmMK70qAO198aY2xfKRtYEgrVteGxVXZNGl+UXBkrDUY6NJv276VfHN2q1
iUT7bnSMB1OjCBAfXBaVqQUrPnKsjOfOk4EqTB94SCTRVENEoEPT0yo8Co0vbzULisMYb9VFgfRw
RDZYJY+mQ4GA2PDZzku66g5RUPtQMH/JPYY2vNdpTPobexvOw8J2BeUsNf0qPnvHOpnTyklpigZ7
l6Fc7UyeNtxW9Obkde21t1O2CVSF08IeeLo3R46fR41ZO5sWugm52Wu53GZF9WanuFlctaJvODoF
6T0pHJN0BqWcp6dks+wbgEA3RsZxyo1Evex25kiOQzINs5IaIUc8qdOzUUCfrpRsJdMGIGmubbG+
JBE9y5LHpkrNKG9GZz4uyTAdhFZvkW7w65EeznaExbkKFF1QHqXOedK3BAQ/Er9e3d3I86zQIck8
Zt8kLuauPG3IW4hdbB3/f2+5bmx9yiRJJlDrsJdorbSBuy9RZbbHFO2/q0qzYs31tx8QK7NH0W5S
0EaV4pzq3HzfJiPE+MME7SHxJmLRzbTwM6//KBQkgoZyS27Eg61SeFncDTSGDyQBknd+FobyMffL
vSG2h3HF07BML4aps7GfVS9Uge5tTnuT85T9+a/Hhs4wgkSf4y2/xjWbqo/0ZOE7KeyO6/UhnYYP
a2JkOIJiXpp4IvcdUadJKeQBqKX0ySp4VKVJd7ZJg7RiIs1oEN8JQh06N15UOryjhT92XNktoRTK
8DFkRiTfC8IfXBc+8sGoaA5on7iFKdrnpHmdeGRjZj3IfV1dZSejnUB37Xf55561R3Man3B8j5MZ
2Yv1Os7jz6dNcvG4MslYUkZmKSsfY+5kYzfk+bN5r7ckKIDd5BIN0mXwaxyKzaa+FAOxayVnZtDW
+2mfv9VheBDe8tQq9yhfg1JrgQLskeCxugsfH/2rm6SPelOhput9b5/OxEmmaJv2YIGVsA7gp+vk
IF9vIkfAE/Wx4gh5bflKxkQ0mNM9RXTsZAo8Q3JLbZ06jB1dWzy48lR2EGjxqOCtAlSsoRPaXybc
lbqTv/aVdbF4NzPu8pmXSguGiLa2BdNQHeXvKngdmpWH3CtelXH4kL9jxSzaAryaxf7zffJ1S5ur
TuOimYrmUX4BJfONRcMR0R1uTNbBoRHPq2lkh00XJ/k2imx8UIwlShEzVrobjbVyX3fiNZmNG9b4
+6VGTVYU5OfkAMHect6ZzknbSK2nVnj96Uz/P5gM/Ylv+D+TPR2+muu36mv4lz9Nlf7tz38d/vh7
+tWEb+Pbn/4S/SCi7qavfrv/GqZy/Ld/4V389Tv/p//4V9DU49Z+/ev/evuk6A+zYeyzj/Hvh0W6
57p0mf+LCdNb/7a8Ff/Bz/x1uqRZf4HqYqiQBoFQIa7+23TJ+4tlsGi4kokEogR50F+pVSYaJcSG
HoMlKVUyLf7prxol9S8Mm3TGS7bKUMhRHeufEimRrfhnuAfGaAguFmuS1INSFuj/Dj1Tlb2KQdoR
R7Man3nlY2bVdbCXDSMjKLjmmpa+586er2XmcNwXN9hdzBp22hPFarFmVmANzG4gdUIbAqn4Q024
AYIe6pKBlBs0jp6E2kZcKZGCx27ktuj27MZpdqJIt/K+ge0XLRhStdLRQzjzobVQpE7jalK5HBvM
g8HiWl91Zy8Hxrojub5rBVyfIlXfGdzvdYadk8bRYVuWo9WtMBH0CWwoWb292gXGYmHdXosHpMha
UzyYE8qjOUET303EoV0XBvgku7yo52U8TZrGs8kYznScfFspXxsxGCFTIHYpOb2kMU8i20zXQ8PP
TvaM4dEQTwjskUc1c+xg1cArYlyZRWZGuFEw57OC2xghhUrtQnTYpeISPzVYDnMzRDJqkx7Bxk7+
5rm/BoVinP3ge2Vk0l6N9xNj92mbx0OjljhfbBghc+Ylj+zyH52e7GyZP5bUMaY2IyC/4Dz2inWc
S05O0euA7ZQnkrG3hWG/tzAndJsJsYI7oKlG0ks007E2mJcoQ//UVWw2U3tBG/WOV21ksLi97Rkb
OCVLFTwv1RyOm/igNp7oOXNk83Jg5wXH+dDbojupw9r69kh0dsYT3VETBS9G8gFv3rxtU3ob6AYL
rg5Bx5HshxGXD89B9tKm0O+VbgL45/EWSzQ3eTu0fm4xitC68ZuPZrokbKnJ1STY/CpM6PyNeOat
TRN2u4ZxMGxo7UoWmwzkNzpzOGTX5Kog4HIbXJ6Utt6yCxnem8EogyrZIq0bduQxM7zO2rxVl7QI
k45t3GSkv1mUL3Yzw9Ez7W8pvYdZpStZm0gcOsEemnCgwxQZ5foFhTEcqHd8zqwXMH9Cm8MT0Rgg
LSiKYKNTNh8ORVWRJOA1bIS5k0LUpJkzXNLJhxt1pOrrci7YimmFNH1jgjP2z87qLne0/DCEvolV
BNxZ5b/H7qQnXCrzjlqt3MRl0lMt2up2LBjUYLR5U3Jr8VFoESyE8qfXcFaMbVCmXRktrc5Jt4Zf
ejnS2E6rqJJPjl3wPeAXdctdD9pkKfe706N6ybFofNlWqh+alf3/uq+4xIxb3BQWVk83D1z6AoE5
MlISxDKznyNNy/4lBvGrGEZ/1uBfDA7X7GbIq3hOnoe+PSmz9bx4wWoBpPBm8jVI4yjjshcR0R2H
QtTt0S6B7O+NHeZ9afml/qLm8BUofw+zxCWoG1sHpfbLvNwv9s6c/F3vx1hbDrPisuOUuA5CNJnm
OONNaW5VMHXTl5LjkN11ppZEm5rlSsfI8ft++M6ylHF2Wx93lMrB6Nmpr8wIqnbGM5bwvgqFoI2u
WkXoqrg4JovmiNpQh0w4ezvmYH7WLvqpBnZtadn3XPLBNrCohugOlYt7Y8gKj1hsPuqgFk9GOyNW
J8Fd8wZ27NIQTd3JDkwBv4J+y+svy9lKbzbGzuR0QjMpOIdu/jxmDfoS4Pp0de9ax/mFh/q36Ps+
nhzmkolm3gHrVfmVhBKSBhCKtgNPMVQrNTulcNOxqvf0CZiVnd2594JyKlh0tt31hQq/VgdvajOb
Uif7AJ/5F9uFLe6S8tWpjOOqWNmFm+SfqtiTo7UsyaFCf+gX+CZ911aepkF5q/PytyD7LZopTbn7
GKQ23AaIDFrcltO7vcBMEK4TtvbeXdbgccFtjk80NqzZ2w8b4BZElHckCKZhnhBQOqYhogF0sR2L
5Qhl7MxGfD6TPPpUuoqHYZDa11XXu1b2j1uM3llePioVn8srUjDUoedBUTXrro7aHn/qqtr+lK08
66biiaZ5itxfIMjlNYb5aSejzd/25INOUQGHJkGyv4du8eUWSAiyhcaC0bPncyrlruztNvDcfgwW
p40dM5loUjdVMHftTeJxXydb4ccJdq6gU1fQRBmulmIJahwwUZ67Q9gpaWAa+xBwh9W21dN0Wt9W
4syJRTGqwLXL114tDptqq2TS6PZh6Nil2GYuG4HrA5Z0hRRzuqStMh0L0YSEQGW0SUYUoa5hBV7m
4RHLf5ut0vt163A29B0kTaN+pFqrRsvuHYxFxRCW03AARYVImJ19YQ+3ljM95Lr3plcLGzMDjaFF
t35W7uoanZkh8ESOc0awqF6wB9OwgKVqZNXoXBX9tcmtU50iOyFwZg+bPL/eSCfP1vbBNMzGb/Bl
waAx2stkbyO3dZcLXKWk6RXZocolvkcjP8RA/JQUPRJSevfO7rGgzl5YLkpOyMT8QZ0FaislUsqa
bIAgKDcwRtAjsUtaAAok8bbTD1tq7fFc3I+rOwbKnn66XTxmqUFYEj0sd27ZyhXDx6x5l6O9PpJu
s5B/lTu+vUiviINRevQ2llf7zWVTuCoajRme61FOn5DHHus8UMTvobHwgnCQc0NLg10BtNRNDBQd
PNW9ob2jLbj3GswyZuM8JRrnT0tZcyxteJqZ9QwEygtLeyQbmIcPRzrwvOWmVYREQ7Eg96NfqLbO
DZW+lT12xVrtHLbLaAOrbbzp2+FyQw82ks7Eo3QMRFFEiV587NP6tOXmGvY7RUqeW208edv9lu48
xRq4t+tQYrRMCjPsDdTIu7Ozeu6i93Xh9Ce4ZzjumMefF33BtFapXwoq7MFbvbjGgBzQemP1djck
ezn6YpyPfubMv1NdM6IRkyuwpIPD/TZ61AnzKrEozCf2UmXqalFWWggADf1xUJezlod2y952Gjoj
XvrtIdNJ5svIFwAQbNehoxgJ6yjOlBWuoPBAVxTTc7KQK5BZX6qh0E+fF8BiI/Y+1D1QkH6aHvqj
YPDMndzeeZjkEtANh8xOtYi0Jkx7GK6NkaybAh03RsSD22u/EzpU/i7ETZ50TShAcFGcVMDoKBIC
tCTDGb0QTmDSr0qNrru21d+9bWYPeVlc6IV2JxSuyDndyguHgc7kEVcxFNrr6BCpRGvxqaqUx2Sg
tiQdkfXTcO8kEW5zdELjmAWreRJSyvKgdoyXEc9ohBfp0NgWiiph37m6FmXt+DHpiDUJVXTCXvve
tcoI8rXlGZq3wQCVoUv3d4yuOO+EE6NQ4JHFjgJn+vjRLjxDshSvzYZf71aBsZaZZLcpYiDpuLz3
2uUF+6h7IvexMuZvbRY4pAuXfOQ6BTtVMakBjx7QT3AisNci5EWBTPQwI1T7liOWhWD9Pjqv/6YA
QmuWO5GhjJa/qLWArI4waO8lXGTX4qpEjVYmwxYsU2rFWrq+wY45e5v5PTViOjuT7p2sDQ5mvrmY
C2xlhgjY+WzNuYtstMV5UsYr/YRVqe56bLHBsGxVaEEO9DRuwnlbiBPbR1qoip8MA/ts7Ia6UFR4
OehOq0z8nkrB4wpVLrk0I26H9sUoO5vpEFWCu+g0Da8ppFCeCoKHqPTgyI2BkcBpWmmQk1R/txQM
kfLK/VAc9kKt1qwEGHoPTVVS5Lqs82y/Ild0atTTbgsqphdtgRhrG56XXSYBAYRA30efkQiG82jT
YFdmN4K0TmdePG/asF6ZCl3zscvDnUu7Y5hwVuaFHsu2PqjAE+nSMOnpV5DoqTqS9gWLE7PAVKq3
oGVA3nCt7c6vUk/MYzvO8Ar2xyWZ6N1uA1M5kAb+wq2/tNDFPQZfl7OrKb47lDR9bPPBnJlm1fbn
0Hrr60IR4O8wCBZzHo9bpo/h0Hb0T8fuNbEYR3sSmqhuFuZ4ev4EoU3BhtkxaAp6mG2rAvqhMaiV
iUuM93QsEwwqQz2ImCXQi0YkAsGw2uQ/CbWnhmwTvLZHZp/YwRGwpZNysSZuPCWSzz5YNS0hUcTN
xq3WwArwK2W/GtSOoQU5tEtbtTESrzW0srwLtjG579v8d7+TAldluB2TtHyqJNMuRwvpqvOr1Si/
qi59xk7HgozL12+T81QNbWQhBESWZ97aDirobs1/gZuoYsPtnHNdNcbJckTmm0Ca/NIYZ8wfi+VX
NGOWZb5YFnUPM0ubGA8ykGkaJOVrniHjrMSjylXXzZSkbTqiw+iTm5XhWzck+cUEWHjYuo+q3awL
12J/pEpJADBZoI4uywLVPtxN4140I9gl2EU0srst4rtOuTJe9E2HhKS7Nquip7WeLZGb75RThji7
K2gE8PXVHWeTME6WjWAu9Ut9HvTLdF9okxPwvjn1Ud33Tzrppl8yySZczQ71qbF8taV/NhmUO4uT
gHryntaYsrJiCQOiYMkUAqou7LiBNjAH2LxHlWb3Va6PKKVZIXzdM94ntPwLQYJ4QzzERs6MV509
vr+3ycXS1Q/D1A/YhMtz2yO8S4s27iEOkbd6N1nqA+zBq5KtpZiwtRfs36yONNbts2Y77c8OStPZ
td7VxapDlXBGn/FVLNq2u8oZXOzdpN71jhvZGpExi/h0e0+57k226yuUzZStrAIKYV3pnE/FTqkm
YUx5Gs5oUg7WgBxrrbXrziwAvaxWjHQKN4GPnm026+stY7Tp6hZROoCMRpLsQEF+KQowPK0cPtUm
60JGSJ+qa15sw0Z4BDQKxPIWgbR+YQ3XhQOHH3jWHjSZ07Antl8s5ApspakLd3rc4PniMq108tun
g6nSytXLuNm710bB5IMJy1lZ11wsACz69Xy12I2FrrBLOAzeU8btMBvVi0Z+5zxJLlXlIM2naR4P
B6/a0eyaWCOAmD66jK4Vu2b67vHAnyZDB4jXA/WXg0ZUWb5lG+BfPONKmCe4Zf+HpvPajRvbtugX
EWDe5GsVWTmoqpRfCEmWmMNmJr/+DPbFBc4x3G63LRW5w1przjHL66ToXAiibI0CBX6OKdn0dB5C
XoD+L6341XF+x4adtyq7bFMHg2eGzVsfC9IhKapXqcYwN3EQNMdt5o0K7ZAQJsy0wN/cvIVj6LpP
pa0kHjFooMu+q4pkxKERz5VqP8qm6elF0UOwKxmeUjf+DVu1ItU+PiBb+hwnxAaRyFp/ks1pJFgs
ZapI/JWkZcXmpYUZvY7ceZeOmtGRzlFFG+1VG8itrKGdmK1scMZkT2Q0u9jz94OgjdEY/XE0gltN
95zMScoBu4XvtxznuQHxZTTnw2QS1MksdNPWuJeSnLeUq9ufEzHt7LXopFC+eAN0D7/1UCGoz2YW
K6sYuGvjWu+dk9Dij7itMbr1U1oTKyXIt6JhgJMKB150kDLYzptnM4rWkmDHrqSwi6webk9Zfic8
SE9fFvLgTBEd0WrjFCrJoVWerWehQT1p+eQSQT3awVuM2irbAGxN16ifXX8eEsq9Zp7QLZBAbUem
B5UJu5zSZJdx8bS1BTlk00gqRKFOXLL17rUaOwfGXPPE1Vmc9QFjhR0M71yr9oVKRcBFpd/VCigh
p0kO4fKBJ/05agd/kHyEpqHezISTu6f/QZi3zZXJlA6UNtyPRvmhdBqQHjwoJIyE66iRcj0omQe4
ZfJluDjfQk3zDSOb165iczUye5xIjXYgPbPchOYHhuIn3OcjYEeGj+SoNCt0J+XaaWL0WemfUsEe
GOOBvkHc3jqNgPsGEM3AXpMoSM5cJwt8p7NLj4mAtknH6d7UT0Pg0rY00BbrJQepOomLSMkmRG1f
pA1qkiQRnlEpH20JsVIrgco1OeGWVZwBM+PaTCWwAhU9ob6veUjV5b+FWdb6oY9HZNgtQ2cHU5c8
TYuYBZSxXBUE3FHp68ei+CwrAZpldpCjBObgd7xcLMMWwV0TvariOBFcK2jsbru+/8rMCEijOp3N
3HpKk+DnM0BEeagL67VXOW30yUScpd2bRPnpFtJJ3VSQda0GdR6zERVe0FnYtuqpxs0aYrl1KzpU
fWqjEO19y5D32p5DSg4UKij/tFUlEVWUKl/YBPlJDNkvQR3uSVOzQ5yJaZVrlo6yYW3GDaVoHR/k
bEHpstSQSKvKN7vhw2mY9A1y6k/ZtAAVe2WTuAMNnhBCa9T1qz4Lnmklc4XRWO2QLlcA8ejNJRSp
g/Jsly4roI0fktPHs6yWbNnxi6dFpJ/uvKfaRIxsSppp091QKZ6bKS+9zG5XTY9rIGtuapLeXKf9
y2tchfYgUNoMgqYA2aiGBqxJZDC8eRUt1EcO/ROOqpjRDXe05QSHTABqJ4De1g2YBRNKWSZz2is0
FxQ+5lm4wyOrqTuV/8IiAQBOEUiWhhs9Z/CamKLdzMmxDRMD0wfNOMDJk77pUFJgN1KIULVHG5fv
rK8sE3dpXAfeLCwV0FTuzbE9eu3ck36S8LSqNvowZ8NZZ6n9AfOdjpNIPlQrnX19yPfhVOq3KnS1
m0k30B6iW6ztUDm7pYXesLH/pNNv9JzOY6uPPqXO6BmD8xJSWDd2Ua2klV2rLH0k0P/8GTW5aowe
C1XzG6x6BQk3m2gIaVDUCfm50DwCoXymgcsMvLMqnzgfHb/asEwgUWY2kzp6FXurgfQtUK9WaBLo
G2BZU8FLcIXFoxh1w90KZu6kXfdjJRNOxiIDkuRkXs3rxaA5J8G89fumfCSWO2Ph1TNPXNQGyigC
j2ltjO4jQ+rUSnNb6uZnHEUV9ATlX+bGzOQMsQ6LKYUdR+0iF3VAk/+IabgSz8SHStDZCtwRgj55
tSBhsBSwnnaR/jqGgw3uznNq56eSKlS9utm4w0xPs056L3HOfYRPZa7Cb7dRn63azMDS0KgtlFlw
DWJiYBqSPoOOwRo15bri3e4FneZcc8d16dKu7Bntm6+GDEjqsZhkSroYiWQhzGIo/amxnvJKnsbl
SK6C3GOwcDUT9zsaq2TjIpuYSvYKh3W2toDzrmoE6qKwmSgELcsvJH1T4uUJQm1TqdYIWyfAGKpX
vwGK/LHiVAO5wB80vpU5wEhjRv7UQfTtqKv8LqSrE1TAMng0JTIBzDctunlkL1+m29PZmEZUezOX
ccvBip7Pz1nn/rWqDLc9fPK6adlta9VZB0V6sTTWxRzK2k+QVdEJ7lmAGka51nCQOOYNdpi4w7hi
Vr66tH5wr1zt3mIF9OBoJX0+2/llBsituHjhFp2Srz5jNjep5HNR+VIRtzGCQy9o/gdm/WOZgDlz
Me4mrdrVvUHeyGzDimaGQgdnMzgulysVCpNqs10xC1bM4K7JMt7omnNqg8x6dCC2LRyDSaXvdVuy
w04EO6cDSjf3rx9q6xqoxW/bVdXezlSTx4/V0tKNl25I70aJn6NalhkV/9aW5m8zZ0hi+1c4kTrc
HVKdZnxcB9znW8Oa/knUZFwxprdMnwEQh/Aw+NKyQFJnKL7uNua6F1R9EOzg8Up51X7RXq/dMvc1
Df9TgHiMZl+BA5O8roE+JC+j5EyILC82Xoqu80sqDfsxKS9JCL8Af7Xq2cPo5cGtn1E7X5bZNHbS
4J2WQfEdJhekm2sn+AU/soJVc9fFp0j+OnVaw5ZjsaDLXeF0zq7mUG2roOLfzvvALLk/U1Ud1ekb
ofbUuliwgPrJVPG0nkDmmEuju0kbfW9xFU50IsjZwmPxyezdLG1k3BDPWZexvNQhTgZVJcisewzT
z1B1xhod9hOKkmmPtlTX47POdbdXBZjUnkNUyyRKvbeyPYDP8YXyZlbNnWBwuSShX9RSQ/NEicvp
mngWNVgyV1e1Q3VMkWparJTQDJdQr88MAFZX+26Hg89C7oZ67KdLwopNexNKnPV1/WVaGYJ8Ay7b
NO75BpIpfF+LIf42aIk7bvSmtS4lYJKptDGxvp9yxGktLIdSgl9munRzYgvPmKb+6E5FxvJEwd4q
TCD0fTpeKFMQJDFoq5KtCSl1paoUUP0AsD91f7P+JEpc+EO3LepmogFcvYmMO18rlUtqvTZpN/pq
d0imeDdWIYhg968IxXkU7o4B337mLrYU9MOlb9S9ksYeixe3v5gIHRPwKpzEKyA6xtH3PKU7q5ko
ZO3pfc5eI9v0eI5+o0g+QVKFPW64HtYcwBnKSqKEzjEAJ6XlY/Tir0AGaFOAmJVXpmR/qUz0FPZx
5rBF8UoVEi7JR55iMG5BNrP8WXpOMEISbHKap9wE4g+FSaIM6WkSrRnW9BgdnOqFFvs9t9mxTke/
ibqbWcV3mjQjShxzxAEwquvGMF7FbD9PCWcTjd8iW+zTyDntbiVTwavFr5X3ECO9wrUa7GVWBl5d
DU9uhnHfhCDakw/Et/uosd0XdfIVbbU8vCv/6NMCxJ9VDiFn00rj1SzERhP5IalSv6CTpfE8Ex2c
yN/8KnpkaXQ+FI90bbTrI97pLsu8WMX9rDFNrp3NNNfLvJOPyrX8IqzfTVqCNr0qt/qnB2fNBDKG
WZ5CzDSmz9RoAwQ6LeBzkA2S/6QVw7brKDFQcu6GykWw3iIzSeq7Ymt+hct8cYfWjb0e8vaOH2QB
ttGgqihyNwapo4tEhgvFxNPSPjGGjpGzke41je611h8RkZMYYx1yFMW2TtwzsGOtgZN9UvMPR7yQ
IOWPxpduoo7p7ecW2IbCc9U5hCZAAVB6V2V2tCrjqR9tjeSA+DtbOqZDrbBlFCpver1GNoNJwfKd
9qyplXZ2KsmeQiO/TdvUJ8h0Tud7ExyIU9bJjdNETXuCQcS6JbgJW+BLVvxGLdCTObc/xWRR4xf9
MR8BI+iy7k6509xdp3kU1LJcEZFZKU7kGTmhFJoi7rnlvidMq9niAs5OI7skhsPKZBDXmhvBtaMb
vnUjfHNtugqmxPsut+oapiklIdUCLIyB1BcUWvQJad6sCTovoMV7A89hPM8ypNtn/cyTB1kyzR61
JMOynjHxp3uQKIKm9YzGMQHyzsyVSbCZ5+2aSSVkRYc3l86mD0ztoYSfBOVRyKxG0bxHHH0Oaoqv
oLlKiwxX1oTdrJY3umay6LbwQI2XXll8F+RvyS0lupWesSI2NqSAjTUeYSDHcoOrpjTrXctuijk4
DK+ZcqgG+joD1xjCL1EaEyrt0AbElsjmZ+6yLyY+Fq8JVFI8HTtlAEkfVuO+NncMyTTnvaZ/oWzL
lBvNi0KISPoGCcFWoqPftDCw6DzGO6W88tGKgGdo9wAm4qa5mWZ9dtc123vAxBHzKpKEf+TXIBe0
/yqiEZN4YzAl0fNLplzVrAXBaHhd/mS0bUvUoHyhWvOG8FchpiLVPl39r9anfV16iBwluKp03GnK
obbPvVK+qzFa6nw3hLeChv+S9Nh3486MlwkSQ/QwZN9KfVgZYvbHsiYkM/tOpD9lrxzBDWBtdMhb
zXlOYaqFAAbjTcWt8wdtEKZdv6Vk7dsnt3iXjDFmo4WOwYgOf6uGYTfh9ubMh9H9pkxfcaioUBmt
4c1MzLeql090ztdmJdDmc8lJ9zA16ULFKW2pReYY7QVI64BK5GkWDPP7cp+w61oDu0O7eqv/GPNm
ybOpP+LhbIeb3vrHlgXUN1puvC2bLTCNjryA8tNVzsqDoByzpLBOsvwf2uRviT2B1QdlqLbkTzla
kAPNW+YeetlfrfFV2664GHzyw8pc9YeT8nIyH2/aDfYQ/9ev5moFuGGdnlYrpkUnjHH7ym82zaby
5630gp25Ck/Ue+e36brVH5UfbMC18D9+MJ//76f8yJToTX/Wn//7V6v5vlU/tsXbb/H2VLzds7f9
6r+f/TrP/NKvcSfj8/7/Pwue7X8cSsE/YkAAltXfeXcbGF8j/Ui/Q4X5WqPY8oQk3hO1a26HqaEL
WgwTXbZiBTfqWbGXivbA/RBpZyu8IQaW4qoLbxxnnbTqXUDdEYjRyybx2jTTuxtkxEfZZwefHRvK
SjFu0jolgnjxgSWEHy4dgA7NwbqjDznmP/KDKe4snxx6V5y91AnkkUzFPugtjLGvSoaP4eHUdPvy
FwW2hZb9NIwLzODDwURjG+W6RNC+uPfVjtzqkzk/0hJOscrYmdrDiM4Ggnhhfrj5w6jiFejQDGlA
48BdcpqV6O+Lc01fCMWpesmtf6Ojrmv6GdUlkU+F+ezm9BPoSSKGBk2LKtlvOpw1x2nmMncT1WXk
T1VINRKeKZ8jOmY5DByr2dj0CgXI51vtfpDpcaSfAz6oIbkBr263Yb4bh198bVzJzHErhtem/HIv
6RlAiEQlk1FhXOzQkyFoHO/ucOcxPcK81dCPyRyRtxYXLnv/7GW6X4iD4K4nAP37jb2z1G0DMi/i
gZ0gAvX9pmGU3xCYYK2jZA27NU1ekoFYVwaTdaff49ZBKlDcHOWVhAHKw6D6s5RjfAj9KHrq+3Vk
sIPB/DxaaKqyApVA/NwnD8t9G8Ppg2iQHe29QNVORPFtZubADgDkUfW1sEYk/W8aInQL2opjn1tu
Gz6Wr4Lu6RQVX/8BF7kiI6rYuNiFsqC8FDYIxxTWpPwRSuehOqJJuAtn2A+t80ZG5U5x7V0+yXNY
GuBIPBownks3IwgHH4uE1xXln67LFvDD5NPe9atW88XSuYICHfPPBReUrITCo+Yr4faPJMIQ/zmU
4dlGtJf3GIXp4o4vNZFWXYcT46rSx1f6HGAFN0IoE1ZiR2s1h3OmfTCJyvX+bg3WzR47igvFPSRD
f1eV4E2bd2MD2ta2eaudlzh5qTNnM7AT1SMEJe75tfWkGUyxnnRUSXJ+lRWUpXOMtF55aaLitZBP
vJiCk9cYvECrHjQC6lUobcQJ84qgLVrWhs9Eca1U+NIIy/lIF/nKIZr4ibmNE2PdF7wcOn/uuwj3
YfFsDk/yqouDyzwOl9aHkUJuneVhPo9BugbqwHvxMYbxyuUM6Eefe7deXakskuqpUB5Rf+qacA2a
Kw49Lf7lCthFW6nJdcn+ESP8m3WfuztZXDSDdmJAOIUd1ktoBZfWOa8OwYUekRIfYgjEIYinca9R
A+jAcmxUhlX0vCa5gpoE1IND6jtt0fxtnngfzUNf2Nhsn9VVnj+7gDKcCXOQyh79iynai+RLPWVo
uT4sDtAqPbqYsXRE3ttWBd3kHlRxrjn96bYDVno2rAuG9lWH50KlMXFMDU/7suA72cG3JDBn3trj
34ibO/Nc3OERIs9Dy9Fd00FCeDbgogfc6PggSln0ruWsjOqfGd9NgQtI7kznMHIrQA+x+En3NNps
3dnY7V8K2ERvV1n4MMc/m6yOY5BdF+q7cjXobNnxvQuPaX/g6k5Uje9QonN7gQundk9jemzlxrA3
bI9z+Zeon2F/0MINWqntUqKsBlDs9Qnb1YrL7Js3dEwqbZAou75AAsgdCktS+VcWn1qG55Rdd9zY
VHesF00/tvTo0vHVyd/R+tDF1jYheVOhx8oOjJNk6pk2e2YxMTOQyj2VseKFClE6yJWeSiNZfpOO
mBJ21SYmaxwrXVPBy9tr5mEKJ09Ux2Ty+LCdwNPphpoESdABZo4wqZ7orsx+Y4sCPiD6KD5XuHzK
8GIrHhkqTrkrWsCAJ2vapvbe4DE0m9hcgwkxgBVZPq8Kdp1VH+15ZaP2n5ZGa17NydoZSBcaFol9
yVlkUDrN5tnqvkd1p2jbdvRoqkm+28TYNNYO151LeQa8l6faY2POxVY3T/PX1O6z6ntAQ5RBX931
8N/T+bjs97MfMkJutgOX2tZ+01ymK34QXBNM5yVqJHvL9zkMG+G8O4tmeeQm+q9f9tTgJnRI/a1v
t7vUfikVserByunMHsVVFjeT0Orh3Ie/InnKsXemOCw84XhY4wNl+YPd7srvqcZdXvt82xoEtaJ9
HZN/1kAluiNaSg/2Y3aZk38tU5LFvOYRz7oCh6F7feb/9/yURcJGOicOKGKmdPeGJmGtjFR6yXlQ
vTn1FUYjg5mtzBQ9Cyufc2dbFXyOuCs2PO6S292wQWu96SP4IZiuZt9B5DpvsmzP/VW39lp0GNqj
6W5oiervk/OZd492uEeTh2irEnihEFVATLbEZp4hwf4UycXmRGRs7lioI9pLH+yyFq02sh2B5CCa
ejwjTDUV+80pfgv9JEE5cIACEsvrO7/bUJgz3zvtpTHPnXucx2nYUVztwAivzTNdfYBex0bne7gv
iMQRb/Q2MHYFnQo++6nQt3a+cUKI3Vuu12qzXWycyDYw+NubFidLeME3k/dH2T1iHuV4i8V2cR83
O66wiR76LbM79slS+bZeUC/mI7l4pxG62/iiANiMQnxa9EedexuTtqFwaUcdifeSMT2iKOVmJH+6
OLN+KLbanCqHD2M+zYQAiUMmT3r31pfbtN03+aeQ/4Z5Y4Ubnpjj3lp5T2kZdqchIHN1WcKN/dkD
5VjaNsTGAfOcvypt73aMDSwyH8LLBHFJPCHAa5tXIhVUezvbbxOQRXCfvDZOtdeHjatvE5ZlRRB5
xvyCeSjbCL8J8F9I89dQ9xP5CbzlUn4o507spupso38PaXLssAk3TzTv12G7lxjEo/M8erbu2/MP
RPiyfR5jkoyKFTGCkXFbwgqy/MHS4KOPEeHBDm9udf7gW5X1uRwpqF0czBrWm+RNBteieGg0lB3l
bIGw6/EVB9PbSHN6Ws4mmnQJv0y739ObGHHwnzbn0Cy3JBSxpxANR8WX1Ju5OOYOU+bWC/lPBuZV
fKzI+OpV1W5oZsiU7sfNnQ8uTiWHUOh1uVca0kNMRpTbonqK800lNlX5WL4Ne5M6u3ZQDgUAyCR6
d8tH2/1E0S0HBZVXVIDRGdu7Tt3cmaRJiPcxCk9Wh+P4ofDlOulLJiB97lSxc2+KBVCdjZuI0z2L
b5SXKHwu+u+k+m2DR6VS3+J/59JyiIHSmd/cZfL6OVefymBYD/Vt6a6o6pNj/en2vcje6u67c5qN
TuG/CPhM+yehFxZOR6FvKbEaSnckmuat4St09o5x6uDIhDe7fbctLjiUMAqFFCCFU8AeXtpfQX5D
xtlOAOJsuq+ZtbPwrVcOBX//ActsvFQspWRCFf0GCIkBdu1D1uFHV/gRniImVNk2d39y9c0MtqPB
R/kUJQzmgWsvNQDbWaigkP2tZzwESraJoRPS8POZ8tK4WQIafgamlXwENTVIgz0gdxhZ0x+gPXgs
xU9rPGtcAA2VoDtSTbjCrQgT8WuAKIRlmGiTO1IlMw58x/ku2m8R6cepvuXBVmteZdkdk+ItzT/7
/MHSDXn8aUfWYLbJY7HJExiAOR1Jq2s/egfoZbnMW8JjDfKkZiauVc4mH8Of2Y87hkbVn+G86/XH
mP728xfvC+dnkNJq1e216uigGPQdWm3qm8TrXfwAn4lFs1S0FMdwKbitNulLGt9j686TaGk+KyyP
DOrhwo6kTZvtLUi4WY0ONFubrrdEEogRJzA52QYdj+dquKK4WLdo3SOAGeEmQbeuBt98acUFuOBM
xMK8q8p/jV7sE+NZ5fDoIbIaB4wJZzU8Oulp+avTt6FDbIFtWsb3pXLj4yq2dtRvEhBg7Jt2s9eo
ubA+ujdhPzFEbTgRs51UvomzQ5N75r8amFE447FkbuYCesh9Ub6R6+FWPzky9Ti6u8OnhtyF6Ki5
pzfhPET7ZRYfjgm8nSY99660yNdFCKRKRwlvkvkwesSDr+P0JDJmj3WS7TRd+mkwb5DvYCyWZ202
va4XN6tFrhmr234ByKq6/UDatqmBLAZ4sT0iJBbfh4+mdNsiu0uKoAa8WG9VWkj9ZODgcdFXYrrv
ljBPQdms0lQUaF1MPC7Z5BwVU90bqrsPOvgKYc9W6fz29nvMXJXsKFyKKIUCYR9J+lgXGsVnxmJu
W/GM1dUCmdl9KXj9EsjIVCwaqrIAw6AprV2jVZC57jkNzCGk5dC/SaabWsfytcdrp4mtEy0Qy69R
clVV+0OhPgd1CUWVxhN1QxYOLJMlvO8euq9KeRhSDivs7reRnvWHgiJSDbJj5xrW3giuncVdwR4J
W9GjHC3DXyfFW248yvjJYbwdjeYa1whtA06H6hHGnwNNw8nEap83Xjno3P1nr6A61dCidyFYUG2t
aC/6cGvKU4ZNIplODjO0XURqwYpxEzojLdurFGS7LH/vpRMxJ8qZUJ50OjVpchHJc576oTvjSJpP
kfJtt/hJE0EbIIkpkuK1bWPv3Y3GDstrVO3GZKOGm7HfDuTSJdQAY7vpKE30aqBcG7P3So44GPWz
+WHIN0uPWDM2kaeOQQ9UKEgHzpWlEdwN4mP8NLgGkXZu298T2GbYoUP5ktefonvqHN9ycY1Pw8G6
uDj2kRTrGQNpN6iqE7YH5KIlKnLUFU8u0TVtlhJWxhKmmi34nRqZEZTsA8d288UpJu8Dg8k+Tjy8
1Alue7xQvTfCyuc7ya7S65RvbPw2vVCLFBBHwU7sVzaVosdGZxN1CLCHfdbukRCQFkbS47G3PSPz
Oi+hj+vQFQD2jHbIOnQmrgDfgCRde5V6RRaSJY/kT7iNDxCBiwPCB+JVOnlNGkxi37W2l/arNbwA
XR1ojGeUHDQR69sQwX/hsDAObAEFqZ9UanfdqVGC4Rqrm+BaF8Y9S5LGT5Vh36b7PNx2oU9bfcRW
tLLqgegJEg5z7TdFcVik2Md/MAd+lelwb8Zj6hLgO5LLszYo+VO38TrXRQCwBAumF3U6EClF8IN2
18Ma/fwa5+FdIwI7nSbS1TCnbUOpvyKh37VL75cWf96f6NzOegeoCPFRSOxjzV+KTTOQgCUXMVWp
MKcQ1HF64rWBKy7NgF3rFxw5RWDaH4msZOrduXu1tV8QFZnQto96K3w1nME8Tlm0NRHoAwciNGbU
6QU3jxwGupYk6lnRE3knfgkIz66KFWBrqC1NJ0f1bxT5sXG4/xfmPpfJX9WRHGmTOeuJXN4MBQt8
2/DF1yEohTBRyCYxMPEMMvJ0fWCmllcY8kCHtamheRAx2NGJhWbYZJg+LBjavyattRpEN3P82ldi
+0YmTrSSQiiH1NL5OwjYROy3QoWHe4A53Dma5C4n6AZX1/RhJgYy6oxXieQ6bdNr712gsUk2TfDs
WpcZEsq1ZcJWMV/ispek71FqbqNJEX4VDOTTEEIF1iL4C6TS3kBC7ZgrUDNo+aUptGwbdchzAJzu
BXND1CVNte4VrXoRpvLZaKpyRohxKEmJfhSXWJHZR+9m5t6lQecZERxQobTBBUUJajoJlHkw74oz
BY/ZgtWToJ4ai7l912yDZk/ko1er9/P4EvAOvZmtDimgmP1ZVATt9blxTZbDGfbj/B5K9T60817A
b/nszNrPhY7QPOauOklGR13LKNEorm5RT346vYHQwJeu0DaFnTL+ktT8XCnV/IambB0b0yKWrszz
lM3iOgdMMZiWyq8s5ioRarVzy5SWpCR1OmpxVa0c2mBvssTgNegm840BNAuSt3Zrtql+z1FBd4Mu
fLOySb3POF9CKa6WSDcmyj00NEgTik4bvoO2fg3jJvbTceiIFIS4PaSi2Eb47sCZLGuBC3eYRtw+
Y/e9CFI8HsXUIa6MbU9GNGtsYNv1DO8sF7j3jBD4QtFH96zDTmu4c4h3hEAsR+TzvlU5yYouTl/G
Kf0yERmfuorDdox6RLBh5J6q8YtxXfpmUO3j890OdkM27ZRASw1yHfeszdGHFHk140D6YrKKPrc1
Ve5rX40LsUpVrOXVtsJdY1ivTqJaqEgAu6hIr3FBIK636F00sQtJvZ6u2bB0O1yICXx2fC+D4+Hr
N54NWLwrVGf1uTUVwugxV5A5/hJZ6DcGR2C9VXVUF2p4hvCkPfHONnSoO6gOeIBPkT0Q8KEBrJsS
fP065fZA9u85j/V94NbTycZfu4wo8eqICA2kruBWtpquP0KDPczmBmkaaP80LK4E9cx704AtEEq2
01pRnNPQAWUn+vUAuRXcmcgk2W38YLmE/3Y0nVBz+WWaaTpzJqFSNQzVRavWo51pl3n5IWydCGhE
elOCTr+WWs0YNqrxXDuVbfOO8ovpBDe3kdml0cTStOvoiQqtvmqNJS9B9FI76FfoiYTNtQzD/mI7
1//+gQpMrOqqiDdC5DRDA1m1Z0QSAZ4d0fuqrKtdLybdz0i0WRuGJPUYiTUZDqk42fz1p2r5mQoR
dJvOXQx4yGJ6bI+SqR0ZuWEIHW1qIz4wU/pBReJmndOCrLvst6U9aLiJ7XNq2psFSiSqvtmRBA6E
Qpq7sUY01ZgEifVWQO2npS+mq1h4TGoAXrBmac6oL0lHHWJOx5aQzBMClfSa4wsVRuYc45IM1YF+
m53Fr1ijb/B+PRK1ajZJZyv7nt03cwFnAxmiPTlXFztf60T1gsaYnE1sjPrBDiUymTi9p5mibCcS
qLH2uOmxAVxrUN6SCqS9goULTzXIKPRf4hoy1Ol0ehlVAYfKGi2Hkj46ZKIq3meZ4DR2XQdAlP2h
mBN4HTVIvDhjtGlGjAFxkCMYrGL3YBh67lVw4SCmx+5pVkCso4bV9mFo0JLJLOEHU/EILfuzc0cH
U12xWGY7SKHl1ekWwFOo9tdOT58n1TxaqaxOituJ1djVnCH5PG4mGXW+NsV0Aw0+OARJ65G42LXE
/byJrO7ZjXqCGx3gGI4dvxBCV566cPrC8GrdzKzBVhDVBHpmxt5RleRkKpSolaCw0xq8+dyMWfFa
Y14qWymOlels1XkYTsms3lzB6YskH4muAWB3aqRLPDhVdScVYzvxEqzSzFo4Ypmf21LfSa2QS+Kh
F8Q4EmtDP/YWDucGR8W6gurlF3VUQRRSz2b5FbZxcNJdvIRtRCF8SrRbUzn2AajJb2HjCIczeM5N
Vl6nOv1WUF0U2hi86LH5ac4RoGchrgQ8vzpB8SmRGJxKnVkrkkka+0JBIBaCiWuc7LOJRvwwodr5
syZoarrfaqvaXk4A5j4awr0Yo7ssSvvahvnA3G3aOS2tW91GlBTZgNE41BUtFhS7hX0w4+4ZOydP
JmHwObmCmqapop1hDCnhiwlXezuxNypS7wPs5aPsW4eT0vjRJt0AcVhw67PndNN0lk+WItCEwQVH
2jMYGJnwLFuRpUUw62Bur3Sz+2O42B2YKcdeZROZa4j6vZ8Ccf0fe2eyHDeWbdl/qTnS0N0LYFA1
oPcNnC7SRYY0gVESib7v8fW1LiPzmYIRqai0N3mDSkulZYRId7S3OWfvtTVXMPuMKy2u3a3Oov6A
lDNdobppzWA44g721jkg4U0c9eEVf+Cd+lPVVnVtai+kHG34E5ucU9+INy+mFt9IGdMx6u1zhUQb
hZXqkdTKANdI54Yq54XspRiHdLFsY8/V2QAM9aqvIDnScbDwVMR4Wrg3bh0EKHa0ZS0sGm9j54Cn
0vFjx5gPqoQVXxPH2DiSScIBxMXFdw+js2fhkO7Siu6dQ3vPTUaxtmfD3AAh3jE2G9ukD3EzrMqJ
bqrdUXhLchIQpFMTh4mrYxvK9GYVMI3bAV2Ynj3rXlqTq0k8hXrrEs+Ux2pqy4f4QKuNOXvRnPvU
2w8l0B5UppeA+PE+1Kd9FU1c2iiott3gZpSwaPoWk5OvNSeK9kLQhktj12R5lyUbQ8u/LDbGpqwc
D4YwtFXD3nOHj6VYl71Lw77T9X2he+fUhAAekkG4xrnr7mgnyI3W+9YwMysqdFLNV+7sQgQbGx0z
2SvpNTCn+ZB6zJu9xaIq0cm3YSbZD0H0VsOnvNfyoAXMXMptnisGoYzEXQDUKRRTCkp6WE1s4dmm
BxRIIt6Eut4SuE7XWCbGZgnFPrepdg5j9YWNeHealKoSnRkRxIWHzTSPLoFSJolRN9Y9QyfGITfu
g1WRSpKGy+IbmtKGTaSH4ZVB2cyGS+dBLgxkji76lsaatk+9mX6vRI8RLM8lMn0QgN9gTTX36cAa
W9NKsjOwsKzmVLuVehVRQYbb0xXfhIf81qpIOquzQW4n9jpGKoqDA6aZqX4sD20jHpagcs5e+EX2
Ney6jOhUBqlhLxY6lmin8e3Dix51Z35M8KCWQ9Ieap3Cytwib0tMppf3G9vUlp/iXsDjLy76iOBj
QpszNkFzCFVYNwQ+987sQKVHIkUM6xGkTGtGwP8aIWYn9dNoPxeZ+UnwwfT3yTfrO8ikL5Eql6ZV
5RziFIXgJAtM35UBxihQDjryVffh1Djbxum/B4YrNqQMYmJTCtaGwSxJp+kODIdx7Xj0B+l2927X
nnuyStmrh0Txlg84wkDMIjwN86o9WYiOOyk+JcFyMXHZOKQ2bhqDt3DCOEDXCPSBI4ptlME9Syuj
Opl9RPSTPbyyLdd2roa5UcOYcoD10GcGMppOrmXK/o+mbAwpb94b8fw6g329iIJEq0SzEKoidw0X
mKZOi/KnCG3JBGT6Tdn+Rnt47+Z0ACd15zxvIfoiU5FGXHwd6uZKKyZKP2417bKSfqGiLeRQDdI2
PnoQZhi+duHghSuh3IxxRi/NbK19E2igihEVmUOBRKbzBlrXjMBeOTw5LdkvIeGka8vMXkvZP0Y5
/guQqfEl0IqIpA+57Tv7TQXNOaxPDzm12j4HlCk0fOdty1LXNS5uOTDblvYP28soEs0xUNCqYpSf
ix3GNNQaCLJP7O2gnZV3uOaYFVl1rWweCvr6+jEM8VeFUf211HveIUyvwQSbTF3jVIZAtxG7+YK5
4X11HaYkIZXhW5lrxjkeo9aHHJlYwC9Cr4c/zagbg2IB/ctK0gjtLc4R1yIgcaH77tg49hiIsVq8
ibjfiZKZKFVnbE5DcphljK2hgnllGLc63JsWx5kTh+oJYdAQdovNANMYcDdxAt4dQ1u0H5ocQgQl
1/cPtlsP/4fuYsGbo25HZMZGF7O4GVq8Z+4jKjGgjJVYRGT29TKdvMwgxgh3Ha98vM9HrkRCQZsO
6FdsvriiJOrlimZLKeGAzKxRN0uQhigRjHsdgdM+iYzvgbPoXDwNW0Gg7To1pXs2u2Ic2/OqSKBC
2HaKkiqYVg7gVh4BlkwWpnQRFjWTkvYEk/NbHfQs2qycgqltn+az2gg8Bmk/nPOo+jqQqnHgQbH2
wxLS5g3OdqGxUPAi7GMkJcEzbYm6JfB4rRvuqyjmp7my+GbX+pSK8thmpBujuH91Kjg8kurUxSId
dXHNeWcVXklMBt21OCf3qK4b+Bo0pNKAhi41opp9IPk87K/vynq+1ljStnSXHrwOfbFrv4yzJv2i
dr/J5VvYujcIzIgIYJVYDXsZQpEfvKC2N2kuX4x0K0cqQ60OR3bKu5ste/rrDbaaAjeFpzswmURN
mlR1aayYPRfm0dRzfrSz4OHVGpKhSIhgnvcSeEC4hSBRVJoOrk9HW0lNki5EtasN1IKL3sDwZsUa
FD22AsoqS9U9GiOKOWSctO/sF9e03gxcANLSXijlkkUAxceZgApmqHav+qwV23FE6TNUSipj7keo
bju3DQ6VWSf7luL6XaFcV33vfg4GUtw0w/w+QYhatzpytIblMqSgddDwg9Ni/5aREw4vRb7gHWDF
YiiTlAvJvOtXRW/7msGF6Mgpd5I2Oi0NWmYSKTfugt0xJanPBb0JzLJC8VRGP4gNx0UyYptLugiA
xYIjq1vuCzbUxsKJ4A/V122hwSCEVgSnbrizWfi6eQWSAK+yVQKxiqKa5QL2vigP001VoBRqLTJy
7dz2YwLGOoGtp2nkBexuQ2gg6UpA+XcJdM4sGfZBGrGqLFx2UDbOHdYqd/qcnwbNgjxVQF8I80+5
FMgv5BW86oxNRjnHyhnHSpp2DEX1riji760bf7WFt4p6i4pXDNXESz9DYlCas4qkI0sVKgAI5KFa
WDbbobVewsb8LaG/3Cf2Zy2oFKsyhsyPc9KcOL0WAwzE1anlYhnPkd0AvaKCli5u9NlGq9O/Thap
VW4MeBeUqlyjpB3bqaS6r8wPYGoAQOqPbfyS9Nq87lgeQMpmhChActYe+TXk20gWxSsv4P5YHqyV
SQ7n2Ot0MrPcnErv/OZ24hl/icvyGeeN3oX3bL9auTFbxM2Itece8XF/cHISBKsuDO5yQcCIY7Ja
rb2LZYKWiFHVgULzvmf1W5DMMCwnHiduTogUtFiPgsiPzivfIWhE+g7fk7xBv7A4n3V8iJBBYrVA
ct1z4H3B/vNVH4JDyxsJdaPMtynxsl2NkpcA1K2wlz2U6VsRyp1wcrWkRCOZmtSb9UDpsKtdSf7K
nbC0LRvc77Fbv9gNdhcJTt92ae5hZ8NWj017+q11jkE2Ufn2BNkKc4Bywt2W9fLAzg6jrikMlv2o
WfSWeW8pzq3ihMyN7mw02RxJzIBSXnsFclvTga+M6L2KaP6Xz5Mxv/5/2OA7svDvYIPkF0Hf+/ew
Qf8le/n+/eUPsMHff+dfUVbmP7A9w/N7pwfq3k9RVgZMQZ0sVMvwXNM2gRr+EzZo/gMDtyFBqOq2
S2aV93OWlW5LZISe5fIfYcMO/Bdq8Z9pRlAaf0cv/kW6kaGyqn4PPTr8+N//yyHHlXxsz3RJzlLQ
Q/kh3Qj6EECrsMX3UEXbGXdx2WDqKHvY6+2mJ1hA95y1hlGodl9hB9GMxqeUvuXzq91qP0Qcf/np
4v3FASmy4Yfj8ZCCCdt2HddwzQ/Hs/RkVFs9x1N3QFrAXQjaRP3Qrnrvdda3zhiSQ+P8XfDxnzKe
HJ2BnagxgeuB14rL/XMqLBOCMVAMzXd6D0OmN7fwaxRCfg8Ie2UvX4Mo22ssDkfLXc/Nq5PjI2vr
s1qrYMIVGJ9j+zld5AokBap5cFHKOJa1q3ysceFdS++IgD8x1qmbQJRjDeS9Vn27creup39mFb7+
D6+iOh/LxNuvS92R5oeU25Is8GSwKNObMJ/02VmNLGCc/pWDDcfnmVVhbzW7/953qmv8U7JuZ5St
ZyCP30VZBI2I3AkyQztNYbdeZ29WJrStLLvNr7/V+FOgrzpVYem8c7oFzvMDKlOaFYlSLm47o462
1VSvZfi2wB/RjWf1rW7/nDuv9Lnufv29wvyrLxY2b65jS9vV5Yd0s0SXWjOmZJaWGU6yHJtTENo/
ooFbXRu/1XbzW49/3E6IE/VS55NpojWwC7zvNV0nZ2QJWeHtGTrkKRNPiSgbAkKM35ys73dyoUTB
LP8NqVyLLOAyY1zFDZYo5gkbOWv6ge/zjMgjx7dN3f6BXsSnNhiublDeOumPWCZWBk3VsEMv0E+n
Io2PTDtox8Yw2c2z9DM2qSuxjOFm6bVtm1QGopxsnxiUf6rsc6jBQLN1Je50iaIZqFS7I+vO2W1O
ADU3IOmRqs/usK2rgnhfw08NigjhQo/Iu+QzQRmDe6YkvNPGUxkaV0GmRhlV/iT7S6u3p8IkoONs
8FT0cwwLo7hiQDqMS4nsleSUor9IU5775NFOxq05lT7jIkwjjF4hGT2BcYpypn+a0NhcdmY94kGu
1h3qkawV56n9FNhrKqWUUKqTRj2Fleqm5Cu1niCQyPsEHGXX4uwacM20sY+0+JQx03do91TqRtIX
xwnOgujfSjKyVACKLUngaSW6WapJacOqW5xH4JITMZx9JS8BhX/hZX6fD5fc0U8amIWFgmDTXUqH
Q9LNk/qxfFA7/nW5RCcV1qKF2zwis8sq/JqfgpBPJUQxQ/aaRl6Z4RyCFuNkRw68NdBGt05sRECj
Fv5CghF1BIAj0Yrqpi+XbtOZ7l1SWGegRXQ6iI4CSLAQU6E+Wv1Rp4ZY7cEhFykzwDTbuzw5GaOq
UYlzxt+qn1KpSZPmXCYilvunFl9vOIWXRGZ+1eQbG8AN6JcrgNADNB4V4WIY86lKUKQ6RGeTgeLI
+ZjhBk7Kc6XVu6h74J863GROll0daZziTlwgafkR93EA9aqh8q5Ei3Zm2QHAuQojh22ln9qMcOFy
OdXr0ljuK+KKshQAm9U/5FVzCuxpn80P6gqrC9/MJAhxkOrCDA41DYBqRkLiWqCf1PWlBnBWwTZ9
mJ0iQp2JZ4g9bS3Q6b3/lbpBcXkCEwQ7Z8RlJy9S0eeCg8pbCV/HIDuaWXBps5QguWBjMr5IUmjK
BBIaFCizvsVgOjsoHx6pHh2psVRe+o7TiJfrIuUBX7I/kFYU9InCl19s+Jyeuxv6lnzw8pQQI6bu
nrp8SovXTMfW3RGQtm+s4bGtpuPIK5J3kz/DlBGd0quxBGzZinJTPR7kGvhEH4Mtw7opUE8t7fg1
d/dmY77MRYGQIwRh5zq+6xQHXXi32NW5pyw2bYlkotWzA9atskmBloSV8F2omyXpi8ACsIF4vU5H
Z3qdGpb4nsbKyjzIcOANsCtvlSbNjyQwLy2OwwrMHiOvKZAIBfg6CHUGUUbnM6xB69P4xLad7tkV
IO/QfnRM7w39s3kDR3s7OMHdCPP+zgYusLaNlzBkgxDPOY7J6c3sryB39lnkkIEb73U9+0zZ89oE
hJPToEH4lAclqi/skFEx70U1PxtIaTCWKMGgfqCxiFHYWcPqQ0qiHBfrPnTW5tIQZdXsipC6MeLV
gfp4TcpcmuyNcHhL4m6XiJlDctdVMX+NbUj3xpRjMknR8eRkpgxAlZyqvEqDHKSGKxQUbLHNSSfP
YFdVk75LinfCHQ2xstiX9yX7mYzXt5+webTNuRCMhDg2LXaqEBObrjuIRZ6C6S6fq4uomvOEPkN9
Z4F6HB6QhxXwRpoiagE2C+mnIm+xrTeXLiGgPp6PTlheFqSn3EB8hiVDvHi2iQZU5xl7e7ok8WCu
EpSehTDHlYErtGq/J5m3l8hxTUBIGq630T5Jo9/UWFR6w9iqC1ZDCqWN+ol+OoNfeWcTS1/QbKlA
YXSGRBgTb5vlOcfaJz37WYvKizr0Eg5ACEqxcZ9j8iGXft+D15iupjoSt4NlAl4W9mM7UtQF98de
/FC6Mr2r8DgNQf9WpOWl7PunaMzOp67tT1XIRZ9n6zPFglNb6s8zuVlVwK+GOaqfUUOPXpig6dLi
a5OQylZ3LdKdm+y4IuDegLNQ7IprDOC9fYpC+bmIMvSYkk/ohwpm/6qhPJ3oFKSxPGptZd3RRPzc
Gt0eYsWjRFA/zeShe5NzFIwOnclvOlZzEfX0+xr1P6K9/7+h3G9lzn//SG5/3xJ8L6u5UTC///Nv
P+gP9Pf/Gbh3xCbOLwOFT68/XqKf91///I1/7b+Mfxim8HTdBN0OqZAF4u9Rwp73D0mkE8tjU2cb
xg/91/5LQoGHiek57EEsh7/+L9a7+Ifu6jqsd6G7UrJD+49Q78bHjQf8HVSPpm25DjGqLKf+uGge
hFkZjV21O2yuRGgtAYsggTEkPU2ThjQNuPGE3K7OCSqVfo0udqyx9oThPpbd4ddLWrW1+nnrpY7F
MCUTDicv2Qv98VggDwd5lNXtDjT4Ni7E1TbAl47etU2ta6OB6vn19+F+/atvtCzJEt7VTVdtgH/e
MsyJdIIengEBwQUxm8ZWJEw11p6V3j5sbbKq5N4es5PVxm+FRStz0V8W08EPkijkyUYrZ0wEznMf
23vhuT514X1nmi/yOBAH6Me19krmzlUrWJyra5pMxa3Sixu/q4qVAN7aU50mp1Bqr+xd8OU63ovW
4Y5qj+B4n6JG+OoY1OHRw75FA93gfDmXI0XxxL3OMjmBt1i3w8QivfPjzngJFu/Z7RwytaC6VSNe
qVBeCYgcLXwIlucHc+znxaFOj0E0fnVs5yUloAko8C3U3eeqhcRMq96CCedgqOGi/IBvWi/uFSzZ
pUjIsBiVgZhpNQ6yW2PHt0Lce7n2zc2QLoYWCYDBq5D5bcDeYamO32RcewQTDN+kxLnU7Lzgbaxt
kHXjgfr0VrOtrd7vOhyndcHDVQSPYn5Sn+wl7FGxU7G1qXSa1+5NtvBZvcBv6VXeRaGNYUfxjYgE
yEqqs3ySjAL0rdmbpxBnenRMlvitBsHFMA1GSPh2ZD1HeFjLiMyslouIYuRa9JiVx52E9hGGfHIy
t4+Gpd2SxTqDQ97mtfbcWnAXDbmfZmsvgJ+UGPEKJ3jItACSPNc49XhxuIQ1qbdLQsX/y4LteraN
Mz0fLNax4FLL51CzXscY5FZ9U7dmMux92yS3RbNf9AANrrIBFKA7ZCMfczR5dwG+PiO1n0fxAzn/
lyY9Jn2sMt6epoJ2+RK8EiL8nHDv4Yy8xTT6MZjCiPe+ymrGmx/wZsckVs7OYTHDN3CdW8Bns8pA
PZb2AuqCCmkyOX7epLehy08U/96kRD2PBnRVg+yzZo8lKEANsyFB3Eb53FBlX8bg1U65ovT2Fzv8
zQSbXyf1ZQjTZy+1nlPuiD0ltwx+b+cdSQ1/a/oUC6T3rBdMITNGvh9Q65Gqun6Run65eFfQwz6o
Wb82sE+fTHQCvZu+WbYiEEnPl3xYbzl+4lp7z+5/Q6NyhEH14tUxkaDggoE3X9zik+4Yz43Bgo/y
E0+j9NVrmhu0tWsFCDC2wRSjxEhvRoa7AVjhS49RmlI5pjQKyAjqTs1A9w/Ye5SPq6rBnUHWdTJm
fzMIGWqM+TjqmQzB0vAYVjzjQ8Epp4xuuXHBGITdonR04O7sdHm91KAr2Sk0MLqywd6HQ7kfM+NO
vfx/MxB+zNBWI69pSAPQHMggiv1/HAcL6YJOmZN2p+7CwADv9CundT6p98WrxbNrmJixRraB3oiM
H2hhUO0LACPqnahqfLQQK0bybQi5hb6xmqEwWBz6rw/T/lgrfD9MRmsbYoywXKlO46cKz2QCtO3r
sN2RnPIyBMnNZHDN3PhYtic7zt+sznmeEl7hgKmqFS8LD1iFn88qb7EdrGf1CATCLzVr31rVDVEr
b3pivdivJfnnjSeuoa2tp1Q8qxPXS7lPK3OrCUbx3lurgUXGoLLGTwQvrnHYAEIyKXV4mEVmlG+p
yfPnorEaea1hWFzrBI9W2IvngdHu19fC+Mu5y2Sq9ByTacV2P5R/NCLDprxi5i65/mqwTIFb2ULH
MzZ96nptbVrZTU1avpNGJwj7L4gUX3jcV+8/7KS3CavhbCXnJuTBUzeRkTQ0+3vDSdfDULwNwdE1
jPuZASqhFefk8x54yvuEZHYz3iigTg6X2BTIkdUE4hD5gSgnmspbJYNnENR7x2s23ftDkp8aJhES
X/B/WlAcbzWeNapafiRe3LIlbTK59bl3VXfq/VmjJvrClnO1WPlN14XfB+E+S48p/eMp42vVJmHW
a/YwDLW0+Z0VBG3qNlz/RPhdvdDCQyud5cYWWdznti3WGu2NVP1LMFGYvdo92KRLh1ulcRFGpKX1
3E3yhCbvSV0TLWRAZ35U51IH1vNUWS9aTVnAuFdPl1qdeAtI75oeGJOt1G1/5OmrGutZnaahCVSr
zZrchVMbkNpQ8dxRbYmKzzSAX5zR+7TgcvcKGwpX+X3BIU8rR/m0oa7GhXs3De6XxYpPXsPZao27
Rpp1zSrxoga32k78AksMEuubOm/vHU3EE146wRplwFZLslNGOAXk0+eWpU3CHc/DgDO8qWVDV1p+
oCfvY6D6a6OMbojdX9TAqj5/SptDny1rNVHnIc6nGEAK7cfW3C4iuDo5iwC1LKIiwg50HVr5SY35
NOiv9vKkXn41NqgRdogZYX/99Iu/GDTRJOjS5gETLKE/DJpzHwaiJI5jV5nxWx847p391CFjwZFq
vmQdxzYGiFtGH4O2btkPM4ta5ufXPJpf4i446XAoQgwAE0jhmbGejJZVW/BgRLytmQFkAXhPQPYo
7fz3mdGxAVrI66KmmEJPTrnD6njudn3ga158UtMzhsgT+IxbEn5aLMqbAMxdsnrWTLWEqgCoUCuz
yQShFKgafPFFWMIPqv7sLe1Zk8L/9TWy/7y4dchvokLMPoEOjvthtHQGe6Atmne7RTBaivhNnUwW
MiT1Hn4ihEzqT9cVJ/WGq0m16AVMLOc68P/HxblOheMb1LJksJ8D8zljgJlNVhTlBDJgXuT7cKne
ajNmzaGmerc1Xyhr2Hs1Sa2DCheJpH1/F0lcB9QpJsgB6kFFUPX869P9i52MOl3VkZIWM5lQl+Pn
yYHlc2zFQbtTa7QtCvGDIfO1Gk2iKTlFprGlkOxenViND8wRJWxrO9/9+ij+PENxEAzIHm0Pj5H5
w0EYNXxKL+UgKibSpYlvbmZucx4etYr/9Vf9qfFAr4wOi2qgCcu2DP3DBEBqSwrK1mmRNZWrLJzP
C/itMIqO+Zzd43+716zwOFTezqDl/Tffrd6vPy5aHIvsDN2k/cfUY6nr8NPFpgreJAtdq1094WKY
0KMkIWUa520OP6Ga2wIHRbeQbPskPibuuA5d6xi2fuylpBuiOxjoHRTJ9m+O6i+eeC4Fm2xGZd3Q
P64PUhvVQm6m3c5l8qXa82SCWC+NGABf4Nsh1HviJ/EVjRuZUHv59bd/bBxyO4TFJpq1kMUj6HxY
Q0HH7KkB4JJICnMT6d3XwC3AV+tXR0PHqXfEjuuPUbQ8/udfK2lUsnSkgeiIDyOhnnS0uOa53aVN
h0LTeVJfiSCNYlh+cFiuEqtGBkf2ezXo3/dt/zwC813cf2k6xM158sNm3fRMssCNod1psfk4hu4T
yo3HoRtPswU8tF2uEMZIB3YcfYMLZRXF8d+cuKG/j/J/eAqRCbusfUzHdCymgw+tNysfSkG+Q71T
+L0m9i6La5/HBZoBSlXcPMBI+ovLPnuk5G2oKHWH5o4u1gtU8BrvXN93Z1jtJLBLgPTNRrWIVCOo
bJ1LyKKyGvQTyq+NFgHrLp1zyR+kXD5RYtekoQtkNdu4/jEb/piZUL5rH2Le1QEHoj4pNAR5kQiO
Xagy4fgouva+wI6nJLgTQo5qp75bfV9j1idkjcSdUSqnkzTk5dHKxaHMyZcm2r3QyRnAmzzb5Kdz
bGj9jgtx7/3gXNTvp5d5Ap0mLNYuw2eT783ExgOL2xMv3wWfddxogZFdC4/vaYloNWAuCND4SeWr
89K4XybG3Xla/BBXXlOwm5Xgdsw1EDoFR79YbX8psWMDrKHEjEEbtn/cYVWKKsj0wWNaRDfKLJSL
bHQx0GdM60Te9T1hzSdkiac5tg+lfVwMj04DOZz4BaeOdlNa+eqolrG4qh8lj+IyACxrnXk9lw4F
h/JoRtkFaFbmXEbbgONCIgodroquWBQbp9ogXdPBrWdyb+n4uXnmd5D76qDG9TjgPuEade5Z/Z5q
7KlrGHFws/ZclbhteTTALp7tI5m0D2lj7NRDUnbZ1UXZ78r82PbjJbma0FMny9w1cKMatJSsjY68
eI+Opdp4Drwn7+Jln22zht4QPYQa3kM989X5WR6XzsIdYICSqCUA4AbaC2ytGWyU+uFG6FwA7xIt
4txgKRoQYmI0NFt6jSOZpE74oO5SZk1HkAll4KN3XJcTgUsLP0z+AfP8J3UidWZcE8c6RVm4C4Ck
LJZ+ysfxshjWqV3GXWRd5jT3a7O7kAh2bHP34lbdha71qW+xhZJKUkO2M2zrXj05Jvd7oZCFIu9E
HN0lNsJDjMrvX68CgJBbPOWHGYtQTRDFAjc821NGPxjcTnXq6icnDgL/0NFtXkjxOqdleCYfBUMB
v4ULYleRyNgP5onx5DwW+tXgCMkP3qWgOKJxOcZL894NRXd7QY/MnqvfWrN76ebcDyW9P56y3KqO
6nFJqh45rwEl7GDNybaKHlSzFlboKeyNa8lideyqk3rtZoi67lCCfcRbX/ukFN0tIwJEHn3yJ6+Y
SI7qR2GT+5WkFoaDNzYyv87xeNnjRb05ZsNHIZwzwYV1vfF+suo57mGtsxC5pIqU60ooGXt1rmUQ
PQTjIZub+4yLj1bWp54CBA2nFZ0+ttNwe1BJjNOFNKGTgr+VY73r6/SKSpo+5nIKa749zY+D3l3C
VPLeMl7N7lmNCTLhBpUWlwbWM83GsC99NR7GNLTNbLyIoLtjv7jtMXVh2ltLoGfFqzuYcuOW2Ve2
qVAvJ2zrs2N+xit5bUh02got+9KNkENDtxdrLZ++ZX3yqR5x+ndxjsB3QC0Zd8PersPnUYMXVVDz
3ibartJAxhVcoUi7XyxCaxyP/zGS+bc4kqj+ELTpYzveOUbHfOmLGfpaWy5Yhecns8MGpYmNQzN4
01Z9iub+u4TxJMt4+tK1n7KE6pRk0dko5V3hpV8oABlrhP7oZF04Eu3YZOshN75klvkoiAQAnmPg
tKpcuEBQloKC1AWrJhKgmT41CDWAGfWPmlMhPe0mlNj8+qxDDifbzDCoolIT22qAAXCQtLr/gI+U
3JOl2VlGpxDTJslk7VONlHSX9svRNBZIXmCIRuBbweKeIsPMSY6rLnWdYLMHOpuDkjjbzUNEb3Rl
Z92PsUx2elG5h9a2CLZRZan4aNh4uaYRvWc3JdBF6ulJqusYaBjNoipft46DWWWYt+8HMlZ2sWks
DN9pYES7mERyshNwiEvWiGZXupuchLE+UbUuhllMJqgz2xRFh/rQPjeemoEbw8sOtozM8IMo+ns8
UvmdMKenKOaCgITeY3wjM8AVp6BC/OtYtHgpTIG6/oHx/T4O69/Y4d7zpDoHKSL3rmz49M717iMd
qQaXjiYncX1T+cOSVblqLMtHHfwwmxVnJvq14PpDqxpXglizC7rmXVm1SKVz2945oHYSfVwtXXxI
lja6gJQoNm7r+QmuAQROgPIjmNNgV51NtkCaAaSbtR0yTNP5XDgxxKmazJd5iL8E2hDiycpOM884
+3OkKCPxH6aAQFZprnvn5tqbpSkueXmOKBgfJrTxRoQpdOyHvVkI3H4FDUzdJm7x968N5dEt5mMv
zasRKY5ECiiwnB/1SMHjeoCDiTxFnpHC8mPd7GgecSjZ/KTTm4c4VsLzo/jkRtX9mPOhcSuuiQ3D
NNBdlpTmo1fXD6kOX8S2II6FZfylAgyZ9p2xc+YpAvaNeI0y4162I6435NqlFr+0sfbm8Q/rGjEA
BNst+bqAX6cBgFQSGr6yMtZDuteIYMMArZEME0YHXQW41UHlrlAGoXsfLbyQ85cClPG+IBNXeo6g
BuiFO70WDyLvW2IZtRVyvuXOc4JvHtkFKz1t9xWTtCacS5/b95RrfPpRF1mYl0szkH7uJn63jJfa
S3z1Q6noDguDHEjZpIZdlr7/bZs1l4EppUls2DRQI2xaNhNqF0SoCGWuYynOVpn5c1oep2U8Q/VR
/9rJCf+jUIDP8jhrwaO1yMOwtBelhPBipDnLfmiDMzFfpzJdrtRpD7EqLFn2NljEhYHmzMBxrz5d
Zxq0+LglNrFEsNcakms6i3V5mMnYbNrMn+z2sgwZpYbCb9uDzcvcEVJiIHEPUYbpQE/aOjtOJu49
0I9k2flVSHfEht4+IXfhV6eEhaQ7U/XNyF/zWxtuxRiB22DVia5IGuKiBByjmx4yFinqGMye9KSH
kR3vrJf3IIFYe6qjUQIPddwj053pUpdXv8faNBtfIoKEGtfalSHkk4H6GA2AwUEiZ28KlwI6mBmn
JDQyqpl4LNZCxKGYIvEtjRw4c/d+NQA1MR/tnDqEf10cIBx/dtrUT6P502DlwaYWIJTJfF686EdQ
HbUowSUUNc+OGCFgFeC2R6kc0sm6DyaWAWX8CLl9JEWyJ/+tJ9BWGNOdaBB1a1BmAxB5ODWICZu2
8Te7Wq4lJdi7Roc8O9mZTX70wsPa6DEhw7ZNfChEmijvyPBKogXPPxAFBfAtBsIFXejDEbFCGP8M
cgHqc2KX+X0LM55l950cr2NoFRtEf/gxEcuPfN6UiZS2Xv/SpYO34fgRSQWYAbjnsIgctBZuydG7
CfZtei9f5hiCWRqzrJimaVOG7mtIYsPakEA4kkK8RmOjKDrpi2uF36duuk6wopbGfHIT+z4JF5p1
M/2y0nrS+ubrMjmfNXJjpEMrscjjH4E3Ko1MSF9v+jrEHDU7XyQLiw0WyzkUHrDpqYQcMRbpPYyZ
LUne2Z2siqOTfLOb9qsZIWytx/H0/lPlOD2OOl9IftEPgyxCpmvWlMX/Ze88muNGt2z7V170HDfg
zaAn6ZCZ9BRFowlCFFWwH7z/9b2ge28XiSYy47Enb/AGFVVFiXCfP2efteujJyEpEHZKaYxJg2Y2
Snlxx0H3PvwuAwCIYH0JJfuBJeBbNmL56TW/ethweop3YIjgBUFbW3pX1DGjFKvvfEZZkLUXQcDz
4CeDRCg61BQP2AKP3oADZFNfNBwkp//mSH8VtuW+DXITTROeTqWz7fDGw5Y50yii3HYGbCB1GPMV
uw9Ind+Fqj96jn4/GvoPs9GeNhTxQc8r5LfKGd7kFicuvb3JjeQVmgeNluQvSnMQhvcrovIPua+E
67B37CX1NR+ee6V/ahXQ8Xl4qZXBG103pAYxpJqrsJu3jvVH1Yaj0J/TOMK7N4leZS27S1Rz1RfP
sVnCxO3SfZxk+9bqDogli1dV+HvK5Te6uO0djsjNNiwUzurKW1xmEPFSoubpujIBlVGIUzrSt9bQ
yRenVO5zQGBHWpqkJQ8SvPAOMWOgZX8mV1XFEMI+VmxTdiHG55KNWTk0ajaasV0TVMcmjtzkLiqx
FSK7eWgRERlFSQI2cSVCemnr7Ec9vs0L9sUcPqIqu/KLPUCCK6NwDmUj37YpAXOOzyuMy64COspq
UOQrjfO33w+3UVRfo+w6WhLKNdK/FWEJExFgKY5/ZvyWUIifFxfT/1hjdoFm/Tqs47WTEFlmifBU
ccvVLwYPHVrTHnNStnJ8O10yHIa7xuuOA0cICau5AFZj1YvbzvDuTDU9tvxaYdXXVdiuJUrcp+fX
UT57r9OF4aRcANy49RINYE197TgIzXBnnt7Q8ZCQmiz//3rr6SppJ//5CtOLaTx9wlcRcXE1XQt/
p51nQ4vkjtNdUtu8tpBGjr1y4ascMDnJFWV0q7AYRYp56BrtAmV3VhrXBmdQO5QvGgkGcidrazFI
wBrli0kW2XnoUYm2TorBFvFoO5rX2BtSATfsSTfkI5uN6T2m+4WDDn6JIyE7jVFq7wZ+T+/vpT7f
K299OnDmBLVvjwBsp6iFQFZKibJmXg+GtS+KYN3C2WmwnvoTjPq/0gj9b9Q/hJ/+1gi5v7Prn+J3
NRcS/b8oEZKJqRgGUdDlOo3Ln6/Nz/SDTOi/f+tfSiHF+AcRPB1Vj2I7uqERsf+nUkjhT5RJ88OG
il/SbWQ8/6rUMP6ByJ6Cyql2YtKB6/xRlTV18J//we8QmTVQC5kW8UEE4rPCjFOFGpMY6X3I11E0
WbVsC5WSSXyTEomPIV+T+nI8s5v0UKfJsTDkW13fkQbc6UF8zOL8sgjxgaCECM4GXgIT5xcTsiBn
+rVZZSMm1fgojzi+YkUeGNEhxj4OALAj8su4q36EkXJNx43PRGVnAfk/T011iUyCkAS79af85F2g
OhE4mGgpBd+5FB9T7G4DsugjTticJ47vmvP2n3HH/5NC9M/CtK7+8z8+vZWuWAQkDUtT5glZdARm
rQo+kNT2u1xjs6CzPCnBtmvSc/F3fRZt/ud7mY5KzBfpEon7j62hFNVQUVKeHcJx2Hlt+QOjuzsf
Sx1VZ25Wgl0XZ+50PCGIf43HPaYFwdOopkiH5GtxbNqGI62aXeJ+B/Sh33GQ3+H8eWyq+MjR8kbO
jtSiAqwsLk2t20FT+BHdhiFBLPIev0xObmF+XRXiiGOi790OYQcaVcNKwH+YXr032IuRaqLw2Lyp
iuLHn3+a7G50KEWPsue8aO5sUTyHdfGDMjad1JC/s0axN5SYqndSBHbw1DZij9oAtTqS+TghRdzv
MioQoNmAjpk6XWqIfeJ0u6AXlyHIGE2gQ6jCJ6EHW4ElXBpjLKHBFE6i5Kkrhmuv6V30uDdRKYZ1
KwYev4Mk0nWHOClx4R0iNMf1YfqrbOQeLDviCC4u056/6QdEFwRpaJw3fDdrytuyE8+OqA5pTQMU
1q+xVu6MEr/UHGWBQE6DdQVsHKUN16qs3mWWcj3IPF1jPF7rTXZJlOHOkUtSiDXTvXqNh+Z1p2rX
YzhsqVC6MnHkCscQBjBcFg6mrLGrjpzltlZ64I5ij4yOhyCoxhdKxuIgQTdUIv9t+v+C9FNkyDcS
dpDEjIZM3OWd/5A143fHrHDR6ME6atJz0z36AP1XRCHPFanMxS3/7KbUxCCppx6IDPjHbloNSkjZ
mciATRV38oijmMnxCT9Ya9q5hUdIUGv0ZFtMI7eyslYoMjk9KOdZsukJNFkhW2XYtmKp08z5PlPF
B4rVUpScT+p+50OaGh3gzyKC1xNuh5SdnefsqdCHbDH8Mx/1/1fDf5Ys/soa+vVw/9sPs4/r2lTE
t7wQTgWLAzW5H5bC6Vf+vQo6rIKKRgoPbSTpRVrsnV5WRqxJSAsV0J8Z9l+roPUPNLqGgsaWZKSj
KArz4b9WQfkfJARVFk8oYAoSULJV/4t1UGL1tRC02X/yz+9WkhQ7vWSMPe0g1Vm4H9KByJmHMeu9
NTTdRQ20kbOlrkpPXcMZzKdo7N7Ii/gwkia7w0WUjI5Vl5cSDj+HpCsM6O+a6L1VjOGU2+hy9oKS
Mb7zxsiCCWk2A+ZMcGwweiScqXfkWg6dhY3Gu0//yaI17SneLet/v85sAWHWcphhGv1gO4IKsAbz
QgWfA8JnayFG/21y1omBjHg19EpKtvaak/dbIfBMWxW5XBIpb0Nn3QdN/juDx/OIA1LRTAHKiAqg
CN8xwrJEejxhqC8dsbTr2AsTmLFZvKL5AQlSEcOJMO/FT6rnYSZnUhPcpH0Tv8bI4+8ouwf9Dgfj
zDKtLL3xlNF814BdV1fsPyLjEAdOQnWHPda/WC0FoRsptb8LCrc3jp3Z33uTkDO82cq+TQ0qJ1lI
rHPz0sfd1N+ffXq4dw/RG2lddAQKDpo2SreOLisvhVN5z21fUK14um0/bkj+vsdMhOBJeW8Q/Bvp
elr/y9KG9DUsJfkb/lTBhUME/Wwy+ONu5L/vNE/ApuSaAOhSJmFnUgISXjSUNJVq2B9zuG14Ocid
dCfJhvYYCykMCeb48nfbKeTvEJXs164N2j3ReqiKdo18Zl3mKgkIScZgTtfl+qmVfFD9sp8MD6c/
zTTr/505/vuBZ5vYjMof3Q9bNDGh4ZqWBcDGuT196YWvPkn237dsU3YlhbdEGtPhSTInZM+2gwcl
ant7+gbTM3727NON33WduC5Tveua2q3UB6/BJjX+nTS3Zt5fkDOVG/9rvWdeEQCuBOcerUBMUKBm
BF0Ncc3ppl0UM/p/z/qfTD0LQ2C+J7D0wa8CkxtwpGAlxpmaCM6Qlmc+09Ll5xObmbBBFxlomZEC
osmIDSBqAjjn9NMvNfNsFkHjqY6W3RFQ9kiylFgFofAboq2Nk8XpOyy9wGyKAMsSCkczKtcptLsx
HylBE4+cDQ+nLz/1x8+60Wx2AJNXj2kGeqensimjCUpNPioOEkt8Xj1xZrb9/CWsCWHwvrOmfWdD
omU0eF1oP6d1phxrgGD3Pbyjv06/yOdjmaqRj7foG1VWPMEt6qAdgTHphfNTczpxpqGXLj8bz6BT
FLNz6KYYcJursidf3xVKdqaRP+9GljMbzCn+4LoCXgW7oItWGVYFhQ45oyyN4t3pz7PUAtPP300X
VaKLqs1zpgsYMzB80CBmt6NefDt9+aXPM/38/eXNrlSSPqpdSwWdnBsbyHJnnnzp0rMRbKdZ2rUp
FY85KLkydqDPVWc+++dzqEXx1IenHqWw1aoaTWQcd8OTJ2Jl73GHRzyoo31e44BUy55y6YP/OnNk
X3qZ2WguoyGLg5Hh1olyDZh3Q+juzMsstfBsJOuN0vngbJmKAHUOqNOnulglCDenW1hdeHR7Nobb
0dLV3KE6qlsHh0jdSOUmfUtf4i188ZW+IXq/RiT7CypsDqcNAt9ObMg3rKyNuT39CAtvOA+pUP1C
rUlJFLkI9KdIql4sdp+W07unL78wCO3ZEB8CHeVwjYTeASa5o7gSnzsdMmrohPjcWLG0P32fpQ85
G+yR2oatnaEKdQai1l5PNRY+59qZBfvzCd2al80FaWcK3aEbVJZ8mNLknfJoY5IdknDxte9fe4Xp
1d4Nd8+BjDrgC+0WKsb2ZZ3+cEqsgb928dmAB0+cwFPl+/TAkMjG7hPd+tpcYs8GfOCEaaDk1BT6
ZYfnvEmOXdLL+swIXGrY2eBWmoDKKMus4GXYF2bubEgTnbn0Ut+cDe4+0zTdSPgmUjDWa1lPXbWs
brwkPEB3+1q/tGYDPOiaZMiyunJlsIeZTX1g4Z2p2Vl4fGu2OFc+9dktWAG3DeQtGGK3Mv096q6t
QGRxutcs3WI2einBUFNyq5WrIkmLbfgO3fcIxlZRnXmHhYFlTTd+1+eLJst0L6V10/pZTSKUL0Cu
5Ntq/CtV/a81szXNfO/ukSVGGgQVM1zpvUqGcFPvOpDztTDP9SNjoY9as5ErCVvr04wREOpBuZGj
zFvLTaevggCnQnnQnMu8lvB8GzKKIvMRClNL7d1fFIXq4MULGHoF/MhWkcONqSDHq4YWOkOq+MZz
Qy74xVfwaezGGHfNXMjHCKZJT2I2t34O3eB8c+pM3km9GSFCxarMCasViXTq9hWnPYxajYkddRC7
sogT5EqTMSFs6gpPgUQ9NFWLu+YoMDQz+vqAxgUj0AmYPcqpcRcGZXvja05w9ImJvoXJhEHq7IrI
dpSr1gN1WxmKzyq6qnqJGEoRmNVjXXjjbSH09PF0J1z6urOpS24hszsta2TtoxyTjI3MKvm1S8+m
rkoootQ8hlDu2PdmmF41UXRm6Ey963+eAaypvP19r9NQOprd1LOjDE6vA71lgFP+/LXnns1cZuJ7
NUVHGNHRm1ZARF8DS3a/dO2plv79gzfaYMWWmkxFHllJjhc4UTyI669dfDZnWXVKhRzAIb6Kcak7
3SFTva/NtHPK2Zg3XiVSijx1G/sea2hVhBaKdaY5FzqhOZuogjG10yaYCuetbh8rzb6SxBcvPfWg
d/NTxcLm9C1bpLHR1kjR16rf705/7oVOaM4mJgwP+jhL1ModOir+AmqKceOg2uDMpmIh3kfI+OOj
S7hEFih4WPrjOnpu26TYRAn1y4lUqN908OtkaoYex6TIuVWSCPZPxBlPk73izNy+1CyzAdxT1T02
sKIRx3kFCCov3EmDdrYqltf4ZAzPi12iKk91K6HwwzezbYsIp7HPxfWWWmY2glm4gyGrFSY1CYuk
QWywnN7mQj8zsS1c3pgN4rDpIHBDmXYR3eCQnD2VgfdLDuQzBXBTr//kwxizYewJOW6SmH0BAsOL
On4Rfe9ixYOk78xgXnr+2cYjHkwchL2scsFBXwVWvS9G0tuZ8/P0uFjoNpOq4P2QE1VfKsb0/D1e
Zoi8y+jMh1m68PQ+78Yyuf1xrI2uchVMoEhVr8azYe2lS08/f3fpvE1TjzqJymW1NeUWs4Vhe/pr
LLXmbBQrikQmIoWfiod8u61Ne+JlVWIXWJhjIU30v3ZO/1Nx+u4NTFkZjaCgUQtRtDAzyocgQ41/
+iWW5iJjtuCqUgprb6pc18YRc8bUNDBkMb1Ng3oS7myWQdPFKssswRgobam5elhZ97pTnKsaXNjL
zqsj817TBZVZHCdGhax5fYBJfk9W6gcR+0s9sM5smRda649s4d1XDLUcAzOZdQ5sIWZ5qhsG6e3A
fhEsw5mG+gNn+WR867Px7cdNCbuU1a7uYljr0MOHTZv1w7YOgDtJvRrcaVWSvHpJFe/jUsh7gFTd
RnJkZ6+PY/vNRhPxE3Cgf1FHeCnULZLt0aeIA7i2cCH7tRfgLNTLyoioPnGic8GnhXlDn80bgx2p
BTZhHFigOlPJxA4Y8sTZ2ujPp70/8IR3nz7JoqQhsVW5XvZaxCOy0xfi+Gc68FK7zqaOIQxi7ACY
sqtU2bIv3UZy+rMdsMNT6/rM9LT0eWZziOJDy2qtGMlgZV7JY/qNcBYRasT9pwfhwhylz2YSEkoJ
TAn6JjblZDZqLDIr8+30tZe+z2ypxxVDjfSB4VX4xaWFcYtXAtBEX3KDyvfb6XssPf9sDtGNwCiM
Pm8PSRLkD5CbjPXQmuWZRU2ZVt/PhtVs0S8GRyCCtptD4TT61k7iARtf6WWwZWenDLq0M4vE3wEz
QATf68qVEXrBNgPHu9EHo8N2Rk/uWjMstq3W1xsnkTE+DFE/peBn9kOkKV/bVWnz3QO5WLswhuYg
R7a+E6w8VLfIypmOvjBParPJxSs7zzTzUWWMWhqzmCSuIqmmFgOk0rpAgCCvnKlg6XSTLt1tNiMI
NY+rIUJQH+Vaf9VoUnDd9l1+KRTTuLRSC9S71Fn9184386LtIQhzqYzIOVDhaB/VBtcLFLXq5vS7
LHRPbTZFeKRWTRT72gFhd+lScaY+dYnUvZ6++tKXmu76bnYL5JJat9ZW2HNlN0On7FPMNLs8uDSF
Agu9PtP8C3PQXFZnIKdGKMcRsO/AX0bmX3EqfSus5v70Wyx9I/XjW0h56+RhypEH82Rb/q0OZ77O
0nVnUwMmNxkpT1t1e8474DvEix3m9pl5eenis4mhHmt0mVWjuWK0NxnxHHyzqZ/60heZ05MRFBqk
1zjFiCy/KKR4o+RfPGbMBavwCcq8NQIEOylYxJXcWNI3XUCD7QrKG772+LMB7KjAtephhEjkq9cd
J49NkeNTcPriM7TFv9UKljqtNu86fZnUHs4Zkea2mQOjk0jtvvElka6igulUl2R/35As+1YUJqQu
DRV8gDsofRfHicRLAcTmHhrOMfXObTIW+sIfkfC7J9IqOYUsnmhuTV3aymwRnIJ7PJx+34XB9ycP
9e7ivlDlDKxAdQjKjCKawG+bO6sZ5UebEr3vp++xMI+os02A5osMpzSnPKTwM9zCKJJ7WUuye13D
mVdvTR/nLLX82oo9xwsaypBqTu1jd1f630Vm7KDmnrn00nvMRnwlvDLRAlN1vSDiuKX30loeqYft
6+hFC5rXTqm97elPttTms/GvqaNRAhICxp0j1MGs06eUU9196eJ/diPv2nxMpS6CgVq6nj7oF2OP
HlQfITF87eqz1bwczCqOy6ZwTclYey3K4k4+8+ALO745tk3pGujLuV24dRnjQMqedZsAetnXnVS/
FX4rnZkEFhp6LmD31Hocijoo3d4IO5R3UrVhJyhW1IbuE0km3wqu68xspi009dyGINa7ZFTjsXDl
Oi7GfabGkbaSy5b6w8zxcRfXMywsG3hQVxrI5WCVqiMm5EbeXti6bD9TEhy/xLJk/+UNA2pqu1Zv
m0DIN6IYxJZ66vrIJoTNt0jIVscs243e/kBAVhyikArVISqliVWoOltpLPtH6DMafmXAkFuYao++
alBg1znjY17gCo6NDYyH0z1lqTmnL/KuH+YGCwOejICJwxrrF1P6i0KIu8RS/sIg7cfpeyx93dnc
k5ZGCFW4x04nC6JVF4Tmihqecn366srUqT/ZwP/RYr97haZzAnsoKQkgo41nFwrbbUYh71EVZXRJ
9Vj87GASOK7iOneeKJj0bpKWwLzkY6lc5Kb2gOohgZAcGWNFUaBeY6RldAlV12Gxj8xUPidwmkS5
nz7pbPKixlodwHLCZTcKoCDtSpWGvTMAmfClXYSdjRMmTxbENIG2oI2j1diUz05xZglYaobZfFaH
RAOCOlBdrYjCe4BY0YVDLvFMeGJhvM4lkYGtVLUkiHxYIYWqI6KC26BivTFBQ92h8rS+a32VPp1u
86WbzeY3nfC20zIeDgmHrCev6uLNaBT6OsxaeaN7IShp1jr39M0WDohzgaNMMWkeJsp4iGJJv8ip
TVkrdV8djdCf0nzWeKi9IN6lBQKXQMFT7fRtF7q1PI3Yd93aigRc0VCRD4KFGsQ5VPPfptfUW8DX
+kWBIx1VeJJ117WiPHNQ0pa+q/HxnlFTyU7TmrxRF/Qw76r6Cr20+KaG1Lj4VmGQLjc7byvy1tpr
YWNTHzraPzB1xCMp71LXw8Vig9g1JcMamPdJ2IqtHAvx4lOMjWywT46i9iSMs9Xe2oZZlTz2YdA/
Dp6jPk7yXWdVW0Z2k0rZeNuPcGKMSODASRUTRaB+ShF66YGdHUzqpbUh25hjWhy1DoBblHjOmTVu
YaTIs3HammnmBxFHbdsKcfdTtBEqwGCc6U/Tx/xkvpJn49Coo6xq+qQ5eFmJ4QHG708eBdoJKuEh
OnOPzzsPtOyPDdmpsepkTdUcMkVScS6sdPm6zsv4LoDlv04yLdv2I/APEajDuaVkaSKeC1wzjF9l
vW3HQ9F66S/PL2r6rqqitJRGQ17pIpB+GGYXUfIqZLcLG/X3xHIAQDzW39Ta8vECpZzFdVLw+Ewm
YArB0eTk12X5BWZfvTk9spYaYLYeRXnGkdqkec3R6o8kha/qsCTGPlj/Yscv0sIWVlVZ/fj5AznJ
OLO3xJQ6VbmMItUCmaXXP6CUcDhRY+PMm3w+NYH0/XgfhJNa4adNc4iUXnqwSh3wb6BFCO5k0YFd
UdQfONnqKdjFDj9OCdbtl/YNlGd+vLMn8OPIWBoPcqbcRb39XcYYI9f0TV3BBjjdTkudeDYDOkIU
fe8HWNBJHcBxWMjlhW3VEXjRISbCpkmZ/mDnuPoC9EKStD19289HP5TBj6/msBvUKVbGtCMInltm
p42cAow8ffFZhdi/z7bYMMyu7tmt5lNqTamdth0cOLUNxdDmplF9TJlLfOH3ZhlisdJG5YakVbox
tCx3kzSlgKQt6u7M8vJnw/4/pyEoeh8fpImwZMahNnWFqKUtxRHQmhxo5RauQ7dVj5VE3/jltion
I92IwhHDlmGG5Im1LWXoh1qXYnmZYEVaUTf0pKr8l9OZ1pkZ7PNBas41iv5owc60K2WvxkO9sy2A
t20Ad4hCgPbM6Fm6xax/0WeSOshKeZ/FVEc6VNBvHXRtu9IX5wQnC31prlEcLU709Yg3F+mCTVhG
m9wfzvSkpUvPOpKVgByGDyJc6jjDTqyDsvraALBnPcNumqEcO9gIup2Vh6LqwSI7o3am4y189bkU
WUN8ilqQvYJvl9SWanW8SaUBLICanIuALQSQKCv/2LfrCvPiIQ3bQ+c16pPtVWq9SVIDhKsilTh9
IgGCLqzrb7avoRatFQFeqm2UZBs5mbLxoq7dywoBn5WvVrz/mSabFWf+PfhnS38S551RBSR1bfTY
F2YVWQ3+ocoEdZ5QlcGQwtlKPCxX1SgHP99NvsuSF8rnFA4LC8Zc2pxWMaHBMhioCn2utWwPGmRN
yg+C9A0LsKuPMGcQc52e6xZaeq5irlqvwjNAV/ZZn1j7sa6U6xTnzoOVhf6ZWWJabj6ZxOYyV9Mz
CtGGQ+JCJ827VeLlTrGyBi38rhgmcDbMqbtN0xjKmVdaOMKZc7gwXq25JqICzd4YmW4Vt9ab13fl
o2l6/cZLg2iPMXG+DjugeSv+ZnlIei1yzcyoNiqxBEgtkRadeZrPtxmmPetOo17a0GXKzpVwY/Oy
YqtZMgnWYRWrP0834VKPnUtlu2oQOG5ViSvjzLjzYnUgSuBEnbbqhV+Ga6PC/sOADPhNtrO03WIR
pP4ySnA8Z6aLBTU+RIePYzkZkEI42Pe5ul+/+Gp+3wwteJcHtNMHs03cskhvNHzUrLzapZm+zfGc
G8Nmp1r+X4zgtaZK2wzkz8h6G1LXD0qIoEuMY6RBkinBiTw+kzBY6IzW9PN3JzZmEj8xoZ+4rQKO
Puqq7KKXMSBdSYn3NqbN8F12Rudcxm5pJzGX6YayBhZsLGkaI+mw/tJDHIKlwgfog8bxBraVpK1I
3SlvEp32VekUTApY4LR0D6+32QKxLc8c/rWpx30yDudy3sTWAxHJRsuSwZjDqTwvYB1merluqIjd
t2zVLtDTwcRqNqk1up2joUBLcVLvCql9JujyBsXa9CE1hpTjmnq8qSlWX8uiROqg+1GxY0dS7T0W
jY1lOPFGoJ7bepIp3NpTo8vCyYvHWuq9bx000Rstj0DHqTHTwZmxtjCZzeXEeeZnEjZPjdvrpbS3
hJ/sG10CaJ5G50SeC/vdOUm5kKAOlzWOMEJLvQ0Fq9lBGgdjLbey5Fp9IF83lITey4XUn1mQ9IVm
Uz/22KQ15DT2gsaNfeOnZg3WcxV250onlobDbBGOR+QnWmm1riw0PDBFYx0gUDnYfgmI2F4U3enV
UJ8JXSy9yWwq7IVXadS0Jq6Gc4VT0tOi8Gvbobn21knxrPYiX7ghOX8l/xWSCDg9uy489P9wMtXD
sAfoDrfbKOVLWfXUdV8No3v66gs9dq691Ts8CCU57tycuPk+KtVug0aw2QVgdc68wEKPnQtwS7lJ
7R5eGfKPSsB4TqRdovoswdU4jpctC+9R1j2xTsyuO9PQS281/fzdJCtJOJjUpkSRXGiAiSusHO/3
Qpav/TQs7k9/uYV1da7QTbos7WPJ+1NhWV5BLA6uwP/68soqHOfKEHhEnPmACwI57Gg+vk6l+J5f
NRRml22VwUONtgl6wm2dhv1FTsBkbQ8CnHya4W5ZHu38KRiLc/uzpe6nfry3ZziK51gguuSwh1c3
1rBIsO7cfe0jzoa/p3cUUFh9iglpfwwldcdp87sUWAe9Tm9O32KpL8wGfSoZoWmmLSVClum46Sg7
m0E3x1UTledW2YWuMNfs+kWemZkjpazpcrlq8+LO7IN9qTvjukuCp9PvsXST2RYni2SqhQOORA0n
aVcbqokuZUQvBkm1e8MfzkmIFOOPWuiThdqY7VGIpNTCowCd4EZU/PZrc7wRig8FJwvxCAi8Qj9w
dMq+N+OQ7H1EJ0cHdPExNHV5lUeJvzY4J1drpau7J9AfzQqMsqQo33o/3fVesvO6X/FIJCj1N6oa
EOglZdcmzoVQ8k0VNy7cOUAme6VVt6Ad19hEbBzIdZAvthYVJGqS37GN2JdldWV79qPJ39ETZ2Mr
PhTTPIXp5x8j34jXLWk5xZlsLbZabqw4yf+G30VJZu6tPQO6jjZFU1Jk3ECpcNMJ+/GYK6FrBekV
u4iV1DxDgcXADHRzpDiwmdSD70kx/IuXICMMYkD2DavvJsjiMbfeRCNfpjHCvJzwtQxouKNUSZpc
3jxppw/y78j8LmX+lHo6As1GCNbuk6k4axLVJGJr1PcYotQruSKWFCEmqYsMX73xwe66nRjVG0rS
dx40du9VaMqtY3QvepX/6rOblp2MjJ8OHPsu+Uv33iBbryIzxp+U40ajRGtHKan27zZ6hcko5w41
xrjWLy99nMcnM9RCytej5OCUuTeVAsyvW6uYVTkPVWqtPLuAsXgXh89S661BviZ19BBnuluNAIPU
Bw30uA/RKcub9aC8hBaGPlFFtZm5K4r0oIXsyMIUMKFlHFAZrjy25/aIM07yu0uLzRDfCdm/o8px
V8C4yCfcMhTu0rTXNp7GvXVr6+qxS2I2ByGt0r9i+eFmcnXwtP4Q2eUlCvlV6R/V6jkb2q2ZxK6a
RnCzwlXnvDbpmyfXmyId7wvbWuehtw60Z6/6rRQaWdqLWg2PeXcDNRT7F1FuhqjZ4Qvc14+miuGb
p67U8Ueixrda8Ftg2YujsJ3cBGEt1noobYTvDhA62OoRJDYh1xsHTenrVag3AN1EsrZqJoLmrkwg
DHu/SVqva3CGwshat9a6A9zRlSnTUXxzb3tRuM68B725x0nnzmPhYrfOLfKVjNMwXk17YfW3plrf
gYq6KZ3ssrC9NZt3WMVNO66kOtrBqtq0FcAr5zXjD3u9vdS74NaxMSSqVkanuoEqbbAQo1MnlAzr
az1XqGAmNheGmwmeLfQGbztX9cMdQGQ3b0hnmw44RcN7oYaMI0TFL1TqqrV/Q9TmXyOrkNw8KEh2
q8jf+GXKHt7Aulh6G3N7x259O9Yk5PN7sOVrKCd7mI86h1CChrmBy7U8cPoCB+YFbuDAcdX0W0xD
dsaIFU3wUFuKtNKM9DLVKdzNst+EIlfS8KOx7Bs5v8vi29pOOdsPN7k1bpoOU8SJZW9jYYtg1ku8
VRMcMgh6Ht7FnZ+ygr7UvY7l9riLtWaf4NYwQjJX8h6R+1OplTf9OL4o3aWCbXGL5na4NYvrGjBf
H7drIiOpk/z0JDDLEkF0zTlaanQEnAaOl4TXaODJq2xL1doQHAJm5B9xI3pVcg6/Bcfw8toyXhMn
2koGJX/ta4CBMs5ruzBWXC0SDFbxYAXdndpQWY7wq4iDTQeBDK/0rWEZv8YUoJKwy5WM+hK7XKo5
VrX2PQe/JoMJb4xXM3zr1ZdABYtpkgHL+eXCQ+dBi45xT+lZ790ZkuWv+6HYeXjIW0W2a52Xtm3X
GEA9tf5VOVIh2PO+9qodQGq3Dv3UMfeBauyJ5G9iudgb2bOthBe9b7uGeElUsghK+buBVWcO4bGz
NRWKibLGuP1YD88FFvVJ4NZ1duH3N/LYPpTFVVpCnc2vpM77Abp/LQesM4Z6TC1njRfzlazKa1Vo
a11nlhsA6nMkT7tgkwh/HZvE6dRyp7GbDDEQkQZ5O+bXjs3JXn/pRYKzNJON/nuKqMpJvpOytz65
xThto1jpox8/676yNrMaILrhdvGw8RK0VfSHAfq1WTfHQJ48r/M1TP9VbyTbIfhtl3wG+2cWpY95
ol71VrnCrPNyKGgSYvbHPEjXEJq3cdIwJNWVVsobpga3YKpIteTGK8qfShrv1IDeDcuXRaK/mqis
ANouzC4+eEjXtNga1wnQ2iBhhPY4rubROnC8H0P0IPDwlgFKBv64y7EyDgwCFFb9G9nCgerNNaXF
Llr3tVlyIgydLb5cq0h7kjv/AA2XJEJ222KhSCUpSmZowiGUVcpGlUsIRYFbJNG6wMsjKX6qzU+R
RLsA08ICg5UMy3LO25imhUxwV77g1nH4Kw44y8sPam7IuBbIEWQc2XbKp9BpwoaJLe0uQHFCXuyM
CIVwCf7qwoIAZK+SLPOuc5xNrnOcUjZBK/MJ5dYwiMkF4vd/8XUey3IjQbL9IpghIRNbiNJXK/Ju
YFQNJLRIyK9/p2b1FmOzZzeLVUBmhIeHH3MBCmSRYxunVtOR697C5B74F2AdL/Zo2tcRAPcy3VZj
hDThggN9rfOseJjyTZxLoyS/RQRquJTITm28jFZ+UcKr7xSHrJojZ1PZdR9cEn/VOAcsmAiRrJP0
46Ap1YkdL2Z9bHc5EMaLgERxq+bNxEXohmahFhn1Hgm2gel+ZtqXtyHfx6cuXUlhcCsfHu3a/JqU
cSp68+YBAhkyA16ljWwejQykn8kc1IQzowzM1EhJxi5h4vjShIPN9d6tH1uQ36/Pdk66DIm9sn/P
yIRXDyJm2FqcTK0y7zmSCU7D/8zAA52SRr4gwtMfr+0IYKNS42E22vajyMzb7NYJqi5fX+vdsPMs
yd6oH1laoaiM5aIfTGc/aKYEj8O6PDHy7ZLVZSRc7MXb2pPIwLrwzSqnQ2lNxbX15yFyewvm7m5p
UiFYVyts8ydLIwk49yk2K/1SBrIOCUVzQsJzPtxNenFZkKpdShBwgSrZlOaAq4L5Y8nzLzUE5rkR
jRH12RTX0ktDDNm8Xap83bv5S1jirCr9Nknn5sJRsVvfOLDN8UPJ+6S69bk9vTLSAGBDhoIeunyP
g2fJSX0cpohPx/+wIwzeGuNS61MrnGe/bR77MjiR9Rh3Ezj4vlHRRhcl2MuNBFnzwb59MdorY5XL
H9qfgb3mxIXJ/kx4Qs2qtkh6Sd0i3NAui4PK9VWO7hVaNPHZQ3PtRxK2RQ+WXq9rTHbUJddOHeZF
ehmb0gR6aJH6OH0AwMuiynX/sq+dxhiLQTuTUCMInm5JRpnN1aWwHQqCQFvnT6u2PZLk3p1ywveA
WAVZDjTBTkuuRy1JkrSCjrrCSPe1D+fCzoEfTBPQEizcVvM6QQyqI0KwaYJGsXJttXZ3ML2FzTc7
H7f3wM6ar2oPwLiIdN6847Shn/BfO8U/n2FjFVZB2xyqwBAvptzsqyO7aQMyMoA3nTNGQxD0evu3
n9oly3pt0Udetlc9r+3s2cCzDXkoytq8ya5CqgqKwmfGb+sHKUgIHEZpvWrN9vUMPTwS/A8i3pfS
PvipXLrTwuzpl7DuU9252PQW1sPixeT4s4lRlvsHq6xeFRnLEgxRse/BcRzGToXQPkx1CHLSdiGC
GREqIEdIla/MUZQofY7ZbBiuRD9UXdKXxpDHHt/a/McplyI/SgMmnrPZsjxUchcJKMX9hkvW5BZ1
9RD1dd5jKhIZqwnuvBY8hpOCuCE9iNjlUidlveYPxVSpk8yn6XWBWc/pvnidd3GYelDRBGzhhNBo
y57jspIiDBxq1I5M0tAODKDKZtmn7dmpg46wV9sq9Xle2XWN7C3vU47qvGsPELT35ugXY6MT7Bb/
/Mps3zqOHzcONl2oQ2fRw7HOa5Dpvme4Z+KGDpngxjld87gpXP+JPpl4MEUFQ6FR2/2txu0TLbCr
h7Ddsp2ODWOaCGWJFIHpvTc+s6azHsec9nfWjvilp56clc1gRWwUZv3quvbeX+qaPPPQcxzmehVT
rmcvFfrk8DwfA3q0q5v5ipqF8L/L7Dv7PaN3Cq45Ps+T7Q7FB6N8+dR285hk9ba+dvwQa9g5zvri
pc1kRF6dtk9t6wVPBOWKo/ZMM+mCCZqpFpQ/7mY/OqPfw4AYq7hZ1/lNDSKPFmc3X5aMxiUyuckP
dauG45Ztw4UZuLrWnkWKltmjXUk5eP+WQhSvTWP7j4r+9/dq1HXSIq7zb7K8JrLu5aQ9O0N+DLpc
Hj3H5QlrLD0efGznxzrNXE59ReSu6wxXwoH1wZNDdxhMPyBLA27lyjVAICG1v+/2ODYCn0TfpSC0
vgJiUxZnWUiAD00jZEII5nxp8755m0BvAA9cskNRe1BGIau9Z/mYHnjal8Q1y5I3fTGb/6hvqniq
x99bNXVhuujnVbZw4UYmna4xTdfNsy9AjjgooBLQgoReDlOrstMtFpuPcb5T/4mteyjdPf8u3OXX
7qf0pmZgxvmQvloWYbvm2P8kJSyLpnzPDounP8wybyNZVuNjzxN80HOQ8hPpmWwNx0xM/hwn9PBV
GP8jmjefBnFvpzGdXAz9HvWJKc7t6NnHaZiWk5XvKpa9VR7qZn9IbXe9pumURr00s4fWV3lU9LtN
fov616ecSoWXf1mDR67eUrSsaAUzWVZqOfRpXT+VYN9uUqf3TftuT+bAghyPoySujW2N5wxmsBio
xDVYsyVwh7+BX8sPg7zGeN0cSTy3s8XKGGVUNkUW6caf3tZOqjMI2+DU7hBN9syXh3a0PRgcRfqa
snB/dcYc0szCt2JXTUUp6n2RnWwS2wYDrqi6/meaWUBjXGs/2N2oDlZDOGNDK1iyrxS1m3RiSaU9
OTSelmvI0FTuHvrYxiK/M5r3Oc/TB11s1pEdwoYiPs2JFXfnC667EhAsu/G6DtLbalXqYnXj8qpa
AxtzJjO0kdqlnctcZJll/7d1OO9Yi/3SlV0xxyzGt5ZlrHNt1fuROOsFF8pocNgTQuK5qn4wtNdH
9WLOBNvM1XmRw3vdZfwsRf5a1GqPdVmrpNNqxSOipm8nn/WPajV9NtP7p+J+fkzt0kVsnc0Qpn3S
V6vuBxgAP7JcAgz7vM8e0n3wjlXZBFit+ZJpw+xHe+mKB3Ng8U03tptktEhP5hDkN12u9s3Opixm
HitDaKX4Z12ICWbeZaQ8i9qIi3VU0eItgIedOuobSOdBE3CrE0kH9W/ZY1yky0OT1f9Vtfk+2dPL
KlwdibR6VtP0x5yVDcFmeSFZxjs1W77j+GzqBFOD+sjNACmaaLXQK+yPCnjDm8NiZzIKf47bqXrR
A7dobdn10Z194zgG43vJkRjZNZoK/5CM01f2ydbVl0FP8rxAKkmMdf61qF3EjpPy6rLjFJb58Nvs
p/1ph18LasgmY81qP0WZ9sk47oLxnilOy5z9U97UAB/Jh6dNC/N1LoC/qsLgsRTyrPDXJzUZBIk5
+BkpEHmRmK37qb1qesidtT01WhDJs/bOyRddR72/fA4MvkJ435SaWDjDYt6vIi8eVwXn1w686TRP
hM0vqRE8VtkAVo/IV8frjKsKliruLHHCN/Yvk/wOsp7rG25IPD2wnU6EOlgHpxXy2DSFvA4Gt4iS
Yo3bXTmhyPQTddiZ1+a2wrXhguO8Gyz5V43G8MyHf259/dCIsS5Pc99SdBVeJRN/bOonRB8L0Ea5
7lkk0/VlZo06ovPqXmx3X/7STFg8IMDkrEhk0/wLhFxL4HiuxrOPzpD0W5fuyepJcvJqHwhM62NH
azbj39hbPtioCuyKqkH+rJkBwifvgLetd9RWs5yDoQ1iu86piFnfDmELorn1In9e2bq7ZrwXb725
bx+0iM1EbTGNS9xoW/z1Op+90x7USFcpWHjtv9K1+1M90zaWWu3HdTPRAGvhRNtm/VitsgLRZdI7
BxRP17qpZE4ZbwafK3fDu0ER9+GMzXAoxIJVGlIjo7hqedmstTpYBXH2CSOU8T+NmzcemxTj27a2
JeSCYgEFNIx0V0EDxIWpbFH8dDLCXOTYWfwlALFfMeCZYTrj8Rycska5azF+DKl4hdZWf+ix91/1
6LcHsYKaGkaDw7UxLHA4nhtDiuQ0WtRmMpdHB/6k+gpYxh1kCjNZrBuUnRn3Din6Psssm4d8I+aU
zfeVFgACDdNmNdLPhXsDrtvZ5gUjxjy5nB5uexJ7SkT/6pgPRGl7LyLjp4PEuQVHUv70SeimD3PB
d37vxqajtW/ZpfNXK/GbgqfQ4ygBMCr8j91pMRAoU6Ebmqnuf9gmQBxvd70pymvW86lukL+MMiuT
tA/Mm4Gu/1E7pEPMqk1/FaAtm8O01HXLVFSh6fX5yq0FMKv+FEr1XdRJVhJiXuO8jFibn7zIb4he
Tdj+J7Vi74K1f2EXUQ0PbdUaVzxxi89SN6SjsPXyvgoLZz9azNuD4yJ3HyyL23knbdhBZBXKD1uO
JJtUfr7myGj89HHu/eoi+ln99QoajlCCa7rWs5P9UfOsY4jB7U8gpwFvr0sKEf6gdH4wFzVfuHAE
DTGYNQVxFEaRIlMyni1S8pAJNk8kJXP+Jhx9o+X9HpXtPxFpkX1uewP6aFP6j84r8ZHtjvt3nW0/
Nsw2f0yzrD1keb8887X2b1VhceFVgU1/UdZFPK/AgTQ5xn3Y1zs0MsO341xWRJFUnveIM9969yD7
fJLr7yUaM/fNMoT9Bccq+6Z8hptY26VLe4ecn0f2LvcprEfl3SrfWjh+Yd9968GpE4Tl7rSybfNs
5gQjuoSTJaqEmVY0++8lMFkIxy5/21Nfxa67DMkMKAI/SbAGp0yP1Z9GTdVPF/o2nyNb9umQkZFO
pT0Z2fCsC8eso8LXUNcaHmHWMwsK0XnNfiu/VnFvNOpAVLN1W4N+Scx5VFzn838K1YILhEjkcF7u
mct4xAyu8+xVbhwyswv+t2/yWLt1H0GdGJD+iq823XiE0q+FUNSWhMQTzsHsNfeAMDX+Gte05Ikx
WXOYVZUZ8ovGGNDmw3Z31kjT5y8AMUvQ+XMzlVej87pwbhfc+OVwWDalmniG9hG1NCdx3XJha3yu
12I3UfnL/qOZ0qOcjJOoAlS82X/xgfkx+Basm1dOMjk73/saIJZShvFdf+ulKF/usR2ttd5oJRLd
zjPFXffXmbefliPe2o0PZfXU1a0D06G8pYtzM435OFTEqPmbdzEL+uJS/fNFcZLzgDKEcoybZN7p
rJasc9ipqKfrXBfPCOEnyy+q2xaUXZinJSWtVXvI4LyFW9oz+Whm56Eyvvv5OrfGZ53nMYIN89oy
u0dvqGOQdt9+kSbZCHp0QnZchRdctVlf7J5Xca+PEyEb3rwdOaHk0cIyjXp4sCtFN1pzK9tPRjUa
0dpQtDPA8Xip9+O25bhti/phBA6WGVbgHpFW5x8weaCN/9/TRwG1m4nv/zYVvA8m/7+huly11U++
l58g25VF7NvO9JWR8Zj4y5B+uBDKHhl/UsY3Wk2vfQ4eOFSZGv60Rbu/Df1onAKf2vCeOW2L8G7G
OJZ9szqh6nKL/HOq6lu15IYFfGnzh4O4A58qOwCcLBeNyXkrjHUI6f3HK4kxMLl4Fqf/0qLdvAj4
U4c+zkT02R0b81/nD+I8p0XeRQhgdEr56DC46/Z5/W7X1nqz2qb8JEzak+SCrgG3KhDgs9NMa8Li
SEEkiu2+prVjvnCE8gIbvYwKdMr/lNTtnTGyYDH3M+MJXIxgKWFMex1Po91/r5auS6okk+RAyD3c
RWCI3vtOb07Y7BORe0LOH10H983wC/t9lO5+2yY1PHWlOWPHkg5qsNptw4kQi+dr53s9VTakMT7E
9Jx16Ktx35vWuS/vf7TFnvaj9zr7/nLV63+biw8gXMu+88PK2+ZTURGjSMWapg9Cjfa/fZvZozBz
PT14qHdPq2jtr9F3slPW08BTnQQD0wtMpX+MugCxjXvqRzBk3ZcP0fPFvpNcA68b/WgaVvfmOpsR
rsMovq3Zos10bOeY1pl8hElnD7wD9niDvs44i235/whRR0eu5MXJ2uxfydoOUyt2hZ7zTesP7drb
p7mBqUvt7GyUmF7CzC/LP51F6oyCsPlqAUW5+XXLvdJncOOEHHMoSrbz3TLZb8McKuL7snluFlng
VN+CqpbPIHDh7vFWD3zBS9lchnFBLs8Cu+JPmRsu3rUcH6pta8+k7ttPqWvTWEJGXCEyiQLGuSeM
ImbtBH4nWPnqsKeZc0mtzU9Sx17rk1xMegMv1czk8+JLB3bAaWyRPhA6lLD3tj0YPzEb61/5NqbF
pVadLZHVJ0a+vqHdikm47TeHrTM5ggqWqOJFBzIHe+fA78QnteFTNdMPb0EBAVqu0gfLrhie2gX3
vudu+RgZmx6n2IL67gBL3SB9OsriUmqrerhoIbw1hASuH1gel6TIWLUZ4nneZMzzJD/lKMFAava0
3FBVW3fK1NiN7D2u6VWNqfrpl5573vslZZq8VkM0lJRRJIAHwS1TOn2b0b/vGRTZtWfadc17tzxb
RWPreHG0hm1bD3I6TXkK3JC48+rR9+BsFOnU/XLnnfkAQAnjoBo13H8Re/tr0Rh8EoPQJb7v3X19
6xDnurX+ImmAAS5Wu4R12Nf2B8P28VeNoTCLhZF1L/gBij+EbqSgUBtVxN59Da/UUBPnrUfl3rsK
oZEqne0B+YewD+dXpxTqPqTN/ThQ0QFcWmcjmstRPtWsY71rofZPRyFK+1A5fqwBbjhAEuOntTc6
p0u+Q7qalSsMKa9o8rAaaOJpUSw3nhm0noxdCSuZ0L8CZlNN/huzVX/YhNsfdJ2JJa5KYbLTNFj7
l7Xk078p2K0udueSqm2chuU/o5D5mc5h505W7Q+W0MYxajbukHp35t+t329fLq/IlzJT46nOu+nB
yJ3gi8T/9Z9Exz8M82R6EfWrePSl9BnKbjurVlOX/ZsyS5NIypTge1wJvQ21Lp3EX9MAOHA1ngZl
1s/BpKurUbXya4etCf3Vc99UNRd97DMofpNz4Fph0Fr6u3GYxN3rb9ZuG/MeHc2UV66Ff3/SM2Pg
T6UV37cbqGtrlqI60xl3Jq6QbJahb27rNahxnzP324EpVp3JAHfby2Nbyu7DrUdwxZijHoxyqD6K
VfmYQzatPlO5M57p0rQ5Lca2X83FzvvIsoIdtll/Vz2rnM2I0DSm0Qj9rhrXQ+5IjA5LzyZliAYx
DqEWzgxSta/brzHN5uxUEbFJ2mvVex9DsFqnPffbf9INdOLyXaGU6AWJxd/a8dkr6/LLAorzJ0h9
NCnZcBZ0Vb78HFsYYfkuNowMIl0/ckJ/HwCWtX93xp6vlprAlleIv+jy00BiENDUx7SrFSAujwYI
UX3xYyGXeokHN5gZ0d3l69Tu+Ph8T1MTk9XJr6r5KduQNst7sLwZfnqbpxfSRJrf/sSUALa7yaqU
zmC/stZts9GArntsLD4lzNKBQX06DYlsDP1We0Pb8PFHRBwvWPco2Fv7uXQYGHFHOE8N4jVd98jG
fQnvRjHS3jpywtz6haQN8xfpns6Jna823vdSMqIf9kcpe+eSZ7V4bljxjEbDrM9lvTUIobm6eaIw
z3uL+OA1JXkweHSvq2NYT0Uzl4CR0S5y3bEMxb1cR6hExo+qx/8tlk2qRPQ4SoXFXnyE498BNwZr
/Ib2qIuwkxYK+dTWMXl5TQIYjYfRsWS0kH0dp57rXarA4lbx6u4j8FYofiN2CygsPsztiRWs9inN
HR5xb0gzKLHm7H10dEFpjN+GE9EbGIMJwU0ZMinYvy11b1DdfMVDgd116JmcMKhbg7R46hRbXdXO
DK/LOprmTnT2j0Z2zWObGjh4qFY25Ca4iJGjeRKwPnjtcWgLEe/ZkCaVwQiqBpD0xG+nftk6w5vh
VXp8tGdTgei2muAMKUn+qN2AI72t7gDjdiYtYUoBRkVVOnivSgdZYu5ifxkRHs7bNu+45ynCdAjD
tU4Cd9/OLKSuRZgWEA5Dn3lnGJjC/dw6N3sbOtEkYjNgtZXd+Dr3i3ouDAmP1KuY3ops3J4msgo/
hw0EnZGNxnWtzS2Zu9T/NQZcDCHkDXHseTcPJqstzNf5Zq1KKhR7kumGFDeq3ER2WHviALkb+sjY
OzPq6AUwsPj6vhS6HKatV0cXL9jXVC7O29DK8S2wGni9EOZ+NJ1bHszR6o7eOpaJLJnDy8n9XjYL
3TRHNYpJiXfQXXETvXrOlj9mm9NH45SJUwYrzQ7HwKJ46Sv4dHHB2Dbk7w+edlcYz4Nn9Rk/zeiu
OH+IsQ9dr7UDhC1tPfFU1XVctPa031q/nD+UV+jpfZvRsRMnNXcfka0ufrZ+Zn+nveW9GxhyQTTD
DHRC7l0HQr1LqBd3NY95TOSzAEJPsXpWVoPhDPBzTS7voodfre8Y3Zu/+uqYT0P9p2buiQjTpqqN
uGfJyKibfL3nVQgO+HmbjbcpMzXz/QyhApDyvsrT7JiBHW4bGQgoDlMyunpKpEidtzYnKRty5IRo
Hywm9NygAUjIsD9kWEja+A53fmUBHY9+UG+ACimkD6k1GxhKWEX3ccZGGxOMZJT9mmjfsk9mldV2
qDzb/W/yszsTkKJV1Uz3GKW55wICdDSzFfGrUPi38qapX1uoih8DZ/PRH0frwbZ7XyaT6ZQ/Kls1
T8xE+8906PYviEb5GZJ1eXH9QZ2rtkRrLxpxN/oBIhTcOhdn7edffW9XL1nhf/a4nb44POszMqjB
IjTXVeu2zfe0tvtj0y/bgQs9fe91Zl5MrdrrMnrlydwxbPlK7lhxRhmc0mm2zs5gZR94GIIPwRXI
SbLZfKFDBZRxIj5icxEZEfezc8YXlGxTnzexB6dFodTX20vmqAIhr273V1dyCGPvyncbf8Lq/9sm
zopizdp/y1Tgz1m3yW0TexLIwJ67XCcTcHDZW8x//XrAmNemgnMkl4MG3dWltCGDcpNWB93LNmgp
7/OD/jKYTX4yTJO5RMpVGdMnKQVH17Ium5NPj32/w2FeZ8xb9BqNHQ6SlQ7A7uv7HMjiiTlreq0J
3MjCMhPytV0XXgJ37mKSNfePPXfLH0a+mu9VJ4IjU2PdRC44u1etSEBJzcm+tcbQXyZDzAxMPR0t
3ehcpIHUyjmeYl7j0jgHy6BfmDJASKr24m82Dtx++WJEWiGEzUhZxMWz9bOuG7I90+X6QTiucUSl
XZNqTrlJOR30rat1gI9lC7pHd62qg0qdncjMaQBKosmLyrXsnsC3F2YI+sy7gthbMFO2Hfh5Q+Sv
nradq70wCK4Y6l3dKreeUMCqOOA4bQc5nyXcqzflqvu5maMtQVBvludsn80j6T6YLxx6oHPt5x3Y
c4eDvduKv0bdlV/c5V0GyDkgh1M49slaaE4WK5MXWWTrp55ItF4CK78W9VK8rlgmA4aMZcEyEYaO
MjKRiH00T8Nnqo63llFQ83NRhjwZLDpSRWMigDDurR0KXtOZiLizIZgIW8G3vRreQ+bvXazndTw1
6XrHvi19a4beaG7HYU7V+zrY/WFyB/tz8IzqiDCwJaxR7ifEpf4Xa301VW7ekenGA8rYWdcDyHc2
m5+4ducbE/bgd58Z9inAy2RcGMyvw3FEk/mb+/mMpad0sotfreWtALdyluuk/gS+Mn4HWbElTMHa
yAFbN1+ovBoiz1GOHpautHCRDMHJt1nzACOUvkkrbz96Sj5uFnxuWNE6dsAMrCr2uBcx95c6OTwt
35z0IKKNzv5bFHTf+1w6EUJS5kM8adODQ3LPO16A5iltc9bk04FBbUQUnogabfgJekN55m8dHqzB
Ny88DBLHnRzCTLKbLi2mmjxT+ryS5M3QBoOdzGSPwRjNeGG4FawfvTDK5x4pKlal1z8wVydenAkd
9NZCXCZ6zqufebyLoxN8+9aqu7jyahWEXp9j4pyKuwV9HEVTxS13fkZrLTDIKXt5HBYrzw7S6trb
XO5EetVZzTs0iDmcmzVPcurw15yVnEPn1dlzOjb7taKifBgmudx6k8ZvcQL1Q+3VFrWlzbqcbRWR
S772cchzEVWGmyZBTpQAXoSNUWeHygwf8WiTAIf8u2w8mo1H5MNQModlpTYrsYCa1oi3wgflHS4k
Xh3N0gO/3meYbb2F7pQspUtWFF1cCLW+1gFWsnzFFZWliPN2s8iTV6r1YfMX/OcAGNSx6efgOo15
ju7v+fyH65Bfgc3RC3tpetza1H02JrVh7LXx6dD+VY8N4Z0vmU7FpTdsItDKVd1nytaT6xbDX5eR
af3gzNJ6CjZPE2VlD95nOdX6pyOE9XsZivGwqKC5cnrjUXbE0ukwnxmrHoif31U0cKT+qbeRxSDb
7Ytrua3uEQxtfy4dbs3VHq2flXdnUmWsK+B4prYbDi5G+3/zNs6PYlLNGWGfN6gKXKhb4NvkKwDX
9jA2a9CcYKHssSrq+ZW+BOeIW2ZrUrKEcKDbXPB17/6F8AcjSYF2XRy/Xn52u5G9UO3ow14ERqyX
ynnY9ZD/gIbo5NEggiFRqVtyx+agH92U6KmxUf+GUlvsBNuu8+gEdTVFhJQ5V+Lv2i/HnpuTrZkO
ZqK2MMGxuhK2hWsxN9q7Z7F4zZaoYbAeG7FwafqWcZtznxQyz5zOmqprQcAJNED2fH9iZ0PE0FLW
D8XSXxChuwc3JlpTyOHrJKXfSmwZneGzzdmWT62xZ1OiCCcIQg0/lUnJit2G+VeLW3819cwqNYPu
aPH3Bo+d3X5xBppPC9raeWRP6dmlgvhZCCA4AybkFxnMInGK1H/TgzKWWPSSuYg2vY+gLZBfs9or
r21fLsQwKJJhdes26I+Djb+hM5Ny390Xbhj3dSz+x0ACR/fLYdIwxTuNXoSlsbjX9Jk4TCVC92LX
9qk01uZaDWb9oiZlY/LCWVbg/LpWayMil0PyPmThENkr8YrxpHplfKX+Zk1N4k+v9j8lPnBs3uvu
vqGQp5it5y1Jm0WEeb/tf6gm7xOEYEmYTjiJgxAbK9NIY99rZVzPY3eEFOdc5pxZKyNeK1oYxydN
j9HWHEarDDdt748lWxafBudgHm1TWxyVvc4HYximJ5Zu12cAMXsyFGu7hLLvqLtKlGIvn2VimMzS
+CiTOpb+QhpuWVePg+FlHPKyfF1BexCc6DnFp5YrSnquEfKZp+vYSL2Nmkyqd1XXyyMpuiOq1Yzh
tHHorJk1IxI12Z7ka1nLU9Ei27H/UJXvQWZMfyxWsm7pnnV5bC48sQ8I+SlVZ734ke5sRMSldKan
PqXqjmruDd5fXx20QN9f1pENA7J066tfBJO8GrblO3HXOoLhucNhNg+yerYnRr3aFd5HXmZYSMkL
mMIBAw5bqHo52GljnGpTLye27nC9TSh9twJB1IiWNlg/l9JkhFa15MGIwXcfUX/TN0oi8VpZLL+A
Z6MGInxJJJnKWDZsyhETZeep8hsJMud5HQrGcYtXBEfT4p6OcQdUAlFo6aPOHbYjsuBsXGGnBH7S
VJ7/e71P07CWZWdrGuwXb+m24EkbhhmLmWXad3v2jOCQC2XiYbMtW98Yzeyof8K2vOxtZoXml1L7
eqS3ph23VicIHqbVlBrZb6y+hOE5a8h4vs0+YE54XTyXhovOW6bzA85rtEPHuGfi82qmiOpRriwK
6IDws5UJwbWbq3v/7rqs71jYLozBzSPWGDw3MTMznW+emW71KRu4PGlhAsv/f9RdWXOjRhD+Kyq/
UxGnUFV2q6LLXsn2eu1sNusXipVYhkMcwyX49flGCBlkhJPIUUWP2Kjp7jl65utLMz9JGuJNOMT6
IxmzLyO/EYEuFpajE6o2Egt48y6UEa70yIuW/1ULgXhMBpQMvYmdI8BpTHwb6OMwIeFqbUdJf+IR
mlMoCIDDPNzA1zMScy5PpgjKEPE6zQjqLBMl58YOWaObjjgsMmskoCrVVyCCVjYOBziRXyv9jZfN
4T1BqImZZXAh+usAiWICov9hitMVQumlwXfPhmd7RIYBh0j+tSXb16JCCeob8mlQfErTjH+ycBLr
z9BLxsmQQuG7BdAOCntMSSJNrIIKnwszUsgIYKzlASNLhceN7Ci6IONkAPdfbn2WFB4DX+RDtAXy
PGSzWPaMRpi0EXxzfyDOw5mIgD8ngyzJ54Km4W4DF9ZMRdcdcYzQFKDpGymSkXht28h0klzBv1lL
nDYd4CyGFALFxQUR8e+IBygcZxbRwnyEa9sORxQTbY4AO/N6A6840IPcnSW8XJiIHt3E9+GARMoN
YBYTke0IxZ2upTT8Hg3y2AAEG82ESJPQDQmgY2rCF4QiUI4F+EhwFo4g2PlIMREaG3ByMaGJ6SII
WgGYdu9am83PUGJe18TM+liknnVf+DgFWf0CVXMiwSTX2N3QzxUd6a5Tu5CeSWYjdwquy2ePOCj5
LaIA2Z2tBckzioc4n0Usz0ei2hEgQTU0CgcBFX5iFTOEvljIoLW579gEAzJGK6hsimB2Z06omuE6
BofNs2SjFkORxYEhFCY8CrwFBzviJFB3D0clxRZupZDLDRHYjzwW6Sb4ishN1n9qgwQKhDg/UgnQ
7sD01DmAnHQJa5ABORUp9hUMkjNPOSXU06FDFo4SIyAnWyu+MJIIn/2JFs8SgSVE1xJWZwzBGTQH
wJcg2d4IcAcsBHkkSwiLpyOCBnpAoPhgAVhhOEcwTbKeIdu5/xR7CTYrTQ3SiaxZkQmwgijTrNCC
KaJ9BkCNleIxQjfv2xz1I5eyNjDB5Bp9sLOUi9VRaAnR3Is3IlKMaAAoRoNbzeOSBcEN9KeAY9cU
4C8zhTnA8thU1WQsqa6/5FIq6Irtk3nA+Z6ObujOEgVko5sw3aAki6Yp3CRxWd7S1vf53i3rrw3/
Xl8b0a+M8NIPcooY0Phj8zEqn03Dn+ix3nhg/tE4/5IYrH18BD9m939BqSw1hp3RXW1/bBlR7edv
vnCcQM/Y8vJp9eGKVwb7zvDbL7E+9yXp8iX2/FFfreHGtyKchpbxVuLaP7fPkLj+853yX/PeylT1
xxscMXW6JLjjMV3t2GRa/3C1MFY6uWpwLrIeXi+MfLhqsFlzgHfRvdNdfblESZSSENOJAD8rvOOn
Ur43UASl92Ssf1iu7lX0th8Q1CHylU/9wJP+o6kSQZVYrazT6VI9052K0JZjBKogRfxUyg+Gp3tm
RYcRBhjJujidTpg2GR7IQ0lltS1PpYwAa58aFR3G8pY06/JyKulb/UfSnBh8X+Bx5EEIxqm0H3Ry
oOkd7XdQyYNBkWFU8chUsqON3PVT+V4YWCtxq1beQeO/G9TwTFP3korTF+6V91iRjHvTpy3U32GS
z4wV9ke3BymoFfs07/k/e4sEG1jvNlkHSdtn32PRJvAu2Hqu914xUJcTPmUFi1kSkCuKtkIKz4on
dk+HNiuxt4qvbceB2Tz2wt4wPugY7XjKbMkR03n0jcoitbywk4lNHA493lFgrq+qKKvxS/Wb7QcP
jFfLIDHDemCyMFh7KrUvV7Rqc7V8szriHJOz4qhGq6mIjhdaxBwO6wy2iPlQzZSOga+TqPFVl7F1
JkExZxL3ZRPeD0aLrM3Nu2Uw/8ZY4uzFBvy8cpXfLM+WLXI1DccFyQXj0zVeTaN1QXLB7HXJdWgw
L0cyZnC7JHttrC9INpj7LtmeDg4KFyRZfQNv2T++4bKT66SH9RYZThLjhNt6RrkIiZXtFbNrIBvX
0suQ6Q0DwC7EeWTtb8SlUEs/8WKGXJiWj7vsXiVHTLjAs65WeOtMtm13Zd+z1TIx77DknAOpjgEG
R6RiYMk5haqUeNRY/9YyTjjueoYXvz1GiLAflFvwuQaphD26BgmYidECmlzCwtqBL13SNQCbi5Cp
hH26ZWqARZcg1cvEP7qwmheYALd6o1xRZ1oqO1isS/EPVh1LuwS97zG5TrEAceyhx4uRisGBXVJt
UcTmpPp/257yDs7DCzVEDT50apH+NcQB143uAs6vaeiIfT3EU8602F7wBlFEaXi06QZy1TWa34Le
Eajjn8tagSpnl7WG0nXK2nKePyL8fzaj39INED/2ytI1dPrxLwAAAP//</cx:binary>
              </cx:geoCache>
            </cx:geography>
          </cx:layoutPr>
        </cx:series>
        <cx:series layoutId="regionMap" hidden="1" uniqueId="{A023ACE5-1995-DB41-804D-F3E13FFD09D2}" formatIdx="1">
          <cx:tx>
            <cx:txData>
              <cx:f>_xlchart.v6.4</cx:f>
              <cx:v>Type</cx:v>
            </cx:txData>
          </cx:tx>
          <cx:dataId val="1"/>
          <cx:layoutPr>
            <cx:geography cultureLanguage="en-US" cultureRegion="ID" attribution="Powered by Bing">
              <cx:geoCache provider="{E9337A44-BEBE-4D9F-B70C-5C5E7DAFC167}">
                <cx:binary>zHrZlty4se2v9OrnSzVGAvSyzwPJHJnMyiqVZFkvXKVSNUcAHMDx62+gWrYldVvtc5/u0lCVyQGB
QMSOHcNfn5e/PDcvT/1Pi2r08Jfn5W8/F9a2f/nll+G5eFFPwxtVPvdmML/aN89G/WJ+/bV8fvnl
c/80lzr/hSDMfnkunnr7svz8P3+Ft+UvJn6yTzttS7vejy/9+vAyjI0dfnj1P1z86eX1NY9r+/K3
n58+q1LH5WD78tn+/OXS6fPffsaIYM599PNPv3z9ni93XJ8UPPz40r/oPH/S4x8/+fI0WPcm+sYP
MCMBphJLyoOff5pffrtC3lDJ4UsmMWOc4p9/0qa3xd9+5m8CGiARCB9zxDERP/80mNFdoW+kwL4M
ROAzJgSnwb90dDPNmhv9L618+fyTHtXNlNoOf/sZ3tP+dpfbpJCSSBCMMcJ8KgkPfLj+/PQAxwA3
4/+zjlpvZJT4kA3icRg7GZqWDGHd6iHUffYO2V+/0tAfLIjl71YMQAUE+4FkyGeIfbui3oKss9NK
DkX2RNRS7vDGxW4LSFgPxRRt3lLFZb+dCzQU4Vzjv9OpOmfj8PfRLG3Ul8KP8Y7qiZ2Jvwxhl21e
+CciOhG+VUpAfUoZwpz4viRgBF8rZRv9XOctJgc2EXUxQVnHWtQ0VhiFpFzXOCj3evRFbLZOgDSB
2PROjfNdt5D7qW6iH8vz+zMKGMGCY4GEDKj8TpxxHausnQQ5YDPX8Wwwj3zzgDPahqW/POVmKv9k
Repe+Z0GGAUXkJIKAnbpRPrKLAoUFHTIS3ow77u66uLM3PrMDCHWGd7pea7DdR27aJuK3ab6+cD7
9thSf47pYEhU8+nejO0UVZ3tQkT8LFR9OR1kN7xrmwHvbJYv0WLsZxJ086EgpAmp9OtIVpkfo0LH
HtMkAlPfdmr/Y2Xi322NB3CqoEUkwPqQD9749dYatQq/m31yIPU6H2Q/npTyqxD8YAiLQaBQctge
xeSx9KqLcl//WAK3wDe65YEggkrGGZecsu8EkNi3Q1uU5KAmXsVckI/FpOpIib6Mg0PHxAvpRhn+
Fytj8v3SPuIUREcMIy4p+m5ppDrR0LmApcWi49lWny32PvlbkJq1DZtKDaHtqikyZXMqiPlHmc8y
3OxITj9WAWa/hwGfMMCbQFKnDZ84Ub+yMNKrueKD505fpd4qL0i1yYaDq6TTNfPXtJhsJNYl7np1
rrC6LbNK57pNiVTnchTX2dyqbDsyYdK+45e5wreSeEPY8jzMWnvcZn3baBdh7kcZPFcu6jSt+mas
uGik0nXwwlrVu2lRN5EXF4Wm64bklbTrflxSiFHnuXlfGFAW9a9jZdJgZJdtAqhtTLpUXbK++IsJ
izHB3Ma9VSmv5IUG47Ui+iZrlZRHntGkzIZri/QNWZIgVt885cVVXkXuib7pEi7yS177l7mHjXvq
6Jfv875OAw/fzFheKptYIY4cs4vX0ATx/KH1toSN6NKxc+F1CWbjtVNtysftJntxobqJJd5CDBqY
K5JUSt/0bE/FY9fgG1Mk6QpxaaY6WVQkbPmeFfrsFSxxD1tLb+A2YYXkzu2nmVTabupWU3spFpUO
2yPtq6M7jV7Yq7sFWS+Z2XylDU6aaboypc9ZLa81I3fU06k3mCTfpljUIpq0gdXldZjIXb35l1rg
LuQDu3NfziW72GaE46d7U+mowzgJqDlPpdeG81yk43qkgT6XC1vBhNUePGjYCTXTo0QFiaW/9NGs
6fuBdndT06xxXww6GjqT7z2k3mVj2VxMLe1h0XqJfMqzQ+n1XryyJSpUd6pr3IaDXz3pBoHc1tuj
lfG7hm+7DbOI16V9mPGHBeD4TERZhcSy9qA8nna0Jkdq6BBhlHvR4ndtvKyy3hXGBzEY80O0FOmQ
oyKuiuzdqov8NOREhWw1oa7q5sC3Cl0Gy/dFD/Fc4SHidtt2dVaKuFCPauTLfpiGPPRFGxXMfgzY
Ct+QJvYm7h2nqXtHjwtBw4HLicUEQvBpzLgMZ10MkZ63fVagzx3hSb0y8BFakhMdi3dDH6i7oK3f
Lise3/FOl5d5wufOsvvRyvpDPSp1bMZs3hVF13xYWYVCD5EpHSa9xN7Gm9M471Dp2/eDWddbUeRv
PWP4I9dBSJDukszmRYSYmd8XthmOY2BIXKBqO2Ej1ogGLDjSjNvI+qp+HIK1vcP03bCysxRT/cTX
sY4y39upWW6ntgzY+20YD51ky36i1RL6TOy7chEPrf5gPB2krIP1en9SH0vTz2HRg05sxqdwI9Py
wPRy128EfRA4aodexeDF6h3xGA3Hsutjry/7S7fkBwseemwrM517TsOqWOs7Uw1VTJn4OFhR39MO
PwnMtnAouvFYL7g85Hh8axqCf6NRhHhpjcctysV466Q5E2KrcPA8fG8XvGedX6ctmm0kpx0tS/p2
6P1HKocgNE09pprYcK2y7ijypjhwr43t0nfXtdlo1HnyNLYLfrDLsisIf55V4L1Fmb7OhaRRO27D
kdJToYx5V02gJe5lcQNc86HfGh5XctURXbjZB1SMB8THD2PjmR0Wa30tsuZJZegul3J9q1hdhmga
3qFmrt9Kb73WNjO7xs71sQP6FNVNp869WlWIqxGFqI+HDZ2nWYR1Me/WRqfaNrd10Qlw4chszW7o
mrO/jNdlatLN908NOaABkN/vruOKEi1N6m4pxuB+xibOKxS521mlU3Fuly2dNU7dC2fDL0vb3IZx
OaOVXyf7afX9c25RstEyqVXU8zVxzwXFcssmgOYeH+xc3JY6OCyLCt06puGXrq9ugpzrab108NE9
sgTTmeGYcn3E87t1607lY93rm9cWt8nzL3CuqRm7eOr7eOmaFEMA80f0KpQtl3DOxkNrstQz+IYJ
vVR56CmAegQrtW1Srst52YZrZezVEH6RUkFs664UwHgUAIaAsHTwL9VW3wZFE/c5m/fDXJ8ANlKP
B/cEsJCT+lYXU2ik3mO4vYVwOUgICHWxA4uKSEmTzevi3h/iJWjOE0QZva6p7eqb6PyLexdGTdoX
FoBy2ncIJWrhF5QtadGSO0CAFMPhk/zY0zoVk7ltC07cUitIlKMhDNp+39Lm1k9tws1yM5M8edak
aNsPfZ62i7h6mzo7HckOjpFcJhocTavh8Pskm1HqfwJXStAnr82uFiJtubJLC+DfDCad0bQrAxq6
N1YQhNxPzKerGoMz57Gfj9fJmLSDaNpACK+MOjvhlu1Q8+xoRf5QLvLktO4OTE70rsibNB+9GPsq
ynmzy3AQ2hEn1Zwu7XpWjCRtNTvvTjqj0mmerj7E6I7acCuqQy7EpSv9pOjCuVM3F/UqDRqBn0i2
yVgABM59Al5yX+5Fu11KHQ58Bo8Azfc4MUzdtBEXZyse1cfFR2H56CzO6X4k6lZpIBsmOLkjt7MN
FV32PoF9bvRiPS/pOb8zQ5awVt+GTSe+IGFJeCwRv7QMfAqYhi/0eejR3QDGw+6KrTYxgo8djUcX
TUcaXHufXjhHJHTPcCGumZIXUhYXMy3hJsXe6dXpUgFdcvdQEdz1YQVE6tWeUXNDfn/xSbzUQByW
Jm28bF/2U0gX/xJM9S0bpp2uymjLTeICe1GP1zprbjjHCcE2DMgQBwbUPIAeffBSMt17AbvIyaT5
dPO85ci6XZ7bEysyQCKSeLa/bnV58Sr/9d/S4qStb+70R6BkNi1leR3YluixT2zrX7tVXPqmvuVZ
dYHMg2cAwpm9H+R27ldgfE0dkjzYLwNOSssuZYZvreCXYXrv5+IwYHzT/Zr0hTjmxXZb8JpUfiLG
JgwAkhkCDPLHawCK0mtz8z12cb7s98XFFllqtHeq6GPlPwZlfsyqaieqzyuQTGdbzvtsrc7OpZry
6OnqzKi8qnW8ME2Tqp9vzhemLqzqCqynTstcXoTnX526a1Pd1h4l/azOcuRAUFVUL2zXsRexmQMB
TlgavevLI/sk2Tvn5gy4muJV4nvRkF8sa04ZEMqG16lbZyvVubXTdSrm+z7T6bFjZZoN280dLK9b
YJxAL3PgsyDFGhML2/xik85Vl9G/GF8nSLNwmMm+6MQFzdvtFSjIlrxuxQ6XDkc09y9+CWg2DmEz
QJgCGPMAm2t/PTbiwRRtSnuA5JKmPgFe7KtTY95NVKe8869eBpcISRpd3yb4va9IbM0Y2mm3Wnst
R33GObpVpcMA/0oy8FawDjPD0bA2DfKXpvycyTFCYrlX+XydOL8I3pxZQW4jsldbX6dZHvzZXnGT
XXPDLlnn73u+/L0AGQY2RrLAsTMsBrtoYb+LOM29SheUP8xghc4PIVKkwldnLThE9yB2sa4bdSoX
lGac3DljFhVOpFI3hw6rF+U4C2Xn70YqTiVkPE7smdurnOUrKi78atEECdN0tT6gPxzxIteEAqEv
R+9+GYHulsnQrvcGEoRXvAT83MCyJa5D3PCdg66A91fHyh20ebg5mWwMc6zPqIVAoP2LkLuyrS++
hsvgZBjrlCh7VQGLPY+EOM+uZBQnZeWVr/nDmLWJiyfIHHndJG6FpUGn4rxI8GdYy9mU+5319sp8
dLMrBCQ2R4EF1FUArbBQMQJWTPpcU8D8ZXhounpfVJ/fyw1dsS0ug65Cvgqg7Q9arWe2tqlLG+OA
AkAW09XhhfuCgbl0YIzObIZGXIe63RvehpNYruMILlx14SIgc8EtWN0SklUcdW7SLIMDAZBzRuo2
zYPlwNZP7nxcvHQQP9qw08vVbRtt+uxjiNp5l/QtupFRpdWqTvOQKoIS6UOAX+oU2ZDl+FrB3qDG
d8gnee2HsJz7V7rijRCn/Lj2gmQahyvU4VKPDdcJ4pUKSOKsbgzGcMAQ1uFUGkkvzhldiECQ17WY
XtC67yf/YFR1m2FTDny6bNlVXRkPpTu15ow2cKu8AdGAhcnhWgy3plWvzuqCi0OEBrLbVa/3trl6
SB4cEEqIHaUjnyqwgG0PVLbH2vS7YVhC51fA8B+npTnRbrg4F3H6YeAuE6Sr66dNrUdevHXPuoDs
HCMAPx07eCnOhlCaLJ6DdYdacXKBc6TzfTe3Zw7ytzmJFTiYh8aLAatz1udOwTljBsG1mk94mSG7
/TRAyHBHpT11kx5OilWm9jQSCO1dC1nqfB07cUUKH4sxmh1dq+lNiercbntSkIRJoI1rdlzGOwXp
ltu2c10HGVvVQ+Whjdwh6ozdLYqGzAShAwdt8weG22SmT+ssThnPLy7S0BFKX3SINzgqxfS5MU3Y
YHPqZ//yGgy94TpTlJSBPXf5xxUAMQDD4hlK3bZH0JHjeg6lCygXuFNulidVo0NDh6ujuJiqs6m3
V3LlSHLWe28LoHq8O7GW7ag3xxu4XeZfi7BtzH0Aq9cM/LbfYpZDigtGW7S/LeHex2Z+dTY4LHvZ
8iOiAOdzRDdxmRCk7UGTKoGSwNDLUjc34a/nTCNQz3BlQJUrskSq4JFnEmCBx2ApHpYMBFyAtTv5
gYAaSK8a2e1oAZAKx4IXenGv5D4YSy5PfneqgOBjKOd0g3c01dPIdOKeDnBzy1s4iwHdtknHrMoj
t7GBgwDLcu+0s0L48bwmbnq8KyZQD7xmA4h1wcrxvZHzq1O8x8XVeXbu67M7DJ+XD9mnnpSAKRKY
GRj5MEEQkf0euBhUv0jiuM0wfphGdXJe6UiX++mU1ioW1V0V6xxqM9l2cKTNSVyCbzOiz47zOFZx
pMpLXNnDXWhmk2yFSZ35uH9r/ehBxUI003HLj7qaruVmUgtRKGfjrpxUSEd0bpo9Mc1rZSxogbvO
XcozgGRE75YFnRc9xOO2RIHWQG3AZeGAHOo5qHZRytJobuyl0c05HeT0FrLtsy/geldGzaB3Dl9q
bo/+8uy47az7na5FiGqIYqa+ORN37Mkh7dJ4oWh0PCgAMGBSDrTF5OnYRWNeAvqCZzv390EDUJKI
cTDEuWevokK3Hipi9XCWdktcAHdEUGQogcIfsNlpL4Ymrq06o25LFuG9HdyrIFD0SOx79vfqMLL2
6niZC3oZIJYjIA4MXOR17u8Qu9lNbLj0a52O083FezmLIwELtn3+UG9QdVsBrF24q4PjpprQy8gu
81XoqGfv/ZYTOYW4HWKgoQwMxylzgjRzA0NzBbZg0TsfSghuw73YMZMf26V+zYWcXW5Q2GvuZ+Ol
nIpzzU8ueDuW988Y2tTB1UAe3Fpz9jA/8uajYM/12u/9agafAk81UHw8dm11NDp7O21AbCGUOSpY
6zUi1V75Tx6PC0gO3MsHv7w6tFoTr7d3jr05Tutv3ZmsF2dnPm1fbY4Pdaq4uPBuPePpH9TjpxWq
mEHtJUH7ZKCU4kJBwwSkz+2rA/aQphoJRI2UOyCTCUPAp810dSEWikHpyspXUrL09DCKj9m4xQGB
+jGgfYbKW2uCI1sl/K7PnYAa4SIPRqjQRQKXzbojcsTXfXZ84bW2/MtvbUAorv67xfVs2rUv8+JL
H/BfH//n0Sj4+1f3zL+/dI3Ef39K/9mB/OFdhxfjWn3D9zd982bot32RzjUpv/nwu47l173E//bi
Nw3Lxjw/NdAF/brjCG08H0voEDHoqRFECIOO1n9uWybjU/P002VU7dj/6Wv+2cPEbwQTLBAcehZQ
EuL/7mHiNz5FHNopAWVcIPqvHiZ9Qwh8GwQEOowUQzPtqyYm4lDWC6CLiXCAff6/6WG6puy3HRXY
PbSqpOTQsZU0gDbqt70EngdlgPWBLFMZCyNfGqOTATcuSwOSRdVax4EYp52oWxOPXaXCMecvCFoA
hA1l6BebiZBCT7T0wgJt951tLyUm+Z506lBD2WavTQBNooJNkciBMdNctne6g7qa5vWnkWXyuDbA
MiSdq8hMRZFsDX0scAF1IFraUJZ5GwJ3HaJtkyGdaHetV16emObhzJ+m5pnXiUFlWFAJsdvCCqXS
0VbnXtgsW73DtXlfj1UTomGO2hqZcKgNwEIPxcJ8Rp/tltfAGSDN3BoS90rm4f/er/5Lp+mfPv2U
w3+uuf+953zjhP//udd/nAeAPrmELuh/9qq3T5+eiq/d6csTXxwIB2+gGMoYNO4hy4Eu7r8cCPM3
4D8CQSsM/FhgaMp9GQIQb6jPfOiRMQS9Qp8z8K0vUwDsDZJCgtfBmxgMKsCAwD+h5RuIhMmJL5+/
ngLAzkO+6kkG0OplWBDkcxCFBhzc+2sPKtWkumW2/KSHco48L/Nca3mN52L97Gt6gE7GGtcBbWLT
66g1+GGS6O4rdf2BEMF3kwGvQlAfI6hygKZw8F3T2dqsaQEz6GmUdNitQRvl/bbFi5q2mJp/QL+6
2fkzb+OshHzZtFsMetzCoJr0TkDPPsyC/OOQeeve1EURMcHlTmi7hZ34R9+PebQRfZk99mIn9kgU
VN6ycYqyoKXQfZ6rMJuJFzFD+7jLxp1P0BpjKEgBwStCW6ktrAZRRtm6Xooqz+N12vIIgCauOVnj
XKwPNRTQoSokeKAjDB39Xc/6u2L19m1v+4MIeg3JT/nMlzqPShAg4sY/WyW8qPVK6NeR/B2aOrXT
PrTccQYp0VRCM9YHkso22F+tINIuJI9hygSQYlxYKLdgDVWtdFi2kOjqqdiiypdhMLZbuPR9WOjt
IS9ZnDflp1z5TdQt3r3wUR5XbI0lz976AwfxJRlBCih1V2rdt8B5A5W/0/5kQs/L80iyZgmLuTLh
CDXyWNWgTgzdnnDIGx0yt6O6yN+9fvqxWfyhbQoETWswcmBdbhTma9uEPhTvkWfYSbtF9YBX6PHW
GoqHZdRW+kNJsZMFNIV6/txC+1QT7+2fCPEHtsmR9BFlEOTAIcETvxYCVT2XFWn9kxeU0MFrqiJm
Y5/H0BsGcQbvwuYa0m5Z6HAKvCkibKfBuSOvmNXOcnxn2+Ae6awATU7P0M2oofgBfY0/EZM6R/3O
kTmBgSJAK85gdOW7UFiRrt+KbWKnV9fRplRHznC1FznaBzkMaBTlHM9N8EzpVJ4mv3jXT3APU94S
c/kpKOVJzN4YasbzGHqGVTwV69sgKOaIZbqPqjHqrDxrPkOCYTGMeAiwniCfd3k17rVqtrDYUJEU
w2Pfg1W2kBHZOhHrKnbdQNew4mwOh08Wx0XRnNet7MLVgKc1aAFfRNKECymAu4CllUHunYLxA++q
ORKTgtBrF7DxGfJUa+ZoWnId5ir2qPDiTWC1g87i5079vfC7ZApEva99iOemGN8RZx6vsLZ4ojtg
iT6TuY2sGN9XCrp8os66sFfiY5n7wwHocURQK0OZQyAu6FzuxkKekNgOZoYOfTOvYYmbMfSHpohb
bzl1fZaMDDJhVnl5VC0ijxRWeCfXBiBIv90mGUPun0eGI2gsLXk0ZrCpShWAX+nq90sIHakynLX5
8OpgVOoNdkr3AqpBYTly2HwL3eKS6HYPWYA3dV++ySsOLUVS7Kq1y6OWQ0PDmVgFu9m1M/1tSZbN
YJMl8iJZLnsMjhLDtgHpO3gGeQUKAUAz4DIaMM+5tQfltt1gmI2hnitybqK8YDDjxJY4JwAtP7Zb
8kdmC0GOA1vERCLfud9X0yBCFdMyVbl/wmxJdTs8Nvzl9US3csp2WTmk0wrWRIr679mMHxSTnweR
p6gDVDbDmsezL55ftZQLAMRygOwOB+sj8Z68+b6CpCrCwxzsGTtu7pkfi+/GZr53OujgS6C4gfO8
70bavKCDyldbgfSoljul12eY25M7b0J6h3W3xnwi2x4G2mKL8unPfB5Y9HerU8phokdADPdhjPC7
1dHYj0O+tdsJqi4vw/ZRtu8wFD7DarJwrL5C4SDxJZi7u6Kz+4HxdUfarv0THeDvhuYgeoMYWMCg
o/sDnP7bI/SDYiuksNuJFoDHpQ9GxCrouUzChCaHwMiEK6HC8MCykV+F1xy2ip87KAPHtjQbzOjY
5v9BJh9sisIQH0VIfj9r2AKZYcKnMPrSTijsLz1buxjlbVrpqQkrnaOQNsOvv2mKtyA2rT4QnMFE
BlZ7lG3ZnxzWHxg6lcKXCJAZKA5xZO9rQzdlheapzPoTHtdo9PGvuine9lqGPewgzst6h6BcBF3p
Dzkff3WaWnJoHvTFqW/UbUP5JcMNzP0x6NKt1Q1qTHnk26KPJj67ElwWD3Vke5h6GCGf+TN9/p4m
MjAyGUhfSiEg5/pWeuBsWHSonU4oaD7gHMIx9K8rQMN8Lu6DAf86+AAlWU5rKLMDc5jy+x97Gv29
lYEEgiLQImK/nx6Vpsa5Fdl4ssX8DCW0yBAT1hZQzFoBWLANOoSYe+DOwhWGKahie29fpYK+EvA8
04Zt63/0Cu+auW9WHyyy4+uvgzf+6jcT/GT7dp7m3Vy2MsqbZldXLHVb0WsehENPFpitYTKqjbff
mBVRW5IoKPWfeRT7Lq0Fj2KQNgvwKfiV89frX4FixlZd8hJqSXMxA+m26B9bYYtzD3zRjM0c9iCc
m78BGicCqGZt5mj1uIYrFhBKu0BFnmj3GQHsISyAkU0p4l4fm5LSCEaL83isnmWun6tWrmHDgIG+
hp7RchVW4kODjtwIEctF5VEe0HTxlsdFBxDuPe82NgW486Sb0JQB+BZZ0L7fPkyQ3u5+fObfT2y+
6gHQlQL1c6UH6gDwKz0QNdo2hzToBANbYHHQVI7IUAMJIEDAW05SWrHTtlgRLuuHSk5F/CcC/D46
gTo4wpj4mAYB+s7sK9T6/ujl7NSxbI1hqqnVKghf6Q/26i1kLwYz6LDNIJ72EARmHwZdoHE7LdWn
AAbAwlfq82OphAPUb6MOwD0MTgYCeGkAOeC3atksLUa/8Olp1b2FqQSld5Up9K7oHiEh+TiRpQgb
S6Fs2VTViVkLnW5lyn1DPRPSAeY9CGDKrqf+Pd26m827/lAXZQGTQjiIuc3WQ1bmO0n2v+UyatN7
NbOwr+0KrJB9Et50rR0zmVrYeKOPzCuXXTPlRYxwtcVkAlzL6imHEog4VCITO3+YgDLa9bwOnId8
03mUySxt/ck7Z9j70ASQsVj24rVSwYQavNvLt2ecMR2NBMooGR/zcG2qhwbM7wCFkd2ajWe14hW4
o7aHADYdoS14X5XkwQ/4uufMZCHd2P+l5Eya3NaxLPyLGEFwArjlKCnn0WlvGOl0mgAJTgA44df3
oWrT/SqiKnrhN9pKicJw7rnfuSKzcjtzZ5RgjVyY4CpMTe+f9kg6KbWyy0Qf35AIyzdqnS2p4/DP
f/7C/l0lYBFTP8QNHYTE/+cypmxvrNeN4XkG+pIMIc6sZuYWNWb9tldvKH9tEs7TC0Do9v+/gkOQ
xj7uG8DPII//URb0zE4jSLbgLGIYTmDwVtKgGLVmSdd2hQT0oi9hDgW+TekC5iedQvI1UmdPlv1j
Iy6qU+jY/3Kf/HtRFcLvgHKBcABnzv5RVLU1CaldA/9syLSCGrdfAbd1NoTdyYvGMnLqh8pp6//2
MI6X/b8bJ6TEj2jMvPhwVf5RUFLGJ2Wqxj+7S+8We81eZx862dLxbZzpjn18K+jq4yvqTqRyStkC
pHAoD8vAR1P3P68K8m+HC1yX2Cd4AhELKDuc1f99ugHzWLnGkXxmzWAhtQNYf4CqnL2Gz7fiZNa+
W8Yq+nO8nUriO2pjsJxRH+SeEUDzwvHeZdPrf3lbwT8fEuIPISG46UOw8tG1Kv9fh+7eLXsbDetw
xoEmEn9tP3AY3Hpe9wXLQWeNjR9st5bKDl9iEJ9ELneq75+ruv30FZbNf347Hrzmf3tDEdIPUQhw
/1gw9B9LeGmw92fF2vNI4qZEOfgJ1QuId2tCWERsvjimfaEGLaQRamj3unxyKQqc+s6X3vDuuufY
0s9dA/b2RVbV7re7opIc27bLFImWkoTfDGfkaoX7pt9FEFUQVd19SBedMaM/bC8eKN1UHog4sZvT
JENc7YVv+pvFO5CqGjxh0AL0nYYYRRVb0pDHuZo/DCUt+o2kDMN1Ks24FA3ZdB7x8TvYmxaqc3pw
vP5jUaFbbF1wd/yKnPgcdkU1RM39QEDqO7WXWhL9WIh6b4WMStg5cSLrvHaj9iSj/q12osxoR2Xh
jOOzEU0ZDbK5mXf/TXS7SuIabbWg2gBetJxmYSjeq8hWCYDQnxGVT2JUD3VYOtr3UoHua2ZN82OZ
9zzeI5suLpqmbW/yoZF11sJgSIQMRcI6rQHoVL/ovA5o+eaRgJLnrd3TnXQPvOrea2e8VO7gFlHY
NtnqUvPYbFOGSuoTOu+s/LFONBD2TBv3z9h7f5TfwRdoeJCRcHqCjO+TyF3vYyes7gkICm+yY0qU
+KtXUyfk4MidOK2t5DlZlsTsPckiZS46CMacs+hmGfV8iYfOZob5TqLGSSbE518+XXi6AnoFIyKe
6lCspafm74NEF5Z81LYpe+5VybztPO3j6CsgT8KFdtctnDYPfAkL5Ufn7wCDjHh2Q0clnloeZhHW
p2DzAEzwKuXu/It6Hc/EoBWc/ZYBXXFyT8VBKrtVJtNqf050+uHOXZC34SiAXowvLeGXeBQwBKdl
uyFWncgkv9QKi9YlU4dyWKJly1LjifB28JufuDbbhA/aS1bmtglVPk1pe1g1VfQWWx+fA4x5rO46
XwT4PUwli1EcBdh6XlCebYqKe8vnF9fF6l/tSBJngvuotKhSxUs5hG26zKRO1GT8G4QqQo+c5Tg8
jhUQU9NPmd1gVG4eee9GNBCleHHW3gHC4nnJ4EeFzyxPKouvWtrq1Z1JMW06zCqlXvhCf68evvEV
6L+LvTFaegEcMqX7vvxQE3FTx8JdGZb9vO19fb9V9Q3k37EY1gR0MkyiUHl57NY3Soc2qUX8WIfj
j7ppvvhOH1VYj5d2B7qwhVamMEgUYgZ7mHTX97R+itaxKZmG/jJ2A9IWAz443A8V3dee+NUzdZk3
2p/iaoOiYDIJewfY2fSljsUycuBX69dmzMtGXay6mrwGA1kK3LR3gLOfnJYBjY7VepahHrKASJub
bu5Ts9uMOo5IbLNCq1TzC4r2H2sUnFz6C8Cik4UVVdkKOCMRFbJKKOxFNgT0liDFoBhrirpPu+FX
86uf8QpOr3/Pol/hMe2vcSWw0icPCMVCO0ge2yU29p+m3pfpOPZ7GaioWAJ/O/cjvUy7D3Yvnm+N
IqzUnQviG5pvmiQqLYCqlezqZHDaJhl5fDL7nPVgygtb93+EMlFCgwm+kdQtkGjniYX8Y+stOBHc
fScDZT6yOU71Bv5feC+0a4u1dSJEjCr8xI1tGV/ak56B/pO49dJNkLAQSFZYrp+iRrXFDjmcbeYh
bkPAUQr9t+N5EcNU3rj9gFxETNOQxYWIvSgJ/HZCfyDIJvCuBYjcOVmhipeRXAaBn+s7sZO56+06
bzbx1hkQWrTnC8xkQIrzWQ1un0zddBMxEWcrRbhE2+fJ0xGOjNFLEXd44iTG0T68hDHPXdqe2GKH
Zx4/wzPzcjabPfHb390aPcTTGMHfQ8dh7J34xHy0KAZEvlCNTgkA/qwFCRi5NkiJbfHZnNypYlRw
y8OwNHjPUS2KDUXmrPw5I84CPEyfe74jKuAv6Uz0mfeszq6+7777Xzxyv3B4XpZ2uhGsxbLFP4zA
IdI5VKCZOUQob+C0TbI9tcprMwXJR9pmO81beLfAUOMz7FyUgDFCLbFIRRX+dQYfNgOYosrZdFq3
SLXU6M6E+DbE0tdJB1A8Gxa/9AW2z1EmU7qLrIFtUGx0eh4O9KJenSRqBwsXEyed7ekjCs8YBbfE
WbaiSg/0jArUhQsLR3/f5iRYli5HXOI5NFGduVYmWsvoMk6fyPa4SW/GDqty7HNwCHAjpD2JziyZ
P81jQkOc+mNPc+n79tZl8hN+8xm5ni+nXVEYLe6egH7GeXF0mzgiDICM3ExuZTfo/tT53evY7AgI
wXA0boNKA4QbrOHeTQLFeTZsqklmKM4kmITNGuIWAYjlTqsBci7WD/vI3qOQ26Llc+nDsx5NkKsF
MUcWODrrneq8Dosp3XE44di3yb6yVz4g9xGLHSmFAdWdRiN5Jqq7GVZsQGkjD8JsOHk7v9fG2Z4r
20Tl2iLVh3AI2Njjp0zoIHnYeYlVYXXxmh/r7t9PCKedHOHkCpHktFpXVQhnTUQHNzjCE0rdXhZ9
r+P82kSjTQVHM0Yn3fkSsosSWOfbWQPvSCSN/8Kv37Hk3QZp3kvsWERsKmQXwaAC90CaCLGOr0yO
UNfiWAENamPmxAAyj8YDw+qCfjzVEwh5VwT4QQIXJliVIQllgNLQCJ3L5lFBpELsVqc1RpEf+1nv
9c8w4bFSVYWaRdaFbdGxj9f+NdoZosUOAgPzoKGNju8UXbzm7Mr2Qmnu7dN3zZtTE9ggp+57TfXP
FbKL0+DcCdfLbIcVNvvLB5twxW58TDcSs7yKUSvM7XgW0czhbC1oGgYx/Icq+m3r/T7aNRIlk7js
caVLHxdANTltOaFrGKxzRhXkvOSwS/hGvlfjJLZ2g6RHfLnY2PSjmxDU8vlWtBSplc1pqyT+LTsE
l4Rle+Hg/Bd2vjHa4tvf8ZkoGkhiMpkg3zt97zhOhrX2S2mgCxUd8nmXEc6XQRaDw26neCXZulTN
WSiqy9Vz84qPWb/JMe3nAeEx9D/5IL8RbLjbZvqbdHGVRLL6xL6S+obs9zUDBLGa72XBw5xHkpOG
02TvY2zMrSZYxm8jXabMmYvw2BZWDDE6EfrLi3pwzX8AUPWgrxiWwoKS3GtxKi+9zYYa/VoxPLqo
shJdwTqMqvh7sVOf2LCbczeysO3BXYQCDtXkI5coSYvtGEF+cPyZ61/UFrHcOOi7xG5cSBpCbuxQ
4AMAMxDI8ApU+E0cqlPdhAzNVVFcOzAeZxl1WZzsBsZWi5tOAT+torXJr//fUQ0MhcXosrJxbgb1
uhvkrxd3opd6qfD760WlFQ9sAcWqmVOf1hEN2smak4lUKRTehNfKLadRGRLjXWQ3AqI26ML54hsX
/Y4fRB+hxeqM1xGIlS36M0l731EoDGfEJ5pdxI8CuKy9duH21sZLQqM+xYpa+boB5pr9XEIk9luG
j3ZYfRMM1HwldXPyo6lNAsTTd1SX64BF7Plrl3Rif/MkTffR/wJkduy2sKZgUTYcIeMRD1ROd6+W
plA82HLB0ZG2LojpYSKZcAOVkcVB0lvz/mi0X5Dcw3Evuzjf1ewnUX0bB+izhH5rSgXGNHKMLJZ6
D1Pi7PONx83jEH2MjNNUzdheOJq+rs4R8et3QxonmfVUrkGrclHjMBKBqmAc3QovyiFP0ipARcLD
aMGNTyBV6y3fhuEWGz3OvbgiyRj3QxnL5hdeNUDDj7xqE5uXjlFQBSzH8V89BjQJ0CHLEAiLk8jp
E1xz8PfUVGdh5NvCFQ2MbB7D7sY9PhjsRhKIIRNSFy6iu2d/XeTNHMFEOE6vxhN10YpdJpWJsnEf
TVrB4cEmiGjROfMf2ixYER6wbjxOAI6Gwx/DvrirXJrowP00ezUUdgwSD+f5OQqWBOS8n8h+IWk0
og2J2IQ611oUomrrsl8VDhXYEzkPZJ2uTRzh7lPkPervvUaxJIicqAidmaTXC1aE2ILY3W028P3B
Onq/jT34lx2ip2eHoDnYod8/2dBHrnfx70FQ7anTxFPh7dIvFmQ80q5bGkTkq7XUijtIZQEmDUI3
dXc5nheB6LyLjGPhrqJJo9mUK4/Cp70iVQ6PGpVphxiaYvqm7pqf0zBsF4TEN5zptZ+0zuw9VzIg
OBt7lbR1Sy4edZPZWWlpkdM+1Zva0mZVf5xZtvlqDURr2z8NXQdbwNWvZvC3vA7XOjFyFJn0HDTf
ZfPkduNTs9LqEnbIg7fezY47dXSGKZ9lPaBZjwJgczpassrNezo6uGZDiA+oB9ZoJ40w+yBHl7/A
zb0UAW8S1/jhgzfcooHLAWd04nUN7VZUc6WyqttSr6qa9wFX4Tzt7GzDgSTzOPKCBg1gGqnLgPhD
6pj1I9xG0JYTXLmQ77cePmk84yxehyqf2iVCcYzUEsWdudbDdkb6UdxXkyxXPZLHGulK9OOhxKao
e+u74IRgS7l120e1rCJpjvujHec+wVpEjgrLFfMFGv2OLYqI6IKl32kHgmawt8tE9e1eGdzNfjtf
+NHkXZe73m4NcsPenYecMkoZ2gM55hty8NOFnRVc5NIeCr4hVrxEApFoP5jYjV9xXdTotMiqwYiO
d1JHC5zhPb5YMgyZ7M1NHZsesfUNUyH8tZwJAFGGwnwyKfbSnokAAbcK5VnijW7moe+OdFQ0gmr2
kIBeWLIMsXziwVnTNTxVrl3ylo/ibe/CQo7u14aM+L1q1iTcpvF5GNhTj9DdqfPaOGuUsGdh+hh3
n4/uZLf2z90ylfMQR0U/QnTE6hALsS0sKlSXtYhukge/oTSNcMTVeswnG7yT1v3w2Cfv7N3Y1FUa
7MDyBuCq5WzQlepA9LfjmusGgXyyBipheIZeM+pkM3ht4bQ3vAv3u3UK73iAC8/rnT5tq4ADNdpu
tcBnQYmHXUaH9qK87sHz++eNrALKtomLrpuKZot02nxPVamcGotI9H3OXLzKjMAOHXBFLHWIgRp7
EKQq0NnV093cGQ2KVT2Cuki5nXnRbuA9UMOmfRMuSERWUyFE5lJx2OFTf/DcUzGHGg0ONJKtMiyd
oWaQnBfQODC90BdCj4ogMl87eLmDVGolbgDJ6jd10E0GR26Cc+op7ukdJj/AqMDmSYWs/u4RroE6
snA1V/qpVFwnC/rDxPdYvtAq9Y7xIu0c9YmSEOs1mKbMNuJJeMMCeiT+nHzWlrolD1UffM1t26Zt
Pd1ywPfEZSu6LyzhHEt+8XoDSaDfkQbs85G0JBXTLelCfg4muycUaUrIK1zrPSSBXhqSkp3eXO1p
c3jEqr1Bx6fPpr6nybivwPVn6I7Dvg5hrRSTBZVuOrBV/lBuDrmPIx/tOdi4EKF4CHX/WdWmxOQR
v2BQK0iuhTo9NslVbW9o5ScQIk9XsO0KUwFtz5DUfxUMn3yO0VsJD9prDsSfKwKH1MmEyw4FCSzk
TrRvVQ39uQRO2rURT7UjeBr7VemMYjttg4tcIW3OrV6nxJn7MmTtnF7fZCiaot8hL+POvskJcgqm
9Ren6LG5CyjUMDYbLLcZJabfvyljoHL8rsTZjHuwdX7XQe9BczvPliH0xFl18gx55G57YykIG0T2
flT15ENYyDoRrd8/BZrmq4Th3kmyZz79sijsYB6EBzkAo6elaG1eQZgN5FfWLg/thKMRuRM0goQH
cdcD1rnKA9IYCLDZ/h2AGqB0VEXQ4b5Yl8YpnE0UYXRj9i14qCso77BScNU1OwUoDgqAxQq5+vDT
xjhU1IhgUlM0SNg5LuYQ6c8W1UEeOsDhBUZnlKNummTzBS1GJwBxu1dwx0ej85W3/sVfx/uIoffF
GjTojZySWg/ifPQOZQ2JfWAqTk38lLfmZwdW7WfoxUiLybFA1EamXdUvGLKDyLmuY+fiKAkIaOOn
nkXftFJLNq0oZuuWfQ3z6haMTofDc+swb7pcn6Jb6+5G9zbdehitVA6nqDmQwErCFzrQNTYCO3Jr
yAK1/ITSRsG3zhWOTJ3til3o2AvMPhmRk7PukjSTn84bxmeouHo1q7PlRHqJ37Auv3I0sod22yb3
hhujklFpYCfo3PQHzGVXTL7we6/wR3WR/ruYGpzhWw1kOqhO+7JDajkAzOJ+f1EgG4BM1m+OuyNg
Kjo8IPrKYXgxz/+48o2YR4SvmKJ/qEJELhcwlmjWgSrz1kSib5NUAEuT3pMQ51hvXVDzvIZHdfxi
E5ZTbJwuUSE1SJgdYBpapR1pC1sNYza7ALHafnnhLj+PDaqN+OhULhIJWhShxeu4brJ0epz5xw6I
e+x6NQHvwjSLbcCS2Wrn1Gx/HbubvOqwSmPaH8nllz5a60xUINzcqX6bp0dase9qw3IdDc7ItYPy
6KlJ4xU+JAzfhKkd8Bg28j4Hr6fP2d1BIfxU8/5lJXmOGv+vYeiLYobWJ0ZDnK+Pum4xSYjoJzpG
L87sZ+Du7yBjX4KtsdD1AyIXc1xeG0x6ffOmoUGkfsQgEQB8m0I7lzUOSD715/odxXS6TIJuZyPC
Oxm1W+EgPoXiRmfL0JwUPsHNsSGZ9tgRf84CDEY5x0DDGG87dCTQ1bWsWc69Wp6u/9b2iqXrovBf
4FVhAhHqV0GQjY7DR1BpT/Msu/stwFtE+FbEDopfv0IIdtriV7N4KJPn0kHyOdUEq74mq83mHhea
JxqWOZ1p83FiuGfJTUer6gKhztMNg8ZSDIMpQ8iCjPXtnjYWfiG+Ln3RGLoCsTPdLQwnEgfJcezM
0WL20bIfYzaiIfO546d6CRdc0l4iO3nyN6wO3u9OAjOPZ2QeP+GM5xGb+xzmCMbBzNxLiViinFTk
BOqE5R4bwFwtQTJ4MPL3brrdB/8d+SqsCvpGggFvROB6aObow1vJTzS/cLA195j4MaZDXRWuVHjN
9lIdDKY3V8jc4Q4bNh8dE/gPju//4JjbdPx9iDBdZJ/oDwIeN0OvasyGcbzt5D2PvL1Akg1nLbCS
BMNOujzePPjJKsYVup7HFr4tZWjuULid6NSLOF7SXiBVLhlPRz6AFOADP8N+8OWJO4ah74RnzYRf
oOd9DiWokTHA2JuaFo60+O0EMhd+6oK7N8g3x70NTQ+PfTkHbGalwt0dzJHMuUQ/QypshPBjg4Va
7BxXXUQ2knI4EzcjRmasFd4LjpMpGGNo4/YcMoxpMnVVbhRU9fVPAJLBeLYOHY/J+Wg88zR56Fi3
h/k0bmACKYDNiuCSHkyHzp4mqe5CJ71e3pgBt2NsCUBCXIfRAG7hCmleed5KTzt46uHFrwAdu1jA
AbTppeIKZ7YVgIf8IHdljFktYDXTUJpnNjTz6cpWjh5ubDlSxB+PJ3asXBxhqCOj7iEYMVHCJ0Fm
PAChekMldmWtIaAAD5Kep91Yn7br6vBgjLmyUqmvESY5lEOnRzh7h7EMR5sS7zBpAR1ujpxyF0l2
IuBnKAg2qrtytjCkwoqBKfX936bH6gsbtDLjuilRDUe1F2fI23sl7pgnovefFYgWHLIryy1f5sRp
5mcSjk0icSbnO56Pi6xNvgFUPzHMOQm5gieBMG8fDlB5U4Xm5lAVrd8UJIRFJyWdYZdjEYWOk4eG
oyWFsT0oCQ47etNFLDzweLTLhwNZhlEFLuR30EVRcSVMNg3gXfpel8YU5bF2+jHdt/Vr79Dn9axu
oLZBOQ/j+gXLCc7RqHb00XJ9wM01YVOJKwvLgP7tFiyKEERRunII8UrheI41HuqCdH6xCaNTaBe4
UgSaRcVxMXOktIGDXSmpVYOObyuEIWPsZhvAZrUwL5d1PuHSRRRz9hkaZPTLIC3UTGiGql1/Owtj
aV/t6uLL+U7T8Tm2SO+NWuM+J0gSNPaHUwtMx0LANEHKECxnY55GBJiybtrfG+3RfFbTB6LNew6v
oUunsS/8DVD3dT/3DoO77IjLxPxPt/FSmMdwRuzkprPATKzAqjsbCgQXyUl3i5OQFnZkQ+Zny1VO
EGM9G/e1NgfucRwSFHxhOsfTK8gjBAU8r03qrYLm3r6Oq8U9hkkNdPl2jHcrFESBv8HAaPVZ1M7y
r5eAnYK1c0O1Qm5c7kUzAh8SjjA3nomnhEkP+V5o4x4MdNEGw2dAj86o25YYtAQYRO93S4tVGSkk
mdgwObe+rU4UpD3Rjfi9sad2xpilK2g7tlCzs1gx2miAf4auRDjZr9UFEV4fOHBALxS7NOkGD8h5
3z/BQfncWh+d432DZY3g79VvDIDCZLgeapTTEUnU+oApLGiOrKLENI/f2oOruDR7dQHiX2qr4xPG
p2Sr7SCFR6zyEYxCAijt58I0yrsVSQWM0zr1uy8xJhFDWjxpn6UlP9F1xiSAA7tbDK5g0wQvbh/e
W0IbELvTX2BAe3Y9P+bIuQXrlBji3R1YN34/jAk9PfaLORFV/b5GRMYp+ouU2TPzW9jwQYwMLhj0
cm7RzKrb78l2VRLE4NHpsv7FbsBdqT/2SaIS6aGxc1u1p+uHvz4GLHsMxWHwuPr1IXQ9GBFz6JyN
fSWzQguwr8MULFGd8BOXG3miTVeGi0QXkYfsxtvdi+IWBFnglNdsRtWLsdxvqt7QvMfSgc1morzF
6j3BMILr1oMydBYb38YMnPa0scxbdXTiwV5f9rV1s7hDQ9EB4nsTVuJlEXv14u+/ZLx7Z4BWZ8oj
jnBd6U/xhRMR/isfUuMkgfktC3WkMuy2OzfHE7xSeshIqHRb97M8CHwzOhRjE+YjLXTpKE7ltlE3
ijUkG+T67srlFsu0A9tHQKnJF4Kj/1qcRVdJOXg4yunNVbYPrYKaOs5nfmg+h5i30ciUNvvDlavk
Avt90qrP9s2nSHprilxshbUZvIMFNWXXxq9U2ot0h5/GseyE6XZNOsYhhYDibqq0uVXRvOGJs5+z
2ytMXpDwZZVzRuCAniIDWgEdBZFikAvuVQ1JEzAXJ+Wv1QDYvb6BQFZAOn0DUoLUMoOZhRiyqzBH
DK7PteyyXvBiOvceUeCnJbQOpqKFYFpej24URIV90w4pOfEf9Wy/OtZj2B1ePDwUz4I8USIOmAyd
2y9p5eMK/N7A4MGqw+EC4OmjNU2Eslx1udNmS8vGNJoYAZCmPyvM6tgaUsITgFZrhrTh4zusrVTU
4FAh9KEsaBhlsNVUy58C6mPgwSR0iXaSSTvlf7cKh6+vpQd3W6esWsazJ/dcNPyFYZZqbkSNkW0G
rtW+/vViTDtQK7Jai3epNonu/KjPMyh27WRiZ84FlqrEuJfaeekoVSWbUZ30mMKEC+du26IZc+6+
92gLMhjeYzkaDFUa+Xyvp6gvYwwBghjyEzjpKBsDvE2O+RavvDHYXk3zI442XXZ8e7W6i05Bj+bW
SIOXRWN70V7650iMH7WqUGL4vsgXN4JWnznwnL66qVuUT13nFU7b+c+oQqdsb/FVCgBBRVfn3oZb
NZr0eGsx6zMLd0x4iEMib0d0rDOUta2npnTiS30X9mMI+lOZhAwMMwERa4uPzLtzcY/0uQRDMga4
azeCGW5002CF4xo5d3n23Ioh5tQUoGj8FMP74EiCL2gmVGncxzkgAJ6U3roafE2AN+eoya1hc0KZ
j7YXrkigRBGYEC+nHlwhuWBoxKjQO6OWQb8R9u1WCqFYD3oixvQbf/8AtvDe7O2bCoBBB3w1j4LS
Tzhs+RpG8gX67aMLTDrPA3kbHP65k/61kePjjgDmw2KWG0qUKRG1++hViBEA42uH1G+BJQNB3Q7f
rgXBpKA60chApVDpsPTxKSAf7ZaQsLl4s/w9rWM59Ru432ndUE1IkmxhgSlvc88+ow1OOAGBhi+d
40VnibEFXw71fmuElLKtB3HkutMx+DOJI/Nrd5offJxShkww5pb92b74+BqRoTsdlTeQ7Tw2/tce
TBdiIzgcCpnHWXoc1BlA2j+Bv3f56vc00xWsBEDQKcEsIFlPmLdy+JjS+RM6/pxeGQFQwue44g8e
FXMSDuzrWstPAxCxPhx/sRieT+dDIvlIkMR1lHHVmPSa+7naVEdXPuDQ3RE2fea37T0imq//6sW6
DlS6wWUIpYw5GYhZaDCdgEeCL39AFhNgPwhgjz1xmav3nUcLktnhA/MCxKsPH0jIZc0W+6AVwGG+
gwmN0ILWq/oageOd7GweOdMj1EsncEBInUTeoyL9cPYJuxAX+rM5UEnfRemAyz6LQLpO8OVTxJ+g
W7vhL4zS7tSw4XdPq+et3R7jQ+agyb0mZAMVcZzRAAlspiLzx6Kj2lgr72kFO5KZA3uL22zn+DC9
s0el3nCObpgoJCnGlQVtk+6N+XJpgDgXRyPKoU91R9EPBjoGaEwngfHbgvZvCFiseci+9SQA5y/r
S4gPmKEF/qDDBl2foRrhIOD5EBwuI1o2aT8i++Ev4Bq5jtdkB7KdB2SC29C391QBBZu0qfIZsS0N
u6GECfxX2teAIfQ3WwTouh18rx8vFC2F4dMYbU4N4BKJnZLFI1ohY40UzEydMZ+9Hhw7LGUE5C3u
4vkHPNm9kB6qqBkjuKruu5JhDOXjbhkwwsKfeItm7IKxvHgN5IMh7jBIgkgws6C9ccT/D3vnsWO3
uXbpWznoOQ3mMOjJjuTOu4IqTAipAnP6mHn1/8OyT/9yyZaO0YNGNxowylJpR4YvvO9azxIjezzG
AUQm8UaLnW/Irs+sQDI6NQwoU3GIoM9qgSjWeeqgi8SUyLSkQjGjvdaIL/Gw0nuE621iDIxCOIRT
lINKRcVEmzRuAGYIOcBml0mTteShjA6MEVQqZHDwwTcLTOUmso++iDuqsmxSbVFvikpm7BH2S1Ku
+qA3F02ofmkZ9hZ6WUSoPAvqhu2p6Tmj8JpoiSntOdXil66Si7WPC18CMLCR0DijzY3WVSe9hiHb
91zVn+tK3yZBCZrAubVm9QgOlWKBoswB3BoZ3JptXdz2FWUjNdtXlEOXMWyiVZCna30Wpw1cTI3K
AjcVLeihxF8lDKaLtGfl6sQUjLLqXGVCbNJoaecdNs7eOhlqbC/jiOOyNsepxMJiOMu2cp6NoTmU
jg1cBp43+8vJ3whGOFFVytqXtWE1ZsdIrvI1ANLb0kjPwkRZIMnOQe3t+9qqh1WtsuDPjH5R2t0m
r813uzCs/c/1vuaswf6TRhsWKDQJcBYIuvCmf/JJWb0ZBnocdp4aIMuXphvZZx9P13MplZKyxNOJ
mSCtZGoLzYhyaBvZyP8R7r9mFqq8sa1ZCVnZrm1lmrBIHhilDk0l6NEznvLyr4iUvhVIHoCiVugj
amurGnQe58bMh3EPcm25lUWrLJRQGdZFYLHZCCZkg33tMjE6u0DRcZgKGzNEaezNcTixOB6QAFEW
oEouoUzNx5jqPiNFoFTB3rFb3MqIlzIqNlunYFtVpsObj3V7k5Q8nOYUDdH5R1jLdK5a1LXDYCG2
VYvdx48mw62e+lm66u3Q2H38SLGXLxX/WQ5+7VebvTV/Og+GYsgMnIZiGtjWzE/nofGRo9Bcn7xO
ploZO5bkzT2WMkoeNfqdoR2tMqQT62m247ctN3cTG5dcgSlkI8zOGhQvs9gn7/33pi1o8g4f1Uk/
Vl5ygzJyDnj9F2Jx7QeB//yhDYMZhtWfCXSBL/Wddr1pExG2tTl5ddxc6qrfxBRtcYlNt5RBvyYJ
/f1RLb4lsXT6mM8Sg56XEuyIR6A6L9MCQe02twD9Nq6WQxazZUlrivr9TmiDuvyoIQxmc8m16KNq
3U0JSKW0dTs5f1FY3EtjH3lGbbBqrcyLYvLPP79BFOsH8wSnBNMP8AcFFvkPOQpW6lByU43JQ0+A
Kz+jwB5nezkuvqVtaZFTkLzBiNNbgCiS9qxIIABR9B+DFEa6U7boy2WvtfJbHw2paQSnEYjzMLIE
sPsCyUuYu0HqPMaSxlZL3eM0uHz03ZKJ+mGnfGuaCm1zH7LtR78o2oMV48nv2DZEmkk7oHoTOfvf
upWvSVXvTNhnqMkXSqfgb2DQLhVqHCzYrbw/lkHv2k18TIuTaM09gDhuhVg7iBx+arEqTYnVWGme
QzXZFXH1VfZjUIDTF10Tu0rTvkqkBpgDWs0PHQvw9HyRddZTL8lruqAvzUSBESfIJdAhf9uuTI8b
vNYgRZsp7fdTlj1Me8zHV8sJ7n3H2aX9/RCzxJDHgZbkMDyvnEZdmYl9ri0dQLjev7BkdwMnrxZm
u86L/GwCyMZGZLkf49THAOIHAVT/czv0+8ThAmurgUoSGMK5PnZKUy1HsG68DElzp0NHZzCk9esv
kPq6Qdk9KXCGKTsaZ1HbexICGKOjmzJj8EsVDXG8KJFrIL4IrWjDZp02UH8KaPGvnY5VtOoslNZn
GTNzILJmep/0J4rChy5iYziloxvIirkko2HtYCzcAFI/16V5YyOi3eezoAAN6AvBF9aysdhodax6
DHwE6zgFexsA3odSPu5QcpmLts83al6xC5vZIb+L4gaBm37G3iBCX2VFHiAuHgq3NKkTdSX6jLmM
pDTcWHlGBb3Iak8Y5aMjGpRCnWfb/bYTfk0NZHSVQv6KerzJquef30M/zDHcQZSmLVkhCwEsyydb
X4jSOx2LTvZke3iy7N5t7Xir5BP+fnVlBMAzfv5+PxjA5vfjnsW9ouH+tT8NS3EmFPp7tezN9yGM
9idfV1d5aa7HFr0tfTG2bhls0F+8rfEXwyFeY4xOjqLgnLU+2aycynHGiUqep3bGWhvSJ2XWhCmR
JHO/SistCMD9I+vKJmzYubOJjXSZh9U3gONoGqxDkUcZVW7lrmWBN9LnBNQ+hzNY6VYM7PU7mlKL
Dt4mK1sIoaD/l5NvbdB1nBF7Yi1tonOfmvsceREC4fAS9zltaD9dU1FmH98dA93YTa26jsz+UFmg
cVPrIZakB2bPKhCuLAA5p9JdFkzrOC4pbkEF1Or6KbKk61hSumKh9/Nz9aMti5P1/UH7dLJSu5U7
Weiyl5Xi2QrLsxpRiBwoY8ulOGoUc2mY+cvaVEiuiNeVhiBTM6N5uzXe9+CkLLk9/uIz/cWJtLhy
LEtXDVuF+vXneQ2GRSnFRj9h5gwDSotrs8Bf0VLK4lr+mixHS7wlNu71KUDZF0mH3EaUPpd6f/5B
fnRhY/TXNDhBOslEuvnZB95rXZDCc548WaDbLmh5kBcRstUHmjewpVuOVAmk1DrnTfs4h9a0/imc
fCQVBZsNWaXKV4onUDmV3Xyp4vYrtYNTYEm4YSIFGMdrh5qZa+nY21Qw6sFiGzVYJ4emeR1VdG+Q
FXfRtJ538EEnXQsryN2ff0f1B/f1/B0xX8NU0xzTtD7xDLLC0LG+WJPXmsOTUMVdr8FBwls2md2T
COxzNEAXtEF+SCFFSwd8aLzjY+vZuC19Y5066jGnC7wIg2RnBvqZe+IXq2T7BwswnxGBgI0VnoHF
lD9dpFXR1hoamMlLZXGjNQxettsMYbXElv6e6gjn1QQekSo/hVbzPMjGXdlhARoug4FipZlCaEYx
qhZKMlpB95y6CgUEe4d/GOM8OtI6YZONP/0dAPYVEeSxAkmoKeKmgrlJNyJeTtpMdqyf04Give3v
Siu7wdPGfE6zwz/Ok6aTMOfZHfu+mo+mJi0WpvoZ4gdtAIOIiL591LDU9aPgDSUqhJOonye630MP
395CFhHBj5CH4aVSfDpzwkKDlh2GqnsI7fg84A/pTB2/cD+3+XL1rvGrG8mwd84shfEHrketL9ln
0Vj1TRldLPZs5PvcQrpzM7bFeBjGYCvLtN3Y1bUV7f8gD89zGdY0K2WLvIYypA1Hrn79+VX2F1MQ
CV6aqstYuJnz1D/f0TaCdinwExmQrGSsyTV5HIb+dqK8VTri1qft/fP3+xGmxBVjqWigldnb6Xz2
vjYVE4GRBbJXK+MD/3wGtvIcRcBvBf79rG/ZOimEAYCVYP69a38xrP7FFIhszrJpRTJ4aPJ8PL5b
mQuzykcWaaPnM1pmLS0wQC3CnvYBJNw00h9Kv5zFr7+4UT4HH+GOZwGtAA+boRGm8nmqF2qsFNQL
Rq9OKatGPeaE8iakn5Bn5drGmNiwACr8BPT9Qo/k2SI1PPz80P/VV7dJelNN+GY4sD+NJxoo1aAb
Qwbvlj4q4IQV0JaF2vTrAvE4iz81rR8mlJY/f1vlryYNm87UjJczFf7w50NOYUwaqfpM3lDHp7Dz
n7RkXr5OD6T8bOSKEA+Jc2AquTeN69zWPEgO+yiUf3UK/upzOCAcWH8wcTifVyFKVNmjVOG8mQg7
MUproyXZNYbY3g0HnL9r22nWKkrlzIHaE1595HgRWW+/OBp/MarbFuMlSA2mLniRn45GXDatID4E
PhZr4OAxn1rEDOF2UCkMB+ZaHaMtgJUbY/B+8c5/8f3ntCu8BOD1WHd+Pv9KWWtTa7PaBEKdDs6+
zeE0BuIuwprU5+YX+s/zgr9+6iR5Njr0xx45Aerd8Bc34efsLe4GVZa5BS1WEqamOvOl+t1d6Mhl
idK0V7zGwLdh2QdWFrcbVp4jNVKcAFTkXIAB23SavszlkjynhBpm0RFx+2rC+rxz4FzDCxyXvNCv
qADqPGv9ueZAAiQ4I0d1NAOB96dBQjOaqm2rQPEStaBFUWDqSunSti0aA4WeKS6luV+0CCw0PeGU
vomUfx9sdX+zrLrwLSfiKCh6fxVjgh7SeBWMNaq/pDvSISlBHOi/CpX7SCv7/JEpOWBLZ3ADK/Dp
JkvRRmiNSTwRnlmm0LJ5USrupwt66MR6t2V/Y7cS2ud4PSbGS20U2aJxS3W8CTNt3dnpTdgY5xaN
hhZpBn7mPVbur5OZ7j4uwv/PxqV6+x+EeXJW/p7fuXl7fRNf038R6ikijDzjv4r3f/0dKleRVWov
Ji/4HR93XoPJLBahA37i46qgfChG6SoZmyza/8B7wsfVVJI8bYO9J+mgMi9X/zvkU1ZnQoVjkZOp
O9yl/wjvaX+afGhrgYRk50lByIEl+rHb+e6OH2O6ZiKY8i0Kg0dTkrZZ1B8lG43Ka9BlAPmG7LHX
KQB1zg196nMMB6sU4S3T+Jr8S1RlqeHDzwzxTWqoIYrwSwxnAESta3YDIX2xcday8FatqrsQj3hm
Eus2/6LVcrdEIL/0s26lZEtbVvZBW78kTvIIiHSbpvp6tMrz/DgE0ijfsJeIFmvezD0qLpJp7tUi
e8xkOmC28mAI5XV+jZLmeVQVnmM5247sMovwJFONFvNrze/baMGm0dubZkTNXqaPOe/jU9Pyyf/R
qHpg6dumZgnXX12b0GPKHByLETU7JRELlYNEEw7sofJYpBg8MKmaRFEqNF9Msaykm8jp75W6vlWN
+r0eO4B0tH9qYAjlKD8UoX0b9iQRFlSr9XI/v99EqIWO26c42jZmXtbquty6k5hey9zZGpXAPKE9
AtSmibHsMzHHnbjdV6kermKoj61JOzEoxIvgRA2oYRa6b22pC66hF0dVvrWt9iToEko+x7bEml9h
AezbmYvwUmKt7dqDFBmPGepoicibNGOBl3FMwgwlSzxg0sgcyjlCXzRSvu7QLCbOQm+Rg+PweYny
4TaSqHIlM15ruhsJRYhPpPVsmOyXSEmBt5dsiAp3/v/8WfDUrcobUSuunNQP83e0oNBPRXsTaNKL
2YU7imN0JrexkQEC4oxWSn07aNIllioM6OJF0jFfZcYQLLTizsbaPTb6atLMb9RwvR7PucOpnLjM
5HTaZin1p5STAE9m3ciwIQgjWcwRC/98AP3PIMj/Owjy/3N08b/FHxPgaUJc+fvh8/KWf82D7/nH
fzzl3wOk/BsVeYsRcq7J49z4X/xjWf6NXSzbjt9rCnNZ7I8B0vjNsNAsyrJsmDSD5qXrH+Oj8Zui
wBQHQ0GpHwmS84/Gxw+E7HfTN9eZRZtAZXNggSwHnfrnBdHQ9L6cIJrZVlK2U6vmqkzpptXoSZYZ
WpVmi/Rzk8/mXtTviam582OsHHmRY+2jPNtluenadX3GhnzFm3/bDcULBsodju+1FRQu9rZ7OTOQ
iOcvbZf8alXLgfh+xTR/fjbxNAPYW8DP1D6tmGDPTnA1o2pL7qE2Re/OY5HXHk1ATJEVNRXdFZTZ
I/8btYGvbfyrXaX6uSD08QFoV0NzJyjERhz35wMoirA3ynKqtlZSbCCpLJCfbiJTozPqwCzV3IBw
PNh7Hpa8cxo56/nAWuVsizL3eFX3DrEImeqzOytL1w4CdREkdJpjWXsDTALcqxKLJti2o//Yj8pz
UPUFhjgIyraDZF5h0TQVySMKh03eJNvQqs9KY9z3tXUPDgRRIC8PUQJms723RLGD8bHJw21bqbsu
7K5Vr7sVXTqk8vSl09XAzChVKKqGFnlsd9YFb0BBDtk7yXlp9s4Me+/ozRWo2i6j9xieHXsiF6om
ehFjGUKNcieX7TmUbx0WfbXUbOfLxJFoHBfD7axufPPz6tYy2nNGehICyN1kG88D8Z5A5vaBrLnF
sLbDiIU47ZSwvTay7oKS2je8VmP2zOTRSq8M147FtferF62hs8K0h3VvzjIJdhOSELWKcUtnuwby
AOypezpS94hMH617y8qf8GC+0zbZAOHcBpwkVNtz6CIi3nwj60g1CP5IjnUfrtoEkxn3gUF1PAt2
FRmFk2i3NmdQYMpLAx2sILwSjAWJjTGaeAo+rjRoruChUHB3oa7Txs02Yxk+YWfgSaWTAQWqz4lA
vu/EK5H2RyXsbzH2ExiU7kpDPvZjvsFPtRsHZHz+SMpU9kKl/rmo4ketcXLoH+q9HedfhtpZCqU5
J6l+L2izL1B/3upBvOKQKczywSx7UDCL0dnumViCWlzLFN2Zr2Jntfu3wfdvYuaxhP4T32r2UnZm
fTVDzQ3pLAdafc6RARJ2V7bGfv6cJfc3ZK89y/hjSge8biwmcgLwQv3esSl0ScXLpCC9bzyLoaHW
1aNOZJNT2XRwLKKM4nchyYSNNC9tae/xgQLFCPYWxTgnF9cuVY6tsPemKGnEkLu6yGVBlGZzBvd3
pqDPjJlwH/HMtKDPXe56uTzaTfolmBQvt1GLsLFdRNlwC+rhvrd1N5zKx+/G+MvvQ+SfwPF/NfLM
WC6TBRNtjc/M9sJMUGlaUK0m0V2drphxI0saQeuMndZ8IEu1hOEHOSXga9n1dlR+Ofp92i9+DD4s
og0FiqWqatan0U8d2CunYSC28/sbPaaDrD+r8nS01Ho7VdXSzIvdfCJbS7+frzq1q679lKxSABS/
OB6fdvk/fBamue+31kmu5ehYQrFtgv6MwfqWTLcZnsa68TzfavN1F7TimihiR5N8JRh5cpiLP/8Y
TI4/zgg2mn/cUZqj/b7r+P5ziGxQVb3G02q309dyFaNuC+j0UmQ9ggn8CJ3KI1JtovwSsnaeBjL9
CuskoDrRLlpHBZoi1ld+Oh2TsGZ5R7r1HFSV4HDv6CjmVOMb+6BY95WKSZWBG3vnRtH9WzHmHiYO
EGKaZHlqNXpJ84akaq+TcYO/07Wk11LvDsU3vbm0vr6S4+wySulxDvObM3DmfKB0lNA6MpbOgWEJ
qXDzm+nZHFGzBXi91xLbg/59HMv0QnrUScJELw/EIGndqbBJ/cN625OgI9mk0ErFpu3UfZ5UR8Js
LzoJqXMIeFUVpAISUUREzfz4+e8CAIPvd5uE4Lw59dp3Ug9nx2lO3vbN9GKQxjO/lvTNqNTL/Kwg
S5cNcPH5VeZ3tAhBGgyffN/sopQE0OoW5En70Pn9Lh7HKx0BRr3kUmk4G7rd5BMKNX9QYj/nF/bx
tcdNwvrVPtlE7wDnO6EL3Dch3IH5LxWfXhj5BZOxVauu7HAieMk5djwcxsv8xSZFPqpVQHwb3wKm
Sw52CExMK1/MyvFUER7Dyp2/4b+/9ZxKjiTYDVppERjp1qzEps/p6cxyD8mpF5UjNhMFVty8Dea3
ozXLeNEmRQ0LeCEU7IP+LjTA0zkntS/3hdKf4jE/Bft8MA55T1ovkZUZub6TbuCdkG6JDFyA5b3a
2PgSmjepoDucyq/0IT27XY8O43R4MfWKojvJs98A+fYW2lwMjdiKMTEUKBPthyEwuTyyqzoG3xBK
ZmicHrNs2OmjdBR2+9ra6ivN6oe+IX8wfC3K6NCD5BqV4aEaH0dJ/SbLPuIEaQ1RD7mO4b+oreek
5ZOlQTOCH/EttplVDH9RZ/2rUcmvgwHgAc+W8kCWd7SozedYCpFBRP5lVL7ZBQUqfcImr1c1ziea
QVPvkRo3LLqsu7W74cT27qgKZN/JUw/EwYDkFzr6vvKJhuv1L6Iazj0uxtYPtzVnmLQashArF7Pd
WoAL6vTmLAIC51vsuAW7YPXGnnps2cPZmA3n+NPzvt4ZVbgFArcbhvZbI9qbLGpvVQwnbc1OVQMS
k/ssuOR7pc08C+yhXuAzNisXb+d6fivaxA4G0EBpdwVWEkNdRUGziSqJUdRZlt1AjSDY1mG09WuB
Nm9YNgAkjE7dNtpb0zq4v9kNB56O7QGhjrccinegm0vyT9ZWpq/yunN9I9tLWLsEZDs5IwVjErR1
06U5zqaUx0luwN9jUDJUL7KV7YxqqFKElCOg40rb9sRvx315rtvTqAUH1IKXObw0tUoXeeR6rMhh
T5G06juRZEhSMAoE09YI5i6Pv57/L8irTXPNU+JVyUYW0cdaS7udEQR4TlL/gVggul0I5Ck9IqBx
jfa5HWEBZePSVgtXMYh1BJEROQNoOjzwpnBLTbiislYYwzeBaIBUvPlBdIhC5Yil8tbOxWufjifp
GpNhH4ZHtsho/kEEsqLIQdMhRVqk5rDUwAHIY4iTm3MmaUc5Db9QkDrgYgbgpwCScvJv+D12Rjud
SjId5+8DRm+dl8Wehc3HIUij9/lY2k67mQx4r/VjAcjPGisXReEJvSoWWn+PcoAAuGDbz35U8zyf
5zrvLj6LaSeOt6S84yHtdl3cX9tCuBznZWSToW5LyzzgOMvFsoNG3Q3LmWjHDkiyySiOmpUycQ1m
2nbicvYx3xaYhdHRXwhboS3NZj291ZsdHPNTWyf7JpFPFovysVa9gOS1ZAwPyRAeehQRko8mOJRP
UtitTNCFTWQdzAZ3ClDCIOYyQdoS+dMq+gPC/Y8qpn+XUvSnKKP/O/f7f58mxnbY1CgZzgs7tsM/
2fi3sIbir+PX7/f+FMGpOH56jX9XAogSQ1FIG4YNP/VQ9or9W938z/+Bju03FpIqbQmK/2iuqWL+
UQlQf6MSyvaSfrChAzCe9aJ/lALU33ipGeZLV8NR2X3q/6RUav2wcvr44HCayQugo25Zn7ayfqPo
fY5bcJvDZEkQDzfxvS5fAU5Cc/s6Mc/VxqIqXklBSfhdOD7oxatSP4yIYwLf1ZgW0Umv/NZcFV3r
1YGyKJSrIz0XEtzXkThIdg9gQibANkdgrTATLmZ9gJODzNbaRnGDmhrGenlsirNPAlnqIJO4qmQB
Ky9F8eyHmSuN5GYH8srWaq+HBhEUZ6tfCf8w4eZps3rv2+OOBNAVZBov7V/i5oHXi7LXuL4rAq8s
ty1GaOwNXXksgHELChf9YoB8p14d5zaVDnwTMbxa4+xpPuf1Q9+fLTZ20zVsjjSCAB2Z6p0FZYIW
jFI/C/Fc514Un+P6aCU3DRzWKT6q8nOSepV6tjDEU0nOUgIpCn2tw+zX4weTMsDwMggAHcNzm5wl
iqPTtWmPeXaWxFn1D3b+ygEHCYV8gKPLIQP6VwzLiZ1fGe7t4DFFE1fdieqIxLeql81wNz86bZ7J
euf4qYa8SOQXtX6QiRpt4a8erYE5+2yj9Vd1Fz22FO+DyOMVRAssptlaMuy+Qj61jrFohzvWLRyL
qLhLy4dpRNZ+wkxJqtKWZVSE9ZNjV7B2lNzOelaTV05Y3nicLz85FsYObYqv3Mnla5Zt+Sa8SxVD
KjJhyonFWN9k0zq6CeObDteCNr1YVI1r5zCZu6EssG2lG+RFsflc6u5YvaoEynHtBQGZ0wUa+ISQ
0ArtdqSs6+DSFmcUTYtJwkb4rEm3qvzQ6LtYvjPCM+FNGMf6pd0+cLLi0MPx02LlK5HFBvZ7aRDQ
ecd3UEeg219U40GlzuvX58G8jvExyDj2HFj5RcNHGOVnS97NV7qC2e6OA2IXZ/5Ls23qX7N2C5Nj
yrZxvq0sl0K+VJDPS0lgWwT7gZE6cuGwTwkpu1R3QSGu2DaH6xJ/H3CN4qRjKbe3Bk6jBvHqks1z
BVkWLPOwBg0XTCRhe1JzIEFj6m4mcoOQTY/ikgDXlIxt266SyJWcba4dktSd5obBygyuAFCy+Eg2
KciydWO4LZ6pEnXyc6Vvcn0VbtVynQPszYjGhA19lKJ7Qz2I6aKGR8n5Vqo3iXky1c1cTBhYaY+H
XiNyHXVj8QDuLK1z9vQ3DrdA71XKRpTrSbrLiwctLJ+wNAwhsFhhoRY/+QnVd2mpoIaRv3VzXvmq
VT0H8UW1CikglJ41QYE6iDK6SRlDxuou8e9s9YuvHfLupgITMU/lvulpR5E8gGWuToOy4xBjwSja
3dh6RbfunS9G7CncNGYvgUiDGMf7yG9K3gEbm4AqIgBUNgaid30jDwc6j3zxqryI6Y3fcLDZnKXN
xtHgRR858ElPlcgduhV/SNoTD6hKXtzM5oBQIoH8dZw/cLLMgeR11+gOsXY3Ci9KDpyyqAIP0LtZ
Ja3CHuaWdgnxAnJjK7uKowzEnOWjbcIdIWh2PQyeo2xyC7Z1/2QE737hRfKN311S69LEbzVbi3Q/
Snd831C7CRhLM/hyuuHZ+PAd8dbCxPKHg9Hzptg5hWdUS85WHbrEs/Uk7ILxWgcoD7kgDXgc3bem
uk+X/YAL4A6PIBLaAculMlMfkvzSYaXD6ghMRDkq3da299BbrfyYklKF4Rr3IFcvDnj40GqG+eIR
hXGq3PZ4gfKVnO76ZjNl145shfFIqExdQWTeIGjTqlUXrzAE4kVdhqThVJhVV6GCMWklZO4unDk7
foNQJBv3/F6R3STZ1AJA9ZwWrxrHWmx45ypbVWQoEzUP4bpBR8nFjJhkLUcC785LL5/JQ+ntvU8I
Wb+N+63KR7BYqGJNoiW3cdINf/Up1dSesgG/R1gm2Q9oECgkGuGCjWRAo+cVqwS2hoyC7kwEiKK1
Cs8al105gaIkZdPw3xL/ufc9e3oQwz0k7cY/TekOOXjd7yV0xZNbUtILtlW3G6vdhA08szmU23p4
mFW3+RZkn8whKq421SzNdbqrYbqEX4ImatqzGp/98tGvdngypGCXJ2s1Ak2ya1XXLKitehQ37NHF
mZLVy06sBGPOu2rugcPp1r6l2josJkY4BxQLwAGgBQRT4M7eTqTqTtu41euFKi+md74YEE7mERhq
uvYACKaHA9Nt63zVimVOIS3Cbc8zF9jGBmldh+uB1iqoT8GFslAkdhOLHLymD6dr/n2FFzPk9l4l
lotJiGfp+YYXKZK1Df95ZjXNJ4OU+4peVrIKwh2wYR5WvuuoryvSAve5Gw5H1LS2cMnYobKKh4on
pwXokGuhbmt4BMZsDD1SfeKds8CjHp92m8pq1gLXghqHbt0x4WGQVLmmXqfKC+tzKcFBejCcQxof
JW3HNMKMkCrXTM03JgOsUc1LhGh8hr+a6xdpM6gPFo63rj9X4qHUH4T0xapeqvIshV4O4ZeBvR5f
sojBXcWLB2b4Y3n5j5bk/1kPbvv/YhDp79KDedn6kzX51/BTM+6/n/XvVbj2G/FJDrE6Kjqoj8zc
/16Fa3P2g6GgQFDsWcrwxypc/23u8VgOVW2TPg+bg+9W4ciAUSrQEldV9gz/TLDAYvsHxYI1i9Vp
8M27BALFPhVS46615FBR6i0bYo9mhWfa0l2E9QHsDeNIatxpfaaex2q8kch2r6zcRLGIf9cw87Wc
icbNhzxaTm3pDr15bWIH9FURrrOBfWorazuAA/pClox6A38EfEAUeZbRPOtU0Zfl6LyhyjzUcXtf
3gbYZECrJs8gpadZwfCF8K4LWUwxJawALV/tPxUtvk9nki4TEeCtnG4L4t3NXm/IDMZrn2dAxlJj
ONgOAWQ5QBkglFnbX5TB36pNhbxJSl2hWDfxrZ/kL3YBdN2Ylw103A7GIG77CRS9AnkU6WB0o09M
Jlp0qsos24B6BPWgvmcichVEHlDGUKfXZSFDSzk3tXNX6IOFzXoOB1Zr4otmfqhP9zKXopPa6ovM
gtQXyWZ7rWxyLXKk3LmdJnd1A/0i8t+swVf20CB8fDUq+atypLHX6ftTBt1HWKh79TJ8LbtLAbI/
lizjHiTSq52rx86QercuAX47vsrqr47s9QwK0AR1nTGBTtUl2oq6frzKE39yi1pRvXGIb2NVCfe/
/+g6nOrOCNQTJfhONQfg920SruseLMvHE7DxgBHQNX+XQGGaQD7uSyqVjUwsCF0hZ+P38teMOtDE
D1kq3a6F3wfZFrSUwWUQ1Yq9JtpDLEkw0ralif27l4fEC2Lnhe6qtjGS6slKxMFukb/IoYntS8v2
rL8JIbKXdaOEntEPsttI4AhGcDs7+G1gWjJ1p4BYXZksFr1RdjjHGrUSpfZhfE39Ss38dhXKEG3R
Vgzbgssj8W0ZwfyoH1CDTktyLwryG3BYQdSxVqOjbjLw319EYqCc7aqDFcaYOCrodUGYBgcpby+y
EbG2oaO+iqKRVa0UXgDJUy3lyUNdv6f2czX5/kk4Ij3UxTbyJS4UzOBjKHC+lQoox1xW1gmIRFph
WH5wvwPnDAKb9bWprLXaXBt9qXlli/bG7AFeYaWc3eUl+zN7o0iqs+/0AzlZkQf6CXJV0xwo9Ear
lmIVdvS+WZUAORetHLQssyT4ltHgAWlVPTWpZn91uowNEW3amU085Sm0+copvgCQf7Bz5suuBDiW
mQDqkIrLK13tzY1QwchBU6RJFwfNspcCSldaG+yZyPaOHN+VMPWhVCXKWi+Td63TM4h33RWPKQFy
aU7v3w0MEDMtdDRfoyVtyXsyZskv4BKo6tMQ6QcR2iez1s92JlcMC/oBQtl5/iXhnXsbx1SImyto
ir0usUrU1TPBDycjy3dZ1530lEYItfqpkfZ6DJh7bht8FIQBq013wZDN/ZZDQe8hoYs6PySCqcFI
uQhb5WLLxmFq1H0xpHTaICUTgWtH+6oyDv2IbDebLs7VCmtPy9ML1iYc8OllZtsJkazmJyvdcEFo
eiTU+KSIcj92u0IfD4U07ScjgL6r7RmMDzUrQlA9eRsdbEm5SFVyJCyGK9rt0NRI/8XcefTGjm1Z
+hexQM8g0OiBXHgqJN2bbkKke/Qu6Pnr+1uRL6vqFdCFbvSkBxe6kkIR5OE526y99tq5f3Hp8OzK
7twNNAwnyDVVzGCljtB75jm0ytua36Ohs8/+224pzo5T3vJ8iB63zF+Y3vCSjNQ8Gff655x357ps
rutU3XYj65k3VyDqKCGqmcofNss9DcvVQvBrNXdRaU6RnxB8U2DJq+J1gdtZmdXVWfxLblIOystj
3NdXL/aQ6aAJmxWg+/+gTnFERnqUNrfbtNEayVwOY1kPc/i+rl5U9cTq/J2eRmZVt5ZCCz29Lwmt
TqG/UvPgxr0gQiL0HAR8ll9e0yC4LPfqOhbVCcG6S7EVN31PE8STv6BxxtM1TJoYVgo3TXhglNKt
4vpjm55q0FYwg/Xu7MN5FzGhLJqq6qq3bZop8sztrAIQTLzX2bafpyC9WC7EquR+9rYwWrjMth/3
cftrXBjnjbVzDe9oI+rYrcznBR/tiytSiFHgtI+vznoJtu407LaTmVWnpB/et/O6+UhdZhT+uOu6
uSL2UPu/IttVovrxd7VLda22prTXoid+qKnRedTysnaMmLz45rS/W87PdzAKa8fbTvltoZJoW/UV
cYuL21lnvXnpHX0nOC24x+pDBSeTbaySXbcUN69JDoiB+tmEIjBVk6V61QZ1bOeyAeT4VB4b27ug
JH8dKgpiDYA1+7A3yhNCZWcR2BPDxu2XiLWEh7aprtY6ROVmnxnS/OmE5TWk8qhHNE23fi2us9tf
mBfMTtNFell1DeYhChOHggQrYU9RPriXyW0jhGXdH3sGJ+meh64+rYHxhb77eUdyt0Neft6mt8GY
I7Sjz3BNzshwXMNhO7sFOoM72qDNG3J5kc3ULI/9pAIhIghRyFvphv3Oj9oYBZ2x4o7K4qY73JUI
BJWQltf2OrZ+5Fkc1aa4WUV1bQpERer7K93ol2D5vfSGgxaE/YoSWoof8S7FupxMZ/h6hQJ0Qnfx
4lGk4LKcihIsi9m3lMha87xQPo09VIK6O0Md19PmWO9hVV4Xt7kCrd+0z+M55yy95iE4Yci0R3t4
HT2PCWlcST5FZnLYEeokJCRb8U37Tf/MtLlWDDLNgYceprAyzkeIklE88bRZAf1C29kNmutcW/vN
sG89mU+ItlRY17cRMPCOVXt83dXHYvfTMngXL3bOtAQ/TSk1iiq4lCFiTUO9u/R2djF+C7zss5/9
S0pEWGMTVI9URRR9dWxGDPBZX9F/gwfenIahvnmD/brtKlRzAsrfNmMOtg/tS6bsoIAu4VseQ8/z
owLbmvVNV2xjNd3l19UDR+VtDCA+1KTnOTyWkwMnwzovjXdpsbEUIKMlRJPGYpyWM/91v9BhSmgK
qZl/rkENAHmOA+/ZIS9LuvKGEEdU7azz1Jsn1eZVc9db2uzg0bTf7S0A2KDpyrswsu9QuG+bUZ+a
niIwi6YqeNb6l21jiyXkk8xpKd0hiq3m2JXNB1RRbsxgxDcKYXWAaiEsMQp89pJ+sysb0jnMyty6
tQ3pNO+HAEE0DowtM359rA53r49wKTNOWDkUay8hBAE0A6PN3s735JccAMK9I+3mj4+F18Oo+PSq
QcjWrU8mfQOu07+440wMdz8bXoI2UXBcnF+1xZsh+dT28RoGMlRM4Itxs0tBVk8zdn5/lrVa8BZr
j9LgCG1gfEcy/+DtMPGDebb6txiSXltat5lnYLXPiAAcUCuJTF36QMU7zq/pwXLBmu7mOUhoYuP4
D311C63f7GUG3joau/YsY4D811lWrOXQBHF/qYEju8RG3cG5rKz6aI8fBZKHVhscaS4iWAqp1OFg
Jk52DJlBnkDWvoZA4MOlrtbD9tuMS9XxVyBgl3FEmfiCtuwxS5NvhFZcy4LyC7IulPDi5lN/+9jk
KvLrthEz3I9lRIvYB7Pn2aU7GjGqK7JKl3ZXn0vnFtjgc4WoQNWxH4nRnerU+w2oOs22dND6NGnS
oHqdi/KGn9j3CKb32IwJfSTOQNWj2rxhbHlUg1W/TRpXgH2pQ/s8B8nntrEpOJ25zL9pnNsErBOO
F+YDvf+bg/nmbAO8oz7DWU+sCKxTDxGxqNtIRDDbV8Ooj84ISaw1b23SIcc0RBabth520b1eYHnQ
yq+etOnxFLz1Nz9c9npUstg62UZsvyP1fHXW4IDe3VOP/o6V45Fzpq6OwWFL6IZHucQ06rdd6z2s
noI5lwMlF7tz8NrpFKVJeUWyuLzK0jYVNq7+ZGLr3oRLvrjGOdzMiC6OP6oOGHDpP3eZeTam+pRx
bxBArzLa0DKeaoMiOUkSjaw3OYp1V1+R6I1i7/74fwZ11DwqXvCL8mw1hwbW3xS3yIYkn7ptZ4Qs
k8Rq4X+qkW6Xqf7bh+qD8ra47JCT5alAK7mmFkPKGGeV2OXxjrtTrKnP0ifYpfcaIvdgsl1E80i6
9toS4A3t+kHB/szQrj7ZbwNakKb/yiz4J/mEVnbSK0+VYXz1U/xc0J2WAkR35W90j+11IvQA0rv5
8K0dMYpuntkAlM9PUPtOaBtEy249O+kQLXf/WCc/huN0sGvnHaICcFl5u3M0fYcz2FRUhn9hEOr1
jolImvrYcQgzfG6KAUO9AaASPQd2t5mlF9KNi2K8EZaM7dyhodzfAr+P9PekMFePLd0FME2YxOZV
1ssIviyfTsNwNAfQLcqFioV7scBK0zsiQgmUXaLxYPLR7GqYSJN89jwtovVznxS3pDKOtf2ByOa1
wVjXKVzV9lwn2znN7fO9x0NuxM8NRhlvstsZ17JnRD1aV6iYAllO/LYp6qv8q8xFi/mG935s+vcc
plO7cP6JZZQwoM76gtAH0yUYFeQOEOmmP7Xssgmr5b5XiXXO2uKmDaUHvJuQ/WZKx+Zf8124tzKH
t7TPLXtA4ZEiimnsccv2cduvWX5TWmMk+EJa7dodZ5uzPHRfMKuPDlSdpePQlOW19qE6pAFjZ0ga
UJoYw/os497UY+Rwo0jAJLZ/kl3VPU+EhK7/S+iaB0aUXDuqKVnevkLjObtwpBSA17s+qsr2YBqn
EipqgrJ5MMPpGf/KU6pud9SzS3F7+tpnXD01qBxRVrowHdPf3+0gGpby2qW4AWu5KhzZZsBwM/zS
lp3L58SCOrKrbwqcZLAVnGqrKjRM7Devp88u3h39eLvJukLrvLS5fah3H3qVXu2/gI9ddGaXPIjS
cDohqHKp5VI5GNlyTpjtWJX1mVI50SRVza4+p/f00wNeL9aocBbSE/ZggdvwAeLv+a3djKd46t70
JHqPjwcvLdLpcN85r/GIwizPQPtzcGBFYcUUA+u0ipDVFz+0fnmQcXPjP9ui3SvpRIXgPCTTpzIK
xprvd2b6zdvM690Nn50CukkWHht3fmp4IBQozzIZOq7z6EeyQ4pm5W48Sh/dnTShfCFPeNGPtbO0
dMo+dEFaK6epbo1YnQ4TU63zhrpi31JjaK/lzLaedaRa1O4xpqDTMcKe+plcc7JgVP1w79vj1+A2
ZyPwD874a9YaH8bWnicjiOKayFMnpCSMXEImzA2k47hvHJXWvQdtj1FfVJTaevOHVVrPRVa81aN/
rAw4bhxLpQfABxdlbXpu8rWyfdtvIw5Wz1YGVj8ZO8htXnO6l6oAg+sM2X5ODpNNRFLVz7W1navy
d6r+R/mWUPknlkj/1xoqtlmWT1QA3+IvZMxPijO4tyjDRd4d2JGmcdXxquriJn8Vu93TsI1v48hu
QfZAKzwiQT8n/bcq3vYyCTIgQECkhu9LsB6U2IdtDCsNQBGuse/9qnRYebjyZsvjSEMVJaF87rsO
ndHxE53csx3v6x53ylFrkRqogkNoONGwzdFmkkP6NdEVSmDZdcu6k9JxhxCvM83zAykYCVsHDxPe
cDp/aQbjpWLqF0+A4D5ica5ILJ/zjRPh/WVnnfAnuI6oDdWnGdJia8X/bn6Tuj4zAfXNZwbiYpJn
sXuU9mgNWpvoiYB/QFisgP7oWMcUe+XbQAUJLPK5vtnDXwRO0RuLOjwqXdSf68AyD5SRTqfBI+jG
vDneL/UQH5eyuslA9nF91QKnzTGhif6RG+KEt965pB2ZBwcgBzJQ+pUzBeBuMtST6Xjdett1/qWy
MybZkdTb79r/j7AA9y4oZ3Na3uUrTtKnrnRf5EUVYZnd/DXC0vTc5hD6v64+sIgQmnE96T71meql
N/3pw/SAJFyPlgDKTcSasT192DFrMKEayh6QIe3IH2Ib2WOzw2Vk1ItMJiWqc07+DnpuOxj7O4l9
674N1Q8CaegtR1m0O3tteGuyVwb3uoO3jx3zLFSnru33vEkudH9dG6a/pBEqZFHjMu8g83KYrz+v
Ow+FCEwqr67gZqYZGACJVUG/qgGdZYmrk1AknU95TnriKbHD5WXvUBKIJoJGbXfZVxkKGYw+N1Gz
RWYWkyxXsd7r224qCTpTIgpqzcEFDVcUlpbbeF/emG+O9jGhAuGVPM/k+5em+gs1MIPvGZNH5nR3
7ML1sUhtFr+i4C+tqc++K0+0AZxNdo3uYuluhesdJoMQImbsBOIBciUL39fxfAtD7M9YnRbwvmyu
4aN7UZyQsxnFNd12X3oGctOoPgNKXkIGcA7udnYy51y490gh4b1woVQyBRuRasIb0yQZJtiQgfHI
v3MMzNTGH16nOXv/6IvbmK4HH8yjbyEt84ZyTPIg8lc0xjBH3ED/CSeFcfG75qbEqUtjxAByxmmS
HRH39iAJwjuEOMqmyDJvZP5jXDwMpPEnUlqnR7jLothefs0hXwcb2QblWKt/hUV8hWGKVQYfRik5
Q2pZkZnsxaNTcCSnJRVEtPe58axnRbXCB9zSj1DHGp31eRhjcn32qIOux9S+NisEjvBhI2VrFbpa
xXrr0pO7JfskBFMjcWPOwNlx071nf9e3IYLEOXPxLFIq+do/22Q4KzXSFnLgfTe4XuEmKNzSKpkg
3+qxAn7UNDkaDfX9WHY/alWUu61dEtlb8y7LSQHqIiuqJ+gjless3cGguJqY+c0m1xuWhPkKQvE4
CQ9DCjro4cIYiHUn6bA4YAL6UhsEg7x0wFIl3q9TgSgAj9QDkxnIDhLn3SWZcNDrGp2AJB+nyoEK
FrjVdrZPLOND4YyuRGN2K0RIH7sDCIXG9gewi7rjSz0YT4IN5dymCZY9W7iv3HdZ9tylnlKbzzLK
uht4QfPmnOXndKPxBCBQA3OlRMp8zNAyS9Es0cfczkZuX2Os1BhWR5HrW4XkPBvBsi2ggRDSWg2b
OVMkiBOFqypY2wCp8Ds3v4kvS3+/TMlrsR26dDgIenBZqSIubxWhUmfb58JjtMpufkt4tCEBaELK
btxMtqPP9kaB8uwSyVBRe7Kr6ZVJ2CclmH5KSMn1zLoe7HlokeZM4YFBaG90DT8Jm7Zn85ErKDGQ
y/rbdlCCSHrjKLMkV+/fYdqTY9cK8Nv2naEhl41+u5mBE7rdugRD01h4rgRjnJfeu3cnLwW/heDq
VfNlapoHpCujd2frtzSnNSTqhW0SkDjRDFqhHaGb0s04eBoX6gqVM0Hd01xcw4nq27i+yAZ7DSRV
pPLlGfXYWveODubvMpub7x/ldXegtBOJDH3VN3Nx913+PuEYnJig27vpM/Qv7ZJPPbisASAoE3jZ
P2ZIXfXQgnqos2j3MQfVj/REEkwGCn20GYSMCeVPYrgLgKIu+nQEI+B9uprYBFFrscr5dh4NhmQ1
tpp4b6oyFDhCnQSqeKAH43MNbq4doaejrznYdVeKCQETpCSaJC9HcHa+acs8+j/Ay/OtY8UoahLc
jpZzTIfT0PpRXXWvNbDkQKx1xyeXgQH5kavnHIH6XmYzZJp48bLVzW0AKxfSvymuHF9me7lkpQHE
2Jx2AQkVtq5woEDYLkJ1AByAhnppZ7PA40EbQhDzyLrHa4p2MIURtIgcoOepue+TgZwfP6XXyb8p
gmn4GpvGh+v9wzOLV201PXGFQraT33pcVQnhjATppcmQB3QRlKL+oh1xZ8Jg3r3N75ZLnSlHiiIk
9sxB+8m3la1q5QowGvllJj8/pQixti7ZzCrsh7SdooeH3oSV/4Ma02dsEVvw+WOfPPAoVUzGZHeg
ReI8Up6hGhjldvzsMPsY8dmXhXEmY9A+rI4ekA1oUoqIldB6Ph11umSvtO46n3RVXLWYzqBRqtbr
VuenXXdSacT3PXhT88Govx7HoKlOyrDKfO9QX1sJIBwmBfvwRQwUzNvEuk1DCxjO6i9EsSuzxbK9
zth94sdscd/Kb3pjGUQfZ5aQtA7VZ9HFhwcImrMVMKH2hLaiRfKChQ2Xct9DvKQknDHRRruyX8vf
hABkYEYZJQ8CLr1ZSjqjm9Hx6wnHTSAPC+hjDRDgt5j5Bz3XQ52gffyUYvlFNtroyacJHPWZaVhT
or+ly8SIcdytk0SWAYH/ftaCMQ/9ovdGmin6cHC5QlT9HE58T9kqXk75ro6w2rt7e3W63cOchbmP
KabVBiX8KUBqnYS6ALTSQ6hr75XQkhpdcSuIVzsLMgJGhI9Buzmpxz31ca1QBULRZeZVpkYXsqIp
SkiqQ6jl0LPVHdTfaz84NyT1unMU4+E/IWpZd2e5bXmtxOCtkzRCWvRYtcVznOUH3ZG18PvaoC3n
e0hpRG9RUQyinHMa/PHLmwFdZxJQtjD7O7EpfGTGp5JYr5ivHE/CqoBcwqXGJEMzkApQb7qOX38H
Xc7wl991oc3G+UXBFK2mp7EzPhTo1gtObqNFzHZe5MFCsHeP4Qxh/3u9cTAmdjlJWxNbFxtXQK5J
aJlV04fPOVS5cmYvNlZyCMGM56E+6hw+jBNrpL0w1e0pmOcXQy2OAMQP6zAnZ8aihwNh/PqXH6AV
l3ZPl3GEf9m+KTD3qh0i6hY1qJMxckfb12hIvqz0tlAC0JUkdn4Nq+EwwgZef2KSLEvYnBKvix7e
uyHswWu35GXhbO3tifnM3BCxusz9Rl3Nwnno6crGzQ78TLqgW9hyZj+8KtTIyXAWagqyHsK85sze
O+s+Rn+KSaKl+7ajGigPhOzFbQFfHpinWBkG3SCYEmp7esptlT1XbvwaF/bNocSvPTMKTSQmLTkn
d6LPGY31sTgYRy2a/kg7sm/dS1LiCSqK3W1wzfFkPHCl//cp0kkgsfteZ87xHw8Pxf7YDSlVOYAS
Yt4Y6FNvpX0/AS1Mxr4t+4tFrSkGAA6a3UWXLhiov++iJf4Fadx9Y4B546Zm4vI+bW874iPGKZ5j
UOoUZWOKIbeYaMq50KF/6VYCMFILfY7uOZ2ao0EBumHqKGNIgheHFNT58rqFE2Q/G4FIPW6UsrNX
gmkv+fLb8aJdI8taNUiXql5cCu/jPhOwF7S4HtZbS6wlrdHiZKpynjDLD0O/YOhzks+OTLBQPmbD
ejUgzigmlBkoHJAmo7oV03wp0QwLD1rFHfGQWoJky2SKzMa+KWSkS+ep8wgCiMsy142Qbj/BOHrU
9oHsCYVel5B2a3ZjSKTSYwd0dHWxOzyiwjpFCXURRuD4TwwC3k8k/ep9HFLjkI1UW4mH7ZTE1AQw
9ecXNNvfLP9gzyvDW+NLymO0ycyQYbioBqaXorVKXzJP035YWT1teflmIQHPwmgjKmdcVGonhKsE
YRjltSV4D35hyNVZG70BxZxAMLXhA/LvKurq6qZOT9lfGbu2Gpm7wrwndznkNd38Ke5jYWAsceoU
HFJvoff1lgfbbQwIYSMmN0HyJKi0J+TG55M6Q2vwz46Oo53D8GDCCQWVO/e68DEBaHWawWLxMRwT
s4fGC51w1J9wK5n1EkD0fLyaym9XQI426DrgLh9r2QD4UqaxeHd9v7s/ExCe/fSvVtQZxM3etpNC
TmDbLQmvLhCudqZJ5TdMuIGifUuGXxN3+aiT9eRSvVrNErq1Zv5ALONlAd2LyPwPw8+7DAZN/R1J
2+cyCKMCMWUjwOvz9jT6z5VxyZyM6U4ZnHGIWFiGR7zHbnZIJaWWvzAmyN/cY128zHH4pfVvi/ak
fTKSaOnx2FQRygD/3VZPddJcFRs/wHSmhQ7p0RzMH3cZwjoyFcX2fgjY+Hr7NRsZ4mQ+Xr9SVmJ6
qrtzvnfEf/c1fJ2K16laPjN7fGvclgRi+bEPAJwZhLxyJUXOiKDgTadPVi9tf2XGwGubYKNmP1o7
0AufgMF9Mf7YlT/hF5kLT/8d4aF73K3bWdGlDNS8kAejd5YY2atiwJ6wsRuSQ1H9lLSwJvBhE4iP
QmYdjGKk7DllnwaDSvRP4WOTv1uTS+oOvKTnzOdqGWU7Us3VreHx8P8QQye7osP/+P0fto+Mt7Hw
8EiiAIWG5pJjeNceo5hR6oQEw75apuMje+r9yEHki0E9NPx5+2R8WEbtfeToZzSNNmNHe+25IuHV
ZzzOMQvgtgbUbypMgV9GTfitcstD328IUzKPA+3W5s6smsjrjY/OLw4TTbFm1jtReDeP7dJazwka
Ui9QK2A00ZJYZ320sZ8oUL3L5AbuQn/KT8VSMEBGeM5zvaNHmihMJ6o04n2GidL/zYKRB8vvdIi/
65DJFuoI6Gg4y/j1R9KS0/ON3ibrqQS0xSn8lu6aiybf9g3TusngnXz4hvc+6JVaFhm/eCxO69lv
pvcsGL+vWfo6+9tp3V4UhWiL5tjgWfVdtl4Rwt705xPd1vq1drRBEgerPYkRGwKqtIODQdooP6A/
gP12GZqJXpwj3lCHRDGf/s6hhjbly3eDYphh4eb5GDue31qwDO3wznGjIn0yUg4M/AM05JC4c549
wS/8ud7caPvXHOF2OVEdHL2Fx0mx++d52A6KPRXq69fQ0FfxaPi2X4NjvE7fNgKxmLxY38s1rsW3
hJmHRmMw3IlADzx82Lnv2uePqBbnoARCu9BKnON88FxY5APsbe5b6aZ+K4eslZEz1fYPofmE27T3
iuGpodaSpe3jnNc2STnBv16vM6evjyeEMy9pzrqfZWENnlmWf2MUGCOK4ueYxnuZ6qUkZHZozpo/
26I5F+xZbQYv3B1gOPywhrsX12JQhD+/PfYE1rfEZqZUpHpiAsbH+Onb5t6Mxn98KNObbjL9MtXM
JTgHFdBHobk84dcSlkjs7w5y7neqIjqMhAD7lPPLrIpTB9a2kjUam/Gqa2OGx1fRxkeXwbl+mB3u
QGnayNpqj+AbG6CLQnuZk7g7ygboxnUNkLyYyJd+ri3QqvUiSMIa0otZzhGWDMZ+e/OQHB1751Vj
2GZX1fg5cmKelgliiB6Cx/+nsXuzN1AE/t9s3evm/BF2Y7Qz2QrAlmMXRGYzv/X9bxIoqFbA0834
npcGXKO/fKlR2m/9ODK6glVLmRDI15aa2j3EQo3f5ajdOmNQhPtGW9xV77xb/KP+r08SIrOhrlAb
/ltaGB/DCjbEz0QM0QXHy7rP/d9CE9GFYLy4vnlbi+HivSdcnsn1rDR/7EZ6nf4JzChEa3FYwhxM
JPwTGggUvFDHpQkfnDhfHqZgofaoBxbEy8Fpx6eZyE92ecXIl8RGspw2xfchnr/ndLjjDkjLjXB3
VBDpYkm1DfTItiK7tMECSPGkx+BlGdW18YvZQnu9oSxtawCSU7f9O7xMlpws5aP35ke0qYBKjEQd
ubCmKWPr6pkMxS1eervqv49D5x1HN+6fH9/aTU+J3aqZE6nf1jtr3f/ftyD8vzT8/kvn8P+uvfj/
QxWwwAtx/f996wEiisW/tAL//Td/Nx7Q/ovkMS0GLkKETBn4j/Zf898c1Hklbx5aIVIu/9544P0b
IiY+VHeaAkxagP+j+5cuBt9H5A8NmgCdkx2Nwf/zf7C8yZ/NP+Vr+v/y/X8rZ4PWmOsCzaLQi04v
n/av8i1mkNZ+Pk71fkzc8gnF9z3DuUDBghvqVu8mOXhOCuf0XskQ7OnPtSPks735z//UrPF/oqrD
ZQQ2wi1MuKcL2fL+i0Brjiikdd98lKX8/OekRkLBbYlzuvlPf5f8vK7Vz4TWf95TqFsb9QQZTqfM
Lv/9VSAIw4r/i64YvdDwABBsMxE3de2HrPJ/ko0kw1utor03e2seT4FJ92cXG9+cHORwjX9YGaH9
3Gfhx2wbCLRbRfOaDnQMp9+y4c+aasFTEKfPRQM877j/WEpS/TszpMd78zHtfDQQ8pnBr3QjMn9v
RIJyA5aRxn6VUZYN44+dMdLMR1rmMtIQxX2EfFDvof9h+KlBqCP3h/MdCLnZhRlTM+gjXS+Vkxav
M3KGY4LwGbzNIWwRCt++ugpiGOoFNYR/R+oMAUGPR/crAZwR/+as9Q9D+JkkVH6xSQo5FEykuN40
PTRE1qJCk3MRklMZiZTKzR65af+9S9O3NY+/JvMn+fmGPGUg12m8nqEp0HMxhJhKoZ5ZsrsoSFfS
pJ8pQPQSpibQl/i3s6cRkjwPFh6pIlZPoUhC64j+6aL0ZyFzjOf8pzvJVTGth8H9ZCzX0skvkoM2
c1SbDpqZZHtj95TmMOdQEN4SqoMAGQa0PmvK9k2HdAnkMHEVxcFsl+5sdxbDvWHPNsjJxIgxdkTm
5TW3YR6nr3qVXr0VcCcziLj3D6P1jmJh3sHVlcu3u9+DyT6S2xENhcegDiNa9y/SfelAhUSX7Jg6
U9z/6IlYjNNIrXpCjU2ZLNPRHizHmWL+pKLEW1qRhTJPXJSHHLgwWQ4D4CEzGmnzJQMAVHRINHty
cgTnbyKulICPY/Up/kxAuKm6r+ifmUmBASqok90f6j30+tCNeTQBNkVXEKXagn+K5Oilu89vwRw+
UXQ4uwCjPQCpxYw38DKxH3Lzy6Czk9D08cZhB6MxPw1ArS6QK36fXjloB0RjI5Cs6AcqljlAtWvy
VQHuifUmlrgubQLYXQF4PYBeF8C3APiN3ZmHzsyNGUQG+EJMafG3qgp6OEm/Ye3IHZJPO/8Hkvdv
kv0RHU7VdTEzMuBnuH1PKqVLt0g0BhXIRQ9jPBBDxIk6QTdsUI7pVnRvPQC3WCcSOzL99NNxSUvv
tKTQRbVD4Ixxpw9WoBR99PmDxVgymPSxnX428C+cMWQfc71py32xKkYLy4ciG896gGG7zBbj4jL6
XGhaGOhJ4HU5OP7d/l2EF6aDo5okRJPRD6D+qnSGYB4+oZxWc6E6YI4veqkY7uLZm9QQFmoJCzUF
xMYvD/40UWNFzUF8AC28KNINNQlRp6XQV9nHe9e+3Rnz7BgN0Ed5VfVUzBdGRt/exEHsqHlk1D7u
1ED0hLR0YiLoa0OtxKRmgqg0VGz3UlJL0bZMYG5MISNPQvNlAbZMWgvweYbLiCRNTurTzxFqk2+N
tAKexQfuqd9s1HFUAlZ51ae+41HnYRbDfqDuw1iUQ+X8GFANyonQHjx7Ul6RhfTP9W4uNaSZ6PhO
tktlSTpTsypNZn/WHq+hVXWw7O6aQd2/uay7rsYHkS3pExMP0KaOFVPPmkk0VFwdwm8e1S7xK/QZ
4phrS+iRB74H3YBHByNz8HIiWfP2OAeUVmewKp/q2m557tQrQc2tUO2NGpw4EgE1uabkfJMfUqmD
+XtgDBIVvfZdVV+Hil5AZU8bQvTrZJecpuo569qbbJX2mrghWjNAToZrkNSjZBXSuS+pqpjEUE9H
x6shKcm6/FFiF9PPoQ6JeNiTboY5Y+Qg4HLcVPKRkqOJRKcDalDTLKlt3qlx1tQ6S2qeeiIx7CQf
Vll/PyA/b9ktkju7y7CbbyL3a8toR4h3lxTxW0N9deIR6I7vOAXdrqiRenATdVmD+ixKlte7R3MA
86g9I36qoRzEHmRk2DZ2N0cGNd4xNm9J4zHo6UkoqR5bnJLDW90LhR5YsMjTU/LK7yHMgTAyq5bj
ZNB6SI0IiHFYsW5kHMpCSqrQCAY+PiZj2RIHjkCY740CIi9mR6+fqGa7ZM8e1e3UeRcTVudIBmum
Bp56v8rEWsQ6aoXQXzyoaY/KOQIPNHlhVnUSJJqWsxl8I0sYMTlDuypvAS3weYhSEBOsdDe6YSGT
utFq7t67IoPHGIuO3kfGBomMtLdtUDghdRWpDIIjxIm/OPx6yvpXuiwB5mEbtj3qRGlXP5t+jmmI
wWwoiCqZZfFl0LWpGxhUc0Xk0jJ1hgKTYM8NYkoV0B/iIOEA7mwgpsAI8zddm1BWedgu+Jl2zL0z
OucHXE2GVxq7B/DdLkkUXmIIJXpak7u7PCzywtOcIMbyhuqgkSVdCA1MOrxyPH5LKWMxvmk90xxt
j5IqalXfxMAWvqwAAd7StTzqJCyxwgUBMoxcw3yKaO1Rd5Xj5U6ipYK8X1bP/Zq96nhkHXRfihpa
IM8DdeXu7wj2I9MkJls5gT6zlrKbksVzKu/Sc0cdfRyBcV6XOdK6SKTNmjuqomTJqGWadH2I+rng
xpz5w4HKlPQJqF3+rIvRXt9N1JPgE987H3EF5O+M7PM+gpAzl1auXC59C4O9Uf6i0/24N2uHWHj6
zaT+qe3zt98SuUoWTLtM1095eWDOrRZMm06BhfouZNwyRlVOaFyJM2nSDrOZNmTQJ4lsy5jpYIo4
BinpuJYwZIyf1c3TcIBSxzwFgfMeLM3744CRXy+5Cd/OflVKPr24bFQ9U/n2Mg0vNtN+2Oja5Gp6
UNuH1oo5I4+mlIaARk8ot/PhaaRIps2vW7IMOC9d96QXy5OvA3t7PE2hf2KE4nWx8mgYl5NRwmk0
L8Ocf0rIUA+6DruzDKzsSD85+7p8f5gW7KyWHMQZSRueOWd6G3OmjHv0l7bX1gujNH9q4H2tpRNZ
wL2sw7ztuwGSC3eVFMc5MI/UmK86VFkAet0GUOzZZMZM2d1Mv2kL6Iq1JbQK61Q+jktWtccEZoEq
B0wus1Jzb2HCjJTMaFtOVZ9+k/vXM8S+HJz6Q2uQF4BOBnBLkBLtopvhItUNayWdid9a1oNLVlNZ
CimNXCxizJY77U6r26BOAkRwM7LwUbZkwPmbnyK74/zFQRgn3OiGGIOBHCSXP631LcRVePbyVN13
bwpxtYvhGw+wlYWmUNb/spFDcqf86A4wtpyzFtroqTqwqsb2g1MMx4wNKOOoRx0v6WfZ7g6LCxiO
+Cwn6IqQ0sU94ZxgB+xVyypdAuZp/KbdLWudlMHFbIxoWt+2TkIcVMLQNkzC+IVtggbo8KYirzg5
dx6P4MsKoFqpW7d5w4PoMcB+kh3KALbgkd2cn+dqe8umP+9QmPWDByopO20T4cN4sDABFmOUisna
60J0YWsPZd47EQdcdPG5Zd/ygk7Adn4xGQC9cGyMHd6CQ60kwW975pISlM7f0S499gaVrWIFuKZl
jlzB6741I5I9RnFR/5XBWsvYtT6sWexOSHNI0LQoRmJ9qR2ItWwFBOXsMxS8aQeABBIgMdNspx0K
d2q+UsYQqyicB29gjHQ0r3tDwZMFhRtaZj1WjyZJUszjiM4RqyVHtNtBn+DPtENjAjhlFe0RSh/1
c9gv0/bx6JNRgKznqialwIo/1NInQm9HRSKgC3hgdyyd/542L2JmKw5TbBCTGfZN/1oSFm6uxtTl
B1F9A897zvvsZcBq4p+jDaisgeYnTnWTIfE1V8/Get9797MSEBHpTEj3BQdA7H71wdUTSXDdvKr3
SrZvg7XvkT5yMoOeCUA+fa3/NMQyLo/N1Kyf2lDlGr4M7g+y9AP9n+rskZnRjl9TeDO0PcIILW+K
iObafh7t/kDGfs2oxqhDJcdXNiZCirAYSJUUVSs8ruKM6PqDqi2aRgXQBnG9Hb4V3rcHJffFGEjO
daqwfaNLb5JzNqlYI0PiB289cj0BRQ/1buqsq18udHTWz7p0m0nTuX1Sbilzp7tUcXIsjUj5lWxt
mCEU8GR8objOXsMt21hdzKkMieyRsa0fW436Vu68yQPIs+qTlNSszQqc/yb/IYeg8HAY5/9F3nks
SY5eWfpVxmYPGrRYzAYO1+EeKiMyKzewFFHQWuPp+7soZpOs6WYPrTdtNosiqzIjXAA/fnHvOd/5
rUzVm4mlv0qc+pAmOS/fakHSfkNHWO0yIxmPNB/JGHMtn22ZP682lsZu/F4p6ds01gg80OC1dQus
cuF5ilfoAZFK3vMMpaallJhG5jVxcBR17UxMeBgdUTGsbEHGaudG1RqgNqNMkVZevTdHT93bc7gb
+yQPUr1gnkrCs9F01W4mq9epvcfoSdPx4a4wThfjCCG29rUmnPdWF7aHeRxgez41Sm4+tpZ3Wosa
tUf2mXJQHFjVz8pt5WYz7DEv26SSEcRJ/lkSPbl5bh3sbgjSmLeOhrj1swKCqLJoJEXrBHAb0zrv
W3F86Q3FeT0fkK4o9Gp6TbmGCiTHiViwceypLBRfR7P8mdJx2PV1so9tzfHXJHxc9Jzwalq3Y/PZ
9nhrQ0UukWdaSl5R8WJmhLm6vRO0zWgHK8WWQ0dzMFhVimqmbjq+kbu239TRRz716jmvkteYvae/
rMiIs4nmeJb15VF1AAeYTBOWbZv7xAS4QTziFyRE74SeF75psp7MpHj3eAr30TqJBrnT/KbIxhP4
WCemR9e52Vmvw99ZIt4paDkE2jfVblXHV4cwsB7V04XxUpCiwXLWBmPPhN3BgB9N+BmF6RyaNksf
wjH61Jg9zTo7+YgtsAz6FL7YBW2pcl78MFbPadkVyI/5OG4HkrNtnptmwZFhTL9hGYYoVBL6U62A
vCDe5QkIIkvjr7P5PWuAQbNhqhT9W2ZTlFII+jjpaWbtI/5JY7UMQtcp9yRLAd4Jcxe0TnloKy56
VfGV7HY4985X1fjZrPdoxIeYYtMBxa+1vU+K3F3cukZuPIgSeTLoFlrdzo7R36DDNicLLTMaGy3f
Cl/ST5ZylWhuK46LvwRmJX6QkiiYyCuu9jQjuIC81axwEbDqU3GRPpR0AqUBloHF86Zz5SrPIuMc
+pNV2L4brb4YEQp0lyL6FIHerGEgDQGiQVYfzPKatey1qGqISK3x0huaeF/rTXJ1583TQEbpRVS+
JcUEg4ynBVtRGd2sooD/hXN7wGzGvCP2BxFUiPpROAeiLdW053VIuJ9nM0P4OXT3pLfu4oCoI/1x
CjnqLiyKePU7mt3gRP1NlcZiHK+02Kb1ksLuKCbzKJ3usUTDs+3vmdE46IwmWhq+6yY4ycCqcpse
nPabGCZEjylfVmxRInHi584hwTXVEdTOpr8XakHSKK+iVZSf5CSBEE45idVk89QhupL1SLxXtaM9
2mUXhGS4iOpKZO6k+MoxAst7eWk5DolcPNncIMcSscegIVASUSikGc8LD39ortZNYF92ICMwLtUu
W0VD22klBMrBvXEuyqeLfJge2+fCRlo0NRnOEwefDnN17hoPICvvokUW0eRCzSg2KU6ymHvueN+c
ewpgSRFByld33RQ/nXuWH57a+lRbn3LTuYskzBCSdD69hmwqxXlClyfIB9C4SXgp7yoVDNH+u6Py
LOpPQTe4bEXraHipzpLbt0mnOU8ny2eN77uwpXYKdje0yUSRLUu3ow17mwB4UdWLC2NFa2RyZpZK
kKzdcoL85WqU36sYJGwv7qavl+ldJG4yXDKs0yudJhGZivhXxrGYA+X7wYRBUO0BdySIB4nkNF6a
VT//8tzIKDP4cN1S7shSDsbBOHSx8jqb7qvbl1cbjhjNbxjHuBwKrMnc73TB59Rxjflui6EF+mD5
MvRJKLbN+aavANT6eXuS5Mlp89lfmvgkz7J8KtG3upUCU+9tGzmssvFKyB2gPL1/8yisJIp36R5m
Zp9wtTiMd/ect5I5Qa4hcshdulb7BWFfRFm0NYAokychsvQ0tDnl9y9KgouQ35fHTpuqY8/8p+/T
offzmbO+07+KxyJMi10k78vWjSzEo9jkeg491axel/Zm2z+ipTmIQlB0huLT/vUosPruYJnuc2e5
TmpDb9G6y/vJK3lqsx8TG2n2ehvM9sHmeGd4BSBy9BYMkk2izdlZnVDpI0ZMnfk8Ug43E2rczIdG
QcmSos+Yhc+T1rFgxbvVcijB2feBjn1NUaKk9y7+BjFSoo+56T+jpT5Z84vsBVVlfC7QVgpaIl0Y
NJyyN2yGHLB661tI1LbY4qTIafVP9XfCRUGq/HQQJW3FPQZd3n8YYPLTyT736m4MkdwUZ/GnJDSF
a1BE9mgerAEiJXup1rrTO/H1SNmLs1QGr9o316Kfb/OiPTZG4tuWu1c4g8twFXON7GlnfDvihpXf
MWl8CxC9z2a/HJaDs+vc6ZsxQFNq1FXFNK8cEuYXQwGFVVgjlyVZOORq1quFPKkbx58aYZYBF73e
macwzEK/TSfFTxWiQlguXtjDBEm/qITR0L8ZyX8vBjL7DGN4beMG6BKdESOO6WSNaO/63h8B2vjR
l96Yu2vyo+TceLSrjry/srH33Yg/xo4akniLY6aorp9VDgfedPmt7YCx9P3ZsClqqxlOcyrbt96h
X9dWn8cck59e9K+JqtEliyKHArN2qNoaVog7W8FM+AZbAHZ9kZd9hCMEpFb+y6vNdTfb9VFr8AZl
gltHI7qzJuNqSYGjJZU4XeQbFzh+Iy3kOjTlUzVHP/Ttk3B89ruYAp0WTjk7Tt7GmLE6Ruv4GDZN
/eBZ3dEYc1aLcb/MtXWcUbRaDaFVVcG7ORHvW4WBNXToYDFEdByktrftQO8DbTvgGywKjBS9CxM+
q+A8ZvTRNZiVptrq++22rXKXRhsYTQ+WlLxGPzK5DVOrLf5cz29urRR7wzE/2rI9aAUoJQdowEGv
fugmkQYT0bvcgSjZNZ6zM3I+UmnHvwnHfhsa8LrYIa3KY7uasMud90kza0Li+K1Rx/JpfEwUPrYh
5c4LZdRxCSJ17oKina9W+27r5V4nqXKXqwyB7XJ584JzVi4vgbCGbxq09cn+remoBZF92S53lrT6
wQ7n36wehbCSeYpfi5uzAMcceCYjI1HD39dq/KgabntJb9FCR7V95KaJr2xpkU3Z1CurIY8CXLHq
LrOML20/qXQUlvfIsyqIZnxQ1+zI/hkCrVzO20dbnYmU8pabrpTKD9fe28aTxrRerKmcHIqdrRXT
XpqzU8aWoUsaxKS87NKwjKnDT8XJ8HcYDWnCGHWNNH6u15SNucneUBsJFtjeJaU5mhnrh7mwIAJY
tq0ecH6f4N6bXp2Viqb2ls48kp3DLIv9+VAnIz7l4ZjE1RfC0D+azuZL8RJKuo+VOQ9CizGqFTHS
wJ5aGrrAYBrHGJnrNyvkiQy/mvPEWYHfjRsEQXav0bNLioPN9RyNJtnNyfISxnbhW9nK1I5ej8Mz
J/SEDHsVv7PTE91jM/48hwdjmSIDhO8SKAX++jEmaWcyLdz25brfnglAWeoumZQfJvSyNW7x5NNL
T9xefFvYVuoFMJRSfdcy9ZTqKnOQPJjNCjyEc2UPvG21Aye36OrU/WFMWuSDVMB9/uXYhmDhvXDW
LkmW7zNJCfWqjmaZwVDJqpCDg/fZi6HBtnV5ZHMHJ62ICp+YxnKPMetWrISo2y7ywhYM0vCUeafW
YmlwKBcST2yyCVaaq9xmd5w+QA19UAryl6zGSaG4+p6Bt9ft6nvYMlQdXCHN3J0beNBxp5AkXers
ynuaUXZ5d/Iu0A3Dx55800sdwVi3ktER/h7OIziSVXkGRp7TJs863OhDjKF02bVT4+5n8aMT7wMm
TcfAGAPct1KAV2tOgVRVYQS33ZuSGBE5N8kpiyDj1WpT+E2K9SnuedGhVz7bpGLnpYnqKl4MLhHz
TJSPb621aIBJRxpIdhc4mvqV1NUfrqfkhxJ3gYVX4wjgh6k8VALiaeq95+y7WeW7ux0IFAAwvrt0
rNpa+B5azuT3nEcYbgn0OyZsDERY/Q3NjxYn5PiUK/thid5zTCd0t/qHZaox27jr75OTtkHq1hxy
Ro104BJbgWXCgunM/nvsxkwSAANqe2dqM0kcSQZSd7nPa/57M8TXwq5sf0zfOSdj684SvyrDZq+j
cevGIM2HXd+J2bw0MT266YurD+mODsXBm9Lv2UxIA6BZkwpPzWlTj40d0Y5ftbyKd4pLyZXcr6+W
0l9zEqN3M2c9a00ht5QoaD03fhu8J++npoIj1sv6UHfzAUXcRe9YQ9kuQLDThi8md5RYntmwP8VZ
xLQyTQePLmTurl8UdBkoIgkwYlDvyIS6GMrCiUb5kakasww4dNWlGh6XMVRwQziLCy0udqye/ual
hbarNO97WxTxrl+Kyh9CbhxHzRBouiGl7dIFNY/PU08d03fK+Ywa5JM7oXlMFe/ZduOrs6J0qez5
VBcIUHIvOw1uvc9KRma7OgHxJskeKDjp8bxc23/xMKDpqfkZHGXtZzWbkajYM4XrfktzeXa093Z+
VnqCuDQZRKjeTRJdarwuWZx7fJ3xtTMpTaQch2wsCmNRQxxBM6svVAKa+E1NUdHqxofbOkdx883O
oc0hMLNHxryVnMx5PDnQQue1Pk51872smn2Tl2SLDET7WBwFEY9R8o5qqrh1FwCdPDiRDfMybHZF
ax/Udv6y4BfwVVK52yV8yczk3eh05O7VaUk/De36GyHRj3V30ZL4NCFH8JdorGl05Tlz+HB1e9uH
N6hA4wqstvwZISzH5b34jnLoMRT5FtNEVCXTASksPpMQDWX04pl6MCru58R6b0yTqkc67il2BHHU
fE7DnhrB8DDiDNfcMZhaIjescjfqWuLnoc68y2j85+ofJFX/KP1RVdPyVM2hh+7x5n+SIIEbVaMp
VArCtBbcbaw9slfStPZV1v9V/uOfv+H/BXzlDT2NxAnXI5NN1f8kvWqIxCGjTC+OxUiVKK4xHLnh
NSHIpTM/Ki3bLW38WxQP0X8RnmhK8Pbfhz8itpKkXUslQsxR1T8HpJvsmVJNWcojpMiKkxJzcFL8
MOr43TXYvRrIu0rbPC+NW/ix7J9MBwliseLQ47JEpuZ7uKCppLwqFhNiIpKluJ7vOX6VJDtmaUDM
BAz89dS7O6Xnb72F/2mm5b609CbYn8oqMkx8vZEVqqNITJq14OLG5YMc7x80ABp2SL0jq+Byb7Xi
tzBRFT+zeFSxpPtqX+v/xe34j64KojsL9ZlBdU2Vv/876Vduz1YUzoXkHNC8Ygwo/XxXreUPzds/
v/X/wVgj5Vg1ALSTnayZEtr+d++VOG5cpXQWj6U2v+btcDGr/pKzFYFje9HYyP3zt9P+FALv/iGv
001T0230fvqf3i9akFsbChEfdA4+4nj5kNvVqPHj1JL1w76vS8cI2Dn8Os3dbW/+L9Gr/3+Ujuq6
63Gd/3Nm9f0japP/9fpRfE/yb+XfK0j/+qu/9KP6XxzVBJ3hqGSdAqee/j08Br2miT4UISPZMX+L
kSVn20XT6XnMLKZuoe/7O2w1CTSWraoaOVToHLV/KTyGDpbMUv8wmdgE0Xie6ppMZUybf8JWx0UJ
X4F989G1+p/5Oni7pFMXajXUTbLkTQshB4TrB+mU6mGx65iCdXFQPfULEa7WLTJRDsK1b9WcIy0b
1Uo0iommA4WNOK7VOFCcG2V2GMMUD0nP+wbcfvSWr6rFxq1oyKvWs7emg3Ol1Agw1c4B4D9Ut574
JYrAhz/6+t6ZGsKldOfXdZAE0ZM0SI1pww4qnvkg4nCrba4p5WGlDI+ik6DiU1B4kmYNrsSb6IwA
dD+JlcwgPcOyftYA5msz3i3YJwvjkwrO0QzDnU1tOZxXv2SPJ3pwDQwRNeyL8lPUjBM4F4udE0Vk
OQJnBo2XBIgmnf1fTr3YUzil0Usl9ivKr2Lnlb+KDWp8If22FHDYvIpPelOyi9lNnFomji3xMmQL
i+t8EjcCDdCXLANmhgieGNnHZm9XNCvxCYimvqcSLNDFodSOPT1chzbSSuFLNPexo9yWijocjEd6
Vk8z3eUY+7n5opXdUbfYpsSBUBtFhAn6YseairBPvYqKsYVTNRtncQxGnEZJC9nLh1QmvHWquyuG
92l+mRRnE95v7h2UoYI5UKflnKcgfswjCBMxNXFXX0Q3Kj8l/yyC6bCdnShXWUnucvcoQbK/GvZy
33X2qk7fcSyh/o3AyxSsLC1Rx6DN3KMS6TirabhYFO0JFcMJ/a1YKOSl5frmMXDAjBgwjHcrPO4+
yMfoLpZ/uUElPyVXuFq7czi8i+27LzArcuHFIrf9GM63kTgk+TYFPpCQFJpVHFR8FrEJikHPHH6f
6vwgXW/5ap0b3rIMtFXZXpsuuZFR0xbRy+iExzlVnldgg0JEmMkpR8XGvh/ba6Q8uJNKVcxr/SSG
2DtoBQlu1nxoHVXfqQvZDI4KAHjV9EBt059Jn6v7ujbfK6OoDkrrXSbHPoYtIU8jhPY87MT5gFU2
/7p2LfzxKf8aaQXntnkA16m7DFmLNv9C2duUTKTc9mhYqh+eXu7Y2/UnM3MDh9YvPjHAZ2FMsJH9
nM7tI1rqpzn9Brqd14DBbvuhYnOi1ikmG+mLdEClt1+O86nTzvWwINfRNqqjKPGk/yudeARKNB/b
g+l+EWqjOc7PIVZmpxluIVtJi7jTUAETUV9EPCP9dxELiA5H3sCxTba9qy9/B91lawGLakvUW/Iz
A6EVyxgd5L/jzj3rMU2P+ZuihUfpFsdd8h4Vl5xoQ2lTE2MICyv9988pr+DoUFOJv4xNfM1gwzjI
9haCYr6CMmu+Sx0u1G4tkTnmHAa5SSFAGXRSRDskEOqnCntbbtl5wEO3i8X51ogHLsQMp4krjuzn
0zKmJ6/xnjsVB17W7kbx0fXiqCux1tXep1Wcdi6WO4tDg4cFTzBPBpa8kmGWd1cVo96MYa9VafEW
TwL1iYd7hamvpHFoYvJTGaoi+VvGs4cFcMIKKP+s3TXDtjJUqIWIDeD3dOyDBjbCiPIJ9m3eQwDE
Qg+L2uyWYz1MsCDKv8vfW1gTHZ7mHAWIjmWxTh+lNx9xxpJ/aoyNOU+DfNwE9aegrqQKDQbpKS8o
VEUn4S6NqOFi7JIttskZ+6TIHOTDetgqa+yVJuo4zJattvPyL9FHZAXyviuWzAabmAgiSqyaSf1N
BBAiGWCfesjTxxVbJ2XqQ4/Nc8HuWZtodumITdhAp2zfYQptIxBUmETzDDT7QroNmp9WxcQ3bMBn
F0fdecRkKmosD9Ophvl0xIRaYjBCaSM/L1KRqCnQ7Y4HA1W8CLaFGcQoRhUDqSfBhsUnqbLAwfi6
YIDNMcIKT1qYSXIZRdlccZqOMc6mGGhnjLQawdlMS5FLCg8dauR+MGjQVZdvHlPRgBe3fHMx5grB
2cao62DYXdlwW0wjVbRcYgy9U/hVhxsaMofJj7ViSGdOU8UGDMSRlzcwBwuWT1oATgxmiDOe1+6k
oq9jjxNMNHosEIGso9znGutxiwVZINSiVnWxJvdYlOXvZVylWJeb8dxhZE4wNLsYmxcaA565aVtF
melhK2ixQVe8usaCZ+DcBCmGDRMHO7ZpKv1YqDOMflXylGCshjN0UjFaEyqQxajl2VjQMDqp2LEb
nAMikRdJiDS9ZOzH2Ld5zJmVRbYigEq5/sJ8VZyva91vQEGRVycYwr3VV1l4pXkipC7pQci3FNml
aF3L7AL2+CztSqFJGAl6nwlGlY3/FFVS2MwHazmZVXzgvB8Iykl+VEebKBz2mpAEaQ5xU25M5Ujv
WYVZeeVaSXvOQx4uD4aMkx4Ndog8TuQg3mL55qztm7G+iga5j/0eo32K4V4EdS0GfA8jvqgMqS/S
XPuDTi2gWg+BsNxJE/H7fHHN4UHIwKLlCVn4RBzr6K5fKMPBFea/AOKETbfQczAR0hOsITJSmEYb
e10efhmZgg8T0KN82A02CoRgjkmZF12/6Fqceniwo1cZzfL0lUAMIjfex0AN8mW8EYVHx8kNVKAH
NUsRcwcyj7PMK3Klhb4mI1ONEVVvMA3BWEi3WVqRMSJBaXK67GekN5ob0IE+Ro+YNVe9igNz7joQ
KPpt6JCYzYSo+WNBuhqqyw1zNaOJgrFrpWh9k/A1DIPEzU9JZlxnBEbCLuhXBHwDO0AimlWCWijd
XaVnJ+1fgRB1EbWgk+NZN3lRIXgI3UTIhjV+XYHoJP1r8aiDvBCTrDSXUzV6oStwkR9W0XwJb0ZI
o9LJF6qOvOxc5sAEXjsWlizKz8KcT1welE+/KE5ssZWwZin7SBAmy6/L+88ImJBQXOY8YSMFkoOX
E52BAMJS1IspDo9qfaiz5FHeWXR6Nj9OutnVcZw70Bmy0wB3TFvvWLT5XVySvWeegJteVKMh2wBv
BY3qdcifEts61f0PRKk0y7HUFCyQ61v9osTVSZQNwjLT3GtDYprELgjURf5YU+wzJtGLPXI1fyRx
R54IsyTwEWELS7NVmq4EYEPlRTpBE1R6YdBPlW+T2+/tjhWcdINFL68aSR1uC07sD1oPKTCUK6xg
682Tk0zzXHIkaggvVqM9VYYXGDqPNZ+r8vD7LO7F7s7S/BfI5VA4B1XcUoPs4niDudwokiItkGd2
1eO7oPxmkH7KQImZwDBM6le9bG5KTkIr0sMSkWD4NhnuOSISi1Cbvz7PA7Qd+XeHiLRxAiBI1otF
xC2EDgLATUmAlizrVAf/nbJfEjKcTNLycAxZF6QEXwmDZhibq+pOV+mS2lqQlv1DQ7hPKgooNh/y
YLClepGbG4GHX+ryXOPe6pmdk1OStg8OkmYZMfL/AmmxkMbF+pfIc05drEJ44MihJ1tih9wzGwF6
roY7GVwydi2zfpT/F8pZbOYwGUfad8pRHZWbjGPB4hZoYgc4QKyWKhhQ28BUvl6FVTU9zg2pHfZG
xBnT4iocz40Fqc/5RUUPEm7sXQEziVhD1/Vjxj4qrqKL2X+e1vWgFYGDQAmCY+Q3jjQCvPEaRku+
62BMti1K3m5O3vrUfVdz/dh2Fp6bUKGg0+Bac46LtVL9hCHrpa0erOYw+A+/g/+lQbkq3zBffF13
CfqzqhtfozGme09wKFxjMI9iB8TinDtfx34IakW1fE8huREYwaoxdDSjhqOZHoBzJ/nzwt6knCOW
KWAW7rqj8Rh4YBNdZFVxiQ9fTw9GhnBOGx/CdP4yVh3Wvf7apQc94bjkrHAUPlYiI0cEZyEpeqrW
n5cq3S0kw01tBWgk27Vztx/Wddfqmo+M6YKqc1c7y21y2n2TjQ+zy66PzUVVpjtd/ym/WqxGYFBq
H9WKcrjJgkuB2LyCPQ20ZN0hAQyQFfpDnBLpV/u54wTedIzt4QEv/GHV+j1V+C89y3JOISl140OT
0H/rv5oE2I11dsi87sxe9B2EK9PJcJ5FdzY47A87xM9Ymvt+n0Z8PRqrRBp/Ym0LOmnWou+yne6M
+V9xd2mo+RCWdt607rI83C3BiIUG8USVwTrvgcksO6M1g84BimIYAVJnWAfZYfa4zpQrF8CmJDxV
0fiGIeZJdWRR6PZyAef0wxVOGwWGobKfHOV9cKdTOdZvtBzoO8/YUxCLNmaQKI+mo+zkSiuJ5nfp
ew2KLZvv2pQc4lI723n0KN9HWfp9Z6V0qbKAsC9G7HxqB1xidR5UbsWOfwTZYXFbiURCkTdYsenz
tR5Xvb9WiHh8CkHyPR+9Wj8yxu6eC+NCJfEOn+FCQlBQVOstsbSjIt2bJsOvS5FdMwK5K0rcvU1z
h2f3sYQr0NMphzeGPoox1e9CtwLbDo0k1I6GzvdnOMqoXUKd5Nso2tlT5Ms4pCL51pomI10J35Vq
OJddt29LIjBdBOfEnUIiSGnKp/CeiKaIXpqJli1dxFxRucXckIF9rKpC/Wk//+sVxf+3PLz/Tt3x
f6Ab/a+ZdjQS/vOq4vWDYmL/j/XEv/3e30qKtu1SA2RtkMw7XvFvRUWAT6prUzi0yYqmnId3po//
z/+2/4KSxKMfigXOsg3PphL510Rq8y/UGFWKzFQC+QuM6f+SJ92zKV3+Y1GRnognhnDPAHFOYfEf
6+OmHnetwdaRnnb5MG2PzSas1szw1UH0qM/1pePBSKqKXi6RJpRIxNDbgtDVqNeJaWedGqQlLVns
RNJAStW07dAvh38xlrmsKeWSvmhW4nsU6kS3vbgqkhbvvHjeXq3ec/hTkhmxYocTx4DwNASZl/HQ
FvNyKEGWjuizatt9KKKDOqYPIif/5ejjAj/MyHtbaMEC99koIFCEw0gQdOWTuEfFnDGXrPoc/MUg
lQ8IQSl+SGJKCua1S7uz+BykViJq8c3+wurZ1ADrrN8apPBGY5e+ODlc6MdGIP60kg3NmpmP8tPo
dQjosY91+RVdiVYrmCPaqyjLxRk5FO8WrGWxC/TKcVYGkFT2Q4f+wSfNPFhZatKoO+l1h3WNiFIu
kpgkpOan67ApYDwTl4VYPgzW1d6pM/YTWNACM5FaZ6VLgQErCrvn2SbWxP5mQpKW3YGbD68zhGnZ
itYQpz06kMzTCxzqjUIGcExKhsISCuFVt+Y9l8oDdokMmrXEdrFOPJTaSXB3CfbUX27xkc2iFDCF
1qKk6jmqzuI9EaaX8JQmSNoFJVjd+ioluc4Cf5N61IwgsnBC4fguOyTZDgnhUnYu4YzJlLKQEJ5l
i0Tw0tU1tHO6PIt8Vrbv8j1lWyS/rnMammCCW7DBdRjhFTkDMh6lKNRoIYg4rgkCf0kqX9vf5I/F
ryq+4tZhCLMrFteHmNKL5gcBMfs5+lYY9UWqsQn4YzEdSAVMxo74CceVnlG3Rf9MnEjEoic1NCqa
9xS1ZB9t4Sgrcv6iOCVlQQLC9CKDIOm9XWvEm98y1bG+sOETF6GDGRIq+wqdPYTS3vdIfkr15CiP
UhMXA4OMASkaR+XwqYf1LhdYKAFyDTpY8B5M+JFSUA4jXoa7EPXEjSXuPbF+SA09M7tL8a7M1YFa
sMcPCy9pYwwxGn+lonVQ6vP8R6EhJ4ZdT8GWw+Qp0tJjjHwFYQZePXzXWDxEtC2oIZvaVA+6YPku
fyLnLHEzSn1RLFRS/pMrLn5GGBvnFMq+Cm2/t5dn6RCEuP66udo7WE7lDoh7I/KGfVNSdUYuLM+n
VM4HatfhWl+TNn5pvW+U1xE3UiEiA0CYCEIRFaKBHCw9sgISMgN0bJ4aGQLyZ3IWk+MPdhgs08cZ
t/difBO9uYwemShkwhAwg4x/0ZjLFQbbFGjkGCg1gu56L20F+eMaZ8442NsDINfQWDlaI7Yq2dkK
VlQnLaEhNcFcVWDsqG8jjaRyjnOkK0iPQNhvFVQiI/wQilpFFkObvcvOXkCTNUkNOX8sH0jYQ9KI
8Eh0aEh2SEl4sEh6ELaRdE5CtT14IgninCaYA7GMSfVUirGmst7z0c/79CVEvl1QQslpLQwmaAjK
9ra+XC34GVz3cJ0YTPNF7psU2zXKTxZbnj+AjIX7XJFnUWBglgdWrlWPWczsvKuiHVqhtDMC5Kfl
0m04HpeKQER9usbDQMGGLA0DpbOyuDjtV5z31qN8SIXHfA0RWbg4DkY/MSPKU3+YUcWEKI+wMB5k
dhZDIluvp8km+wdznlpdh6k5iVtJzJsihy1aqi0wq1pyQqREGXJDLPureADF+SgTaVW5F4agmL+j
ZLoLnSkxqiugihdpLLQe5FyErrLybPiJprmuNvyJ5lXuQeVqGxNKHi+Do55NAUc5uaOx3QkroZLH
9FYh5xXElop7OyE9ZbFvDlkqDpkqgraWkRVDthLClfCPZIIUZ8Myfhgks1QS0aKS1WKT2TJSJpMZ
UyiIQlYru0dFpzhInVDYTDIlsLu9pTwhSg4PzqaI5c/ZcFM5K8t3FtenPD8ygQgMs1Wp/2NMdIYv
UdRcGh5LJ36J9OjSkkgjULuWkR2TVDOhqLNH2xc3oEEZPiLRBmFXEGn2g2CeZOUsE9YuxmdPEo4J
WUm4s9LUEV/ir+kX/dGdAsBhaBBs6VTF8VjJeoeuhZ/BPkgCT0kSj1RspaDVMhPB6jqLnVpmDVP9
6oHKQet6MzLjSVxqMx5fozQeQ3J/qujzQgqQWLS0iR1GRTAF7BCEMwXNMGkUiddRlXIWpWNZr2So
TmQN1fl3uewpCUQtSUQ5iUQeJVHp2smQzWIbxrODxF6H8XWURUAmf3kT6Y7UmE7EtT6oI2fau/gH
JWBxxpMtNulUikIYhD2UxbEW+quy6+FMSQ1QKnUlF5oXfvRm9SYbhh7DhTqGuLhsMsWrS5bWN8RH
DyLqXihXiee8n50zpWSpgUpFzos1XHuchw1ZUOfPSgO7izEq+SvSK5gmIryyLSfPivUnqfYK937I
uVAO8ih3IBv2Zxh9SOG9Zp6Ujy0C8wUR+RaKEalPKf0BrK14HfdDBT0n1QFDWg8SQ9Lq9E4VayNj
iNmnqN5muziLp6GptRvHqY2rXo8v2cBZDFm81FKKrjspQ+dLX8KkN0DbYOq7LXBLKpRSsHRHtmJY
o1XdOLguAAnWV4nFEL9lS1jftpaxPVs4xLJHpM0ogIxf054Ei7VmcttSO6Z4ehYPpVSZ5Q4VVkal
SCbA/NxHD5wsSyvd6rjiyPXMN+t7l4DEKDnTQ0xw6mNS/Z6p1r5wcMM3zl2JqovN3qvDOCE2StVj
O8mnEF94lpGCSPGf98na6UkmpHIZHmTXF1XppUiYKP4wyYv/dOswsINy059KmqI9jk9G8Wakb5UR
XaQPnMTpg3QgZSzKoN8q0Bp5YxUWcZTtJWsxm1+N7i/l+qdyoCrX4jxly+1EDpiPd8mq4hS/lYkl
X8eIPNbdjNx0uqbkcxph/ywNoV4jB5NtNF1zGViCM5HUPAmpSN3kPtxGRqGMDlb8pWZt3irwgN9A
rkVDe5fBbMXhaxz1Z6vZRxFoh/FJfFJpaTxIJIlAP+S5lmp6qKP5Fwk905/QMPq6ozjY3YV7UaXJ
TulGOq7QVai2L+HoU9U8ylIhl7uhTj31D+LH3nzCYXlWCGJWHoVKIxOLjB8hhqho1+uRZhmTjFJQ
RTa8u/xMqOqISak3IigH6BA1nKwDt4JRiXeWxp392L2o/CfivosSm1f5HXkOGzRy9mT4akH1uarp
XkYPiu48zmr88GtMhi6ApHTYav9h5Z15xZtMeFvj1IHDgO5Uw6VUUwdkJLMxqs3iqWqlFM4NYXZI
S9+t1wdiUfvwWYr1I25sSbXQgd1JK9Dk/+cGIQLtgcRGLiCFeSKujd6XnE55nZbFR8ZWk07PcmOW
GgjmdBPOQdGhSQZBP+MMioZo73GHut56nEsNoFD+JNmVAyas3ApPy3qUa5lRrxYHttx9ua5iybWt
oBy8iwBDIiASZT8CjKJ35xn+rJLNwNlCHlXxqcizEAEA0b7LR3K+K5N6o518lXl9zRTiim7CSpSV
ViZtrwPllCS3zj7IK0pQpFfC8wKoBGjvKazbQ6x2/spmTj6ceIPlkeqMDFNURLfjbXAzslthYFJO
lqObXHtkb4cSvtrMHl0ec3n6BoayMJQEBULeKCEyCL4VisCJcU2p27cEf2fGdBfkjLxVjfo9h5oi
RmY5RziO8iyv1U/ZWZkO0u7pC/Jc6CjI2ib/LfSBduE8QU9ECAHyLIviRVZjofbIKixXnQLeg0IM
IN32tjKevJjaeDkda1gDsmGRsRLbDZQvdq5VhyqzDeSGyQk7rdInta6fmnebMObZe3MyOhKUC9nI
CUirYfOs5ipw4Q1+JXtpOYHnjDNtQOfAbmqkwqU30z2O1yf5lZEeWdfsxibjJgHD6dxL637PgD9L
9KLsN+RD2RkojMggJEC7UbXi95aOmcmTgJE68EaFfT17f7W5CZGpY+7vgBbM3lH0PLLWyY/Lj0Qq
iQiGTZwsLWO4KYvH5JniHC5oOeT6xZ2CeNRKdnrqjnDGGd+H5/0beWeyJDeSZdlfKek9QjAPi94A
NvtgPpLuvoE46QzM84yvr/Msk1UkI5sp0b1qKUlJBp2kmcEAhUL1vXvPvR3KjLY+U02h1vrDWmWa
36pId2dXya9ios/pqJe8cKabvFjDlTq6GNasajosi9YHrcpOKa4yi4qo1lLMfIfnZm/zVXsPJ2uF
wjMeERUvx8zKjyu8KNSwxqlbwm8GgoANud5kB43Y7g3sk5OHsMB1+4pk3QorikUS5Ktn2u5O770t
dt8FT65KwVczroypuXbboQ3mGhtn2GjPc4ZT0Ovng+6ge0kAAnmtk28xG6Bp/nZ50TcjrY2Dparz
1hk7doh4VxZ7QE7ShbqvMlpxDibupkg7A9+QpiIyTmi29RKgYZC9UsGoZVB+XVZsyjMK7VxF50oT
7HMzvjBp0mXFr5hQftpYxScnz/qn3l5f1EKbAiVXS3qjJbyPrZ6G1SEOnRSxGXpyPSvGgypi04S6
/6o6eJXcDgh9HW9idXmq69HCiXyVd2N/0hPvtiioNszreLXGURsUdJLqnLZ6pFEK6So3yEZHTNVw
xRPXzfw+cbfpwoLHXrVkM0bE7rjDuBny7rPZ1RaJ9cWXnMe4nY6+q1nFzvO67ZguxylD3JyHr9Q+
nstKLbCQs8AIq7cGDX861J8rg8PHA/a1JW0FoDFqdYJaMyTy2QinpQMBV82wvppk2TCdvhG7bOL4
IK7eJNhQy3vWXHhZwGEEimK86jWEhMyspm02eE9upfqN6ha7BteBTZ58ilbHt9zGw6mwG1fkMEk2
0MtRcYFN7ZuVN4G1IASpi0bfGR02udq9KVCp+XWe1FvSOvWg6w2s9oEyXluZscUieTLS4d0eGMeW
61ByawYJbcekOTwVNXDqgXIwsMEaTqIHYPgY20Im1qcmaLLO9qO4DbS61Q+L0X2qLPVPo1VwBVTI
nj0npN4PUDzvqkMbY2I3jMXjduGXOWx8c7W/Ivugv1x6axDW3edeqzeKBr9+0R08veZHPSe7LHe+
hGn4bBNbbRfjq4Q8iFn10mM1djOABSn1SHiJ9Mxk49sDYlgAMoSAGVpKetIWtDUkB0w4EkrUufaV
c/8aZz1RZWwle+NaB1YkHX3pPUt0ozRG9Vk9De1GXLMd29sEXjJULPmgleeFzQOshS0Rw5igd0W7
NobcwXJQGm/iZ01Z+BmBlJ3U7mke3Z2IC6QCpcKxoK2UQ7WQ0odggEVatqg8AtWXBAYGOQh3QiiX
1nWvd4cRVob06SaLXesRT3vTjteMnxvJjpLcSmnYSpGrbj/NiwtHAUVJPj3Ioc8scOWTxZkdqvMO
naYv37JmAVLqe/E4Szs3hfhRIP9aY6Zu9oqu1yK8y+8kOkD2s2ZLfk27L+GHlHBEpGpRwhURnZ4g
EGNkg2WVbgzVDqQ8hMnyUHZUMBz2GHBKPHgl4kKXsqLUG6JqM0E1EW6xAsBM+OtCmxapnw0FRbI+
pMwo+TOJ2I+Y2e7F3u0axsnbY527gXhy+U4DBhIH1oo0SqX+1FfQpsKjRGcUkFmk5KiohN/SuFzU
GQO7EuSetZOXdRi5V3aDBOI8ZkBZes3Yee3lkqLVoUsOGUZqKhOSIbrOkMLrvQtBRt67suHqj2w0
uQrio7ZqFtkISvvwUfrcIiBpa4rN6DHbmmDj9Fkazo3eXMlfOTGNSJ4/l4x0KDcTtJsM6o2h0fUn
pz1ded5OxilJL0oI/PfXbo5/HFphzWWWQBKxjYvSRqQasrrrKKOAeJ0h8Jiv8gey47r4w9mrCbav
kOzxFn6PLOZkf9xxtgTYJEsyAMjYq6hEw/8x4QBJV3q0EBXyVGMtJQNKBpMcSFF3TxZPWZFodDz8
m/D8D0+7rNPl4HsYXJjzDyFPb6nASolXwP463KJw/STXVTzgTg3mgId6lV3jhDkWLU76qn10KZjU
mUVFZDtRC15xdw+Zs/OS2ZcRL41oEQWIoX8EmzQg4BVBj2wcHSEvQWAS7VmUejf2XeiB6KZwMUGz
mrqjzUTh2fFFZDE41BU1JD8UjJQ12wqlYKWg5LJsQrUKd6y53Ot6eR9CipJCt8wjQ0EJLplQJIa7
mnAzoEv7jE54QrUybG4TszyK311Cg9sY2iN3ndx90juX6p1MR3L4tTCUYme8jDORLIiNDp3N5c6E
gzWuexnMuOJmGFkVeIY88uWQpe4ItjCA0LKRLLe4ye8G1qNyVnshb3FBi/zcwuMS6KvEh8mJFje9
5P/WQ/ygtsu1E+MxHE8awCuZ7trWOmn5qWF+k1gnOeIEJpgKG+wysTLNiMW9ixKOmvgqk9lU3vL7
5DJAwpBLLXPfTFUUuUZMsVhCnOQsmMw3KwFRKHnQBecjycGADOS7jlpxHkPt3OesY9kHhKx3VeV1
hoZGyfIoFXk5D8KYD836KlL9BSEvC7VLVXMQNxmMNXkeSMLqBWogDwApZMNkE2kNOxmp2Y5SFOIa
fg+6kseHzH0JEAtJexZRg4xux3g1Vvti99cpM85DsS1N12/gxY1w4xr4cWJbE9GFnHIx9a/dJQBu
Izf1oA/39axf/O0mgy+G1c4onk3gnCKf4MTKkKiK8AqirTswd43GdYkLXxAmFPfuspG7CBZeAROv
CZ/k+E1IedLW0Jh3JL5HZvpswUQ25IGnI8FhUa3NBiIUDoCrIldIBpkQUST7VL6btY97Gzk2RSXk
YBKVaZR0n8B0sE68nLBJeZIYI2GErL1ywQVLrFjM5lMerDLZySVe0bnJNS1on0nAYwgLiTsG3PrM
c0C+kVzXVsyecAlb51U2+TIPiXDOKbXdinnv8qSWvGVqDXK7XG4RynQqXuERCqKorqTCdrl6VKyk
IyVdmhV64gpFMULMUoxUUNcLkz2DtSgnSP4v41UmbzmXUrSXRsb3OmoIu3FJW+AY1k7ePms+j4Q2
mgL9MJgiR6bKkFhHpQlphjPJUPfQUSxKlVZk5hVxkB9SnFbZSicERboERgp/xtSfdWIkIxvBMz8q
LntNYibr+KQSOikpDNLKkJFcEkpZLvtuQss/zYHs5ZhEMfUvAeVDOQjRsctTd1r1QGtHSPw286x6
p+oUJGkDSd2w6bRDGr9PxGXa2wZGEAGaEDK2RT8Eikfxzd4NDLWcDqmE5ChedsJYcSnPDwVxD4Dd
6E7Iqemp4slBtHxdIeFfzjqygBqGwSWeiNAJaUvIgzt0FOYg9Gg8HKTqL+V5lzpkSylHno89opg2
uyuVP03yRQdyRhPqCib1BKmUSim3Y/UlhdUi3qWklApNTvI8UrO91dkwdxSK5A3/vuDg/0VK8P8r
/f6fugE0AP9nvcHdtzZPuh/dS//9qu9qA/UP2viY3ZmtVcMTZ913tYH6h6ZjuDMd19IsW8xN/6U2
cLA2sYPGpOSY4N+RKPxTbWD/ofMCCwI+L8L+adh/R23Aa38RGzg2YlbbxluFYUrFAviz2EC32yks
u3Tg5rOvCxb96SlNLNKV8kN5TSn1IGUG0zNAPL/IPUH1605qQJfCMJDFjTT9pfczaYDFMtd39D4g
OBmnAzRQC+3fQHPnnbLTRYsgRRgpWMi7fu+nStmiuE2gx1Q6d/dTUYVIfPO7mTpE1dAnpsIiwLgs
RUZAI8qdEppONMxrknkgInJD872upJwhhath6K+F7y3oVb3yAk79VkocWU3gIxuSmYO08AJP9LNU
9ShgwZGX4t66NGeQQQTmqZuB/XEMnaXsgQufVqvzXQETc9wCFRXVg4DPk9DaNcCWhdQ6pf+ofjtp
RHb9oWaxKgUi6Qm1qWCa4ycpruXusDd4O6nhODyB6oWqZn2STpi8u/yxNIyk1CoU0r7mAd1Z+9Vt
boB/3F4cInRQa7VlkqZjAyJ7PF5wqazv5G+FOiilurckNW8vWgfpqlNSlX8kFcEMv8roFttlDJ/X
wmXLO+N5McL1lPdIK+oxPulFVfqmXgyBlbfKHt/Ohxfl2Qbv63iol4UAAnSUno7bRm9Xa++NjX3I
4Xv7GGwIrLSynP4BqX3F2h/pMT8kYbxl73mA9gdmaeyoaFihnykt+sZ65y26bN3LaGuP+HbqxHKC
DObEhkIPi70Q2LrbpttOzXR/zcHCj/p8rtdKPaypFe4B49MfThB36Q4atbKAf9Dc9BGyQJb8iToo
IFAngA/QnGKJJtNKPm8yUoOwxvFcTDMCtbTYxoU+X9mjdxqncNl0Mcr/cjB3+gwHw7NbGiUkyi+Z
626TvLUoTmR7U0lBbedztU+tZA4o+6BrzasGy53WBupgLTvvfm2aYdNXOIrXJruPG/M9rdmGjnws
lKgAVNd2sfqt1apkEK/bChVaR8nMDjezUyW8KaCYJl5Kv9aNwzg4MGy910xHopvPw4zgbN0po3mv
a6uJj0cJSMQefL2aHx1l4YFmfptVaDsrZIwGY0fTN8+qkdyNivnNcbHSWSNo2e7zqrXObnLWNohn
8xSH8ccapv8X6rX/iQ8TZmzMzr/Vrp2quGrxNn8re2BJx4///b/+60XfHyXmH5YYpk1dx5vDr//9
KNH/4EmhayjXHA/AJh/0z0eJ/gc3oYFwTdcdYkR+0K1pf+gGyjVPXPg8ZTxV/ztPkks4yM9WWMdE
U6chg5NcFl0eND+4uqnsRpqTE1boOt0hJgapz9svWuu+zKv12BX2bQthcr3Kiu5QjdaMpHU4//Do
vfvHZ/0U5yJu258OAUewxXdhAaU5BskuPx+C10QLSop42Ldaegg7SiB+7s3XCgylEJW5T9WfRu94
NlIiQ46NMdPSv/XY6pmDzE40xQJVf58ppvz+wPS/uOs5MEdXYf+r8BU0SxzxP5ybFPqQPavqsB+S
9WMYDMtf0FzXU/s+huNHK+rTxpk/ZjU9T9A35BwlY0dvCcyN66Kw75YXLRmBYOH1QXQxfOAa6fwa
0Wllg4saYa2gwF59K6bArg2HIh1ef/8dJKjn15OrqziwMTmbHr79X76DplKxpYrb78MC7QtH2M/j
R62PxyxyN2U9YmkzNqb0xZvhXMxuYCU9yAqoP6D140G/5vlr/F1qgaMBj3AsTTgCuiErqB/Pa5Sb
fRGXjSxelis9dh9bY/hItf7MF/l3hAxuob98f81RWXkRWmSQXPTzZ3F111EZkoFot2dQh/ukcB+b
EUS6CuuHobRE9mOhQmf+/XmX0/rLmOa2xhKO7NRxTedXeEHYK0apM6bTWL3Keu9RBrFjDGePyzCr
ZL78/vP+5df0WJcCZ/AMCzHrT6c01eD9JUXNPaS6LwaP/TCMccHWfpGr5LQ3tIPni7jo9x+ry/v+
8j3JiOJiygzmaaoc1w+3iDqpbWIMCm2V0HlZjOWQusT6tANQsMj0+yK8ayQEt2B895hPfRlxMgJB
6byE+oc3Rxu3nj8q07L8tK2eh+IpV4CxFfHS+JDKsCi0zuPvD1qUwr8etMPI46a2PFWW6j8ftFXX
g5rXQ7mPIgQHuTp95DG0qJWWCqSZoDLNK7ASfjMf5mg86+jifWA6H6ndvNi+kj+6lfVJXThAxPnn
Vl///phFtegREOnq4E4045f7A7Y91L92+Mc9q4SsdMz1I+7Hj5yBJBc0YVBp3De/Py+GDMqfL+bP
n/sLTQRNXZl3IZ/beO6jAWQU12OzSXuFen73NaaVukn5snNuY3j1XjrPeTTc9UprvKuxn4K6NbYy
B0ZxdyaVYJvYDEMFCmc8oohAjWWENc22RIZBYb/Upvqts7/NfQabDMxX1YeHf/OF/vpkYY5xHVUj
poxL7fwy+fF4wEVZJtM+wTmPN7nVsFQ9znS+SocL3qtSw6p5fuRWf6oyP8oWRuZzHyNDcEYmBVS8
l0kz1vtDXOIA5GvDYcuLJaSJaD8OhJ35ffOG8YRKzXjuRn/e6j3oJE0Nu42n7y4D2R7sl9b6HFnU
0iKPD9V0di5mcvr999UMh7XEL5eQTzQMxzJtAVz8+iw1VgNrmaeVe2gtOFIQJOSUxPKqesqaflM3
WXEVFo8YxddDGuU8y3Id1wy8/qXAGKt1wBJcT6MYbt7CTyZkuZsBYXOunJGWsjrMD4QZ4zMsqYdQ
+GqVIaSXuyy+UbFkX1cYwJq5nqd8+Izl+LoMUzBdBbYXs039ibD0tTP2cVHom44KdKZnBpH1IRa8
Cf+ncmfB9ca9w0E1avaehDNdRNnEMstskzRTAkUjo0DheMph/liX+WPK7C+DafYgmNIOjCSzXL2U
hzocTnHtEgA32yVF5fjbXHbMQTONUle/L4gh2K5a+dStxVkzSo3KMtXT3I0aXCblP2Yel/0xO5bH
oqb5Z69+bzNSOhvcJ7EmX5nB4k2hjUckFV+UWW02rRpziuavi6E3DDbxpqzrfg7VbVJeWd0M1bvh
0Oa2NhHUsQFAyrMNNeNoN3lAAHa5H0G3UR8vNrHFKag0xAO5942mebIthuhpXKernA1kUNduAXrc
BZEXzn7a9EmQNdp9bREe47jTx2Iw365wCvykQ/mS4skHyjKSeYAFW+E6jx+X2TjR+Ua2LD6yWhyL
y54c7W/y+FB7Fl5hobxo44m+BEuYMHxRZxYtkbdFQuMSNbl+4AEDtez1iBKR5kRKjFbTxsQfdVwp
FxMu4ZhbNcu/TQkTibnExl7L6JjZf6qYxXt2UwExmmC/MsPvajVk2ld5pR2+44i8r5xeC9x8VoJF
D9pCJ3sLeKhvteD3eHxEiaUEagEPVWNVYzFwcsVGhIOJbGW5dbkkxbKltWrSLXfrXQf2NonhyidF
R7onQwrL+jkDE2UsTsC5P6R2/TlXlmE757qyqa6jfuHblKtBdtRZrcfXelIIxvZmX2Vl6LtGb/pl
1ZFgyU/TXNAaX3yCt16LDq5bOehAMZOg5LQHnTz9mGowY1nO7JtRDNTi2ezWA+OtfKqc1V+L3Nuk
qjkdl5Zw3XRY/FJ7GbvhqDtAxYqWZ6RFHdi3ikjfZBivcmM8zB5Us2S1t2nDAtVawl2C2/Z6Hl6r
Mgu4ay2/6eGMZHG6tdLxzS14G0q2HI3LaSqWCR/1chslbCBrVrPpogw8wY2dVdCgtzsewfPQPKpx
dt0n6lurKJu5ULembX6EtqEEtuK9ZPncBgrnac+wnT2RSa0eK8npI4sYmyUAgdZZ70fP2+kjALbV
huRB9YKxp1igtBjEw3wzd6hILERkgRfGe21kVprXtdnYp9oIPR/cp+PKSWSeZb1j+WvmvDTIvxz4
sgdXr951MHz+OizpbjKkgpSfY5U3aVC+XF5VhMUWksjkr5S8OcYNyYGQOTsuShnH6LkaM0h7ChZ9
luLyq7iBFedqTBjIKTwBX6cM5eLO0RtMi4QEGP1pdUBKqDGXxyMgLGj4Ywe1bbsMp0mN9lNUfaoS
d9hC/LjPVNwAMm+Rvd0GWBKL9MU1uD4VRUPUCpga6hh3m6cmhzDPx92Uc+54ivrWZ+UF+cgXo5zO
Dsulfv0KVU5FmN5xg6Yhcn86CJE8SHn7RQMIqsVEFVQaa6+xsgOmApuTOUmTq/izyzIfo2UMN2K4
SsPstWKFCGZ3+pjz4aDpE2mNHJEsV2UkVk23UdZqb5jjyWqM6zQq/sy6AqelS81BW8m/wuZtKK9O
lM7Xo8HCKlW5UG7/1SiGt8vpXxK+QTe2wa5kZTArMLP76jgqWSDrmJaVxOW5qJjOo9a/uDYB5SvT
kmeE+Fq9l14ZgrrgMie9mjJqQGvAct00dpvv7CjZJLp7Nt3W3LVrDZK8B8XfmZCZmNvE51wFcAdI
CO2jZqewTA5CrmCRxTc2RfyglBur7XCpTtFhlPfN8+K+SbwRnj9pQ9X02OuIypXM0ng4UYXRd1ra
cN3we28ux5kMN5GTP2ZqaAVuQw2ObIP4sI7ghWwblZMJeTSoOkaUAZzvNrGb85tLEce//GIu6Qc5
QefLLaE67IXyYWtG62sZzx+mTSmpG8ovR6e88HMmXEzu14QATdVAkeC8XIZUQaMjmzIfuvK5L/gO
MdHWkeU8QoyFTV31FJEqzr9c1KjaOUP0pzs5AxRw8z7W8cuuqm9kWfzYVQ9pZ2XbWceMflkEmRmA
zHWuN/OE0G5szGgzY1HTsMnGDqnPjp3Bq8+V61r/YhRmdJqzmVpdF39KNZRRBt6OQEXRG6ZR5ONu
I389QvG62o+oYprNaDJW1AyZ2Kzvo7q7M8vyq93g2V+t8mzaq77pm5a34MQsEcFJaki6nEZcYToj
GqkiBEBSOCQaZn5Oelb0WTgd7Sp7UNmTZDLb1oOyMt1BwUwYcUk5VP5lMMqZc5LpUzU/5yFEIVZV
x9IbCV6bA6+Nn/TcQ5kybFMFPms389ZKwYRSR1godIi4RstazkOXz/pTVEsvFpNht3SwlrkAHYWM
piCLrE4/s3dyfM2mmt6pHtV6ZdzbWrFu7GThgLi8wZzTyfMS1jDmSGLAivRIai066KDELdmdAJPV
zTkLimWADJs7T/F8psqsBjMAPug7Y4kmOD4MzfpnWsf7ui5glhnJrbEu9EeThxhXLfqxjm2ZDsxQ
VZFHx/h2q8n0vaz8mjw2mvOAtOWg8y1hAHv7fJiIzrpaywYuptdsMmvm7hfISWRHgLZNJHL5eOjV
fL9Uyk24Knf1kKXB6jqvlkPg60jiH6vG5Y41+icuAvZsN3tTeqf0q8fMaZ+HgTL6whqnnGocwe0b
/KcjiqjY7/q124UjpdGhsE56rM6Bq/Sw91NvM032/ZhWh3RE8LwWbX/w0OUa3hLxCCvtIBR0QDk9
OGyLz6A3n/qG9W6uGX6jeU9KXxxNwj5xoyz7XsKndYmhNiSQ+vLjKCHVo8RVX360JMJalTDrUGKt
RZTb0yhISX6VLm+P8jia72PSsOVH6QlreDka0rJFczzScjRJ0a664dEmVVsE/svg9xHROwjARTUu
mBeLXqHIkyMELVN6V7Fay6bjQG43i5ODcHQKnEMSGCFvOPMhJnnfLrnfor9d8MGIsSFN59sC0ZFC
TriwUmJywzXyw4WEQZntxHRxOQCdAEZ3riDeDfssyU8R3XrvZhna68lZ7oy8v6YafyzbL2E1I7Qc
LkT6EMmSEC5ywoRX09rRwvblz+qpuxVlQ0cDSnQs8nuHBURlgPCHHxMlzzz0QYfwzxBDaAlCEf7b
ISV1FHUncBpJgVAM70B08LMei2WRrrj3nqXjLqS3LkEp8s7ySWUlZP+txyvQOtI+pg3B7yUxakqx
n/B7OWDJhcgrEPxQ5D1i8gSx0qikHvB3MwAMuQzptGnQZHa5cl+TRK84811Iv1s0/RVJ9S2J9XJS
BfIkJg4xnxQk28slY3AfLOa+nOT7SHUehdATqcp2RfcoaqMskfB20qDxqEVthsPEPQoLBjDh5YLN
lvfIHn/rFopf4GcTTZMMg+/HENX2rWre2Xa8GymjoAfD8VQg+RdNgRxUaU87SyMix3M3gC4+yRtb
LfJo+vRNVl3Z3vTgGv6SVxd6kBKam6YPiWXDBZ8+ifFEMER6115BSGXcyRcXNbdAp+S/MU39Sm9v
BQCVspao8YXZGWS1ddyHmXIlaiPxi9Xo5eXfS3atuDhSjFt9Hwe2SZ7FQY+MCwpH/lZYPqIZFwCW
pDbEeA7FlxPV7Hl4WK3Zk+Si9ItzVEgAVaP4VlnGJ/lZbjlWgqg2kc2I9xVxRolMvF8PBhE5yGUu
ejDeTP46awF08YC34VuJc8WmmV9ZRgA+EQ4FrsukhltKhoB5e1H6qygQ0PjKW0S6uo8MDLfp/GzC
v5GXSwKnCMfgDKQVWWc00nD5yJvL7Y7166HVmQ3ke0chcyiAyMvHypkBzb3a0yn39LO8YEYlkfEx
DtIC+et13cw2+xVynVJneHaq8bxi0ssuPqfFRb8i93SxHsy0f5Ir1Fcz4O8ShW91HT4BqzgRe/Yg
RhX5lzHKi2/mPDzKDzIYBG4kDCrWXOd6/qpl4NURdqQK9w4DWX4vocys9o74SeVtcrAK6vLiIusV
0wnZAWcVMFcF7G02u2sT0SsNP4UYEG8zjsUxbG/cSN21HlQJnakAY0I9e/eivQFbRKkvB3JxJz+K
YDMpVpJ449tpZMmKuG7OxuPkwYqLPokWxmk9QLzvJO5RrbW5r9I78mq3Rbz68g7ys4IpXv6piqNH
tE9Gt/g0eneiMJN/IzpBETXK3zWkGw/aLY6eQwFrZly6Gx00kTmM9xL2Eo0vqtbsWnqhImUUUal8
he/HKWgXpHttOh1EeCgfkGrxQ0ylR1/RFJqz5cOxskGl59qbOg3gLdtzBz7QBiOIDR+3A8pSA8Cg
yTbjECsFy87521DqBFdbRncTc6I0GLos5yZft9FkT3UKQweI4dLR2VWy/I0EBRx+GmQMjAGh8yef
Cv/QO5E0U+0qyIhxDyKx06KPJZ90wkBgRHUh56SYACpOy7wj0oWlSdMHmmAXnUn1PXOTE2mgGdez
YwWdVpEzTPiU6ezTioxjbFoyTUsWk1pYF3KVbkGCC4fdYDzIvCkzucyzoqfyZvso0s8BbZ01RDvl
xM7w2o3aK4+ut1wS0WdF2COcEnNpvF8J9JEpHhb4bdRvGUwuDPwbW010IB/auKuywtogOt3Obsu9
jMahjRDOg5QP2Od2u4hm0l4zn0rdDqGlpwcYAtphGZSduU7R1goJjmgsk5QbK9mviVeLVv9k2OOV
0nnvwEWBvFBL6HCVhtVTG44gOb37MeE+Zsfr/zmEPaYzNllFZ296BUwaCWYElN06U9mx906+WCvb
NBsjyn5wl5e8qe/6td6snjUFmVvC3kfnnShEG5f1BIWSdXSdWvfTQkVO1xD7m+1LxwuJADt5kcna
Ghm/Mg9sVCMdGA0wfBMV8UaJ5nTLXWRvwyQ9IJe0aYUprNhalujDxMqn7D9KD7I0ITm0ySgKVzgZ
tk03LNsIt+puqefbwXLXQ8bSat8O07ZSqu52rR7Gumk33GgqzqUYMb6bRQD2u4giSeSPWLOOsUeq
cdOcijiMrnq1xTGQi7StsYsrMxu/lvkMzj91w70dsZ2N1O6WQ233Hd2Q49RO+FjaaDo1rBZHO1PO
l194DG1Ts5oRK6MZ76aU2D87WZHwtqwPXL9Snd5fFYpAl7rpYC9kjADgdHHz6DZFFsAR9c7GLFem
AxAXPfrS8XAaDS7QkBjXiR3PG4a4UyzxFVaMg9HrE7lS/a1aVOiRmQDnpsWAmoVnbATOfUS+9Ggh
W1uNT6bLXhYohRMsJViosp2MHUu04WAnODFqPX9ZWZxZlpkEsWlgPSOQh5IEVq8kVz8TetE/VDoc
J9Ljnyaelq1lHDDARaxyiuLKy6yHeRmBcvT6lmrjpl14o7Gtz1aRoozxWMRjcd63ldezimXI5Q4g
uMGaO+LV1jxw2vTTYA+O7yZxs1vy9hB1FMgG2bCWVcLTh2cYJQWtY5s3VK0ZGF11q5kTxO6+ngP+
/2oSKLGNXXbG68JYd9zC3EPRXs+DXl6zwb5nxzgFVRGRd09BZVY6c9eU5s6bjRI3M5XFktZVGrsh
xa/Hel7Iv6Z4Cg+YfZDsZ6eBeggL7ihDVbEs6rQZp/k9HvLXaioJISJGgk6ApG19iRI9RCSy3FBW
kbueCqQ6hccENETw+7q4+dduHAou1RW0NPh499IE/6FL1XkxMpNWKfdSO5Le7aWvLG05o6VkWrk6
nBR125jG1uJLdpUBksiBH1Wtb1We2PtKcUdADuzES1IkcL2YgRPpIzTAJbBAJ2Dkx7e3s9y2uWav
eg9IVzIRLTIhdNjKGXE9sQd0gTJHE1N3ZBM+RMO2HK/bjF1lk7JP9/qzHB5ukReZf/PYoCxLOwWd
GdWhBiKZqrww7P9d6/BftMPQGXjI01TLEJHaL22frqxL14RhculVSjfM7sKX2kjv4+E1le5W17iP
QrEZlfgzxsd7jFtaoHsKCJgFkkLu2P1dnlVm0FbWvR6vuzLqnn9/Cb2/NjZQqyG5Ayluq5b2q05B
VydI8VCo9rqcDmKhzh7BVojBc9IXindzRj/j5tA/nEK5y60U4M1ENbt9tjnXY+p90jHYfLJDZ9sv
leEnNqf90khYSy5Kxi3jNZ+dIf/U1VzlS3Vcb+/yev586Q3Kaakmzr2q0HegZyyDZ2oY8aKTyAxK
VFl2nlBlN631Bp/nVmVyjmg2o0UnC1Ds6EzUQzGcLRYZVS1fItO5p4xHg3L8Ii1hJ59if3XuS3bW
u3Hh+pMB9eF4yAXa8jPTDVgQLIJSvLQXY9gyxvQumgJOmkYomvs4RFwtqMw9eRA0WOyr0FG7U+jm
Nb2um2hyXyJASX5qDCQ3RV/zgY9YM8pjGqBzujRKYCIuD6gE5Ea7LavrxJ3BpaWkJXWO9dVhpmlr
aKC/v7b6X3DsyFg8QOyWqmnIXdxf+p19TjF+gjC7jw2aqnnZt4FO9m0XPhoNk8EgfYJ2nF8kWNye
+9l/UOn8xArnULO6QzG0B3flpDirTKSm8pCS2TIDHUEln/ybucT460CkI+vR1Tc9kcv8erfo2sQ4
rMJ+704wLfXq3i4gIpM4NC/SlpK+4qX6WYZUznU0xawl/py0+i0v131pe486qSIQ9KRhqN0maXln
UmWSRvPI4JCeqVUtBxxTB61bPnTGhkU1e2MIYsGIv5pevZNK2GWivVyHvxV68D8SUYYo10aDBdsK
CZbq0TllBP5GPTz07Xv6vrz/x+7bx7f2Pf+Pp29tm/TgAX6Sgf2rd/0uCdP+cAzd0ZlyVZhUPwck
2IhVeFyJ6PgHcTGKMAf+mYcX09KZ/1QG5j/Fxfof8M3k8aZpiGmQNfwtSRif9WsTWc4GsQiGjSyL
/xn8/Q+Py2LGVD4v8PKm25uCuDNo7BpDfDOeS+rEm37cF29KF2Qnxc/traluywR33XLTRpv6fgIb
SQxcvaGkptzhoX+c0rPmUkBUN036Mp+bkIDbIIx2XrdfjW2hIYk86FC8YSCZD1X5eQAoqR1796FW
bD+LzoambBQKxdn6nhQzZe43HWVYBK/5RDUHtOfROCphTE7ZJi/P3JKoTo9Mc652mh521Ej98U57
cqMzkH1H0n8AlkCFzT7VOviHe62+obTpDl92nvO1Q0W8rRsNGqlJzyhQn93pZCd7t8eWai5Bhkog
NkOfTvYh/Mb3gUdmxbc1065vPlPwAk6Zz7tZ3Wk25MEdci/iBf1ii0c7UHw7wLf1xPdNimO1Dd9r
WMA3ff5g9x+JqctJIZygBXaiomUeeNOD7V7NTsRyzaJIsXcGoq3Nq9HYls4+/2pgVo8R3pI84atv
i0bi8GYI9Bv1rY6+XnXdXTY/kIrDJhRow63u4Jg8c9Z5aiXzOaGP7SFnZj15KIszi+6d0+1jyuW2
M2z+k7nz2K1kybLsv/S4PeFaAFU1cHUFtWbExEHp5lrLr+9lfNnIfJWlEuhBA5l4EQyS914X5sfO
2Xttu7qmHVaVma89dsYINNE7Vxg1B6ibLnVx7jyyNYm0R5WsSSRtDZ2YWyCdtCRPynMSK8/79fCL
nkEAJCxICbYoLxqiny3U1SNl7YoE3b+db1uRhoSs3rpv/S8SqsM6/RjqszyA1vJayf0TNMfkRShB
cZU+7XdbGavqtUV+xRTYr1UWlVjvaESKtzEql8vdPs/HdGMiyeUV6sYB91uMeWnM46JRwiGQZsYq
C/fqsoPRl57ZMRDNRccY+c9n4YODpPuef65gNvV+uCrO9U3dh1xNbKyrPDKZrft06yHDRwC2M/fZ
6oPyhS9mWtwR9qPF5qdDJQ8Tvwwwoc/RxxzVSqTcOQcUi1l4O9S/8Hz54xEZYZSSfxC4N7REuJD5
vlvixS/zqD+k1n0FDwPGdOQ3ZlQj5qCp1r+S9TRiipPKBOu1c55pZqy40x5EvPzy6pBhAnvQZ1v5
EGpgBSSVapcc/9sefN7ud/QZJp4tp5Zw9Xuc713cHgtGVo/mKadn+PGSv2sbHuaYj7CTaXKJIxC6
DvkICEPugMFGSzxGL9mp3Px8P1lRH1m/GyPwfiu/SUdpfNU9ZcNJfc3fymfnCo82Oir7Qf6j+6GK
sKsCPI4fQxm7N5r3sPF9vRvI/zGj+qAZrTQXuLi/5UjbZ8O/bXFbhcuINTTIHgnx6k5mjHmYAMDT
FtbX9rG/K4ftoJBiqgfEuyth8mtkVCuWE+L7Yv2U9DXU+jR6w+nF87Nw86cXa6ZRe3WEvSXSSL1+
9Y5lf7Jy0OMPqctMjrvifkLrwQxG7ofRihBdp400aJJfRhr0XtRItYbtRwl5It/r5gfDEIwfXJPF
SSDfeCfmj5QKl/z3Iiac0GKUqAfFeGizU1tfux13XJQUsc5AkejaeIv5pOs39Y0at3vQluf1wiOZ
/kXE+sNAWfGuhGUTdAhNL3I9TontRvaBzQ9hmq++l+zuitt5OeYFMRUXRnGtm8cCroZ3WXqRskAr
v27PLuSUaQm86XK/6gu/OojwXkHG47O+lKNPp19hLI2RM36DunrsV4AkbjjZX7N2Mt7me4TsD7rv
vuPhsLVgX65agGr+/LQRm/4xfHaf+5tyLo9joB/F2TuJJ0PO3end3Z5pWY5dYKo0QiLnVCV+jaVy
zbilbMNvAaUND/t6pJ1ehaDayzoCMlwDOZj8tvBBAPM6exMkewiobfydtYhp/WmMus/stdK4NaVC
pPgQsBhm2l8MIwlRDDLlsLwS4e4Dgq3WmKAI4NTljTauAfbWeob+KD+gTcfe9gn4QNjFqQDbq0se
xoETBvWEP7SR8sw5VN4suTHgnkmZr7P6fBCA2r/P7wS31KMPcCBD+FAFrS1fH9oTi3S0Z4E6hNkU
eba/PVgn+xrDEWtMEiZDdjCJA3K6b05T8j49JPYYBpsB7zmoA/HFoNv4Uv326AzAjP3hAUu9n0fz
VfJuQlRzz+NhcbAyX9kdKQefLdtIGzdiyDXQY0fv4ZTQLynPdMnoaJuX5bHI/e2UX5gqMhF41D64
LzJn/EmP4IHMP3x53CzkEhPOkZGj2CJtqO70c3+ZXeeLE272BUMlzHBV0D2bTLSTO+h4U0A74q2q
796aGNEO3VQ62uvVHFRh9xB4xUeVt77+Mjm/gRvymtN4If4Qvv1Tlet/bE/4/xaIa7MJ+s9LzAcJ
xE2b/u/ryT8savLn/lZEQqF1VApXWfyZyFj/ZlFzKR4dstPMPxWRxl9cSkiUupBvEdzTDPm7ItLy
8AHwT0Rz2aap/lMhW//YclEpHD0KVVdDeG15/66psAqnAyLSljzyksgq8+WmzDAmE5ziBFn3WbgT
cHPT0fxxdmCgMMlLscAQ2gyue7W/3XZhYl8x965KsNZOMZAq6zsCmdSoifexqubAcB+xJ4Vebnwv
eLbDTa2eWiR1VYW+pcvFflTt8mMbBOyioo7TRadGrFfSqTvxsG4UtmLm/kxLozspKn8yZqKDkDX2
frLJb0t1oII+YojCxyMIEyNR/7vt5D96DDhOnAyPlgaCeGwYf661u7nLNCgU5cHJf+/qUh3hNh7y
BHG+g7OaKbh3dBBvxAJAdz5OU1g7axVQSR1V4cH/Npdg4tZ0VqeMC9xWYZkQXMyqOxpZbK+ui4g3
B7ylOUO02L8BYrOhHy/+7uK8/UMi/PcWDnmp/Vl2inMD7yMqbZkOCYT0z5/C601atdpUYmHmoeC1
9ypovcOqLQY4WZ6naWsiO2ymNPAABLfaqsTuhFp9EjhK9Oo51Q0zbBwBRcrueh+h4FNTWWxAiq9i
nbUDjdtrtc3Pc4GiqV5BHxN0deV65hLqOSXNrngfdtJR39oDYxEfVWBHRgO2Bh0bctgOvIfMmgnl
huW0CmFHrU4sei0UO2aLf5cCQD0C0b9eSvHfRWZqKKP/4fCwm8LQQyIetwQW0T8fnlEhdhkATHlA
zB11o3t2JKcfXn/La1IDvholkgCxMcHZezq/G2PxRjAeBfoPSel7kCkAGnEA7ZQ8F1bxhAezPRUA
jqeKjvO8rhe9zBIYrTZFzNjFFk33ihJ6fMmIHnAJsqxS8yDJiNJiKf2Km6WccaJn9fkHnNxiQNwJ
pJCk0J1YZnM8zT8ZUyvyYQl8k8w4SewitmBS80tJ55vwJGozso88PSo0zDPyFMwyOUrgl03Ogvzv
JLlp5C84WNfJprjvHSgwenaJEJ3sF/UsPOeY6a+SC1aAL3YBDOSgH3/+S9pDlx176XAfnnaSIASy
Dg3gSUNChKSIFczjEBf5WzLGNWVNB7oLuzVjr4skGy4kdFshxS0RY2jg5U/Jo/gxva8kVGR6H4wS
7GCQXSFg15P5CoMN53sTTculPfcHyXEdyb2QAEz5Z3VXL5V4JhvDIiNjJytDQYOESl/pQYvVF3a5
xNhBfYnclgDUecmvyQ243kFXSf6xhHRNmE1TwrhcFC7V6Mb1ov2A1jLtJErCIzY4ggVPW0RSqUHi
VgfRzJmuJUuPzYxFbJnZw4007NBizIUG61oo3UWxjZctiuwWxz0vwHKMqhTJ5/SuVu2tioQV8YPL
sBqRhNK5R0WZ7yVumvzY69XowImNxx1NGfLcFfbnjOsVqKa04MtzZjeInNkv8b7kl/OxPY6PNSNb
RxCxBL1DBmG4HzYRKhzu22FarqU3uNgAE2bNWSG8sNiJlGIKIxncYw3nWV9OIjnNYAXdn+wWQoTX
6laeXF4Gi+gPOa+AXNGBBmeR+6EPOpDlNpJhPAd5D+gheXEtwGnlFdNuX6nSHoF2ycuuAfS4PEMd
vGoZArsIftzEIlrggYjlY9pi+F2AwiKGkT/+cx3zypI+5wDGLgCGyl8ixQkGuTf1TT4ix63OHYoA
yZquSMiR3yxfn5X9yjiO6XQtf608OQ2MFof5Z0GPUGdvJlHUEy8jYa0baKOcdB7Cwo9KErZk9thk
9yiJfiNWZD0LiAL5ocj4IQuPLedM7g+6Ts7Q8JMlBCPugjSHcCOWUVwyEjqUy++xRx2EFkNO7KXC
Z4JfR146XdzhEsHyMtnXUlnxf9VJkm4KIO66UJWr3IbOhFoAYV5mnEB9P0kxiBR0SMyqlBAVB6N1
rixinkXpkhYIQSdhFo/0QQo52EBPxXF17xC7XVRoMiRHUYowZKaYmW1HpdBvazMhzoonLT8kZRAy
HKlWoCooAmIVYM2mupXvXQJgLQ449wZqSBAzayYTUP4IapInXC4R8hrReIh1GZtRG4eCsQf7zLWD
NEomY0nJxgL2RHLhM2gsCaumrR+k+V0iFx0HeC/AZnnpp1Z7bneA5G9VRiN/mxD9wtqRlFpgmQK5
gSQKystECsvc8dzrUJrBkSyOeiiBjzIsZJhqEhjNsFeyeDeENCPYKKZ7OKBRFl80iXmTEvXhEpu5
1O1ZHjS5pMnrR15kc9Gckob9ChASefXI/L8OrQGFyp18J3JBTg4pw3qJAx8q5zLvYZ24Hxoy43Xx
rqUdv4IE79SMPSUAErzqNIj7OgezyAqIrb6Z8pNc86W1XvrTf+IEHuzdw3cOWBT07zIr6ATdo/zX
5n70QIGBvzYq8SDXfIlkzCBZpitJG0xP7emhqkkmRQLUomKRVNKif8pInMdy/aOJUxhY121BPEp9
2hDyCCW9zHQ4Liwpdd1dTBPQYnOKtfYPIQzhmBfNk7xm5L0lHxLyGEGE3Gm/CXAa8uz2mXpVQ0iW
OqlOfIp6OmxmaOn0KLgi8faUMPG5HG/TyiBC3orkDSwvfCneWhwMCAyx65roLfLCECYiv8G3z7I/
0bdx62uZcVQNqHOhgqsGoZncCfemof98op6XkW/Ehuyqw6w20muIBOAP5lgVt5lX38qgNvkJpM5J
aoYkE1iqlDSrvWqsh9GpDngRTrtz/vkqn/znBuKekKqoDOi5lAUJwfgAcCziQklwXkR2LxUZfbTr
LYNs69rwyivJ6JHpaz8ZQ+hWFnKH1EvX+eiW/SSztiT3TeLC3AJuDkKLCm5ksvPDqXYqxw9JDJp1
kHASBWYbJ5HerV15pezVWRJ1ZEaWcNEfoMJSc1JpkYCZjACBUs37cUr2owcNXX6X/G4JjTMtgbkB
cQdKEMmukuKRwSClFP7d7Lb+D/2LC7MAqiADz8ZUar/idbiHVnkc2Oev+WtSUgMhdJTLhKCSlf+f
OYXyWEiQc1N4J+xI8pKTC5SlNJGdOhgwuBH5sUWyvkfyBkH5TGCF5NeUFvZydmitARYUzQSKeCk7
W9TXPU8eeiHibHj6YU5DjSLknRqIucxVA4u/5VcRHZ+xrkpFmHxTUnkJwv928u5N6IBCSd6FdbBk
+m8+O5xkwwlnRnV+X3XZeet43Ixee2m9zGnTBSvu5RpSZjQ52+Wk47Gi81C7GwpR7ChW8iH9hVkF
s2BnGBjMWDl8fdF8tR6+Ki+5WyjWglZ36Uet+6XeL8g/1T1K8mWIJ9ferse+uXMKYwjHar3FBPZd
mN8ufXEyDj0/H79QG42YkTU7qaNUEPKjps7dPtP9nLbk2cxpT+veo6HTxmDwf65kXH2V6A+LDLC3
USj3BNqbP9H2TOm66bJulmetH15wY4RWns9Rz1y8q17yQXmxiDSy7fR+BvOD7O1o7iRIki/qrxr1
uWLGk1RnChIZ7b7+NHbiIzcl8kbbRyqPCjaD2GD19AFd2A3sHg5ajlAqvZn7/deeP7Zrc9wTg7yR
7LnW0weSDuNNJxBJ69fXurfjJukCN6W51RQJ+yDAIV7aHhQLPR/eItozdun3Za1wdLpobbt3jt5B
KoONdT7WWUbXxQ4HJm5EKzjxLGVMYPbrb1fBDml14mnXIaZm/XZeqvbS4fFIzBVZy1KpaowPpSg9
+jHOhVU2xxI5EnPh5NBbKiL1u83Rnmc3v5/NlDzCNHI7lVhob2v9ydBeWhvUd9K9mk177juOiWvQ
5e53J8RmE+peF4mmOjYVEaQ1rnN7t8jFdMVFpnh33kLWPN7rR7deT0YOcwqSBTaIGhEagDKlzO49
HnpU5ICx8gb1dka4deq8t4vQglRTnzTP4CG/3QljOXo4HnzNBTfW7aqvqs4SWZOMgN0uhdGeYbPS
D6u6wFlnCWTZX5GphLu+xpqVExJr2I/IFS1goQvz2N0z6TnaBdt6k7jbaomTrIl1lcjoBEfMbasp
j2YO+6M0+Ige5GoLz2FQDgPVkvidelyNeklQcivc3wbdqbRD2bbXOOEGpjXivi2q9woeLQ49evdJ
ea/UJkd0WOqoKAGi9MMcGtct4qxoosb2s8VDMfxc2+itgIVfeEPzndUqlUldhJa2/lZo+gJ8yVzB
/rno38tJ6bA7GdrBLPD6FJuuR7o+g/k35rtEm/qTbc5drLkj6sBKN6EXlEQRbJkXsvVtI4OEL1f3
pzJND/oOMLScLCfcl1+milwI2h3NwDR/QufJHleTwkep/HY6eNY2jRTVZDKvcrIXreNPTQUA1tZj
z21/252+B8a4ZKfVIMZ6GcWTNrFQqFNLUYcJscomws5VGKjL4iaBqmCPGhxOhxNIQEmgJMt8KCx1
Q4Gld0dDMW7T1X7j0nZDrR3qeKTpPNKCWGo7cnq1OpRz/pQtBQY+kIy+oQ5PtoMXIVvNS1NPWAdr
PIDJgl+vW/mo3dDddvPypWaZCKfRQ47vphzDhvdFXbCltJFnjxaMabkH/J+Pnd1sfG6i3TLGA7hL
DsPOE1Qv0ai1hROM64DmVtsA/pJz1iGHwFS83AI9Bj6P9xCnBlgkbendAwYsagbpzUhCbxu4o2rn
RV0ykJYuI8hSkE7Qmr92xId+XqZKhNP5INYdfxEs9W5LRKwhBAn6pFDjEd5M3ih9mOc8N+Ei+T/v
i9UT3wkuJSXH/wLfD5Ze/zjVHpeOZffhlCHk7qXfsSrdg0gSL25b9gczbRndqzBmNNmN1ZEbtwGB
8PuDY4qOsVrSh0rTzcEmMK70qAO198aY2xfKRtYEgrVteGxVXZNGl+UXBkrDUY6NJv276VfHN2q1
iUT7bnSMB1OjCBAfXBaVqQUrPnKsjOfOk4EqTB94SCTRVENEoEPT0yo8Co0vbzULisMYb9VFgfRw
RDZYJY+mQ4GA2PDZzku66g5RUPtQMH/JPYY2vNdpTPobexvOw8J2BeUsNf0qPnvHOpnTyklpigZ7
l6Fc7UyeNtxW9Obkde21t1O2CVSF08IeeLo3R46fR41ZO5sWugm52Wu53GZF9WanuFlctaJvODoF
6T0pHJN0BqWcp6dks+wbgEA3RsZxyo1Evex25kiOQzINs5IaIUc8qdOzUUCfrpRsJdMGIGmubbG+
JBE9y5LHpkrNKG9GZz4uyTAdhFZvkW7w65EeznaExbkKFF1QHqXOedK3BAQ/Er9e3d3I86zQIck8
Zt8kLuauPG3IW4hdbB3/f2+5bmx9yiRJJlDrsJdorbSBuy9RZbbHFO2/q0qzYs31tx8QK7NH0W5S
0EaV4pzq3HzfJiPE+MME7SHxJmLRzbTwM6//KBQkgoZyS27Eg61SeFncDTSGDyQBknd+FobyMffL
vSG2h3HF07BML4aps7GfVS9Uge5tTnuT85T9+a/Hhs4wgkSf4y2/xjWbqo/0ZOE7KeyO6/UhnYYP
a2JkOIJiXpp4IvcdUadJKeQBqKX0ySp4VKVJd7ZJg7RiIs1oEN8JQh06N15UOryjhT92XNktoRTK
8DFkRiTfC8IfXBc+8sGoaA5on7iFKdrnpHmdeGRjZj3IfV1dZSejnUB37Xf55561R3Man3B8j5MZ
2Yv1Os7jz6dNcvG4MslYUkZmKSsfY+5kYzfk+bN5r7ckKIDd5BIN0mXwaxyKzaa+FAOxayVnZtDW
+2mfv9VheBDe8tQq9yhfg1JrgQLskeCxugsfH/2rm6SPelOhput9b5/OxEmmaJv2YIGVsA7gp+vk
IF9vIkfAE/Wx4gh5bflKxkQ0mNM9RXTsZAo8Q3JLbZ06jB1dWzy48lR2EGjxqOCtAlSsoRPaXybc
lbqTv/aVdbF4NzPu8pmXSguGiLa2BdNQHeXvKngdmpWH3CtelXH4kL9jxSzaAryaxf7zffJ1S5ur
TuOimYrmUX4BJfONRcMR0R1uTNbBoRHPq2lkh00XJ/k2imx8UIwlShEzVrobjbVyX3fiNZmNG9b4
+6VGTVYU5OfkAMHect6ZzknbSK2nVnj96Uz/P5gM/Ylv+D+TPR2+muu36mv4lz9Nlf7tz38d/vh7
+tWEb+Pbn/4S/SCi7qavfrv/GqZy/Ld/4V389Tv/p//4V9DU49Z+/ev/evuk6A+zYeyzj/Hvh0W6
57p0mf+LCdNb/7a8Ff/Bz/x1uqRZf4HqYqiQBoFQIa7+23TJ+4tlsGi4kokEogR50F+pVSYaJcSG
HoMlKVUyLf7prxol9S8Mm3TGS7bKUMhRHeufEimRrfhnuAfGaAguFmuS1INSFuj/Dj1Tlb2KQdoR
R7Man3nlY2bVdbCXDSMjKLjmmpa+586er2XmcNwXN9hdzBp22hPFarFmVmANzG4gdUIbAqn4Q024
AYIe6pKBlBs0jp6E2kZcKZGCx27ktuj27MZpdqJIt/K+ge0XLRhStdLRQzjzobVQpE7jalK5HBvM
g8HiWl91Zy8Hxrojub5rBVyfIlXfGdzvdYadk8bRYVuWo9WtMBH0CWwoWb292gXGYmHdXosHpMha
UzyYE8qjOUET303EoV0XBvgku7yo52U8TZrGs8kYznScfFspXxsxGCFTIHYpOb2kMU8i20zXQ8PP
TvaM4dEQTwjskUc1c+xg1cArYlyZRWZGuFEw57OC2xghhUrtQnTYpeISPzVYDnMzRDJqkx7Bxk7+
5rm/BoVinP3ge2Vk0l6N9xNj92mbx0OjljhfbBghc+Ylj+zyH52e7GyZP5bUMaY2IyC/4Dz2inWc
S05O0euA7ZQnkrG3hWG/tzAndJsJsYI7oKlG0ks007E2mJcoQ//UVWw2U3tBG/WOV21ksLi97Rkb
OCVLFTwv1RyOm/igNp7oOXNk83Jg5wXH+dDbojupw9r69kh0dsYT3VETBS9G8gFv3rxtU3ob6AYL
rg5Bx5HshxGXD89B9tKm0O+VbgL45/EWSzQ3eTu0fm4xitC68ZuPZrokbKnJ1STY/CpM6PyNeOat
TRN2u4ZxMGxo7UoWmwzkNzpzOGTX5Kog4HIbXJ6Utt6yCxnem8EogyrZIq0bduQxM7zO2rxVl7QI
k45t3GSkv1mUL3Yzw9Ez7W8pvYdZpStZm0gcOsEemnCgwxQZ5foFhTEcqHd8zqwXMH9Cm8MT0Rgg
LSiKYKNTNh8ORVWRJOA1bIS5k0LUpJkzXNLJhxt1pOrrci7YimmFNH1jgjP2z87qLne0/DCEvolV
BNxZ5b/H7qQnXCrzjlqt3MRl0lMt2up2LBjUYLR5U3Jr8VFoESyE8qfXcFaMbVCmXRktrc5Jt4Zf
ejnS2E6rqJJPjl3wPeAXdctdD9pkKfe706N6ybFofNlWqh+alf3/uq+4xIxb3BQWVk83D1z6AoE5
MlISxDKznyNNy/4lBvGrGEZ/1uBfDA7X7GbIq3hOnoe+PSmz9bx4wWoBpPBm8jVI4yjjshcR0R2H
QtTt0S6B7O+NHeZ9afml/qLm8BUofw+zxCWoG1sHpfbLvNwv9s6c/F3vx1hbDrPisuOUuA5CNJnm
OONNaW5VMHXTl5LjkN11ppZEm5rlSsfI8ft++M6ylHF2Wx93lMrB6Nmpr8wIqnbGM5bwvgqFoI2u
WkXoqrg4JovmiNpQh0w4ezvmYH7WLvqpBnZtadn3XPLBNrCohugOlYt7Y8gKj1hsPuqgFk9GOyNW
J8Fd8wZ27NIQTd3JDkwBv4J+y+svy9lKbzbGzuR0QjMpOIdu/jxmDfoS4Pp0de9ax/mFh/q36Ps+
nhzmkolm3gHrVfmVhBKSBhCKtgNPMVQrNTulcNOxqvf0CZiVnd2594JyKlh0tt31hQq/VgdvajOb
Uif7AJ/5F9uFLe6S8tWpjOOqWNmFm+SfqtiTo7UsyaFCf+gX+CZ911aepkF5q/PytyD7LZopTbn7
GKQ23AaIDFrcltO7vcBMEK4TtvbeXdbgccFtjk80NqzZ2w8b4BZElHckCKZhnhBQOqYhogF0sR2L
5Qhl7MxGfD6TPPpUuoqHYZDa11XXu1b2j1uM3llePioVn8srUjDUoedBUTXrro7aHn/qqtr+lK08
66biiaZ5itxfIMjlNYb5aSejzd/25INOUQGHJkGyv4du8eUWSAiyhcaC0bPncyrlruztNvDcfgwW
p40dM5loUjdVMHftTeJxXydb4ccJdq6gU1fQRBmulmIJahwwUZ67Q9gpaWAa+xBwh9W21dN0Wt9W
4syJRTGqwLXL114tDptqq2TS6PZh6Nil2GYuG4HrA5Z0hRRzuqStMh0L0YSEQGW0SUYUoa5hBV7m
4RHLf5ut0vt163A29B0kTaN+pFqrRsvuHYxFxRCW03AARYVImJ19YQ+3ljM95Lr3plcLGzMDjaFF
t35W7uoanZkh8ESOc0awqF6wB9OwgKVqZNXoXBX9tcmtU50iOyFwZg+bPL/eSCfP1vbBNMzGb/Bl
waAx2stkbyO3dZcLXKWk6RXZocolvkcjP8RA/JQUPRJSevfO7rGgzl5YLkpOyMT8QZ0FaislUsqa
bIAgKDcwRtAjsUtaAAok8bbTD1tq7fFc3I+rOwbKnn66XTxmqUFYEj0sd27ZyhXDx6x5l6O9PpJu
s5B/lTu+vUiviINRevQ2llf7zWVTuCoajRme61FOn5DHHus8UMTvobHwgnCQc0NLg10BtNRNDBQd
PNW9ob2jLbj3GswyZuM8JRrnT0tZcyxteJqZ9QwEygtLeyQbmIcPRzrwvOWmVYREQ7Eg96NfqLbO
DZW+lT12xVrtHLbLaAOrbbzp2+FyQw82ks7Eo3QMRFFEiV587NP6tOXmGvY7RUqeW208edv9lu48
xRq4t+tQYrRMCjPsDdTIu7Ozeu6i93Xh9Ce4ZzjumMefF33BtFapXwoq7MFbvbjGgBzQemP1djck
ezn6YpyPfubMv1NdM6IRkyuwpIPD/TZ61AnzKrEozCf2UmXqalFWWggADf1xUJezlod2y952Gjoj
XvrtIdNJ5svIFwAQbNehoxgJ6yjOlBWuoPBAVxTTc7KQK5BZX6qh0E+fF8BiI/Y+1D1QkH6aHvqj
YPDMndzeeZjkEtANh8xOtYi0Jkx7GK6NkaybAh03RsSD22u/EzpU/i7ETZ50TShAcFGcVMDoKBIC
tCTDGb0QTmDSr0qNrru21d+9bWYPeVlc6IV2JxSuyDndyguHgc7kEVcxFNrr6BCpRGvxqaqUx2Sg
tiQdkfXTcO8kEW5zdELjmAWreRJSyvKgdoyXEc9ohBfp0NgWiiph37m6FmXt+DHpiDUJVXTCXvve
tcoI8rXlGZq3wQCVoUv3d4yuOO+EE6NQ4JHFjgJn+vjRLjxDshSvzYZf71aBsZaZZLcpYiDpuLz3
2uUF+6h7IvexMuZvbRY4pAuXfOQ6BTtVMakBjx7QT3AisNci5EWBTPQwI1T7liOWhWD9Pjqv/6YA
QmuWO5GhjJa/qLWArI4waO8lXGTX4qpEjVYmwxYsU2rFWrq+wY45e5v5PTViOjuT7p2sDQ5mvrmY
C2xlhgjY+WzNuYtstMV5UsYr/YRVqe56bLHBsGxVaEEO9DRuwnlbiBPbR1qoip8MA/ts7Ia6UFR4
OehOq0z8nkrB4wpVLrk0I26H9sUoO5vpEFWCu+g0Da8ppFCeCoKHqPTgyI2BkcBpWmmQk1R/txQM
kfLK/VAc9kKt1qwEGHoPTVVS5Lqs82y/Ild0atTTbgsqphdtgRhrG56XXSYBAYRA30efkQiG82jT
YFdmN4K0TmdePG/asF6ZCl3zscvDnUu7Y5hwVuaFHsu2PqjAE+nSMOnpV5DoqTqS9gWLE7PAVKq3
oGVA3nCt7c6vUk/MYzvO8Ar2xyWZ6N1uA1M5kAb+wq2/tNDFPQZfl7OrKb47lDR9bPPBnJlm1fbn
0Hrr60IR4O8wCBZzHo9bpo/h0Hb0T8fuNbEYR3sSmqhuFuZ4ev4EoU3BhtkxaAp6mG2rAvqhMaiV
iUuM93QsEwwqQz2ImCXQi0YkAsGw2uQ/CbWnhmwTvLZHZp/YwRGwpZNysSZuPCWSzz5YNS0hUcTN
xq3WwArwK2W/GtSOoQU5tEtbtTESrzW0srwLtjG579v8d7+TAldluB2TtHyqJNMuRwvpqvOr1Si/
qi59xk7HgozL12+T81QNbWQhBESWZ97aDirobs1/gZuoYsPtnHNdNcbJckTmm0Ca/NIYZ8wfi+VX
NGOWZb5YFnUPM0ubGA8ykGkaJOVrniHjrMSjylXXzZSkbTqiw+iTm5XhWzck+cUEWHjYuo+q3awL
12J/pEpJADBZoI4uywLVPtxN4140I9gl2EU0srst4rtOuTJe9E2HhKS7Nquip7WeLZGb75RThji7
K2gE8PXVHWeTME6WjWAu9Ut9HvTLdF9okxPwvjn1Ud33Tzrppl8yySZczQ71qbF8taV/NhmUO4uT
gHryntaYsrJiCQOiYMkUAqou7LiBNjAH2LxHlWb3Va6PKKVZIXzdM94ntPwLQYJ4QzzERs6MV509
vr+3ycXS1Q/D1A/YhMtz2yO8S4s27iEOkbd6N1nqA+zBq5KtpZiwtRfs36yONNbts2Y77c8OStPZ
td7VxapDlXBGn/FVLNq2u8oZXOzdpN71jhvZGpExi/h0e0+57k226yuUzZStrAIKYV3pnE/FTqkm
YUx5Gs5oUg7WgBxrrbXrziwAvaxWjHQKN4GPnm026+stY7Tp6hZROoCMRpLsQEF+KQowPK0cPtUm
60JGSJ+qa15sw0Z4BDQKxPIWgbR+YQ3XhQOHH3jWHjSZ07Antl8s5ApspakLd3rc4PniMq108tun
g6nSytXLuNm710bB5IMJy1lZ11wsACz69Xy12I2FrrBLOAzeU8btMBvVi0Z+5zxJLlXlIM2naR4P
B6/a0eyaWCOAmD66jK4Vu2b67vHAnyZDB4jXA/WXg0ZUWb5lG+BfPONKmCe4Zf+HpvPajRvbtugX
EWDe5GsVWTmoqpRfCEmWmMNmJr/+DPbFBc4x3G63LRW5w1przjHL66ToXAiibI0CBX6OKdn0dB5C
XoD+L6341XF+x4adtyq7bFMHg2eGzVsfC9IhKapXqcYwN3EQNMdt5o0K7ZAQJsy0wN/cvIVj6LpP
pa0kHjFooMu+q4pkxKERz5VqP8qm6elF0UOwKxmeUjf+DVu1ItU+PiBb+hwnxAaRyFp/ks1pJFgs
ZapI/JWkZcXmpYUZvY7ceZeOmtGRzlFFG+1VG8itrKGdmK1scMZkT2Q0u9jz94OgjdEY/XE0gltN
95zMScoBu4XvtxznuQHxZTTnw2QS1MksdNPWuJeSnLeUq9ufEzHt7LXopFC+eAN0D7/1UCGoz2YW
K6sYuGvjWu+dk9Dij7itMbr1U1oTKyXIt6JhgJMKB150kDLYzptnM4rWkmDHrqSwi6webk9Zfic8
SE9fFvLgTBEd0WrjFCrJoVWerWehQT1p+eQSQT3awVuM2irbAGxN16ifXX8eEsq9Zp7QLZBAbUem
B5UJu5zSZJdx8bS1BTlk00gqRKFOXLL17rUaOwfGXPPE1Vmc9QFjhR0M71yr9oVKRcBFpd/VCigh
p0kO4fKBJ/05agd/kHyEpqHezISTu6f/QZi3zZXJlA6UNtyPRvmhdBqQHjwoJIyE66iRcj0omQe4
ZfJluDjfQk3zDSOb165iczUye5xIjXYgPbPchOYHhuIn3OcjYEeGj+SoNCt0J+XaaWL0WemfUsEe
GOOBvkHc3jqNgPsGEM3AXpMoSM5cJwt8p7NLj4mAtknH6d7UT0Pg0rY00BbrJQepOomLSMkmRG1f
pA1qkiQRnlEpH20JsVIrgco1OeGWVZwBM+PaTCWwAhU9ob6veUjV5b+FWdb6oY9HZNgtQ2cHU5c8
TYuYBZSxXBUE3FHp68ei+CwrAZpldpCjBObgd7xcLMMWwV0TvariOBFcK2jsbru+/8rMCEijOp3N
3HpKk+DnM0BEeagL67VXOW30yUScpd2bRPnpFtJJ3VSQda0GdR6zERVe0FnYtuqpxs0aYrl1KzpU
fWqjEO19y5D32p5DSg4UKij/tFUlEVWUKl/YBPlJDNkvQR3uSVOzQ5yJaZVrlo6yYW3GDaVoHR/k
bEHpstSQSKvKN7vhw2mY9A1y6k/ZtAAVe2WTuAMNnhBCa9T1qz4Lnmklc4XRWO2QLlcA8ejNJRSp
g/Jsly4roI0fktPHs6yWbNnxi6dFpJ/uvKfaRIxsSppp091QKZ6bKS+9zG5XTY9rIGtuapLeXKf9
y2tchfYgUNoMgqYA2aiGBqxJZDC8eRUt1EcO/ROOqpjRDXe05QSHTABqJ4De1g2YBRNKWSZz2is0
FxQ+5lm4wyOrqTuV/8IiAQBOEUiWhhs9Z/CamKLdzMmxDRMD0wfNOMDJk77pUFJgN1KIULVHG5fv
rK8sE3dpXAfeLCwV0FTuzbE9eu3ck36S8LSqNvowZ8NZZ6n9AfOdjpNIPlQrnX19yPfhVOq3KnS1
m0k30B6iW6ztUDm7pYXesLH/pNNv9JzOY6uPPqXO6BmD8xJSWDd2Ua2klV2rLH0k0P/8GTW5aowe
C1XzG6x6BQk3m2gIaVDUCfm50DwCoXymgcsMvLMqnzgfHb/asEwgUWY2kzp6FXurgfQtUK9WaBLo
G2BZU8FLcIXFoxh1w90KZu6kXfdjJRNOxiIDkuRkXs3rxaA5J8G89fumfCSWO2Ph1TNPXNQGyigC
j2ltjO4jQ+rUSnNb6uZnHEUV9ATlX+bGzOQMsQ6LKYUdR+0iF3VAk/+IabgSz8SHStDZCtwRgj55
tSBhsBSwnnaR/jqGgw3uznNq56eSKlS9utm4w0xPs056L3HOfYRPZa7Cb7dRn63azMDS0KgtlFlw
DWJiYBqSPoOOwRo15bri3e4FneZcc8d16dKu7Bntm6+GDEjqsZhkSroYiWQhzGIo/amxnvJKnsbl
SK6C3GOwcDUT9zsaq2TjIpuYSvYKh3W2toDzrmoE6qKwmSgELcsvJH1T4uUJQm1TqdYIWyfAGKpX
vwGK/LHiVAO5wB80vpU5wEhjRv7UQfTtqKv8LqSrE1TAMng0JTIBzDctunlkL1+m29PZmEZUezOX
ccvBip7Pz1nn/rWqDLc9fPK6adlta9VZB0V6sTTWxRzK2k+QVdEJ7lmAGka51nCQOOYNdpi4w7hi
Vr66tH5wr1zt3mIF9OBoJX0+2/llBsituHjhFp2Srz5jNjep5HNR+VIRtzGCQy9o/gdm/WOZgDlz
Me4mrdrVvUHeyGzDimaGQgdnMzgulysVCpNqs10xC1bM4K7JMt7omnNqg8x6dCC2LRyDSaXvdVuy
w04EO6cDSjf3rx9q6xqoxW/bVdXezlSTx4/V0tKNl25I70aJn6NalhkV/9aW5m8zZ0hi+1c4kTrc
HVKdZnxcB9znW8Oa/knUZFwxprdMnwEQh/Aw+NKyQFJnKL7uNua6F1R9EOzg8Up51X7RXq/dMvc1
Df9TgHiMZl+BA5O8roE+JC+j5EyILC82Xoqu80sqDfsxKS9JCL8Af7Xq2cPo5cGtn1E7X5bZNHbS
4J2WQfEdJhekm2sn+AU/soJVc9fFp0j+OnVaw5ZjsaDLXeF0zq7mUG2roOLfzvvALLk/U1Ud1ekb
ofbUuliwgPrJVPG0nkDmmEuju0kbfW9xFU50IsjZwmPxyezdLG1k3BDPWZexvNQhTgZVJcisewzT
z1B1xhod9hOKkmmPtlTX47POdbdXBZjUnkNUyyRKvbeyPYDP8YXyZlbNnWBwuSShX9RSQ/NEicvp
mngWNVgyV1e1Q3VMkWparJTQDJdQr88MAFZX+26Hg89C7oZ67KdLwopNexNKnPV1/WVaGYJ8Ay7b
NO75BpIpfF+LIf42aIk7bvSmtS4lYJKptDGxvp9yxGktLIdSgl9munRzYgvPmKb+6E5FxvJEwd4q
TCD0fTpeKFMQJDFoq5KtCSl1paoUUP0AsD91f7P+JEpc+EO3LepmogFcvYmMO18rlUtqvTZpN/pq
d0imeDdWIYhg968IxXkU7o4B337mLrYU9MOlb9S9ksYeixe3v5gIHRPwKpzEKyA6xtH3PKU7q5ko
ZO3pfc5eI9v0eI5+o0g+QVKFPW64HtYcwBnKSqKEzjEAJ6XlY/Tir0AGaFOAmJVXpmR/qUz0FPZx
5rBF8UoVEi7JR55iMG5BNrP8WXpOMEISbHKap9wE4g+FSaIM6WkSrRnW9BgdnOqFFvs9t9mxTke/
ibqbWcV3mjQjShxzxAEwquvGMF7FbD9PCWcTjd8iW+zTyDntbiVTwavFr5X3ECO9wrUa7GVWBl5d
DU9uhnHfhCDakw/Et/uosd0XdfIVbbU8vCv/6NMCxJ9VDiFn00rj1SzERhP5IalSv6CTpfE8Ex2c
yN/8KnpkaXQ+FI90bbTrI97pLsu8WMX9rDFNrp3NNNfLvJOPyrX8IqzfTVqCNr0qt/qnB2fNBDKG
WZ5CzDSmz9RoAwQ6LeBzkA2S/6QVw7brKDFQcu6GykWw3iIzSeq7Ymt+hct8cYfWjb0e8vaOH2QB
ttGgqihyNwapo4tEhgvFxNPSPjGGjpGzke41je611h8RkZMYYx1yFMW2TtwzsGOtgZN9UvMPR7yQ
IOWPxpduoo7p7ecW2IbCc9U5hCZAAVB6V2V2tCrjqR9tjeSA+DtbOqZDrbBlFCpver1GNoNJwfKd
9qyplXZ2KsmeQiO/TdvUJ8h0Tud7ExyIU9bJjdNETXuCQcS6JbgJW+BLVvxGLdCTObc/xWRR4xf9
MR8BI+iy7k6509xdp3kU1LJcEZFZKU7kGTmhFJoi7rnlvidMq9niAs5OI7skhsPKZBDXmhvBtaMb
vnUjfHNtugqmxPsut+oapiklIdUCLIyB1BcUWvQJad6sCTovoMV7A89hPM8ypNtn/cyTB1kyzR61
JMOynjHxp3uQKIKm9YzGMQHyzsyVSbCZ5+2aSSVkRYc3l86mD0ztoYSfBOVRyKxG0bxHHH0Oaoqv
oLlKiwxX1oTdrJY3umay6LbwQI2XXll8F+RvyS0lupWesSI2NqSAjTUeYSDHcoOrpjTrXctuijk4
DK+ZcqgG+joD1xjCL1EaEyrt0AbElsjmZ+6yLyY+Fq8JVFI8HTtlAEkfVuO+NncMyTTnvaZ/oWzL
lBvNi0KISPoGCcFWoqPftDCw6DzGO6W88tGKgGdo9wAm4qa5mWZ9dtc123vAxBHzKpKEf+TXIBe0
/yqiEZN4YzAl0fNLplzVrAXBaHhd/mS0bUvUoHyhWvOG8FchpiLVPl39r9anfV16iBwluKp03GnK
obbPvVK+qzFa6nw3hLeChv+S9Nh3486MlwkSQ/QwZN9KfVgZYvbHsiYkM/tOpD9lrxzBDWBtdMhb
zXlOYaqFAAbjTcWt8wdtEKZdv6Vk7dsnt3iXjDFmo4WOwYgOf6uGYTfh9ubMh9H9pkxfcaioUBmt
4c1MzLeql090ztdmJdDmc8lJ9zA16ULFKW2pReYY7QVI64BK5GkWDPP7cp+w61oDu0O7eqv/GPNm
ybOpP+LhbIeb3vrHlgXUN1puvC2bLTCNjryA8tNVzsqDoByzpLBOsvwf2uRviT2B1QdlqLbkTzla
kAPNW+YeetlfrfFV2664GHzyw8pc9YeT8nIyH2/aDfYQ/9ev5moFuGGdnlYrpkUnjHH7ym82zaby
5630gp25Ck/Ue+e36brVH5UfbMC18D9+MJ//76f8yJToTX/Wn//7V6v5vlU/tsXbb/H2VLzds7f9
6r+f/TrP/NKvcSfj8/7/Pwue7X8cSsE/YkAAltXfeXcbGF8j/Ui/Q4X5WqPY8oQk3hO1a26HqaEL
WgwTXbZiBTfqWbGXivbA/RBpZyu8IQaW4qoLbxxnnbTqXUDdEYjRyybx2jTTuxtkxEfZZwefHRvK
SjFu0jolgnjxgSWEHy4dgA7NwbqjDznmP/KDKe4snxx6V5y91AnkkUzFPugtjLGvSoaP4eHUdPvy
FwW2hZb9NIwLzODDwURjG+W6RNC+uPfVjtzqkzk/0hJOscrYmdrDiM4Ggnhhfrj5w6jiFejQDGlA
48BdcpqV6O+Lc01fCMWpesmtf6Ojrmv6GdUlkU+F+ezm9BPoSSKGBk2LKtlvOpw1x2nmMncT1WXk
T1VINRKeKZ8jOmY5DByr2dj0CgXI51vtfpDpcaSfAz6oIbkBr263Yb4bh198bVzJzHErhtem/HIv
6RlAiEQlk1FhXOzQkyFoHO/ucOcxPcK81dCPyRyRtxYXLnv/7GW6X4iD4K4nAP37jb2z1G0DMi/i
gZ0gAvX9pmGU3xCYYK2jZA27NU1ekoFYVwaTdaff49ZBKlDcHOWVhAHKw6D6s5RjfAj9KHrq+3Vk
sIPB/DxaaKqyApVA/NwnD8t9G8Ppg2iQHe29QNVORPFtZubADgDkUfW1sEYk/W8aInQL2opjn1tu
Gz6Wr4Lu6RQVX/8BF7kiI6rYuNiFsqC8FDYIxxTWpPwRSuehOqJJuAtn2A+t80ZG5U5x7V0+yXNY
GuBIPBownks3IwgHH4uE1xXln67LFvDD5NPe9atW88XSuYICHfPPBReUrITCo+Yr4faPJMIQ/zmU
4dlGtJf3GIXp4o4vNZFWXYcT46rSx1f6HGAFN0IoE1ZiR2s1h3OmfTCJyvX+bg3WzR47igvFPSRD
f1eV4E2bd2MD2ta2eaudlzh5qTNnM7AT1SMEJe75tfWkGUyxnnRUSXJ+lRWUpXOMtF55aaLitZBP
vJiCk9cYvECrHjQC6lUobcQJ84qgLVrWhs9Eca1U+NIIy/lIF/nKIZr4ibmNE2PdF7wcOn/uuwj3
YfFsDk/yqouDyzwOl9aHkUJuneVhPo9BugbqwHvxMYbxyuUM6Eefe7deXakskuqpUB5Rf+qacA2a
Kw49Lf7lCthFW6nJdcn+ESP8m3WfuztZXDSDdmJAOIUd1ktoBZfWOa8OwYUekRIfYgjEIYinca9R
A+jAcmxUhlX0vCa5gpoE1IND6jtt0fxtnngfzUNf2Nhsn9VVnj+7gDKcCXOQyh79iynai+RLPWVo
uT4sDtAqPbqYsXRE3ttWBd3kHlRxrjn96bYDVno2rAuG9lWH50KlMXFMDU/7suA72cG3JDBn3trj
34ibO/Nc3OERIs9Dy9Fd00FCeDbgogfc6PggSln0ruWsjOqfGd9NgQtI7kznMHIrQA+x+En3NNps
3dnY7V8K2ERvV1n4MMc/m6yOY5BdF+q7cjXobNnxvQuPaX/g6k5Uje9QonN7gQundk9jemzlxrA3
bI9z+Zeon2F/0MINWqntUqKsBlDs9Qnb1YrL7Js3dEwqbZAou75AAsgdCktS+VcWn1qG55Rdd9zY
VHesF00/tvTo0vHVyd/R+tDF1jYheVOhx8oOjJNk6pk2e2YxMTOQyj2VseKFClE6yJWeSiNZfpOO
mBJ21SYmaxwrXVPBy9tr5mEKJ09Ux2Ty+LCdwNPphpoESdABZo4wqZ7orsx+Y4sCPiD6KD5XuHzK
8GIrHhkqTrkrWsCAJ2vapvbe4DE0m9hcgwkxgBVZPq8Kdp1VH+15ZaP2n5ZGa17NydoZSBcaFol9
yVlkUDrN5tnqvkd1p2jbdvRoqkm+28TYNNYO151LeQa8l6faY2POxVY3T/PX1O6z6ntAQ5RBX931
8N/T+bjs97MfMkJutgOX2tZ+01ymK34QXBNM5yVqJHvL9zkMG+G8O4tmeeQm+q9f9tTgJnRI/a1v
t7vUfikVserByunMHsVVFjeT0Orh3Ie/InnKsXemOCw84XhY4wNl+YPd7srvqcZdXvt82xoEtaJ9
HZN/1kAluiNaSg/2Y3aZk38tU5LFvOYRz7oCh6F7feb/9/yURcJGOicOKGKmdPeGJmGtjFR6yXlQ
vTn1FUYjg5mtzBQ9Cyufc2dbFXyOuCs2PO6S292wQWu96SP4IZiuZt9B5DpvsmzP/VW39lp0GNqj
6W5oiervk/OZd492uEeTh2irEnihEFVATLbEZp4hwf4UycXmRGRs7lioI9pLH+yyFq02sh2B5CCa
ejwjTDUV+80pfgv9JEE5cIACEsvrO7/bUJgz3zvtpTHPnXucx2nYUVztwAivzTNdfYBex0bne7gv
iMQRb/Q2MHYFnQo++6nQt3a+cUKI3Vuu12qzXWycyDYw+NubFidLeME3k/dH2T1iHuV4i8V2cR83
O66wiR76LbM79slS+bZeUC/mI7l4pxG62/iiANiMQnxa9EedexuTtqFwaUcdifeSMT2iKOVmJH+6
OLN+KLbanCqHD2M+zYQAiUMmT3r31pfbtN03+aeQ/4Z5Y4Ubnpjj3lp5T2kZdqchIHN1WcKN/dkD
5VjaNsTGAfOcvypt73aMDSwyH8LLBHFJPCHAa5tXIhVUezvbbxOQRXCfvDZOtdeHjatvE5ZlRRB5
xvyCeSjbCL8J8F9I89dQ9xP5CbzlUn4o507spupso38PaXLssAk3TzTv12G7lxjEo/M8erbu2/MP
RPiyfR5jkoyKFTGCkXFbwgqy/MHS4KOPEeHBDm9udf7gW5X1uRwpqF0czBrWm+RNBteieGg0lB3l
bIGw6/EVB9PbSHN6Ws4mmnQJv0y739ObGHHwnzbn0Cy3JBSxpxANR8WX1Ju5OOYOU+bWC/lPBuZV
fKzI+OpV1W5oZsiU7sfNnQ8uTiWHUOh1uVca0kNMRpTbonqK800lNlX5WL4Ne5M6u3ZQDgUAyCR6
d8tH2/1E0S0HBZVXVIDRGdu7Tt3cmaRJiPcxCk9Wh+P4ofDlOulLJiB97lSxc2+KBVCdjZuI0z2L
b5SXKHwu+u+k+m2DR6VS3+J/59JyiIHSmd/cZfL6OVefymBYD/Vt6a6o6pNj/en2vcje6u67c5qN
TuG/CPhM+yehFxZOR6FvKbEaSnckmuat4St09o5x6uDIhDe7fbctLjiUMAqFFCCFU8AeXtpfQX5D
xtlOAOJsuq+ZtbPwrVcOBX//ActsvFQspWRCFf0GCIkBdu1D1uFHV/gRniImVNk2d39y9c0MtqPB
R/kUJQzmgWsvNQDbWaigkP2tZzwESraJoRPS8POZ8tK4WQIafgamlXwENTVIgz0gdxhZ0x+gPXgs
xU9rPGtcAA2VoDtSTbjCrQgT8WuAKIRlmGiTO1IlMw58x/ku2m8R6cepvuXBVmteZdkdk+ItzT/7
/MHSDXn8aUfWYLbJY7HJExiAOR1Jq2s/egfoZbnMW8JjDfKkZiauVc4mH8Of2Y87hkbVn+G86/XH
mP728xfvC+dnkNJq1e216uigGPQdWm3qm8TrXfwAn4lFs1S0FMdwKbitNulLGt9j686TaGk+KyyP
DOrhwo6kTZvtLUi4WY0ONFubrrdEEogRJzA52QYdj+dquKK4WLdo3SOAGeEmQbeuBt98acUFuOBM
xMK8q8p/jV7sE+NZ5fDoIbIaB4wJZzU8Oulp+avTt6FDbIFtWsb3pXLj4yq2dtRvEhBg7Jt2s9eo
ubA+ujdhPzFEbTgRs51UvomzQ5N75r8amFE447FkbuYCesh9Ub6R6+FWPzky9Ti6u8OnhtyF6Ki5
pzfhPET7ZRYfjgm8nSY99660yNdFCKRKRwlvkvkwesSDr+P0JDJmj3WS7TRd+mkwb5DvYCyWZ202
va4XN6tFrhmr234ByKq6/UDatqmBLAZ4sT0iJBbfh4+mdNsiu0uKoAa8WG9VWkj9ZODgcdFXYrrv
ljBPQdms0lQUaF1MPC7Z5BwVU90bqrsPOvgKYc9W6fz29nvMXJXsKFyKKIUCYR9J+lgXGsVnxmJu
W/GM1dUCmdl9KXj9EsjIVCwaqrIAw6AprV2jVZC57jkNzCGk5dC/SaabWsfytcdrp4mtEy0Qy69R
clVV+0OhPgd1CUWVxhN1QxYOLJMlvO8euq9KeRhSDivs7reRnvWHgiJSDbJj5xrW3giuncVdwR4J
W9GjHC3DXyfFW248yvjJYbwdjeYa1whtA06H6hHGnwNNw8nEap83Xjno3P1nr6A61dCidyFYUG2t
aC/6cGvKU4ZNIplODjO0XURqwYpxEzojLdurFGS7LH/vpRMxJ8qZUJ50OjVpchHJc576oTvjSJpP
kfJtt/hJE0EbIIkpkuK1bWPv3Y3GDstrVO3GZKOGm7HfDuTSJdQAY7vpKE30aqBcG7P3So44GPWz
+WHIN0uPWDM2kaeOQQ9UKEgHzpWlEdwN4mP8NLgGkXZu298T2GbYoUP5ktefonvqHN9ycY1Pw8G6
uDj2kRTrGQNpN6iqE7YH5KIlKnLUFU8u0TVtlhJWxhKmmi34nRqZEZTsA8d288UpJu8Dg8k+Tjy8
1Alue7xQvTfCyuc7ya7S65RvbPw2vVCLFBBHwU7sVzaVosdGZxN1CLCHfdbukRCQFkbS47G3PSPz
Oi+hj+vQFQD2jHbIOnQmrgDfgCRde5V6RRaSJY/kT7iNDxCBiwPCB+JVOnlNGkxi37W2l/arNbwA
XR1ojGeUHDQR69sQwX/hsDAObAEFqZ9UanfdqVGC4Rqrm+BaF8Y9S5LGT5Vh36b7PNx2oU9bfcRW
tLLqgegJEg5z7TdFcVik2Md/MAd+lelwb8Zj6hLgO5LLszYo+VO38TrXRQCwBAumF3U6EClF8IN2
18Ma/fwa5+FdIwI7nSbS1TCnbUOpvyKh37VL75cWf96f6NzOegeoCPFRSOxjzV+KTTOQgCUXMVWp
MKcQ1HF64rWBKy7NgF3rFxw5RWDaH4msZOrduXu1tV8QFZnQto96K3w1nME8Tlm0NRHoAwciNGbU
6QU3jxwGupYk6lnRE3knfgkIz66KFWBrqC1NJ0f1bxT5sXG4/xfmPpfJX9WRHGmTOeuJXN4MBQt8
2/DF1yEohTBRyCYxMPEMMvJ0fWCmllcY8kCHtamheRAx2NGJhWbYZJg+LBjavyattRpEN3P82ldi
+0YmTrSSQiiH1NL5OwjYROy3QoWHe4A53Dma5C4n6AZX1/RhJgYy6oxXieQ6bdNr712gsUk2TfDs
WpcZEsq1ZcJWMV/ispek71FqbqNJEX4VDOTTEEIF1iL4C6TS3kBC7ZgrUDNo+aUptGwbdchzAJzu
BXND1CVNte4VrXoRpvLZaKpyRohxKEmJfhSXWJHZR+9m5t6lQecZERxQobTBBUUJajoJlHkw74oz
BY/ZgtWToJ4ai7l912yDZk/ko1er9/P4EvAOvZmtDimgmP1ZVATt9blxTZbDGfbj/B5K9T60817A
b/nszNrPhY7QPOauOklGR13LKNEorm5RT346vYHQwJeu0DaFnTL+ktT8XCnV/IambB0b0yKWrszz
lM3iOgdMMZiWyq8s5ioRarVzy5SWpCR1OmpxVa0c2mBvssTgNegm840BNAuSt3Zrtql+z1FBd4Mu
fLOySb3POF9CKa6WSDcmyj00NEgTik4bvoO2fg3jJvbTceiIFIS4PaSi2Eb47sCZLGuBC3eYRtw+
Y/e9CFI8HsXUIa6MbU9GNGtsYNv1DO8sF7j3jBD4QtFH96zDTmu4c4h3hEAsR+TzvlU5yYouTl/G
Kf0yERmfuorDdox6RLBh5J6q8YtxXfpmUO3j890OdkM27ZRASw1yHfeszdGHFHk140D6YrKKPrc1
Ve5rX40LsUpVrOXVtsJdY1ivTqJaqEgAu6hIr3FBIK636F00sQtJvZ6u2bB0O1yICXx2fC+D4+Hr
N54NWLwrVGf1uTUVwugxV5A5/hJZ6DcGR2C9VXVUF2p4hvCkPfHONnSoO6gOeIBPkT0Q8KEBrJsS
fP065fZA9u85j/V94NbTycZfu4wo8eqICA2kruBWtpquP0KDPczmBmkaaP80LK4E9cx704AtEEq2
01pRnNPQAWUn+vUAuRXcmcgk2W38YLmE/3Y0nVBz+WWaaTpzJqFSNQzVRavWo51pl3n5IWydCGhE
elOCTr+WWs0YNqrxXDuVbfOO8ovpBDe3kdml0cTStOvoiQqtvmqNJS9B9FI76FfoiYTNtQzD/mI7
1//+gQpMrOqqiDdC5DRDA1m1Z0QSAZ4d0fuqrKtdLybdz0i0WRuGJPUYiTUZDqk42fz1p2r5mQoR
dJvOXQx4yGJ6bI+SqR0ZuWEIHW1qIz4wU/pBReJmndOCrLvst6U9aLiJ7XNq2psFSiSqvtmRBA6E
Qpq7sUY01ZgEifVWQO2npS+mq1h4TGoAXrBmac6oL0lHHWJOx5aQzBMClfSa4wsVRuYc45IM1YF+
m53Fr1ijb/B+PRK1ajZJZyv7nt03cwFnAxmiPTlXFztf60T1gsaYnE1sjPrBDiUymTi9p5mibCcS
qLH2uOmxAVxrUN6SCqS9goULTzXIKPRf4hoy1Ol0ehlVAYfKGi2Hkj46ZKIq3meZ4DR2XQdAlP2h
mBN4HTVIvDhjtGlGjAFxkCMYrGL3YBh67lVw4SCmx+5pVkCso4bV9mFo0JLJLOEHU/EILfuzc0cH
U12xWGY7SKHl1ekWwFOo9tdOT58n1TxaqaxOituJ1djVnCH5PG4mGXW+NsV0Aw0+OARJ65G42LXE
/byJrO7ZjXqCGx3gGI4dvxBCV566cPrC8GrdzKzBVhDVBHpmxt5RleRkKpSolaCw0xq8+dyMWfFa
Y14qWymOlels1XkYTsms3lzB6YskH4muAWB3aqRLPDhVdScVYzvxEqzSzFo4Ypmf21LfSa2QS+Kh
F8Q4EmtDP/YWDucGR8W6gurlF3VUQRRSz2b5FbZxcNJdvIRtRCF8SrRbUzn2AajJb2HjCIczeM5N
Vl6nOv1WUF0U2hi86LH5ac4RoGchrgQ8vzpB8SmRGJxKnVkrkkka+0JBIBaCiWuc7LOJRvwwodr5
syZoarrfaqvaXk4A5j4awr0Yo7ssSvvahvnA3G3aOS2tW91GlBTZgNE41BUtFhS7hX0w4+4ZOydP
JmHwObmCmqapop1hDCnhiwlXezuxNypS7wPs5aPsW4eT0vjRJt0AcVhw67PndNN0lk+WItCEwQVH
2jMYGJnwLFuRpUUw62Bur3Sz+2O42B2YKcdeZROZa4j6vZ8Ccf0fe2eyHDeWbdl/qTnS0N0LYFA1
oPcNnC7SRYY0gVESib7v8fW1LiPzmYIRqai0N3mDSkulZYRId7S3OWfvtTVXMPuMKy2u3a3Oov6A
lDNdobppzWA44g721jkg4U0c9eEVf+Cd+lPVVnVtai+kHG34E5ucU9+INy+mFt9IGdMx6u1zhUQb
hZXqkdTKANdI54Yq54XspRiHdLFsY8/V2QAM9aqvIDnScbDwVMR4Wrg3bh0EKHa0ZS0sGm9j54Cn
0vFjx5gPqoQVXxPH2DiSScIBxMXFdw+js2fhkO7Siu6dQ3vPTUaxtmfD3AAh3jE2G9ukD3EzrMqJ
bqrdUXhLchIQpFMTh4mrYxvK9GYVMI3bAV2Ynj3rXlqTq0k8hXrrEs+Ux2pqy4f4QKuNOXvRnPvU
2w8l0B5UppeA+PE+1Kd9FU1c2iiott3gZpSwaPoWk5OvNSeK9kLQhktj12R5lyUbQ8u/LDbGpqwc
D4YwtFXD3nOHj6VYl71Lw77T9X2he+fUhAAekkG4xrnr7mgnyI3W+9YwMysqdFLNV+7sQgQbGx0z
2SvpNTCn+ZB6zJu9xaIq0cm3YSbZD0H0VsOnvNfyoAXMXMptnisGoYzEXQDUKRRTCkp6WE1s4dmm
BxRIIt6Eut4SuE7XWCbGZgnFPrepdg5j9YWNeHealKoSnRkRxIWHzTSPLoFSJolRN9Y9QyfGITfu
g1WRSpKGy+IbmtKGTaSH4ZVB2cyGS+dBLgxkji76lsaatk+9mX6vRI8RLM8lMn0QgN9gTTX36cAa
W9NKsjOwsKzmVLuVehVRQYbb0xXfhIf81qpIOquzQW4n9jpGKoqDA6aZqX4sD20jHpagcs5e+EX2
Ney6jOhUBqlhLxY6lmin8e3Dix51Z35M8KCWQ9Ieap3Cytwib0tMppf3G9vUlp/iXsDjLy76iOBj
QpszNkFzCFVYNwQ+987sQKVHIkUM6xGkTGtGwP8aIWYn9dNoPxeZ+UnwwfT3yTfrO8ikL5Eql6ZV
5RziFIXgJAtM35UBxihQDjryVffh1Djbxum/B4YrNqQMYmJTCtaGwSxJp+kODIdx7Xj0B+l2927X
nnuyStmrh0Txlg84wkDMIjwN86o9WYiOOyk+JcFyMXHZOKQ2bhqDt3DCOEDXCPSBI4ptlME9Syuj
Opl9RPSTPbyyLdd2roa5UcOYcoD10GcGMppOrmXK/o+mbAwpb94b8fw6g329iIJEq0SzEKoidw0X
mKZOi/KnCG3JBGT6Tdn+Rnt47+Z0ACd15zxvIfoiU5FGXHwd6uZKKyZKP2417bKSfqGiLeRQDdI2
PnoQZhi+duHghSuh3IxxRi/NbK19E2igihEVmUOBRKbzBlrXjMBeOTw5LdkvIeGka8vMXkvZP0Y5
/guQqfEl0IqIpA+57Tv7TQXNOaxPDzm12j4HlCk0fOdty1LXNS5uOTDblvYP28soEs0xUNCqYpSf
ix3GNNQaCLJP7O2gnZV3uOaYFVl1rWweCvr6+jEM8VeFUf211HveIUyvwQSbTF3jVIZAtxG7+YK5
4X11HaYkIZXhW5lrxjkeo9aHHJlYwC9Cr4c/zagbg2IB/ctK0gjtLc4R1yIgcaH77tg49hiIsVq8
ibjfiZKZKFVnbE5DcphljK2hgnllGLc63JsWx5kTh+oJYdAQdovNANMYcDdxAt4dQ1u0H5ocQgQl
1/cPtlsP/4fuYsGbo25HZMZGF7O4GVq8Z+4jKjGgjJVYRGT29TKdvMwgxgh3Ha98vM9HrkRCQZsO
6FdsvriiJOrlimZLKeGAzKxRN0uQhigRjHsdgdM+iYzvgbPoXDwNW0Gg7To1pXs2u2Ic2/OqSKBC
2HaKkiqYVg7gVh4BlkwWpnQRFjWTkvYEk/NbHfQs2qycgqltn+az2gg8Bmk/nPOo+jqQqnHgQbH2
wxLS5g3OdqGxUPAi7GMkJcEzbYm6JfB4rRvuqyjmp7my+GbX+pSK8thmpBujuH91Kjg8kurUxSId
dXHNeWcVXklMBt21OCf3qK4b+Bo0pNKAhi41opp9IPk87K/vynq+1ljStnSXHrwOfbFrv4yzJv2i
dr/J5VvYujcIzIgIYJVYDXsZQpEfvKC2N2kuX4x0K0cqQ60OR3bKu5ste/rrDbaaAjeFpzswmURN
mlR1aayYPRfm0dRzfrSz4OHVGpKhSIhgnvcSeEC4hSBRVJoOrk9HW0lNki5EtasN1IKL3sDwZsUa
FD22AsoqS9U9GiOKOWSctO/sF9e03gxcANLSXijlkkUAxceZgApmqHav+qwV23FE6TNUSipj7keo
bju3DQ6VWSf7luL6XaFcV33vfg4GUtw0w/w+QYhatzpytIblMqSgddDwg9Ni/5aREw4vRb7gHWDF
YiiTlAvJvOtXRW/7msGF6Mgpd5I2Oi0NWmYSKTfugt0xJanPBb0JzLJC8VRGP4gNx0UyYptLugiA
xYIjq1vuCzbUxsKJ4A/V122hwSCEVgSnbrizWfi6eQWSAK+yVQKxiqKa5QL2vigP001VoBRqLTJy
7dz2YwLGOoGtp2nkBexuQ2gg6UpA+XcJdM4sGfZBGrGqLFx2UDbOHdYqd/qcnwbNgjxVQF8I80+5
FMgv5BW86oxNRjnHyhnHSpp2DEX1riji760bf7WFt4p6i4pXDNXESz9DYlCas4qkI0sVKgAI5KFa
WDbbobVewsb8LaG/3Cf2Zy2oFKsyhsyPc9KcOL0WAwzE1anlYhnPkd0AvaKCli5u9NlGq9O/Thap
VW4MeBeUqlyjpB3bqaS6r8wPYGoAQOqPbfyS9Nq87lgeQMpmhChActYe+TXk20gWxSsv4P5YHqyV
SQ7n2Ot0MrPcnErv/OZ24hl/icvyGeeN3oX3bL9auTFbxM2Itece8XF/cHISBKsuDO5yQcCIY7Ja
rb2LZYKWiFHVgULzvmf1W5DMMCwnHiduTogUtFiPgsiPzivfIWhE+g7fk7xBv7A4n3V8iJBBYrVA
ct1z4H3B/vNVH4JDyxsJdaPMtynxsl2NkpcA1K2wlz2U6VsRyp1wcrWkRCOZmtSb9UDpsKtdSf7K
nbC0LRvc77Fbv9gNdhcJTt92ae5hZ8NWj017+q11jkE2Ufn2BNkKc4Bywt2W9fLAzg6jrikMlv2o
WfSWeW8pzq3ihMyN7mw02RxJzIBSXnsFclvTga+M6L2KaP6Xz5Mxv/5/2OA7svDvYIPkF0Hf+/ew
Qf8le/n+/eUPsMHff+dfUVbmP7A9w/N7pwfq3k9RVgZMQZ0sVMvwXNM2gRr+EzZo/gMDtyFBqOq2
S2aV93OWlW5LZISe5fIfYcMO/Bdq8Z9pRlAaf0cv/kW6kaGyqn4PPTr8+N//yyHHlXxsz3RJzlLQ
Q/kh3Qj6EECrsMX3UEXbGXdx2WDqKHvY6+2mJ1hA95y1hlGodl9hB9GMxqeUvuXzq91qP0Qcf/np
4v3FASmy4Yfj8ZCCCdt2HddwzQ/Hs/RkVFs9x1N3QFrAXQjaRP3Qrnrvdda3zhiSQ+P8XfDxnzKe
HJ2BnagxgeuB14rL/XMqLBOCMVAMzXd6D0OmN7fwaxRCfg8Ie2UvX4Mo22ssDkfLXc/Nq5PjI2vr
s1qrYMIVGJ9j+zld5AokBap5cFHKOJa1q3ysceFdS++IgD8x1qmbQJRjDeS9Vn27creup39mFb7+
D6+iOh/LxNuvS92R5oeU25Is8GSwKNObMJ/02VmNLGCc/pWDDcfnmVVhbzW7/953qmv8U7JuZ5St
ZyCP30VZBI2I3AkyQztNYbdeZ29WJrStLLvNr7/V+FOgrzpVYem8c7oFzvMDKlOaFYlSLm47o462
1VSvZfi2wB/RjWf1rW7/nDuv9Lnufv29wvyrLxY2b65jS9vV5Yd0s0SXWjOmZJaWGU6yHJtTENo/
ooFbXRu/1XbzW49/3E6IE/VS55NpojWwC7zvNV0nZ2QJWeHtGTrkKRNPiSgbAkKM35ys73dyoUTB
LP8NqVyLLOAyY1zFDZYo5gkbOWv6ge/zjMgjx7dN3f6BXsSnNhiublDeOumPWCZWBk3VsEMv0E+n
Io2PTDtox8Yw2c2z9DM2qSuxjOFm6bVtm1QGopxsnxiUf6rsc6jBQLN1Je50iaIZqFS7I+vO2W1O
ADU3IOmRqs/usK2rgnhfw08NigjhQo/Iu+QzQRmDe6YkvNPGUxkaV0GmRhlV/iT7S6u3p8IkoONs
8FT0cwwLo7hiQDqMS4nsleSUor9IU5775NFOxq05lT7jIkwjjF4hGT2BcYpypn+a0NhcdmY94kGu
1h3qkawV56n9FNhrKqWUUKqTRj2Fleqm5Cu1niCQyPsEHGXX4uwacM20sY+0+JQx03do91TqRtIX
xwnOgujfSjKyVACKLUngaSW6WapJacOqW5xH4JITMZx9JS8BhX/hZX6fD5fc0U8amIWFgmDTXUqH
Q9LNk/qxfFA7/nW5RCcV1qKF2zwis8sq/JqfgpBPJUQxQ/aaRl6Z4RyCFuNkRw68NdBGt05sRECj
Fv5CghF1BIAj0Yrqpi+XbtOZ7l1SWGegRXQ6iI4CSLAQU6E+Wv1Rp4ZY7cEhFykzwDTbuzw5GaOq
UYlzxt+qn1KpSZPmXCYilvunFl9vOIWXRGZ+1eQbG8AN6JcrgNADNB4V4WIY86lKUKQ6RGeTgeLI
+ZjhBk7Kc6XVu6h74J863GROll0daZziTlwgafkR93EA9aqh8q5Ei3Zm2QHAuQojh22ln9qMcOFy
OdXr0ljuK+KKshQAm9U/5FVzCuxpn80P6gqrC9/MJAhxkOrCDA41DYBqRkLiWqCf1PWlBnBWwTZ9
mJ0iQp2JZ4g9bS3Q6b3/lbpBcXkCEwQ7Z8RlJy9S0eeCg8pbCV/HIDuaWXBps5QguWBjMr5IUmjK
BBIaFCizvsVgOjsoHx6pHh2psVRe+o7TiJfrIuUBX7I/kFYU9InCl19s+Jyeuxv6lnzw8pQQI6bu
nrp8SovXTMfW3RGQtm+s4bGtpuPIK5J3kz/DlBGd0quxBGzZinJTPR7kGvhEH4Mtw7opUE8t7fg1
d/dmY77MRYGQIwRh5zq+6xQHXXi32NW5pyw2bYlkotWzA9atskmBloSV8F2omyXpi8ACsIF4vU5H
Z3qdGpb4nsbKyjzIcOANsCtvlSbNjyQwLy2OwwrMHiOvKZAIBfg6CHUGUUbnM6xB69P4xLad7tkV
IO/QfnRM7w39s3kDR3s7OMHdCPP+zgYusLaNlzBkgxDPOY7J6c3sryB39lnkkIEb73U9+0zZ89oE
hJPToEH4lAclqi/skFEx70U1PxtIaTCWKMGgfqCxiFHYWcPqQ0qiHBfrPnTW5tIQZdXsipC6MeLV
gfp4TcpcmuyNcHhL4m6XiJlDctdVMX+NbUj3xpRjMknR8eRkpgxAlZyqvEqDHKSGKxQUbLHNSSfP
YFdVk75LinfCHQ2xstiX9yX7mYzXt5+webTNuRCMhDg2LXaqEBObrjuIRZ6C6S6fq4uomvOEPkN9
Z4F6HB6QhxXwRpoiagE2C+mnIm+xrTeXLiGgPp6PTlheFqSn3EB8hiVDvHi2iQZU5xl7e7ok8WCu
EpSehTDHlYErtGq/J5m3l8hxTUBIGq630T5Jo9/UWFR6w9iqC1ZDCqWN+ol+OoNfeWcTS1/QbKlA
YXSGRBgTb5vlOcfaJz37WYvKizr0Eg5ACEqxcZ9j8iGXft+D15iupjoSt4NlAl4W9mM7UtQF98de
/FC6Mr2r8DgNQf9WpOWl7PunaMzOp67tT1XIRZ9n6zPFglNb6s8zuVlVwK+GOaqfUUOPXpig6dLi
a5OQylZ3LdKdm+y4IuDegLNQ7IprDOC9fYpC+bmIMvSYkk/ohwpm/6qhPJ3oFKSxPGptZd3RRPzc
Gt0eYsWjRFA/zeShe5NzFIwOnclvOlZzEfX0+xr1P6K9/7+h3G9lzn//SG5/3xJ8L6u5UTC///Nv
P+gP9Pf/Gbh3xCbOLwOFT68/XqKf91///I1/7b+Mfxim8HTdBN0OqZAF4u9Rwp73D0mkE8tjU2cb
xg/91/5LQoGHiek57EEsh7/+L9a7+Ifu6jqsd6G7UrJD+49Q78bHjQf8HVSPpm25DjGqLKf+uGge
hFkZjV21O2yuRGgtAYsggTEkPU2ThjQNuPGE3K7OCSqVfo0udqyx9oThPpbd4ddLWrW1+nnrpY7F
MCUTDicv2Qv98VggDwd5lNXtDjT4Ni7E1TbAl47etU2ta6OB6vn19+F+/atvtCzJEt7VTVdtgH/e
MsyJdIIengEBwQUxm8ZWJEw11p6V3j5sbbKq5N4es5PVxm+FRStz0V8W08EPkijkyUYrZ0wEznMf
23vhuT514X1nmi/yOBAH6Me19krmzlUrWJyra5pMxa3Sixu/q4qVAN7aU50mp1Bqr+xd8OU63ovW
4Y5qj+B4n6JG+OoY1OHRw75FA93gfDmXI0XxxL3OMjmBt1i3w8QivfPjzngJFu/Z7RwytaC6VSNe
qVBeCYgcLXwIlucHc+znxaFOj0E0fnVs5yUloAko8C3U3eeqhcRMq96CCedgqOGi/IBvWi/uFSzZ
pUjIsBiVgZhpNQ6yW2PHt0Lce7n2zc2QLoYWCYDBq5D5bcDeYamO32RcewQTDN+kxLnU7Lzgbaxt
kHXjgfr0VrOtrd7vOhyndcHDVQSPYn5Sn+wl7FGxU7G1qXSa1+5NtvBZvcBv6VXeRaGNYUfxjYgE
yEqqs3ySjAL0rdmbpxBnenRMlvitBsHFMA1GSPh2ZD1HeFjLiMyslouIYuRa9JiVx52E9hGGfHIy
t4+Gpd2SxTqDQ97mtfbcWnAXDbmfZmsvgJ+UGPEKJ3jItACSPNc49XhxuIQ1qbdLQsX/y4LteraN
Mz0fLNax4FLL51CzXscY5FZ9U7dmMux92yS3RbNf9AANrrIBFKA7ZCMfczR5dwG+PiO1n0fxAzn/
lyY9Jn2sMt6epoJ2+RK8EiL8nHDv4Yy8xTT6MZjCiPe+ymrGmx/wZsckVs7OYTHDN3CdW8Bns8pA
PZb2AuqCCmkyOX7epLehy08U/96kRD2PBnRVg+yzZo8lKEANsyFB3Eb53FBlX8bg1U65ovT2Fzv8
zQSbXyf1ZQjTZy+1nlPuiD0ltwx+b+cdSQ1/a/oUC6T3rBdMITNGvh9Q65Gqun6Run65eFfQwz6o
Wb82sE+fTHQCvZu+WbYiEEnPl3xYbzl+4lp7z+5/Q6NyhEH14tUxkaDggoE3X9zik+4Yz43Bgo/y
E0+j9NVrmhu0tWsFCDC2wRSjxEhvRoa7AVjhS49RmlI5pjQKyAjqTs1A9w/Ye5SPq6rBnUHWdTJm
fzMIGWqM+TjqmQzB0vAYVjzjQ8Epp4xuuXHBGITdonR04O7sdHm91KAr2Sk0MLqywd6HQ7kfM+NO
vfx/MxB+zNBWI69pSAPQHMggiv1/HAcL6YJOmZN2p+7CwADv9CundT6p98WrxbNrmJixRraB3oiM
H2hhUO0LACPqnahqfLQQK0bybQi5hb6xmqEwWBz6rw/T/lgrfD9MRmsbYoywXKlO46cKz2QCtO3r
sN2RnPIyBMnNZHDN3PhYtic7zt+sznmeEl7hgKmqFS8LD1iFn88qb7EdrGf1CATCLzVr31rVDVEr
b3pivdivJfnnjSeuoa2tp1Q8qxPXS7lPK3OrCUbx3lurgUXGoLLGTwQvrnHYAEIyKXV4mEVmlG+p
yfPnorEaea1hWFzrBI9W2IvngdHu19fC+Mu5y2Sq9ByTacV2P5R/NCLDprxi5i65/mqwTIFb2ULH
MzZ96nptbVrZTU1avpNGJwj7L4gUX3jcV+8/7KS3CavhbCXnJuTBUzeRkTQ0+3vDSdfDULwNwdE1
jPuZASqhFefk8x54yvuEZHYz3iigTg6X2BTIkdUE4hD5gSgnmspbJYNnENR7x2s23ftDkp8aJhES
X/B/WlAcbzWeNapafiRe3LIlbTK59bl3VXfq/VmjJvrClnO1WPlN14XfB+E+S48p/eMp42vVJmHW
a/YwDLW0+Z0VBG3qNlz/RPhdvdDCQyud5cYWWdznti3WGu2NVP1LMFGYvdo92KRLh1ulcRFGpKX1
3E3yhCbvSV0TLWRAZ35U51IH1vNUWS9aTVnAuFdPl1qdeAtI75oeGJOt1G1/5OmrGutZnaahCVSr
zZrchVMbkNpQ8dxRbYmKzzSAX5zR+7TgcvcKGwpX+X3BIU8rR/m0oa7GhXs3De6XxYpPXsPZao27
Rpp1zSrxoga32k78AksMEuubOm/vHU3EE146wRplwFZLslNGOAXk0+eWpU3CHc/DgDO8qWVDV1p+
oCfvY6D6a6OMbojdX9TAqj5/SptDny1rNVHnIc6nGEAK7cfW3C4iuDo5iwC1LKIiwg50HVr5SY35
NOiv9vKkXn41NqgRdogZYX/99Iu/GDTRJOjS5gETLKE/DJpzHwaiJI5jV5nxWx847p391CFjwZFq
vmQdxzYGiFtGH4O2btkPM4ta5ufXPJpf4i446XAoQgwAE0jhmbGejJZVW/BgRLytmQFkAXhPQPYo
7fz3mdGxAVrI66KmmEJPTrnD6njudn3ga158UtMzhsgT+IxbEn5aLMqbAMxdsnrWTLWEqgCoUCuz
yQShFKgafPFFWMIPqv7sLe1Zk8L/9TWy/7y4dchvokLMPoEOjvthtHQGe6Atmne7RTBaivhNnUwW
MiT1Hn4ihEzqT9cVJ/WGq0m16AVMLOc68P/HxblOheMb1LJksJ8D8zljgJlNVhTlBDJgXuT7cKne
ajNmzaGmerc1Xyhr2Hs1Sa2DCheJpH1/F0lcB9QpJsgB6kFFUPX869P9i52MOl3VkZIWM5lQl+Pn
yYHlc2zFQbtTa7QtCvGDIfO1Gk2iKTlFprGlkOxenViND8wRJWxrO9/9+ij+PENxEAzIHm0Pj5H5
w0EYNXxKL+UgKibSpYlvbmZucx4etYr/9Vf9qfFAr4wOi2qgCcu2DP3DBEBqSwrK1mmRNZWrLJzP
C/itMIqO+Zzd43+716zwOFTezqDl/Tffrd6vPy5aHIvsDN2k/cfUY6nr8NPFpgreJAtdq1094WKY
0KMkIWUa520OP6Ga2wIHRbeQbPskPibuuA5d6xi2fuylpBuiOxjoHRTJ9m+O6i+eeC4Fm2xGZd3Q
P64PUhvVQm6m3c5l8qXa82SCWC+NGABf4Nsh1HviJ/EVjRuZUHv59bd/bBxyO4TFJpq1kMUj6HxY
Q0HH7KkB4JJICnMT6d3XwC3AV+tXR0PHqXfEjuuPUbQ8/udfK2lUsnSkgeiIDyOhnnS0uOa53aVN
h0LTeVJfiSCNYlh+cFiuEqtGBkf2ezXo3/dt/zwC813cf2k6xM158sNm3fRMssCNod1psfk4hu4T
yo3HoRtPswU8tF2uEMZIB3YcfYMLZRXF8d+cuKG/j/J/eAqRCbusfUzHdCymgw+tNysfSkG+Q71T
+L0m9i6La5/HBZoBSlXcPMBI+ovLPnuk5G2oKHWH5o4u1gtU8BrvXN93Z1jtJLBLgPTNRrWIVCOo
bJ1LyKKyGvQTyq+NFgHrLp1zyR+kXD5RYtekoQtkNdu4/jEb/piZUL5rH2Le1QEHoj4pNAR5kQiO
Xagy4fgouva+wI6nJLgTQo5qp75bfV9j1idkjcSdUSqnkzTk5dHKxaHMyZcm2r3QyRnAmzzb5Kdz
bGj9jgtx7/3gXNTvp5d5Ap0mLNYuw2eT783ExgOL2xMv3wWfddxogZFdC4/vaYloNWAuCND4SeWr
89K4XybG3Xla/BBXXlOwm5Xgdsw1EDoFR79YbX8psWMDrKHEjEEbtn/cYVWKKsj0wWNaRDfKLJSL
bHQx0GdM60Te9T1hzSdkiac5tg+lfVwMj04DOZz4BaeOdlNa+eqolrG4qh8lj+IyACxrnXk9lw4F
h/JoRtkFaFbmXEbbgONCIgodroquWBQbp9ogXdPBrWdyb+n4uXnmd5D76qDG9TjgPuEade5Z/Z5q
7KlrGHFws/ZclbhteTTALp7tI5m0D2lj7NRDUnbZ1UXZ78r82PbjJbma0FMny9w1cKMatJSsjY68
eI+Opdp4Drwn7+Jln22zht4QPYQa3kM989X5WR6XzsIdYICSqCUA4AbaC2ytGWyU+uFG6FwA7xIt
4txgKRoQYmI0NFt6jSOZpE74oO5SZk1HkAll4KN3XJcTgUsLP0z+AfP8J3UidWZcE8c6RVm4C4Ck
LJZ+ysfxshjWqV3GXWRd5jT3a7O7kAh2bHP34lbdha71qW+xhZJKUkO2M2zrXj05Jvd7oZCFIu9E
HN0lNsJDjMrvX68CgJBbPOWHGYtQTRDFAjc821NGPxjcTnXq6icnDgL/0NFtXkjxOqdleCYfBUMB
v4ULYleRyNgP5onx5DwW+tXgCMkP3qWgOKJxOcZL894NRXd7QY/MnqvfWrN76ebcDyW9P56y3KqO
6nFJqh45rwEl7GDNybaKHlSzFlboKeyNa8lideyqk3rtZoi67lCCfcRbX/ukFN0tIwJEHn3yJ6+Y
SI7qR2GT+5WkFoaDNzYyv87xeNnjRb05ZsNHIZwzwYV1vfF+suo57mGtsxC5pIqU60ooGXt1rmUQ
PQTjIZub+4yLj1bWp54CBA2nFZ0+ttNwe1BJjNOFNKGTgr+VY73r6/SKSpo+5nIKa749zY+D3l3C
VPLeMl7N7lmNCTLhBpUWlwbWM83GsC99NR7GNLTNbLyIoLtjv7jtMXVh2ltLoGfFqzuYcuOW2Ve2
qVAvJ2zrs2N+xit5bUh02got+9KNkENDtxdrLZ++ZX3yqR5x+ndxjsB3QC0Zd8PersPnUYMXVVDz
3ibartJAxhVcoUi7XyxCaxyP/zGS+bc4kqj+ELTpYzveOUbHfOmLGfpaWy5Yhecns8MGpYmNQzN4
01Z9iub+u4TxJMt4+tK1n7KE6pRk0dko5V3hpV8oABlrhP7oZF04Eu3YZOshN75klvkoiAQAnmPg
tKpcuEBQloKC1AWrJhKgmT41CDWAGfWPmlMhPe0mlNj8+qxDDifbzDCoolIT22qAAXCQtLr/gI+U
3JOl2VlGpxDTJslk7VONlHSX9svRNBZIXmCIRuBbweKeIsPMSY6rLnWdYLMHOpuDkjjbzUNEb3Rl
Z92PsUx2elG5h9a2CLZRZan4aNh4uaYRvWc3JdBF6ulJqusYaBjNoipft46DWWWYt+8HMlZ2sWks
DN9pYES7mERyshNwiEvWiGZXupuchLE+UbUuhllMJqgz2xRFh/rQPjeemoEbw8sOtozM8IMo+ns8
UvmdMKenKOaCgITeY3wjM8AVp6BC/OtYtHgpTIG6/oHx/T4O69/Y4d7zpDoHKSL3rmz49M717iMd
qQaXjiYncX1T+cOSVblqLMtHHfwwmxVnJvq14PpDqxpXglizC7rmXVm1SKVz2945oHYSfVwtXXxI
lja6gJQoNm7r+QmuAQROgPIjmNNgV51NtkCaAaSbtR0yTNP5XDgxxKmazJd5iL8E2hDiycpOM884
+3OkKCPxH6aAQFZprnvn5tqbpSkueXmOKBgfJrTxRoQpdOyHvVkI3H4FDUzdJm7x968N5dEt5mMv
zasRKY5ECiiwnB/1SMHjeoCDiTxFnpHC8mPd7GgecSjZ/KTTm4c4VsLzo/jkRtX9mPOhcSuuiQ3D
NNBdlpTmo1fXD6kOX8S2II6FZfylAgyZ9p2xc+YpAvaNeI0y4162I6435NqlFr+0sfbm8Q/rGjEA
BNst+bqAX6cBgFQSGr6yMtZDuteIYMMArZEME0YHXQW41UHlrlAGoXsfLbyQ85cClPG+IBNXeo6g
BuiFO70WDyLvW2IZtRVyvuXOc4JvHtkFKz1t9xWTtCacS5/b95RrfPpRF1mYl0szkH7uJn63jJfa
S3z1Q6noDguDHEjZpIZdlr7/bZs1l4EppUls2DRQI2xaNhNqF0SoCGWuYynOVpn5c1oep2U8Q/VR
/9rJCf+jUIDP8jhrwaO1yMOwtBelhPBipDnLfmiDMzFfpzJdrtRpD7EqLFn2NljEhYHmzMBxrz5d
Zxq0+LglNrFEsNcakms6i3V5mMnYbNrMn+z2sgwZpYbCb9uDzcvcEVJiIHEPUYbpQE/aOjtOJu49
0I9k2flVSHfEht4+IXfhV6eEhaQ7U/XNyF/zWxtuxRiB22DVia5IGuKiBByjmx4yFinqGMye9KSH
kR3vrJf3IIFYe6qjUQIPddwj053pUpdXv8faNBtfIoKEGtfalSHkk4H6GA2AwUEiZ28KlwI6mBmn
JDQyqpl4LNZCxKGYIvEtjRw4c/d+NQA1MR/tnDqEf10cIBx/dtrUT6P502DlwaYWIJTJfF686EdQ
HbUowSUUNc+OGCFgFeC2R6kc0sm6DyaWAWX8CLl9JEWyJ/+tJ9BWGNOdaBB1a1BmAxB5ODWICZu2
8Te7Wq4lJdi7Roc8O9mZTX70wsPa6DEhw7ZNfChEmijvyPBKogXPPxAFBfAtBsIFXejDEbFCGP8M
cgHqc2KX+X0LM55l950cr2NoFRtEf/gxEcuPfN6UiZS2Xv/SpYO34fgRSQWYAbjnsIgctBZuydG7
CfZtei9f5hiCWRqzrJimaVOG7mtIYsPakEA4kkK8RmOjKDrpi2uF36duuk6wopbGfHIT+z4JF5p1
M/2y0nrS+ubrMjmfNXJjpEMrscjjH4E3Ko1MSF9v+jrEHDU7XyQLiw0WyzkUHrDpqYQcMRbpPYyZ
LUne2Z2siqOTfLOb9qsZIWytx/H0/lPlOD2OOl9IftEPgyxCpmvWlMX/Ze88muNGt2z7V170HDfg
zaAn6ZCZ9BRFowlCFFWwH7z/9b2ge28XiSYy47Enb/AGFVVFiXCfP2efteujJyEpEHZKaYxJg2Y2
Snlxx0H3PvwuAwCIYH0JJfuBJeBbNmL56TW/ethweop3YIjgBUFbW3pX1DGjFKvvfEZZkLUXQcDz
4CeDRCg61BQP2AKP3oADZFNfNBwkp//mSH8VtuW+DXITTROeTqWz7fDGw5Y50yii3HYGbCB1GPMV
uw9Ind+Fqj96jn4/GvoPs9GeNhTxQc8r5LfKGd7kFicuvb3JjeQVmgeNluQvSnMQhvcrovIPua+E
67B37CX1NR+ee6V/ahXQ8Xl4qZXBG103pAYxpJqrsJu3jvVH1Yaj0J/TOMK7N4leZS27S1Rz1RfP
sVnCxO3SfZxk+9bqDogli1dV+HvK5Te6uO0djsjNNiwUzurKW1xmEPFSoubpujIBlVGIUzrSt9bQ
yRenVO5zQGBHWpqkJQ8SvPAOMWOgZX8mV1XFEMI+VmxTdiHG55KNWTk0ajaasV0TVMcmjtzkLiqx
FSK7eWgRERlFSQI2cSVCemnr7Ec9vs0L9sUcPqIqu/KLPUCCK6NwDmUj37YpAXOOzyuMy64COspq
UOQrjfO33w+3UVRfo+w6WhLKNdK/FWEJExFgKY5/ZvyWUIifFxfT/1hjdoFm/Tqs47WTEFlmifBU
ccvVLwYPHVrTHnNStnJ8O10yHIa7xuuOA0cICau5AFZj1YvbzvDuTDU9tvxaYdXXVdiuJUrcp+fX
UT57r9OF4aRcANy49RINYE197TgIzXBnnt7Q8ZCQmiz//3rr6SppJ//5CtOLaTx9wlcRcXE1XQt/
p51nQ4vkjtNdUtu8tpBGjr1y4ascMDnJFWV0q7AYRYp56BrtAmV3VhrXBmdQO5QvGgkGcidrazFI
wBrli0kW2XnoUYm2TorBFvFoO5rX2BtSATfsSTfkI5uN6T2m+4WDDn6JIyE7jVFq7wZ+T+/vpT7f
K299OnDmBLVvjwBsp6iFQFZKibJmXg+GtS+KYN3C2WmwnvoTjPq/0gj9b9Q/hJ/+1gi5v7Prn+J3
NRcS/b8oEZKJqRgGUdDlOo3Ln6/Nz/SDTOi/f+tfSiHF+AcRPB1Vj2I7uqERsf+nUkjhT5RJ88OG
il/SbWQ8/6rUMP6ByJ6Cyql2YtKB6/xRlTV18J//we8QmTVQC5kW8UEE4rPCjFOFGpMY6X3I11E0
WbVsC5WSSXyTEomPIV+T+nI8s5v0UKfJsTDkW13fkQbc6UF8zOL8sgjxgaCECM4GXgIT5xcTsiBn
+rVZZSMm1fgojzi+YkUeGNEhxj4OALAj8su4q36EkXJNx43PRGVnAfk/T011iUyCkAS79af85F2g
OhE4mGgpBd+5FB9T7G4DsugjTticJ47vmvP2n3HH/5NC9M/CtK7+8z8+vZWuWAQkDUtT5glZdARm
rQo+kNT2u1xjs6CzPCnBtmvSc/F3fRZt/ud7mY5KzBfpEon7j62hFNVQUVKeHcJx2Hlt+QOjuzsf
Sx1VZ25Wgl0XZ+50PCGIf43HPaYFwdOopkiH5GtxbNqGI62aXeJ+B/Sh33GQ3+H8eWyq+MjR8kbO
jtSiAqwsLk2t20FT+BHdhiFBLPIev0xObmF+XRXiiGOi790OYQcaVcNKwH+YXr032IuRaqLw2Lyp
iuLHn3+a7G50KEWPsue8aO5sUTyHdfGDMjad1JC/s0axN5SYqndSBHbw1DZij9oAtTqS+TghRdzv
MioQoNmAjpk6XWqIfeJ0u6AXlyHIGE2gQ6jCJ6EHW4ElXBpjLKHBFE6i5Kkrhmuv6V30uDdRKYZ1
KwYev4Mk0nWHOClx4R0iNMf1YfqrbOQeLDviCC4u056/6QdEFwRpaJw3fDdrytuyE8+OqA5pTQMU
1q+xVu6MEr/UHGWBQE6DdQVsHKUN16qs3mWWcj3IPF1jPF7rTXZJlOHOkUtSiDXTvXqNh+Z1p2rX
YzhsqVC6MnHkCscQBjBcFg6mrLGrjpzltlZ64I5ij4yOhyCoxhdKxuIgQTdUIv9t+v+C9FNkyDcS
dpDEjIZM3OWd/5A143fHrHDR6ME6atJz0z36AP1XRCHPFanMxS3/7KbUxCCppx6IDPjHbloNSkjZ
mciATRV38oijmMnxCT9Ya9q5hUdIUGv0ZFtMI7eyslYoMjk9KOdZsukJNFkhW2XYtmKp08z5PlPF
B4rVUpScT+p+50OaGh3gzyKC1xNuh5SdnefsqdCHbDH8Mx/1/1fDf5Ys/soa+vVw/9sPs4/r2lTE
t7wQTgWLAzW5H5bC6Vf+vQo6rIKKRgoPbSTpRVrsnV5WRqxJSAsV0J8Z9l+roPUPNLqGgsaWZKSj
KArz4b9WQfkfJARVFk8oYAoSULJV/4t1UGL1tRC02X/yz+9WkhQ7vWSMPe0g1Vm4H9KByJmHMeu9
NTTdRQ20kbOlrkpPXcMZzKdo7N7Ii/gwkia7w0WUjI5Vl5cSDj+HpCsM6O+a6L1VjOGU2+hy9oKS
Mb7zxsiCCWk2A+ZMcGwweiScqXfkWg6dhY3Gu0//yaI17SneLet/v85sAWHWcphhGv1gO4IKsAbz
QgWfA8JnayFG/21y1omBjHg19EpKtvaak/dbIfBMWxW5XBIpb0Nn3QdN/juDx/OIA1LRTAHKiAqg
CN8xwrJEejxhqC8dsbTr2AsTmLFZvKL5AQlSEcOJMO/FT6rnYSZnUhPcpH0Tv8bI4+8ouwf9Dgfj
zDKtLL3xlNF814BdV1fsPyLjEAdOQnWHPda/WC0FoRsptb8LCrc3jp3Z33uTkDO82cq+TQ0qJ1lI
rHPz0sfd1N+ffXq4dw/RG2lddAQKDpo2SreOLisvhVN5z21fUK14um0/bkj+vsdMhOBJeW8Q/Bvp
elr/y9KG9DUsJfkb/lTBhUME/Wwy+ONu5L/vNE/ApuSaAOhSJmFnUgISXjSUNJVq2B9zuG14Ocid
dCfJhvYYCykMCeb48nfbKeTvEJXs164N2j3ReqiKdo18Zl3mKgkIScZgTtfl+qmVfFD9sp8MD6c/
zTTr/505/vuBZ5vYjMof3Q9bNDGh4ZqWBcDGuT196YWvPkn237dsU3YlhbdEGtPhSTInZM+2gwcl
ant7+gbTM3727NON33WduC5Tveua2q3UB6/BJjX+nTS3Zt5fkDOVG/9rvWdeEQCuBOcerUBMUKBm
BF0Ncc3ppl0UM/p/z/qfTD0LQ2C+J7D0wa8CkxtwpGAlxpmaCM6Qlmc+09Ll5xObmbBBFxlomZEC
osmIDSBqAjjn9NMvNfNsFkHjqY6W3RFQ9kiylFgFofAboq2Nk8XpOyy9wGyKAMsSCkczKtcptLsx
HylBE4+cDQ+nLz/1x8+60Wx2AJNXj2kGeqensimjCUpNPioOEkt8Xj1xZrb9/CWsCWHwvrOmfWdD
omU0eF1oP6d1phxrgGD3Pbyjv06/yOdjmaqRj7foG1VWPMEt6qAdgTHphfNTczpxpqGXLj8bz6BT
FLNz6KYYcJursidf3xVKdqaRP+9GljMbzCn+4LoCXgW7oItWGVYFhQ45oyyN4t3pz7PUAtPP300X
VaKLqs1zpgsYMzB80CBmt6NefDt9+aXPM/38/eXNrlSSPqpdSwWdnBsbyHJnnnzp0rMRbKdZ2rUp
FY85KLkydqDPVWc+++dzqEXx1IenHqWw1aoaTWQcd8OTJ2Jl73GHRzyoo31e44BUy55y6YP/OnNk
X3qZ2WguoyGLg5Hh1olyDZh3Q+juzMsstfBsJOuN0vngbJmKAHUOqNOnulglCDenW1hdeHR7Nobb
0dLV3KE6qlsHh0jdSOUmfUtf4i188ZW+IXq/RiT7CypsDqcNAt9ObMg3rKyNuT39CAtvOA+pUP1C
rUlJFLkI9KdIql4sdp+W07unL78wCO3ZEB8CHeVwjYTeASa5o7gSnzsdMmrohPjcWLG0P32fpQ85
G+yR2oatnaEKdQai1l5PNRY+59qZBfvzCd2al80FaWcK3aEbVJZ8mNLknfJoY5IdknDxte9fe4Xp
1d4Nd8+BjDrgC+0WKsb2ZZ3+cEqsgb928dmAB0+cwFPl+/TAkMjG7hPd+tpcYs8GfOCEaaDk1BT6
ZYfnvEmOXdLL+swIXGrY2eBWmoDKKMus4GXYF2bubEgTnbn0Ut+cDe4+0zTdSPgmUjDWa1lPXbWs
brwkPEB3+1q/tGYDPOiaZMiyunJlsIeZTX1g4Z2p2Vl4fGu2OFc+9dktWAG3DeQtGGK3Mv096q6t
QGRxutcs3WI2einBUFNyq5WrIkmLbfgO3fcIxlZRnXmHhYFlTTd+1+eLJst0L6V10/pZTSKUL0Cu
5Ntq/CtV/a81szXNfO/ukSVGGgQVM1zpvUqGcFPvOpDztTDP9SNjoY9as5ErCVvr04wREOpBuZGj
zFvLTaevggCnQnnQnMu8lvB8GzKKIvMRClNL7d1fFIXq4MULGHoF/MhWkcONqSDHq4YWOkOq+MZz
Qy74xVfwaezGGHfNXMjHCKZJT2I2t34O3eB8c+pM3km9GSFCxarMCasViXTq9hWnPYxajYkddRC7
sogT5EqTMSFs6gpPgUQ9NFWLu+YoMDQz+vqAxgUj0AmYPcqpcRcGZXvja05w9ImJvoXJhEHq7IrI
dpSr1gN1WxmKzyq6qnqJGEoRmNVjXXjjbSH09PF0J1z6urOpS24hszsta2TtoxyTjI3MKvm1S8+m
rkoootQ8hlDu2PdmmF41UXRm6Ey963+eAaypvP19r9NQOprd1LOjDE6vA71lgFP+/LXnns1cZuJ7
NUVHGNHRm1ZARF8DS3a/dO2plv79gzfaYMWWmkxFHllJjhc4UTyI669dfDZnWXVKhRzAIb6Kcak7
3SFTva/NtHPK2Zg3XiVSijx1G/sea2hVhBaKdaY5FzqhOZuogjG10yaYCuetbh8rzb6SxBcvPfWg
d/NTxcLm9C1bpLHR1kjR16rf705/7oVOaM4mJgwP+jhL1ModOir+AmqKceOg2uDMpmIh3kfI+OOj
S7hEFih4WPrjOnpu26TYRAn1y4lUqN908OtkaoYex6TIuVWSCPZPxBlPk73izNy+1CyzAdxT1T02
sKIRx3kFCCov3EmDdrYqltf4ZAzPi12iKk91K6HwwzezbYsIp7HPxfWWWmY2glm4gyGrFSY1CYuk
QWywnN7mQj8zsS1c3pgN4rDpIHBDmXYR3eCQnD2VgfdLDuQzBXBTr//kwxizYewJOW6SmH0BAsOL
On4Rfe9ixYOk78xgXnr+2cYjHkwchL2scsFBXwVWvS9G0tuZ8/P0uFjoNpOq4P2QE1VfKsb0/D1e
Zoi8y+jMh1m68PQ+78Yyuf1xrI2uchVMoEhVr8azYe2lS08/f3fpvE1TjzqJymW1NeUWs4Vhe/pr
LLXmbBQrikQmIoWfiod8u61Ne+JlVWIXWJhjIU30v3ZO/1Nx+u4NTFkZjaCgUQtRtDAzyocgQ41/
+iWW5iJjtuCqUgprb6pc18YRc8bUNDBkMb1Ng3oS7myWQdPFKssswRgobam5elhZ97pTnKsaXNjL
zqsj817TBZVZHCdGhax5fYBJfk9W6gcR+0s9sM5smRda649s4d1XDLUcAzOZdQ5sIWZ5qhsG6e3A
fhEsw5mG+gNn+WR867Px7cdNCbuU1a7uYljr0MOHTZv1w7YOgDtJvRrcaVWSvHpJFe/jUsh7gFTd
RnJkZ6+PY/vNRhPxE3Cgf1FHeCnULZLt0aeIA7i2cCH7tRfgLNTLyoioPnGic8GnhXlDn80bgx2p
BTZhHFigOlPJxA4Y8sTZ2ujPp70/8IR3nz7JoqQhsVW5XvZaxCOy0xfi+Gc68FK7zqaOIQxi7ACY
sqtU2bIv3UZy+rMdsMNT6/rM9LT0eWZziOJDy2qtGMlgZV7JY/qNcBYRasT9pwfhwhylz2YSEkoJ
TAn6JjblZDZqLDIr8+30tZe+z2ypxxVDjfSB4VX4xaWFcYtXAtBEX3KDyvfb6XssPf9sDtGNwCiM
Pm8PSRLkD5CbjPXQmuWZRU2ZVt/PhtVs0S8GRyCCtptD4TT61k7iARtf6WWwZWenDLq0M4vE3wEz
QATf68qVEXrBNgPHu9EHo8N2Rk/uWjMstq3W1xsnkTE+DFE/peBn9kOkKV/bVWnz3QO5WLswhuYg
R7a+E6w8VLfIypmOvjBParPJxSs7zzTzUWWMWhqzmCSuIqmmFgOk0rpAgCCvnKlg6XSTLt1tNiMI
NY+rIUJQH+Vaf9VoUnDd9l1+KRTTuLRSC9S71Fn9184386LtIQhzqYzIOVDhaB/VBtcLFLXq5vS7
LHRPbTZFeKRWTRT72gFhd+lScaY+dYnUvZ6++tKXmu76bnYL5JJat9ZW2HNlN0On7FPMNLs8uDSF
Agu9PtP8C3PQXFZnIKdGKMcRsO/AX0bmX3EqfSus5v70Wyx9I/XjW0h56+RhypEH82Rb/q0OZ77O
0nVnUwMmNxkpT1t1e8474DvEix3m9pl5eenis4mhHmt0mVWjuWK0NxnxHHyzqZ/60heZ05MRFBqk
1zjFiCy/KKR4o+RfPGbMBavwCcq8NQIEOylYxJXcWNI3XUCD7QrKG772+LMB7KjAtephhEjkq9cd
J49NkeNTcPriM7TFv9UKljqtNu86fZnUHs4Zkea2mQOjk0jtvvElka6igulUl2R/35As+1YUJqQu
DRV8gDsofRfHicRLAcTmHhrOMfXObTIW+sIfkfC7J9IqOYUsnmhuTV3aymwRnIJ7PJx+34XB9ycP
9e7ivlDlDKxAdQjKjCKawG+bO6sZ5UebEr3vp++xMI+os02A5osMpzSnPKTwM9zCKJJ7WUuye13D
mVdvTR/nLLX82oo9xwsaypBqTu1jd1f630Vm7KDmnrn00nvMRnwlvDLRAlN1vSDiuKX30loeqYft
6+hFC5rXTqm97elPttTms/GvqaNRAhICxp0j1MGs06eUU9196eJ/diPv2nxMpS6CgVq6nj7oF2OP
HlQfITF87eqz1bwczCqOy6ZwTclYey3K4k4+8+ALO745tk3pGujLuV24dRnjQMqedZsAetnXnVS/
FX4rnZkEFhp6LmD31Hocijoo3d4IO5R3UrVhJyhW1IbuE0km3wqu68xspi009dyGINa7ZFTjsXDl
Oi7GfabGkbaSy5b6w8zxcRfXMywsG3hQVxrI5WCVqiMm5EbeXti6bD9TEhy/xLJk/+UNA2pqu1Zv
m0DIN6IYxJZ66vrIJoTNt0jIVscs243e/kBAVhyikArVISqliVWoOltpLPtH6DMafmXAkFuYao++
alBg1znjY17gCo6NDYyH0z1lqTmnL/KuH+YGCwOejICJwxrrF1P6i0KIu8RS/sIg7cfpeyx93dnc
k5ZGCFW4x04nC6JVF4Tmihqecn366srUqT/ZwP/RYr97haZzAnsoKQkgo41nFwrbbUYh71EVZXRJ
9Vj87GASOK7iOneeKJj0bpKWwLzkY6lc5Kb2gOohgZAcGWNFUaBeY6RldAlV12Gxj8xUPidwmkS5
nz7pbPKixlodwHLCZTcKoCDtSpWGvTMAmfClXYSdjRMmTxbENIG2oI2j1diUz05xZglYaobZfFaH
RAOCOlBdrYjCe4BY0YVDLvFMeGJhvM4lkYGtVLUkiHxYIYWqI6KC26BivTFBQ92h8rS+a32VPp1u
86WbzeY3nfC20zIeDgmHrCev6uLNaBT6OsxaeaN7IShp1jr39M0WDohzgaNMMWkeJsp4iGJJv8ip
TVkrdV8djdCf0nzWeKi9IN6lBQKXQMFT7fRtF7q1PI3Yd93aigRc0VCRD4KFGsQ5VPPfptfUW8DX
+kWBIx1VeJJ117WiPHNQ0pa+q/HxnlFTyU7TmrxRF/Qw76r6Cr20+KaG1Lj4VmGQLjc7byvy1tpr
YWNTHzraPzB1xCMp71LXw8Vig9g1JcMamPdJ2IqtHAvx4lOMjWywT46i9iSMs9Xe2oZZlTz2YdA/
Dp6jPk7yXWdVW0Z2k0rZeNuPcGKMSODASRUTRaB+ShF66YGdHUzqpbUh25hjWhy1DoBblHjOmTVu
YaTIs3HammnmBxFHbdsKcfdTtBEqwGCc6U/Tx/xkvpJn49Coo6xq+qQ5eFmJ4QHG708eBdoJKuEh
OnOPzzsPtOyPDdmpsepkTdUcMkVScS6sdPm6zsv4LoDlv04yLdv2I/APEajDuaVkaSKeC1wzjF9l
vW3HQ9F66S/PL2r6rqqitJRGQ17pIpB+GGYXUfIqZLcLG/X3xHIAQDzW39Ta8vECpZzFdVLw+Ewm
YArB0eTk12X5BWZfvTk9spYaYLYeRXnGkdqkec3R6o8kha/qsCTGPlj/Yscv0sIWVlVZ/fj5AznJ
OLO3xJQ6VbmMItUCmaXXP6CUcDhRY+PMm3w+NYH0/XgfhJNa4adNc4iUXnqwSh3wb6BFCO5k0YFd
UdQfONnqKdjFDj9OCdbtl/YNlGd+vLMn8OPIWBoPcqbcRb39XcYYI9f0TV3BBjjdTkudeDYDOkIU
fe8HWNBJHcBxWMjlhW3VEXjRISbCpkmZ/mDnuPoC9EKStD19289HP5TBj6/msBvUKVbGtCMInltm
p42cAow8ffFZhdi/z7bYMMyu7tmt5lNqTamdth0cOLUNxdDmplF9TJlLfOH3ZhlisdJG5YakVbox
tCx3kzSlgKQt6u7M8vJnw/4/pyEoeh8fpImwZMahNnWFqKUtxRHQmhxo5RauQ7dVj5VE3/jltion
I92IwhHDlmGG5Im1LWXoh1qXYnmZYEVaUTf0pKr8l9OZ1pkZ7PNBas41iv5owc60K2WvxkO9sy2A
t20Ad4hCgPbM6Fm6xax/0WeSOshKeZ/FVEc6VNBvHXRtu9IX5wQnC31prlEcLU709Yg3F+mCTVhG
m9wfzvSkpUvPOpKVgByGDyJc6jjDTqyDsvraALBnPcNumqEcO9gIup2Vh6LqwSI7o3am4y189bkU
WUN8ilqQvYJvl9SWanW8SaUBLICanIuALQSQKCv/2LfrCvPiIQ3bQ+c16pPtVWq9SVIDhKsilTh9
IgGCLqzrb7avoRatFQFeqm2UZBs5mbLxoq7dywoBn5WvVrz/mSabFWf+PfhnS38S551RBSR1bfTY
F2YVWQ3+ocoEdZ5QlcGQwtlKPCxX1SgHP99NvsuSF8rnFA4LC8Zc2pxWMaHBMhioCn2utWwPGmRN
yg+C9A0LsKuPMGcQc52e6xZaeq5irlqvwjNAV/ZZn1j7sa6U6xTnzoOVhf6ZWWJabj6ZxOYyV9Mz
CtGGQ+JCJ827VeLlTrGyBi38rhgmcDbMqbtN0xjKmVdaOMKZc7gwXq25JqICzd4YmW4Vt9ab13fl
o2l6/cZLg2iPMXG+DjugeSv+ZnlIei1yzcyoNiqxBEgtkRadeZrPtxmmPetOo17a0GXKzpVwY/Oy
YqtZMgnWYRWrP0834VKPnUtlu2oQOG5ViSvjzLjzYnUgSuBEnbbqhV+Ga6PC/sOADPhNtrO03WIR
pP4ySnA8Z6aLBTU+RIePYzkZkEI42Pe5ul+/+Gp+3wwteJcHtNMHs03cskhvNHzUrLzapZm+zfGc
G8Nmp1r+X4zgtaZK2wzkz8h6G1LXD0qIoEuMY6RBkinBiTw+kzBY6IzW9PN3JzZmEj8xoZ+4rQKO
Puqq7KKXMSBdSYn3NqbN8F12Rudcxm5pJzGX6YayBhZsLGkaI+mw/tJDHIKlwgfog8bxBraVpK1I
3SlvEp32VekUTApY4LR0D6+32QKxLc8c/rWpx30yDudy3sTWAxHJRsuSwZjDqTwvYB1merluqIjd
t2zVLtDTwcRqNqk1up2joUBLcVLvCql9JujyBsXa9CE1hpTjmnq8qSlWX8uiROqg+1GxY0dS7T0W
jY1lOPFGoJ7bepIp3NpTo8vCyYvHWuq9bx000Rstj0DHqTHTwZmxtjCZzeXEeeZnEjZPjdvrpbS3
hJ/sG10CaJ5G50SeC/vdOUm5kKAOlzWOMEJLvQ0Fq9lBGgdjLbey5Fp9IF83lITey4XUn1mQ9IVm
Uz/22KQ15DT2gsaNfeOnZg3WcxV250onlobDbBGOR+QnWmm1riw0PDBFYx0gUDnYfgmI2F4U3enV
UJ8JXSy9yWwq7IVXadS0Jq6Gc4VT0tOi8Gvbobn21knxrPYiX7ghOX8l/xWSCDg9uy489P9wMtXD
sAfoDrfbKOVLWfXUdV8No3v66gs9dq691Ts8CCU57tycuPk+KtVug0aw2QVgdc68wEKPnQtwS7lJ
7R5eGfKPSsB4TqRdovoswdU4jpctC+9R1j2xTsyuO9PQS281/fzdJCtJOJjUpkSRXGiAiSusHO/3
Qpav/TQs7k9/uYV1da7QTbos7WPJ+1NhWV5BLA6uwP/68soqHOfKEHhEnPmACwI57Gg+vk6l+J5f
NRRml22VwUONtgl6wm2dhv1FTsBkbQ8CnHya4W5ZHu38KRiLc/uzpe6nfry3ZziK51gguuSwh1c3
1rBIsO7cfe0jzoa/p3cUUFh9iglpfwwldcdp87sUWAe9Tm9O32KpL8wGfSoZoWmmLSVClum46Sg7
m0E3x1UTledW2YWuMNfs+kWemZkjpazpcrlq8+LO7IN9qTvjukuCp9PvsXST2RYni2SqhQOORA0n
aVcbqokuZUQvBkm1e8MfzkmIFOOPWuiThdqY7VGIpNTCowCd4EZU/PZrc7wRig8FJwvxCAi8Qj9w
dMq+N+OQ7H1EJ0cHdPExNHV5lUeJvzY4J1drpau7J9AfzQqMsqQo33o/3fVesvO6X/FIJCj1N6oa
EOglZdcmzoVQ8k0VNy7cOUAme6VVt6Ad19hEbBzIdZAvthYVJGqS37GN2JdldWV79qPJ39ETZ2Mr
PhTTPIXp5x8j34jXLWk5xZlsLbZabqw4yf+G30VJZu6tPQO6jjZFU1Jk3ECpcNMJ+/GYK6FrBekV
u4iV1DxDgcXADHRzpDiwmdSD70kx/IuXICMMYkD2DavvJsjiMbfeRCNfpjHCvJzwtQxouKNUSZpc
3jxppw/y78j8LmX+lHo6As1GCNbuk6k4axLVJGJr1PcYotQruSKWFCEmqYsMX73xwe66nRjVG0rS
dx40du9VaMqtY3QvepX/6rOblp2MjJ8OHPsu+Uv33iBbryIzxp+U40ajRGtHKan27zZ6hcko5w41
xrjWLy99nMcnM9RCytej5OCUuTeVAsyvW6uYVTkPVWqtPLuAsXgXh89S661BviZ19BBnuluNAIPU
Bw30uA/RKcub9aC8hBaGPlFFtZm5K4r0oIXsyMIUMKFlHFAZrjy25/aIM07yu0uLzRDfCdm/o8px
V8C4yCfcMhTu0rTXNp7GvXVr6+qxS2I2ByGt0r9i+eFmcnXwtP4Q2eUlCvlV6R/V6jkb2q2ZxK6a
RnCzwlXnvDbpmyfXmyId7wvbWuehtw60Z6/6rRQaWdqLWg2PeXcDNRT7F1FuhqjZ4Qvc14+miuGb
p67U8Ueixrda8Ftg2YujsJ3cBGEt1noobYTvDhA62OoRJDYh1xsHTenrVag3AN1EsrZqJoLmrkwg
DHu/SVqva3CGwshat9a6A9zRlSnTUXxzb3tRuM68B725x0nnzmPhYrfOLfKVjNMwXk17YfW3plrf
gYq6KZ3ssrC9NZt3WMVNO66kOtrBqtq0FcAr5zXjD3u9vdS74NaxMSSqVkanuoEqbbAQo1MnlAzr
az1XqGAmNheGmwmeLfQGbztX9cMdQGQ3b0hnmw44RcN7oYaMI0TFL1TqqrV/Q9TmXyOrkNw8KEh2
q8jf+GXKHt7Aulh6G3N7x259O9Yk5PN7sOVrKCd7mI86h1CChrmBy7U8cPoCB+YFbuDAcdX0W0xD
dsaIFU3wUFuKtNKM9DLVKdzNst+EIlfS8KOx7Bs5v8vi29pOOdsPN7k1bpoOU8SJZW9jYYtg1ku8
VRMcMgh6Ht7FnZ+ygr7UvY7l9riLtWaf4NYwQjJX8h6R+1OplTf9OL4o3aWCbXGL5na4NYvrGjBf
H7drIiOpk/z0JDDLEkF0zTlaanQEnAaOl4TXaODJq2xL1doQHAJm5B9xI3pVcg6/Bcfw8toyXhMn
2koGJX/ta4CBMs5ruzBWXC0SDFbxYAXdndpQWY7wq4iDTQeBDK/0rWEZv8YUoJKwy5WM+hK7XKo5
VrX2PQe/JoMJb4xXM3zr1ZdABYtpkgHL+eXCQ+dBi45xT+lZ790ZkuWv+6HYeXjIW0W2a52Xtm3X
GEA9tf5VOVIh2PO+9qodQGq3Dv3UMfeBauyJ5G9iudgb2bOthBe9b7uGeElUsghK+buBVWcO4bGz
NRWKibLGuP1YD88FFvVJ4NZ1duH3N/LYPpTFVVpCnc2vpM77Abp/LQesM4Z6TC1njRfzlazKa1Vo
a11nlhsA6nMkT7tgkwh/HZvE6dRyp7GbDDEQkQZ5O+bXjs3JXn/pRYKzNJON/nuKqMpJvpOytz65
xThto1jpox8/676yNrMaILrhdvGw8RK0VfSHAfq1WTfHQJ48r/M1TP9VbyTbIfhtl3wG+2cWpY95
ol71VrnCrPNyKGgSYvbHPEjXEJq3cdIwJNWVVsobpga3YKpIteTGK8qfShrv1IDeDcuXRaK/mqis
ANouzC4+eEjXtNga1wnQ2iBhhPY4rubROnC8H0P0IPDwlgFKBv64y7EyDgwCFFb9G9nCgerNNaXF
Llr3tVlyIgydLb5cq0h7kjv/AA2XJEJ222KhSCUpSmZowiGUVcpGlUsIRYFbJNG6wMsjKX6qzU+R
RLsA08ICg5UMy3LO25imhUxwV77g1nH4Kw44y8sPam7IuBbIEWQc2XbKp9BpwoaJLe0uQHFCXuyM
CIVwCf7qwoIAZK+SLPOuc5xNrnOcUjZBK/MJ5dYwiMkF4vd/8XUey3IjQbL9IpghIRNbiNJXK/Ju
YFQNJLRIyK9/p2b1FmOzZzeLVUBmhIeHH3MBCmSRYxunVtOR697C5B74F2AdL/Zo2tcRAPcy3VZj
hDThggN9rfOseJjyTZxLoyS/RQRquJTITm28jFZ+UcKr7xSHrJojZ1PZdR9cEn/VOAcsmAiRrJP0
46Ap1YkdL2Z9bHc5EMaLgERxq+bNxEXohmahFhn1Hgm2gel+ZtqXtyHfx6cuXUlhcCsfHu3a/JqU
cSp68+YBAhkyA16ljWwejQykn8kc1IQzowzM1EhJxi5h4vjShIPN9d6tH1uQ36/Pdk66DIm9sn/P
yIRXDyJm2FqcTK0y7zmSCU7D/8zAA52SRr4gwtMfr+0IYKNS42E22vajyMzb7NYJqi5fX+vdsPMs
yd6oH1laoaiM5aIfTGc/aKYEj8O6PDHy7ZLVZSRc7MXb2pPIwLrwzSqnQ2lNxbX15yFyewvm7m5p
UiFYVyts8ydLIwk49yk2K/1SBrIOCUVzQsJzPtxNenFZkKpdShBwgSrZlOaAq4L5Y8nzLzUE5rkR
jRH12RTX0ktDDNm8Xap83bv5S1jirCr9Nknn5sJRsVvfOLDN8UPJ+6S69bk9vTLSAGBDhoIeunyP
g2fJSX0cpohPx/+wIwzeGuNS61MrnGe/bR77MjiR9Rh3Ezj4vlHRRhcl2MuNBFnzwb59MdorY5XL
H9qfgb3mxIXJ/kx4Qs2qtkh6Sd0i3NAui4PK9VWO7hVaNPHZQ3PtRxK2RQ+WXq9rTHbUJddOHeZF
ehmb0gR6aJH6OH0AwMuiynX/sq+dxhiLQTuTUCMInm5JRpnN1aWwHQqCQFvnT6u2PZLk3p1ywveA
WAVZDjTBTkuuRy1JkrSCjrrCSPe1D+fCzoEfTBPQEizcVvM6QQyqI0KwaYJGsXJttXZ3ML2FzTc7
H7f3wM6ar2oPwLiIdN6847Shn/BfO8U/n2FjFVZB2xyqwBAvptzsqyO7aQMyMoA3nTNGQxD0evu3
n9oly3pt0Udetlc9r+3s2cCzDXkoytq8ya5CqgqKwmfGb+sHKUgIHEZpvWrN9vUMPTwS/A8i3pfS
PvipXLrTwuzpl7DuU9252PQW1sPixeT4s4lRlvsHq6xeFRnLEgxRse/BcRzGToXQPkx1CHLSdiGC
GREqIEdIla/MUZQofY7ZbBiuRD9UXdKXxpDHHt/a/McplyI/SgMmnrPZsjxUchcJKMX9hkvW5BZ1
9RD1dd5jKhIZqwnuvBY8hpOCuCE9iNjlUidlveYPxVSpk8yn6XWBWc/pvnidd3GYelDRBGzhhNBo
y57jspIiDBxq1I5M0tAODKDKZtmn7dmpg46wV9sq9Xle2XWN7C3vU47qvGsPELT35ugXY6MT7Bb/
/Mps3zqOHzcONl2oQ2fRw7HOa5Dpvme4Z+KGDpngxjld87gpXP+JPpl4MEUFQ6FR2/2txu0TLbCr
h7Ddsp2ODWOaCGWJFIHpvTc+s6azHsec9nfWjvilp56clc1gRWwUZv3quvbeX+qaPPPQcxzmehVT
rmcvFfrk8DwfA3q0q5v5ipqF8L/L7Dv7PaN3Cq45Ps+T7Q7FB6N8+dR285hk9ba+dvwQa9g5zvri
pc1kRF6dtk9t6wVPBOWKo/ZMM+mCCZqpFpQ/7mY/OqPfw4AYq7hZ1/lNDSKPFmc3X5aMxiUyuckP
dauG45Ztw4UZuLrWnkWKltmjXUk5eP+WQhSvTWP7j4r+9/dq1HXSIq7zb7K8JrLu5aQ9O0N+DLpc
Hj3H5QlrLD0efGznxzrNXE59ReSu6wxXwoH1wZNDdxhMPyBLA27lyjVAICG1v+/2ODYCn0TfpSC0
vgJiUxZnWUiAD00jZEII5nxp8755m0BvAA9cskNRe1BGIau9Z/mYHnjal8Q1y5I3fTGb/6hvqniq
x99bNXVhuujnVbZw4UYmna4xTdfNsy9AjjgooBLQgoReDlOrstMtFpuPcb5T/4mteyjdPf8u3OXX
7qf0pmZgxvmQvloWYbvm2P8kJSyLpnzPDounP8wybyNZVuNjzxN80HOQ8hPpmWwNx0xM/hwn9PBV
GP8jmjefBnFvpzGdXAz9HvWJKc7t6NnHaZiWk5XvKpa9VR7qZn9IbXe9pumURr00s4fWV3lU9LtN
fov616ecSoWXf1mDR67eUrSsaAUzWVZqOfRpXT+VYN9uUqf3TftuT+bAghyPoySujW2N5wxmsBio
xDVYsyVwh7+BX8sPg7zGeN0cSTy3s8XKGGVUNkUW6caf3tZOqjMI2+DU7hBN9syXh3a0PRgcRfqa
snB/dcYc0szCt2JXTUUp6n2RnWwS2wYDrqi6/meaWUBjXGs/2N2oDlZDOGNDK1iyrxS1m3RiSaU9
OTSelmvI0FTuHvrYxiK/M5r3Oc/TB11s1pEdwoYiPs2JFXfnC667EhAsu/G6DtLbalXqYnXj8qpa
AxtzJjO0kdqlnctcZJll/7d1OO9Yi/3SlV0xxyzGt5ZlrHNt1fuROOsFF8pocNgTQuK5qn4wtNdH
9WLOBNvM1XmRw3vdZfwsRf5a1GqPdVmrpNNqxSOipm8nn/WPajV9NtP7p+J+fkzt0kVsnc0Qpn3S
V6vuBxgAP7JcAgz7vM8e0n3wjlXZBFit+ZJpw+xHe+mKB3Ng8U03tptktEhP5hDkN12u9s3Opixm
HitDaKX4Z12ICWbeZaQ8i9qIi3VU0eItgIedOuobSOdBE3CrE0kH9W/ZY1yky0OT1f9Vtfk+2dPL
KlwdibR6VtP0x5yVDcFmeSFZxjs1W77j+GzqBFOD+sjNACmaaLXQK+yPCnjDm8NiZzIKf47bqXrR
A7dobdn10Z194zgG43vJkRjZNZoK/5CM01f2ydbVl0FP8rxAKkmMdf61qF3EjpPy6rLjFJb58Nvs
p/1ph18LasgmY81qP0WZ9sk47oLxnilOy5z9U97UAB/Jh6dNC/N1LoC/qsLgsRTyrPDXJzUZBIk5
+BkpEHmRmK37qb1qesidtT01WhDJs/bOyRddR72/fA4MvkJ435SaWDjDYt6vIi8eVwXn1w686TRP
hM0vqRE8VtkAVo/IV8frjKsKliruLHHCN/Yvk/wOsp7rG25IPD2wnU6EOlgHpxXy2DSFvA4Gt4iS
Yo3bXTmhyPQTddiZ1+a2wrXhguO8Gyz5V43G8MyHf259/dCIsS5Pc99SdBVeJRN/bOonRB8L0Ea5
7lkk0/VlZo06ovPqXmx3X/7STFg8IMDkrEhk0/wLhFxL4HiuxrOPzpD0W5fuyepJcvJqHwhM62NH
azbj39hbPtioCuyKqkH+rJkBwifvgLetd9RWs5yDoQ1iu86piFnfDmELorn1In9e2bq7ZrwXb725
bx+0iM1EbTGNS9xoW/z1Op+90x7USFcpWHjtv9K1+1M90zaWWu3HdTPRAGvhRNtm/VitsgLRZdI7
BxRP17qpZE4ZbwafK3fDu0ER9+GMzXAoxIJVGlIjo7hqedmstTpYBXH2CSOU8T+NmzcemxTj27a2
JeSCYgEFNIx0V0EDxIWpbFH8dDLCXOTYWfwlALFfMeCZYTrj8Rycska5azF+DKl4hdZWf+ix91/1
6LcHsYKaGkaDw7UxLHA4nhtDiuQ0WtRmMpdHB/6k+gpYxh1kCjNZrBuUnRn3Din6Psssm4d8I+aU
zfeVFgACDdNmNdLPhXsDrtvZ5gUjxjy5nB5uexJ7SkT/6pgPRGl7LyLjp4PEuQVHUv70SeimD3PB
d37vxqajtW/ZpfNXK/GbgqfQ4ygBMCr8j91pMRAoU6Ebmqnuf9gmQBxvd70pymvW86lukL+MMiuT
tA/Mm4Gu/1E7pEPMqk1/FaAtm8O01HXLVFSh6fX5yq0FMKv+FEr1XdRJVhJiXuO8jFibn7zIb4he
Tdj+J7Vi74K1f2EXUQ0PbdUaVzxxi89SN6SjsPXyvgoLZz9azNuD4yJ3HyyL23knbdhBZBXKD1uO
JJtUfr7myGj89HHu/eoi+ln99QoajlCCa7rWs5P9UfOsY4jB7U8gpwFvr0sKEf6gdH4wFzVfuHAE
DTGYNQVxFEaRIlMyni1S8pAJNk8kJXP+Jhx9o+X9HpXtPxFpkX1uewP6aFP6j84r8ZHtjvt3nW0/
Nsw2f0yzrD1keb8887X2b1VhceFVgU1/UdZFPK/AgTQ5xn3Y1zs0MsO341xWRJFUnveIM9969yD7
fJLr7yUaM/fNMoT9Bccq+6Z8hptY26VLe4ecn0f2LvcprEfl3SrfWjh+Yd9968GpE4Tl7rSybfNs
5gQjuoSTJaqEmVY0++8lMFkIxy5/21Nfxa67DMkMKAI/SbAGp0yP1Z9GTdVPF/o2nyNb9umQkZFO
pT0Z2fCsC8eso8LXUNcaHmHWMwsK0XnNfiu/VnFvNOpAVLN1W4N+Scx5VFzn838K1YILhEjkcF7u
mct4xAyu8+xVbhwyswv+t2/yWLt1H0GdGJD+iq823XiE0q+FUNSWhMQTzsHsNfeAMDX+Gte05Ikx
WXOYVZUZ8ovGGNDmw3Z31kjT5y8AMUvQ+XMzlVej87pwbhfc+OVwWDalmniG9hG1NCdx3XJha3yu
12I3UfnL/qOZ0qOcjJOoAlS82X/xgfkx+Basm1dOMjk73/saIJZShvFdf+ulKF/usR2ttd5oJRLd
zjPFXffXmbefliPe2o0PZfXU1a0D06G8pYtzM435OFTEqPmbdzEL+uJS/fNFcZLzgDKEcoybZN7p
rJasc9ipqKfrXBfPCOEnyy+q2xaUXZinJSWtVXvI4LyFW9oz+Whm56Eyvvv5OrfGZ53nMYIN89oy
u0dvqGOQdt9+kSbZCHp0QnZchRdctVlf7J5Xca+PEyEb3rwdOaHk0cIyjXp4sCtFN1pzK9tPRjUa
0dpQtDPA8Xip9+O25bhti/phBA6WGVbgHpFW5x8weaCN/9/TRwG1m4nv/zYVvA8m/7+huly11U++
l58g25VF7NvO9JWR8Zj4y5B+uBDKHhl/UsY3Wk2vfQ4eOFSZGv60Rbu/Df1onAKf2vCeOW2L8G7G
OJZ9szqh6nKL/HOq6lu15IYFfGnzh4O4A58qOwCcLBeNyXkrjHUI6f3HK4kxMLl4Fqf/0qLdvAj4
U4c+zkT02R0b81/nD+I8p0XeRQhgdEr56DC46/Z5/W7X1nqz2qb8JEzak+SCrgG3KhDgs9NMa8Li
SEEkiu2+prVjvnCE8gIbvYwKdMr/lNTtnTGyYDH3M+MJXIxgKWFMex1Po91/r5auS6okk+RAyD3c
RWCI3vtOb07Y7BORe0LOH10H983wC/t9lO5+2yY1PHWlOWPHkg5qsNptw4kQi+dr53s9VTakMT7E
9Jx16Ktx35vWuS/vf7TFnvaj9zr7/nLV63+biw8gXMu+88PK2+ZTURGjSMWapg9Cjfa/fZvZozBz
PT14qHdPq2jtr9F3slPW08BTnQQD0wtMpX+MugCxjXvqRzBk3ZcP0fPFvpNcA68b/WgaVvfmOpsR
rsMovq3Zos10bOeY1pl8hElnD7wD9niDvs44i235/whRR0eu5MXJ2uxfydoOUyt2hZ7zTesP7drb
p7mBqUvt7GyUmF7CzC/LP51F6oyCsPlqAUW5+XXLvdJncOOEHHMoSrbz3TLZb8McKuL7snluFlng
VN+CqpbPIHDh7vFWD3zBS9lchnFBLs8Cu+JPmRsu3rUcH6pta8+k7ttPqWvTWEJGXCEyiQLGuSeM
ImbtBH4nWPnqsKeZc0mtzU9Sx17rk1xMegMv1czk8+JLB3bAaWyRPhA6lLD3tj0YPzEb61/5NqbF
pVadLZHVJ0a+vqHdikm47TeHrTM5ggqWqOJFBzIHe+fA78QnteFTNdMPb0EBAVqu0gfLrhie2gX3
vudu+RgZmx6n2IL67gBL3SB9OsriUmqrerhoIbw1hASuH1gel6TIWLUZ4nneZMzzJD/lKMFAava0
3FBVW3fK1NiN7D2u6VWNqfrpl5573vslZZq8VkM0lJRRJIAHwS1TOn2b0b/vGRTZtWfadc17tzxb
RWPreHG0hm1bD3I6TXkK3JC48+rR9+BsFOnU/XLnnfkAQAnjoBo13H8Re/tr0Rh8EoPQJb7v3X19
6xDnurX+ImmAAS5Wu4R12Nf2B8P28VeNoTCLhZF1L/gBij+EbqSgUBtVxN59Da/UUBPnrUfl3rsK
oZEqne0B+YewD+dXpxTqPqTN/ThQ0QFcWmcjmstRPtWsY71rofZPRyFK+1A5fqwBbjhAEuOntTc6
p0u+Q7qalSsMKa9o8rAaaOJpUSw3nhm0noxdCSuZ0L8CZlNN/huzVX/YhNsfdJ2JJa5KYbLTNFj7
l7Xk078p2K0udueSqm2chuU/o5D5mc5h505W7Q+W0MYxajbukHp35t+t329fLq/IlzJT46nOu+nB
yJ3gi8T/9Z9Exz8M82R6EfWrePSl9BnKbjurVlOX/ZsyS5NIypTge1wJvQ21Lp3EX9MAOHA1ngZl
1s/BpKurUbXya4etCf3Vc99UNRd97DMofpNz4Fph0Fr6u3GYxN3rb9ZuG/MeHc2UV66Ff3/SM2Pg
T6UV37cbqGtrlqI60xl3Jq6QbJahb27rNahxnzP324EpVp3JAHfby2Nbyu7DrUdwxZijHoxyqD6K
VfmYQzatPlO5M57p0rQ5Lca2X83FzvvIsoIdtll/Vz2rnM2I0DSm0Qj9rhrXQ+5IjA5LzyZliAYx
DqEWzgxSta/brzHN5uxUEbFJ2mvVex9DsFqnPffbf9INdOLyXaGU6AWJxd/a8dkr6/LLAorzJ0h9
NCnZcBZ0Vb78HFsYYfkuNowMIl0/ckJ/HwCWtX93xp6vlprAlleIv+jy00BiENDUx7SrFSAujwYI
UX3xYyGXeokHN5gZ0d3l69Tu+Ph8T1MTk9XJr6r5KduQNst7sLwZfnqbpxfSRJrf/sSUALa7yaqU
zmC/stZts9GArntsLD4lzNKBQX06DYlsDP1We0Pb8PFHRBwvWPco2Fv7uXQYGHFHOE8N4jVd98jG
fQnvRjHS3jpywtz6haQN8xfpns6Jna823vdSMqIf9kcpe+eSZ7V4bljxjEbDrM9lvTUIobm6eaIw
z3uL+OA1JXkweHSvq2NYT0Uzl4CR0S5y3bEMxb1cR6hExo+qx/8tlk2qRPQ4SoXFXnyE498BNwZr
/Ib2qIuwkxYK+dTWMXl5TQIYjYfRsWS0kH0dp57rXarA4lbx6u4j8FYofiN2CygsPsztiRWs9inN
HR5xb0gzKLHm7H10dEFpjN+GE9EbGIMJwU0ZMinYvy11b1DdfMVDgd116JmcMKhbg7R46hRbXdXO
DK/LOprmTnT2j0Z2zWObGjh4qFY25Ca4iJGjeRKwPnjtcWgLEe/ZkCaVwQiqBpD0xG+nftk6w5vh
VXp8tGdTgei2muAMKUn+qN2AI72t7gDjdiYtYUoBRkVVOnivSgdZYu5ifxkRHs7bNu+45ynCdAjD
tU4Cd9/OLKSuRZgWEA5Dn3lnGJjC/dw6N3sbOtEkYjNgtZXd+Dr3i3ouDAmP1KuY3ops3J4msgo/
hw0EnZGNxnWtzS2Zu9T/NQZcDCHkDXHseTcPJqstzNf5Zq1KKhR7kumGFDeq3ER2WHviALkb+sjY
OzPq6AUwsPj6vhS6HKatV0cXL9jXVC7O29DK8S2wGni9EOZ+NJ1bHszR6o7eOpaJLJnDy8n9XjYL
3TRHNYpJiXfQXXETvXrOlj9mm9NH45SJUwYrzQ7HwKJ46Sv4dHHB2Dbk7w+edlcYz4Nn9Rk/zeiu
OH+IsQ9dr7UDhC1tPfFU1XVctPa031q/nD+UV+jpfZvRsRMnNXcfka0ufrZ+Zn+nveW9GxhyQTTD
DHRC7l0HQr1LqBd3NY95TOSzAEJPsXpWVoPhDPBzTS7voodfre8Y3Zu/+uqYT0P9p2buiQjTpqqN
uGfJyKibfL3nVQgO+HmbjbcpMzXz/QyhApDyvsrT7JiBHW4bGQgoDlMyunpKpEidtzYnKRty5IRo
Hywm9NygAUjIsD9kWEja+A53fmUBHY9+UG+ACimkD6k1GxhKWEX3ccZGGxOMZJT9mmjfsk9mldV2
qDzb/W/yszsTkKJV1Uz3GKW55wICdDSzFfGrUPi38qapX1uoih8DZ/PRH0frwbZ7XyaT6ZQ/Kls1
T8xE+8906PYviEb5GZJ1eXH9QZ2rtkRrLxpxN/oBIhTcOhdn7edffW9XL1nhf/a4nb44POszMqjB
IjTXVeu2zfe0tvtj0y/bgQs9fe91Zl5MrdrrMnrlydwxbPlK7lhxRhmc0mm2zs5gZR94GIIPwRXI
SbLZfKFDBZRxIj5icxEZEfezc8YXlGxTnzexB6dFodTX20vmqAIhr273V1dyCGPvyncbf8Lq/9sm
zopizdp/y1Tgz1m3yW0TexLIwJ67XCcTcHDZW8x//XrAmNemgnMkl4MG3dWltCGDcpNWB93LNmgp
7/OD/jKYTX4yTJO5RMpVGdMnKQVH17Ium5NPj32/w2FeZ8xb9BqNHQ6SlQ7A7uv7HMjiiTlreq0J
3MjCMhPytV0XXgJ37mKSNfePPXfLH0a+mu9VJ4IjU2PdRC44u1etSEBJzcm+tcbQXyZDzAxMPR0t
3ehcpIHUyjmeYl7j0jgHy6BfmDJASKr24m82Dtx++WJEWiGEzUhZxMWz9bOuG7I90+X6QTiucUSl
XZNqTrlJOR30rat1gI9lC7pHd62qg0qdncjMaQBKosmLyrXsnsC3F2YI+sy7gthbMFO2Hfh5Q+Sv
nradq70wCK4Y6l3dKreeUMCqOOA4bQc5nyXcqzflqvu5maMtQVBvludsn80j6T6YLxx6oHPt5x3Y
c4eDvduKv0bdlV/c5V0GyDkgh1M49slaaE4WK5MXWWTrp55ItF4CK78W9VK8rlgmA4aMZcEyEYaO
MjKRiH00T8Nnqo63llFQ83NRhjwZLDpSRWMigDDurR0KXtOZiLizIZgIW8G3vRreQ+bvXazndTw1
6XrHvi19a4beaG7HYU7V+zrY/WFyB/tz8IzqiDCwJaxR7ifEpf4Xa301VW7ekenGA8rYWdcDyHc2
m5+4ducbE/bgd58Z9inAy2RcGMyvw3FEk/mb+/mMpad0sotfreWtALdyluuk/gS+Mn4HWbElTMHa
yAFbN1+ovBoiz1GOHpautHCRDMHJt1nzACOUvkkrbz96Sj5uFnxuWNE6dsAMrCr2uBcx95c6OTwt
35z0IKKNzv5bFHTf+1w6EUJS5kM8adODQ3LPO16A5iltc9bk04FBbUQUnogabfgJekN55m8dHqzB
Ny88DBLHnRzCTLKbLi2mmjxT+ryS5M3QBoOdzGSPwRjNeGG4FawfvTDK5x4pKlal1z8wVydenAkd
9NZCXCZ6zqufebyLoxN8+9aqu7jyahWEXp9j4pyKuwV9HEVTxS13fkZrLTDIKXt5HBYrzw7S6trb
XO5EetVZzTs0iDmcmzVPcurw15yVnEPn1dlzOjb7taKifBgmudx6k8ZvcQL1Q+3VFrWlzbqcbRWR
S772cchzEVWGmyZBTpQAXoSNUWeHygwf8WiTAIf8u2w8mo1H5MNQModlpTYrsYCa1oi3wgflHS4k
Xh3N0gO/3meYbb2F7pQspUtWFF1cCLW+1gFWsnzFFZWliPN2s8iTV6r1YfMX/OcAGNSx6efgOo15
ju7v+fyH65Bfgc3RC3tpetza1H02JrVh7LXx6dD+VY8N4Z0vmU7FpTdsItDKVd1nytaT6xbDX5eR
af3gzNJ6CjZPE2VlD95nOdX6pyOE9XsZivGwqKC5cnrjUXbE0ukwnxmrHoif31U0cKT+qbeRxSDb
7Ytrua3uEQxtfy4dbs3VHq2flXdnUmWsK+B4prYbDi5G+3/zNs6PYlLNGWGfN6gKXKhb4NvkKwDX
9jA2a9CcYKHssSrq+ZW+BOeIW2ZrUrKEcKDbXPB17/6F8AcjSYF2XRy/Xn52u5G9UO3ow14ERqyX
ynnY9ZD/gIbo5NEggiFRqVtyx+agH92U6KmxUf+GUlvsBNuu8+gEdTVFhJQ5V+Lv2i/HnpuTrZkO
ZqK2MMGxuhK2hWsxN9q7Z7F4zZaoYbAeG7FwafqWcZtznxQyz5zOmqprQcAJNED2fH9iZ0PE0FLW
D8XSXxChuwc3JlpTyOHrJKXfSmwZneGzzdmWT62xZ1OiCCcIQg0/lUnJit2G+VeLW3819cwqNYPu
aPH3Bo+d3X5xBppPC9raeWRP6dmlgvhZCCA4AybkFxnMInGK1H/TgzKWWPSSuYg2vY+gLZBfs9or
r21fLsQwKJJhdes26I+Djb+hM5Ny390Xbhj3dSz+x0ACR/fLYdIwxTuNXoSlsbjX9Jk4TCVC92LX
9qk01uZaDWb9oiZlY/LCWVbg/LpWayMil0PyPmThENkr8YrxpHplfKX+Zk1N4k+v9j8lPnBs3uvu
vqGQp5it5y1Jm0WEeb/tf6gm7xOEYEmYTjiJgxAbK9NIY99rZVzPY3eEFOdc5pxZKyNeK1oYxydN
j9HWHEarDDdt748lWxafBudgHm1TWxyVvc4HYximJ5Zu12cAMXsyFGu7hLLvqLtKlGIvn2VimMzS
+CiTOpb+QhpuWVePg+FlHPKyfF1BexCc6DnFp5YrSnquEfKZp+vYSL2Nmkyqd1XXyyMpuiOq1Yzh
tHHorJk1IxI12Z7ka1nLU9Ei27H/UJXvQWZMfyxWsm7pnnV5bC48sQ8I+SlVZ734ke5sRMSldKan
PqXqjmruDd5fXx20QN9f1pENA7J066tfBJO8GrblO3HXOoLhucNhNg+yerYnRr3aFd5HXmZYSMkL
mMIBAw5bqHo52GljnGpTLye27nC9TSh9twJB1IiWNlg/l9JkhFa15MGIwXcfUX/TN0oi8VpZLL+A
Z6MGInxJJJnKWDZsyhETZeep8hsJMud5HQrGcYtXBEfT4p6OcQdUAlFo6aPOHbYjsuBsXGGnBH7S
VJ7/e71P07CWZWdrGuwXb+m24EkbhhmLmWXad3v2jOCQC2XiYbMtW98Yzeyof8K2vOxtZoXml1L7
eqS3ph23VicIHqbVlBrZb6y+hOE5a8h4vs0+YE54XTyXhovOW6bzA85rtEPHuGfi82qmiOpRriwK
6IDws5UJwbWbq3v/7rqs71jYLozBzSPWGDw3MTMznW+emW71KRu4PGlhAsv/f9RdWXOjRhD+Kyq/
UxGnUFV2q6LLXsn2eu1sNusXipVYhkMcwyX49flGCBlkhJPIUUWP2Kjp7jl65utLMz9JGuJNOMT6
IxmzLyO/EYEuFpajE6o2Egt48y6UEa70yIuW/1ULgXhMBpQMvYmdI8BpTHwb6OMwIeFqbUdJf+IR
mlMoCIDDPNzA1zMScy5PpgjKEPE6zQjqLBMl58YOWaObjjgsMmskoCrVVyCCVjYOBziRXyv9jZfN
4T1BqImZZXAh+usAiWICov9hitMVQumlwXfPhmd7RIYBh0j+tSXb16JCCeob8mlQfErTjH+ycBLr
z9BLxsmQQuG7BdAOCntMSSJNrIIKnwszUsgIYKzlASNLhceN7Ci6IONkAPdfbn2WFB4DX+RDtAXy
PGSzWPaMRpi0EXxzfyDOw5mIgD8ngyzJ54Km4W4DF9ZMRdcdcYzQFKDpGymSkXht28h0klzBv1lL
nDYd4CyGFALFxQUR8e+IBygcZxbRwnyEa9sORxQTbY4AO/N6A6840IPcnSW8XJiIHt3E9+GARMoN
YBYTke0IxZ2upTT8Hg3y2AAEG82ESJPQDQmgY2rCF4QiUI4F+EhwFo4g2PlIMREaG3ByMaGJ6SII
WgGYdu9am83PUGJe18TM+liknnVf+DgFWf0CVXMiwSTX2N3QzxUd6a5Tu5CeSWYjdwquy2ePOCj5
LaIA2Z2tBckzioc4n0Usz0ei2hEgQTU0CgcBFX5iFTOEvljIoLW579gEAzJGK6hsimB2Z06omuE6
BofNs2SjFkORxYEhFCY8CrwFBzviJFB3D0clxRZupZDLDRHYjzwW6Sb4ishN1n9qgwQKhDg/UgnQ
7sD01DmAnHQJa5ABORUp9hUMkjNPOSXU06FDFo4SIyAnWyu+MJIIn/2JFs8SgSVE1xJWZwzBGTQH
wJcg2d4IcAcsBHkkSwiLpyOCBnpAoPhgAVhhOEcwTbKeIdu5/xR7CTYrTQ3SiaxZkQmwgijTrNCC
KaJ9BkCNleIxQjfv2xz1I5eyNjDB5Bp9sLOUi9VRaAnR3Is3IlKMaAAoRoNbzeOSBcEN9KeAY9cU
4C8zhTnA8thU1WQsqa6/5FIq6Irtk3nA+Z6ObujOEgVko5sw3aAki6Yp3CRxWd7S1vf53i3rrw3/
Xl8b0a+M8NIPcooY0Phj8zEqn03Dn+ix3nhg/tE4/5IYrH18BD9m939BqSw1hp3RXW1/bBlR7edv
vnCcQM/Y8vJp9eGKVwb7zvDbL7E+9yXp8iX2/FFfreHGtyKchpbxVuLaP7fPkLj+853yX/PeylT1
xxscMXW6JLjjMV3t2GRa/3C1MFY6uWpwLrIeXi+MfLhqsFlzgHfRvdNdfblESZSSENOJAD8rvOOn
Ur43UASl92Ssf1iu7lX0th8Q1CHylU/9wJP+o6kSQZVYrazT6VI9052K0JZjBKogRfxUyg+Gp3tm
RYcRBhjJujidTpg2GR7IQ0lltS1PpYwAa58aFR3G8pY06/JyKulb/UfSnBh8X+Bx5EEIxqm0H3Ry
oOkd7XdQyYNBkWFU8chUsqON3PVT+V4YWCtxq1beQeO/G9TwTFP3korTF+6V91iRjHvTpy3U32GS
z4wV9ke3BymoFfs07/k/e4sEG1jvNlkHSdtn32PRJvAu2Hqu914xUJcTPmUFi1kSkCuKtkIKz4on
dk+HNiuxt4qvbceB2Tz2wt4wPugY7XjKbMkR03n0jcoitbywk4lNHA493lFgrq+qKKvxS/Wb7QcP
jFfLIDHDemCyMFh7KrUvV7Rqc7V8szriHJOz4qhGq6mIjhdaxBwO6wy2iPlQzZSOga+TqPFVl7F1
JkExZxL3ZRPeD0aLrM3Nu2Uw/8ZY4uzFBvy8cpXfLM+WLXI1DccFyQXj0zVeTaN1QXLB7HXJdWgw
L0cyZnC7JHttrC9INpj7LtmeDg4KFyRZfQNv2T++4bKT66SH9RYZThLjhNt6RrkIiZXtFbNrIBvX
0suQ6Q0DwC7EeWTtb8SlUEs/8WKGXJiWj7vsXiVHTLjAs65WeOtMtm13Zd+z1TIx77DknAOpjgEG
R6RiYMk5haqUeNRY/9YyTjjueoYXvz1GiLAflFvwuQaphD26BgmYidECmlzCwtqBL13SNQCbi5Cp
hH26ZWqARZcg1cvEP7qwmheYALd6o1xRZ1oqO1isS/EPVh1LuwS97zG5TrEAceyhx4uRisGBXVJt
UcTmpPp/257yDs7DCzVEDT50apH+NcQB143uAs6vaeiIfT3EU8602F7wBlFEaXi06QZy1TWa34Le
Eajjn8tagSpnl7WG0nXK2nKePyL8fzaj39INED/2ytI1dPrxLwAAAP//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0"/>
        <cx:lvl ptCount="0"/>
      </cx:strDim>
      <cx:strDim type="cat">
        <cx:f>_xlchart.v6.13</cx:f>
        <cx:nf>_xlchart.v6.12</cx:nf>
      </cx:strDim>
      <cx:numDim type="colorVal">
        <cx:f>_xlchart.v6.15</cx:f>
        <cx:nf>_xlchart.v6.14</cx:nf>
      </cx:numDim>
    </cx:data>
    <cx:data id="1">
      <cx:strDim type="entityId">
        <cx:lvl ptCount="16">
          <cx:pt idx="0">7594849</cx:pt>
          <cx:pt idx="1">16371</cx:pt>
          <cx:pt idx="2">10215559</cx:pt>
          <cx:pt idx="3">20899</cx:pt>
          <cx:pt idx="4">22890</cx:pt>
          <cx:pt idx="5">10215557</cx:pt>
          <cx:pt idx="6">7594837</cx:pt>
          <cx:pt idx="7">10215558</cx:pt>
          <cx:pt idx="8">41861</cx:pt>
          <cx:pt idx="9">28487</cx:pt>
          <cx:pt idx="10">29882</cx:pt>
          <cx:pt idx="11">10215561</cx:pt>
          <cx:pt idx="12">10215560</cx:pt>
          <cx:pt idx="13">7886181754984202244</cx:pt>
          <cx:pt idx="14">10215556</cx:pt>
          <cx:pt idx="15">7886186426331561985</cx:pt>
        </cx:lvl>
        <cx:lvl ptCount="16">
          <cx:pt idx="0"/>
          <cx:pt idx="1"/>
          <cx:pt idx="2"/>
          <cx:pt idx="3"/>
          <cx:pt idx="4"/>
          <cx:pt idx="5"/>
          <cx:pt idx="6"/>
          <cx:pt idx="7"/>
          <cx:pt idx="8"/>
          <cx:pt idx="9"/>
          <cx:pt idx="10"/>
          <cx:pt idx="11"/>
          <cx:pt idx="12"/>
          <cx:pt idx="13"/>
          <cx:pt idx="14"/>
          <cx:pt idx="15"/>
        </cx:lvl>
      </cx:strDim>
      <cx:strDim type="cat">
        <cx:f>_xlchart.v6.13</cx:f>
        <cx:nf>_xlchart.v6.12</cx:nf>
      </cx:strDim>
      <cx:numDim type="colorVal">
        <cx:f>_xlchart.v6.17</cx:f>
        <cx:nf>_xlchart.v6.16</cx:nf>
      </cx:numDim>
    </cx:data>
  </cx:chartData>
  <cx:chart>
    <cx:title pos="t" align="ctr" overlay="0">
      <cx:tx>
        <cx:txData>
          <cx:v>Job Vacancy Spread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 Vacancy Spread By State</a:t>
          </a:r>
        </a:p>
      </cx:txPr>
    </cx:title>
    <cx:plotArea>
      <cx:plotAreaRegion>
        <cx:series layoutId="regionMap" uniqueId="{45F8DEC0-08E2-CF42-998B-A68C79DBA4D6}" formatIdx="0">
          <cx:tx>
            <cx:txData>
              <cx:f>_xlchart.v6.14</cx:f>
              <cx:v>Total</cx:v>
            </cx:txData>
          </cx:tx>
          <cx:dataId val="0"/>
          <cx:layoutPr>
            <cx:geography cultureLanguage="en-US" cultureRegion="ID" attribution="Powered by Bing">
              <cx:geoCache provider="{E9337A44-BEBE-4D9F-B70C-5C5E7DAFC167}">
                <cx:binary>zHrZlty4se2v9OrnSzVGAvSyzwPJHJnMyiqVZFkvXKVSNUcAHMDx62+gWrYldVvtc5/u0lCVyQGB
QMSOHcNfn5e/PDcvT/1Pi2r08Jfn5W8/F9a2f/nll+G5eFFPwxtVPvdmML/aN89G/WJ+/bV8fvnl
c/80lzr/hSDMfnkunnr7svz8P3+Ft+UvJn6yTzttS7vejy/9+vAyjI0dfnj1P1z86eX1NY9r+/K3
n58+q1LH5WD78tn+/OXS6fPffsaIYM599PNPv3z9ni93XJ8UPPz40r/oPH/S4x8/+fI0WPcm+sYP
MCMBphJLyoOff5pffrtC3lDJ4UsmMWOc4p9/0qa3xd9+5m8CGiARCB9zxDERP/80mNFdoW+kwL4M
ROAzJgSnwb90dDPNmhv9L618+fyTHtXNlNoOf/sZ3tP+dpfbpJCSSBCMMcJ8KgkPfLj+/PQAxwA3
4/+zjlpvZJT4kA3icRg7GZqWDGHd6iHUffYO2V+/0tAfLIjl71YMQAUE+4FkyGeIfbui3oKss9NK
DkX2RNRS7vDGxW4LSFgPxRRt3lLFZb+dCzQU4Vzjv9OpOmfj8PfRLG3Ul8KP8Y7qiZ2Jvwxhl21e
+CciOhG+VUpAfUoZwpz4viRgBF8rZRv9XOctJgc2EXUxQVnHWtQ0VhiFpFzXOCj3evRFbLZOgDSB
2PROjfNdt5D7qW6iH8vz+zMKGMGCY4GEDKj8TpxxHausnQQ5YDPX8Wwwj3zzgDPahqW/POVmKv9k
Repe+Z0GGAUXkJIKAnbpRPrKLAoUFHTIS3ow77u66uLM3PrMDCHWGd7pea7DdR27aJuK3ab6+cD7
9thSf47pYEhU8+nejO0UVZ3tQkT8LFR9OR1kN7xrmwHvbJYv0WLsZxJ086EgpAmp9OtIVpkfo0LH
HtMkAlPfdmr/Y2Xi322NB3CqoEUkwPqQD9749dYatQq/m31yIPU6H2Q/npTyqxD8YAiLQaBQctge
xeSx9KqLcl//WAK3wDe65YEggkrGGZecsu8EkNi3Q1uU5KAmXsVckI/FpOpIib6Mg0PHxAvpRhn+
Fytj8v3SPuIUREcMIy4p+m5ppDrR0LmApcWi49lWny32PvlbkJq1DZtKDaHtqikyZXMqiPlHmc8y
3OxITj9WAWa/hwGfMMCbQFKnDZ84Ub+yMNKrueKD505fpd4qL0i1yYaDq6TTNfPXtJhsJNYl7np1
rrC6LbNK57pNiVTnchTX2dyqbDsyYdK+45e5wreSeEPY8jzMWnvcZn3baBdh7kcZPFcu6jSt+mas
uGik0nXwwlrVu2lRN5EXF4Wm64bklbTrflxSiFHnuXlfGFAW9a9jZdJgZJdtAqhtTLpUXbK++IsJ
izHB3Ma9VSmv5IUG47Ui+iZrlZRHntGkzIZri/QNWZIgVt885cVVXkXuib7pEi7yS177l7mHjXvq
6Jfv875OAw/fzFheKptYIY4cs4vX0ATx/KH1toSN6NKxc+F1CWbjtVNtysftJntxobqJJd5CDBqY
K5JUSt/0bE/FY9fgG1Mk6QpxaaY6WVQkbPmeFfrsFSxxD1tLb+A2YYXkzu2nmVTabupWU3spFpUO
2yPtq6M7jV7Yq7sFWS+Z2XylDU6aaboypc9ZLa81I3fU06k3mCTfpljUIpq0gdXldZjIXb35l1rg
LuQDu3NfziW72GaE46d7U+mowzgJqDlPpdeG81yk43qkgT6XC1vBhNUePGjYCTXTo0QFiaW/9NGs
6fuBdndT06xxXww6GjqT7z2k3mVj2VxMLe1h0XqJfMqzQ+n1XryyJSpUd6pr3IaDXz3pBoHc1tuj
lfG7hm+7DbOI16V9mPGHBeD4TERZhcSy9qA8nna0Jkdq6BBhlHvR4ndtvKyy3hXGBzEY80O0FOmQ
oyKuiuzdqov8NOREhWw1oa7q5sC3Cl0Gy/dFD/Fc4SHidtt2dVaKuFCPauTLfpiGPPRFGxXMfgzY
Ct+QJvYm7h2nqXtHjwtBw4HLicUEQvBpzLgMZ10MkZ63fVagzx3hSb0y8BFakhMdi3dDH6i7oK3f
Lise3/FOl5d5wufOsvvRyvpDPSp1bMZs3hVF13xYWYVCD5EpHSa9xN7Gm9M471Dp2/eDWddbUeRv
PWP4I9dBSJDukszmRYSYmd8XthmOY2BIXKBqO2Ej1ogGLDjSjNvI+qp+HIK1vcP03bCysxRT/cTX
sY4y39upWW6ntgzY+20YD51ky36i1RL6TOy7chEPrf5gPB2krIP1en9SH0vTz2HRg05sxqdwI9Py
wPRy128EfRA4aodexeDF6h3xGA3Hsutjry/7S7fkBwseemwrM517TsOqWOs7Uw1VTJn4OFhR39MO
PwnMtnAouvFYL7g85Hh8axqCf6NRhHhpjcctysV466Q5E2KrcPA8fG8XvGedX6ctmm0kpx0tS/p2
6P1HKocgNE09pprYcK2y7ijypjhwr43t0nfXtdlo1HnyNLYLfrDLsisIf55V4L1Fmb7OhaRRO27D
kdJToYx5V02gJe5lcQNc86HfGh5XctURXbjZB1SMB8THD2PjmR0Wa30tsuZJZegul3J9q1hdhmga
3qFmrt9Kb73WNjO7xs71sQP6FNVNp869WlWIqxGFqI+HDZ2nWYR1Me/WRqfaNrd10Qlw4chszW7o
mrO/jNdlatLN908NOaABkN/vruOKEi1N6m4pxuB+xibOKxS521mlU3Fuly2dNU7dC2fDL0vb3IZx
OaOVXyf7afX9c25RstEyqVXU8zVxzwXFcssmgOYeH+xc3JY6OCyLCt06puGXrq9ugpzrab108NE9
sgTTmeGYcn3E87t1607lY93rm9cWt8nzL3CuqRm7eOr7eOmaFEMA80f0KpQtl3DOxkNrstQz+IYJ
vVR56CmAegQrtW1Srst52YZrZezVEH6RUkFs664UwHgUAIaAsHTwL9VW3wZFE/c5m/fDXJ8ANlKP
B/cEsJCT+lYXU2ik3mO4vYVwOUgICHWxA4uKSEmTzevi3h/iJWjOE0QZva6p7eqb6PyLexdGTdoX
FoBy2ncIJWrhF5QtadGSO0CAFMPhk/zY0zoVk7ltC07cUitIlKMhDNp+39Lm1k9tws1yM5M8edak
aNsPfZ62i7h6mzo7HckOjpFcJhocTavh8Pskm1HqfwJXStAnr82uFiJtubJLC+DfDCad0bQrAxq6
N1YQhNxPzKerGoMz57Gfj9fJmLSDaNpACK+MOjvhlu1Q8+xoRf5QLvLktO4OTE70rsibNB+9GPsq
ynmzy3AQ2hEn1Zwu7XpWjCRtNTvvTjqj0mmerj7E6I7acCuqQy7EpSv9pOjCuVM3F/UqDRqBn0i2
yVgABM59Al5yX+5Fu11KHQ58Bo8Azfc4MUzdtBEXZyse1cfFR2H56CzO6X4k6lZpIBsmOLkjt7MN
FV32PoF9bvRiPS/pOb8zQ5awVt+GTSe+IGFJeCwRv7QMfAqYhi/0eejR3QDGw+6KrTYxgo8djUcX
TUcaXHufXjhHJHTPcCGumZIXUhYXMy3hJsXe6dXpUgFdcvdQEdz1YQVE6tWeUXNDfn/xSbzUQByW
Jm28bF/2U0gX/xJM9S0bpp2uymjLTeICe1GP1zprbjjHCcE2DMgQBwbUPIAeffBSMt17AbvIyaT5
dPO85ci6XZ7bEysyQCKSeLa/bnV58Sr/9d/S4qStb+70R6BkNi1leR3YluixT2zrX7tVXPqmvuVZ
dYHMg2cAwpm9H+R27ldgfE0dkjzYLwNOSssuZYZvreCXYXrv5+IwYHzT/Zr0hTjmxXZb8JpUfiLG
JgwAkhkCDPLHawCK0mtz8z12cb7s98XFFllqtHeq6GPlPwZlfsyqaieqzyuQTGdbzvtsrc7OpZry
6OnqzKi8qnW8ME2Tqp9vzhemLqzqCqynTstcXoTnX526a1Pd1h4l/azOcuRAUFVUL2zXsRexmQMB
TlgavevLI/sk2Tvn5gy4muJV4nvRkF8sa04ZEMqG16lbZyvVubXTdSrm+z7T6bFjZZoN280dLK9b
YJxAL3PgsyDFGhML2/xik85Vl9G/GF8nSLNwmMm+6MQFzdvtFSjIlrxuxQ6XDkc09y9+CWg2DmEz
QJgCGPMAm2t/PTbiwRRtSnuA5JKmPgFe7KtTY95NVKe8869eBpcISRpd3yb4va9IbM0Y2mm3Wnst
R33GObpVpcMA/0oy8FawDjPD0bA2DfKXpvycyTFCYrlX+XydOL8I3pxZQW4jsldbX6dZHvzZXnGT
XXPDLlnn73u+/L0AGQY2RrLAsTMsBrtoYb+LOM29SheUP8xghc4PIVKkwldnLThE9yB2sa4bdSoX
lGac3DljFhVOpFI3hw6rF+U4C2Xn70YqTiVkPE7smdurnOUrKi78atEECdN0tT6gPxzxIteEAqEv
R+9+GYHulsnQrvcGEoRXvAT83MCyJa5D3PCdg66A91fHyh20ebg5mWwMc6zPqIVAoP2LkLuyrS++
hsvgZBjrlCh7VQGLPY+EOM+uZBQnZeWVr/nDmLWJiyfIHHndJG6FpUGn4rxI8GdYy9mU+5319sp8
dLMrBCQ2R4EF1FUArbBQMQJWTPpcU8D8ZXhounpfVJ/fyw1dsS0ug65Cvgqg7Q9arWe2tqlLG+OA
AkAW09XhhfuCgbl0YIzObIZGXIe63RvehpNYruMILlx14SIgc8EtWN0SklUcdW7SLIMDAZBzRuo2
zYPlwNZP7nxcvHQQP9qw08vVbRtt+uxjiNp5l/QtupFRpdWqTvOQKoIS6UOAX+oU2ZDl+FrB3qDG
d8gnee2HsJz7V7rijRCn/Lj2gmQahyvU4VKPDdcJ4pUKSOKsbgzGcMAQ1uFUGkkvzhldiECQ17WY
XtC67yf/YFR1m2FTDny6bNlVXRkPpTu15ow2cKu8AdGAhcnhWgy3plWvzuqCi0OEBrLbVa/3trl6
SB4cEEqIHaUjnyqwgG0PVLbH2vS7YVhC51fA8B+npTnRbrg4F3H6YeAuE6Sr66dNrUdevHXPuoDs
HCMAPx07eCnOhlCaLJ6DdYdacXKBc6TzfTe3Zw7ytzmJFTiYh8aLAatz1udOwTljBsG1mk94mSG7
/TRAyHBHpT11kx5OilWm9jQSCO1dC1nqfB07cUUKH4sxmh1dq+lNiercbntSkIRJoI1rdlzGOwXp
ltu2c10HGVvVQ+Whjdwh6ozdLYqGzAShAwdt8weG22SmT+ssThnPLy7S0BFKX3SINzgqxfS5MU3Y
YHPqZ//yGgy94TpTlJSBPXf5xxUAMQDD4hlK3bZH0JHjeg6lCygXuFNulidVo0NDh6ujuJiqs6m3
V3LlSHLWe28LoHq8O7GW7ag3xxu4XeZfi7BtzH0Aq9cM/LbfYpZDigtGW7S/LeHex2Z+dTY4LHvZ
8iOiAOdzRDdxmRCk7UGTKoGSwNDLUjc34a/nTCNQz3BlQJUrskSq4JFnEmCBx2ApHpYMBFyAtTv5
gYAaSK8a2e1oAZAKx4IXenGv5D4YSy5PfneqgOBjKOd0g3c01dPIdOKeDnBzy1s4iwHdtknHrMoj
t7GBgwDLcu+0s0L48bwmbnq8KyZQD7xmA4h1wcrxvZHzq1O8x8XVeXbu67M7DJ+XD9mnnpSAKRKY
GRj5MEEQkf0euBhUv0jiuM0wfphGdXJe6UiX++mU1ioW1V0V6xxqM9l2cKTNSVyCbzOiz47zOFZx
pMpLXNnDXWhmk2yFSZ35uH9r/ehBxUI003HLj7qaruVmUgtRKGfjrpxUSEd0bpo9Mc1rZSxogbvO
XcozgGRE75YFnRc9xOO2RIHWQG3AZeGAHOo5qHZRytJobuyl0c05HeT0FrLtsy/geldGzaB3Dl9q
bo/+8uy47az7na5FiGqIYqa+ORN37Mkh7dJ4oWh0PCgAMGBSDrTF5OnYRWNeAvqCZzv390EDUJKI
cTDEuWevokK3Hipi9XCWdktcAHdEUGQogcIfsNlpL4Ymrq06o25LFuG9HdyrIFD0SOx79vfqMLL2
6niZC3oZIJYjIA4MXOR17u8Qu9lNbLj0a52O083FezmLIwELtn3+UG9QdVsBrF24q4PjpprQy8gu
81XoqGfv/ZYTOYW4HWKgoQwMxylzgjRzA0NzBbZg0TsfSghuw73YMZMf26V+zYWcXW5Q2GvuZ+Ol
nIpzzU8ueDuW988Y2tTB1UAe3Fpz9jA/8uajYM/12u/9agafAk81UHw8dm11NDp7O21AbCGUOSpY
6zUi1V75Tx6PC0gO3MsHv7w6tFoTr7d3jr05Tutv3ZmsF2dnPm1fbY4Pdaq4uPBuPePpH9TjpxWq
mEHtJUH7ZKCU4kJBwwSkz+2rA/aQphoJRI2UOyCTCUPAp810dSEWikHpyspXUrL09DCKj9m4xQGB
+jGgfYbKW2uCI1sl/K7PnYAa4SIPRqjQRQKXzbojcsTXfXZ84bW2/MtvbUAorv67xfVs2rUv8+JL
H/BfH//n0Sj4+1f3zL+/dI3Ef39K/9mB/OFdhxfjWn3D9zd982bot32RzjUpv/nwu47l173E//bi
Nw3Lxjw/NdAF/brjCG08H0voEDHoqRFECIOO1n9uWybjU/P002VU7dj/6Wv+2cPEbwQTLBAcehZQ
EuL/7mHiNz5FHNopAWVcIPqvHiZ9Qwh8GwQEOowUQzPtqyYm4lDWC6CLiXCAff6/6WG6puy3HRXY
PbSqpOTQsZU0gDbqt70EngdlgPWBLFMZCyNfGqOTATcuSwOSRdVax4EYp52oWxOPXaXCMecvCFoA
hA1l6BebiZBCT7T0wgJt951tLyUm+Z506lBD2WavTQBNooJNkciBMdNctne6g7qa5vWnkWXyuDbA
MiSdq8hMRZFsDX0scAF1IFraUJZ5GwJ3HaJtkyGdaHetV16emObhzJ+m5pnXiUFlWFAJsdvCCqXS
0VbnXtgsW73DtXlfj1UTomGO2hqZcKgNwEIPxcJ8Rp/tltfAGSDN3BoS90rm4f/er/5Lp+mfPv2U
w3+uuf+953zjhP//udd/nAeAPrmELuh/9qq3T5+eiq/d6csTXxwIB2+gGMoYNO4hy4Eu7r8cCPM3
4D8CQSsM/FhgaMp9GQIQb6jPfOiRMQS9Qp8z8K0vUwDsDZJCgtfBmxgMKsCAwD+h5RuIhMmJL5+/
ngLAzkO+6kkG0OplWBDkcxCFBhzc+2sPKtWkumW2/KSHco48L/Nca3mN52L97Gt6gE7GGtcBbWLT
66g1+GGS6O4rdf2BEMF3kwGvQlAfI6hygKZw8F3T2dqsaQEz6GmUdNitQRvl/bbFi5q2mJp/QL+6
2fkzb+OshHzZtFsMetzCoJr0TkDPPsyC/OOQeeve1EURMcHlTmi7hZ34R9+PebQRfZk99mIn9kgU
VN6ycYqyoKXQfZ6rMJuJFzFD+7jLxp1P0BpjKEgBwStCW6ktrAZRRtm6Xooqz+N12vIIgCauOVnj
XKwPNRTQoSokeKAjDB39Xc/6u2L19m1v+4MIeg3JT/nMlzqPShAg4sY/WyW8qPVK6NeR/B2aOrXT
PrTccQYp0VRCM9YHkso22F+tINIuJI9hygSQYlxYKLdgDVWtdFi2kOjqqdiiypdhMLZbuPR9WOjt
IS9ZnDflp1z5TdQt3r3wUR5XbI0lz976AwfxJRlBCih1V2rdt8B5A5W/0/5kQs/L80iyZgmLuTLh
CDXyWNWgTgzdnnDIGx0yt6O6yN+9fvqxWfyhbQoETWswcmBdbhTma9uEPhTvkWfYSbtF9YBX6PHW
GoqHZdRW+kNJsZMFNIV6/txC+1QT7+2fCPEHtsmR9BFlEOTAIcETvxYCVT2XFWn9kxeU0MFrqiJm
Y5/H0BsGcQbvwuYa0m5Z6HAKvCkibKfBuSOvmNXOcnxn2+Ae6awATU7P0M2oofgBfY0/EZM6R/3O
kTmBgSJAK85gdOW7UFiRrt+KbWKnV9fRplRHznC1FznaBzkMaBTlHM9N8EzpVJ4mv3jXT3APU94S
c/kpKOVJzN4YasbzGHqGVTwV69sgKOaIZbqPqjHqrDxrPkOCYTGMeAiwniCfd3k17rVqtrDYUJEU
w2Pfg1W2kBHZOhHrKnbdQNew4mwOh08Wx0XRnNet7MLVgKc1aAFfRNKECymAu4CllUHunYLxA++q
ORKTgtBrF7DxGfJUa+ZoWnId5ir2qPDiTWC1g87i5079vfC7ZApEva99iOemGN8RZx6vsLZ4ojtg
iT6TuY2sGN9XCrp8os66sFfiY5n7wwHocURQK0OZQyAu6FzuxkKekNgOZoYOfTOvYYmbMfSHpohb
bzl1fZaMDDJhVnl5VC0ijxRWeCfXBiBIv90mGUPun0eGI2gsLXk0ZrCpShWAX+nq90sIHakynLX5
8OpgVOoNdkr3AqpBYTly2HwL3eKS6HYPWYA3dV++ySsOLUVS7Kq1y6OWQ0PDmVgFu9m1M/1tSZbN
YJMl8iJZLnsMjhLDtgHpO3gGeQUKAUAz4DIaMM+5tQfltt1gmI2hnitybqK8YDDjxJY4JwAtP7Zb
8kdmC0GOA1vERCLfud9X0yBCFdMyVbl/wmxJdTs8Nvzl9US3csp2WTmk0wrWRIr679mMHxSTnweR
p6gDVDbDmsezL55ftZQLAMRygOwOB+sj8Z68+b6CpCrCwxzsGTtu7pkfi+/GZr53OujgS6C4gfO8
70bavKCDyldbgfSoljul12eY25M7b0J6h3W3xnwi2x4G2mKL8unPfB5Y9HerU8phokdADPdhjPC7
1dHYj0O+tdsJqi4vw/ZRtu8wFD7DarJwrL5C4SDxJZi7u6Kz+4HxdUfarv0THeDvhuYgeoMYWMCg
o/sDnP7bI/SDYiuksNuJFoDHpQ9GxCrouUzChCaHwMiEK6HC8MCykV+F1xy2ip87KAPHtjQbzOjY
5v9BJh9sisIQH0VIfj9r2AKZYcKnMPrSTijsLz1buxjlbVrpqQkrnaOQNsOvv2mKtyA2rT4QnMFE
BlZ7lG3ZnxzWHxg6lcKXCJAZKA5xZO9rQzdlheapzPoTHtdo9PGvuine9lqGPewgzst6h6BcBF3p
Dzkff3WaWnJoHvTFqW/UbUP5JcMNzP0x6NKt1Q1qTHnk26KPJj67ElwWD3Vke5h6GCGf+TN9/p4m
MjAyGUhfSiEg5/pWeuBsWHSonU4oaD7gHMIx9K8rQMN8Lu6DAf86+AAlWU5rKLMDc5jy+x97Gv29
lYEEgiLQImK/nx6Vpsa5Fdl4ssX8DCW0yBAT1hZQzFoBWLANOoSYe+DOwhWGKahie29fpYK+EvA8
04Zt63/0Cu+auW9WHyyy4+uvgzf+6jcT/GT7dp7m3Vy2MsqbZldXLHVb0WsehENPFpitYTKqjbff
mBVRW5IoKPWfeRT7Lq0Fj2KQNgvwKfiV89frX4FixlZd8hJqSXMxA+m26B9bYYtzD3zRjM0c9iCc
m78BGicCqGZt5mj1uIYrFhBKu0BFnmj3GQHsISyAkU0p4l4fm5LSCEaL83isnmWun6tWrmHDgIG+
hp7RchVW4kODjtwIEctF5VEe0HTxlsdFBxDuPe82NgW486Sb0JQB+BZZ0L7fPkyQ3u5+fObfT2y+
6gHQlQL1c6UH6gDwKz0QNdo2hzToBANbYHHQVI7IUAMJIEDAW05SWrHTtlgRLuuHSk5F/CcC/D46
gTo4wpj4mAYB+s7sK9T6/ujl7NSxbI1hqqnVKghf6Q/26i1kLwYz6LDNIJ72EARmHwZdoHE7LdWn
AAbAwlfq82OphAPUb6MOwD0MTgYCeGkAOeC3atksLUa/8Olp1b2FqQSld5Up9K7oHiEh+TiRpQgb
S6Fs2VTViVkLnW5lyn1DPRPSAeY9CGDKrqf+Pd26m827/lAXZQGTQjiIuc3WQ1bmO0n2v+UyatN7
NbOwr+0KrJB9Et50rR0zmVrYeKOPzCuXXTPlRYxwtcVkAlzL6imHEog4VCITO3+YgDLa9bwOnId8
03mUySxt/ck7Z9j70ASQsVj24rVSwYQavNvLt2ecMR2NBMooGR/zcG2qhwbM7wCFkd2ajWe14hW4
o7aHADYdoS14X5XkwQ/4uufMZCHd2P+l5Eya3NaxLPyLGEFwArjlKCnn0WlvGOl0mgAJTgA44df3
oWrT/SqiKnrhN9pKicJw7rnfuSKzcjtzZ5RgjVyY4CpMTe+f9kg6KbWyy0Qf35AIyzdqnS2p4/DP
f/7C/l0lYBFTP8QNHYTE/+cypmxvrNeN4XkG+pIMIc6sZuYWNWb9tldvKH9tEs7TC0Do9v+/gkOQ
xj7uG8DPII//URb0zE4jSLbgLGIYTmDwVtKgGLVmSdd2hQT0oi9hDgW+TekC5iedQvI1UmdPlv1j
Iy6qU+jY/3Kf/HtRFcLvgHKBcABnzv5RVLU1CaldA/9syLSCGrdfAbd1NoTdyYvGMnLqh8pp6//2
MI6X/b8bJ6TEj2jMvPhwVf5RUFLGJ2Wqxj+7S+8We81eZx862dLxbZzpjn18K+jq4yvqTqRyStkC
pHAoD8vAR1P3P68K8m+HC1yX2Cd4AhELKDuc1f99ugHzWLnGkXxmzWAhtQNYf4CqnL2Gz7fiZNa+
W8Yq+nO8nUriO2pjsJxRH+SeEUDzwvHeZdPrf3lbwT8fEuIPISG46UOw8tG1Kv9fh+7eLXsbDetw
xoEmEn9tP3AY3Hpe9wXLQWeNjR9st5bKDl9iEJ9ELneq75+ruv30FZbNf347Hrzmf3tDEdIPUQhw
/1gw9B9LeGmw92fF2vNI4qZEOfgJ1QuId2tCWERsvjimfaEGLaQRamj3unxyKQqc+s6X3vDuuufY
0s9dA/b2RVbV7re7opIc27bLFImWkoTfDGfkaoX7pt9FEFUQVd19SBedMaM/bC8eKN1UHog4sZvT
JENc7YVv+pvFO5CqGjxh0AL0nYYYRRVb0pDHuZo/DCUt+o2kDMN1Ks24FA3ZdB7x8TvYmxaqc3pw
vP5jUaFbbF1wd/yKnPgcdkU1RM39QEDqO7WXWhL9WIh6b4WMStg5cSLrvHaj9iSj/q12osxoR2Xh
jOOzEU0ZDbK5mXf/TXS7SuIabbWg2gBetJxmYSjeq8hWCYDQnxGVT2JUD3VYOtr3UoHua2ZN82OZ
9zzeI5suLpqmbW/yoZF11sJgSIQMRcI6rQHoVL/ovA5o+eaRgJLnrd3TnXQPvOrea2e8VO7gFlHY
NtnqUvPYbFOGSuoTOu+s/LFONBD2TBv3z9h7f5TfwRdoeJCRcHqCjO+TyF3vYyes7gkICm+yY0qU
+KtXUyfk4MidOK2t5DlZlsTsPckiZS46CMacs+hmGfV8iYfOZob5TqLGSSbE518+XXi6AnoFIyKe
6lCspafm74NEF5Z81LYpe+5VybztPO3j6CsgT8KFdtctnDYPfAkL5Ufn7wCDjHh2Q0clnloeZhHW
p2DzAEzwKuXu/It6Hc/EoBWc/ZYBXXFyT8VBKrtVJtNqf050+uHOXZC34SiAXowvLeGXeBQwBKdl
uyFWncgkv9QKi9YlU4dyWKJly1LjifB28JufuDbbhA/aS1bmtglVPk1pe1g1VfQWWx+fA4x5rO46
XwT4PUwli1EcBdh6XlCebYqKe8vnF9fF6l/tSBJngvuotKhSxUs5hG26zKRO1GT8G4QqQo+c5Tg8
jhUQU9NPmd1gVG4eee9GNBCleHHW3gHC4nnJ4EeFzyxPKouvWtrq1Z1JMW06zCqlXvhCf68evvEV
6L+LvTFaegEcMqX7vvxQE3FTx8JdGZb9vO19fb9V9Q3k37EY1gR0MkyiUHl57NY3Soc2qUX8WIfj
j7ppvvhOH1VYj5d2B7qwhVamMEgUYgZ7mHTX97R+itaxKZmG/jJ2A9IWAz443A8V3dee+NUzdZk3
2p/iaoOiYDIJewfY2fSljsUycuBX69dmzMtGXay6mrwGA1kK3LR3gLOfnJYBjY7VepahHrKASJub
bu5Ts9uMOo5IbLNCq1TzC4r2H2sUnFz6C8Cik4UVVdkKOCMRFbJKKOxFNgT0liDFoBhrirpPu+FX
86uf8QpOr3/Pol/hMe2vcSWw0icPCMVCO0ge2yU29p+m3pfpOPZ7GaioWAJ/O/cjvUy7D3Yvnm+N
IqzUnQviG5pvmiQqLYCqlezqZHDaJhl5fDL7nPVgygtb93+EMlFCgwm+kdQtkGjniYX8Y+stOBHc
fScDZT6yOU71Bv5feC+0a4u1dSJEjCr8xI1tGV/ak56B/pO49dJNkLAQSFZYrp+iRrXFDjmcbeYh
bkPAUQr9t+N5EcNU3rj9gFxETNOQxYWIvSgJ/HZCfyDIJvCuBYjcOVmhipeRXAaBn+s7sZO56+06
bzbx1hkQWrTnC8xkQIrzWQ1un0zddBMxEWcrRbhE2+fJ0xGOjNFLEXd44iTG0T68hDHPXdqe2GKH
Zx4/wzPzcjabPfHb390aPcTTGMHfQ8dh7J34xHy0KAZEvlCNTgkA/qwFCRi5NkiJbfHZnNypYlRw
y8OwNHjPUS2KDUXmrPw5I84CPEyfe74jKuAv6Uz0mfeszq6+7777Xzxyv3B4XpZ2uhGsxbLFP4zA
IdI5VKCZOUQob+C0TbI9tcprMwXJR9pmO81beLfAUOMz7FyUgDFCLbFIRRX+dQYfNgOYosrZdFq3
SLXU6M6E+DbE0tdJB1A8Gxa/9AW2z1EmU7qLrIFtUGx0eh4O9KJenSRqBwsXEyed7ekjCs8YBbfE
WbaiSg/0jArUhQsLR3/f5iRYli5HXOI5NFGduVYmWsvoMk6fyPa4SW/GDqty7HNwCHAjpD2JziyZ
P81jQkOc+mNPc+n79tZl8hN+8xm5ni+nXVEYLe6egH7GeXF0mzgiDICM3ExuZTfo/tT53evY7AgI
wXA0boNKA4QbrOHeTQLFeTZsqklmKM4kmITNGuIWAYjlTqsBci7WD/vI3qOQ26Llc+nDsx5NkKsF
MUcWODrrneq8Dosp3XE44di3yb6yVz4g9xGLHSmFAdWdRiN5Jqq7GVZsQGkjD8JsOHk7v9fG2Z4r
20Tl2iLVh3AI2Njjp0zoIHnYeYlVYXXxmh/r7t9PCKedHOHkCpHktFpXVQhnTUQHNzjCE0rdXhZ9
r+P82kSjTQVHM0Yn3fkSsosSWOfbWQPvSCSN/8Kv37Hk3QZp3kvsWERsKmQXwaAC90CaCLGOr0yO
UNfiWAENamPmxAAyj8YDw+qCfjzVEwh5VwT4QQIXJliVIQllgNLQCJ3L5lFBpELsVqc1RpEf+1nv
9c8w4bFSVYWaRdaFbdGxj9f+NdoZosUOAgPzoKGNju8UXbzm7Mr2Qmnu7dN3zZtTE9ggp+57TfXP
FbKL0+DcCdfLbIcVNvvLB5twxW58TDcSs7yKUSvM7XgW0czhbC1oGgYx/Icq+m3r/T7aNRIlk7js
caVLHxdANTltOaFrGKxzRhXkvOSwS/hGvlfjJLZ2g6RHfLnY2PSjmxDU8vlWtBSplc1pqyT+LTsE
l4Rle+Hg/Bd2vjHa4tvf8ZkoGkhiMpkg3zt97zhOhrX2S2mgCxUd8nmXEc6XQRaDw26neCXZulTN
WSiqy9Vz84qPWb/JMe3nAeEx9D/5IL8RbLjbZvqbdHGVRLL6xL6S+obs9zUDBLGa72XBw5xHkpOG
02TvY2zMrSZYxm8jXabMmYvw2BZWDDE6EfrLi3pwzX8AUPWgrxiWwoKS3GtxKi+9zYYa/VoxPLqo
shJdwTqMqvh7sVOf2LCbczeysO3BXYQCDtXkI5coSYvtGEF+cPyZ61/UFrHcOOi7xG5cSBpCbuxQ
4AMAMxDI8ApU+E0cqlPdhAzNVVFcOzAeZxl1WZzsBsZWi5tOAT+torXJr//fUQ0MhcXosrJxbgb1
uhvkrxd3opd6qfD760WlFQ9sAcWqmVOf1hEN2smak4lUKRTehNfKLadRGRLjXWQ3AqI26ML54hsX
/Y4fRB+hxeqM1xGIlS36M0l731EoDGfEJ5pdxI8CuKy9duH21sZLQqM+xYpa+boB5pr9XEIk9luG
j3ZYfRMM1HwldXPyo6lNAsTTd1SX64BF7Plrl3Rif/MkTffR/wJkduy2sKZgUTYcIeMRD1ROd6+W
plA82HLB0ZG2LojpYSKZcAOVkcVB0lvz/mi0X5Dcw3Evuzjf1ewnUX0bB+izhH5rSgXGNHKMLJZ6
D1Pi7PONx83jEH2MjNNUzdheOJq+rs4R8et3QxonmfVUrkGrclHjMBKBqmAc3QovyiFP0ipARcLD
aMGNTyBV6y3fhuEWGz3OvbgiyRj3QxnL5hdeNUDDj7xqE5uXjlFQBSzH8V89BjQJ0CHLEAiLk8jp
E1xz8PfUVGdh5NvCFQ2MbB7D7sY9PhjsRhKIIRNSFy6iu2d/XeTNHMFEOE6vxhN10YpdJpWJsnEf
TVrB4cEmiGjROfMf2ixYER6wbjxOAI6Gwx/DvrirXJrowP00ezUUdgwSD+f5OQqWBOS8n8h+IWk0
og2J2IQ611oUomrrsl8VDhXYEzkPZJ2uTRzh7lPkPervvUaxJIicqAidmaTXC1aE2ILY3W028P3B
Onq/jT34lx2ip2eHoDnYod8/2dBHrnfx70FQ7anTxFPh7dIvFmQ80q5bGkTkq7XUijtIZQEmDUI3
dXc5nheB6LyLjGPhrqJJo9mUK4/Cp70iVQ6PGpVphxiaYvqm7pqf0zBsF4TEN5zptZ+0zuw9VzIg
OBt7lbR1Sy4edZPZWWlpkdM+1Zva0mZVf5xZtvlqDURr2z8NXQdbwNWvZvC3vA7XOjFyFJn0HDTf
ZfPkduNTs9LqEnbIg7fezY47dXSGKZ9lPaBZjwJgczpassrNezo6uGZDiA+oB9ZoJ40w+yBHl7/A
zb0UAW8S1/jhgzfcooHLAWd04nUN7VZUc6WyqttSr6qa9wFX4Tzt7GzDgSTzOPKCBg1gGqnLgPhD
6pj1I9xG0JYTXLmQ77cePmk84yxehyqf2iVCcYzUEsWdudbDdkb6UdxXkyxXPZLHGulK9OOhxKao
e+u74IRgS7l120e1rCJpjvujHec+wVpEjgrLFfMFGv2OLYqI6IKl32kHgmawt8tE9e1eGdzNfjtf
+NHkXZe73m4NcsPenYecMkoZ2gM55hty8NOFnRVc5NIeCr4hVrxEApFoP5jYjV9xXdTotMiqwYiO
d1JHC5zhPb5YMgyZ7M1NHZsesfUNUyH8tZwJAFGGwnwyKfbSnokAAbcK5VnijW7moe+OdFQ0gmr2
kIBeWLIMsXziwVnTNTxVrl3ylo/ibe/CQo7u14aM+L1q1iTcpvF5GNhTj9DdqfPaOGuUsGdh+hh3
n4/uZLf2z90ylfMQR0U/QnTE6hALsS0sKlSXtYhukge/oTSNcMTVeswnG7yT1v3w2Cfv7N3Y1FUa
7MDyBuCq5WzQlepA9LfjmusGgXyyBipheIZeM+pkM3ht4bQ3vAv3u3UK73iAC8/rnT5tq4ADNdpu
tcBnQYmHXUaH9qK87sHz++eNrALKtomLrpuKZot02nxPVamcGotI9H3OXLzKjMAOHXBFLHWIgRp7
EKQq0NnV093cGQ2KVT2Cuki5nXnRbuA9UMOmfRMuSERWUyFE5lJx2OFTf/DcUzGHGg0ONJKtMiyd
oWaQnBfQODC90BdCj4ogMl87eLmDVGolbgDJ6jd10E0GR26Cc+op7ukdJj/AqMDmSYWs/u4RroE6
snA1V/qpVFwnC/rDxPdYvtAq9Y7xIu0c9YmSEOs1mKbMNuJJeMMCeiT+nHzWlrolD1UffM1t26Zt
Pd1ywPfEZSu6LyzhHEt+8XoDSaDfkQbs85G0JBXTLelCfg4muycUaUrIK1zrPSSBXhqSkp3eXO1p
c3jEqr1Bx6fPpr6nybivwPVn6I7Dvg5hrRSTBZVuOrBV/lBuDrmPIx/tOdi4EKF4CHX/WdWmxOQR
v2BQK0iuhTo9NslVbW9o5ScQIk9XsO0KUwFtz5DUfxUMn3yO0VsJD9prDsSfKwKH1MmEyw4FCSzk
TrRvVQ39uQRO2rURT7UjeBr7VemMYjttg4tcIW3OrV6nxJn7MmTtnF7fZCiaot8hL+POvskJcgqm
9Ren6LG5CyjUMDYbLLcZJabfvyljoHL8rsTZjHuwdX7XQe9BczvPliH0xFl18gx55G57YykIG0T2
flT15ENYyDoRrd8/BZrmq4Th3kmyZz79sijsYB6EBzkAo6elaG1eQZgN5FfWLg/thKMRuRM0goQH
cdcD1rnKA9IYCLDZ/h2AGqB0VEXQ4b5Yl8YpnE0UYXRj9i14qCso77BScNU1OwUoDgqAxQq5+vDT
xjhU1IhgUlM0SNg5LuYQ6c8W1UEeOsDhBUZnlKNummTzBS1GJwBxu1dwx0ej85W3/sVfx/uIoffF
GjTojZySWg/ifPQOZQ2JfWAqTk38lLfmZwdW7WfoxUiLybFA1EamXdUvGLKDyLmuY+fiKAkIaOOn
nkXftFJLNq0oZuuWfQ3z6haMTofDc+swb7pcn6Jb6+5G9zbdehitVA6nqDmQwErCFzrQNTYCO3Jr
yAK1/ITSRsG3zhWOTJ3til3o2AvMPhmRk7PukjSTn84bxmeouHo1q7PlRHqJ37Auv3I0sod22yb3
hhujklFpYCfo3PQHzGVXTL7we6/wR3WR/ruYGpzhWw1kOqhO+7JDajkAzOJ+f1EgG4BM1m+OuyNg
Kjo8IPrKYXgxz/+48o2YR4SvmKJ/qEJELhcwlmjWgSrz1kSib5NUAEuT3pMQ51hvXVDzvIZHdfxi
E5ZTbJwuUSE1SJgdYBpapR1pC1sNYza7ALHafnnhLj+PDaqN+OhULhIJWhShxeu4brJ0epz5xw6I
e+x6NQHvwjSLbcCS2Wrn1Gx/HbubvOqwSmPaH8nllz5a60xUINzcqX6bp0dase9qw3IdDc7ItYPy
6KlJ4xU+JAzfhKkd8Bg28j4Hr6fP2d1BIfxU8/5lJXmOGv+vYeiLYobWJ0ZDnK+Pum4xSYjoJzpG
L87sZ+Du7yBjX4KtsdD1AyIXc1xeG0x6ffOmoUGkfsQgEQB8m0I7lzUOSD715/odxXS6TIJuZyPC
Oxm1W+EgPoXiRmfL0JwUPsHNsSGZ9tgRf84CDEY5x0DDGG87dCTQ1bWsWc69Wp6u/9b2iqXrovBf
4FVhAhHqV0GQjY7DR1BpT/Msu/stwFtE+FbEDopfv0IIdtriV7N4KJPn0kHyOdUEq74mq83mHhea
JxqWOZ1p83FiuGfJTUer6gKhztMNg8ZSDIMpQ8iCjPXtnjYWfiG+Ln3RGLoCsTPdLQwnEgfJcezM
0WL20bIfYzaiIfO546d6CRdc0l4iO3nyN6wO3u9OAjOPZ2QeP+GM5xGb+xzmCMbBzNxLiViinFTk
BOqE5R4bwFwtQTJ4MPL3brrdB/8d+SqsCvpGggFvROB6aObow1vJTzS/cLA195j4MaZDXRWuVHjN
9lIdDKY3V8jc4Q4bNh8dE/gPju//4JjbdPx9iDBdZJ/oDwIeN0OvasyGcbzt5D2PvL1Akg1nLbCS
BMNOujzePPjJKsYVup7HFr4tZWjuULid6NSLOF7SXiBVLhlPRz6AFOADP8N+8OWJO4ah74RnzYRf
oOd9DiWokTHA2JuaFo60+O0EMhd+6oK7N8g3x70NTQ+PfTkHbGalwt0dzJHMuUQ/QypshPBjg4Va
7BxXXUQ2knI4EzcjRmasFd4LjpMpGGNo4/YcMoxpMnVVbhRU9fVPAJLBeLYOHY/J+Wg88zR56Fi3
h/k0bmACKYDNiuCSHkyHzp4mqe5CJ71e3pgBt2NsCUBCXIfRAG7hCmleed5KTzt46uHFrwAdu1jA
AbTppeIKZ7YVgIf8IHdljFktYDXTUJpnNjTz6cpWjh5ubDlSxB+PJ3asXBxhqCOj7iEYMVHCJ0Fm
PAChekMldmWtIaAAD5Kep91Yn7br6vBgjLmyUqmvESY5lEOnRzh7h7EMR5sS7zBpAR1ujpxyF0l2
IuBnKAg2qrtytjCkwoqBKfX936bH6gsbtDLjuilRDUe1F2fI23sl7pgnovefFYgWHLIryy1f5sRp
5mcSjk0icSbnO56Pi6xNvgFUPzHMOQm5gieBMG8fDlB5U4Xm5lAVrd8UJIRFJyWdYZdjEYWOk4eG
oyWFsT0oCQ47etNFLDzweLTLhwNZhlEFLuR30EVRcSVMNg3gXfpel8YU5bF2+jHdt/Vr79Dn9axu
oLZBOQ/j+gXLCc7RqHb00XJ9wM01YVOJKwvLgP7tFiyKEERRunII8UrheI41HuqCdH6xCaNTaBe4
UgSaRcVxMXOktIGDXSmpVYOObyuEIWPsZhvAZrUwL5d1PuHSRRRz9hkaZPTLIC3UTGiGql1/Owtj
aV/t6uLL+U7T8Tm2SO+NWuM+J0gSNPaHUwtMx0LANEHKECxnY55GBJiybtrfG+3RfFbTB6LNew6v
oUunsS/8DVD3dT/3DoO77IjLxPxPt/FSmMdwRuzkprPATKzAqjsbCgQXyUl3i5OQFnZkQ+Zny1VO
EGM9G/e1NgfucRwSFHxhOsfTK8gjBAU8r03qrYLm3r6Oq8U9hkkNdPl2jHcrFESBv8HAaPVZ1M7y
r5eAnYK1c0O1Qm5c7kUzAh8SjjA3nomnhEkP+V5o4x4MdNEGw2dAj86o25YYtAQYRO93S4tVGSkk
mdgwObe+rU4UpD3Rjfi9sad2xpilK2g7tlCzs1gx2miAf4auRDjZr9UFEV4fOHBALxS7NOkGD8h5
3z/BQfncWh+d432DZY3g79VvDIDCZLgeapTTEUnU+oApLGiOrKLENI/f2oOruDR7dQHiX2qr4xPG
p2Sr7SCFR6zyEYxCAijt58I0yrsVSQWM0zr1uy8xJhFDWjxpn6UlP9F1xiSAA7tbDK5g0wQvbh/e
W0IbELvTX2BAe3Y9P+bIuQXrlBji3R1YN34/jAk9PfaLORFV/b5GRMYp+ouU2TPzW9jwQYwMLhj0
cm7RzKrb78l2VRLE4NHpsv7FbsBdqT/2SaIS6aGxc1u1p+uHvz4GLHsMxWHwuPr1IXQ9GBFz6JyN
fSWzQguwr8MULFGd8BOXG3miTVeGi0QXkYfsxtvdi+IWBFnglNdsRtWLsdxvqt7QvMfSgc1morzF
6j3BMILr1oMydBYb38YMnPa0scxbdXTiwV5f9rV1s7hDQ9EB4nsTVuJlEXv14u+/ZLx7Z4BWZ8oj
jnBd6U/xhRMR/isfUuMkgfktC3WkMuy2OzfHE7xSeshIqHRb97M8CHwzOhRjE+YjLXTpKE7ltlE3
ijUkG+T67srlFsu0A9tHQKnJF4Kj/1qcRVdJOXg4yunNVbYPrYKaOs5nfmg+h5i30ciUNvvDlavk
Avt90qrP9s2nSHprilxshbUZvIMFNWXXxq9U2ot0h5/GseyE6XZNOsYhhYDibqq0uVXRvOGJs5+z
2ytMXpDwZZVzRuCAniIDWgEdBZFikAvuVQ1JEzAXJ+Wv1QDYvb6BQFZAOn0DUoLUMoOZhRiyqzBH
DK7PteyyXvBiOvceUeCnJbQOpqKFYFpej24URIV90w4pOfEf9Wy/OtZj2B1ePDwUz4I8USIOmAyd
2y9p5eMK/N7A4MGqw+EC4OmjNU2Eslx1udNmS8vGNJoYAZCmPyvM6tgaUsITgFZrhrTh4zusrVTU
4FAh9KEsaBhlsNVUy58C6mPgwSR0iXaSSTvlf7cKh6+vpQd3W6esWsazJ/dcNPyFYZZqbkSNkW0G
rtW+/vViTDtQK7Jai3epNonu/KjPMyh27WRiZ84FlqrEuJfaeekoVSWbUZ30mMKEC+du26IZc+6+
92gLMhjeYzkaDFUa+Xyvp6gvYwwBghjyEzjpKBsDvE2O+RavvDHYXk3zI442XXZ8e7W6i05Bj+bW
SIOXRWN70V7650iMH7WqUGL4vsgXN4JWnznwnL66qVuUT13nFU7b+c+oQqdsb/FVCgBBRVfn3oZb
NZr0eGsx6zMLd0x4iEMib0d0rDOUta2npnTiS30X9mMI+lOZhAwMMwERa4uPzLtzcY/0uQRDMga4
azeCGW5002CF4xo5d3n23Ioh5tQUoGj8FMP74EiCL2gmVGncxzkgAJ6U3roafE2AN+eoya1hc0KZ
j7YXrkigRBGYEC+nHlwhuWBoxKjQO6OWQb8R9u1WCqFYD3oixvQbf/8AtvDe7O2bCoBBB3w1j4LS
Tzhs+RpG8gX67aMLTDrPA3kbHP65k/61kePjjgDmw2KWG0qUKRG1++hViBEA42uH1G+BJQNB3Q7f
rgXBpKA60chApVDpsPTxKSAf7ZaQsLl4s/w9rWM59Ru432ndUE1IkmxhgSlvc88+ow1OOAGBhi+d
40VnibEFXw71fmuElLKtB3HkutMx+DOJI/Nrd5offJxShkww5pb92b74+BqRoTsdlTeQ7Tw2/tce
TBdiIzgcCpnHWXoc1BlA2j+Bv3f56vc00xWsBEDQKcEsIFlPmLdy+JjS+RM6/pxeGQFQwue44g8e
FXMSDuzrWstPAxCxPhx/sRieT+dDIvlIkMR1lHHVmPSa+7naVEdXPuDQ3RE2fea37T0imq//6sW6
DlS6wWUIpYw5GYhZaDCdgEeCL39AFhNgPwhgjz1xmav3nUcLktnhA/MCxKsPH0jIZc0W+6AVwGG+
gwmN0ILWq/oageOd7GweOdMj1EsncEBInUTeoyL9cPYJuxAX+rM5UEnfRemAyz6LQLpO8OVTxJ+g
W7vhL4zS7tSw4XdPq+et3R7jQ+agyb0mZAMVcZzRAAlspiLzx6Kj2lgr72kFO5KZA3uL22zn+DC9
s0el3nCObpgoJCnGlQVtk+6N+XJpgDgXRyPKoU91R9EPBjoGaEwngfHbgvZvCFiseci+9SQA5y/r
S4gPmKEF/qDDBl2foRrhIOD5EBwuI1o2aT8i++Ev4Bq5jtdkB7KdB2SC29C391QBBZu0qfIZsS0N
u6GECfxX2teAIfQ3WwTouh18rx8vFC2F4dMYbU4N4BKJnZLFI1ohY40UzEydMZ+9Hhw7LGUE5C3u
4vkHPNm9kB6qqBkjuKruu5JhDOXjbhkwwsKfeItm7IKxvHgN5IMh7jBIgkgws6C9ccT/D3vnsWO3
uXbpWznoOQ3mMOjJjuTOu4IqTAipAnP6mHn1/8OyT/9yyZaO0YNGNxowylJpR4YvvO9azxIjezzG
AUQm8UaLnW/Irs+sQDI6NQwoU3GIoM9qgSjWeeqgi8SUyLSkQjGjvdaIL/Gw0nuE621iDIxCOIRT
lINKRcVEmzRuAGYIOcBml0mTteShjA6MEVQqZHDwwTcLTOUmso++iDuqsmxSbVFvikpm7BH2S1Ku
+qA3F02ofmkZ9hZ6WUSoPAvqhu2p6Tmj8JpoiSntOdXil66Si7WPC18CMLCR0DijzY3WVSe9hiHb
91zVn+tK3yZBCZrAubVm9QgOlWKBoswB3BoZ3JptXdz2FWUjNdtXlEOXMWyiVZCna30Wpw1cTI3K
AjcVLeihxF8lDKaLtGfl6sQUjLLqXGVCbNJoaecdNs7eOhlqbC/jiOOyNsepxMJiOMu2cp6NoTmU
jg1cBp43+8vJ3whGOFFVytqXtWE1ZsdIrvI1ANLb0kjPwkRZIMnOQe3t+9qqh1WtsuDPjH5R2t0m
r813uzCs/c/1vuaswf6TRhsWKDQJcBYIuvCmf/JJWb0ZBnocdp4aIMuXphvZZx9P13MplZKyxNOJ
mSCtZGoLzYhyaBvZyP8R7r9mFqq8sa1ZCVnZrm1lmrBIHhilDk0l6NEznvLyr4iUvhVIHoCiVugj
amurGnQe58bMh3EPcm25lUWrLJRQGdZFYLHZCCZkg33tMjE6u0DRcZgKGzNEaezNcTixOB6QAFEW
oEouoUzNx5jqPiNFoFTB3rFb3MqIlzIqNlunYFtVpsObj3V7k5Q8nOYUDdH5R1jLdK5a1LXDYCG2
VYvdx48mw62e+lm66u3Q2H38SLGXLxX/WQ5+7VebvTV/Og+GYsgMnIZiGtjWzE/nofGRo9Bcn7xO
ploZO5bkzT2WMkoeNfqdoR2tMqQT62m247ctN3cTG5dcgSlkI8zOGhQvs9gn7/33pi1o8g4f1Uk/
Vl5ygzJyDnj9F2Jx7QeB//yhDYMZhtWfCXSBL/Wddr1pExG2tTl5ddxc6qrfxBRtcYlNt5RBvyYJ
/f1RLb4lsXT6mM8Sg56XEuyIR6A6L9MCQe02twD9Nq6WQxazZUlrivr9TmiDuvyoIQxmc8m16KNq
3U0JSKW0dTs5f1FY3EtjH3lGbbBqrcyLYvLPP79BFOsH8wSnBNMP8AcFFvkPOQpW6lByU43JQ0+A
Kz+jwB5nezkuvqVtaZFTkLzBiNNbgCiS9qxIIABR9B+DFEa6U7boy2WvtfJbHw2paQSnEYjzMLIE
sPsCyUuYu0HqPMaSxlZL3eM0uHz03ZKJ+mGnfGuaCm1zH7LtR78o2oMV48nv2DZEmkk7oHoTOfvf
upWvSVXvTNhnqMkXSqfgb2DQLhVqHCzYrbw/lkHv2k18TIuTaM09gDhuhVg7iBx+arEqTYnVWGme
QzXZFXH1VfZjUIDTF10Tu0rTvkqkBpgDWs0PHQvw9HyRddZTL8lruqAvzUSBESfIJdAhf9uuTI8b
vNYgRZsp7fdTlj1Me8zHV8sJ7n3H2aX9/RCzxJDHgZbkMDyvnEZdmYl9ri0dQLjev7BkdwMnrxZm
u86L/GwCyMZGZLkf49THAOIHAVT/czv0+8ThAmurgUoSGMK5PnZKUy1HsG68DElzp0NHZzCk9esv
kPq6Qdk9KXCGKTsaZ1HbexICGKOjmzJj8EsVDXG8KJFrIL4IrWjDZp02UH8KaPGvnY5VtOoslNZn
GTNzILJmep/0J4rChy5iYziloxvIirkko2HtYCzcAFI/16V5YyOi3eezoAAN6AvBF9aysdhodax6
DHwE6zgFexsA3odSPu5QcpmLts83al6xC5vZIb+L4gaBm37G3iBCX2VFHiAuHgq3NKkTdSX6jLmM
pDTcWHlGBb3Iak8Y5aMjGpRCnWfb/bYTfk0NZHSVQv6KerzJquef30M/zDHcQZSmLVkhCwEsyydb
X4jSOx2LTvZke3iy7N5t7Xir5BP+fnVlBMAzfv5+PxjA5vfjnsW9ouH+tT8NS3EmFPp7tezN9yGM
9idfV1d5aa7HFr0tfTG2bhls0F+8rfEXwyFeY4xOjqLgnLU+2aycynHGiUqep3bGWhvSJ2XWhCmR
JHO/SistCMD9I+vKJmzYubOJjXSZh9U3gONoGqxDkUcZVW7lrmWBN9LnBNQ+hzNY6VYM7PU7mlKL
Dt4mK1sIoaD/l5NvbdB1nBF7Yi1tonOfmvsceREC4fAS9zltaD9dU1FmH98dA93YTa26jsz+UFmg
cVPrIZakB2bPKhCuLAA5p9JdFkzrOC4pbkEF1Or6KbKk61hSumKh9/Nz9aMti5P1/UH7dLJSu5U7
Weiyl5Xi2QrLsxpRiBwoY8ulOGoUc2mY+cvaVEiuiNeVhiBTM6N5uzXe9+CkLLk9/uIz/cWJtLhy
LEtXDVuF+vXneQ2GRSnFRj9h5gwDSotrs8Bf0VLK4lr+mixHS7wlNu71KUDZF0mH3EaUPpd6f/5B
fnRhY/TXNDhBOslEuvnZB95rXZDCc548WaDbLmh5kBcRstUHmjewpVuOVAmk1DrnTfs4h9a0/imc
fCQVBZsNWaXKV4onUDmV3Xyp4vYrtYNTYEm4YSIFGMdrh5qZa+nY21Qw6sFiGzVYJ4emeR1VdG+Q
FXfRtJ538EEnXQsryN2ff0f1B/f1/B0xX8NU0xzTtD7xDLLC0LG+WJPXmsOTUMVdr8FBwls2md2T
COxzNEAXtEF+SCFFSwd8aLzjY+vZuC19Y5066jGnC7wIg2RnBvqZe+IXq2T7BwswnxGBgI0VnoHF
lD9dpFXR1hoamMlLZXGjNQxettsMYbXElv6e6gjn1QQekSo/hVbzPMjGXdlhARoug4FipZlCaEYx
qhZKMlpB95y6CgUEe4d/GOM8OtI6YZONP/0dAPYVEeSxAkmoKeKmgrlJNyJeTtpMdqyf04Give3v
Siu7wdPGfE6zwz/Ok6aTMOfZHfu+mo+mJi0WpvoZ4gdtAIOIiL591LDU9aPgDSUqhJOonye630MP
395CFhHBj5CH4aVSfDpzwkKDlh2GqnsI7fg84A/pTB2/cD+3+XL1rvGrG8mwd84shfEHrketL9ln
0Vj1TRldLPZs5PvcQrpzM7bFeBjGYCvLtN3Y1bUV7f8gD89zGdY0K2WLvIYypA1Hrn79+VX2F1MQ
CV6aqstYuJnz1D/f0TaCdinwExmQrGSsyTV5HIb+dqK8VTri1qft/fP3+xGmxBVjqWigldnb6Xz2
vjYVE4GRBbJXK+MD/3wGtvIcRcBvBf79rG/ZOimEAYCVYP69a38xrP7FFIhszrJpRTJ4aPJ8PL5b
mQuzykcWaaPnM1pmLS0wQC3CnvYBJNw00h9Kv5zFr7+4UT4HH+GOZwGtAA+boRGm8nmqF2qsFNQL
Rq9OKatGPeaE8iakn5Bn5drGmNiwACr8BPT9Qo/k2SI1PPz80P/VV7dJelNN+GY4sD+NJxoo1aAb
Qwbvlj4q4IQV0JaF2vTrAvE4iz81rR8mlJY/f1vlryYNm87UjJczFf7w50NOYUwaqfpM3lDHp7Dz
n7RkXr5OD6T8bOSKEA+Jc2AquTeN69zWPEgO+yiUf3UK/upzOCAcWH8wcTifVyFKVNmjVOG8mQg7
MUproyXZNYbY3g0HnL9r22nWKkrlzIHaE1595HgRWW+/OBp/MarbFuMlSA2mLniRn45GXDatID4E
PhZr4OAxn1rEDOF2UCkMB+ZaHaMtgJUbY/B+8c5/8f3ntCu8BOD1WHd+Pv9KWWtTa7PaBEKdDs6+
zeE0BuIuwprU5+YX+s/zgr9+6iR5Njr0xx45Aerd8Bc34efsLe4GVZa5BS1WEqamOvOl+t1d6Mhl
idK0V7zGwLdh2QdWFrcbVp4jNVKcAFTkXIAB23SavszlkjynhBpm0RFx+2rC+rxz4FzDCxyXvNCv
qADqPGv9ueZAAiQ4I0d1NAOB96dBQjOaqm2rQPEStaBFUWDqSunSti0aA4WeKS6luV+0CCw0PeGU
vomUfx9sdX+zrLrwLSfiKCh6fxVjgh7SeBWMNaq/pDvSISlBHOi/CpX7SCv7/JEpOWBLZ3ADK/Dp
JkvRRmiNSTwRnlmm0LJ5USrupwt66MR6t2V/Y7cS2ud4PSbGS20U2aJxS3W8CTNt3dnpTdgY5xaN
hhZpBn7mPVbur5OZ7j4uwv/PxqV6+x+EeXJW/p7fuXl7fRNf038R6ikijDzjv4r3f/0dKleRVWov
Ji/4HR93XoPJLBahA37i46qgfChG6SoZmyza/8B7wsfVVJI8bYO9J+mgMi9X/zvkU1ZnQoVjkZOp
O9yl/wjvaX+afGhrgYRk50lByIEl+rHb+e6OH2O6ZiKY8i0Kg0dTkrZZ1B8lG43Ka9BlAPmG7LHX
KQB1zg196nMMB6sU4S3T+Jr8S1RlqeHDzwzxTWqoIYrwSwxnAESta3YDIX2xcday8FatqrsQj3hm
Eus2/6LVcrdEIL/0s26lZEtbVvZBW78kTvIIiHSbpvp6tMrz/DgE0ijfsJeIFmvezD0qLpJp7tUi
e8xkOmC28mAI5XV+jZLmeVQVnmM5247sMovwJFONFvNrze/baMGm0dubZkTNXqaPOe/jU9Pyyf/R
qHpg6dumZgnXX12b0GPKHByLETU7JRELlYNEEw7sofJYpBg8MKmaRFEqNF9Msaykm8jp75W6vlWN
+r0eO4B0tH9qYAjlKD8UoX0b9iQRFlSr9XI/v99EqIWO26c42jZmXtbquty6k5hey9zZGpXAPKE9
AtSmibHsMzHHnbjdV6kermKoj61JOzEoxIvgRA2oYRa6b22pC66hF0dVvrWt9iToEko+x7bEml9h
AezbmYvwUmKt7dqDFBmPGepoicibNGOBl3FMwgwlSzxg0sgcyjlCXzRSvu7QLCbOQm+Rg+PweYny
4TaSqHIlM15ruhsJRYhPpPVsmOyXSEmBt5dsiAp3/v/8WfDUrcobUSuunNQP83e0oNBPRXsTaNKL
2YU7imN0JrexkQEC4oxWSn07aNIllioM6OJF0jFfZcYQLLTizsbaPTb6atLMb9RwvR7PucOpnLjM
5HTaZin1p5STAE9m3ciwIQgjWcwRC/98AP3PIMj/Owjy/3N08b/FHxPgaUJc+fvh8/KWf82D7/nH
fzzl3wOk/BsVeYsRcq7J49z4X/xjWf6NXSzbjt9rCnNZ7I8B0vjNsNAsyrJsmDSD5qXrH+Oj8Zui
wBQHQ0GpHwmS84/Gxw+E7HfTN9eZRZtAZXNggSwHnfrnBdHQ9L6cIJrZVlK2U6vmqkzpptXoSZYZ
WpVmi/Rzk8/mXtTviam582OsHHmRY+2jPNtluenadX3GhnzFm3/bDcULBsodju+1FRQu9rZ7OTOQ
iOcvbZf8alXLgfh+xTR/fjbxNAPYW8DP1D6tmGDPTnA1o2pL7qE2Re/OY5HXHk1ATJEVNRXdFZTZ
I/8btYGvbfyrXaX6uSD08QFoV0NzJyjERhz35wMoirA3ynKqtlZSbCCpLJCfbiJTozPqwCzV3IBw
PNh7Hpa8cxo56/nAWuVsizL3eFX3DrEImeqzOytL1w4CdREkdJpjWXsDTALcqxKLJti2o//Yj8pz
UPUFhjgIyraDZF5h0TQVySMKh03eJNvQqs9KY9z3tXUPDgRRIC8PUQJms723RLGD8bHJw21bqbsu
7K5Vr7sVXTqk8vSl09XAzChVKKqGFnlsd9YFb0BBDtk7yXlp9s4Me+/ozRWo2i6j9xieHXsiF6om
ehFjGUKNcieX7TmUbx0WfbXUbOfLxJFoHBfD7axufPPz6tYy2nNGehICyN1kG88D8Z5A5vaBrLnF
sLbDiIU47ZSwvTay7oKS2je8VmP2zOTRSq8M147FtferF62hs8K0h3VvzjIJdhOSELWKcUtnuwby
AOypezpS94hMH617y8qf8GC+0zbZAOHcBpwkVNtz6CIi3nwj60g1CP5IjnUfrtoEkxn3gUF1PAt2
FRmFk2i3NmdQYMpLAx2sILwSjAWJjTGaeAo+rjRoruChUHB3oa7Txs02Yxk+YWfgSaWTAQWqz4lA
vu/EK5H2RyXsbzH2ExiU7kpDPvZjvsFPtRsHZHz+SMpU9kKl/rmo4ketcXLoH+q9HedfhtpZCqU5
J6l+L2izL1B/3upBvOKQKczywSx7UDCL0dnumViCWlzLFN2Zr2Jntfu3wfdvYuaxhP4T32r2UnZm
fTVDzQ3pLAdafc6RARJ2V7bGfv6cJfc3ZK89y/hjSge8biwmcgLwQv3esSl0ScXLpCC9bzyLoaHW
1aNOZJNT2XRwLKKM4nchyYSNNC9tae/xgQLFCPYWxTgnF9cuVY6tsPemKGnEkLu6yGVBlGZzBvd3
pqDPjJlwH/HMtKDPXe56uTzaTfolmBQvt1GLsLFdRNlwC+rhvrd1N5zKx+/G+MvvQ+SfwPF/NfLM
WC6TBRNtjc/M9sJMUGlaUK0m0V2drphxI0saQeuMndZ8IEu1hOEHOSXga9n1dlR+Ofp92i9+DD4s
og0FiqWqatan0U8d2CunYSC28/sbPaaDrD+r8nS01Ho7VdXSzIvdfCJbS7+frzq1q679lKxSABS/
OB6fdvk/fBamue+31kmu5ehYQrFtgv6MwfqWTLcZnsa68TzfavN1F7TimihiR5N8JRh5cpiLP/8Y
TI4/zgg2mn/cUZqj/b7r+P5ziGxQVb3G02q309dyFaNuC+j0UmQ9ggn8CJ3KI1JtovwSsnaeBjL9
CuskoDrRLlpHBZoi1ld+Oh2TsGZ5R7r1HFSV4HDv6CjmVOMb+6BY95WKSZWBG3vnRtH9WzHmHiYO
EGKaZHlqNXpJ84akaq+TcYO/07Wk11LvDsU3vbm0vr6S4+wySulxDvObM3DmfKB0lNA6MpbOgWEJ
qXDzm+nZHFGzBXi91xLbg/59HMv0QnrUScJELw/EIGndqbBJ/cN625OgI9mk0ErFpu3UfZ5UR8Js
LzoJqXMIeFUVpAISUUREzfz4+e8CAIPvd5uE4Lw59dp3Ug9nx2lO3vbN9GKQxjO/lvTNqNTL/Kwg
S5cNcPH5VeZ3tAhBGgyffN/sopQE0OoW5En70Pn9Lh7HKx0BRr3kUmk4G7rd5BMKNX9QYj/nF/bx
tcdNwvrVPtlE7wDnO6EL3Dch3IH5LxWfXhj5BZOxVauu7HAieMk5djwcxsv8xSZFPqpVQHwb3wKm
Sw52CExMK1/MyvFUER7Dyp2/4b+/9ZxKjiTYDVppERjp1qzEps/p6cxyD8mpF5UjNhMFVty8Dea3
ozXLeNEmRQ0LeCEU7IP+LjTA0zkntS/3hdKf4jE/Bft8MA55T1ovkZUZub6TbuCdkG6JDFyA5b3a
2PgSmjepoDucyq/0IT27XY8O43R4MfWKojvJs98A+fYW2lwMjdiKMTEUKBPthyEwuTyyqzoG3xBK
ZmicHrNs2OmjdBR2+9ra6ivN6oe+IX8wfC3K6NCD5BqV4aEaH0dJ/SbLPuIEaQ1RD7mO4b+oreek
5ZOlQTOCH/EttplVDH9RZ/2rUcmvgwHgAc+W8kCWd7SozedYCpFBRP5lVL7ZBQUqfcImr1c1ziea
QVPvkRo3LLqsu7W74cT27qgKZN/JUw/EwYDkFzr6vvKJhuv1L6Iazj0uxtYPtzVnmLQashArF7Pd
WoAL6vTmLAIC51vsuAW7YPXGnnps2cPZmA3n+NPzvt4ZVbgFArcbhvZbI9qbLGpvVQwnbc1OVQMS
k/ssuOR7pc08C+yhXuAzNisXb+d6fivaxA4G0EBpdwVWEkNdRUGziSqJUdRZlt1AjSDY1mG09WuB
Nm9YNgAkjE7dNtpb0zq4v9kNB56O7QGhjrccinegm0vyT9ZWpq/yunN9I9tLWLsEZDs5IwVjErR1
06U5zqaUx0luwN9jUDJUL7KV7YxqqFKElCOg40rb9sRvx315rtvTqAUH1IKXObw0tUoXeeR6rMhh
T5G06juRZEhSMAoE09YI5i6Pv57/L8irTXPNU+JVyUYW0cdaS7udEQR4TlL/gVggul0I5Ck9IqBx
jfa5HWEBZePSVgtXMYh1BJEROQNoOjzwpnBLTbiislYYwzeBaIBUvPlBdIhC5Yil8tbOxWufjifp
GpNhH4ZHtsho/kEEsqLIQdMhRVqk5rDUwAHIY4iTm3MmaUc5Db9QkDrgYgbgpwCScvJv+D12Rjud
SjId5+8DRm+dl8Wehc3HIUij9/lY2k67mQx4r/VjAcjPGisXReEJvSoWWn+PcoAAuGDbz35U8zyf
5zrvLj6LaSeOt6S84yHtdl3cX9tCuBznZWSToW5LyzzgOMvFsoNG3Q3LmWjHDkiyySiOmpUycQ1m
2nbicvYx3xaYhdHRXwhboS3NZj291ZsdHPNTWyf7JpFPFovysVa9gOS1ZAwPyRAeehQRko8mOJRP
UtitTNCFTWQdzAZ3ClDCIOYyQdoS+dMq+gPC/Y8qpn+XUvSnKKP/O/f7f58mxnbY1CgZzgs7tsM/
2fi3sIbir+PX7/f+FMGpOH56jX9XAogSQ1FIG4YNP/VQ9or9W938z/+Bju03FpIqbQmK/2iuqWL+
UQlQf6MSyvaSfrChAzCe9aJ/lALU33ipGeZLV8NR2X3q/6RUav2wcvr44HCayQugo25Zn7ayfqPo
fY5bcJvDZEkQDzfxvS5fAU5Cc/s6Mc/VxqIqXklBSfhdOD7oxatSP4yIYwLf1ZgW0Umv/NZcFV3r
1YGyKJSrIz0XEtzXkThIdg9gQibANkdgrTATLmZ9gJODzNbaRnGDmhrGenlsirNPAlnqIJO4qmQB
Ky9F8eyHmSuN5GYH8srWaq+HBhEUZ6tfCf8w4eZps3rv2+OOBNAVZBov7V/i5oHXi7LXuL4rAq8s
ty1GaOwNXXksgHELChf9YoB8p14d5zaVDnwTMbxa4+xpPuf1Q9+fLTZ20zVsjjSCAB2Z6p0FZYIW
jFI/C/Fc514Un+P6aCU3DRzWKT6q8nOSepV6tjDEU0nOUgIpCn2tw+zX4weTMsDwMggAHcNzm5wl
iqPTtWmPeXaWxFn1D3b+ygEHCYV8gKPLIQP6VwzLiZ1fGe7t4DFFE1fdieqIxLeql81wNz86bZ7J
euf4qYa8SOQXtX6QiRpt4a8erYE5+2yj9Vd1Fz22FO+DyOMVRAssptlaMuy+Qj61jrFohzvWLRyL
qLhLy4dpRNZ+wkxJqtKWZVSE9ZNjV7B2lNzOelaTV05Y3nicLz85FsYObYqv3Mnla5Zt+Sa8SxVD
KjJhyonFWN9k0zq6CeObDteCNr1YVI1r5zCZu6EssG2lG+RFsflc6u5YvaoEynHtBQGZ0wUa+ISQ
0ArtdqSs6+DSFmcUTYtJwkb4rEm3qvzQ6LtYvjPCM+FNGMf6pd0+cLLi0MPx02LlK5HFBvZ7aRDQ
ecd3UEeg219U40GlzuvX58G8jvExyDj2HFj5RcNHGOVnS97NV7qC2e6OA2IXZ/5Ls23qX7N2C5Nj
yrZxvq0sl0K+VJDPS0lgWwT7gZE6cuGwTwkpu1R3QSGu2DaH6xJ/H3CN4qRjKbe3Bk6jBvHqks1z
BVkWLPOwBg0XTCRhe1JzIEFj6m4mcoOQTY/ikgDXlIxt266SyJWcba4dktSd5obBygyuAFCy+Eg2
KciydWO4LZ6pEnXyc6Vvcn0VbtVynQPszYjGhA19lKJ7Qz2I6aKGR8n5Vqo3iXky1c1cTBhYaY+H
XiNyHXVj8QDuLK1z9vQ3DrdA71XKRpTrSbrLiwctLJ+wNAwhsFhhoRY/+QnVd2mpoIaRv3VzXvmq
VT0H8UW1CikglJ41QYE6iDK6SRlDxuou8e9s9YuvHfLupgITMU/lvulpR5E8gGWuToOy4xBjwSja
3dh6RbfunS9G7CncNGYvgUiDGMf7yG9K3gEbm4AqIgBUNgaid30jDwc6j3zxqryI6Y3fcLDZnKXN
xtHgRR858ElPlcgduhV/SNoTD6hKXtzM5oBQIoH8dZw/cLLMgeR11+gOsXY3Ci9KDpyyqAIP0LtZ
Ja3CHuaWdgnxAnJjK7uKowzEnOWjbcIdIWh2PQyeo2xyC7Z1/2QE737hRfKN311S69LEbzVbi3Q/
Snd831C7CRhLM/hyuuHZ+PAd8dbCxPKHg9Hzptg5hWdUS85WHbrEs/Uk7ILxWgcoD7kgDXgc3bem
uk+X/YAL4A6PIBLaAculMlMfkvzSYaXD6ghMRDkq3da299BbrfyYklKF4Rr3IFcvDnj40GqG+eIR
hXGq3PZ4gfKVnO76ZjNl145shfFIqExdQWTeIGjTqlUXrzAE4kVdhqThVJhVV6GCMWklZO4unDk7
foNQJBv3/F6R3STZ1AJA9ZwWrxrHWmx45ypbVWQoEzUP4bpBR8nFjJhkLUcC785LL5/JQ+ntvU8I
Wb+N+63KR7BYqGJNoiW3cdINf/Up1dSesgG/R1gm2Q9oECgkGuGCjWRAo+cVqwS2hoyC7kwEiKK1
Cs8al105gaIkZdPw3xL/ufc9e3oQwz0k7cY/TekOOXjd7yV0xZNbUtILtlW3G6vdhA08szmU23p4
mFW3+RZkn8whKq421SzNdbqrYbqEX4ImatqzGp/98tGvdngypGCXJ2s1Ak2ya1XXLKitehQ37NHF
mZLVy06sBGPOu2rugcPp1r6l2josJkY4BxQLwAGgBQRT4M7eTqTqTtu41euFKi+md74YEE7mERhq
uvYACKaHA9Nt63zVimVOIS3Cbc8zF9jGBmldh+uB1iqoT8GFslAkdhOLHLymD6dr/n2FFzPk9l4l
lotJiGfp+YYXKZK1Df95ZjXNJ4OU+4peVrIKwh2wYR5WvuuoryvSAve5Gw5H1LS2cMnYobKKh4on
pwXokGuhbmt4BMZsDD1SfeKds8CjHp92m8pq1gLXghqHbt0x4WGQVLmmXqfKC+tzKcFBejCcQxof
JW3HNMKMkCrXTM03JgOsUc1LhGh8hr+a6xdpM6gPFo63rj9X4qHUH4T0xapeqvIshV4O4ZeBvR5f
sojBXcWLB2b4Y3n5j5bk/1kPbvv/YhDp79KDedn6kzX51/BTM+6/n/XvVbj2G/FJDrE6Kjqoj8zc
/16Fa3P2g6GgQFDsWcrwxypc/23u8VgOVW2TPg+bg+9W4ciAUSrQEldV9gz/TLDAYvsHxYI1i9Vp
8M27BALFPhVS46615FBR6i0bYo9mhWfa0l2E9QHsDeNIatxpfaaex2q8kch2r6zcRLGIf9cw87Wc
icbNhzxaTm3pDr15bWIH9FURrrOBfWorazuAA/pClox6A38EfEAUeZbRPOtU0Zfl6LyhyjzUcXtf
3gbYZECrJs8gpadZwfCF8K4LWUwxJawALV/tPxUtvk9nki4TEeCtnG4L4t3NXm/IDMZrn2dAxlJj
ONgOAWQ5QBkglFnbX5TB36pNhbxJSl2hWDfxrZ/kL3YBdN2Ylw103A7GIG77CRS9AnkU6WB0o09M
Jlp0qsos24B6BPWgvmcichVEHlDGUKfXZSFDSzk3tXNX6IOFzXoOB1Zr4otmfqhP9zKXopPa6ovM
gtQXyWZ7rWxyLXKk3LmdJnd1A/0i8t+swVf20CB8fDUq+atypLHX6ftTBt1HWKh79TJ8LbtLAbI/
lizjHiTSq52rx86QercuAX47vsrqr47s9QwK0AR1nTGBTtUl2oq6frzKE39yi1pRvXGIb2NVCfe/
/+g6nOrOCNQTJfhONQfg920SruseLMvHE7DxgBHQNX+XQGGaQD7uSyqVjUwsCF0hZ+P38teMOtDE
D1kq3a6F3wfZFrSUwWUQ1Yq9JtpDLEkw0ralif27l4fEC2Lnhe6qtjGS6slKxMFukb/IoYntS8v2
rL8JIbKXdaOEntEPsttI4AhGcDs7+G1gWjJ1p4BYXZksFr1RdjjHGrUSpfZhfE39Ss38dhXKEG3R
Vgzbgssj8W0ZwfyoH1CDTktyLwryG3BYQdSxVqOjbjLw319EYqCc7aqDFcaYOCrodUGYBgcpby+y
EbG2oaO+iqKRVa0UXgDJUy3lyUNdv6f2czX5/kk4Ij3UxTbyJS4UzOBjKHC+lQoox1xW1gmIRFph
WH5wvwPnDAKb9bWprLXaXBt9qXlli/bG7AFeYaWc3eUl+zN7o0iqs+/0AzlZkQf6CXJV0xwo9Ear
lmIVdvS+WZUAORetHLQssyT4ltHgAWlVPTWpZn91uowNEW3amU085Sm0+copvgCQf7Bz5suuBDiW
mQDqkIrLK13tzY1QwchBU6RJFwfNspcCSldaG+yZyPaOHN+VMPWhVCXKWi+Td63TM4h33RWPKQFy
aU7v3w0MEDMtdDRfoyVtyXsyZskv4BKo6tMQ6QcR2iez1s92JlcMC/oBQtl5/iXhnXsbx1SImyto
ir0usUrU1TPBDycjy3dZ1530lEYItfqpkfZ6DJh7bht8FIQBq013wZDN/ZZDQe8hoYs6PySCqcFI
uQhb5WLLxmFq1H0xpHTaICUTgWtH+6oyDv2IbDebLs7VCmtPy9ML1iYc8OllZtsJkazmJyvdcEFo
eiTU+KSIcj92u0IfD4U07ScjgL6r7RmMDzUrQlA9eRsdbEm5SFVyJCyGK9rt0NRI/8XcefTGjm1Z
+hexQM8g0OiBXHgqJN2bbkKke/Qu6Pnr+1uRL6vqFdCFbvSkBxe6kkIR5OE526y99tq5f3Hp8OzK
7twNNAwnyDVVzGCljtB75jm0ytua36Ohs8/+224pzo5T3vJ8iB63zF+Y3vCSjNQ8Gff655x357ps
rutU3XYj65k3VyDqKCGqmcofNss9DcvVQvBrNXdRaU6RnxB8U2DJq+J1gdtZmdXVWfxLblIOystj
3NdXL/aQ6aAJmxWg+/+gTnFERnqUNrfbtNEayVwOY1kPc/i+rl5U9cTq/J2eRmZVt5ZCCz29Lwmt
TqG/UvPgxr0gQiL0HAR8ll9e0yC4LPfqOhbVCcG6S7EVN31PE8STv6BxxtM1TJoYVgo3TXhglNKt
4vpjm55q0FYwg/Xu7MN5FzGhLJqq6qq3bZop8sztrAIQTLzX2bafpyC9WC7EquR+9rYwWrjMth/3
cftrXBjnjbVzDe9oI+rYrcznBR/tiytSiFHgtI+vznoJtu407LaTmVWnpB/et/O6+UhdZhT+uOu6
uSL2UPu/IttVovrxd7VLda22prTXoid+qKnRedTysnaMmLz45rS/W87PdzAKa8fbTvltoZJoW/UV
cYuL21lnvXnpHX0nOC24x+pDBSeTbaySXbcUN69JDoiB+tmEIjBVk6V61QZ1bOeyAeT4VB4b27ug
JH8dKgpiDYA1+7A3yhNCZWcR2BPDxu2XiLWEh7aprtY6ROVmnxnS/OmE5TWk8qhHNE23fi2us9tf
mBfMTtNFell1DeYhChOHggQrYU9RPriXyW0jhGXdH3sGJ+meh64+rYHxhb77eUdyt0Neft6mt8GY
I7Sjz3BNzshwXMNhO7sFOoM72qDNG3J5kc3ULI/9pAIhIghRyFvphv3Oj9oYBZ2x4o7K4qY73JUI
BJWQltf2OrZ+5Fkc1aa4WUV1bQpERer7K93ol2D5vfSGgxaE/YoSWoof8S7FupxMZ/h6hQJ0Qnfx
4lGk4LKcihIsi9m3lMha87xQPo09VIK6O0Md19PmWO9hVV4Xt7kCrd+0z+M55yy95iE4Yci0R3t4
HT2PCWlcST5FZnLYEeokJCRb8U37Tf/MtLlWDDLNgYceprAyzkeIklE88bRZAf1C29kNmutcW/vN
sG89mU+ItlRY17cRMPCOVXt83dXHYvfTMngXL3bOtAQ/TSk1iiq4lCFiTUO9u/R2djF+C7zss5/9
S0pEWGMTVI9URRR9dWxGDPBZX9F/gwfenIahvnmD/brtKlRzAsrfNmMOtg/tS6bsoIAu4VseQ8/z
owLbmvVNV2xjNd3l19UDR+VtDCA+1KTnOTyWkwMnwzovjXdpsbEUIKMlRJPGYpyWM/91v9BhSmgK
qZl/rkENAHmOA+/ZIS9LuvKGEEdU7azz1Jsn1eZVc9db2uzg0bTf7S0A2KDpyrswsu9QuG+bUZ+a
niIwi6YqeNb6l21jiyXkk8xpKd0hiq3m2JXNB1RRbsxgxDcKYXWAaiEsMQp89pJ+sysb0jnMyty6
tQ3pNO+HAEE0DowtM359rA53r49wKTNOWDkUay8hBAE0A6PN3s735JccAMK9I+3mj4+F18Oo+PSq
QcjWrU8mfQOu07+440wMdz8bXoI2UXBcnF+1xZsh+dT28RoGMlRM4Itxs0tBVk8zdn5/lrVa8BZr
j9LgCG1gfEcy/+DtMPGDebb6txiSXltat5lnYLXPiAAcUCuJTF36QMU7zq/pwXLBmu7mOUhoYuP4
D311C63f7GUG3joau/YsY4D811lWrOXQBHF/qYEju8RG3cG5rKz6aI8fBZKHVhscaS4iWAqp1OFg
Jk52DJlBnkDWvoZA4MOlrtbD9tuMS9XxVyBgl3FEmfiCtuwxS5NvhFZcy4LyC7IulPDi5lN/+9jk
KvLrthEz3I9lRIvYB7Pn2aU7GjGqK7JKl3ZXn0vnFtjgc4WoQNWxH4nRnerU+w2oOs22dND6NGnS
oHqdi/KGn9j3CKb32IwJfSTOQNWj2rxhbHlUg1W/TRpXgH2pQ/s8B8nntrEpOJ25zL9pnNsErBOO
F+YDvf+bg/nmbAO8oz7DWU+sCKxTDxGxqNtIRDDbV8Ooj84ISaw1b23SIcc0RBabth520b1eYHnQ
yq+etOnxFLz1Nz9c9npUstg62UZsvyP1fHXW4IDe3VOP/o6V45Fzpq6OwWFL6IZHucQ06rdd6z2s
noI5lwMlF7tz8NrpFKVJeUWyuLzK0jYVNq7+ZGLr3oRLvrjGOdzMiC6OP6oOGHDpP3eZeTam+pRx
bxBArzLa0DKeaoMiOUkSjaw3OYp1V1+R6I1i7/74fwZ11DwqXvCL8mw1hwbW3xS3yIYkn7ptZ4Qs
k8Rq4X+qkW6Xqf7bh+qD8ra47JCT5alAK7mmFkPKGGeV2OXxjrtTrKnP0ifYpfcaIvdgsl1E80i6
9toS4A3t+kHB/szQrj7ZbwNakKb/yiz4J/mEVnbSK0+VYXz1U/xc0J2WAkR35W90j+11IvQA0rv5
8K0dMYpuntkAlM9PUPtOaBtEy249O+kQLXf/WCc/huN0sGvnHaICcFl5u3M0fYcz2FRUhn9hEOr1
jolImvrYcQgzfG6KAUO9AaASPQd2t5mlF9KNi2K8EZaM7dyhodzfAr+P9PekMFePLd0FME2YxOZV
1ssIviyfTsNwNAfQLcqFioV7scBK0zsiQgmUXaLxYPLR7GqYSJN89jwtovVznxS3pDKOtf2ByOa1
wVjXKVzV9lwn2znN7fO9x0NuxM8NRhlvstsZ17JnRD1aV6iYAllO/LYp6qv8q8xFi/mG935s+vcc
plO7cP6JZZQwoM76gtAH0yUYFeQOEOmmP7Xssgmr5b5XiXXO2uKmDaUHvJuQ/WZKx+Zf8124tzKH
t7TPLXtA4ZEiimnsccv2cduvWX5TWmMk+EJa7dodZ5uzPHRfMKuPDlSdpePQlOW19qE6pAFjZ0ga
UJoYw/os497UY+Rwo0jAJLZ/kl3VPU+EhK7/S+iaB0aUXDuqKVnevkLjObtwpBSA17s+qsr2YBqn
EipqgrJ5MMPpGf/KU6pud9SzS3F7+tpnXD01qBxRVrowHdPf3+0gGpby2qW4AWu5KhzZZsBwM/zS
lp3L58SCOrKrbwqcZLAVnGqrKjRM7Devp88u3h39eLvJukLrvLS5fah3H3qVXu2/gI9ddGaXPIjS
cDohqHKp5VI5GNlyTpjtWJX1mVI50SRVza4+p/f00wNeL9aocBbSE/ZggdvwAeLv+a3djKd46t70
JHqPjwcvLdLpcN85r/GIwizPQPtzcGBFYcUUA+u0ipDVFz+0fnmQcXPjP9ui3SvpRIXgPCTTpzIK
xprvd2b6zdvM690Nn50CukkWHht3fmp4IBQozzIZOq7z6EeyQ4pm5W48Sh/dnTShfCFPeNGPtbO0
dMo+dEFaK6epbo1YnQ4TU63zhrpi31JjaK/lzLaedaRa1O4xpqDTMcKe+plcc7JgVP1w79vj1+A2
ZyPwD874a9YaH8bWnicjiOKayFMnpCSMXEImzA2k47hvHJXWvQdtj1FfVJTaevOHVVrPRVa81aN/
rAw4bhxLpQfABxdlbXpu8rWyfdtvIw5Wz1YGVj8ZO8htXnO6l6oAg+sM2X5ODpNNRFLVz7W1navy
d6r+R/mWUPknlkj/1xoqtlmWT1QA3+IvZMxPijO4tyjDRd4d2JGmcdXxquriJn8Vu93TsI1v48hu
QfZAKzwiQT8n/bcq3vYyCTIgQECkhu9LsB6U2IdtDCsNQBGuse/9qnRYebjyZsvjSEMVJaF87rsO
ndHxE53csx3v6x53ylFrkRqogkNoONGwzdFmkkP6NdEVSmDZdcu6k9JxhxCvM83zAykYCVsHDxPe
cDp/aQbjpWLqF0+A4D5ica5ILJ/zjRPh/WVnnfAnuI6oDdWnGdJia8X/bn6Tuj4zAfXNZwbiYpJn
sXuU9mgNWpvoiYB/QFisgP7oWMcUe+XbQAUJLPK5vtnDXwRO0RuLOjwqXdSf68AyD5SRTqfBI+jG
vDneL/UQH5eyuslA9nF91QKnzTGhif6RG+KEt965pB2ZBwcgBzJQ+pUzBeBuMtST6Xjdett1/qWy
MybZkdTb79r/j7AA9y4oZ3Na3uUrTtKnrnRf5EUVYZnd/DXC0vTc5hD6v64+sIgQmnE96T71meql
N/3pw/SAJFyPlgDKTcSasT192DFrMKEayh6QIe3IH2Ib2WOzw2Vk1ItMJiWqc07+DnpuOxj7O4l9
674N1Q8CaegtR1m0O3tteGuyVwb3uoO3jx3zLFSnru33vEkudH9dG6a/pBEqZFHjMu8g83KYrz+v
Ow+FCEwqr67gZqYZGACJVUG/qgGdZYmrk1AknU95TnriKbHD5WXvUBKIJoJGbXfZVxkKGYw+N1Gz
RWYWkyxXsd7r224qCTpTIgpqzcEFDVcUlpbbeF/emG+O9jGhAuGVPM/k+5em+gs1MIPvGZNH5nR3
7ML1sUhtFr+i4C+tqc++K0+0AZxNdo3uYuluhesdJoMQImbsBOIBciUL39fxfAtD7M9YnRbwvmyu
4aN7UZyQsxnFNd12X3oGctOoPgNKXkIGcA7udnYy51y490gh4b1woVQyBRuRasIb0yQZJtiQgfHI
v3MMzNTGH16nOXv/6IvbmK4HH8yjbyEt84ZyTPIg8lc0xjBH3ED/CSeFcfG75qbEqUtjxAByxmmS
HRH39iAJwjuEOMqmyDJvZP5jXDwMpPEnUlqnR7jLothefs0hXwcb2QblWKt/hUV8hWGKVQYfRik5
Q2pZkZnsxaNTcCSnJRVEtPe58axnRbXCB9zSj1DHGp31eRhjcn32qIOux9S+NisEjvBhI2VrFbpa
xXrr0pO7JfskBFMjcWPOwNlx071nf9e3IYLEOXPxLFIq+do/22Q4KzXSFnLgfTe4XuEmKNzSKpkg
3+qxAn7UNDkaDfX9WHY/alWUu61dEtlb8y7LSQHqIiuqJ+gjless3cGguJqY+c0m1xuWhPkKQvE4
CQ9DCjro4cIYiHUn6bA4YAL6UhsEg7x0wFIl3q9TgSgAj9QDkxnIDhLn3SWZcNDrGp2AJB+nyoEK
FrjVdrZPLOND4YyuRGN2K0RIH7sDCIXG9gewi7rjSz0YT4IN5dymCZY9W7iv3HdZ9tylnlKbzzLK
uht4QfPmnOXndKPxBCBQA3OlRMp8zNAyS9Es0cfczkZuX2Os1BhWR5HrW4XkPBvBsi2ggRDSWg2b
OVMkiBOFqypY2wCp8Ds3v4kvS3+/TMlrsR26dDgIenBZqSIubxWhUmfb58JjtMpufkt4tCEBaELK
btxMtqPP9kaB8uwSyVBRe7Kr6ZVJ2CclmH5KSMn1zLoe7HlokeZM4YFBaG90DT8Jm7Zn85ErKDGQ
y/rbdlCCSHrjKLMkV+/fYdqTY9cK8Nv2naEhl41+u5mBE7rdugRD01h4rgRjnJfeu3cnLwW/heDq
VfNlapoHpCujd2frtzSnNSTqhW0SkDjRDFqhHaGb0s04eBoX6gqVM0Hd01xcw4nq27i+yAZ7DSRV
pPLlGfXYWveODubvMpub7x/ldXegtBOJDH3VN3Nx913+PuEYnJig27vpM/Qv7ZJPPbisASAoE3jZ
P2ZIXfXQgnqos2j3MQfVj/REEkwGCn20GYSMCeVPYrgLgKIu+nQEI+B9uprYBFFrscr5dh4NhmQ1
tpp4b6oyFDhCnQSqeKAH43MNbq4doaejrznYdVeKCQETpCSaJC9HcHa+acs8+j/Ay/OtY8UoahLc
jpZzTIfT0PpRXXWvNbDkQKx1xyeXgQH5kavnHIH6XmYzZJp48bLVzW0AKxfSvymuHF9me7lkpQHE
2Jx2AQkVtq5woEDYLkJ1AByAhnppZ7PA40EbQhDzyLrHa4p2MIURtIgcoOepue+TgZwfP6XXyb8p
gmn4GpvGh+v9wzOLV201PXGFQraT33pcVQnhjATppcmQB3QRlKL+oh1xZ8Jg3r3N75ZLnSlHiiIk
9sxB+8m3la1q5QowGvllJj8/pQixti7ZzCrsh7SdooeH3oSV/4Ma02dsEVvw+WOfPPAoVUzGZHeg
ReI8Up6hGhjldvzsMPsY8dmXhXEmY9A+rI4ekA1oUoqIldB6Ph11umSvtO46n3RVXLWYzqBRqtbr
VuenXXdSacT3PXhT88Govx7HoKlOyrDKfO9QX1sJIBwmBfvwRQwUzNvEuk1DCxjO6i9EsSuzxbK9
zth94sdscd/Kb3pjGUQfZ5aQtA7VZ9HFhwcImrMVMKH2hLaiRfKChQ2Xct9DvKQknDHRRruyX8vf
hABkYEYZJQ8CLr1ZSjqjm9Hx6wnHTSAPC+hjDRDgt5j5Bz3XQ52gffyUYvlFNtroyacJHPWZaVhT
or+ly8SIcdytk0SWAYH/ftaCMQ/9ovdGmin6cHC5QlT9HE58T9kqXk75ro6w2rt7e3W63cOchbmP
KabVBiX8KUBqnYS6ALTSQ6hr75XQkhpdcSuIVzsLMgJGhI9Buzmpxz31ca1QBULRZeZVpkYXsqIp
SkiqQ6jl0LPVHdTfaz84NyT1unMU4+E/IWpZd2e5bXmtxOCtkzRCWvRYtcVznOUH3ZG18PvaoC3n
e0hpRG9RUQyinHMa/PHLmwFdZxJQtjD7O7EpfGTGp5JYr5ivHE/CqoBcwqXGJEMzkApQb7qOX38H
Xc7wl991oc3G+UXBFK2mp7EzPhTo1gtObqNFzHZe5MFCsHeP4Qxh/3u9cTAmdjlJWxNbFxtXQK5J
aJlV04fPOVS5cmYvNlZyCMGM56E+6hw+jBNrpL0w1e0pmOcXQy2OAMQP6zAnZ8aihwNh/PqXH6AV
l3ZPl3GEf9m+KTD3qh0i6hY1qJMxckfb12hIvqz0tlAC0JUkdn4Nq+EwwgZef2KSLEvYnBKvix7e
uyHswWu35GXhbO3tifnM3BCxusz9Rl3Nwnno6crGzQ78TLqgW9hyZj+8KtTIyXAWagqyHsK85sze
O+s+Rn+KSaKl+7ajGigPhOzFbQFfHpinWBkG3SCYEmp7esptlT1XbvwaF/bNocSvPTMKTSQmLTkn
d6LPGY31sTgYRy2a/kg7sm/dS1LiCSqK3W1wzfFkPHCl//cp0kkgsfteZ87xHw8Pxf7YDSlVOYAS
Yt4Y6FNvpX0/AS1Mxr4t+4tFrSkGAA6a3UWXLhiov++iJf4Fadx9Y4B546Zm4vI+bW874iPGKZ5j
UOoUZWOKIbeYaMq50KF/6VYCMFILfY7uOZ2ao0EBumHqKGNIgheHFNT58rqFE2Q/G4FIPW6UsrNX
gmkv+fLb8aJdI8taNUiXql5cCu/jPhOwF7S4HtZbS6wlrdHiZKpynjDLD0O/YOhzks+OTLBQPmbD
ejUgzigmlBkoHJAmo7oV03wp0QwLD1rFHfGQWoJky2SKzMa+KWSkS+ep8wgCiMsy142Qbj/BOHrU
9oHsCYVel5B2a3ZjSKTSYwd0dHWxOzyiwjpFCXURRuD4TwwC3k8k/ep9HFLjkI1UW4mH7ZTE1AQw
9ecXNNvfLP9gzyvDW+NLymO0ycyQYbioBqaXorVKXzJP035YWT1teflmIQHPwmgjKmdcVGonhKsE
YRjltSV4D35hyNVZG70BxZxAMLXhA/LvKurq6qZOT9lfGbu2Gpm7wrwndznkNd38Ke5jYWAsceoU
HFJvoff1lgfbbQwIYSMmN0HyJKi0J+TG55M6Q2vwz46Oo53D8GDCCQWVO/e68DEBaHWawWLxMRwT
s4fGC51w1J9wK5n1EkD0fLyaym9XQI426DrgLh9r2QD4UqaxeHd9v7s/ExCe/fSvVtQZxM3etpNC
TmDbLQmvLhCudqZJ5TdMuIGifUuGXxN3+aiT9eRSvVrNErq1Zv5ALONlAd2LyPwPw8+7DAZN/R1J
2+cyCKMCMWUjwOvz9jT6z5VxyZyM6U4ZnHGIWFiGR7zHbnZIJaWWvzAmyN/cY128zHH4pfVvi/ak
fTKSaOnx2FQRygD/3VZPddJcFRs/wHSmhQ7p0RzMH3cZwjoyFcX2fgjY+Hr7NRsZ4mQ+Xr9SVmJ6
qrtzvnfEf/c1fJ2K16laPjN7fGvclgRi+bEPAJwZhLxyJUXOiKDgTadPVi9tf2XGwGubYKNmP1o7
0AufgMF9Mf7YlT/hF5kLT/8d4aF73K3bWdGlDNS8kAejd5YY2atiwJ6wsRuSQ1H9lLSwJvBhE4iP
QmYdjGKk7DllnwaDSvRP4WOTv1uTS+oOvKTnzOdqGWU7Us3VreHx8P8QQye7osP/+P0fto+Mt7Hw
8EiiAIWG5pJjeNceo5hR6oQEw75apuMje+r9yEHki0E9NPx5+2R8WEbtfeToZzSNNmNHe+25IuHV
ZzzOMQvgtgbUbypMgV9GTfitcstD328IUzKPA+3W5s6smsjrjY/OLw4TTbFm1jtReDeP7dJazwka
Ui9QK2A00ZJYZ320sZ8oUL3L5AbuQn/KT8VSMEBGeM5zvaNHmihMJ6o04n2GidL/zYKRB8vvdIi/
65DJFuoI6Gg4y/j1R9KS0/ON3ibrqQS0xSn8lu6aiybf9g3TusngnXz4hvc+6JVaFhm/eCxO69lv
pvcsGL+vWfo6+9tp3V4UhWiL5tjgWfVdtl4Rwt705xPd1vq1drRBEgerPYkRGwKqtIODQdooP6A/
gP12GZqJXpwj3lCHRDGf/s6hhjbly3eDYphh4eb5GDue31qwDO3wznGjIn0yUg4M/AM05JC4c549
wS/8ud7caPvXHOF2OVEdHL2Fx0mx++d52A6KPRXq69fQ0FfxaPi2X4NjvE7fNgKxmLxY38s1rsW3
hJmHRmMw3IlADzx82Lnv2uePqBbnoARCu9BKnON88FxY5APsbe5b6aZ+K4eslZEz1fYPofmE27T3
iuGpodaSpe3jnNc2STnBv16vM6evjyeEMy9pzrqfZWENnlmWf2MUGCOK4ueYxnuZ6qUkZHZozpo/
26I5F+xZbQYv3B1gOPywhrsX12JQhD+/PfYE1rfEZqZUpHpiAsbH+Onb5t6Mxn98KNObbjL9MtXM
JTgHFdBHobk84dcSlkjs7w5y7neqIjqMhAD7lPPLrIpTB9a2kjUam/Gqa2OGx1fRxkeXwbl+mB3u
QGnayNpqj+AbG6CLQnuZk7g7ygboxnUNkLyYyJd+ri3QqvUiSMIa0otZzhGWDMZ+e/OQHB1751Vj
2GZX1fg5cmKelgliiB6Cx/+nsXuzN1AE/t9s3evm/BF2Y7Qz2QrAlmMXRGYzv/X9bxIoqFbA0834
npcGXKO/fKlR2m/9ODK6glVLmRDI15aa2j3EQo3f5ajdOmNQhPtGW9xV77xb/KP+r08SIrOhrlAb
/ltaGB/DCjbEz0QM0QXHy7rP/d9CE9GFYLy4vnlbi+HivSdcnsn1rDR/7EZ6nf4JzChEa3FYwhxM
JPwTGggUvFDHpQkfnDhfHqZgofaoBxbEy8Fpx6eZyE92ecXIl8RGspw2xfchnr/ndLjjDkjLjXB3
VBDpYkm1DfTItiK7tMECSPGkx+BlGdW18YvZQnu9oSxtawCSU7f9O7xMlpws5aP35ke0qYBKjEQd
ubCmKWPr6pkMxS1eervqv49D5x1HN+6fH9/aTU+J3aqZE6nf1jtr3f/ftyD8vzT8/kvn8P+uvfj/
QxWwwAtx/f996wEiisW/tAL//Td/Nx7Q/ovkMS0GLkKETBn4j/Zf898c1Hklbx5aIVIu/9544P0b
IiY+VHeaAkxagP+j+5cuBt9H5A8NmgCdkx2Nwf/zf7C8yZ/NP+Vr+v/y/X8rZ4PWmOsCzaLQi04v
n/av8i1mkNZ+Pk71fkzc8gnF9z3DuUDBghvqVu8mOXhOCuf0XskQ7OnPtSPks735z//UrPF/oqrD
ZQQ2wi1MuKcL2fL+i0Brjiikdd98lKX8/OekRkLBbYlzuvlPf5f8vK7Vz4TWf95TqFsb9QQZTqfM
Lv/9VSAIw4r/i64YvdDwABBsMxE3de2HrPJ/ko0kw1utor03e2seT4FJ92cXG9+cHORwjX9YGaH9
3Gfhx2wbCLRbRfOaDnQMp9+y4c+aasFTEKfPRQM877j/WEpS/TszpMd78zHtfDQQ8pnBr3QjMn9v
RIJyA5aRxn6VUZYN44+dMdLMR1rmMtIQxX2EfFDvof9h+KlBqCP3h/MdCLnZhRlTM+gjXS+Vkxav
M3KGY4LwGbzNIWwRCt++ugpiGOoFNYR/R+oMAUGPR/crAZwR/+as9Q9D+JkkVH6xSQo5FEykuN40
PTRE1qJCk3MRklMZiZTKzR65af+9S9O3NY+/JvMn+fmGPGUg12m8nqEp0HMxhJhKoZ5ZsrsoSFfS
pJ8pQPQSpibQl/i3s6cRkjwPFh6pIlZPoUhC64j+6aL0ZyFzjOf8pzvJVTGth8H9ZCzX0skvkoM2
c1SbDpqZZHtj95TmMOdQEN4SqoMAGQa0PmvK9k2HdAnkMHEVxcFsl+5sdxbDvWHPNsjJxIgxdkTm
5TW3YR6nr3qVXr0VcCcziLj3D6P1jmJh3sHVlcu3u9+DyT6S2xENhcegDiNa9y/SfelAhUSX7Jg6
U9z/6IlYjNNIrXpCjU2ZLNPRHizHmWL+pKLEW1qRhTJPXJSHHLgwWQ4D4CEzGmnzJQMAVHRINHty
cgTnbyKulICPY/Up/kxAuKm6r+ifmUmBASqok90f6j30+tCNeTQBNkVXEKXagn+K5Oilu89vwRw+
UXQ4uwCjPQCpxYw38DKxH3Lzy6Czk9D08cZhB6MxPw1ArS6QK36fXjloB0RjI5Cs6AcqljlAtWvy
VQHuifUmlrgubQLYXQF4PYBeF8C3APiN3ZmHzsyNGUQG+EJMafG3qgp6OEm/Ye3IHZJPO/8Hkvdv
kv0RHU7VdTEzMuBnuH1PKqVLt0g0BhXIRQ9jPBBDxIk6QTdsUI7pVnRvPQC3WCcSOzL99NNxSUvv
tKTQRbVD4Ixxpw9WoBR99PmDxVgymPSxnX428C+cMWQfc71py32xKkYLy4ciG896gGG7zBbj4jL6
XGhaGOhJ4HU5OP7d/l2EF6aDo5okRJPRD6D+qnSGYB4+oZxWc6E6YI4veqkY7uLZm9QQFmoJCzUF
xMYvD/40UWNFzUF8AC28KNINNQlRp6XQV9nHe9e+3Rnz7BgN0Ed5VfVUzBdGRt/exEHsqHlk1D7u
1ED0hLR0YiLoa0OtxKRmgqg0VGz3UlJL0bZMYG5MISNPQvNlAbZMWgvweYbLiCRNTurTzxFqk2+N
tAKexQfuqd9s1HFUAlZ51ae+41HnYRbDfqDuw1iUQ+X8GFANyonQHjx7Ul6RhfTP9W4uNaSZ6PhO
tktlSTpTsypNZn/WHq+hVXWw7O6aQd2/uay7rsYHkS3pExMP0KaOFVPPmkk0VFwdwm8e1S7xK/QZ
4phrS+iRB74H3YBHByNz8HIiWfP2OAeUVmewKp/q2m557tQrQc2tUO2NGpw4EgE1uabkfJMfUqmD
+XtgDBIVvfZdVV+Hil5AZU8bQvTrZJecpuo569qbbJX2mrghWjNAToZrkNSjZBXSuS+pqpjEUE9H
x6shKcm6/FFiF9PPoQ6JeNiTboY5Y+Qg4HLcVPKRkqOJRKcDalDTLKlt3qlx1tQ6S2qeeiIx7CQf
Vll/PyA/b9ktkju7y7CbbyL3a8toR4h3lxTxW0N9deIR6I7vOAXdrqiRenATdVmD+ixKlte7R3MA
86g9I36qoRzEHmRk2DZ2N0cGNd4xNm9J4zHo6UkoqR5bnJLDW90LhR5YsMjTU/LK7yHMgTAyq5bj
ZNB6SI0IiHFYsW5kHMpCSqrQCAY+PiZj2RIHjkCY740CIi9mR6+fqGa7ZM8e1e3UeRcTVudIBmum
Bp56v8rEWsQ6aoXQXzyoaY/KOQIPNHlhVnUSJJqWsxl8I0sYMTlDuypvAS3weYhSEBOsdDe6YSGT
utFq7t67IoPHGIuO3kfGBomMtLdtUDghdRWpDIIjxIm/OPx6yvpXuiwB5mEbtj3qRGlXP5t+jmmI
wWwoiCqZZfFl0LWpGxhUc0Xk0jJ1hgKTYM8NYkoV0B/iIOEA7mwgpsAI8zddm1BWedgu+Jl2zL0z
OucHXE2GVxq7B/DdLkkUXmIIJXpak7u7PCzywtOcIMbyhuqgkSVdCA1MOrxyPH5LKWMxvmk90xxt
j5IqalXfxMAWvqwAAd7StTzqJCyxwgUBMoxcw3yKaO1Rd5Xj5U6ipYK8X1bP/Zq96nhkHXRfihpa
IM8DdeXu7wj2I9MkJls5gT6zlrKbksVzKu/Sc0cdfRyBcV6XOdK6SKTNmjuqomTJqGWadH2I+rng
xpz5w4HKlPQJqF3+rIvRXt9N1JPgE987H3EF5O+M7PM+gpAzl1auXC59C4O9Uf6i0/24N2uHWHj6
zaT+qe3zt98SuUoWTLtM1095eWDOrRZMm06BhfouZNwyRlVOaFyJM2nSDrOZNmTQJ4lsy5jpYIo4
BinpuJYwZIyf1c3TcIBSxzwFgfMeLM3744CRXy+5Cd/OflVKPr24bFQ9U/n2Mg0vNtN+2Oja5Gp6
UNuH1oo5I4+mlIaARk8ot/PhaaRIps2vW7IMOC9d96QXy5OvA3t7PE2hf2KE4nWx8mgYl5NRwmk0
L8Ocf0rIUA+6DruzDKzsSD85+7p8f5gW7KyWHMQZSRueOWd6G3OmjHv0l7bX1gujNH9q4H2tpRNZ
wL2sw7ztuwGSC3eVFMc5MI/UmK86VFkAet0GUOzZZMZM2d1Mv2kL6Iq1JbQK61Q+jktWtccEZoEq
B0wus1Jzb2HCjJTMaFtOVZ9+k/vXM8S+HJz6Q2uQF4BOBnBLkBLtopvhItUNayWdid9a1oNLVlNZ
CimNXCxizJY77U6r26BOAkRwM7LwUbZkwPmbnyK74/zFQRgn3OiGGIOBHCSXP631LcRVePbyVN13
bwpxtYvhGw+wlYWmUNb/spFDcqf86A4wtpyzFtroqTqwqsb2g1MMx4wNKOOoRx0v6WfZ7g6LCxiO
+Cwn6IqQ0sU94ZxgB+xVyypdAuZp/KbdLWudlMHFbIxoWt+2TkIcVMLQNkzC+IVtggbo8KYirzg5
dx6P4MsKoFqpW7d5w4PoMcB+kh3KALbgkd2cn+dqe8umP+9QmPWDByopO20T4cN4sDABFmOUisna
60J0YWsPZd47EQdcdPG5Zd/ygk7Adn4xGQC9cGyMHd6CQ60kwW975pISlM7f0S499gaVrWIFuKZl
jlzB6741I5I9RnFR/5XBWsvYtT6sWexOSHNI0LQoRmJ9qR2ItWwFBOXsMxS8aQeABBIgMdNspx0K
d2q+UsYQqyicB29gjHQ0r3tDwZMFhRtaZj1WjyZJUszjiM4RqyVHtNtBn+DPtENjAjhlFe0RSh/1
c9gv0/bx6JNRgKznqialwIo/1NInQm9HRSKgC3hgdyyd/542L2JmKw5TbBCTGfZN/1oSFm6uxtTl
B1F9A897zvvsZcBq4p+jDaisgeYnTnWTIfE1V8/Get9797MSEBHpTEj3BQdA7H71wdUTSXDdvKr3
SrZvg7XvkT5yMoOeCUA+fa3/NMQyLo/N1Kyf2lDlGr4M7g+y9AP9n+rskZnRjl9TeDO0PcIILW+K
iObafh7t/kDGfs2oxqhDJcdXNiZCirAYSJUUVSs8ruKM6PqDqi2aRgXQBnG9Hb4V3rcHJffFGEjO
daqwfaNLb5JzNqlYI0PiB289cj0BRQ/1buqsq18udHTWz7p0m0nTuX1Sbilzp7tUcXIsjUj5lWxt
mCEU8GR8objOXsMt21hdzKkMieyRsa0fW436Vu68yQPIs+qTlNSszQqc/yb/IYeg8HAY5/9F3nks
SY5eWfpVxmYPGrRYzAYO1+EeKiMyKzewFFHQWuPp+7soZpOs6WYPrTdtNosiqzIjXAA/fnHvOd/5
rUzVm4mlv0qc+pAmOS/fakHSfkNHWO0yIxmPNB/JGHMtn22ZP682lsZu/F4p6ds01gg80OC1dQus
cuF5ilfoAZFK3vMMpaallJhG5jVxcBR17UxMeBgdUTGsbEHGaudG1RqgNqNMkVZevTdHT93bc7gb
+yQPUr1gnkrCs9F01W4mq9epvcfoSdPx4a4wThfjCCG29rUmnPdWF7aHeRxgez41Sm4+tpZ3Wosa
tUf2mXJQHFjVz8pt5WYz7DEv26SSEcRJ/lkSPbl5bh3sbgjSmLeOhrj1swKCqLJoJEXrBHAb0zrv
W3F86Q3FeT0fkK4o9Gp6TbmGCiTHiViwceypLBRfR7P8mdJx2PV1so9tzfHXJHxc9Jzwalq3Y/PZ
9nhrQ0UukWdaSl5R8WJmhLm6vRO0zWgHK8WWQ0dzMFhVimqmbjq+kbu239TRRz716jmvkteYvae/
rMiIs4nmeJb15VF1AAeYTBOWbZv7xAS4QTziFyRE74SeF75psp7MpHj3eAr30TqJBrnT/KbIxhP4
WCemR9e52Vmvw99ZIt4paDkE2jfVblXHV4cwsB7V04XxUpCiwXLWBmPPhN3BgB9N+BmF6RyaNksf
wjH61Jg9zTo7+YgtsAz6FL7YBW2pcl78MFbPadkVyI/5OG4HkrNtnptmwZFhTL9hGYYoVBL6U62A
vCDe5QkIIkvjr7P5PWuAQbNhqhT9W2ZTlFII+jjpaWbtI/5JY7UMQtcp9yRLAd4Jcxe0TnloKy56
VfGV7HY4985X1fjZrPdoxIeYYtMBxa+1vU+K3F3cukZuPIgSeTLoFlrdzo7R36DDNicLLTMaGy3f
Cl/ST5ZylWhuK46LvwRmJX6QkiiYyCuu9jQjuIC81axwEbDqU3GRPpR0AqUBloHF86Zz5SrPIuMc
+pNV2L4brb4YEQp0lyL6FIHerGEgDQGiQVYfzPKatey1qGqISK3x0huaeF/rTXJ1583TQEbpRVS+
JcUEg4ynBVtRGd2sooD/hXN7wGzGvCP2BxFUiPpROAeiLdW053VIuJ9nM0P4OXT3pLfu4oCoI/1x
CjnqLiyKePU7mt3gRP1NlcZiHK+02Kb1ksLuKCbzKJ3usUTDs+3vmdE46IwmWhq+6yY4ycCqcpse
nPabGCZEjylfVmxRInHi584hwTXVEdTOpr8XakHSKK+iVZSf5CSBEE45idVk89QhupL1SLxXtaM9
2mUXhGS4iOpKZO6k+MoxAst7eWk5DolcPNncIMcSscegIVASUSikGc8LD39ortZNYF92ICMwLtUu
W0VD22klBMrBvXEuyqeLfJge2+fCRlo0NRnOEwefDnN17hoPICvvokUW0eRCzSg2KU6ymHvueN+c
ewpgSRFByld33RQ/nXuWH57a+lRbn3LTuYskzBCSdD69hmwqxXlClyfIB9C4SXgp7yoVDNH+u6Py
LOpPQTe4bEXraHipzpLbt0mnOU8ny2eN77uwpXYKdje0yUSRLUu3ow17mwB4UdWLC2NFa2RyZpZK
kKzdcoL85WqU36sYJGwv7qavl+ldJG4yXDKs0yudJhGZivhXxrGYA+X7wYRBUO0BdySIB4nkNF6a
VT//8tzIKDP4cN1S7shSDsbBOHSx8jqb7qvbl1cbjhjNbxjHuBwKrMnc73TB59Rxjflui6EF+mD5
MvRJKLbN+aavANT6eXuS5Mlp89lfmvgkz7J8KtG3upUCU+9tGzmssvFKyB2gPL1/8yisJIp36R5m
Zp9wtTiMd/ect5I5Qa4hcshdulb7BWFfRFm0NYAokychsvQ0tDnl9y9KgouQ35fHTpuqY8/8p+/T
offzmbO+07+KxyJMi10k78vWjSzEo9jkeg491axel/Zm2z+ipTmIQlB0huLT/vUosPruYJnuc2e5
TmpDb9G6y/vJK3lqsx8TG2n2ehvM9sHmeGd4BSBy9BYMkk2izdlZnVDpI0ZMnfk8Ug43E2rczIdG
QcmSos+Yhc+T1rFgxbvVcijB2feBjn1NUaKk9y7+BjFSoo+56T+jpT5Z84vsBVVlfC7QVgpaIl0Y
NJyyN2yGHLB661tI1LbY4qTIafVP9XfCRUGq/HQQJW3FPQZd3n8YYPLTyT736m4MkdwUZ/GnJDSF
a1BE9mgerAEiJXup1rrTO/H1SNmLs1QGr9o316Kfb/OiPTZG4tuWu1c4g8twFXON7GlnfDvihpXf
MWl8CxC9z2a/HJaDs+vc6ZsxQFNq1FXFNK8cEuYXQwGFVVgjlyVZOORq1quFPKkbx58aYZYBF73e
macwzEK/TSfFTxWiQlguXtjDBEm/qITR0L8ZyX8vBjL7DGN4beMG6BKdESOO6WSNaO/63h8B2vjR
l96Yu2vyo+TceLSrjry/srH33Yg/xo4akniLY6aorp9VDgfedPmt7YCx9P3ZsClqqxlOcyrbt96h
X9dWn8cck59e9K+JqtEliyKHArN2qNoaVog7W8FM+AZbAHZ9kZd9hCMEpFb+y6vNdTfb9VFr8AZl
gltHI7qzJuNqSYGjJZU4XeQbFzh+Iy3kOjTlUzVHP/Ttk3B89ruYAp0WTjk7Tt7GmLE6Ruv4GDZN
/eBZ3dEYc1aLcb/MtXWcUbRaDaFVVcG7ORHvW4WBNXToYDFEdByktrftQO8DbTvgGywKjBS9CxM+
q+A8ZvTRNZiVptrq++22rXKXRhsYTQ+WlLxGPzK5DVOrLf5cz29urRR7wzE/2rI9aAUoJQdowEGv
fugmkQYT0bvcgSjZNZ6zM3I+UmnHvwnHfhsa8LrYIa3KY7uasMud90kza0Li+K1Rx/JpfEwUPrYh
5c4LZdRxCSJ17oKina9W+27r5V4nqXKXqwyB7XJ584JzVi4vgbCGbxq09cn+remoBZF92S53lrT6
wQ7n36wehbCSeYpfi5uzAMcceCYjI1HD39dq/KgabntJb9FCR7V95KaJr2xpkU3Z1CurIY8CXLHq
LrOML20/qXQUlvfIsyqIZnxQ1+zI/hkCrVzO20dbnYmU8pabrpTKD9fe28aTxrRerKmcHIqdrRXT
XpqzU8aWoUsaxKS87NKwjKnDT8XJ8HcYDWnCGHWNNH6u15SNucneUBsJFtjeJaU5mhnrh7mwIAJY
tq0ecH6f4N6bXp2Viqb2ls48kp3DLIv9+VAnIz7l4ZjE1RfC0D+azuZL8RJKuo+VOQ9CizGqFTHS
wJ5aGrrAYBrHGJnrNyvkiQy/mvPEWYHfjRsEQXav0bNLioPN9RyNJtnNyfISxnbhW9nK1I5ej8Mz
J/SEDHsVv7PTE91jM/48hwdjmSIDhO8SKAX++jEmaWcyLdz25brfnglAWeoumZQfJvSyNW7x5NNL
T9xefFvYVuoFMJRSfdcy9ZTqKnOQPJjNCjyEc2UPvG21Aye36OrU/WFMWuSDVMB9/uXYhmDhvXDW
LkmW7zNJCfWqjmaZwVDJqpCDg/fZi6HBtnV5ZHMHJ62ICp+YxnKPMetWrISo2y7ywhYM0vCUeafW
YmlwKBcST2yyCVaaq9xmd5w+QA19UAryl6zGSaG4+p6Bt9ft6nvYMlQdXCHN3J0beNBxp5AkXers
ynuaUXZ5d/Iu0A3Dx55800sdwVi3ktER/h7OIziSVXkGRp7TJs863OhDjKF02bVT4+5n8aMT7wMm
TcfAGAPct1KAV2tOgVRVYQS33ZuSGBE5N8kpiyDj1WpT+E2K9SnuedGhVz7bpGLnpYnqKl4MLhHz
TJSPb621aIBJRxpIdhc4mvqV1NUfrqfkhxJ3gYVX4wjgh6k8VALiaeq95+y7WeW7ux0IFAAwvrt0
rNpa+B5azuT3nEcYbgn0OyZsDERY/Q3NjxYn5PiUK/thid5zTCd0t/qHZaox27jr75OTtkHq1hxy
Ro104BJbgWXCgunM/nvsxkwSAANqe2dqM0kcSQZSd7nPa/57M8TXwq5sf0zfOSdj684SvyrDZq+j
cevGIM2HXd+J2bw0MT266YurD+mODsXBm9Lv2UxIA6BZkwpPzWlTj40d0Y5ftbyKd4pLyZXcr6+W
0l9zEqN3M2c9a00ht5QoaD03fhu8J++npoIj1sv6UHfzAUXcRe9YQ9kuQLDThi8md5RYntmwP8VZ
xLQyTQePLmTurl8UdBkoIgkwYlDvyIS6GMrCiUb5kakasww4dNWlGh6XMVRwQziLCy0udqye/ual
hbarNO97WxTxrl+Kyh9CbhxHzRBouiGl7dIFNY/PU08d03fK+Ywa5JM7oXlMFe/ZduOrs6J0qez5
VBcIUHIvOw1uvc9KRma7OgHxJskeKDjp8bxc23/xMKDpqfkZHGXtZzWbkajYM4XrfktzeXa093Z+
VnqCuDQZRKjeTRJdarwuWZx7fJ3xtTMpTaQch2wsCmNRQxxBM6svVAKa+E1NUdHqxofbOkdx883O
oc0hMLNHxryVnMx5PDnQQue1Pk51872smn2Tl2SLDET7WBwFEY9R8o5qqrh1FwCdPDiRDfMybHZF
ax/Udv6y4BfwVVK52yV8yczk3eh05O7VaUk/De36GyHRj3V30ZL4NCFH8JdorGl05Tlz+HB1e9uH
N6hA4wqstvwZISzH5b34jnLoMRT5FtNEVCXTASksPpMQDWX04pl6MCru58R6b0yTqkc67il2BHHU
fE7DnhrB8DDiDNfcMZhaIjescjfqWuLnoc68y2j85+ofJFX/KP1RVdPyVM2hh+7x5n+SIIEbVaMp
VArCtBbcbaw9slfStPZV1v9V/uOfv+H/BXzlDT2NxAnXI5NN1f8kvWqIxCGjTC+OxUiVKK4xHLnh
NSHIpTM/Ki3bLW38WxQP0X8RnmhK8Pbfhz8itpKkXUslQsxR1T8HpJvsmVJNWcojpMiKkxJzcFL8
MOr43TXYvRrIu0rbPC+NW/ix7J9MBwliseLQ47JEpuZ7uKCppLwqFhNiIpKluJ7vOX6VJDtmaUDM
BAz89dS7O6Xnb72F/2mm5b609CbYn8oqMkx8vZEVqqNITJq14OLG5YMc7x80ABp2SL0jq+Byb7Xi
tzBRFT+zeFSxpPtqX+v/xe34j64KojsL9ZlBdU2Vv/876Vduz1YUzoXkHNC8Ygwo/XxXreUPzds/
v/X/wVgj5Vg1ALSTnayZEtr+d++VOG5cpXQWj6U2v+btcDGr/pKzFYFje9HYyP3zt9P+FALv/iGv
001T0230fvqf3i9akFsbChEfdA4+4nj5kNvVqPHj1JL1w76vS8cI2Dn8Os3dbW/+L9Gr/3+Ujuq6
63Gd/3Nm9f0japP/9fpRfE/yb+XfK0j/+qu/9KP6XxzVBJ3hqGSdAqee/j08Br2miT4UISPZMX+L
kSVn20XT6XnMLKZuoe/7O2w1CTSWraoaOVToHLV/KTyGDpbMUv8wmdgE0Xie6ppMZUybf8JWx0UJ
X4F989G1+p/5Oni7pFMXajXUTbLkTQshB4TrB+mU6mGx65iCdXFQPfULEa7WLTJRDsK1b9WcIy0b
1Uo0iommA4WNOK7VOFCcG2V2GMMUD0nP+wbcfvSWr6rFxq1oyKvWs7emg3Ol1Agw1c4B4D9Ut574
JYrAhz/6+t6ZGsKldOfXdZAE0ZM0SI1pww4qnvkg4nCrba4p5WGlDI+ik6DiU1B4kmYNrsSb6IwA
dD+JlcwgPcOyftYA5msz3i3YJwvjkwrO0QzDnU1tOZxXv2SPJ3pwDQwRNeyL8lPUjBM4F4udE0Vk
OQJnBo2XBIgmnf1fTr3YUzil0Usl9ivKr2Lnlb+KDWp8If22FHDYvIpPelOyi9lNnFomji3xMmQL
i+t8EjcCDdCXLANmhgieGNnHZm9XNCvxCYimvqcSLNDFodSOPT1chzbSSuFLNPexo9yWijocjEd6
Vk8z3eUY+7n5opXdUbfYpsSBUBtFhAn6YseairBPvYqKsYVTNRtncQxGnEZJC9nLh1QmvHWquyuG
92l+mRRnE95v7h2UoYI5UKflnKcgfswjCBMxNXFXX0Q3Kj8l/yyC6bCdnShXWUnucvcoQbK/GvZy
33X2qk7fcSyh/o3AyxSsLC1Rx6DN3KMS6TirabhYFO0JFcMJ/a1YKOSl5frmMXDAjBgwjHcrPO4+
yMfoLpZ/uUElPyVXuFq7czi8i+27LzArcuHFIrf9GM63kTgk+TYFPpCQFJpVHFR8FrEJikHPHH6f
6vwgXW/5ap0b3rIMtFXZXpsuuZFR0xbRy+iExzlVnldgg0JEmMkpR8XGvh/ba6Q8uJNKVcxr/SSG
2DtoBQlu1nxoHVXfqQvZDI4KAHjV9EBt059Jn6v7ujbfK6OoDkrrXSbHPoYtIU8jhPY87MT5gFU2
/7p2LfzxKf8aaQXntnkA16m7DFmLNv9C2duUTKTc9mhYqh+eXu7Y2/UnM3MDh9YvPjHAZ2FMsJH9
nM7tI1rqpzn9Brqd14DBbvuhYnOi1ikmG+mLdEClt1+O86nTzvWwINfRNqqjKPGk/yudeARKNB/b
g+l+EWqjOc7PIVZmpxluIVtJi7jTUAETUV9EPCP9dxELiA5H3sCxTba9qy9/B91lawGLakvUW/Iz
A6EVyxgd5L/jzj3rMU2P+ZuihUfpFsdd8h4Vl5xoQ2lTE2MICyv9988pr+DoUFOJv4xNfM1gwzjI
9haCYr6CMmu+Sx0u1G4tkTnmHAa5SSFAGXRSRDskEOqnCntbbtl5wEO3i8X51ogHLsQMp4krjuzn
0zKmJ6/xnjsVB17W7kbx0fXiqCux1tXep1Wcdi6WO4tDg4cFTzBPBpa8kmGWd1cVo96MYa9VafEW
TwL1iYd7hamvpHFoYvJTGaoi+VvGs4cFcMIKKP+s3TXDtjJUqIWIDeD3dOyDBjbCiPIJ9m3eQwDE
Qg+L2uyWYz1MsCDKv8vfW1gTHZ7mHAWIjmWxTh+lNx9xxpJ/aoyNOU+DfNwE9aegrqQKDQbpKS8o
VEUn4S6NqOFi7JIttskZ+6TIHOTDetgqa+yVJuo4zJattvPyL9FHZAXyviuWzAabmAgiSqyaSf1N
BBAiGWCfesjTxxVbJ2XqQ4/Nc8HuWZtodumITdhAp2zfYQptIxBUmETzDDT7QroNmp9WxcQ3bMBn
F0fdecRkKmosD9Ophvl0xIRaYjBCaSM/L1KRqCnQ7Y4HA1W8CLaFGcQoRhUDqSfBhsUnqbLAwfi6
YIDNMcIKT1qYSXIZRdlccZqOMc6mGGhnjLQawdlMS5FLCg8dauR+MGjQVZdvHlPRgBe3fHMx5grB
2cao62DYXdlwW0wjVbRcYgy9U/hVhxsaMofJj7ViSGdOU8UGDMSRlzcwBwuWT1oATgxmiDOe1+6k
oq9jjxNMNHosEIGso9znGutxiwVZINSiVnWxJvdYlOXvZVylWJeb8dxhZE4wNLsYmxcaA565aVtF
melhK2ixQVe8usaCZ+DcBCmGDRMHO7ZpKv1YqDOMflXylGCshjN0UjFaEyqQxajl2VjQMDqp2LEb
nAMikRdJiDS9ZOzH2Ld5zJmVRbYigEq5/sJ8VZyva91vQEGRVycYwr3VV1l4pXkipC7pQci3FNml
aF3L7AL2+CztSqFJGAl6nwlGlY3/FFVS2MwHazmZVXzgvB8Iykl+VEebKBz2mpAEaQ5xU25M5Ujv
WYVZeeVaSXvOQx4uD4aMkx4Ndog8TuQg3mL55qztm7G+iga5j/0eo32K4V4EdS0GfA8jvqgMqS/S
XPuDTi2gWg+BsNxJE/H7fHHN4UHIwKLlCVn4RBzr6K5fKMPBFea/AOKETbfQczAR0hOsITJSmEYb
e10efhmZgg8T0KN82A02CoRgjkmZF12/6Fqceniwo1cZzfL0lUAMIjfex0AN8mW8EYVHx8kNVKAH
NUsRcwcyj7PMK3Klhb4mI1ONEVVvMA3BWEi3WVqRMSJBaXK67GekN5ob0IE+Ro+YNVe9igNz7joQ
KPpt6JCYzYSo+WNBuhqqyw1zNaOJgrFrpWh9k/A1DIPEzU9JZlxnBEbCLuhXBHwDO0AimlWCWijd
XaVnJ+1fgRB1EbWgk+NZN3lRIXgI3UTIhjV+XYHoJP1r8aiDvBCTrDSXUzV6oStwkR9W0XwJb0ZI
o9LJF6qOvOxc5sAEXjsWlizKz8KcT1welE+/KE5ssZWwZin7SBAmy6/L+88ImJBQXOY8YSMFkoOX
E52BAMJS1IspDo9qfaiz5FHeWXR6Nj9OutnVcZw70Bmy0wB3TFvvWLT5XVySvWeegJteVKMh2wBv
BY3qdcifEts61f0PRKk0y7HUFCyQ61v9osTVSZQNwjLT3GtDYprELgjURf5YU+wzJtGLPXI1fyRx
R54IsyTwEWELS7NVmq4EYEPlRTpBE1R6YdBPlW+T2+/tjhWcdINFL68aSR1uC07sD1oPKTCUK6xg
682Tk0zzXHIkaggvVqM9VYYXGDqPNZ+r8vD7LO7F7s7S/BfI5VA4B1XcUoPs4niDudwokiItkGd2
1eO7oPxmkH7KQImZwDBM6le9bG5KTkIr0sMSkWD4NhnuOSISi1Cbvz7PA7Qd+XeHiLRxAiBI1otF
xC2EDgLATUmAlizrVAf/nbJfEjKcTNLycAxZF6QEXwmDZhibq+pOV+mS2lqQlv1DQ7hPKgooNh/y
YLClepGbG4GHX+ryXOPe6pmdk1OStg8OkmYZMfL/AmmxkMbF+pfIc05drEJ44MihJ1tih9wzGwF6
roY7GVwydi2zfpT/F8pZbOYwGUfad8pRHZWbjGPB4hZoYgc4QKyWKhhQ28BUvl6FVTU9zg2pHfZG
xBnT4iocz40Fqc/5RUUPEm7sXQEziVhD1/Vjxj4qrqKL2X+e1vWgFYGDQAmCY+Q3jjQCvPEaRku+
62BMti1K3m5O3vrUfVdz/dh2Fp6bUKGg0+Bac46LtVL9hCHrpa0erOYw+A+/g/+lQbkq3zBffF13
CfqzqhtfozGme09wKFxjMI9iB8TinDtfx34IakW1fE8huREYwaoxdDSjhqOZHoBzJ/nzwt6knCOW
KWAW7rqj8Rh4YBNdZFVxiQ9fTw9GhnBOGx/CdP4yVh3Wvf7apQc94bjkrHAUPlYiI0cEZyEpeqrW
n5cq3S0kw01tBWgk27Vztx/Wddfqmo+M6YKqc1c7y21y2n2TjQ+zy66PzUVVpjtd/ym/WqxGYFBq
H9WKcrjJgkuB2LyCPQ20ZN0hAQyQFfpDnBLpV/u54wTedIzt4QEv/GHV+j1V+C89y3JOISl140OT
0H/rv5oE2I11dsi87sxe9B2EK9PJcJ5FdzY47A87xM9Ymvt+n0Z8PRqrRBp/Ym0LOmnWou+yne6M
+V9xd2mo+RCWdt607rI83C3BiIUG8USVwTrvgcksO6M1g84BimIYAVJnWAfZYfa4zpQrF8CmJDxV
0fiGIeZJdWRR6PZyAef0wxVOGwWGobKfHOV9cKdTOdZvtBzoO8/YUxCLNmaQKI+mo+zkSiuJ5nfp
ew2KLZvv2pQc4lI723n0KN9HWfp9Z6V0qbKAsC9G7HxqB1xidR5UbsWOfwTZYXFbiURCkTdYsenz
tR5Xvb9WiHh8CkHyPR+9Wj8yxu6eC+NCJfEOn+FCQlBQVOstsbSjIt2bJsOvS5FdMwK5K0rcvU1z
h2f3sYQr0NMphzeGPoox1e9CtwLbDo0k1I6GzvdnOMqoXUKd5Nso2tlT5Ms4pCL51pomI10J35Vq
OJddt29LIjBdBOfEnUIiSGnKp/CeiKaIXpqJli1dxFxRucXckIF9rKpC/Wk//+sVxf+3PLz/Tt3x
f6Ab/a+ZdjQS/vOq4vWDYmL/j/XEv/3e30qKtu1SA2RtkMw7XvFvRUWAT6prUzi0yYqmnId3po//
z/+2/4KSxKMfigXOsg3PphL510Rq8y/UGFWKzFQC+QuM6f+SJ92zKV3+Y1GRnognhnDPAHFOYfEf
6+OmHnetwdaRnnb5MG2PzSas1szw1UH0qM/1pePBSKqKXi6RJpRIxNDbgtDVqNeJaWedGqQlLVns
RNJAStW07dAvh38xlrmsKeWSvmhW4nsU6kS3vbgqkhbvvHjeXq3ec/hTkhmxYocTx4DwNASZl/HQ
FvNyKEGWjuizatt9KKKDOqYPIif/5ejjAj/MyHtbaMEC99koIFCEw0gQdOWTuEfFnDGXrPoc/MUg
lQ8IQSl+SGJKCua1S7uz+BykViJq8c3+wurZ1ADrrN8apPBGY5e+ODlc6MdGIP60kg3NmpmP8tPo
dQjosY91+RVdiVYrmCPaqyjLxRk5FO8WrGWxC/TKcVYGkFT2Q4f+wSfNPFhZatKoO+l1h3WNiFIu
kpgkpOan67ApYDwTl4VYPgzW1d6pM/YTWNACM5FaZ6VLgQErCrvn2SbWxP5mQpKW3YGbD68zhGnZ
itYQpz06kMzTCxzqjUIGcExKhsISCuFVt+Y9l8oDdokMmrXEdrFOPJTaSXB3CfbUX27xkc2iFDCF
1qKk6jmqzuI9EaaX8JQmSNoFJVjd+ioluc4Cf5N61IwgsnBC4fguOyTZDgnhUnYu4YzJlLKQEJ5l
i0Tw0tU1tHO6PIt8Vrbv8j1lWyS/rnMammCCW7DBdRjhFTkDMh6lKNRoIYg4rgkCf0kqX9vf5I/F
ryq+4tZhCLMrFteHmNKL5gcBMfs5+lYY9UWqsQn4YzEdSAVMxo74CceVnlG3Rf9MnEjEoic1NCqa
9xS1ZB9t4Sgrcv6iOCVlQQLC9CKDIOm9XWvEm98y1bG+sOETF6GDGRIq+wqdPYTS3vdIfkr15CiP
UhMXA4OMASkaR+XwqYf1LhdYKAFyDTpY8B5M+JFSUA4jXoa7EPXEjSXuPbF+SA09M7tL8a7M1YFa
sMcPCy9pYwwxGn+lonVQ6vP8R6EhJ4ZdT8GWw+Qp0tJjjHwFYQZePXzXWDxEtC2oIZvaVA+6YPku
fyLnLHEzSn1RLFRS/pMrLn5GGBvnFMq+Cm2/t5dn6RCEuP66udo7WE7lDoh7I/KGfVNSdUYuLM+n
VM4HatfhWl+TNn5pvW+U1xE3UiEiA0CYCEIRFaKBHCw9sgISMgN0bJ4aGQLyZ3IWk+MPdhgs08cZ
t/difBO9uYwemShkwhAwg4x/0ZjLFQbbFGjkGCg1gu56L20F+eMaZ8442NsDINfQWDlaI7Yq2dkK
VlQnLaEhNcFcVWDsqG8jjaRyjnOkK0iPQNhvFVQiI/wQilpFFkObvcvOXkCTNUkNOX8sH0jYQ9KI
8Eh0aEh2SEl4sEh6ELaRdE5CtT14IgninCaYA7GMSfVUirGmst7z0c/79CVEvl1QQslpLQwmaAjK
9ra+XC34GVz3cJ0YTPNF7psU2zXKTxZbnj+AjIX7XJFnUWBglgdWrlWPWczsvKuiHVqhtDMC5Kfl
0m04HpeKQER9usbDQMGGLA0DpbOyuDjtV5z31qN8SIXHfA0RWbg4DkY/MSPKU3+YUcWEKI+wMB5k
dhZDIluvp8km+wdznlpdh6k5iVtJzJsihy1aqi0wq1pyQqREGXJDLPureADF+SgTaVW5F4agmL+j
ZLoLnSkxqiugihdpLLQe5FyErrLybPiJprmuNvyJ5lXuQeVqGxNKHi+Do55NAUc5uaOx3QkroZLH
9FYh5xXElop7OyE9ZbFvDlkqDpkqgraWkRVDthLClfCPZIIUZ8Myfhgks1QS0aKS1WKT2TJSJpMZ
UyiIQlYru0dFpzhInVDYTDIlsLu9pTwhSg4PzqaI5c/ZcFM5K8t3FtenPD8ygQgMs1Wp/2NMdIYv
UdRcGh5LJ36J9OjSkkgjULuWkR2TVDOhqLNH2xc3oEEZPiLRBmFXEGn2g2CeZOUsE9YuxmdPEo4J
WUm4s9LUEV/ir+kX/dGdAsBhaBBs6VTF8VjJeoeuhZ/BPkgCT0kSj1RspaDVMhPB6jqLnVpmDVP9
6oHKQet6MzLjSVxqMx5fozQeQ3J/qujzQgqQWLS0iR1GRTAF7BCEMwXNMGkUiddRlXIWpWNZr2So
TmQN1fl3uewpCUQtSUQ5iUQeJVHp2smQzWIbxrODxF6H8XWURUAmf3kT6Y7UmE7EtT6oI2fau/gH
JWBxxpMtNulUikIYhD2UxbEW+quy6+FMSQ1QKnUlF5oXfvRm9SYbhh7DhTqGuLhsMsWrS5bWN8RH
DyLqXihXiee8n50zpWSpgUpFzos1XHuchw1ZUOfPSgO7izEq+SvSK5gmIryyLSfPivUnqfYK937I
uVAO8ih3IBv2Zxh9SOG9Zp6Ujy0C8wUR+RaKEalPKf0BrK14HfdDBT0n1QFDWg8SQ9Lq9E4VayNj
iNmnqN5muziLp6GptRvHqY2rXo8v2cBZDFm81FKKrjspQ+dLX8KkN0DbYOq7LXBLKpRSsHRHtmJY
o1XdOLguAAnWV4nFEL9lS1jftpaxPVs4xLJHpM0ogIxf054Ei7VmcttSO6Z4ehYPpVSZ5Q4VVkal
SCbA/NxHD5wsSyvd6rjiyPXMN+t7l4DEKDnTQ0xw6mNS/Z6p1r5wcMM3zl2JqovN3qvDOCE2StVj
O8mnEF94lpGCSPGf98na6UkmpHIZHmTXF1XppUiYKP4wyYv/dOswsINy059KmqI9jk9G8Wakb5UR
XaQPnMTpg3QgZSzKoN8q0Bp5YxUWcZTtJWsxm1+N7i/l+qdyoCrX4jxly+1EDpiPd8mq4hS/lYkl
X8eIPNbdjNx0uqbkcxph/ywNoV4jB5NtNF1zGViCM5HUPAmpSN3kPtxGRqGMDlb8pWZt3irwgN9A
rkVDe5fBbMXhaxz1Z6vZRxFoh/FJfFJpaTxIJIlAP+S5lmp6qKP5Fwk905/QMPq6ozjY3YV7UaXJ
TulGOq7QVai2L+HoU9U8ylIhl7uhTj31D+LH3nzCYXlWCGJWHoVKIxOLjB8hhqho1+uRZhmTjFJQ
RTa8u/xMqOqISak3IigH6BA1nKwDt4JRiXeWxp392L2o/CfivosSm1f5HXkOGzRy9mT4akH1uarp
XkYPiu48zmr88GtMhi6ApHTYav9h5Z15xZtMeFvj1IHDgO5Uw6VUUwdkJLMxqs3iqWqlFM4NYXZI
S9+t1wdiUfvwWYr1I25sSbXQgd1JK9Dk/+cGIQLtgcRGLiCFeSKujd6XnE55nZbFR8ZWk07PcmOW
GgjmdBPOQdGhSQZBP+MMioZo73GHut56nEsNoFD+JNmVAyas3ApPy3qUa5lRrxYHttx9ua5iybWt
oBy8iwBDIiASZT8CjKJ35xn+rJLNwNlCHlXxqcizEAEA0b7LR3K+K5N6o518lXl9zRTiim7CSpSV
ViZtrwPllCS3zj7IK0pQpFfC8wKoBGjvKazbQ6x2/spmTj6ceIPlkeqMDFNURLfjbXAzslthYFJO
lqObXHtkb4cSvtrMHl0ec3n6BoayMJQEBULeKCEyCL4VisCJcU2p27cEf2fGdBfkjLxVjfo9h5oi
RmY5RziO8iyv1U/ZWZkO0u7pC/Jc6CjI2ib/LfSBduE8QU9ECAHyLIviRVZjofbIKixXnQLeg0IM
IN32tjKevJjaeDkda1gDsmGRsRLbDZQvdq5VhyqzDeSGyQk7rdInta6fmnebMObZe3MyOhKUC9nI
CUirYfOs5ipw4Q1+JXtpOYHnjDNtQOfAbmqkwqU30z2O1yf5lZEeWdfsxibjJgHD6dxL637PgD9L
9KLsN+RD2RkojMggJEC7UbXi95aOmcmTgJE68EaFfT17f7W5CZGpY+7vgBbM3lH0PLLWyY/Lj0Qq
iQiGTZwsLWO4KYvH5JniHC5oOeT6xZ2CeNRKdnrqjnDGGd+H5/0beWeyJDeSZdlfKek9QjAPi94A
NvtgPpLuvoE46QzM84yvr/Msk1UkI5sp0b1qKUlJBp2kmcEAhUL1vXvPvR3KjLY+U02h1vrDWmWa
36pId2dXya9ios/pqJe8cKabvFjDlTq6GNasajosi9YHrcpOKa4yi4qo1lLMfIfnZm/zVXsPJ2uF
wjMeERUvx8zKjyu8KNSwxqlbwm8GgoANud5kB43Y7g3sk5OHsMB1+4pk3QorikUS5Ktn2u5O770t
dt8FT65KwVczroypuXbboQ3mGhtn2GjPc4ZT0Ovng+6ge0kAAnmtk28xG6Bp/nZ50TcjrY2Dparz
1hk7doh4VxZ7QE7ShbqvMlpxDibupkg7A9+QpiIyTmi29RKgYZC9UsGoZVB+XVZsyjMK7VxF50oT
7HMzvjBp0mXFr5hQftpYxScnz/qn3l5f1EKbAiVXS3qjJbyPrZ6G1SEOnRSxGXpyPSvGgypi04S6
/6o6eJXcDgh9HW9idXmq69HCiXyVd2N/0hPvtiioNszreLXGURsUdJLqnLZ6pFEK6So3yEZHTNVw
xRPXzfw+cbfpwoLHXrVkM0bE7rjDuBny7rPZ1RaJ9cWXnMe4nY6+q1nFzvO67ZguxylD3JyHr9Q+
nstKLbCQs8AIq7cGDX861J8rg8PHA/a1JW0FoDFqdYJaMyTy2QinpQMBV82wvppk2TCdvhG7bOL4
IK7eJNhQy3vWXHhZwGEEimK86jWEhMyspm02eE9upfqN6ha7BteBTZ58ilbHt9zGw6mwG1fkMEk2
0MtRcYFN7ZuVN4G1IASpi0bfGR02udq9KVCp+XWe1FvSOvWg6w2s9oEyXluZscUieTLS4d0eGMeW
61ByawYJbcekOTwVNXDqgXIwsMEaTqIHYPgY20Im1qcmaLLO9qO4DbS61Q+L0X2qLPVPo1VwBVTI
nj0npN4PUDzvqkMbY2I3jMXjduGXOWx8c7W/Ivugv1x6axDW3edeqzeKBr9+0R08veZHPSe7LHe+
hGn4bBNbbRfjq4Q8iFn10mM1djOABSn1SHiJ9Mxk49sDYlgAMoSAGVpKetIWtDUkB0w4EkrUufaV
c/8aZz1RZWwle+NaB1YkHX3pPUt0ozRG9Vk9De1GXLMd29sEXjJULPmgleeFzQOshS0Rw5igd0W7
NobcwXJQGm/iZ01Z+BmBlJ3U7mke3Z2IC6QCpcKxoK2UQ7WQ0odggEVatqg8AtWXBAYGOQh3QiiX
1nWvd4cRVob06SaLXesRT3vTjteMnxvJjpLcSmnYSpGrbj/NiwtHAUVJPj3Ioc8scOWTxZkdqvMO
naYv37JmAVLqe/E4Szs3hfhRIP9aY6Zu9oqu1yK8y+8kOkD2s2ZLfk27L+GHlHBEpGpRwhURnZ4g
EGNkg2WVbgzVDqQ8hMnyUHZUMBz2GHBKPHgl4kKXsqLUG6JqM0E1EW6xAsBM+OtCmxapnw0FRbI+
pMwo+TOJ2I+Y2e7F3u0axsnbY527gXhy+U4DBhIH1oo0SqX+1FfQpsKjRGcUkFmk5KiohN/SuFzU
GQO7EuSetZOXdRi5V3aDBOI8ZkBZes3Yee3lkqLVoUsOGUZqKhOSIbrOkMLrvQtBRt67suHqj2w0
uQrio7ZqFtkISvvwUfrcIiBpa4rN6DHbmmDj9Fkazo3eXMlfOTGNSJ4/l4x0KDcTtJsM6o2h0fUn
pz1ded5OxilJL0oI/PfXbo5/HFphzWWWQBKxjYvSRqQasrrrKKOAeJ0h8Jiv8gey47r4w9mrCbav
kOzxFn6PLOZkf9xxtgTYJEsyAMjYq6hEw/8x4QBJV3q0EBXyVGMtJQNKBpMcSFF3TxZPWZFodDz8
m/D8D0+7rNPl4HsYXJjzDyFPb6nASolXwP463KJw/STXVTzgTg3mgId6lV3jhDkWLU76qn10KZjU
mUVFZDtRC15xdw+Zs/OS2ZcRL41oEQWIoX8EmzQg4BVBj2wcHSEvQWAS7VmUejf2XeiB6KZwMUGz
mrqjzUTh2fFFZDE41BU1JD8UjJQ12wqlYKWg5LJsQrUKd6y53Ot6eR9CipJCt8wjQ0EJLplQJIa7
mnAzoEv7jE54QrUybG4TszyK311Cg9sY2iN3ndx90juX6p1MR3L4tTCUYme8jDORLIiNDp3N5c6E
gzWuexnMuOJmGFkVeIY88uWQpe4ItjCA0LKRLLe4ye8G1qNyVnshb3FBi/zcwuMS6KvEh8mJFje9
5P/WQ/ygtsu1E+MxHE8awCuZ7trWOmn5qWF+k1gnOeIEJpgKG+wysTLNiMW9ixKOmvgqk9lU3vL7
5DJAwpBLLXPfTFUUuUZMsVhCnOQsmMw3KwFRKHnQBecjycGADOS7jlpxHkPt3OesY9kHhKx3VeV1
hoZGyfIoFXk5D8KYD836KlL9BSEvC7VLVXMQNxmMNXkeSMLqBWogDwApZMNkE2kNOxmp2Y5SFOIa
fg+6kseHzH0JEAtJexZRg4xux3g1Vvti99cpM85DsS1N12/gxY1w4xr4cWJbE9GFnHIx9a/dJQBu
Izf1oA/39axf/O0mgy+G1c4onk3gnCKf4MTKkKiK8AqirTswd43GdYkLXxAmFPfuspG7CBZeAROv
CZ/k+E1IedLW0Jh3JL5HZvpswUQ25IGnI8FhUa3NBiIUDoCrIldIBpkQUST7VL6btY97Gzk2RSXk
YBKVaZR0n8B0sE68nLBJeZIYI2GErL1ywQVLrFjM5lMerDLZySVe0bnJNS1on0nAYwgLiTsG3PrM
c0C+kVzXVsyecAlb51U2+TIPiXDOKbXdinnv8qSWvGVqDXK7XG4RynQqXuERCqKorqTCdrl6VKyk
IyVdmhV64gpFMULMUoxUUNcLkz2DtSgnSP4v41UmbzmXUrSXRsb3OmoIu3FJW+AY1k7ePms+j4Q2
mgL9MJgiR6bKkFhHpQlphjPJUPfQUSxKlVZk5hVxkB9SnFbZSicERboERgp/xtSfdWIkIxvBMz8q
LntNYibr+KQSOikpDNLKkJFcEkpZLvtuQss/zYHs5ZhEMfUvAeVDOQjRsctTd1r1QGtHSPw286x6
p+oUJGkDSd2w6bRDGr9PxGXa2wZGEAGaEDK2RT8Eikfxzd4NDLWcDqmE5ChedsJYcSnPDwVxD4Dd
6E7Iqemp4slBtHxdIeFfzjqygBqGwSWeiNAJaUvIgzt0FOYg9Gg8HKTqL+V5lzpkSylHno89opg2
uyuVP03yRQdyRhPqCib1BKmUSim3Y/UlhdUi3qWklApNTvI8UrO91dkwdxSK5A3/vuDg/0VK8P8r
/f6fugE0AP9nvcHdtzZPuh/dS//9qu9qA/UP2viY3ZmtVcMTZ913tYH6h6ZjuDMd19IsW8xN/6U2
cLA2sYPGpOSY4N+RKPxTbWD/ofMCCwI+L8L+adh/R23Aa38RGzg2YlbbxluFYUrFAviz2EC32yks
u3Tg5rOvCxb96SlNLNKV8kN5TSn1IGUG0zNAPL/IPUH1605qQJfCMJDFjTT9pfczaYDFMtd39D4g
OBmnAzRQC+3fQHPnnbLTRYsgRRgpWMi7fu+nStmiuE2gx1Q6d/dTUYVIfPO7mTpE1dAnpsIiwLgs
RUZAI8qdEppONMxrknkgInJD872upJwhhath6K+F7y3oVb3yAk79VkocWU3gIxuSmYO08AJP9LNU
9ShgwZGX4t66NGeQQQTmqZuB/XEMnaXsgQufVqvzXQETc9wCFRXVg4DPk9DaNcCWhdQ6pf+ofjtp
RHb9oWaxKgUi6Qm1qWCa4ycpruXusDd4O6nhODyB6oWqZn2STpi8u/yxNIyk1CoU0r7mAd1Z+9Vt
boB/3F4cInRQa7VlkqZjAyJ7PF5wqazv5G+FOiilurckNW8vWgfpqlNSlX8kFcEMv8roFttlDJ/X
wmXLO+N5McL1lPdIK+oxPulFVfqmXgyBlbfKHt/Ohxfl2Qbv63iol4UAAnSUno7bRm9Xa++NjX3I
4Xv7GGwIrLSynP4BqX3F2h/pMT8kYbxl73mA9gdmaeyoaFihnykt+sZ65y26bN3LaGuP+HbqxHKC
DObEhkIPi70Q2LrbpttOzXR/zcHCj/p8rtdKPaypFe4B49MfThB36Q4atbKAf9Dc9BGyQJb8iToo
IFAngA/QnGKJJtNKPm8yUoOwxvFcTDMCtbTYxoU+X9mjdxqncNl0Mcr/cjB3+gwHw7NbGiUkyi+Z
626TvLUoTmR7U0lBbedztU+tZA4o+6BrzasGy53WBupgLTvvfm2aYdNXOIrXJruPG/M9rdmGjnws
lKgAVNd2sfqt1apkEK/bChVaR8nMDjezUyW8KaCYJl5Kv9aNwzg4MGy910xHopvPw4zgbN0po3mv
a6uJj0cJSMQefL2aHx1l4YFmfptVaDsrZIwGY0fTN8+qkdyNivnNcbHSWSNo2e7zqrXObnLWNohn
8xSH8ccapv8X6rX/iQ8TZmzMzr/Vrp2quGrxNn8re2BJx4///b/+60XfHyXmH5YYpk1dx5vDr//9
KNH/4EmhayjXHA/AJh/0z0eJ/gc3oYFwTdcdYkR+0K1pf+gGyjVPXPg8ZTxV/ztPkks4yM9WWMdE
U6chg5NcFl0eND+4uqnsRpqTE1boOt0hJgapz9svWuu+zKv12BX2bQthcr3Kiu5QjdaMpHU4//Do
vfvHZ/0U5yJu258OAUewxXdhAaU5BskuPx+C10QLSop42Ldaegg7SiB+7s3XCgylEJW5T9WfRu94
NlIiQ46NMdPSv/XY6pmDzE40xQJVf58ppvz+wPS/uOs5MEdXYf+r8BU0SxzxP5ybFPqQPavqsB+S
9WMYDMtf0FzXU/s+huNHK+rTxpk/ZjU9T9A35BwlY0dvCcyN66Kw75YXLRmBYOH1QXQxfOAa6fwa
0Wllg4saYa2gwF59K6bArg2HIh1ef/8dJKjn15OrqziwMTmbHr79X76DplKxpYrb78MC7QtH2M/j
R62PxyxyN2U9YmkzNqb0xZvhXMxuYCU9yAqoP6D140G/5vlr/F1qgaMBj3AsTTgCuiErqB/Pa5Sb
fRGXjSxelis9dh9bY/hItf7MF/l3hAxuob98f81RWXkRWmSQXPTzZ3F111EZkoFot2dQh/ukcB+b
EUS6CuuHobRE9mOhQmf+/XmX0/rLmOa2xhKO7NRxTedXeEHYK0apM6bTWL3Keu9RBrFjDGePyzCr
ZL78/vP+5df0WJcCZ/AMCzHrT6c01eD9JUXNPaS6LwaP/TCMccHWfpGr5LQ3tIPni7jo9x+ry/v+
8j3JiOJiygzmaaoc1w+3iDqpbWIMCm2V0HlZjOWQusT6tANQsMj0+yK8ayQEt2B895hPfRlxMgJB
6byE+oc3Rxu3nj8q07L8tK2eh+IpV4CxFfHS+JDKsCi0zuPvD1qUwr8etMPI46a2PFWW6j8ftFXX
g5rXQ7mPIgQHuTp95DG0qJWWCqSZoDLNK7ASfjMf5mg86+jifWA6H6ndvNi+kj+6lfVJXThAxPnn
Vl///phFtegREOnq4E4045f7A7Y91L92+Mc9q4SsdMz1I+7Hj5yBJBc0YVBp3De/Py+GDMqfL+bP
n/sLTQRNXZl3IZ/beO6jAWQU12OzSXuFen73NaaVukn5snNuY3j1XjrPeTTc9UprvKuxn4K6NbYy
B0ZxdyaVYJvYDEMFCmc8oohAjWWENc22RIZBYb/Upvqts7/NfQabDMxX1YeHf/OF/vpkYY5xHVUj
poxL7fwy+fF4wEVZJtM+wTmPN7nVsFQ9znS+SocL3qtSw6p5fuRWf6oyP8oWRuZzHyNDcEYmBVS8
l0kz1vtDXOIA5GvDYcuLJaSJaD8OhJ35ffOG8YRKzXjuRn/e6j3oJE0Nu42n7y4D2R7sl9b6HFnU
0iKPD9V0di5mcvr999UMh7XEL5eQTzQMxzJtAVz8+iw1VgNrmaeVe2gtOFIQJOSUxPKqesqaflM3
WXEVFo8YxddDGuU8y3Id1wy8/qXAGKt1wBJcT6MYbt7CTyZkuZsBYXOunJGWsjrMD4QZ4zMsqYdQ
+GqVIaSXuyy+UbFkX1cYwJq5nqd8+Izl+LoMUzBdBbYXs039ibD0tTP2cVHom44KdKZnBpH1IRa8
Cf+ncmfB9ca9w0E1avaehDNdRNnEMstskzRTAkUjo0DheMph/liX+WPK7C+DafYgmNIOjCSzXL2U
hzocTnHtEgA32yVF5fjbXHbMQTONUle/L4gh2K5a+dStxVkzSo3KMtXT3I0aXCblP2Yel/0xO5bH
oqb5Z69+bzNSOhvcJ7EmX5nB4k2hjUckFV+UWW02rRpziuavi6E3DDbxpqzrfg7VbVJeWd0M1bvh
0Oa2NhHUsQFAyrMNNeNoN3lAAHa5H0G3UR8vNrHFKag0xAO5942mebIthuhpXKernA1kUNduAXrc
BZEXzn7a9EmQNdp9bREe47jTx2Iw365wCvykQ/mS4skHyjKSeYAFW+E6jx+X2TjR+Ua2LD6yWhyL
y54c7W/y+FB7Fl5hobxo44m+BEuYMHxRZxYtkbdFQuMSNbl+4AEDtez1iBKR5kRKjFbTxsQfdVwp
FxMu4ZhbNcu/TQkTibnExl7L6JjZf6qYxXt2UwExmmC/MsPvajVk2ld5pR2+44i8r5xeC9x8VoJF
D9pCJ3sLeKhvteD3eHxEiaUEagEPVWNVYzFwcsVGhIOJbGW5dbkkxbKltWrSLXfrXQf2NonhyidF
R7onQwrL+jkDE2UsTsC5P6R2/TlXlmE757qyqa6jfuHblKtBdtRZrcfXelIIxvZmX2Vl6LtGb/pl
1ZFgyU/TXNAaX3yCt16LDq5bOehAMZOg5LQHnTz9mGowY1nO7JtRDNTi2ezWA+OtfKqc1V+L3Nuk
qjkdl5Zw3XRY/FJ7GbvhqDtAxYqWZ6RFHdi3ikjfZBivcmM8zB5Us2S1t2nDAtVawl2C2/Z6Hl6r
Mgu4ay2/6eGMZHG6tdLxzS14G0q2HI3LaSqWCR/1chslbCBrVrPpogw8wY2dVdCgtzsewfPQPKpx
dt0n6lurKJu5ULembX6EtqEEtuK9ZPncBgrnac+wnT2RSa0eK8npI4sYmyUAgdZZ70fP2+kjALbV
huRB9YKxp1igtBjEw3wzd6hILERkgRfGe21kVprXtdnYp9oIPR/cp+PKSWSeZb1j+WvmvDTIvxz4
sgdXr951MHz+OizpbjKkgpSfY5U3aVC+XF5VhMUWksjkr5S8OcYNyYGQOTsuShnH6LkaM0h7ChZ9
luLyq7iBFedqTBjIKTwBX6cM5eLO0RtMi4QEGP1pdUBKqDGXxyMgLGj4Ywe1bbsMp0mN9lNUfaoS
d9hC/LjPVNwAMm+Rvd0GWBKL9MU1uD4VRUPUCpga6hh3m6cmhzDPx92Uc+54ivrWZ+UF+cgXo5zO
Dsulfv0KVU5FmN5xg6Yhcn86CJE8SHn7RQMIqsVEFVQaa6+xsgOmApuTOUmTq/izyzIfo2UMN2K4
SsPstWKFCGZ3+pjz4aDpE2mNHJEsV2UkVk23UdZqb5jjyWqM6zQq/sy6AqelS81BW8m/wuZtKK9O
lM7Xo8HCKlW5UG7/1SiGt8vpXxK+QTe2wa5kZTArMLP76jgqWSDrmJaVxOW5qJjOo9a/uDYB5SvT
kmeE+Fq9l14ZgrrgMie9mjJqQGvAct00dpvv7CjZJLp7Nt3W3LVrDZK8B8XfmZCZmNvE51wFcAdI
CO2jZqewTA5CrmCRxTc2RfyglBur7XCpTtFhlPfN8+K+SbwRnj9pQ9X02OuIypXM0ng4UYXRd1ra
cN3we28ux5kMN5GTP2ZqaAVuQw2ObIP4sI7ghWwblZMJeTSoOkaUAZzvNrGb85tLEce//GIu6Qc5
QefLLaE67IXyYWtG62sZzx+mTSmpG8ovR6e88HMmXEzu14QATdVAkeC8XIZUQaMjmzIfuvK5L/gO
MdHWkeU8QoyFTV31FJEqzr9c1KjaOUP0pzs5AxRw8z7W8cuuqm9kWfzYVQ9pZ2XbWceMflkEmRmA
zHWuN/OE0G5szGgzY1HTsMnGDqnPjp3Bq8+V61r/YhRmdJqzmVpdF39KNZRRBt6OQEXRG6ZR5ONu
I389QvG62o+oYprNaDJW1AyZ2Kzvo7q7M8vyq93g2V+t8mzaq77pm5a34MQsEcFJaki6nEZcYToj
GqkiBEBSOCQaZn5Oelb0WTgd7Sp7UNmTZDLb1oOyMt1BwUwYcUk5VP5lMMqZc5LpUzU/5yFEIVZV
x9IbCV6bA6+Nn/TcQ5kybFMFPms389ZKwYRSR1godIi4RstazkOXz/pTVEsvFpNht3SwlrkAHYWM
piCLrE4/s3dyfM2mmt6pHtV6ZdzbWrFu7GThgLi8wZzTyfMS1jDmSGLAivRIai066KDELdmdAJPV
zTkLimWADJs7T/F8psqsBjMAPug7Y4kmOD4MzfpnWsf7ui5glhnJrbEu9EeThxhXLfqxjm2ZDsxQ
VZFHx/h2q8n0vaz8mjw2mvOAtOWg8y1hAHv7fJiIzrpaywYuptdsMmvm7hfISWRHgLZNJHL5eOjV
fL9Uyk24Knf1kKXB6jqvlkPg60jiH6vG5Y41+icuAvZsN3tTeqf0q8fMaZ+HgTL6whqnnGocwe0b
/KcjiqjY7/q124UjpdGhsE56rM6Bq/Sw91NvM032/ZhWh3RE8LwWbX/w0OUa3hLxCCvtIBR0QDk9
OGyLz6A3n/qG9W6uGX6jeU9KXxxNwj5xoyz7XsKndYmhNiSQ+vLjKCHVo8RVX360JMJalTDrUGKt
RZTb0yhISX6VLm+P8jia72PSsOVH6QlreDka0rJFczzScjRJ0a664dEmVVsE/svg9xHROwjARTUu
mBeLXqHIkyMELVN6V7Fay6bjQG43i5ODcHQKnEMSGCFvOPMhJnnfLrnfor9d8MGIsSFN59sC0ZFC
TriwUmJywzXyw4WEQZntxHRxOQCdAEZ3riDeDfssyU8R3XrvZhna68lZ7oy8v6YafyzbL2E1I7Qc
LkT6EMmSEC5ywoRX09rRwvblz+qpuxVlQ0cDSnQs8nuHBURlgPCHHxMlzzz0QYfwzxBDaAlCEf7b
ISV1FHUncBpJgVAM70B08LMei2WRrrj3nqXjLqS3LkEp8s7ySWUlZP+txyvQOtI+pg3B7yUxakqx
n/B7OWDJhcgrEPxQ5D1i8gSx0qikHvB3MwAMuQzptGnQZHa5cl+TRK84811Iv1s0/RVJ9S2J9XJS
BfIkJg4xnxQk28slY3AfLOa+nOT7SHUehdATqcp2RfcoaqMskfB20qDxqEVthsPEPQoLBjDh5YLN
lvfIHn/rFopf4GcTTZMMg+/HENX2rWre2Xa8GymjoAfD8VQg+RdNgRxUaU87SyMix3M3gC4+yRtb
LfJo+vRNVl3Z3vTgGv6SVxd6kBKam6YPiWXDBZ8+ifFEMER6115BSGXcyRcXNbdAp+S/MU39Sm9v
BQCVspao8YXZGWS1ddyHmXIlaiPxi9Xo5eXfS3atuDhSjFt9Hwe2SZ7FQY+MCwpH/lZYPqIZFwCW
pDbEeA7FlxPV7Hl4WK3Zk+Si9ItzVEgAVaP4VlnGJ/lZbjlWgqg2kc2I9xVxRolMvF8PBhE5yGUu
ejDeTP46awF08YC34VuJc8WmmV9ZRgA+EQ4FrsukhltKhoB5e1H6qygQ0PjKW0S6uo8MDLfp/GzC
v5GXSwKnCMfgDKQVWWc00nD5yJvL7Y7166HVmQ3ke0chcyiAyMvHypkBzb3a0yn39LO8YEYlkfEx
DtIC+et13cw2+xVynVJneHaq8bxi0ssuPqfFRb8i93SxHsy0f5Ir1Fcz4O8ShW91HT4BqzgRe/Yg
RhX5lzHKi2/mPDzKDzIYBG4kDCrWXOd6/qpl4NURdqQK9w4DWX4vocys9o74SeVtcrAK6vLiIusV
0wnZAWcVMFcF7G02u2sT0SsNP4UYEG8zjsUxbG/cSN21HlQJnakAY0I9e/eivQFbRKkvB3JxJz+K
YDMpVpJ449tpZMmKuG7OxuPkwYqLPokWxmk9QLzvJO5RrbW5r9I78mq3Rbz68g7ys4IpXv6piqNH
tE9Gt/g0eneiMJN/IzpBETXK3zWkGw/aLY6eQwFrZly6Gx00kTmM9xL2Eo0vqtbsWnqhImUUUal8
he/HKWgXpHttOh1EeCgfkGrxQ0ylR1/RFJqz5cOxskGl59qbOg3gLdtzBz7QBiOIDR+3A8pSA8Cg
yTbjECsFy87521DqBFdbRncTc6I0GLos5yZft9FkT3UKQweI4dLR2VWy/I0EBRx+GmQMjAGh8yef
Cv/QO5E0U+0qyIhxDyKx06KPJZ90wkBgRHUh56SYACpOy7wj0oWlSdMHmmAXnUn1PXOTE2mgGdez
YwWdVpEzTPiU6ezTioxjbFoyTUsWk1pYF3KVbkGCC4fdYDzIvCkzucyzoqfyZvso0s8BbZ01RDvl
xM7w2o3aK4+ut1wS0WdF2COcEnNpvF8J9JEpHhb4bdRvGUwuDPwbW010IB/auKuywtogOt3Obsu9
jMahjRDOg5QP2Od2u4hm0l4zn0rdDqGlpwcYAtphGZSduU7R1goJjmgsk5QbK9mviVeLVv9k2OOV
0nnvwEWBvFBL6HCVhtVTG44gOb37MeE+Zsfr/zmEPaYzNllFZ296BUwaCWYElN06U9mx906+WCvb
NBsjyn5wl5e8qe/6td6snjUFmVvC3kfnnShEG5f1BIWSdXSdWvfTQkVO1xD7m+1LxwuJADt5kcna
Ghm/Mg9sVCMdGA0wfBMV8UaJ5nTLXWRvwyQ9IJe0aYUprNhalujDxMqn7D9KD7I0ITm0ySgKVzgZ
tk03LNsIt+puqefbwXLXQ8bSat8O07ZSqu52rR7Gumk33GgqzqUYMb6bRQD2u4giSeSPWLOOsUeq
cdOcijiMrnq1xTGQi7StsYsrMxu/lvkMzj91w70dsZ2N1O6WQ233Hd2Q49RO+FjaaDo1rBZHO1PO
l194DG1Ts5oRK6MZ76aU2D87WZHwtqwPXL9Snd5fFYpAl7rpYC9kjADgdHHz6DZFFsAR9c7GLFem
AxAXPfrS8XAaDS7QkBjXiR3PG4a4UyzxFVaMg9HrE7lS/a1aVOiRmQDnpsWAmoVnbATOfUS+9Ggh
W1uNT6bLXhYohRMsJViosp2MHUu04WAnODFqPX9ZWZxZlpkEsWlgPSOQh5IEVq8kVz8TetE/VDoc
J9Ljnyaelq1lHDDARaxyiuLKy6yHeRmBcvT6lmrjpl14o7Gtz1aRoozxWMRjcd63ldezimXI5Q4g
uMGaO+LV1jxw2vTTYA+O7yZxs1vy9hB1FMgG2bCWVcLTh2cYJQWtY5s3VK0ZGF11q5kTxO6+ngP+
/2oSKLGNXXbG68JYd9zC3EPRXs+DXl6zwb5nxzgFVRGRd09BZVY6c9eU5s6bjRI3M5XFktZVGrsh
xa/Hel7Iv6Z4Cg+YfZDsZ6eBeggL7ihDVbEs6rQZp/k9HvLXaioJISJGgk6ApG19iRI9RCSy3FBW
kbueCqQ6hccENETw+7q4+dduHAou1RW0NPh499IE/6FL1XkxMpNWKfdSO5Le7aWvLG05o6VkWrk6
nBR125jG1uJLdpUBksiBH1Wtb1We2PtKcUdADuzES1IkcL2YgRPpIzTAJbBAJ2Dkx7e3s9y2uWav
eg9IVzIRLTIhdNjKGXE9sQd0gTJHE1N3ZBM+RMO2HK/bjF1lk7JP9/qzHB5ukReZf/PYoCxLOwWd
GdWhBiKZqrww7P9d6/BftMPQGXjI01TLEJHaL22frqxL14RhculVSjfM7sKX2kjv4+E1le5W17iP
QrEZlfgzxsd7jFtaoHsKCJgFkkLu2P1dnlVm0FbWvR6vuzLqnn9/Cb2/NjZQqyG5Ayluq5b2q05B
VydI8VCo9rqcDmKhzh7BVojBc9IXindzRj/j5tA/nEK5y60U4M1ENbt9tjnXY+p90jHYfLJDZ9sv
leEnNqf90khYSy5Kxi3jNZ+dIf/U1VzlS3Vcb+/yev586Q3Kaakmzr2q0HegZyyDZ2oY8aKTyAxK
VFl2nlBlN631Bp/nVmVyjmg2o0UnC1Ds6EzUQzGcLRYZVS1fItO5p4xHg3L8Ii1hJ59if3XuS3bW
u3Hh+pMB9eF4yAXa8jPTDVgQLIJSvLQXY9gyxvQumgJOmkYomvs4RFwtqMw9eRA0WOyr0FG7U+jm
Nb2um2hyXyJASX5qDCQ3RV/zgY9YM8pjGqBzujRKYCIuD6gE5Ea7LavrxJ3BpaWkJXWO9dVhpmlr
aKC/v7b6X3DsyFg8QOyWqmnIXdxf+p19TjF+gjC7jw2aqnnZt4FO9m0XPhoNk8EgfYJ2nF8kWNye
+9l/UOn8xArnULO6QzG0B3flpDirTKSm8pCS2TIDHUEln/ybucT460CkI+vR1Tc9kcv8erfo2sQ4
rMJ+704wLfXq3i4gIpM4NC/SlpK+4qX6WYZUznU0xawl/py0+i0v131pe486qSIQ9KRhqN0maXln
UmWSRvPI4JCeqVUtBxxTB61bPnTGhkU1e2MIYsGIv5pevZNK2GWivVyHvxV68D8SUYYo10aDBdsK
CZbq0TllBP5GPTz07Xv6vrz/x+7bx7f2Pf+Pp29tm/TgAX6Sgf2rd/0uCdP+cAzd0ZlyVZhUPwck
2IhVeFyJ6PgHcTGKMAf+mYcX09KZ/1QG5j/Fxfof8M3k8aZpiGmQNfwtSRif9WsTWc4GsQiGjSyL
/xn8/Q+Py2LGVD4v8PKm25uCuDNo7BpDfDOeS+rEm37cF29KF2Qnxc/traluywR33XLTRpv6fgIb
SQxcvaGkptzhoX+c0rPmUkBUN036Mp+bkIDbIIx2XrdfjW2hIYk86FC8YSCZD1X5eQAoqR1796FW
bD+LzoambBQKxdn6nhQzZe43HWVYBK/5RDUHtOfROCphTE7ZJi/P3JKoTo9Mc652mh521Ej98U57
cqMzkH1H0n8AlkCFzT7VOviHe62+obTpDl92nvO1Q0W8rRsNGqlJzyhQn93pZCd7t8eWai5Bhkog
NkOfTvYh/Mb3gUdmxbc1065vPlPwAk6Zz7tZ3Wk25MEdci/iBf1ii0c7UHw7wLf1xPdNimO1Dd9r
WMA3ff5g9x+JqctJIZygBXaiomUeeNOD7V7NTsRyzaJIsXcGoq3Nq9HYls4+/2pgVo8R3pI84atv
i0bi8GYI9Bv1rY6+XnXdXTY/kIrDJhRow63u4Jg8c9Z5aiXzOaGP7SFnZj15KIszi+6d0+1jyuW2
M2z+k7nz2K1kybLsv/S4PeFaAFU1cHUFtWbExEHp5lrLr+9lfNnIfJWlEuhBA5l4EQyS914X5sfO
2Xttu7qmHVaVma89dsYINNE7Vxg1B6ibLnVx7jyyNYm0R5WsSSRtDZ2YWyCdtCRPynMSK8/79fCL
nkEAJCxICbYoLxqiny3U1SNl7YoE3b+db1uRhoSs3rpv/S8SqsM6/RjqszyA1vJayf0TNMfkRShB
cZU+7XdbGavqtUV+xRTYr1UWlVjvaESKtzEql8vdPs/HdGMiyeUV6sYB91uMeWnM46JRwiGQZsYq
C/fqsoPRl57ZMRDNRccY+c9n4YODpPuef65gNvV+uCrO9U3dh1xNbKyrPDKZrft06yHDRwC2M/fZ
6oPyhS9mWtwR9qPF5qdDJQ8Tvwwwoc/RxxzVSqTcOQcUi1l4O9S/8Hz54xEZYZSSfxC4N7REuJD5
vlvixS/zqD+k1n0FDwPGdOQ3ZlQj5qCp1r+S9TRiipPKBOu1c55pZqy40x5EvPzy6pBhAnvQZ1v5
EGpgBSSVapcc/9sefN7ud/QZJp4tp5Zw9Xuc713cHgtGVo/mKadn+PGSv2sbHuaYj7CTaXKJIxC6
DvkICEPugMFGSzxGL9mp3Px8P1lRH1m/GyPwfiu/SUdpfNU9ZcNJfc3fymfnCo82Oir7Qf6j+6GK
sKsCPI4fQxm7N5r3sPF9vRvI/zGj+qAZrTQXuLi/5UjbZ8O/bXFbhcuINTTIHgnx6k5mjHmYAMDT
FtbX9rG/K4ftoJBiqgfEuyth8mtkVCuWE+L7Yv2U9DXU+jR6w+nF87Nw86cXa6ZRe3WEvSXSSL1+
9Y5lf7Jy0OMPqctMjrvifkLrwQxG7ofRihBdp400aJJfRhr0XtRItYbtRwl5It/r5gfDEIwfXJPF
SSDfeCfmj5QKl/z3Iiac0GKUqAfFeGizU1tfux13XJQUsc5AkejaeIv5pOs39Y0at3vQluf1wiOZ
/kXE+sNAWfGuhGUTdAhNL3I9TontRvaBzQ9hmq++l+zuitt5OeYFMRUXRnGtm8cCroZ3WXqRskAr
v27PLuSUaQm86XK/6gu/OojwXkHG47O+lKNPp19hLI2RM36DunrsV4AkbjjZX7N2Mt7me4TsD7rv
vuPhsLVgX65agGr+/LQRm/4xfHaf+5tyLo9joB/F2TuJJ0PO3end3Z5pWY5dYKo0QiLnVCV+jaVy
zbilbMNvAaUND/t6pJ1ehaDayzoCMlwDOZj8tvBBAPM6exMkewiobfydtYhp/WmMus/stdK4NaVC
pPgQsBhm2l8MIwlRDDLlsLwS4e4Dgq3WmKAI4NTljTauAfbWeob+KD+gTcfe9gn4QNjFqQDbq0se
xoETBvWEP7SR8sw5VN4suTHgnkmZr7P6fBCA2r/P7wS31KMPcCBD+FAFrS1fH9oTi3S0Z4E6hNkU
eba/PVgn+xrDEWtMEiZDdjCJA3K6b05T8j49JPYYBpsB7zmoA/HFoNv4Uv326AzAjP3hAUu9n0fz
VfJuQlRzz+NhcbAyX9kdKQefLdtIGzdiyDXQY0fv4ZTQLynPdMnoaJuX5bHI/e2UX5gqMhF41D64
LzJn/EmP4IHMP3x53CzkEhPOkZGj2CJtqO70c3+ZXeeLE272BUMlzHBV0D2bTLSTO+h4U0A74q2q
796aGNEO3VQ62uvVHFRh9xB4xUeVt77+Mjm/gRvymtN4If4Qvv1Tlet/bE/4/xaIa7MJ+s9LzAcJ
xE2b/u/ryT8savLn/lZEQqF1VApXWfyZyFj/ZlFzKR4dstPMPxWRxl9cSkiUupBvEdzTDPm7ItLy
8AHwT0Rz2aap/lMhW//YclEpHD0KVVdDeG15/66psAqnAyLSljzyksgq8+WmzDAmE5ziBFn3WbgT
cHPT0fxxdmCgMMlLscAQ2gyue7W/3XZhYl8x965KsNZOMZAq6zsCmdSoifexqubAcB+xJ4Vebnwv
eLbDTa2eWiR1VYW+pcvFflTt8mMbBOyioo7TRadGrFfSqTvxsG4UtmLm/kxLozspKn8yZqKDkDX2
frLJb0t1oII+YojCxyMIEyNR/7vt5D96DDhOnAyPlgaCeGwYf661u7nLNCgU5cHJf+/qUh3hNh7y
BHG+g7OaKbh3dBBvxAJAdz5OU1g7axVQSR1V4cH/Npdg4tZ0VqeMC9xWYZkQXMyqOxpZbK+ui4g3
B7ylOUO02L8BYrOhHy/+7uK8/UMi/PcWDnmp/Vl2inMD7yMqbZkOCYT0z5/C601atdpUYmHmoeC1
9ypovcOqLQY4WZ6naWsiO2ymNPAABLfaqsTuhFp9EjhK9Oo51Q0zbBwBRcrueh+h4FNTWWxAiq9i
nbUDjdtrtc3Pc4GiqV5BHxN0deV65hLqOSXNrngfdtJR39oDYxEfVWBHRgO2Bh0bctgOvIfMmgnl
huW0CmFHrU4sei0UO2aLf5cCQD0C0b9eSvHfRWZqKKP/4fCwm8LQQyIetwQW0T8fnlEhdhkATHlA
zB11o3t2JKcfXn/La1IDvholkgCxMcHZezq/G2PxRjAeBfoPSel7kCkAGnEA7ZQ8F1bxhAezPRUA
jqeKjvO8rhe9zBIYrTZFzNjFFk33ihJ6fMmIHnAJsqxS8yDJiNJiKf2Km6WccaJn9fkHnNxiQNwJ
pJCk0J1YZnM8zT8ZUyvyYQl8k8w4SewitmBS80tJ55vwJGozso88PSo0zDPyFMwyOUrgl03Ogvzv
JLlp5C84WNfJprjvHSgwenaJEJ3sF/UsPOeY6a+SC1aAL3YBDOSgH3/+S9pDlx176XAfnnaSIASy
Dg3gSUNChKSIFczjEBf5WzLGNWVNB7oLuzVjr4skGy4kdFshxS0RY2jg5U/Jo/gxva8kVGR6H4wS
7GCQXSFg15P5CoMN53sTTculPfcHyXEdyb2QAEz5Z3VXL5V4JhvDIiNjJytDQYOESl/pQYvVF3a5
xNhBfYnclgDUecmvyQ243kFXSf6xhHRNmE1TwrhcFC7V6Mb1ov2A1jLtJErCIzY4ggVPW0RSqUHi
VgfRzJmuJUuPzYxFbJnZw4007NBizIUG61oo3UWxjZctiuwWxz0vwHKMqhTJ5/SuVu2tioQV8YPL
sBqRhNK5R0WZ7yVumvzY69XowImNxx1NGfLcFfbnjOsVqKa04MtzZjeInNkv8b7kl/OxPY6PNSNb
RxCxBL1DBmG4HzYRKhzu22FarqU3uNgAE2bNWSG8sNiJlGIKIxncYw3nWV9OIjnNYAXdn+wWQoTX
6laeXF4Gi+gPOa+AXNGBBmeR+6EPOpDlNpJhPAd5D+gheXEtwGnlFdNuX6nSHoF2ycuuAfS4PEMd
vGoZArsIftzEIlrggYjlY9pi+F2AwiKGkT/+cx3zypI+5wDGLgCGyl8ixQkGuTf1TT4ix63OHYoA
yZquSMiR3yxfn5X9yjiO6XQtf608OQ2MFof5Z0GPUGdvJlHUEy8jYa0baKOcdB7Cwo9KErZk9thk
9yiJfiNWZD0LiAL5ocj4IQuPLedM7g+6Ts7Q8JMlBCPugjSHcCOWUVwyEjqUy++xRx2EFkNO7KXC
Z4JfR146XdzhEsHyMtnXUlnxf9VJkm4KIO66UJWr3IbOhFoAYV5mnEB9P0kxiBR0SMyqlBAVB6N1
rixinkXpkhYIQSdhFo/0QQo52EBPxXF17xC7XVRoMiRHUYowZKaYmW1HpdBvazMhzoonLT8kZRAy
HKlWoCooAmIVYM2mupXvXQJgLQ449wZqSBAzayYTUP4IapInXC4R8hrReIh1GZtRG4eCsQf7zLWD
NEomY0nJxgL2RHLhM2gsCaumrR+k+V0iFx0HeC/AZnnpp1Z7bneA5G9VRiN/mxD9wtqRlFpgmQK5
gSQKystECsvc8dzrUJrBkSyOeiiBjzIsZJhqEhjNsFeyeDeENCPYKKZ7OKBRFl80iXmTEvXhEpu5
1O1ZHjS5pMnrR15kc9Gckob9ChASefXI/L8OrQGFyp18J3JBTg4pw3qJAx8q5zLvYZ24Hxoy43Xx
rqUdv4IE79SMPSUAErzqNIj7OgezyAqIrb6Z8pNc86W1XvrTf+IEHuzdw3cOWBT07zIr6ATdo/zX
5n70QIGBvzYq8SDXfIlkzCBZpitJG0xP7emhqkkmRQLUomKRVNKif8pInMdy/aOJUxhY121BPEp9
2hDyCCW9zHQ4Liwpdd1dTBPQYnOKtfYPIQzhmBfNk7xm5L0lHxLyGEGE3Gm/CXAa8uz2mXpVQ0iW
OqlOfIp6OmxmaOn0KLgi8faUMPG5HG/TyiBC3orkDSwvfCneWhwMCAyx65roLfLCECYiv8G3z7I/
0bdx62uZcVQNqHOhgqsGoZncCfemof98op6XkW/Ehuyqw6w20muIBOAP5lgVt5lX38qgNvkJpM5J
aoYkE1iqlDSrvWqsh9GpDngRTrtz/vkqn/znBuKekKqoDOi5lAUJwfgAcCziQklwXkR2LxUZfbTr
LYNs69rwyivJ6JHpaz8ZQ+hWFnKH1EvX+eiW/SSztiT3TeLC3AJuDkKLCm5ksvPDqXYqxw9JDJp1
kHASBWYbJ5HerV15pezVWRJ1ZEaWcNEfoMJSc1JpkYCZjACBUs37cUr2owcNXX6X/G4JjTMtgbkB
cQdKEMmukuKRwSClFP7d7Lb+D/2LC7MAqiADz8ZUar/idbiHVnkc2Oev+WtSUgMhdJTLhKCSlf+f
OYXyWEiQc1N4J+xI8pKTC5SlNJGdOhgwuBH5sUWyvkfyBkH5TGCF5NeUFvZydmitARYUzQSKeCk7
W9TXPU8eeiHibHj6YU5DjSLknRqIucxVA4u/5VcRHZ+xrkpFmHxTUnkJwv928u5N6IBCSd6FdbBk
+m8+O5xkwwlnRnV+X3XZeet43Ixee2m9zGnTBSvu5RpSZjQ52+Wk47Gi81C7GwpR7ChW8iH9hVkF
s2BnGBjMWDl8fdF8tR6+Ki+5WyjWglZ36Uet+6XeL8g/1T1K8mWIJ9ferse+uXMKYwjHar3FBPZd
mN8ufXEyDj0/H79QG42YkTU7qaNUEPKjps7dPtP9nLbk2cxpT+veo6HTxmDwf65kXH2V6A+LDLC3
USj3BNqbP9H2TOm66bJulmetH15wY4RWns9Rz1y8q17yQXmxiDSy7fR+BvOD7O1o7iRIki/qrxr1
uWLGk1RnChIZ7b7+NHbiIzcl8kbbRyqPCjaD2GD19AFd2A3sHg5ajlAqvZn7/deeP7Zrc9wTg7yR
7LnW0weSDuNNJxBJ69fXurfjJukCN6W51RQJ+yDAIV7aHhQLPR/eItozdun3Za1wdLpobbt3jt5B
KoONdT7WWUbXxQ4HJm5EKzjxLGVMYPbrb1fBDml14mnXIaZm/XZeqvbS4fFIzBVZy1KpaowPpSg9
+jHOhVU2xxI5EnPh5NBbKiL1u83Rnmc3v5/NlDzCNHI7lVhob2v9ydBeWhvUd9K9mk177juOiWvQ
5e53J8RmE+peF4mmOjYVEaQ1rnN7t8jFdMVFpnh33kLWPN7rR7deT0YOcwqSBTaIGhEagDKlzO49
HnpU5ICx8gb1dka4deq8t4vQglRTnzTP4CG/3QljOXo4HnzNBTfW7aqvqs4SWZOMgN0uhdGeYbPS
D6u6wFlnCWTZX5GphLu+xpqVExJr2I/IFS1goQvz2N0z6TnaBdt6k7jbaomTrIl1lcjoBEfMbasp
j2YO+6M0+Ige5GoLz2FQDgPVkvidelyNeklQcivc3wbdqbRD2bbXOOEGpjXivi2q9woeLQ49evdJ
ea/UJkd0WOqoKAGi9MMcGtct4qxoosb2s8VDMfxc2+itgIVfeEPzndUqlUldhJa2/lZo+gJ8yVzB
/rno38tJ6bA7GdrBLPD6FJuuR7o+g/k35rtEm/qTbc5drLkj6sBKN6EXlEQRbJkXsvVtI4OEL1f3
pzJND/oOMLScLCfcl1+milwI2h3NwDR/QufJHleTwkep/HY6eNY2jRTVZDKvcrIXreNPTQUA1tZj
z21/252+B8a4ZKfVIMZ6GcWTNrFQqFNLUYcJscomws5VGKjL4iaBqmCPGhxOhxNIQEmgJMt8KCx1
Q4Gld0dDMW7T1X7j0nZDrR3qeKTpPNKCWGo7cnq1OpRz/pQtBQY+kIy+oQ5PtoMXIVvNS1NPWAdr
PIDJgl+vW/mo3dDddvPypWaZCKfRQ47vphzDhvdFXbCltJFnjxaMabkH/J+Pnd1sfG6i3TLGA7hL
DsPOE1Qv0ai1hROM64DmVtsA/pJz1iGHwFS83AI9Bj6P9xCnBlgkbendAwYsagbpzUhCbxu4o2rn
RV0ykJYuI8hSkE7Qmr92xId+XqZKhNP5INYdfxEs9W5LRKwhBAn6pFDjEd5M3ih9mOc8N+Ei+T/v
i9UT3wkuJSXH/wLfD5Ze/zjVHpeOZffhlCHk7qXfsSrdg0gSL25b9gczbRndqzBmNNmN1ZEbtwGB
8PuDY4qOsVrSh0rTzcEmMK70qAO198aY2xfKRtYEgrVteGxVXZNGl+UXBkrDUY6NJv276VfHN2q1
iUT7bnSMB1OjCBAfXBaVqQUrPnKsjOfOk4EqTB94SCTRVENEoEPT0yo8Co0vbzULisMYb9VFgfRw
RDZYJY+mQ4GA2PDZzku66g5RUPtQMH/JPYY2vNdpTPobexvOw8J2BeUsNf0qPnvHOpnTyklpigZ7
l6Fc7UyeNtxW9Obkde21t1O2CVSF08IeeLo3R46fR41ZO5sWugm52Wu53GZF9WanuFlctaJvODoF
6T0pHJN0BqWcp6dks+wbgEA3RsZxyo1Evex25kiOQzINs5IaIUc8qdOzUUCfrpRsJdMGIGmubbG+
JBE9y5LHpkrNKG9GZz4uyTAdhFZvkW7w65EeznaExbkKFF1QHqXOedK3BAQ/Er9e3d3I86zQIck8
Zt8kLuauPG3IW4hdbB3/f2+5bmx9yiRJJlDrsJdorbSBuy9RZbbHFO2/q0qzYs31tx8QK7NH0W5S
0EaV4pzq3HzfJiPE+MME7SHxJmLRzbTwM6//KBQkgoZyS27Eg61SeFncDTSGDyQBknd+FobyMffL
vSG2h3HF07BML4aps7GfVS9Uge5tTnuT85T9+a/Hhs4wgkSf4y2/xjWbqo/0ZOE7KeyO6/UhnYYP
a2JkOIJiXpp4IvcdUadJKeQBqKX0ySp4VKVJd7ZJg7RiIs1oEN8JQh06N15UOryjhT92XNktoRTK
8DFkRiTfC8IfXBc+8sGoaA5on7iFKdrnpHmdeGRjZj3IfV1dZSejnUB37Xf55561R3Man3B8j5MZ
2Yv1Os7jz6dNcvG4MslYUkZmKSsfY+5kYzfk+bN5r7ckKIDd5BIN0mXwaxyKzaa+FAOxayVnZtDW
+2mfv9VheBDe8tQq9yhfg1JrgQLskeCxugsfH/2rm6SPelOhput9b5/OxEmmaJv2YIGVsA7gp+vk
IF9vIkfAE/Wx4gh5bflKxkQ0mNM9RXTsZAo8Q3JLbZ06jB1dWzy48lR2EGjxqOCtAlSsoRPaXybc
lbqTv/aVdbF4NzPu8pmXSguGiLa2BdNQHeXvKngdmpWH3CtelXH4kL9jxSzaAryaxf7zffJ1S5ur
TuOimYrmUX4BJfONRcMR0R1uTNbBoRHPq2lkh00XJ/k2imx8UIwlShEzVrobjbVyX3fiNZmNG9b4
+6VGTVYU5OfkAMHect6ZzknbSK2nVnj96Uz/P5gM/Ylv+D+TPR2+muu36mv4lz9Nlf7tz38d/vh7
+tWEb+Pbn/4S/SCi7qavfrv/GqZy/Ld/4V389Tv/p//4V9DU49Z+/ev/evuk6A+zYeyzj/Hvh0W6
57p0mf+LCdNb/7a8Ff/Bz/x1uqRZf4HqYqiQBoFQIa7+23TJ+4tlsGi4kokEogR50F+pVSYaJcSG
HoMlKVUyLf7prxol9S8Mm3TGS7bKUMhRHeufEimRrfhnuAfGaAguFmuS1INSFuj/Dj1Tlb2KQdoR
R7Man3nlY2bVdbCXDSMjKLjmmpa+586er2XmcNwXN9hdzBp22hPFarFmVmANzG4gdUIbAqn4Q024
AYIe6pKBlBs0jp6E2kZcKZGCx27ktuj27MZpdqJIt/K+ge0XLRhStdLRQzjzobVQpE7jalK5HBvM
g8HiWl91Zy8Hxrojub5rBVyfIlXfGdzvdYadk8bRYVuWo9WtMBH0CWwoWb292gXGYmHdXosHpMha
UzyYE8qjOUET303EoV0XBvgku7yo52U8TZrGs8kYznScfFspXxsxGCFTIHYpOb2kMU8i20zXQ8PP
TvaM4dEQTwjskUc1c+xg1cArYlyZRWZGuFEw57OC2xghhUrtQnTYpeISPzVYDnMzRDJqkx7Bxk7+
5rm/BoVinP3ge2Vk0l6N9xNj92mbx0OjljhfbBghc+Ylj+zyH52e7GyZP5bUMaY2IyC/4Dz2inWc
S05O0euA7ZQnkrG3hWG/tzAndJsJsYI7oKlG0ks007E2mJcoQ//UVWw2U3tBG/WOV21ksLi97Rkb
OCVLFTwv1RyOm/igNp7oOXNk83Jg5wXH+dDbojupw9r69kh0dsYT3VETBS9G8gFv3rxtU3ob6AYL
rg5Bx5HshxGXD89B9tKm0O+VbgL45/EWSzQ3eTu0fm4xitC68ZuPZrokbKnJ1STY/CpM6PyNeOat
TRN2u4ZxMGxo7UoWmwzkNzpzOGTX5Kog4HIbXJ6Utt6yCxnem8EogyrZIq0bduQxM7zO2rxVl7QI
k45t3GSkv1mUL3Yzw9Ez7W8pvYdZpStZm0gcOsEemnCgwxQZ5foFhTEcqHd8zqwXMH9Cm8MT0Rgg
LSiKYKNTNh8ORVWRJOA1bIS5k0LUpJkzXNLJhxt1pOrrci7YimmFNH1jgjP2z87qLne0/DCEvolV
BNxZ5b/H7qQnXCrzjlqt3MRl0lMt2up2LBjUYLR5U3Jr8VFoESyE8qfXcFaMbVCmXRktrc5Jt4Zf
ejnS2E6rqJJPjl3wPeAXdctdD9pkKfe706N6ybFofNlWqh+alf3/uq+4xIxb3BQWVk83D1z6AoE5
MlISxDKznyNNy/4lBvGrGEZ/1uBfDA7X7GbIq3hOnoe+PSmz9bx4wWoBpPBm8jVI4yjjshcR0R2H
QtTt0S6B7O+NHeZ9afml/qLm8BUofw+zxCWoG1sHpfbLvNwv9s6c/F3vx1hbDrPisuOUuA5CNJnm
OONNaW5VMHXTl5LjkN11ppZEm5rlSsfI8ft++M6ylHF2Wx93lMrB6Nmpr8wIqnbGM5bwvgqFoI2u
WkXoqrg4JovmiNpQh0w4ezvmYH7WLvqpBnZtadn3XPLBNrCohugOlYt7Y8gKj1hsPuqgFk9GOyNW
J8Fd8wZ27NIQTd3JDkwBv4J+y+svy9lKbzbGzuR0QjMpOIdu/jxmDfoS4Pp0de9ax/mFh/q36Ps+
nhzmkolm3gHrVfmVhBKSBhCKtgNPMVQrNTulcNOxqvf0CZiVnd2594JyKlh0tt31hQq/VgdvajOb
Uif7AJ/5F9uFLe6S8tWpjOOqWNmFm+SfqtiTo7UsyaFCf+gX+CZ911aepkF5q/PytyD7LZopTbn7
GKQ23AaIDFrcltO7vcBMEK4TtvbeXdbgccFtjk80NqzZ2w8b4BZElHckCKZhnhBQOqYhogF0sR2L
5Qhl7MxGfD6TPPpUuoqHYZDa11XXu1b2j1uM3llePioVn8srUjDUoedBUTXrro7aHn/qqtr+lK08
66biiaZ5itxfIMjlNYb5aSejzd/25INOUQGHJkGyv4du8eUWSAiyhcaC0bPncyrlruztNvDcfgwW
p40dM5loUjdVMHftTeJxXydb4ccJdq6gU1fQRBmulmIJahwwUZ67Q9gpaWAa+xBwh9W21dN0Wt9W
4syJRTGqwLXL114tDptqq2TS6PZh6Nil2GYuG4HrA5Z0hRRzuqStMh0L0YSEQGW0SUYUoa5hBV7m
4RHLf5ut0vt163A29B0kTaN+pFqrRsvuHYxFxRCW03AARYVImJ19YQ+3ljM95Lr3plcLGzMDjaFF
t35W7uoanZkh8ESOc0awqF6wB9OwgKVqZNXoXBX9tcmtU50iOyFwZg+bPL/eSCfP1vbBNMzGb/Bl
waAx2stkbyO3dZcLXKWk6RXZocolvkcjP8RA/JQUPRJSevfO7rGgzl5YLkpOyMT8QZ0FaislUsqa
bIAgKDcwRtAjsUtaAAok8bbTD1tq7fFc3I+rOwbKnn66XTxmqUFYEj0sd27ZyhXDx6x5l6O9PpJu
s5B/lTu+vUiviINRevQ2llf7zWVTuCoajRme61FOn5DHHus8UMTvobHwgnCQc0NLg10BtNRNDBQd
PNW9ob2jLbj3GswyZuM8JRrnT0tZcyxteJqZ9QwEygtLeyQbmIcPRzrwvOWmVYREQ7Eg96NfqLbO
DZW+lT12xVrtHLbLaAOrbbzp2+FyQw82ks7Eo3QMRFFEiV587NP6tOXmGvY7RUqeW208edv9lu48
xRq4t+tQYrRMCjPsDdTIu7Ozeu6i93Xh9Ce4ZzjumMefF33BtFapXwoq7MFbvbjGgBzQemP1djck
ezn6YpyPfubMv1NdM6IRkyuwpIPD/TZ61AnzKrEozCf2UmXqalFWWggADf1xUJezlod2y952Gjoj
XvrtIdNJ5svIFwAQbNehoxgJ6yjOlBWuoPBAVxTTc7KQK5BZX6qh0E+fF8BiI/Y+1D1QkH6aHvqj
YPDMndzeeZjkEtANh8xOtYi0Jkx7GK6NkaybAh03RsSD22u/EzpU/i7ETZ50TShAcFGcVMDoKBIC
tCTDGb0QTmDSr0qNrru21d+9bWYPeVlc6IV2JxSuyDndyguHgc7kEVcxFNrr6BCpRGvxqaqUx2Sg
tiQdkfXTcO8kEW5zdELjmAWreRJSyvKgdoyXEc9ohBfp0NgWiiph37m6FmXt+DHpiDUJVXTCXvve
tcoI8rXlGZq3wQCVoUv3d4yuOO+EE6NQ4JHFjgJn+vjRLjxDshSvzYZf71aBsZaZZLcpYiDpuLz3
2uUF+6h7IvexMuZvbRY4pAuXfOQ6BTtVMakBjx7QT3AisNci5EWBTPQwI1T7liOWhWD9Pjqv/6YA
QmuWO5GhjJa/qLWArI4waO8lXGTX4qpEjVYmwxYsU2rFWrq+wY45e5v5PTViOjuT7p2sDQ5mvrmY
C2xlhgjY+WzNuYtstMV5UsYr/YRVqe56bLHBsGxVaEEO9DRuwnlbiBPbR1qoip8MA/ts7Ia6UFR4
OehOq0z8nkrB4wpVLrk0I26H9sUoO5vpEFWCu+g0Da8ppFCeCoKHqPTgyI2BkcBpWmmQk1R/txQM
kfLK/VAc9kKt1qwEGHoPTVVS5Lqs82y/Ild0atTTbgsqphdtgRhrG56XXSYBAYRA30efkQiG82jT
YFdmN4K0TmdePG/asF6ZCl3zscvDnUu7Y5hwVuaFHsu2PqjAE+nSMOnpV5DoqTqS9gWLE7PAVKq3
oGVA3nCt7c6vUk/MYzvO8Ar2xyWZ6N1uA1M5kAb+wq2/tNDFPQZfl7OrKb47lDR9bPPBnJlm1fbn
0Hrr60IR4O8wCBZzHo9bpo/h0Hb0T8fuNbEYR3sSmqhuFuZ4ev4EoU3BhtkxaAp6mG2rAvqhMaiV
iUuM93QsEwwqQz2ImCXQi0YkAsGw2uQ/CbWnhmwTvLZHZp/YwRGwpZNysSZuPCWSzz5YNS0hUcTN
xq3WwArwK2W/GtSOoQU5tEtbtTESrzW0srwLtjG579v8d7+TAldluB2TtHyqJNMuRwvpqvOr1Si/
qi59xk7HgozL12+T81QNbWQhBESWZ97aDirobs1/gZuoYsPtnHNdNcbJckTmm0Ca/NIYZ8wfi+VX
NGOWZb5YFnUPM0ubGA8ykGkaJOVrniHjrMSjylXXzZSkbTqiw+iTm5XhWzck+cUEWHjYuo+q3awL
12J/pEpJADBZoI4uywLVPtxN4140I9gl2EU0srst4rtOuTJe9E2HhKS7Nquip7WeLZGb75RThji7
K2gE8PXVHWeTME6WjWAu9Ut9HvTLdF9okxPwvjn1Ud33Tzrppl8yySZczQ71qbF8taV/NhmUO4uT
gHryntaYsrJiCQOiYMkUAqou7LiBNjAH2LxHlWb3Va6PKKVZIXzdM94ntPwLQYJ4QzzERs6MV509
vr+3ycXS1Q/D1A/YhMtz2yO8S4s27iEOkbd6N1nqA+zBq5KtpZiwtRfs36yONNbts2Y77c8OStPZ
td7VxapDlXBGn/FVLNq2u8oZXOzdpN71jhvZGpExi/h0e0+57k226yuUzZStrAIKYV3pnE/FTqkm
YUx5Gs5oUg7WgBxrrbXrziwAvaxWjHQKN4GPnm026+stY7Tp6hZROoCMRpLsQEF+KQowPK0cPtUm
60JGSJ+qa15sw0Z4BDQKxPIWgbR+YQ3XhQOHH3jWHjSZ07Antl8s5ApspakLd3rc4PniMq108tun
g6nSytXLuNm710bB5IMJy1lZ11wsACz69Xy12I2FrrBLOAzeU8btMBvVi0Z+5zxJLlXlIM2naR4P
B6/a0eyaWCOAmD66jK4Vu2b67vHAnyZDB4jXA/WXg0ZUWb5lG+BfPONKmCe4Zf+HpvPajRvbtugX
EWDe5GsVWTmoqpRfCEmWmMNmJr/+DPbFBc4x3G63LRW5w1przjHL66ToXAiibI0CBX6OKdn0dB5C
XoD+L6341XF+x4adtyq7bFMHg2eGzVsfC9IhKapXqcYwN3EQNMdt5o0K7ZAQJsy0wN/cvIVj6LpP
pa0kHjFooMu+q4pkxKERz5VqP8qm6elF0UOwKxmeUjf+DVu1ItU+PiBb+hwnxAaRyFp/ks1pJFgs
ZapI/JWkZcXmpYUZvY7ceZeOmtGRzlFFG+1VG8itrKGdmK1scMZkT2Q0u9jz94OgjdEY/XE0gltN
95zMScoBu4XvtxznuQHxZTTnw2QS1MksdNPWuJeSnLeUq9ufEzHt7LXopFC+eAN0D7/1UCGoz2YW
K6sYuGvjWu+dk9Dij7itMbr1U1oTKyXIt6JhgJMKB150kDLYzptnM4rWkmDHrqSwi6webk9Zfic8
SE9fFvLgTBEd0WrjFCrJoVWerWehQT1p+eQSQT3awVuM2irbAGxN16ifXX8eEsq9Zp7QLZBAbUem
B5UJu5zSZJdx8bS1BTlk00gqRKFOXLL17rUaOwfGXPPE1Vmc9QFjhR0M71yr9oVKRcBFpd/VCigh
p0kO4fKBJ/05agd/kHyEpqHezISTu6f/QZi3zZXJlA6UNtyPRvmhdBqQHjwoJIyE66iRcj0omQe4
ZfJluDjfQk3zDSOb165iczUye5xIjXYgPbPchOYHhuIn3OcjYEeGj+SoNCt0J+XaaWL0WemfUsEe
GOOBvkHc3jqNgPsGEM3AXpMoSM5cJwt8p7NLj4mAtknH6d7UT0Pg0rY00BbrJQepOomLSMkmRG1f
pA1qkiQRnlEpH20JsVIrgco1OeGWVZwBM+PaTCWwAhU9ob6veUjV5b+FWdb6oY9HZNgtQ2cHU5c8
TYuYBZSxXBUE3FHp68ei+CwrAZpldpCjBObgd7xcLMMWwV0TvariOBFcK2jsbru+/8rMCEijOp3N
3HpKk+DnM0BEeagL67VXOW30yUScpd2bRPnpFtJJ3VSQda0GdR6zERVe0FnYtuqpxs0aYrl1KzpU
fWqjEO19y5D32p5DSg4UKij/tFUlEVWUKl/YBPlJDNkvQR3uSVOzQ5yJaZVrlo6yYW3GDaVoHR/k
bEHpstSQSKvKN7vhw2mY9A1y6k/ZtAAVe2WTuAMNnhBCa9T1qz4Lnmklc4XRWO2QLlcA8ejNJRSp
g/Jsly4roI0fktPHs6yWbNnxi6dFpJ/uvKfaRIxsSppp091QKZ6bKS+9zG5XTY9rIGtuapLeXKf9
y2tchfYgUNoMgqYA2aiGBqxJZDC8eRUt1EcO/ROOqpjRDXe05QSHTABqJ4De1g2YBRNKWSZz2is0
FxQ+5lm4wyOrqTuV/8IiAQBOEUiWhhs9Z/CamKLdzMmxDRMD0wfNOMDJk77pUFJgN1KIULVHG5fv
rK8sE3dpXAfeLCwV0FTuzbE9eu3ck36S8LSqNvowZ8NZZ6n9AfOdjpNIPlQrnX19yPfhVOq3KnS1
m0k30B6iW6ztUDm7pYXesLH/pNNv9JzOY6uPPqXO6BmD8xJSWDd2Ua2klV2rLH0k0P/8GTW5aowe
C1XzG6x6BQk3m2gIaVDUCfm50DwCoXymgcsMvLMqnzgfHb/asEwgUWY2kzp6FXurgfQtUK9WaBLo
G2BZU8FLcIXFoxh1w90KZu6kXfdjJRNOxiIDkuRkXs3rxaA5J8G89fumfCSWO2Ph1TNPXNQGyigC
j2ltjO4jQ+rUSnNb6uZnHEUV9ATlX+bGzOQMsQ6LKYUdR+0iF3VAk/+IabgSz8SHStDZCtwRgj55
tSBhsBSwnnaR/jqGgw3uznNq56eSKlS9utm4w0xPs056L3HOfYRPZa7Cb7dRn63azMDS0KgtlFlw
DWJiYBqSPoOOwRo15bri3e4FneZcc8d16dKu7Bntm6+GDEjqsZhkSroYiWQhzGIo/amxnvJKnsbl
SK6C3GOwcDUT9zsaq2TjIpuYSvYKh3W2toDzrmoE6qKwmSgELcsvJH1T4uUJQm1TqdYIWyfAGKpX
vwGK/LHiVAO5wB80vpU5wEhjRv7UQfTtqKv8LqSrE1TAMng0JTIBzDctunlkL1+m29PZmEZUezOX
ccvBip7Pz1nn/rWqDLc9fPK6adlta9VZB0V6sTTWxRzK2k+QVdEJ7lmAGka51nCQOOYNdpi4w7hi
Vr66tH5wr1zt3mIF9OBoJX0+2/llBsituHjhFp2Srz5jNjep5HNR+VIRtzGCQy9o/gdm/WOZgDlz
Me4mrdrVvUHeyGzDimaGQgdnMzgulysVCpNqs10xC1bM4K7JMt7omnNqg8x6dCC2LRyDSaXvdVuy
w04EO6cDSjf3rx9q6xqoxW/bVdXezlSTx4/V0tKNl25I70aJn6NalhkV/9aW5m8zZ0hi+1c4kTrc
HVKdZnxcB9znW8Oa/knUZFwxprdMnwEQh/Aw+NKyQFJnKL7uNua6F1R9EOzg8Up51X7RXq/dMvc1
Df9TgHiMZl+BA5O8roE+JC+j5EyILC82Xoqu80sqDfsxKS9JCL8Af7Xq2cPo5cGtn1E7X5bZNHbS
4J2WQfEdJhekm2sn+AU/soJVc9fFp0j+OnVaw5ZjsaDLXeF0zq7mUG2roOLfzvvALLk/U1Ud1ekb
ofbUuliwgPrJVPG0nkDmmEuju0kbfW9xFU50IsjZwmPxyezdLG1k3BDPWZexvNQhTgZVJcisewzT
z1B1xhod9hOKkmmPtlTX47POdbdXBZjUnkNUyyRKvbeyPYDP8YXyZlbNnWBwuSShX9RSQ/NEicvp
mngWNVgyV1e1Q3VMkWparJTQDJdQr88MAFZX+26Hg89C7oZ67KdLwopNexNKnPV1/WVaGYJ8Ay7b
NO75BpIpfF+LIf42aIk7bvSmtS4lYJKptDGxvp9yxGktLIdSgl9munRzYgvPmKb+6E5FxvJEwd4q
TCD0fTpeKFMQJDFoq5KtCSl1paoUUP0AsD91f7P+JEpc+EO3LepmogFcvYmMO18rlUtqvTZpN/pq
d0imeDdWIYhg968IxXkU7o4B337mLrYU9MOlb9S9ksYeixe3v5gIHRPwKpzEKyA6xtH3PKU7q5ko
ZO3pfc5eI9v0eI5+o0g+QVKFPW64HtYcwBnKSqKEzjEAJ6XlY/Tir0AGaFOAmJVXpmR/qUz0FPZx
5rBF8UoVEi7JR55iMG5BNrP8WXpOMEISbHKap9wE4g+FSaIM6WkSrRnW9BgdnOqFFvs9t9mxTke/
ibqbWcV3mjQjShxzxAEwquvGMF7FbD9PCWcTjd8iW+zTyDntbiVTwavFr5X3ECO9wrUa7GVWBl5d
DU9uhnHfhCDakw/Et/uosd0XdfIVbbU8vCv/6NMCxJ9VDiFn00rj1SzERhP5IalSv6CTpfE8Ex2c
yN/8KnpkaXQ+FI90bbTrI97pLsu8WMX9rDFNrp3NNNfLvJOPyrX8IqzfTVqCNr0qt/qnB2fNBDKG
WZ5CzDSmz9RoAwQ6LeBzkA2S/6QVw7brKDFQcu6GykWw3iIzSeq7Ymt+hct8cYfWjb0e8vaOH2QB
ttGgqihyNwapo4tEhgvFxNPSPjGGjpGzke41je611h8RkZMYYx1yFMW2TtwzsGOtgZN9UvMPR7yQ
IOWPxpduoo7p7ecW2IbCc9U5hCZAAVB6V2V2tCrjqR9tjeSA+DtbOqZDrbBlFCpver1GNoNJwfKd
9qyplXZ2KsmeQiO/TdvUJ8h0Tud7ExyIU9bJjdNETXuCQcS6JbgJW+BLVvxGLdCTObc/xWRR4xf9
MR8BI+iy7k6509xdp3kU1LJcEZFZKU7kGTmhFJoi7rnlvidMq9niAs5OI7skhsPKZBDXmhvBtaMb
vnUjfHNtugqmxPsut+oapiklIdUCLIyB1BcUWvQJad6sCTovoMV7A89hPM8ypNtn/cyTB1kyzR61
JMOynjHxp3uQKIKm9YzGMQHyzsyVSbCZ5+2aSSVkRYc3l86mD0ztoYSfBOVRyKxG0bxHHH0Oaoqv
oLlKiwxX1oTdrJY3umay6LbwQI2XXll8F+RvyS0lupWesSI2NqSAjTUeYSDHcoOrpjTrXctuijk4
DK+ZcqgG+joD1xjCL1EaEyrt0AbElsjmZ+6yLyY+Fq8JVFI8HTtlAEkfVuO+NncMyTTnvaZ/oWzL
lBvNi0KISPoGCcFWoqPftDCw6DzGO6W88tGKgGdo9wAm4qa5mWZ9dtc123vAxBHzKpKEf+TXIBe0
/yqiEZN4YzAl0fNLplzVrAXBaHhd/mS0bUvUoHyhWvOG8FchpiLVPl39r9anfV16iBwluKp03GnK
obbPvVK+qzFa6nw3hLeChv+S9Nh3486MlwkSQ/QwZN9KfVgZYvbHsiYkM/tOpD9lrxzBDWBtdMhb
zXlOYaqFAAbjTcWt8wdtEKZdv6Vk7dsnt3iXjDFmo4WOwYgOf6uGYTfh9ubMh9H9pkxfcaioUBmt
4c1MzLeql090ztdmJdDmc8lJ9zA16ULFKW2pReYY7QVI64BK5GkWDPP7cp+w61oDu0O7eqv/GPNm
ybOpP+LhbIeb3vrHlgXUN1puvC2bLTCNjryA8tNVzsqDoByzpLBOsvwf2uRviT2B1QdlqLbkTzla
kAPNW+YeetlfrfFV2664GHzyw8pc9YeT8nIyH2/aDfYQ/9ev5moFuGGdnlYrpkUnjHH7ym82zaby
5630gp25Ck/Ue+e36brVH5UfbMC18D9+MJ//76f8yJToTX/Wn//7V6v5vlU/tsXbb/H2VLzds7f9
6r+f/TrP/NKvcSfj8/7/Pwue7X8cSsE/YkAAltXfeXcbGF8j/Ui/Q4X5WqPY8oQk3hO1a26HqaEL
WgwTXbZiBTfqWbGXivbA/RBpZyu8IQaW4qoLbxxnnbTqXUDdEYjRyybx2jTTuxtkxEfZZwefHRvK
SjFu0jolgnjxgSWEHy4dgA7NwbqjDznmP/KDKe4snxx6V5y91AnkkUzFPugtjLGvSoaP4eHUdPvy
FwW2hZb9NIwLzODDwURjG+W6RNC+uPfVjtzqkzk/0hJOscrYmdrDiM4Ggnhhfrj5w6jiFejQDGlA
48BdcpqV6O+Lc01fCMWpesmtf6Ojrmv6GdUlkU+F+ezm9BPoSSKGBk2LKtlvOpw1x2nmMncT1WXk
T1VINRKeKZ8jOmY5DByr2dj0CgXI51vtfpDpcaSfAz6oIbkBr263Yb4bh198bVzJzHErhtem/HIv
6RlAiEQlk1FhXOzQkyFoHO/ucOcxPcK81dCPyRyRtxYXLnv/7GW6X4iD4K4nAP37jb2z1G0DMi/i
gZ0gAvX9pmGU3xCYYK2jZA27NU1ekoFYVwaTdaff49ZBKlDcHOWVhAHKw6D6s5RjfAj9KHrq+3Vk
sIPB/DxaaKqyApVA/NwnD8t9G8Ppg2iQHe29QNVORPFtZubADgDkUfW1sEYk/W8aInQL2opjn1tu
Gz6Wr4Lu6RQVX/8BF7kiI6rYuNiFsqC8FDYIxxTWpPwRSuehOqJJuAtn2A+t80ZG5U5x7V0+yXNY
GuBIPBownks3IwgHH4uE1xXln67LFvDD5NPe9atW88XSuYICHfPPBReUrITCo+Yr4faPJMIQ/zmU
4dlGtJf3GIXp4o4vNZFWXYcT46rSx1f6HGAFN0IoE1ZiR2s1h3OmfTCJyvX+bg3WzR47igvFPSRD
f1eV4E2bd2MD2ta2eaudlzh5qTNnM7AT1SMEJe75tfWkGUyxnnRUSXJ+lRWUpXOMtF55aaLitZBP
vJiCk9cYvECrHjQC6lUobcQJ84qgLVrWhs9Eca1U+NIIy/lIF/nKIZr4ibmNE2PdF7wcOn/uuwj3
YfFsDk/yqouDyzwOl9aHkUJuneVhPo9BugbqwHvxMYbxyuUM6Eefe7deXakskuqpUB5Rf+qacA2a
Kw49Lf7lCthFW6nJdcn+ESP8m3WfuztZXDSDdmJAOIUd1ktoBZfWOa8OwYUekRIfYgjEIYinca9R
A+jAcmxUhlX0vCa5gpoE1IND6jtt0fxtnngfzUNf2Nhsn9VVnj+7gDKcCXOQyh79iynai+RLPWVo
uT4sDtAqPbqYsXRE3ttWBd3kHlRxrjn96bYDVno2rAuG9lWH50KlMXFMDU/7suA72cG3JDBn3trj
34ibO/Nc3OERIs9Dy9Fd00FCeDbgogfc6PggSln0ruWsjOqfGd9NgQtI7kznMHIrQA+x+En3NNps
3dnY7V8K2ERvV1n4MMc/m6yOY5BdF+q7cjXobNnxvQuPaX/g6k5Uje9QonN7gQundk9jemzlxrA3
bI9z+Zeon2F/0MINWqntUqKsBlDs9Qnb1YrL7Js3dEwqbZAou75AAsgdCktS+VcWn1qG55Rdd9zY
VHesF00/tvTo0vHVyd/R+tDF1jYheVOhx8oOjJNk6pk2e2YxMTOQyj2VseKFClE6yJWeSiNZfpOO
mBJ21SYmaxwrXVPBy9tr5mEKJ09Ux2Ty+LCdwNPphpoESdABZo4wqZ7orsx+Y4sCPiD6KD5XuHzK
8GIrHhkqTrkrWsCAJ2vapvbe4DE0m9hcgwkxgBVZPq8Kdp1VH+15ZaP2n5ZGa17NydoZSBcaFol9
yVlkUDrN5tnqvkd1p2jbdvRoqkm+28TYNNYO151LeQa8l6faY2POxVY3T/PX1O6z6ntAQ5RBX931
8N/T+bjs97MfMkJutgOX2tZ+01ymK34QXBNM5yVqJHvL9zkMG+G8O4tmeeQm+q9f9tTgJnRI/a1v
t7vUfikVserByunMHsVVFjeT0Orh3Ie/InnKsXemOCw84XhY4wNl+YPd7srvqcZdXvt82xoEtaJ9
HZN/1kAluiNaSg/2Y3aZk38tU5LFvOYRz7oCh6F7feb/9/yURcJGOicOKGKmdPeGJmGtjFR6yXlQ
vTn1FUYjg5mtzBQ9Cyufc2dbFXyOuCs2PO6S292wQWu96SP4IZiuZt9B5DpvsmzP/VW39lp0GNqj
6W5oiervk/OZd492uEeTh2irEnihEFVATLbEZp4hwf4UycXmRGRs7lioI9pLH+yyFq02sh2B5CCa
ejwjTDUV+80pfgv9JEE5cIACEsvrO7/bUJgz3zvtpTHPnXucx2nYUVztwAivzTNdfYBex0bne7gv
iMQRb/Q2MHYFnQo++6nQt3a+cUKI3Vuu12qzXWycyDYw+NubFidLeME3k/dH2T1iHuV4i8V2cR83
O66wiR76LbM79slS+bZeUC/mI7l4pxG62/iiANiMQnxa9EedexuTtqFwaUcdifeSMT2iKOVmJH+6
OLN+KLbanCqHD2M+zYQAiUMmT3r31pfbtN03+aeQ/4Z5Y4Ubnpjj3lp5T2kZdqchIHN1WcKN/dkD
5VjaNsTGAfOcvypt73aMDSwyH8LLBHFJPCHAa5tXIhVUezvbbxOQRXCfvDZOtdeHjatvE5ZlRRB5
xvyCeSjbCL8J8F9I89dQ9xP5CbzlUn4o507spupso38PaXLssAk3TzTv12G7lxjEo/M8erbu2/MP
RPiyfR5jkoyKFTGCkXFbwgqy/MHS4KOPEeHBDm9udf7gW5X1uRwpqF0czBrWm+RNBteieGg0lB3l
bIGw6/EVB9PbSHN6Ws4mmnQJv0y739ObGHHwnzbn0Cy3JBSxpxANR8WX1Ju5OOYOU+bWC/lPBuZV
fKzI+OpV1W5oZsiU7sfNnQ8uTiWHUOh1uVca0kNMRpTbonqK800lNlX5WL4Ne5M6u3ZQDgUAyCR6
d8tH2/1E0S0HBZVXVIDRGdu7Tt3cmaRJiPcxCk9Wh+P4ofDlOulLJiB97lSxc2+KBVCdjZuI0z2L
b5SXKHwu+u+k+m2DR6VS3+J/59JyiIHSmd/cZfL6OVefymBYD/Vt6a6o6pNj/en2vcje6u67c5qN
TuG/CPhM+yehFxZOR6FvKbEaSnckmuat4St09o5x6uDIhDe7fbctLjiUMAqFFCCFU8AeXtpfQX5D
xtlOAOJsuq+ZtbPwrVcOBX//ActsvFQspWRCFf0GCIkBdu1D1uFHV/gRniImVNk2d39y9c0MtqPB
R/kUJQzmgWsvNQDbWaigkP2tZzwESraJoRPS8POZ8tK4WQIafgamlXwENTVIgz0gdxhZ0x+gPXgs
xU9rPGtcAA2VoDtSTbjCrQgT8WuAKIRlmGiTO1IlMw58x/ku2m8R6cepvuXBVmteZdkdk+ItzT/7
/MHSDXn8aUfWYLbJY7HJExiAOR1Jq2s/egfoZbnMW8JjDfKkZiauVc4mH8Of2Y87hkbVn+G86/XH
mP728xfvC+dnkNJq1e216uigGPQdWm3qm8TrXfwAn4lFs1S0FMdwKbitNulLGt9j686TaGk+KyyP
DOrhwo6kTZvtLUi4WY0ONFubrrdEEogRJzA52QYdj+dquKK4WLdo3SOAGeEmQbeuBt98acUFuOBM
xMK8q8p/jV7sE+NZ5fDoIbIaB4wJZzU8Oulp+avTt6FDbIFtWsb3pXLj4yq2dtRvEhBg7Jt2s9eo
ubA+ujdhPzFEbTgRs51UvomzQ5N75r8amFE447FkbuYCesh9Ub6R6+FWPzky9Ti6u8OnhtyF6Ki5
pzfhPET7ZRYfjgm8nSY99660yNdFCKRKRwlvkvkwesSDr+P0JDJmj3WS7TRd+mkwb5DvYCyWZ202
va4XN6tFrhmr234ByKq6/UDatqmBLAZ4sT0iJBbfh4+mdNsiu0uKoAa8WG9VWkj9ZODgcdFXYrrv
ljBPQdms0lQUaF1MPC7Z5BwVU90bqrsPOvgKYc9W6fz29nvMXJXsKFyKKIUCYR9J+lgXGsVnxmJu
W/GM1dUCmdl9KXj9EsjIVCwaqrIAw6AprV2jVZC57jkNzCGk5dC/SaabWsfytcdrp4mtEy0Qy69R
clVV+0OhPgd1CUWVxhN1QxYOLJMlvO8euq9KeRhSDivs7reRnvWHgiJSDbJj5xrW3giuncVdwR4J
W9GjHC3DXyfFW248yvjJYbwdjeYa1whtA06H6hHGnwNNw8nEap83Xjno3P1nr6A61dCidyFYUG2t
aC/6cGvKU4ZNIplODjO0XURqwYpxEzojLdurFGS7LH/vpRMxJ8qZUJ50OjVpchHJc576oTvjSJpP
kfJtt/hJE0EbIIkpkuK1bWPv3Y3GDstrVO3GZKOGm7HfDuTSJdQAY7vpKE30aqBcG7P3So44GPWz
+WHIN0uPWDM2kaeOQQ9UKEgHzpWlEdwN4mP8NLgGkXZu298T2GbYoUP5ktefonvqHN9ycY1Pw8G6
uDj2kRTrGQNpN6iqE7YH5KIlKnLUFU8u0TVtlhJWxhKmmi34nRqZEZTsA8d288UpJu8Dg8k+Tjy8
1Alue7xQvTfCyuc7ya7S65RvbPw2vVCLFBBHwU7sVzaVosdGZxN1CLCHfdbukRCQFkbS47G3PSPz
Oi+hj+vQFQD2jHbIOnQmrgDfgCRde5V6RRaSJY/kT7iNDxCBiwPCB+JVOnlNGkxi37W2l/arNbwA
XR1ojGeUHDQR69sQwX/hsDAObAEFqZ9UanfdqVGC4Rqrm+BaF8Y9S5LGT5Vh36b7PNx2oU9bfcRW
tLLqgegJEg5z7TdFcVik2Md/MAd+lelwb8Zj6hLgO5LLszYo+VO38TrXRQCwBAumF3U6EClF8IN2
18Ma/fwa5+FdIwI7nSbS1TCnbUOpvyKh37VL75cWf96f6NzOegeoCPFRSOxjzV+KTTOQgCUXMVWp
MKcQ1HF64rWBKy7NgF3rFxw5RWDaH4msZOrduXu1tV8QFZnQto96K3w1nME8Tlm0NRHoAwciNGbU
6QU3jxwGupYk6lnRE3knfgkIz66KFWBrqC1NJ0f1bxT5sXG4/xfmPpfJX9WRHGmTOeuJXN4MBQt8
2/DF1yEohTBRyCYxMPEMMvJ0fWCmllcY8kCHtamheRAx2NGJhWbYZJg+LBjavyattRpEN3P82ldi
+0YmTrSSQiiH1NL5OwjYROy3QoWHe4A53Dma5C4n6AZX1/RhJgYy6oxXieQ6bdNr712gsUk2TfDs
WpcZEsq1ZcJWMV/ispek71FqbqNJEX4VDOTTEEIF1iL4C6TS3kBC7ZgrUDNo+aUptGwbdchzAJzu
BXND1CVNte4VrXoRpvLZaKpyRohxKEmJfhSXWJHZR+9m5t6lQecZERxQobTBBUUJajoJlHkw74oz
BY/ZgtWToJ4ai7l912yDZk/ko1er9/P4EvAOvZmtDimgmP1ZVATt9blxTZbDGfbj/B5K9T60817A
b/nszNrPhY7QPOauOklGR13LKNEorm5RT346vYHQwJeu0DaFnTL+ktT8XCnV/IambB0b0yKWrszz
lM3iOgdMMZiWyq8s5ioRarVzy5SWpCR1OmpxVa0c2mBvssTgNegm840BNAuSt3Zrtql+z1FBd4Mu
fLOySb3POF9CKa6WSDcmyj00NEgTik4bvoO2fg3jJvbTceiIFIS4PaSi2Eb47sCZLGuBC3eYRtw+
Y/e9CFI8HsXUIa6MbU9GNGtsYNv1DO8sF7j3jBD4QtFH96zDTmu4c4h3hEAsR+TzvlU5yYouTl/G
Kf0yERmfuorDdox6RLBh5J6q8YtxXfpmUO3j890OdkM27ZRASw1yHfeszdGHFHk140D6YrKKPrc1
Ve5rX40LsUpVrOXVtsJdY1ivTqJaqEgAu6hIr3FBIK636F00sQtJvZ6u2bB0O1yICXx2fC+D4+Hr
N54NWLwrVGf1uTUVwugxV5A5/hJZ6DcGR2C9VXVUF2p4hvCkPfHONnSoO6gOeIBPkT0Q8KEBrJsS
fP065fZA9u85j/V94NbTycZfu4wo8eqICA2kruBWtpquP0KDPczmBmkaaP80LK4E9cx704AtEEq2
01pRnNPQAWUn+vUAuRXcmcgk2W38YLmE/3Y0nVBz+WWaaTpzJqFSNQzVRavWo51pl3n5IWydCGhE
elOCTr+WWs0YNqrxXDuVbfOO8ovpBDe3kdml0cTStOvoiQqtvmqNJS9B9FI76FfoiYTNtQzD/mI7
1//+gQpMrOqqiDdC5DRDA1m1Z0QSAZ4d0fuqrKtdLybdz0i0WRuGJPUYiTUZDqk42fz1p2r5mQoR
dJvOXQx4yGJ6bI+SqR0ZuWEIHW1qIz4wU/pBReJmndOCrLvst6U9aLiJ7XNq2psFSiSqvtmRBA6E
Qpq7sUY01ZgEifVWQO2npS+mq1h4TGoAXrBmac6oL0lHHWJOx5aQzBMClfSa4wsVRuYc45IM1YF+
m53Fr1ijb/B+PRK1ajZJZyv7nt03cwFnAxmiPTlXFztf60T1gsaYnE1sjPrBDiUymTi9p5mibCcS
qLH2uOmxAVxrUN6SCqS9goULTzXIKPRf4hoy1Ol0ehlVAYfKGi2Hkj46ZKIq3meZ4DR2XQdAlP2h
mBN4HTVIvDhjtGlGjAFxkCMYrGL3YBh67lVw4SCmx+5pVkCso4bV9mFo0JLJLOEHU/EILfuzc0cH
U12xWGY7SKHl1ekWwFOo9tdOT58n1TxaqaxOituJ1djVnCH5PG4mGXW+NsV0Aw0+OARJ65G42LXE
/byJrO7ZjXqCGx3gGI4dvxBCV566cPrC8GrdzKzBVhDVBHpmxt5RleRkKpSolaCw0xq8+dyMWfFa
Y14qWymOlels1XkYTsms3lzB6YskH4muAWB3aqRLPDhVdScVYzvxEqzSzFo4Ypmf21LfSa2QS+Kh
F8Q4EmtDP/YWDucGR8W6gurlF3VUQRRSz2b5FbZxcNJdvIRtRCF8SrRbUzn2AajJb2HjCIczeM5N
Vl6nOv1WUF0U2hi86LH5ac4RoGchrgQ8vzpB8SmRGJxKnVkrkkka+0JBIBaCiWuc7LOJRvwwodr5
syZoarrfaqvaXk4A5j4awr0Yo7ssSvvahvnA3G3aOS2tW91GlBTZgNE41BUtFhS7hX0w4+4ZOydP
JmHwObmCmqapop1hDCnhiwlXezuxNypS7wPs5aPsW4eT0vjRJt0AcVhw67PndNN0lk+WItCEwQVH
2jMYGJnwLFuRpUUw62Bur3Sz+2O42B2YKcdeZROZa4j6vZ8Ccf0fe2eyHDeWbdl/qTnS0N0LYFA1
oPcNnC7SRYY0gVESib7v8fW1LiPzmYIRqai0N3mDSkulZYRId7S3OWfvtTVXMPuMKy2u3a3Oov6A
lDNdobppzWA44g721jkg4U0c9eEVf+Cd+lPVVnVtai+kHG34E5ucU9+INy+mFt9IGdMx6u1zhUQb
hZXqkdTKANdI54Yq54XspRiHdLFsY8/V2QAM9aqvIDnScbDwVMR4Wrg3bh0EKHa0ZS0sGm9j54Cn
0vFjx5gPqoQVXxPH2DiSScIBxMXFdw+js2fhkO7Siu6dQ3vPTUaxtmfD3AAh3jE2G9ukD3EzrMqJ
bqrdUXhLchIQpFMTh4mrYxvK9GYVMI3bAV2Ynj3rXlqTq0k8hXrrEs+Ux2pqy4f4QKuNOXvRnPvU
2w8l0B5UppeA+PE+1Kd9FU1c2iiott3gZpSwaPoWk5OvNSeK9kLQhktj12R5lyUbQ8u/LDbGpqwc
D4YwtFXD3nOHj6VYl71Lw77T9X2he+fUhAAekkG4xrnr7mgnyI3W+9YwMysqdFLNV+7sQgQbGx0z
2SvpNTCn+ZB6zJu9xaIq0cm3YSbZD0H0VsOnvNfyoAXMXMptnisGoYzEXQDUKRRTCkp6WE1s4dmm
BxRIIt6Eut4SuE7XWCbGZgnFPrepdg5j9YWNeHealKoSnRkRxIWHzTSPLoFSJolRN9Y9QyfGITfu
g1WRSpKGy+IbmtKGTaSH4ZVB2cyGS+dBLgxkji76lsaatk+9mX6vRI8RLM8lMn0QgN9gTTX36cAa
W9NKsjOwsKzmVLuVehVRQYbb0xXfhIf81qpIOquzQW4n9jpGKoqDA6aZqX4sD20jHpagcs5e+EX2
Ney6jOhUBqlhLxY6lmin8e3Dix51Z35M8KCWQ9Ieap3Cytwib0tMppf3G9vUlp/iXsDjLy76iOBj
QpszNkFzCFVYNwQ+987sQKVHIkUM6xGkTGtGwP8aIWYn9dNoPxeZ+UnwwfT3yTfrO8ikL5Eql6ZV
5RziFIXgJAtM35UBxihQDjryVffh1Djbxum/B4YrNqQMYmJTCtaGwSxJp+kODIdx7Xj0B+l2927X
nnuyStmrh0Txlg84wkDMIjwN86o9WYiOOyk+JcFyMXHZOKQ2bhqDt3DCOEDXCPSBI4ptlME9Syuj
Opl9RPSTPbyyLdd2roa5UcOYcoD10GcGMppOrmXK/o+mbAwpb94b8fw6g329iIJEq0SzEKoidw0X
mKZOi/KnCG3JBGT6Tdn+Rnt47+Z0ACd15zxvIfoiU5FGXHwd6uZKKyZKP2417bKSfqGiLeRQDdI2
PnoQZhi+duHghSuh3IxxRi/NbK19E2igihEVmUOBRKbzBlrXjMBeOTw5LdkvIeGka8vMXkvZP0Y5
/guQqfEl0IqIpA+57Tv7TQXNOaxPDzm12j4HlCk0fOdty1LXNS5uOTDblvYP28soEs0xUNCqYpSf
ix3GNNQaCLJP7O2gnZV3uOaYFVl1rWweCvr6+jEM8VeFUf211HveIUyvwQSbTF3jVIZAtxG7+YK5
4X11HaYkIZXhW5lrxjkeo9aHHJlYwC9Cr4c/zagbg2IB/ctK0gjtLc4R1yIgcaH77tg49hiIsVq8
ibjfiZKZKFVnbE5DcphljK2hgnllGLc63JsWx5kTh+oJYdAQdovNANMYcDdxAt4dQ1u0H5ocQgQl
1/cPtlsP/4fuYsGbo25HZMZGF7O4GVq8Z+4jKjGgjJVYRGT29TKdvMwgxgh3Ha98vM9HrkRCQZsO
6FdsvriiJOrlimZLKeGAzKxRN0uQhigRjHsdgdM+iYzvgbPoXDwNW0Gg7To1pXs2u2Ic2/OqSKBC
2HaKkiqYVg7gVh4BlkwWpnQRFjWTkvYEk/NbHfQs2qycgqltn+az2gg8Bmk/nPOo+jqQqnHgQbH2
wxLS5g3OdqGxUPAi7GMkJcEzbYm6JfB4rRvuqyjmp7my+GbX+pSK8thmpBujuH91Kjg8kurUxSId
dXHNeWcVXklMBt21OCf3qK4b+Bo0pNKAhi41opp9IPk87K/vynq+1ljStnSXHrwOfbFrv4yzJv2i
dr/J5VvYujcIzIgIYJVYDXsZQpEfvKC2N2kuX4x0K0cqQ60OR3bKu5ste/rrDbaaAjeFpzswmURN
mlR1aayYPRfm0dRzfrSz4OHVGpKhSIhgnvcSeEC4hSBRVJoOrk9HW0lNki5EtasN1IKL3sDwZsUa
FD22AsoqS9U9GiOKOWSctO/sF9e03gxcANLSXijlkkUAxceZgApmqHav+qwV23FE6TNUSipj7keo
bju3DQ6VWSf7luL6XaFcV33vfg4GUtw0w/w+QYhatzpytIblMqSgddDwg9Ni/5aREw4vRb7gHWDF
YiiTlAvJvOtXRW/7msGF6Mgpd5I2Oi0NWmYSKTfugt0xJanPBb0JzLJC8VRGP4gNx0UyYptLugiA
xYIjq1vuCzbUxsKJ4A/V122hwSCEVgSnbrizWfi6eQWSAK+yVQKxiqKa5QL2vigP001VoBRqLTJy
7dz2YwLGOoGtp2nkBexuQ2gg6UpA+XcJdM4sGfZBGrGqLFx2UDbOHdYqd/qcnwbNgjxVQF8I80+5
FMgv5BW86oxNRjnHyhnHSpp2DEX1riji760bf7WFt4p6i4pXDNXESz9DYlCas4qkI0sVKgAI5KFa
WDbbobVewsb8LaG/3Cf2Zy2oFKsyhsyPc9KcOL0WAwzE1anlYhnPkd0AvaKCli5u9NlGq9O/Thap
VW4MeBeUqlyjpB3bqaS6r8wPYGoAQOqPbfyS9Nq87lgeQMpmhChActYe+TXk20gWxSsv4P5YHqyV
SQ7n2Ot0MrPcnErv/OZ24hl/icvyGeeN3oX3bL9auTFbxM2Itece8XF/cHISBKsuDO5yQcCIY7Ja
rb2LZYKWiFHVgULzvmf1W5DMMCwnHiduTogUtFiPgsiPzivfIWhE+g7fk7xBv7A4n3V8iJBBYrVA
ct1z4H3B/vNVH4JDyxsJdaPMtynxsl2NkpcA1K2wlz2U6VsRyp1wcrWkRCOZmtSb9UDpsKtdSf7K
nbC0LRvc77Fbv9gNdhcJTt92ae5hZ8NWj017+q11jkE2Ufn2BNkKc4Bywt2W9fLAzg6jrikMlv2o
WfSWeW8pzq3ihMyN7mw02RxJzIBSXnsFclvTga+M6L2KaP6Xz5Mxv/5/2OA7svDvYIPkF0Hf+/ew
Qf8le/n+/eUPsMHff+dfUVbmP7A9w/N7pwfq3k9RVgZMQZ0sVMvwXNM2gRr+EzZo/gMDtyFBqOq2
S2aV93OWlW5LZISe5fIfYcMO/Bdq8Z9pRlAaf0cv/kW6kaGyqn4PPTr8+N//yyHHlXxsz3RJzlLQ
Q/kh3Qj6EECrsMX3UEXbGXdx2WDqKHvY6+2mJ1hA95y1hlGodl9hB9GMxqeUvuXzq91qP0Qcf/np
4v3FASmy4Yfj8ZCCCdt2HddwzQ/Hs/RkVFs9x1N3QFrAXQjaRP3Qrnrvdda3zhiSQ+P8XfDxnzKe
HJ2BnagxgeuB14rL/XMqLBOCMVAMzXd6D0OmN7fwaxRCfg8Ie2UvX4Mo22ssDkfLXc/Nq5PjI2vr
s1qrYMIVGJ9j+zld5AokBap5cFHKOJa1q3ysceFdS++IgD8x1qmbQJRjDeS9Vn27creup39mFb7+
D6+iOh/LxNuvS92R5oeU25Is8GSwKNObMJ/02VmNLGCc/pWDDcfnmVVhbzW7/953qmv8U7JuZ5St
ZyCP30VZBI2I3AkyQztNYbdeZ29WJrStLLvNr7/V+FOgrzpVYem8c7oFzvMDKlOaFYlSLm47o462
1VSvZfi2wB/RjWf1rW7/nDuv9Lnufv29wvyrLxY2b65jS9vV5Yd0s0SXWjOmZJaWGU6yHJtTENo/
ooFbXRu/1XbzW49/3E6IE/VS55NpojWwC7zvNV0nZ2QJWeHtGTrkKRNPiSgbAkKM35ys73dyoUTB
LP8NqVyLLOAyY1zFDZYo5gkbOWv6ge/zjMgjx7dN3f6BXsSnNhiublDeOumPWCZWBk3VsEMv0E+n
Io2PTDtox8Yw2c2z9DM2qSuxjOFm6bVtm1QGopxsnxiUf6rsc6jBQLN1Je50iaIZqFS7I+vO2W1O
ADU3IOmRqs/usK2rgnhfw08NigjhQo/Iu+QzQRmDe6YkvNPGUxkaV0GmRhlV/iT7S6u3p8IkoONs
8FT0cwwLo7hiQDqMS4nsleSUor9IU5775NFOxq05lT7jIkwjjF4hGT2BcYpypn+a0NhcdmY94kGu
1h3qkawV56n9FNhrKqWUUKqTRj2Fleqm5Cu1niCQyPsEHGXX4uwacM20sY+0+JQx03do91TqRtIX
xwnOgujfSjKyVACKLUngaSW6WapJacOqW5xH4JITMZx9JS8BhX/hZX6fD5fc0U8amIWFgmDTXUqH
Q9LNk/qxfFA7/nW5RCcV1qKF2zwis8sq/JqfgpBPJUQxQ/aaRl6Z4RyCFuNkRw68NdBGt05sRECj
Fv5CghF1BIAj0Yrqpi+XbtOZ7l1SWGegRXQ6iI4CSLAQU6E+Wv1Rp4ZY7cEhFykzwDTbuzw5GaOq
UYlzxt+qn1KpSZPmXCYilvunFl9vOIWXRGZ+1eQbG8AN6JcrgNADNB4V4WIY86lKUKQ6RGeTgeLI
+ZjhBk7Kc6XVu6h74J863GROll0daZziTlwgafkR93EA9aqh8q5Ei3Zm2QHAuQojh22ln9qMcOFy
OdXr0ljuK+KKshQAm9U/5FVzCuxpn80P6gqrC9/MJAhxkOrCDA41DYBqRkLiWqCf1PWlBnBWwTZ9
mJ0iQp2JZ4g9bS3Q6b3/lbpBcXkCEwQ7Z8RlJy9S0eeCg8pbCV/HIDuaWXBps5QguWBjMr5IUmjK
BBIaFCizvsVgOjsoHx6pHh2psVRe+o7TiJfrIuUBX7I/kFYU9InCl19s+Jyeuxv6lnzw8pQQI6bu
nrp8SovXTMfW3RGQtm+s4bGtpuPIK5J3kz/DlBGd0quxBGzZinJTPR7kGvhEH4Mtw7opUE8t7fg1
d/dmY77MRYGQIwRh5zq+6xQHXXi32NW5pyw2bYlkotWzA9atskmBloSV8F2omyXpi8ACsIF4vU5H
Z3qdGpb4nsbKyjzIcOANsCtvlSbNjyQwLy2OwwrMHiOvKZAIBfg6CHUGUUbnM6xB69P4xLad7tkV
IO/QfnRM7w39s3kDR3s7OMHdCPP+zgYusLaNlzBkgxDPOY7J6c3sryB39lnkkIEb73U9+0zZ89oE
hJPToEH4lAclqi/skFEx70U1PxtIaTCWKMGgfqCxiFHYWcPqQ0qiHBfrPnTW5tIQZdXsipC6MeLV
gfp4TcpcmuyNcHhL4m6XiJlDctdVMX+NbUj3xpRjMknR8eRkpgxAlZyqvEqDHKSGKxQUbLHNSSfP
YFdVk75LinfCHQ2xstiX9yX7mYzXt5+webTNuRCMhDg2LXaqEBObrjuIRZ6C6S6fq4uomvOEPkN9
Z4F6HB6QhxXwRpoiagE2C+mnIm+xrTeXLiGgPp6PTlheFqSn3EB8hiVDvHi2iQZU5xl7e7ok8WCu
EpSehTDHlYErtGq/J5m3l8hxTUBIGq630T5Jo9/UWFR6w9iqC1ZDCqWN+ol+OoNfeWcTS1/QbKlA
YXSGRBgTb5vlOcfaJz37WYvKizr0Eg5ACEqxcZ9j8iGXft+D15iupjoSt4NlAl4W9mM7UtQF98de
/FC6Mr2r8DgNQf9WpOWl7PunaMzOp67tT1XIRZ9n6zPFglNb6s8zuVlVwK+GOaqfUUOPXpig6dLi
a5OQylZ3LdKdm+y4IuDegLNQ7IprDOC9fYpC+bmIMvSYkk/ohwpm/6qhPJ3oFKSxPGptZd3RRPzc
Gt0eYsWjRFA/zeShe5NzFIwOnclvOlZzEfX0+xr1P6K9/7+h3G9lzn//SG5/3xJ8L6u5UTC///Nv
P+gP9Pf/Gbh3xCbOLwOFT68/XqKf91///I1/7b+Mfxim8HTdBN0OqZAF4u9Rwp73D0mkE8tjU2cb
xg/91/5LQoGHiek57EEsh7/+L9a7+Ifu6jqsd6G7UrJD+49Q78bHjQf8HVSPpm25DjGqLKf+uGge
hFkZjV21O2yuRGgtAYsggTEkPU2ThjQNuPGE3K7OCSqVfo0udqyx9oThPpbd4ddLWrW1+nnrpY7F
MCUTDicv2Qv98VggDwd5lNXtDjT4Ni7E1TbAl47etU2ta6OB6vn19+F+/atvtCzJEt7VTVdtgH/e
MsyJdIIengEBwQUxm8ZWJEw11p6V3j5sbbKq5N4es5PVxm+FRStz0V8W08EPkijkyUYrZ0wEznMf
23vhuT514X1nmi/yOBAH6Me19krmzlUrWJyra5pMxa3Sixu/q4qVAN7aU50mp1Bqr+xd8OU63ovW
4Y5qj+B4n6JG+OoY1OHRw75FA93gfDmXI0XxxL3OMjmBt1i3w8QivfPjzngJFu/Z7RwytaC6VSNe
qVBeCYgcLXwIlucHc+znxaFOj0E0fnVs5yUloAko8C3U3eeqhcRMq96CCedgqOGi/IBvWi/uFSzZ
pUjIsBiVgZhpNQ6yW2PHt0Lce7n2zc2QLoYWCYDBq5D5bcDeYamO32RcewQTDN+kxLnU7Lzgbaxt
kHXjgfr0VrOtrd7vOhyndcHDVQSPYn5Sn+wl7FGxU7G1qXSa1+5NtvBZvcBv6VXeRaGNYUfxjYgE
yEqqs3ySjAL0rdmbpxBnenRMlvitBsHFMA1GSPh2ZD1HeFjLiMyslouIYuRa9JiVx52E9hGGfHIy
t4+Gpd2SxTqDQ97mtfbcWnAXDbmfZmsvgJ+UGPEKJ3jItACSPNc49XhxuIQ1qbdLQsX/y4LteraN
Mz0fLNax4FLL51CzXscY5FZ9U7dmMux92yS3RbNf9AANrrIBFKA7ZCMfczR5dwG+PiO1n0fxAzn/
lyY9Jn2sMt6epoJ2+RK8EiL8nHDv4Yy8xTT6MZjCiPe+ymrGmx/wZsckVs7OYTHDN3CdW8Bns8pA
PZb2AuqCCmkyOX7epLehy08U/96kRD2PBnRVg+yzZo8lKEANsyFB3Eb53FBlX8bg1U65ovT2Fzv8
zQSbXyf1ZQjTZy+1nlPuiD0ltwx+b+cdSQ1/a/oUC6T3rBdMITNGvh9Q65Gqun6Run65eFfQwz6o
Wb82sE+fTHQCvZu+WbYiEEnPl3xYbzl+4lp7z+5/Q6NyhEH14tUxkaDggoE3X9zik+4Yz43Bgo/y
E0+j9NVrmhu0tWsFCDC2wRSjxEhvRoa7AVjhS49RmlI5pjQKyAjqTs1A9w/Ye5SPq6rBnUHWdTJm
fzMIGWqM+TjqmQzB0vAYVjzjQ8Epp4xuuXHBGITdonR04O7sdHm91KAr2Sk0MLqywd6HQ7kfM+NO
vfx/MxB+zNBWI69pSAPQHMggiv1/HAcL6YJOmZN2p+7CwADv9CundT6p98WrxbNrmJixRraB3oiM
H2hhUO0LACPqnahqfLQQK0bybQi5hb6xmqEwWBz6rw/T/lgrfD9MRmsbYoywXKlO46cKz2QCtO3r
sN2RnPIyBMnNZHDN3PhYtic7zt+sznmeEl7hgKmqFS8LD1iFn88qb7EdrGf1CATCLzVr31rVDVEr
b3pivdivJfnnjSeuoa2tp1Q8qxPXS7lPK3OrCUbx3lurgUXGoLLGTwQvrnHYAEIyKXV4mEVmlG+p
yfPnorEaea1hWFzrBI9W2IvngdHu19fC+Mu5y2Sq9ByTacV2P5R/NCLDprxi5i65/mqwTIFb2ULH
MzZ96nptbVrZTU1avpNGJwj7L4gUX3jcV+8/7KS3CavhbCXnJuTBUzeRkTQ0+3vDSdfDULwNwdE1
jPuZASqhFefk8x54yvuEZHYz3iigTg6X2BTIkdUE4hD5gSgnmspbJYNnENR7x2s23ftDkp8aJhES
X/B/WlAcbzWeNapafiRe3LIlbTK59bl3VXfq/VmjJvrClnO1WPlN14XfB+E+S48p/eMp42vVJmHW
a/YwDLW0+Z0VBG3qNlz/RPhdvdDCQyud5cYWWdznti3WGu2NVP1LMFGYvdo92KRLh1ulcRFGpKX1
3E3yhCbvSV0TLWRAZ35U51IH1vNUWS9aTVnAuFdPl1qdeAtI75oeGJOt1G1/5OmrGutZnaahCVSr
zZrchVMbkNpQ8dxRbYmKzzSAX5zR+7TgcvcKGwpX+X3BIU8rR/m0oa7GhXs3De6XxYpPXsPZao27
Rpp1zSrxoga32k78AksMEuubOm/vHU3EE146wRplwFZLslNGOAXk0+eWpU3CHc/DgDO8qWVDV1p+
oCfvY6D6a6OMbojdX9TAqj5/SptDny1rNVHnIc6nGEAK7cfW3C4iuDo5iwC1LKIiwg50HVr5SY35
NOiv9vKkXn41NqgRdogZYX/99Iu/GDTRJOjS5gETLKE/DJpzHwaiJI5jV5nxWx847p391CFjwZFq
vmQdxzYGiFtGH4O2btkPM4ta5ufXPJpf4i446XAoQgwAE0jhmbGejJZVW/BgRLytmQFkAXhPQPYo
7fz3mdGxAVrI66KmmEJPTrnD6njudn3ga158UtMzhsgT+IxbEn5aLMqbAMxdsnrWTLWEqgCoUCuz
yQShFKgafPFFWMIPqv7sLe1Zk8L/9TWy/7y4dchvokLMPoEOjvthtHQGe6Atmne7RTBaivhNnUwW
MiT1Hn4ihEzqT9cVJ/WGq0m16AVMLOc68P/HxblOheMb1LJksJ8D8zljgJlNVhTlBDJgXuT7cKne
ajNmzaGmerc1Xyhr2Hs1Sa2DCheJpH1/F0lcB9QpJsgB6kFFUPX869P9i52MOl3VkZIWM5lQl+Pn
yYHlc2zFQbtTa7QtCvGDIfO1Gk2iKTlFprGlkOxenViND8wRJWxrO9/9+ij+PENxEAzIHm0Pj5H5
w0EYNXxKL+UgKibSpYlvbmZucx4etYr/9Vf9qfFAr4wOi2qgCcu2DP3DBEBqSwrK1mmRNZWrLJzP
C/itMIqO+Zzd43+716zwOFTezqDl/Tffrd6vPy5aHIvsDN2k/cfUY6nr8NPFpgreJAtdq1094WKY
0KMkIWUa520OP6Ga2wIHRbeQbPskPibuuA5d6xi2fuylpBuiOxjoHRTJ9m+O6i+eeC4Fm2xGZd3Q
P64PUhvVQm6m3c5l8qXa82SCWC+NGABf4Nsh1HviJ/EVjRuZUHv59bd/bBxyO4TFJpq1kMUj6HxY
Q0HH7KkB4JJICnMT6d3XwC3AV+tXR0PHqXfEjuuPUbQ8/udfK2lUsnSkgeiIDyOhnnS0uOa53aVN
h0LTeVJfiSCNYlh+cFiuEqtGBkf2ezXo3/dt/zwC813cf2k6xM158sNm3fRMssCNod1psfk4hu4T
yo3HoRtPswU8tF2uEMZIB3YcfYMLZRXF8d+cuKG/j/J/eAqRCbusfUzHdCymgw+tNysfSkG+Q71T
+L0m9i6La5/HBZoBSlXcPMBI+ovLPnuk5G2oKHWH5o4u1gtU8BrvXN93Z1jtJLBLgPTNRrWIVCOo
bJ1LyKKyGvQTyq+NFgHrLp1zyR+kXD5RYtekoQtkNdu4/jEb/piZUL5rH2Le1QEHoj4pNAR5kQiO
Xagy4fgouva+wI6nJLgTQo5qp75bfV9j1idkjcSdUSqnkzTk5dHKxaHMyZcm2r3QyRnAmzzb5Kdz
bGj9jgtx7/3gXNTvp5d5Ap0mLNYuw2eT783ExgOL2xMv3wWfddxogZFdC4/vaYloNWAuCND4SeWr
89K4XybG3Xla/BBXXlOwm5Xgdsw1EDoFR79YbX8psWMDrKHEjEEbtn/cYVWKKsj0wWNaRDfKLJSL
bHQx0GdM60Te9T1hzSdkiac5tg+lfVwMj04DOZz4BaeOdlNa+eqolrG4qh8lj+IyACxrnXk9lw4F
h/JoRtkFaFbmXEbbgONCIgodroquWBQbp9ogXdPBrWdyb+n4uXnmd5D76qDG9TjgPuEade5Z/Z5q
7KlrGHFws/ZclbhteTTALp7tI5m0D2lj7NRDUnbZ1UXZ78r82PbjJbma0FMny9w1cKMatJSsjY68
eI+Opdp4Drwn7+Jln22zht4QPYQa3kM989X5WR6XzsIdYICSqCUA4AbaC2ytGWyU+uFG6FwA7xIt
4txgKRoQYmI0NFt6jSOZpE74oO5SZk1HkAll4KN3XJcTgUsLP0z+AfP8J3UidWZcE8c6RVm4C4Ck
LJZ+ysfxshjWqV3GXWRd5jT3a7O7kAh2bHP34lbdha71qW+xhZJKUkO2M2zrXj05Jvd7oZCFIu9E
HN0lNsJDjMrvX68CgJBbPOWHGYtQTRDFAjc821NGPxjcTnXq6icnDgL/0NFtXkjxOqdleCYfBUMB
v4ULYleRyNgP5onx5DwW+tXgCMkP3qWgOKJxOcZL894NRXd7QY/MnqvfWrN76ebcDyW9P56y3KqO
6nFJqh45rwEl7GDNybaKHlSzFlboKeyNa8lideyqk3rtZoi67lCCfcRbX/ukFN0tIwJEHn3yJ6+Y
SI7qR2GT+5WkFoaDNzYyv87xeNnjRb05ZsNHIZwzwYV1vfF+suo57mGtsxC5pIqU60ooGXt1rmUQ
PQTjIZub+4yLj1bWp54CBA2nFZ0+ttNwe1BJjNOFNKGTgr+VY73r6/SKSpo+5nIKa749zY+D3l3C
VPLeMl7N7lmNCTLhBpUWlwbWM83GsC99NR7GNLTNbLyIoLtjv7jtMXVh2ltLoGfFqzuYcuOW2Ve2
qVAvJ2zrs2N+xit5bUh02got+9KNkENDtxdrLZ++ZX3yqR5x+ndxjsB3QC0Zd8PersPnUYMXVVDz
3ibartJAxhVcoUi7XyxCaxyP/zGS+bc4kqj+ELTpYzveOUbHfOmLGfpaWy5Yhecns8MGpYmNQzN4
01Z9iub+u4TxJMt4+tK1n7KE6pRk0dko5V3hpV8oABlrhP7oZF04Eu3YZOshN75klvkoiAQAnmPg
tKpcuEBQloKC1AWrJhKgmT41CDWAGfWPmlMhPe0mlNj8+qxDDifbzDCoolIT22qAAXCQtLr/gI+U
3JOl2VlGpxDTJslk7VONlHSX9svRNBZIXmCIRuBbweKeIsPMSY6rLnWdYLMHOpuDkjjbzUNEb3Rl
Z92PsUx2elG5h9a2CLZRZan4aNh4uaYRvWc3JdBF6ulJqusYaBjNoipft46DWWWYt+8HMlZ2sWks
DN9pYES7mERyshNwiEvWiGZXupuchLE+UbUuhllMJqgz2xRFh/rQPjeemoEbw8sOtozM8IMo+ns8
UvmdMKenKOaCgITeY3wjM8AVp6BC/OtYtHgpTIG6/oHx/T4O69/Y4d7zpDoHKSL3rmz49M717iMd
qQaXjiYncX1T+cOSVblqLMtHHfwwmxVnJvq14PpDqxpXglizC7rmXVm1SKVz2945oHYSfVwtXXxI
lja6gJQoNm7r+QmuAQROgPIjmNNgV51NtkCaAaSbtR0yTNP5XDgxxKmazJd5iL8E2hDiycpOM884
+3OkKCPxH6aAQFZprnvn5tqbpSkueXmOKBgfJrTxRoQpdOyHvVkI3H4FDUzdJm7x968N5dEt5mMv
zasRKY5ECiiwnB/1SMHjeoCDiTxFnpHC8mPd7GgecSjZ/KTTm4c4VsLzo/jkRtX9mPOhcSuuiQ3D
NNBdlpTmo1fXD6kOX8S2II6FZfylAgyZ9p2xc+YpAvaNeI0y4162I6435NqlFr+0sfbm8Q/rGjEA
BNst+bqAX6cBgFQSGr6yMtZDuteIYMMArZEME0YHXQW41UHlrlAGoXsfLbyQ85cClPG+IBNXeo6g
BuiFO70WDyLvW2IZtRVyvuXOc4JvHtkFKz1t9xWTtCacS5/b95RrfPpRF1mYl0szkH7uJn63jJfa
S3z1Q6noDguDHEjZpIZdlr7/bZs1l4EppUls2DRQI2xaNhNqF0SoCGWuYynOVpn5c1oep2U8Q/VR
/9rJCf+jUIDP8jhrwaO1yMOwtBelhPBipDnLfmiDMzFfpzJdrtRpD7EqLFn2NljEhYHmzMBxrz5d
Zxq0+LglNrFEsNcakms6i3V5mMnYbNrMn+z2sgwZpYbCb9uDzcvcEVJiIHEPUYbpQE/aOjtOJu49
0I9k2flVSHfEht4+IXfhV6eEhaQ7U/XNyF/zWxtuxRiB22DVia5IGuKiBByjmx4yFinqGMye9KSH
kR3vrJf3IIFYe6qjUQIPddwj053pUpdXv8faNBtfIoKEGtfalSHkk4H6GA2AwUEiZ28KlwI6mBmn
JDQyqpl4LNZCxKGYIvEtjRw4c/d+NQA1MR/tnDqEf10cIBx/dtrUT6P502DlwaYWIJTJfF686EdQ
HbUowSUUNc+OGCFgFeC2R6kc0sm6DyaWAWX8CLl9JEWyJ/+tJ9BWGNOdaBB1a1BmAxB5ODWICZu2
8Te7Wq4lJdi7Roc8O9mZTX70wsPa6DEhw7ZNfChEmijvyPBKogXPPxAFBfAtBsIFXejDEbFCGP8M
cgHqc2KX+X0LM55l950cr2NoFRtEf/gxEcuPfN6UiZS2Xv/SpYO34fgRSQWYAbjnsIgctBZuydG7
CfZtei9f5hiCWRqzrJimaVOG7mtIYsPakEA4kkK8RmOjKDrpi2uF36duuk6wopbGfHIT+z4JF5p1
M/2y0nrS+ubrMjmfNXJjpEMrscjjH4E3Ko1MSF9v+jrEHDU7XyQLiw0WyzkUHrDpqYQcMRbpPYyZ
LUne2Z2siqOTfLOb9qsZIWytx/H0/lPlOD2OOl9IftEPgyxCpmvWlMX/Ze88muNGt2z7V170HDfg
zaAn6ZCZ9BRFowlCFFWwH7z/9b2ge28XiSYy47Enb/AGFVVFiXCfP2efteujJyEpEHZKaYxJg2Y2
Snlxx0H3PvwuAwCIYH0JJfuBJeBbNmL56TW/ethweop3YIjgBUFbW3pX1DGjFKvvfEZZkLUXQcDz
4CeDRCg61BQP2AKP3oADZFNfNBwkp//mSH8VtuW+DXITTROeTqWz7fDGw5Y50yii3HYGbCB1GPMV
uw9Ind+Fqj96jn4/GvoPs9GeNhTxQc8r5LfKGd7kFicuvb3JjeQVmgeNluQvSnMQhvcrovIPua+E
67B37CX1NR+ee6V/ahXQ8Xl4qZXBG103pAYxpJqrsJu3jvVH1Yaj0J/TOMK7N4leZS27S1Rz1RfP
sVnCxO3SfZxk+9bqDogli1dV+HvK5Te6uO0djsjNNiwUzurKW1xmEPFSoubpujIBlVGIUzrSt9bQ
yRenVO5zQGBHWpqkJQ8SvPAOMWOgZX8mV1XFEMI+VmxTdiHG55KNWTk0ajaasV0TVMcmjtzkLiqx
FSK7eWgRERlFSQI2cSVCemnr7Ec9vs0L9sUcPqIqu/KLPUCCK6NwDmUj37YpAXOOzyuMy64COspq
UOQrjfO33w+3UVRfo+w6WhLKNdK/FWEJExFgKY5/ZvyWUIifFxfT/1hjdoFm/Tqs47WTEFlmifBU
ccvVLwYPHVrTHnNStnJ8O10yHIa7xuuOA0cICau5AFZj1YvbzvDuTDU9tvxaYdXXVdiuJUrcp+fX
UT57r9OF4aRcANy49RINYE197TgIzXBnnt7Q8ZCQmiz//3rr6SppJ//5CtOLaTx9wlcRcXE1XQt/
p51nQ4vkjtNdUtu8tpBGjr1y4ascMDnJFWV0q7AYRYp56BrtAmV3VhrXBmdQO5QvGgkGcidrazFI
wBrli0kW2XnoUYm2TorBFvFoO5rX2BtSATfsSTfkI5uN6T2m+4WDDn6JIyE7jVFq7wZ+T+/vpT7f
K299OnDmBLVvjwBsp6iFQFZKibJmXg+GtS+KYN3C2WmwnvoTjPq/0gj9b9Q/hJ/+1gi5v7Prn+J3
NRcS/b8oEZKJqRgGUdDlOo3Ln6/Nz/SDTOi/f+tfSiHF+AcRPB1Vj2I7uqERsf+nUkjhT5RJ88OG
il/SbWQ8/6rUMP6ByJ6Cyql2YtKB6/xRlTV18J//we8QmTVQC5kW8UEE4rPCjFOFGpMY6X3I11E0
WbVsC5WSSXyTEomPIV+T+nI8s5v0UKfJsTDkW13fkQbc6UF8zOL8sgjxgaCECM4GXgIT5xcTsiBn
+rVZZSMm1fgojzi+YkUeGNEhxj4OALAj8su4q36EkXJNx43PRGVnAfk/T011iUyCkAS79af85F2g
OhE4mGgpBd+5FB9T7G4DsugjTticJ47vmvP2n3HH/5NC9M/CtK7+8z8+vZWuWAQkDUtT5glZdARm
rQo+kNT2u1xjs6CzPCnBtmvSc/F3fRZt/ud7mY5KzBfpEon7j62hFNVQUVKeHcJx2Hlt+QOjuzsf
Sx1VZ25Wgl0XZ+50PCGIf43HPaYFwdOopkiH5GtxbNqGI62aXeJ+B/Sh33GQ3+H8eWyq+MjR8kbO
jtSiAqwsLk2t20FT+BHdhiFBLPIev0xObmF+XRXiiGOi790OYQcaVcNKwH+YXr032IuRaqLw2Lyp
iuLHn3+a7G50KEWPsue8aO5sUTyHdfGDMjad1JC/s0axN5SYqndSBHbw1DZij9oAtTqS+TghRdzv
MioQoNmAjpk6XWqIfeJ0u6AXlyHIGE2gQ6jCJ6EHW4ElXBpjLKHBFE6i5Kkrhmuv6V30uDdRKYZ1
KwYev4Mk0nWHOClx4R0iNMf1YfqrbOQeLDviCC4u056/6QdEFwRpaJw3fDdrytuyE8+OqA5pTQMU
1q+xVu6MEr/UHGWBQE6DdQVsHKUN16qs3mWWcj3IPF1jPF7rTXZJlOHOkUtSiDXTvXqNh+Z1p2rX
YzhsqVC6MnHkCscQBjBcFg6mrLGrjpzltlZ64I5ij4yOhyCoxhdKxuIgQTdUIv9t+v+C9FNkyDcS
dpDEjIZM3OWd/5A143fHrHDR6ME6atJz0z36AP1XRCHPFanMxS3/7KbUxCCppx6IDPjHbloNSkjZ
mciATRV38oijmMnxCT9Ya9q5hUdIUGv0ZFtMI7eyslYoMjk9KOdZsukJNFkhW2XYtmKp08z5PlPF
B4rVUpScT+p+50OaGh3gzyKC1xNuh5SdnefsqdCHbDH8Mx/1/1fDf5Ys/soa+vVw/9sPs4/r2lTE
t7wQTgWLAzW5H5bC6Vf+vQo6rIKKRgoPbSTpRVrsnV5WRqxJSAsV0J8Z9l+roPUPNLqGgsaWZKSj
KArz4b9WQfkfJARVFk8oYAoSULJV/4t1UGL1tRC02X/yz+9WkhQ7vWSMPe0g1Vm4H9KByJmHMeu9
NTTdRQ20kbOlrkpPXcMZzKdo7N7Ii/gwkia7w0WUjI5Vl5cSDj+HpCsM6O+a6L1VjOGU2+hy9oKS
Mb7zxsiCCWk2A+ZMcGwweiScqXfkWg6dhY3Gu0//yaI17SneLet/v85sAWHWcphhGv1gO4IKsAbz
QgWfA8JnayFG/21y1omBjHg19EpKtvaak/dbIfBMWxW5XBIpb0Nn3QdN/juDx/OIA1LRTAHKiAqg
CN8xwrJEejxhqC8dsbTr2AsTmLFZvKL5AQlSEcOJMO/FT6rnYSZnUhPcpH0Tv8bI4+8ouwf9Dgfj
zDKtLL3xlNF814BdV1fsPyLjEAdOQnWHPda/WC0FoRsptb8LCrc3jp3Z33uTkDO82cq+TQ0qJ1lI
rHPz0sfd1N+ffXq4dw/RG2lddAQKDpo2SreOLisvhVN5z21fUK14um0/bkj+vsdMhOBJeW8Q/Bvp
elr/y9KG9DUsJfkb/lTBhUME/Wwy+ONu5L/vNE/ApuSaAOhSJmFnUgISXjSUNJVq2B9zuG14Ocid
dCfJhvYYCykMCeb48nfbKeTvEJXs164N2j3ReqiKdo18Zl3mKgkIScZgTtfl+qmVfFD9sp8MD6c/
zTTr/505/vuBZ5vYjMof3Q9bNDGh4ZqWBcDGuT196YWvPkn237dsU3YlhbdEGtPhSTInZM+2gwcl
ant7+gbTM3727NON33WduC5Tveua2q3UB6/BJjX+nTS3Zt5fkDOVG/9rvWdeEQCuBOcerUBMUKBm
BF0Ncc3ppl0UM/p/z/qfTD0LQ2C+J7D0wa8CkxtwpGAlxpmaCM6Qlmc+09Ll5xObmbBBFxlomZEC
osmIDSBqAjjn9NMvNfNsFkHjqY6W3RFQ9kiylFgFofAboq2Nk8XpOyy9wGyKAMsSCkczKtcptLsx
HylBE4+cDQ+nLz/1x8+60Wx2AJNXj2kGeqensimjCUpNPioOEkt8Xj1xZrb9/CWsCWHwvrOmfWdD
omU0eF1oP6d1phxrgGD3Pbyjv06/yOdjmaqRj7foG1VWPMEt6qAdgTHphfNTczpxpqGXLj8bz6BT
FLNz6KYYcJursidf3xVKdqaRP+9GljMbzCn+4LoCXgW7oItWGVYFhQ45oyyN4t3pz7PUAtPP300X
VaKLqs1zpgsYMzB80CBmt6NefDt9+aXPM/38/eXNrlSSPqpdSwWdnBsbyHJnnnzp0rMRbKdZ2rUp
FY85KLkydqDPVWc+++dzqEXx1IenHqWw1aoaTWQcd8OTJ2Jl73GHRzyoo31e44BUy55y6YP/OnNk
X3qZ2WguoyGLg5Hh1olyDZh3Q+juzMsstfBsJOuN0vngbJmKAHUOqNOnulglCDenW1hdeHR7Nobb
0dLV3KE6qlsHh0jdSOUmfUtf4i188ZW+IXq/RiT7CypsDqcNAt9ObMg3rKyNuT39CAtvOA+pUP1C
rUlJFLkI9KdIql4sdp+W07unL78wCO3ZEB8CHeVwjYTeASa5o7gSnzsdMmrohPjcWLG0P32fpQ85
G+yR2oatnaEKdQai1l5PNRY+59qZBfvzCd2al80FaWcK3aEbVJZ8mNLknfJoY5IdknDxte9fe4Xp
1d4Nd8+BjDrgC+0WKsb2ZZ3+cEqsgb928dmAB0+cwFPl+/TAkMjG7hPd+tpcYs8GfOCEaaDk1BT6
ZYfnvEmOXdLL+swIXGrY2eBWmoDKKMus4GXYF2bubEgTnbn0Ut+cDe4+0zTdSPgmUjDWa1lPXbWs
brwkPEB3+1q/tGYDPOiaZMiyunJlsIeZTX1g4Z2p2Vl4fGu2OFc+9dktWAG3DeQtGGK3Mv096q6t
QGRxutcs3WI2einBUFNyq5WrIkmLbfgO3fcIxlZRnXmHhYFlTTd+1+eLJst0L6V10/pZTSKUL0Cu
5Ntq/CtV/a81szXNfO/ukSVGGgQVM1zpvUqGcFPvOpDztTDP9SNjoY9as5ErCVvr04wREOpBuZGj
zFvLTaevggCnQnnQnMu8lvB8GzKKIvMRClNL7d1fFIXq4MULGHoF/MhWkcONqSDHq4YWOkOq+MZz
Qy74xVfwaezGGHfNXMjHCKZJT2I2t34O3eB8c+pM3km9GSFCxarMCasViXTq9hWnPYxajYkddRC7
sogT5EqTMSFs6gpPgUQ9NFWLu+YoMDQz+vqAxgUj0AmYPcqpcRcGZXvja05w9ImJvoXJhEHq7IrI
dpSr1gN1WxmKzyq6qnqJGEoRmNVjXXjjbSH09PF0J1z6urOpS24hszsta2TtoxyTjI3MKvm1S8+m
rkoootQ8hlDu2PdmmF41UXRm6Ey963+eAaypvP19r9NQOprd1LOjDE6vA71lgFP+/LXnns1cZuJ7
NUVHGNHRm1ZARF8DS3a/dO2plv79gzfaYMWWmkxFHllJjhc4UTyI669dfDZnWXVKhRzAIb6Kcak7
3SFTva/NtHPK2Zg3XiVSijx1G/sea2hVhBaKdaY5FzqhOZuogjG10yaYCuetbh8rzb6SxBcvPfWg
d/NTxcLm9C1bpLHR1kjR16rf705/7oVOaM4mJgwP+jhL1ModOir+AmqKceOg2uDMpmIh3kfI+OOj
S7hEFih4WPrjOnpu26TYRAn1y4lUqN908OtkaoYex6TIuVWSCPZPxBlPk73izNy+1CyzAdxT1T02
sKIRx3kFCCov3EmDdrYqltf4ZAzPi12iKk91K6HwwzezbYsIp7HPxfWWWmY2glm4gyGrFSY1CYuk
QWywnN7mQj8zsS1c3pgN4rDpIHBDmXYR3eCQnD2VgfdLDuQzBXBTr//kwxizYewJOW6SmH0BAsOL
On4Rfe9ixYOk78xgXnr+2cYjHkwchL2scsFBXwVWvS9G0tuZ8/P0uFjoNpOq4P2QE1VfKsb0/D1e
Zoi8y+jMh1m68PQ+78Yyuf1xrI2uchVMoEhVr8azYe2lS08/f3fpvE1TjzqJymW1NeUWs4Vhe/pr
LLXmbBQrikQmIoWfiod8u61Ne+JlVWIXWJhjIU30v3ZO/1Nx+u4NTFkZjaCgUQtRtDAzyocgQ41/
+iWW5iJjtuCqUgprb6pc18YRc8bUNDBkMb1Ng3oS7myWQdPFKssswRgobam5elhZ97pTnKsaXNjL
zqsj817TBZVZHCdGhax5fYBJfk9W6gcR+0s9sM5smRda649s4d1XDLUcAzOZdQ5sIWZ5qhsG6e3A
fhEsw5mG+gNn+WR867Px7cdNCbuU1a7uYljr0MOHTZv1w7YOgDtJvRrcaVWSvHpJFe/jUsh7gFTd
RnJkZ6+PY/vNRhPxE3Cgf1FHeCnULZLt0aeIA7i2cCH7tRfgLNTLyoioPnGic8GnhXlDn80bgx2p
BTZhHFigOlPJxA4Y8sTZ2ujPp70/8IR3nz7JoqQhsVW5XvZaxCOy0xfi+Gc68FK7zqaOIQxi7ACY
sqtU2bIv3UZy+rMdsMNT6/rM9LT0eWZziOJDy2qtGMlgZV7JY/qNcBYRasT9pwfhwhylz2YSEkoJ
TAn6JjblZDZqLDIr8+30tZe+z2ypxxVDjfSB4VX4xaWFcYtXAtBEX3KDyvfb6XssPf9sDtGNwCiM
Pm8PSRLkD5CbjPXQmuWZRU2ZVt/PhtVs0S8GRyCCtptD4TT61k7iARtf6WWwZWenDLq0M4vE3wEz
QATf68qVEXrBNgPHu9EHo8N2Rk/uWjMstq3W1xsnkTE+DFE/peBn9kOkKV/bVWnz3QO5WLswhuYg
R7a+E6w8VLfIypmOvjBParPJxSs7zzTzUWWMWhqzmCSuIqmmFgOk0rpAgCCvnKlg6XSTLt1tNiMI
NY+rIUJQH+Vaf9VoUnDd9l1+KRTTuLRSC9S71Fn9184386LtIQhzqYzIOVDhaB/VBtcLFLXq5vS7
LHRPbTZFeKRWTRT72gFhd+lScaY+dYnUvZ6++tKXmu76bnYL5JJat9ZW2HNlN0On7FPMNLs8uDSF
Agu9PtP8C3PQXFZnIKdGKMcRsO/AX0bmX3EqfSus5v70Wyx9I/XjW0h56+RhypEH82Rb/q0OZ77O
0nVnUwMmNxkpT1t1e8474DvEix3m9pl5eenis4mhHmt0mVWjuWK0NxnxHHyzqZ/60heZ05MRFBqk
1zjFiCy/KKR4o+RfPGbMBavwCcq8NQIEOylYxJXcWNI3XUCD7QrKG772+LMB7KjAtephhEjkq9cd
J49NkeNTcPriM7TFv9UKljqtNu86fZnUHs4Zkea2mQOjk0jtvvElka6igulUl2R/35As+1YUJqQu
DRV8gDsofRfHicRLAcTmHhrOMfXObTIW+sIfkfC7J9IqOYUsnmhuTV3aymwRnIJ7PJx+34XB9ycP
9e7ivlDlDKxAdQjKjCKawG+bO6sZ5UebEr3vp++xMI+os02A5osMpzSnPKTwM9zCKJJ7WUuye13D
mVdvTR/nLLX82oo9xwsaypBqTu1jd1f630Vm7KDmnrn00nvMRnwlvDLRAlN1vSDiuKX30loeqYft
6+hFC5rXTqm97elPttTms/GvqaNRAhICxp0j1MGs06eUU9196eJ/diPv2nxMpS6CgVq6nj7oF2OP
HlQfITF87eqz1bwczCqOy6ZwTclYey3K4k4+8+ALO745tk3pGujLuV24dRnjQMqedZsAetnXnVS/
FX4rnZkEFhp6LmD31Hocijoo3d4IO5R3UrVhJyhW1IbuE0km3wqu68xspi009dyGINa7ZFTjsXDl
Oi7GfabGkbaSy5b6w8zxcRfXMywsG3hQVxrI5WCVqiMm5EbeXti6bD9TEhy/xLJk/+UNA2pqu1Zv
m0DIN6IYxJZ66vrIJoTNt0jIVscs243e/kBAVhyikArVISqliVWoOltpLPtH6DMafmXAkFuYao++
alBg1znjY17gCo6NDYyH0z1lqTmnL/KuH+YGCwOejICJwxrrF1P6i0KIu8RS/sIg7cfpeyx93dnc
k5ZGCFW4x04nC6JVF4Tmihqecn366srUqT/ZwP/RYr97haZzAnsoKQkgo41nFwrbbUYh71EVZXRJ
9Vj87GASOK7iOneeKJj0bpKWwLzkY6lc5Kb2gOohgZAcGWNFUaBeY6RldAlV12Gxj8xUPidwmkS5
nz7pbPKixlodwHLCZTcKoCDtSpWGvTMAmfClXYSdjRMmTxbENIG2oI2j1diUz05xZglYaobZfFaH
RAOCOlBdrYjCe4BY0YVDLvFMeGJhvM4lkYGtVLUkiHxYIYWqI6KC26BivTFBQ92h8rS+a32VPp1u
86WbzeY3nfC20zIeDgmHrCev6uLNaBT6OsxaeaN7IShp1jr39M0WDohzgaNMMWkeJsp4iGJJv8ip
TVkrdV8djdCf0nzWeKi9IN6lBQKXQMFT7fRtF7q1PI3Yd93aigRc0VCRD4KFGsQ5VPPfptfUW8DX
+kWBIx1VeJJ117WiPHNQ0pa+q/HxnlFTyU7TmrxRF/Qw76r6Cr20+KaG1Lj4VmGQLjc7byvy1tpr
YWNTHzraPzB1xCMp71LXw8Vig9g1JcMamPdJ2IqtHAvx4lOMjWywT46i9iSMs9Xe2oZZlTz2YdA/
Dp6jPk7yXWdVW0Z2k0rZeNuPcGKMSODASRUTRaB+ShF66YGdHUzqpbUh25hjWhy1DoBblHjOmTVu
YaTIs3HammnmBxFHbdsKcfdTtBEqwGCc6U/Tx/xkvpJn49Coo6xq+qQ5eFmJ4QHG708eBdoJKuEh
OnOPzzsPtOyPDdmpsepkTdUcMkVScS6sdPm6zsv4LoDlv04yLdv2I/APEajDuaVkaSKeC1wzjF9l
vW3HQ9F66S/PL2r6rqqitJRGQ17pIpB+GGYXUfIqZLcLG/X3xHIAQDzW39Ta8vECpZzFdVLw+Ewm
YArB0eTk12X5BWZfvTk9spYaYLYeRXnGkdqkec3R6o8kha/qsCTGPlj/Yscv0sIWVlVZ/fj5AznJ
OLO3xJQ6VbmMItUCmaXXP6CUcDhRY+PMm3w+NYH0/XgfhJNa4adNc4iUXnqwSh3wb6BFCO5k0YFd
UdQfONnqKdjFDj9OCdbtl/YNlGd+vLMn8OPIWBoPcqbcRb39XcYYI9f0TV3BBjjdTkudeDYDOkIU
fe8HWNBJHcBxWMjlhW3VEXjRISbCpkmZ/mDnuPoC9EKStD19289HP5TBj6/msBvUKVbGtCMInltm
p42cAow8ffFZhdi/z7bYMMyu7tmt5lNqTamdth0cOLUNxdDmplF9TJlLfOH3ZhlisdJG5YakVbox
tCx3kzSlgKQt6u7M8vJnw/4/pyEoeh8fpImwZMahNnWFqKUtxRHQmhxo5RauQ7dVj5VE3/jltion
I92IwhHDlmGG5Im1LWXoh1qXYnmZYEVaUTf0pKr8l9OZ1pkZ7PNBas41iv5owc60K2WvxkO9sy2A
t20Ad4hCgPbM6Fm6xax/0WeSOshKeZ/FVEc6VNBvHXRtu9IX5wQnC31prlEcLU709Yg3F+mCTVhG
m9wfzvSkpUvPOpKVgByGDyJc6jjDTqyDsvraALBnPcNumqEcO9gIup2Vh6LqwSI7o3am4y189bkU
WUN8ilqQvYJvl9SWanW8SaUBLICanIuALQSQKCv/2LfrCvPiIQ3bQ+c16pPtVWq9SVIDhKsilTh9
IgGCLqzrb7avoRatFQFeqm2UZBs5mbLxoq7dywoBn5WvVrz/mSabFWf+PfhnS38S551RBSR1bfTY
F2YVWQ3+ocoEdZ5QlcGQwtlKPCxX1SgHP99NvsuSF8rnFA4LC8Zc2pxWMaHBMhioCn2utWwPGmRN
yg+C9A0LsKuPMGcQc52e6xZaeq5irlqvwjNAV/ZZn1j7sa6U6xTnzoOVhf6ZWWJabj6ZxOYyV9Mz
CtGGQ+JCJ827VeLlTrGyBi38rhgmcDbMqbtN0xjKmVdaOMKZc7gwXq25JqICzd4YmW4Vt9ab13fl
o2l6/cZLg2iPMXG+DjugeSv+ZnlIei1yzcyoNiqxBEgtkRadeZrPtxmmPetOo17a0GXKzpVwY/Oy
YqtZMgnWYRWrP0834VKPnUtlu2oQOG5ViSvjzLjzYnUgSuBEnbbqhV+Ga6PC/sOADPhNtrO03WIR
pP4ySnA8Z6aLBTU+RIePYzkZkEI42Pe5ul+/+Gp+3wwteJcHtNMHs03cskhvNHzUrLzapZm+zfGc
G8Nmp1r+X4zgtaZK2wzkz8h6G1LXD0qIoEuMY6RBkinBiTw+kzBY6IzW9PN3JzZmEj8xoZ+4rQKO
Puqq7KKXMSBdSYn3NqbN8F12Rudcxm5pJzGX6YayBhZsLGkaI+mw/tJDHIKlwgfog8bxBraVpK1I
3SlvEp32VekUTApY4LR0D6+32QKxLc8c/rWpx30yDudy3sTWAxHJRsuSwZjDqTwvYB1merluqIjd
t2zVLtDTwcRqNqk1up2joUBLcVLvCql9JujyBsXa9CE1hpTjmnq8qSlWX8uiROqg+1GxY0dS7T0W
jY1lOPFGoJ7bepIp3NpTo8vCyYvHWuq9bx000Rstj0DHqTHTwZmxtjCZzeXEeeZnEjZPjdvrpbS3
hJ/sG10CaJ5G50SeC/vdOUm5kKAOlzWOMEJLvQ0Fq9lBGgdjLbey5Fp9IF83lITey4XUn1mQ9IVm
Uz/22KQ15DT2gsaNfeOnZg3WcxV250onlobDbBGOR+QnWmm1riw0PDBFYx0gUDnYfgmI2F4U3enV
UJ8JXSy9yWwq7IVXadS0Jq6Gc4VT0tOi8Gvbobn21knxrPYiX7ghOX8l/xWSCDg9uy489P9wMtXD
sAfoDrfbKOVLWfXUdV8No3v66gs9dq691Ts8CCU57tycuPk+KtVug0aw2QVgdc68wEKPnQtwS7lJ
7R5eGfKPSsB4TqRdovoswdU4jpctC+9R1j2xTsyuO9PQS281/fzdJCtJOJjUpkSRXGiAiSusHO/3
Qpav/TQs7k9/uYV1da7QTbos7WPJ+1NhWV5BLA6uwP/68soqHOfKEHhEnPmACwI57Gg+vk6l+J5f
NRRml22VwUONtgl6wm2dhv1FTsBkbQ8CnHya4W5ZHu38KRiLc/uzpe6nfry3ZziK51gguuSwh1c3
1rBIsO7cfe0jzoa/p3cUUFh9iglpfwwldcdp87sUWAe9Tm9O32KpL8wGfSoZoWmmLSVClum46Sg7
m0E3x1UTledW2YWuMNfs+kWemZkjpazpcrlq8+LO7IN9qTvjukuCp9PvsXST2RYni2SqhQOORA0n
aVcbqokuZUQvBkm1e8MfzkmIFOOPWuiThdqY7VGIpNTCowCd4EZU/PZrc7wRig8FJwvxCAi8Qj9w
dMq+N+OQ7H1EJ0cHdPExNHV5lUeJvzY4J1drpau7J9AfzQqMsqQo33o/3fVesvO6X/FIJCj1N6oa
EOglZdcmzoVQ8k0VNy7cOUAme6VVt6Ad19hEbBzIdZAvthYVJGqS37GN2JdldWV79qPJ39ETZ2Mr
PhTTPIXp5x8j34jXLWk5xZlsLbZabqw4yf+G30VJZu6tPQO6jjZFU1Jk3ECpcNMJ+/GYK6FrBekV
u4iV1DxDgcXADHRzpDiwmdSD70kx/IuXICMMYkD2DavvJsjiMbfeRCNfpjHCvJzwtQxouKNUSZpc
3jxppw/y78j8LmX+lHo6As1GCNbuk6k4axLVJGJr1PcYotQruSKWFCEmqYsMX73xwe66nRjVG0rS
dx40du9VaMqtY3QvepX/6rOblp2MjJ8OHPsu+Uv33iBbryIzxp+U40ajRGtHKan27zZ6hcko5w41
xrjWLy99nMcnM9RCytej5OCUuTeVAsyvW6uYVTkPVWqtPLuAsXgXh89S661BviZ19BBnuluNAIPU
Bw30uA/RKcub9aC8hBaGPlFFtZm5K4r0oIXsyMIUMKFlHFAZrjy25/aIM07yu0uLzRDfCdm/o8px
V8C4yCfcMhTu0rTXNp7GvXVr6+qxS2I2ByGt0r9i+eFmcnXwtP4Q2eUlCvlV6R/V6jkb2q2ZxK6a
RnCzwlXnvDbpmyfXmyId7wvbWuehtw60Z6/6rRQaWdqLWg2PeXcDNRT7F1FuhqjZ4Qvc14+miuGb
p67U8Ueixrda8Ftg2YujsJ3cBGEt1noobYTvDhA62OoRJDYh1xsHTenrVag3AN1EsrZqJoLmrkwg
DHu/SVqva3CGwshat9a6A9zRlSnTUXxzb3tRuM68B725x0nnzmPhYrfOLfKVjNMwXk17YfW3plrf
gYq6KZ3ssrC9NZt3WMVNO66kOtrBqtq0FcAr5zXjD3u9vdS74NaxMSSqVkanuoEqbbAQo1MnlAzr
az1XqGAmNheGmwmeLfQGbztX9cMdQGQ3b0hnmw44RcN7oYaMI0TFL1TqqrV/Q9TmXyOrkNw8KEh2
q8jf+GXKHt7Aulh6G3N7x259O9Yk5PN7sOVrKCd7mI86h1CChrmBy7U8cPoCB+YFbuDAcdX0W0xD
dsaIFU3wUFuKtNKM9DLVKdzNst+EIlfS8KOx7Bs5v8vi29pOOdsPN7k1bpoOU8SJZW9jYYtg1ku8
VRMcMgh6Ht7FnZ+ygr7UvY7l9riLtWaf4NYwQjJX8h6R+1OplTf9OL4o3aWCbXGL5na4NYvrGjBf
H7drIiOpk/z0JDDLEkF0zTlaanQEnAaOl4TXaODJq2xL1doQHAJm5B9xI3pVcg6/Bcfw8toyXhMn
2koGJX/ta4CBMs5ruzBWXC0SDFbxYAXdndpQWY7wq4iDTQeBDK/0rWEZv8YUoJKwy5WM+hK7XKo5
VrX2PQe/JoMJb4xXM3zr1ZdABYtpkgHL+eXCQ+dBi45xT+lZ790ZkuWv+6HYeXjIW0W2a52Xtm3X
GEA9tf5VOVIh2PO+9qodQGq3Dv3UMfeBauyJ5G9iudgb2bOthBe9b7uGeElUsghK+buBVWcO4bGz
NRWKibLGuP1YD88FFvVJ4NZ1duH3N/LYPpTFVVpCnc2vpM77Abp/LQesM4Z6TC1njRfzlazKa1Vo
a11nlhsA6nMkT7tgkwh/HZvE6dRyp7GbDDEQkQZ5O+bXjs3JXn/pRYKzNJON/nuKqMpJvpOytz65
xThto1jpox8/676yNrMaILrhdvGw8RK0VfSHAfq1WTfHQJ48r/M1TP9VbyTbIfhtl3wG+2cWpY95
ol71VrnCrPNyKGgSYvbHPEjXEJq3cdIwJNWVVsobpga3YKpIteTGK8qfShrv1IDeDcuXRaK/mqis
ANouzC4+eEjXtNga1wnQ2iBhhPY4rubROnC8H0P0IPDwlgFKBv64y7EyDgwCFFb9G9nCgerNNaXF
Llr3tVlyIgydLb5cq0h7kjv/AA2XJEJ222KhSCUpSmZowiGUVcpGlUsIRYFbJNG6wMsjKX6qzU+R
RLsA08ICg5UMy3LO25imhUxwV77g1nH4Kw44y8sPam7IuBbIEWQc2XbKp9BpwoaJLe0uQHFCXuyM
CIVwCf7qwoIAZK+SLPOuc5xNrnOcUjZBK/MJ5dYwiMkF4vd/8XUey3IjQbL9IpghIRNbiNJXK/Ju
YFQNJLRIyK9/p2b1FmOzZzeLVUBmhIeHH3MBCmSRYxunVtOR697C5B74F2AdL/Zo2tcRAPcy3VZj
hDThggN9rfOseJjyTZxLoyS/RQRquJTITm28jFZ+UcKr7xSHrJojZ1PZdR9cEn/VOAcsmAiRrJP0
46Ap1YkdL2Z9bHc5EMaLgERxq+bNxEXohmahFhn1Hgm2gel+ZtqXtyHfx6cuXUlhcCsfHu3a/JqU
cSp68+YBAhkyA16ljWwejQykn8kc1IQzowzM1EhJxi5h4vjShIPN9d6tH1uQ36/Pdk66DIm9sn/P
yIRXDyJm2FqcTK0y7zmSCU7D/8zAA52SRr4gwtMfr+0IYKNS42E22vajyMzb7NYJqi5fX+vdsPMs
yd6oH1laoaiM5aIfTGc/aKYEj8O6PDHy7ZLVZSRc7MXb2pPIwLrwzSqnQ2lNxbX15yFyewvm7m5p
UiFYVyts8ydLIwk49yk2K/1SBrIOCUVzQsJzPtxNenFZkKpdShBwgSrZlOaAq4L5Y8nzLzUE5rkR
jRH12RTX0ktDDNm8Xap83bv5S1jirCr9Nknn5sJRsVvfOLDN8UPJ+6S69bk9vTLSAGBDhoIeunyP
g2fJSX0cpohPx/+wIwzeGuNS61MrnGe/bR77MjiR9Rh3Ezj4vlHRRhcl2MuNBFnzwb59MdorY5XL
H9qfgb3mxIXJ/kx4Qs2qtkh6Sd0i3NAui4PK9VWO7hVaNPHZQ3PtRxK2RQ+WXq9rTHbUJddOHeZF
ehmb0gR6aJH6OH0AwMuiynX/sq+dxhiLQTuTUCMInm5JRpnN1aWwHQqCQFvnT6u2PZLk3p1ywveA
WAVZDjTBTkuuRy1JkrSCjrrCSPe1D+fCzoEfTBPQEizcVvM6QQyqI0KwaYJGsXJttXZ3ML2FzTc7
H7f3wM6ar2oPwLiIdN6847Shn/BfO8U/n2FjFVZB2xyqwBAvptzsqyO7aQMyMoA3nTNGQxD0evu3
n9oly3pt0Udetlc9r+3s2cCzDXkoytq8ya5CqgqKwmfGb+sHKUgIHEZpvWrN9vUMPTwS/A8i3pfS
PvipXLrTwuzpl7DuU9252PQW1sPixeT4s4lRlvsHq6xeFRnLEgxRse/BcRzGToXQPkx1CHLSdiGC
GREqIEdIla/MUZQofY7ZbBiuRD9UXdKXxpDHHt/a/McplyI/SgMmnrPZsjxUchcJKMX9hkvW5BZ1
9RD1dd5jKhIZqwnuvBY8hpOCuCE9iNjlUidlveYPxVSpk8yn6XWBWc/pvnidd3GYelDRBGzhhNBo
y57jspIiDBxq1I5M0tAODKDKZtmn7dmpg46wV9sq9Xle2XWN7C3vU47qvGsPELT35ugXY6MT7Bb/
/Mps3zqOHzcONl2oQ2fRw7HOa5Dpvme4Z+KGDpngxjld87gpXP+JPpl4MEUFQ6FR2/2txu0TLbCr
h7Ddsp2ODWOaCGWJFIHpvTc+s6azHsec9nfWjvilp56clc1gRWwUZv3quvbeX+qaPPPQcxzmehVT
rmcvFfrk8DwfA3q0q5v5ipqF8L/L7Dv7PaN3Cq45Ps+T7Q7FB6N8+dR285hk9ba+dvwQa9g5zvri
pc1kRF6dtk9t6wVPBOWKo/ZMM+mCCZqpFpQ/7mY/OqPfw4AYq7hZ1/lNDSKPFmc3X5aMxiUyuckP
dauG45Ztw4UZuLrWnkWKltmjXUk5eP+WQhSvTWP7j4r+9/dq1HXSIq7zb7K8JrLu5aQ9O0N+DLpc
Hj3H5QlrLD0efGznxzrNXE59ReSu6wxXwoH1wZNDdxhMPyBLA27lyjVAICG1v+/2ODYCn0TfpSC0
vgJiUxZnWUiAD00jZEII5nxp8755m0BvAA9cskNRe1BGIau9Z/mYHnjal8Q1y5I3fTGb/6hvqniq
x99bNXVhuujnVbZw4UYmna4xTdfNsy9AjjgooBLQgoReDlOrstMtFpuPcb5T/4mteyjdPf8u3OXX
7qf0pmZgxvmQvloWYbvm2P8kJSyLpnzPDounP8wybyNZVuNjzxN80HOQ8hPpmWwNx0xM/hwn9PBV
GP8jmjefBnFvpzGdXAz9HvWJKc7t6NnHaZiWk5XvKpa9VR7qZn9IbXe9pumURr00s4fWV3lU9LtN
fov616ecSoWXf1mDR67eUrSsaAUzWVZqOfRpXT+VYN9uUqf3TftuT+bAghyPoySujW2N5wxmsBio
xDVYsyVwh7+BX8sPg7zGeN0cSTy3s8XKGGVUNkUW6caf3tZOqjMI2+DU7hBN9syXh3a0PRgcRfqa
snB/dcYc0szCt2JXTUUp6n2RnWwS2wYDrqi6/meaWUBjXGs/2N2oDlZDOGNDK1iyrxS1m3RiSaU9
OTSelmvI0FTuHvrYxiK/M5r3Oc/TB11s1pEdwoYiPs2JFXfnC667EhAsu/G6DtLbalXqYnXj8qpa
AxtzJjO0kdqlnctcZJll/7d1OO9Yi/3SlV0xxyzGt5ZlrHNt1fuROOsFF8pocNgTQuK5qn4wtNdH
9WLOBNvM1XmRw3vdZfwsRf5a1GqPdVmrpNNqxSOipm8nn/WPajV9NtP7p+J+fkzt0kVsnc0Qpn3S
V6vuBxgAP7JcAgz7vM8e0n3wjlXZBFit+ZJpw+xHe+mKB3Ng8U03tptktEhP5hDkN12u9s3Opixm
HitDaKX4Z12ICWbeZaQ8i9qIi3VU0eItgIedOuobSOdBE3CrE0kH9W/ZY1yky0OT1f9Vtfk+2dPL
KlwdibR6VtP0x5yVDcFmeSFZxjs1W77j+GzqBFOD+sjNACmaaLXQK+yPCnjDm8NiZzIKf47bqXrR
A7dobdn10Z194zgG43vJkRjZNZoK/5CM01f2ydbVl0FP8rxAKkmMdf61qF3EjpPy6rLjFJb58Nvs
p/1ph18LasgmY81qP0WZ9sk47oLxnilOy5z9U97UAB/Jh6dNC/N1LoC/qsLgsRTyrPDXJzUZBIk5
+BkpEHmRmK37qb1qesidtT01WhDJs/bOyRddR72/fA4MvkJ435SaWDjDYt6vIi8eVwXn1w686TRP
hM0vqRE8VtkAVo/IV8frjKsKliruLHHCN/Yvk/wOsp7rG25IPD2wnU6EOlgHpxXy2DSFvA4Gt4iS
Yo3bXTmhyPQTddiZ1+a2wrXhguO8Gyz5V43G8MyHf259/dCIsS5Pc99SdBVeJRN/bOonRB8L0Ea5
7lkk0/VlZo06ovPqXmx3X/7STFg8IMDkrEhk0/wLhFxL4HiuxrOPzpD0W5fuyepJcvJqHwhM62NH
azbj39hbPtioCuyKqkH+rJkBwifvgLetd9RWs5yDoQ1iu86piFnfDmELorn1In9e2bq7ZrwXb725
bx+0iM1EbTGNS9xoW/z1Op+90x7USFcpWHjtv9K1+1M90zaWWu3HdTPRAGvhRNtm/VitsgLRZdI7
BxRP17qpZE4ZbwafK3fDu0ER9+GMzXAoxIJVGlIjo7hqedmstTpYBXH2CSOU8T+NmzcemxTj27a2
JeSCYgEFNIx0V0EDxIWpbFH8dDLCXOTYWfwlALFfMeCZYTrj8Rycska5azF+DKl4hdZWf+ix91/1
6LcHsYKaGkaDw7UxLHA4nhtDiuQ0WtRmMpdHB/6k+gpYxh1kCjNZrBuUnRn3Din6Psssm4d8I+aU
zfeVFgACDdNmNdLPhXsDrtvZ5gUjxjy5nB5uexJ7SkT/6pgPRGl7LyLjp4PEuQVHUv70SeimD3PB
d37vxqajtW/ZpfNXK/GbgqfQ4ygBMCr8j91pMRAoU6Ebmqnuf9gmQBxvd70pymvW86lukL+MMiuT
tA/Mm4Gu/1E7pEPMqk1/FaAtm8O01HXLVFSh6fX5yq0FMKv+FEr1XdRJVhJiXuO8jFibn7zIb4he
Tdj+J7Vi74K1f2EXUQ0PbdUaVzxxi89SN6SjsPXyvgoLZz9azNuD4yJ3HyyL23knbdhBZBXKD1uO
JJtUfr7myGj89HHu/eoi+ln99QoajlCCa7rWs5P9UfOsY4jB7U8gpwFvr0sKEf6gdH4wFzVfuHAE
DTGYNQVxFEaRIlMyni1S8pAJNk8kJXP+Jhx9o+X9HpXtPxFpkX1uewP6aFP6j84r8ZHtjvt3nW0/
Nsw2f0yzrD1keb8887X2b1VhceFVgU1/UdZFPK/AgTQ5xn3Y1zs0MsO341xWRJFUnveIM9969yD7
fJLr7yUaM/fNMoT9Bccq+6Z8hptY26VLe4ecn0f2LvcprEfl3SrfWjh+Yd9968GpE4Tl7rSybfNs
5gQjuoSTJaqEmVY0++8lMFkIxy5/21Nfxa67DMkMKAI/SbAGp0yP1Z9GTdVPF/o2nyNb9umQkZFO
pT0Z2fCsC8eso8LXUNcaHmHWMwsK0XnNfiu/VnFvNOpAVLN1W4N+Scx5VFzn838K1YILhEjkcF7u
mct4xAyu8+xVbhwyswv+t2/yWLt1H0GdGJD+iq823XiE0q+FUNSWhMQTzsHsNfeAMDX+Gte05Ikx
WXOYVZUZ8ovGGNDmw3Z31kjT5y8AMUvQ+XMzlVej87pwbhfc+OVwWDalmniG9hG1NCdx3XJha3yu
12I3UfnL/qOZ0qOcjJOoAlS82X/xgfkx+Basm1dOMjk73/saIJZShvFdf+ulKF/usR2ttd5oJRLd
zjPFXffXmbefliPe2o0PZfXU1a0D06G8pYtzM435OFTEqPmbdzEL+uJS/fNFcZLzgDKEcoybZN7p
rJasc9ipqKfrXBfPCOEnyy+q2xaUXZinJSWtVXvI4LyFW9oz+Whm56Eyvvv5OrfGZ53nMYIN89oy
u0dvqGOQdt9+kSbZCHp0QnZchRdctVlf7J5Xca+PEyEb3rwdOaHk0cIyjXp4sCtFN1pzK9tPRjUa
0dpQtDPA8Xip9+O25bhti/phBA6WGVbgHpFW5x8weaCN/9/TRwG1m4nv/zYVvA8m/7+huly11U++
l58g25VF7NvO9JWR8Zj4y5B+uBDKHhl/UsY3Wk2vfQ4eOFSZGv60Rbu/Df1onAKf2vCeOW2L8G7G
OJZ9szqh6nKL/HOq6lu15IYFfGnzh4O4A58qOwCcLBeNyXkrjHUI6f3HK4kxMLl4Fqf/0qLdvAj4
U4c+zkT02R0b81/nD+I8p0XeRQhgdEr56DC46/Z5/W7X1nqz2qb8JEzak+SCrgG3KhDgs9NMa8Li
SEEkiu2+prVjvnCE8gIbvYwKdMr/lNTtnTGyYDH3M+MJXIxgKWFMex1Po91/r5auS6okk+RAyD3c
RWCI3vtOb07Y7BORe0LOH10H983wC/t9lO5+2yY1PHWlOWPHkg5qsNptw4kQi+dr53s9VTakMT7E
9Jx16Ktx35vWuS/vf7TFnvaj9zr7/nLV63+biw8gXMu+88PK2+ZTURGjSMWapg9Cjfa/fZvZozBz
PT14qHdPq2jtr9F3slPW08BTnQQD0wtMpX+MugCxjXvqRzBk3ZcP0fPFvpNcA68b/WgaVvfmOpsR
rsMovq3Zos10bOeY1pl8hElnD7wD9niDvs44i235/whRR0eu5MXJ2uxfydoOUyt2hZ7zTesP7drb
p7mBqUvt7GyUmF7CzC/LP51F6oyCsPlqAUW5+XXLvdJncOOEHHMoSrbz3TLZb8McKuL7snluFlng
VN+CqpbPIHDh7vFWD3zBS9lchnFBLs8Cu+JPmRsu3rUcH6pta8+k7ttPqWvTWEJGXCEyiQLGuSeM
ImbtBH4nWPnqsKeZc0mtzU9Sx17rk1xMegMv1czk8+JLB3bAaWyRPhA6lLD3tj0YPzEb61/5NqbF
pVadLZHVJ0a+vqHdikm47TeHrTM5ggqWqOJFBzIHe+fA78QnteFTNdMPb0EBAVqu0gfLrhie2gX3
vudu+RgZmx6n2IL67gBL3SB9OsriUmqrerhoIbw1hASuH1gel6TIWLUZ4nneZMzzJD/lKMFAava0
3FBVW3fK1NiN7D2u6VWNqfrpl5573vslZZq8VkM0lJRRJIAHwS1TOn2b0b/vGRTZtWfadc17tzxb
RWPreHG0hm1bD3I6TXkK3JC48+rR9+BsFOnU/XLnnfkAQAnjoBo13H8Re/tr0Rh8EoPQJb7v3X19
6xDnurX+ImmAAS5Wu4R12Nf2B8P28VeNoTCLhZF1L/gBij+EbqSgUBtVxN59Da/UUBPnrUfl3rsK
oZEqne0B+YewD+dXpxTqPqTN/ThQ0QFcWmcjmstRPtWsY71rofZPRyFK+1A5fqwBbjhAEuOntTc6
p0u+Q7qalSsMKa9o8rAaaOJpUSw3nhm0noxdCSuZ0L8CZlNN/huzVX/YhNsfdJ2JJa5KYbLTNFj7
l7Xk078p2K0udueSqm2chuU/o5D5mc5h505W7Q+W0MYxajbukHp35t+t329fLq/IlzJT46nOu+nB
yJ3gi8T/9Z9Exz8M82R6EfWrePSl9BnKbjurVlOX/ZsyS5NIypTge1wJvQ21Lp3EX9MAOHA1ngZl
1s/BpKurUbXya4etCf3Vc99UNRd97DMofpNz4Fph0Fr6u3GYxN3rb9ZuG/MeHc2UV66Ff3/SM2Pg
T6UV37cbqGtrlqI60xl3Jq6QbJahb27rNahxnzP324EpVp3JAHfby2Nbyu7DrUdwxZijHoxyqD6K
VfmYQzatPlO5M57p0rQ5Lca2X83FzvvIsoIdtll/Vz2rnM2I0DSm0Qj9rhrXQ+5IjA5LzyZliAYx
DqEWzgxSta/brzHN5uxUEbFJ2mvVex9DsFqnPffbf9INdOLyXaGU6AWJxd/a8dkr6/LLAorzJ0h9
NCnZcBZ0Vb78HFsYYfkuNowMIl0/ckJ/HwCWtX93xp6vlprAlleIv+jy00BiENDUx7SrFSAujwYI
UX3xYyGXeokHN5gZ0d3l69Tu+Ph8T1MTk9XJr6r5KduQNst7sLwZfnqbpxfSRJrf/sSUALa7yaqU
zmC/stZts9GArntsLD4lzNKBQX06DYlsDP1We0Pb8PFHRBwvWPco2Fv7uXQYGHFHOE8N4jVd98jG
fQnvRjHS3jpywtz6haQN8xfpns6Jna823vdSMqIf9kcpe+eSZ7V4bljxjEbDrM9lvTUIobm6eaIw
z3uL+OA1JXkweHSvq2NYT0Uzl4CR0S5y3bEMxb1cR6hExo+qx/8tlk2qRPQ4SoXFXnyE498BNwZr
/Ib2qIuwkxYK+dTWMXl5TQIYjYfRsWS0kH0dp57rXarA4lbx6u4j8FYofiN2CygsPsztiRWs9inN
HR5xb0gzKLHm7H10dEFpjN+GE9EbGIMJwU0ZMinYvy11b1DdfMVDgd116JmcMKhbg7R46hRbXdXO
DK/LOprmTnT2j0Z2zWObGjh4qFY25Ca4iJGjeRKwPnjtcWgLEe/ZkCaVwQiqBpD0xG+nftk6w5vh
VXp8tGdTgei2muAMKUn+qN2AI72t7gDjdiYtYUoBRkVVOnivSgdZYu5ifxkRHs7bNu+45ynCdAjD
tU4Cd9/OLKSuRZgWEA5Dn3lnGJjC/dw6N3sbOtEkYjNgtZXd+Dr3i3ouDAmP1KuY3ops3J4msgo/
hw0EnZGNxnWtzS2Zu9T/NQZcDCHkDXHseTcPJqstzNf5Zq1KKhR7kumGFDeq3ER2WHviALkb+sjY
OzPq6AUwsPj6vhS6HKatV0cXL9jXVC7O29DK8S2wGni9EOZ+NJ1bHszR6o7eOpaJLJnDy8n9XjYL
3TRHNYpJiXfQXXETvXrOlj9mm9NH45SJUwYrzQ7HwKJ46Sv4dHHB2Dbk7w+edlcYz4Nn9Rk/zeiu
OH+IsQ9dr7UDhC1tPfFU1XVctPa031q/nD+UV+jpfZvRsRMnNXcfka0ufrZ+Zn+nveW9GxhyQTTD
DHRC7l0HQr1LqBd3NY95TOSzAEJPsXpWVoPhDPBzTS7voodfre8Y3Zu/+uqYT0P9p2buiQjTpqqN
uGfJyKibfL3nVQgO+HmbjbcpMzXz/QyhApDyvsrT7JiBHW4bGQgoDlMyunpKpEidtzYnKRty5IRo
Hywm9NygAUjIsD9kWEja+A53fmUBHY9+UG+ACimkD6k1GxhKWEX3ccZGGxOMZJT9mmjfsk9mldV2
qDzb/W/yszsTkKJV1Uz3GKW55wICdDSzFfGrUPi38qapX1uoih8DZ/PRH0frwbZ7XyaT6ZQ/Kls1
T8xE+8906PYviEb5GZJ1eXH9QZ2rtkRrLxpxN/oBIhTcOhdn7edffW9XL1nhf/a4nb44POszMqjB
IjTXVeu2zfe0tvtj0y/bgQs9fe91Zl5MrdrrMnrlydwxbPlK7lhxRhmc0mm2zs5gZR94GIIPwRXI
SbLZfKFDBZRxIj5icxEZEfezc8YXlGxTnzexB6dFodTX20vmqAIhr273V1dyCGPvyncbf8Lq/9sm
zopizdp/y1Tgz1m3yW0TexLIwJ67XCcTcHDZW8x//XrAmNemgnMkl4MG3dWltCGDcpNWB93LNmgp
7/OD/jKYTX4yTJO5RMpVGdMnKQVH17Ium5NPj32/w2FeZ8xb9BqNHQ6SlQ7A7uv7HMjiiTlreq0J
3MjCMhPytV0XXgJ37mKSNfePPXfLH0a+mu9VJ4IjU2PdRC44u1etSEBJzcm+tcbQXyZDzAxMPR0t
3ehcpIHUyjmeYl7j0jgHy6BfmDJASKr24m82Dtx++WJEWiGEzUhZxMWz9bOuG7I90+X6QTiucUSl
XZNqTrlJOR30rat1gI9lC7pHd62qg0qdncjMaQBKosmLyrXsnsC3F2YI+sy7gthbMFO2Hfh5Q+Sv
nradq70wCK4Y6l3dKreeUMCqOOA4bQc5nyXcqzflqvu5maMtQVBvludsn80j6T6YLxx6oHPt5x3Y
c4eDvduKv0bdlV/c5V0GyDkgh1M49slaaE4WK5MXWWTrp55ItF4CK78W9VK8rlgmA4aMZcEyEYaO
MjKRiH00T8Nnqo63llFQ83NRhjwZLDpSRWMigDDurR0KXtOZiLizIZgIW8G3vRreQ+bvXazndTw1
6XrHvi19a4beaG7HYU7V+zrY/WFyB/tz8IzqiDCwJaxR7ifEpf4Xa301VW7ekenGA8rYWdcDyHc2
m5+4ducbE/bgd58Z9inAy2RcGMyvw3FEk/mb+/mMpad0sotfreWtALdyluuk/gS+Mn4HWbElTMHa
yAFbN1+ovBoiz1GOHpautHCRDMHJt1nzACOUvkkrbz96Sj5uFnxuWNE6dsAMrCr2uBcx95c6OTwt
35z0IKKNzv5bFHTf+1w6EUJS5kM8adODQ3LPO16A5iltc9bk04FBbUQUnogabfgJekN55m8dHqzB
Ny88DBLHnRzCTLKbLi2mmjxT+ryS5M3QBoOdzGSPwRjNeGG4FawfvTDK5x4pKlal1z8wVydenAkd
9NZCXCZ6zqufebyLoxN8+9aqu7jyahWEXp9j4pyKuwV9HEVTxS13fkZrLTDIKXt5HBYrzw7S6trb
XO5EetVZzTs0iDmcmzVPcurw15yVnEPn1dlzOjb7taKifBgmudx6k8ZvcQL1Q+3VFrWlzbqcbRWR
S772cchzEVWGmyZBTpQAXoSNUWeHygwf8WiTAIf8u2w8mo1H5MNQModlpTYrsYCa1oi3wgflHS4k
Xh3N0gO/3meYbb2F7pQspUtWFF1cCLW+1gFWsnzFFZWliPN2s8iTV6r1YfMX/OcAGNSx6efgOo15
ju7v+fyH65Bfgc3RC3tpetza1H02JrVh7LXx6dD+VY8N4Z0vmU7FpTdsItDKVd1nytaT6xbDX5eR
af3gzNJ6CjZPE2VlD95nOdX6pyOE9XsZivGwqKC5cnrjUXbE0ukwnxmrHoif31U0cKT+qbeRxSDb
7Ytrua3uEQxtfy4dbs3VHq2flXdnUmWsK+B4prYbDi5G+3/zNs6PYlLNGWGfN6gKXKhb4NvkKwDX
9jA2a9CcYKHssSrq+ZW+BOeIW2ZrUrKEcKDbXPB17/6F8AcjSYF2XRy/Xn52u5G9UO3ow14ERqyX
ynnY9ZD/gIbo5NEggiFRqVtyx+agH92U6KmxUf+GUlvsBNuu8+gEdTVFhJQ5V+Lv2i/HnpuTrZkO
ZqK2MMGxuhK2hWsxN9q7Z7F4zZaoYbAeG7FwafqWcZtznxQyz5zOmqprQcAJNED2fH9iZ0PE0FLW
D8XSXxChuwc3JlpTyOHrJKXfSmwZneGzzdmWT62xZ1OiCCcIQg0/lUnJit2G+VeLW3819cwqNYPu
aPH3Bo+d3X5xBppPC9raeWRP6dmlgvhZCCA4AybkFxnMInGK1H/TgzKWWPSSuYg2vY+gLZBfs9or
r21fLsQwKJJhdes26I+Djb+hM5Ny390Xbhj3dSz+x0ACR/fLYdIwxTuNXoSlsbjX9Jk4TCVC92LX
9qk01uZaDWb9oiZlY/LCWVbg/LpWayMil0PyPmThENkr8YrxpHplfKX+Zk1N4k+v9j8lPnBs3uvu
vqGQp5it5y1Jm0WEeb/tf6gm7xOEYEmYTjiJgxAbK9NIY99rZVzPY3eEFOdc5pxZKyNeK1oYxydN
j9HWHEarDDdt748lWxafBudgHm1TWxyVvc4HYximJ5Zu12cAMXsyFGu7hLLvqLtKlGIvn2VimMzS
+CiTOpb+QhpuWVePg+FlHPKyfF1BexCc6DnFp5YrSnquEfKZp+vYSL2Nmkyqd1XXyyMpuiOq1Yzh
tHHorJk1IxI12Z7ka1nLU9Ei27H/UJXvQWZMfyxWsm7pnnV5bC48sQ8I+SlVZ734ke5sRMSldKan
PqXqjmruDd5fXx20QN9f1pENA7J066tfBJO8GrblO3HXOoLhucNhNg+yerYnRr3aFd5HXmZYSMkL
mMIBAw5bqHo52GljnGpTLye27nC9TSh9twJB1IiWNlg/l9JkhFa15MGIwXcfUX/TN0oi8VpZLL+A
Z6MGInxJJJnKWDZsyhETZeep8hsJMud5HQrGcYtXBEfT4p6OcQdUAlFo6aPOHbYjsuBsXGGnBH7S
VJ7/e71P07CWZWdrGuwXb+m24EkbhhmLmWXad3v2jOCQC2XiYbMtW98Yzeyof8K2vOxtZoXml1L7
eqS3ph23VicIHqbVlBrZb6y+hOE5a8h4vs0+YE54XTyXhovOW6bzA85rtEPHuGfi82qmiOpRriwK
6IDws5UJwbWbq3v/7rqs71jYLozBzSPWGDw3MTMznW+emW71KRu4PGlhAsv/f9RdWXOjRhD+Kyq/
UxGnUFV2q6LLXsn2eu1sNusXipVYhkMcwyX49flGCBlkhJPIUUWP2Kjp7jl65utLMz9JGuJNOMT6
IxmzLyO/EYEuFpajE6o2Egt48y6UEa70yIuW/1ULgXhMBpQMvYmdI8BpTHwb6OMwIeFqbUdJf+IR
mlMoCIDDPNzA1zMScy5PpgjKEPE6zQjqLBMl58YOWaObjjgsMmskoCrVVyCCVjYOBziRXyv9jZfN
4T1BqImZZXAh+usAiWICov9hitMVQumlwXfPhmd7RIYBh0j+tSXb16JCCeob8mlQfErTjH+ycBLr
z9BLxsmQQuG7BdAOCntMSSJNrIIKnwszUsgIYKzlASNLhceN7Ci6IONkAPdfbn2WFB4DX+RDtAXy
PGSzWPaMRpi0EXxzfyDOw5mIgD8ngyzJ54Km4W4DF9ZMRdcdcYzQFKDpGymSkXht28h0klzBv1lL
nDYd4CyGFALFxQUR8e+IBygcZxbRwnyEa9sORxQTbY4AO/N6A6840IPcnSW8XJiIHt3E9+GARMoN
YBYTke0IxZ2upTT8Hg3y2AAEG82ESJPQDQmgY2rCF4QiUI4F+EhwFo4g2PlIMREaG3ByMaGJ6SII
WgGYdu9am83PUGJe18TM+liknnVf+DgFWf0CVXMiwSTX2N3QzxUd6a5Tu5CeSWYjdwquy2ePOCj5
LaIA2Z2tBckzioc4n0Usz0ei2hEgQTU0CgcBFX5iFTOEvljIoLW579gEAzJGK6hsimB2Z06omuE6
BofNs2SjFkORxYEhFCY8CrwFBzviJFB3D0clxRZupZDLDRHYjzwW6Sb4ishN1n9qgwQKhDg/UgnQ
7sD01DmAnHQJa5ABORUp9hUMkjNPOSXU06FDFo4SIyAnWyu+MJIIn/2JFs8SgSVE1xJWZwzBGTQH
wJcg2d4IcAcsBHkkSwiLpyOCBnpAoPhgAVhhOEcwTbKeIdu5/xR7CTYrTQ3SiaxZkQmwgijTrNCC
KaJ9BkCNleIxQjfv2xz1I5eyNjDB5Bp9sLOUi9VRaAnR3Is3IlKMaAAoRoNbzeOSBcEN9KeAY9cU
4C8zhTnA8thU1WQsqa6/5FIq6Irtk3nA+Z6ObujOEgVko5sw3aAki6Yp3CRxWd7S1vf53i3rrw3/
Xl8b0a+M8NIPcooY0Phj8zEqn03Dn+ix3nhg/tE4/5IYrH18BD9m939BqSw1hp3RXW1/bBlR7edv
vnCcQM/Y8vJp9eGKVwb7zvDbL7E+9yXp8iX2/FFfreHGtyKchpbxVuLaP7fPkLj+853yX/PeylT1
xxscMXW6JLjjMV3t2GRa/3C1MFY6uWpwLrIeXi+MfLhqsFlzgHfRvdNdfblESZSSENOJAD8rvOOn
Ur43UASl92Ssf1iu7lX0th8Q1CHylU/9wJP+o6kSQZVYrazT6VI9052K0JZjBKogRfxUyg+Gp3tm
RYcRBhjJujidTpg2GR7IQ0lltS1PpYwAa58aFR3G8pY06/JyKulb/UfSnBh8X+Bx5EEIxqm0H3Ry
oOkd7XdQyYNBkWFU8chUsqON3PVT+V4YWCtxq1beQeO/G9TwTFP3korTF+6V91iRjHvTpy3U32GS
z4wV9ke3BymoFfs07/k/e4sEG1jvNlkHSdtn32PRJvAu2Hqu914xUJcTPmUFi1kSkCuKtkIKz4on
dk+HNiuxt4qvbceB2Tz2wt4wPugY7XjKbMkR03n0jcoitbywk4lNHA493lFgrq+qKKvxS/Wb7QcP
jFfLIDHDemCyMFh7KrUvV7Rqc7V8szriHJOz4qhGq6mIjhdaxBwO6wy2iPlQzZSOga+TqPFVl7F1
JkExZxL3ZRPeD0aLrM3Nu2Uw/8ZY4uzFBvy8cpXfLM+WLXI1DccFyQXj0zVeTaN1QXLB7HXJdWgw
L0cyZnC7JHttrC9INpj7LtmeDg4KFyRZfQNv2T++4bKT66SH9RYZThLjhNt6RrkIiZXtFbNrIBvX
0suQ6Q0DwC7EeWTtb8SlUEs/8WKGXJiWj7vsXiVHTLjAs65WeOtMtm13Zd+z1TIx77DknAOpjgEG
R6RiYMk5haqUeNRY/9YyTjjueoYXvz1GiLAflFvwuQaphD26BgmYidECmlzCwtqBL13SNQCbi5Cp
hH26ZWqARZcg1cvEP7qwmheYALd6o1xRZ1oqO1isS/EPVh1LuwS97zG5TrEAceyhx4uRisGBXVJt
UcTmpPp/257yDs7DCzVEDT50apH+NcQB143uAs6vaeiIfT3EU8602F7wBlFEaXi06QZy1TWa34Le
Eajjn8tagSpnl7WG0nXK2nKePyL8fzaj39INED/2ytI1dPrxLwAAAP//</cx:binary>
              </cx:geoCache>
            </cx:geography>
          </cx:layoutPr>
        </cx:series>
        <cx:series layoutId="regionMap" hidden="1" uniqueId="{A023ACE5-1995-DB41-804D-F3E13FFD09D2}" formatIdx="1">
          <cx:tx>
            <cx:txData>
              <cx:f>_xlchart.v6.16</cx:f>
              <cx:v>Type</cx:v>
            </cx:txData>
          </cx:tx>
          <cx:dataId val="1"/>
          <cx:layoutPr>
            <cx:geography cultureLanguage="en-US" cultureRegion="ID" attribution="Powered by Bing">
              <cx:geoCache provider="{E9337A44-BEBE-4D9F-B70C-5C5E7DAFC167}">
                <cx:binary>zHrZlty4se2v9OrnSzVGAvSyzwPJHJnMyiqVZFkvXKVSNUcAHMDx62+gWrYldVvtc5/u0lCVyQGB
QMSOHcNfn5e/PDcvT/1Pi2r08Jfn5W8/F9a2f/nll+G5eFFPwxtVPvdmML/aN89G/WJ+/bV8fvnl
c/80lzr/hSDMfnkunnr7svz8P3+Ft+UvJn6yTzttS7vejy/9+vAyjI0dfnj1P1z86eX1NY9r+/K3
n58+q1LH5WD78tn+/OXS6fPffsaIYM599PNPv3z9ni93XJ8UPPz40r/oPH/S4x8/+fI0WPcm+sYP
MCMBphJLyoOff5pffrtC3lDJ4UsmMWOc4p9/0qa3xd9+5m8CGiARCB9zxDERP/80mNFdoW+kwL4M
ROAzJgSnwb90dDPNmhv9L618+fyTHtXNlNoOf/sZ3tP+dpfbpJCSSBCMMcJ8KgkPfLj+/PQAxwA3
4/+zjlpvZJT4kA3icRg7GZqWDGHd6iHUffYO2V+/0tAfLIjl71YMQAUE+4FkyGeIfbui3oKss9NK
DkX2RNRS7vDGxW4LSFgPxRRt3lLFZb+dCzQU4Vzjv9OpOmfj8PfRLG3Ul8KP8Y7qiZ2Jvwxhl21e
+CciOhG+VUpAfUoZwpz4viRgBF8rZRv9XOctJgc2EXUxQVnHWtQ0VhiFpFzXOCj3evRFbLZOgDSB
2PROjfNdt5D7qW6iH8vz+zMKGMGCY4GEDKj8TpxxHausnQQ5YDPX8Wwwj3zzgDPahqW/POVmKv9k
Repe+Z0GGAUXkJIKAnbpRPrKLAoUFHTIS3ow77u66uLM3PrMDCHWGd7pea7DdR27aJuK3ab6+cD7
9thSf47pYEhU8+nejO0UVZ3tQkT8LFR9OR1kN7xrmwHvbJYv0WLsZxJ086EgpAmp9OtIVpkfo0LH
HtMkAlPfdmr/Y2Xi322NB3CqoEUkwPqQD9749dYatQq/m31yIPU6H2Q/npTyqxD8YAiLQaBQctge
xeSx9KqLcl//WAK3wDe65YEggkrGGZecsu8EkNi3Q1uU5KAmXsVckI/FpOpIib6Mg0PHxAvpRhn+
Fytj8v3SPuIUREcMIy4p+m5ppDrR0LmApcWi49lWny32PvlbkJq1DZtKDaHtqikyZXMqiPlHmc8y
3OxITj9WAWa/hwGfMMCbQFKnDZ84Ub+yMNKrueKD505fpd4qL0i1yYaDq6TTNfPXtJhsJNYl7np1
rrC6LbNK57pNiVTnchTX2dyqbDsyYdK+45e5wreSeEPY8jzMWnvcZn3baBdh7kcZPFcu6jSt+mas
uGik0nXwwlrVu2lRN5EXF4Wm64bklbTrflxSiFHnuXlfGFAW9a9jZdJgZJdtAqhtTLpUXbK++IsJ
izHB3Ma9VSmv5IUG47Ui+iZrlZRHntGkzIZri/QNWZIgVt885cVVXkXuib7pEi7yS177l7mHjXvq
6Jfv875OAw/fzFheKptYIY4cs4vX0ATx/KH1toSN6NKxc+F1CWbjtVNtysftJntxobqJJd5CDBqY
K5JUSt/0bE/FY9fgG1Mk6QpxaaY6WVQkbPmeFfrsFSxxD1tLb+A2YYXkzu2nmVTabupWU3spFpUO
2yPtq6M7jV7Yq7sFWS+Z2XylDU6aaboypc9ZLa81I3fU06k3mCTfpljUIpq0gdXldZjIXb35l1rg
LuQDu3NfziW72GaE46d7U+mowzgJqDlPpdeG81yk43qkgT6XC1vBhNUePGjYCTXTo0QFiaW/9NGs
6fuBdndT06xxXww6GjqT7z2k3mVj2VxMLe1h0XqJfMqzQ+n1XryyJSpUd6pr3IaDXz3pBoHc1tuj
lfG7hm+7DbOI16V9mPGHBeD4TERZhcSy9qA8nna0Jkdq6BBhlHvR4ndtvKyy3hXGBzEY80O0FOmQ
oyKuiuzdqov8NOREhWw1oa7q5sC3Cl0Gy/dFD/Fc4SHidtt2dVaKuFCPauTLfpiGPPRFGxXMfgzY
Ct+QJvYm7h2nqXtHjwtBw4HLicUEQvBpzLgMZ10MkZ63fVagzx3hSb0y8BFakhMdi3dDH6i7oK3f
Lise3/FOl5d5wufOsvvRyvpDPSp1bMZs3hVF13xYWYVCD5EpHSa9xN7Gm9M471Dp2/eDWddbUeRv
PWP4I9dBSJDukszmRYSYmd8XthmOY2BIXKBqO2Ej1ogGLDjSjNvI+qp+HIK1vcP03bCysxRT/cTX
sY4y39upWW6ntgzY+20YD51ky36i1RL6TOy7chEPrf5gPB2krIP1en9SH0vTz2HRg05sxqdwI9Py
wPRy128EfRA4aodexeDF6h3xGA3Hsutjry/7S7fkBwseemwrM517TsOqWOs7Uw1VTJn4OFhR39MO
PwnMtnAouvFYL7g85Hh8axqCf6NRhHhpjcctysV466Q5E2KrcPA8fG8XvGedX6ctmm0kpx0tS/p2
6P1HKocgNE09pprYcK2y7ijypjhwr43t0nfXtdlo1HnyNLYLfrDLsisIf55V4L1Fmb7OhaRRO27D
kdJToYx5V02gJe5lcQNc86HfGh5XctURXbjZB1SMB8THD2PjmR0Wa30tsuZJZegul3J9q1hdhmga
3qFmrt9Kb73WNjO7xs71sQP6FNVNp869WlWIqxGFqI+HDZ2nWYR1Me/WRqfaNrd10Qlw4chszW7o
mrO/jNdlatLN908NOaABkN/vruOKEi1N6m4pxuB+xibOKxS521mlU3Fuly2dNU7dC2fDL0vb3IZx
OaOVXyf7afX9c25RstEyqVXU8zVxzwXFcssmgOYeH+xc3JY6OCyLCt06puGXrq9ugpzrab108NE9
sgTTmeGYcn3E87t1607lY93rm9cWt8nzL3CuqRm7eOr7eOmaFEMA80f0KpQtl3DOxkNrstQz+IYJ
vVR56CmAegQrtW1Srst52YZrZezVEH6RUkFs664UwHgUAIaAsHTwL9VW3wZFE/c5m/fDXJ8ANlKP
B/cEsJCT+lYXU2ik3mO4vYVwOUgICHWxA4uKSEmTzevi3h/iJWjOE0QZva6p7eqb6PyLexdGTdoX
FoBy2ncIJWrhF5QtadGSO0CAFMPhk/zY0zoVk7ltC07cUitIlKMhDNp+39Lm1k9tws1yM5M8edak
aNsPfZ62i7h6mzo7HckOjpFcJhocTavh8Pskm1HqfwJXStAnr82uFiJtubJLC+DfDCad0bQrAxq6
N1YQhNxPzKerGoMz57Gfj9fJmLSDaNpACK+MOjvhlu1Q8+xoRf5QLvLktO4OTE70rsibNB+9GPsq
ynmzy3AQ2hEn1Zwu7XpWjCRtNTvvTjqj0mmerj7E6I7acCuqQy7EpSv9pOjCuVM3F/UqDRqBn0i2
yVgABM59Al5yX+5Fu11KHQ58Bo8Azfc4MUzdtBEXZyse1cfFR2H56CzO6X4k6lZpIBsmOLkjt7MN
FV32PoF9bvRiPS/pOb8zQ5awVt+GTSe+IGFJeCwRv7QMfAqYhi/0eejR3QDGw+6KrTYxgo8djUcX
TUcaXHufXjhHJHTPcCGumZIXUhYXMy3hJsXe6dXpUgFdcvdQEdz1YQVE6tWeUXNDfn/xSbzUQByW
Jm28bF/2U0gX/xJM9S0bpp2uymjLTeICe1GP1zprbjjHCcE2DMgQBwbUPIAeffBSMt17AbvIyaT5
dPO85ci6XZ7bEysyQCKSeLa/bnV58Sr/9d/S4qStb+70R6BkNi1leR3YluixT2zrX7tVXPqmvuVZ
dYHMg2cAwpm9H+R27ldgfE0dkjzYLwNOSssuZYZvreCXYXrv5+IwYHzT/Zr0hTjmxXZb8JpUfiLG
JgwAkhkCDPLHawCK0mtz8z12cb7s98XFFllqtHeq6GPlPwZlfsyqaieqzyuQTGdbzvtsrc7OpZry
6OnqzKi8qnW8ME2Tqp9vzhemLqzqCqynTstcXoTnX526a1Pd1h4l/azOcuRAUFVUL2zXsRexmQMB
TlgavevLI/sk2Tvn5gy4muJV4nvRkF8sa04ZEMqG16lbZyvVubXTdSrm+z7T6bFjZZoN280dLK9b
YJxAL3PgsyDFGhML2/xik85Vl9G/GF8nSLNwmMm+6MQFzdvtFSjIlrxuxQ6XDkc09y9+CWg2DmEz
QJgCGPMAm2t/PTbiwRRtSnuA5JKmPgFe7KtTY95NVKe8869eBpcISRpd3yb4va9IbM0Y2mm3Wnst
R33GObpVpcMA/0oy8FawDjPD0bA2DfKXpvycyTFCYrlX+XydOL8I3pxZQW4jsldbX6dZHvzZXnGT
XXPDLlnn73u+/L0AGQY2RrLAsTMsBrtoYb+LOM29SheUP8xghc4PIVKkwldnLThE9yB2sa4bdSoX
lGac3DljFhVOpFI3hw6rF+U4C2Xn70YqTiVkPE7smdurnOUrKi78atEECdN0tT6gPxzxIteEAqEv
R+9+GYHulsnQrvcGEoRXvAT83MCyJa5D3PCdg66A91fHyh20ebg5mWwMc6zPqIVAoP2LkLuyrS++
hsvgZBjrlCh7VQGLPY+EOM+uZBQnZeWVr/nDmLWJiyfIHHndJG6FpUGn4rxI8GdYy9mU+5319sp8
dLMrBCQ2R4EF1FUArbBQMQJWTPpcU8D8ZXhounpfVJ/fyw1dsS0ug65Cvgqg7Q9arWe2tqlLG+OA
AkAW09XhhfuCgbl0YIzObIZGXIe63RvehpNYruMILlx14SIgc8EtWN0SklUcdW7SLIMDAZBzRuo2
zYPlwNZP7nxcvHQQP9qw08vVbRtt+uxjiNp5l/QtupFRpdWqTvOQKoIS6UOAX+oU2ZDl+FrB3qDG
d8gnee2HsJz7V7rijRCn/Lj2gmQahyvU4VKPDdcJ4pUKSOKsbgzGcMAQ1uFUGkkvzhldiECQ17WY
XtC67yf/YFR1m2FTDny6bNlVXRkPpTu15ow2cKu8AdGAhcnhWgy3plWvzuqCi0OEBrLbVa/3trl6
SB4cEEqIHaUjnyqwgG0PVLbH2vS7YVhC51fA8B+npTnRbrg4F3H6YeAuE6Sr66dNrUdevHXPuoDs
HCMAPx07eCnOhlCaLJ6DdYdacXKBc6TzfTe3Zw7ytzmJFTiYh8aLAatz1udOwTljBsG1mk94mSG7
/TRAyHBHpT11kx5OilWm9jQSCO1dC1nqfB07cUUKH4sxmh1dq+lNiercbntSkIRJoI1rdlzGOwXp
ltu2c10HGVvVQ+Whjdwh6ozdLYqGzAShAwdt8weG22SmT+ssThnPLy7S0BFKX3SINzgqxfS5MU3Y
YHPqZ//yGgy94TpTlJSBPXf5xxUAMQDD4hlK3bZH0JHjeg6lCygXuFNulidVo0NDh6ujuJiqs6m3
V3LlSHLWe28LoHq8O7GW7ag3xxu4XeZfi7BtzH0Aq9cM/LbfYpZDigtGW7S/LeHex2Z+dTY4LHvZ
8iOiAOdzRDdxmRCk7UGTKoGSwNDLUjc34a/nTCNQz3BlQJUrskSq4JFnEmCBx2ApHpYMBFyAtTv5
gYAaSK8a2e1oAZAKx4IXenGv5D4YSy5PfneqgOBjKOd0g3c01dPIdOKeDnBzy1s4iwHdtknHrMoj
t7GBgwDLcu+0s0L48bwmbnq8KyZQD7xmA4h1wcrxvZHzq1O8x8XVeXbu67M7DJ+XD9mnnpSAKRKY
GRj5MEEQkf0euBhUv0jiuM0wfphGdXJe6UiX++mU1ioW1V0V6xxqM9l2cKTNSVyCbzOiz47zOFZx
pMpLXNnDXWhmk2yFSZ35uH9r/ehBxUI003HLj7qaruVmUgtRKGfjrpxUSEd0bpo9Mc1rZSxogbvO
XcozgGRE75YFnRc9xOO2RIHWQG3AZeGAHOo5qHZRytJobuyl0c05HeT0FrLtsy/geldGzaB3Dl9q
bo/+8uy47az7na5FiGqIYqa+ORN37Mkh7dJ4oWh0PCgAMGBSDrTF5OnYRWNeAvqCZzv390EDUJKI
cTDEuWevokK3Hipi9XCWdktcAHdEUGQogcIfsNlpL4Ymrq06o25LFuG9HdyrIFD0SOx79vfqMLL2
6niZC3oZIJYjIA4MXOR17u8Qu9lNbLj0a52O083FezmLIwELtn3+UG9QdVsBrF24q4PjpprQy8gu
81XoqGfv/ZYTOYW4HWKgoQwMxylzgjRzA0NzBbZg0TsfSghuw73YMZMf26V+zYWcXW5Q2GvuZ+Ol
nIpzzU8ueDuW988Y2tTB1UAe3Fpz9jA/8uajYM/12u/9agafAk81UHw8dm11NDp7O21AbCGUOSpY
6zUi1V75Tx6PC0gO3MsHv7w6tFoTr7d3jr05Tutv3ZmsF2dnPm1fbY4Pdaq4uPBuPePpH9TjpxWq
mEHtJUH7ZKCU4kJBwwSkz+2rA/aQphoJRI2UOyCTCUPAp810dSEWikHpyspXUrL09DCKj9m4xQGB
+jGgfYbKW2uCI1sl/K7PnYAa4SIPRqjQRQKXzbojcsTXfXZ84bW2/MtvbUAorv67xfVs2rUv8+JL
H/BfH//n0Sj4+1f3zL+/dI3Ef39K/9mB/OFdhxfjWn3D9zd982bot32RzjUpv/nwu47l173E//bi
Nw3Lxjw/NdAF/brjCG08H0voEDHoqRFECIOO1n9uWybjU/P002VU7dj/6Wv+2cPEbwQTLBAcehZQ
EuL/7mHiNz5FHNopAWVcIPqvHiZ9Qwh8GwQEOowUQzPtqyYm4lDWC6CLiXCAff6/6WG6puy3HRXY
PbSqpOTQsZU0gDbqt70EngdlgPWBLFMZCyNfGqOTATcuSwOSRdVax4EYp52oWxOPXaXCMecvCFoA
hA1l6BebiZBCT7T0wgJt951tLyUm+Z506lBD2WavTQBNooJNkciBMdNctne6g7qa5vWnkWXyuDbA
MiSdq8hMRZFsDX0scAF1IFraUJZ5GwJ3HaJtkyGdaHetV16emObhzJ+m5pnXiUFlWFAJsdvCCqXS
0VbnXtgsW73DtXlfj1UTomGO2hqZcKgNwEIPxcJ8Rp/tltfAGSDN3BoS90rm4f/er/5Lp+mfPv2U
w3+uuf+953zjhP//udd/nAeAPrmELuh/9qq3T5+eiq/d6csTXxwIB2+gGMoYNO4hy4Eu7r8cCPM3
4D8CQSsM/FhgaMp9GQIQb6jPfOiRMQS9Qp8z8K0vUwDsDZJCgtfBmxgMKsCAwD+h5RuIhMmJL5+/
ngLAzkO+6kkG0OplWBDkcxCFBhzc+2sPKtWkumW2/KSHco48L/Nca3mN52L97Gt6gE7GGtcBbWLT
66g1+GGS6O4rdf2BEMF3kwGvQlAfI6hygKZw8F3T2dqsaQEz6GmUdNitQRvl/bbFi5q2mJp/QL+6
2fkzb+OshHzZtFsMetzCoJr0TkDPPsyC/OOQeeve1EURMcHlTmi7hZ34R9+PebQRfZk99mIn9kgU
VN6ycYqyoKXQfZ6rMJuJFzFD+7jLxp1P0BpjKEgBwStCW6ktrAZRRtm6Xooqz+N12vIIgCauOVnj
XKwPNRTQoSokeKAjDB39Xc/6u2L19m1v+4MIeg3JT/nMlzqPShAg4sY/WyW8qPVK6NeR/B2aOrXT
PrTccQYp0VRCM9YHkso22F+tINIuJI9hygSQYlxYKLdgDVWtdFi2kOjqqdiiypdhMLZbuPR9WOjt
IS9ZnDflp1z5TdQt3r3wUR5XbI0lz976AwfxJRlBCih1V2rdt8B5A5W/0/5kQs/L80iyZgmLuTLh
CDXyWNWgTgzdnnDIGx0yt6O6yN+9fvqxWfyhbQoETWswcmBdbhTma9uEPhTvkWfYSbtF9YBX6PHW
GoqHZdRW+kNJsZMFNIV6/txC+1QT7+2fCPEHtsmR9BFlEOTAIcETvxYCVT2XFWn9kxeU0MFrqiJm
Y5/H0BsGcQbvwuYa0m5Z6HAKvCkibKfBuSOvmNXOcnxn2+Ae6awATU7P0M2oofgBfY0/EZM6R/3O
kTmBgSJAK85gdOW7UFiRrt+KbWKnV9fRplRHznC1FznaBzkMaBTlHM9N8EzpVJ4mv3jXT3APU94S
c/kpKOVJzN4YasbzGHqGVTwV69sgKOaIZbqPqjHqrDxrPkOCYTGMeAiwniCfd3k17rVqtrDYUJEU
w2Pfg1W2kBHZOhHrKnbdQNew4mwOh08Wx0XRnNet7MLVgKc1aAFfRNKECymAu4CllUHunYLxA++q
ORKTgtBrF7DxGfJUa+ZoWnId5ir2qPDiTWC1g87i5079vfC7ZApEva99iOemGN8RZx6vsLZ4ojtg
iT6TuY2sGN9XCrp8os66sFfiY5n7wwHocURQK0OZQyAu6FzuxkKekNgOZoYOfTOvYYmbMfSHpohb
bzl1fZaMDDJhVnl5VC0ijxRWeCfXBiBIv90mGUPun0eGI2gsLXk0ZrCpShWAX+nq90sIHakynLX5
8OpgVOoNdkr3AqpBYTly2HwL3eKS6HYPWYA3dV++ySsOLUVS7Kq1y6OWQ0PDmVgFu9m1M/1tSZbN
YJMl8iJZLnsMjhLDtgHpO3gGeQUKAUAz4DIaMM+5tQfltt1gmI2hnitybqK8YDDjxJY4JwAtP7Zb
8kdmC0GOA1vERCLfud9X0yBCFdMyVbl/wmxJdTs8Nvzl9US3csp2WTmk0wrWRIr679mMHxSTnweR
p6gDVDbDmsezL55ftZQLAMRygOwOB+sj8Z68+b6CpCrCwxzsGTtu7pkfi+/GZr53OujgS6C4gfO8
70bavKCDyldbgfSoljul12eY25M7b0J6h3W3xnwi2x4G2mKL8unPfB5Y9HerU8phokdADPdhjPC7
1dHYj0O+tdsJqi4vw/ZRtu8wFD7DarJwrL5C4SDxJZi7u6Kz+4HxdUfarv0THeDvhuYgeoMYWMCg
o/sDnP7bI/SDYiuksNuJFoDHpQ9GxCrouUzChCaHwMiEK6HC8MCykV+F1xy2ip87KAPHtjQbzOjY
5v9BJh9sisIQH0VIfj9r2AKZYcKnMPrSTijsLz1buxjlbVrpqQkrnaOQNsOvv2mKtyA2rT4QnMFE
BlZ7lG3ZnxzWHxg6lcKXCJAZKA5xZO9rQzdlheapzPoTHtdo9PGvuine9lqGPewgzst6h6BcBF3p
Dzkff3WaWnJoHvTFqW/UbUP5JcMNzP0x6NKt1Q1qTHnk26KPJj67ElwWD3Vke5h6GCGf+TN9/p4m
MjAyGUhfSiEg5/pWeuBsWHSonU4oaD7gHMIx9K8rQMN8Lu6DAf86+AAlWU5rKLMDc5jy+x97Gv29
lYEEgiLQImK/nx6Vpsa5Fdl4ssX8DCW0yBAT1hZQzFoBWLANOoSYe+DOwhWGKahie29fpYK+EvA8
04Zt63/0Cu+auW9WHyyy4+uvgzf+6jcT/GT7dp7m3Vy2MsqbZldXLHVb0WsehENPFpitYTKqjbff
mBVRW5IoKPWfeRT7Lq0Fj2KQNgvwKfiV89frX4FixlZd8hJqSXMxA+m26B9bYYtzD3zRjM0c9iCc
m78BGicCqGZt5mj1uIYrFhBKu0BFnmj3GQHsISyAkU0p4l4fm5LSCEaL83isnmWun6tWrmHDgIG+
hp7RchVW4kODjtwIEctF5VEe0HTxlsdFBxDuPe82NgW486Sb0JQB+BZZ0L7fPkyQ3u5+fObfT2y+
6gHQlQL1c6UH6gDwKz0QNdo2hzToBANbYHHQVI7IUAMJIEDAW05SWrHTtlgRLuuHSk5F/CcC/D46
gTo4wpj4mAYB+s7sK9T6/ujl7NSxbI1hqqnVKghf6Q/26i1kLwYz6LDNIJ72EARmHwZdoHE7LdWn
AAbAwlfq82OphAPUb6MOwD0MTgYCeGkAOeC3atksLUa/8Olp1b2FqQSld5Up9K7oHiEh+TiRpQgb
S6Fs2VTViVkLnW5lyn1DPRPSAeY9CGDKrqf+Pd26m827/lAXZQGTQjiIuc3WQ1bmO0n2v+UyatN7
NbOwr+0KrJB9Et50rR0zmVrYeKOPzCuXXTPlRYxwtcVkAlzL6imHEog4VCITO3+YgDLa9bwOnId8
03mUySxt/ck7Z9j70ASQsVj24rVSwYQavNvLt2ecMR2NBMooGR/zcG2qhwbM7wCFkd2ajWe14hW4
o7aHADYdoS14X5XkwQ/4uufMZCHd2P+l5Eya3NaxLPyLGEFwArjlKCnn0WlvGOl0mgAJTgA44df3
oWrT/SqiKnrhN9pKicJw7rnfuSKzcjtzZ5RgjVyY4CpMTe+f9kg6KbWyy0Qf35AIyzdqnS2p4/DP
f/7C/l0lYBFTP8QNHYTE/+cypmxvrNeN4XkG+pIMIc6sZuYWNWb9tldvKH9tEs7TC0Do9v+/gkOQ
xj7uG8DPII//URb0zE4jSLbgLGIYTmDwVtKgGLVmSdd2hQT0oi9hDgW+TekC5iedQvI1UmdPlv1j
Iy6qU+jY/3Kf/HtRFcLvgHKBcABnzv5RVLU1CaldA/9syLSCGrdfAbd1NoTdyYvGMnLqh8pp6//2
MI6X/b8bJ6TEj2jMvPhwVf5RUFLGJ2Wqxj+7S+8We81eZx862dLxbZzpjn18K+jq4yvqTqRyStkC
pHAoD8vAR1P3P68K8m+HC1yX2Cd4AhELKDuc1f99ugHzWLnGkXxmzWAhtQNYf4CqnL2Gz7fiZNa+
W8Yq+nO8nUriO2pjsJxRH+SeEUDzwvHeZdPrf3lbwT8fEuIPISG46UOw8tG1Kv9fh+7eLXsbDetw
xoEmEn9tP3AY3Hpe9wXLQWeNjR9st5bKDl9iEJ9ELneq75+ruv30FZbNf347Hrzmf3tDEdIPUQhw
/1gw9B9LeGmw92fF2vNI4qZEOfgJ1QuId2tCWERsvjimfaEGLaQRamj3unxyKQqc+s6X3vDuuufY
0s9dA/b2RVbV7re7opIc27bLFImWkoTfDGfkaoX7pt9FEFUQVd19SBedMaM/bC8eKN1UHog4sZvT
JENc7YVv+pvFO5CqGjxh0AL0nYYYRRVb0pDHuZo/DCUt+o2kDMN1Ks24FA3ZdB7x8TvYmxaqc3pw
vP5jUaFbbF1wd/yKnPgcdkU1RM39QEDqO7WXWhL9WIh6b4WMStg5cSLrvHaj9iSj/q12osxoR2Xh
jOOzEU0ZDbK5mXf/TXS7SuIabbWg2gBetJxmYSjeq8hWCYDQnxGVT2JUD3VYOtr3UoHua2ZN82OZ
9zzeI5suLpqmbW/yoZF11sJgSIQMRcI6rQHoVL/ovA5o+eaRgJLnrd3TnXQPvOrea2e8VO7gFlHY
NtnqUvPYbFOGSuoTOu+s/LFONBD2TBv3z9h7f5TfwRdoeJCRcHqCjO+TyF3vYyes7gkICm+yY0qU
+KtXUyfk4MidOK2t5DlZlsTsPckiZS46CMacs+hmGfV8iYfOZob5TqLGSSbE518+XXi6AnoFIyKe
6lCspafm74NEF5Z81LYpe+5VybztPO3j6CsgT8KFdtctnDYPfAkL5Ufn7wCDjHh2Q0clnloeZhHW
p2DzAEzwKuXu/It6Hc/EoBWc/ZYBXXFyT8VBKrtVJtNqf050+uHOXZC34SiAXowvLeGXeBQwBKdl
uyFWncgkv9QKi9YlU4dyWKJly1LjifB28JufuDbbhA/aS1bmtglVPk1pe1g1VfQWWx+fA4x5rO46
XwT4PUwli1EcBdh6XlCebYqKe8vnF9fF6l/tSBJngvuotKhSxUs5hG26zKRO1GT8G4QqQo+c5Tg8
jhUQU9NPmd1gVG4eee9GNBCleHHW3gHC4nnJ4EeFzyxPKouvWtrq1Z1JMW06zCqlXvhCf68evvEV
6L+LvTFaegEcMqX7vvxQE3FTx8JdGZb9vO19fb9V9Q3k37EY1gR0MkyiUHl57NY3Soc2qUX8WIfj
j7ppvvhOH1VYj5d2B7qwhVamMEgUYgZ7mHTX97R+itaxKZmG/jJ2A9IWAz443A8V3dee+NUzdZk3
2p/iaoOiYDIJewfY2fSljsUycuBX69dmzMtGXay6mrwGA1kK3LR3gLOfnJYBjY7VepahHrKASJub
bu5Ts9uMOo5IbLNCq1TzC4r2H2sUnFz6C8Cik4UVVdkKOCMRFbJKKOxFNgT0liDFoBhrirpPu+FX
86uf8QpOr3/Pol/hMe2vcSWw0icPCMVCO0ge2yU29p+m3pfpOPZ7GaioWAJ/O/cjvUy7D3Yvnm+N
IqzUnQviG5pvmiQqLYCqlezqZHDaJhl5fDL7nPVgygtb93+EMlFCgwm+kdQtkGjniYX8Y+stOBHc
fScDZT6yOU71Bv5feC+0a4u1dSJEjCr8xI1tGV/ak56B/pO49dJNkLAQSFZYrp+iRrXFDjmcbeYh
bkPAUQr9t+N5EcNU3rj9gFxETNOQxYWIvSgJ/HZCfyDIJvCuBYjcOVmhipeRXAaBn+s7sZO56+06
bzbx1hkQWrTnC8xkQIrzWQ1un0zddBMxEWcrRbhE2+fJ0xGOjNFLEXd44iTG0T68hDHPXdqe2GKH
Zx4/wzPzcjabPfHb390aPcTTGMHfQ8dh7J34xHy0KAZEvlCNTgkA/qwFCRi5NkiJbfHZnNypYlRw
y8OwNHjPUS2KDUXmrPw5I84CPEyfe74jKuAv6Uz0mfeszq6+7777Xzxyv3B4XpZ2uhGsxbLFP4zA
IdI5VKCZOUQob+C0TbI9tcprMwXJR9pmO81beLfAUOMz7FyUgDFCLbFIRRX+dQYfNgOYosrZdFq3
SLXU6M6E+DbE0tdJB1A8Gxa/9AW2z1EmU7qLrIFtUGx0eh4O9KJenSRqBwsXEyed7ekjCs8YBbfE
WbaiSg/0jArUhQsLR3/f5iRYli5HXOI5NFGduVYmWsvoMk6fyPa4SW/GDqty7HNwCHAjpD2JziyZ
P81jQkOc+mNPc+n79tZl8hN+8xm5ni+nXVEYLe6egH7GeXF0mzgiDICM3ExuZTfo/tT53evY7AgI
wXA0boNKA4QbrOHeTQLFeTZsqklmKM4kmITNGuIWAYjlTqsBci7WD/vI3qOQ26Llc+nDsx5NkKsF
MUcWODrrneq8Dosp3XE44di3yb6yVz4g9xGLHSmFAdWdRiN5Jqq7GVZsQGkjD8JsOHk7v9fG2Z4r
20Tl2iLVh3AI2Njjp0zoIHnYeYlVYXXxmh/r7t9PCKedHOHkCpHktFpXVQhnTUQHNzjCE0rdXhZ9
r+P82kSjTQVHM0Yn3fkSsosSWOfbWQPvSCSN/8Kv37Hk3QZp3kvsWERsKmQXwaAC90CaCLGOr0yO
UNfiWAENamPmxAAyj8YDw+qCfjzVEwh5VwT4QQIXJliVIQllgNLQCJ3L5lFBpELsVqc1RpEf+1nv
9c8w4bFSVYWaRdaFbdGxj9f+NdoZosUOAgPzoKGNju8UXbzm7Mr2Qmnu7dN3zZtTE9ggp+57TfXP
FbKL0+DcCdfLbIcVNvvLB5twxW58TDcSs7yKUSvM7XgW0czhbC1oGgYx/Icq+m3r/T7aNRIlk7js
caVLHxdANTltOaFrGKxzRhXkvOSwS/hGvlfjJLZ2g6RHfLnY2PSjmxDU8vlWtBSplc1pqyT+LTsE
l4Rle+Hg/Bd2vjHa4tvf8ZkoGkhiMpkg3zt97zhOhrX2S2mgCxUd8nmXEc6XQRaDw26neCXZulTN
WSiqy9Vz84qPWb/JMe3nAeEx9D/5IL8RbLjbZvqbdHGVRLL6xL6S+obs9zUDBLGa72XBw5xHkpOG
02TvY2zMrSZYxm8jXabMmYvw2BZWDDE6EfrLi3pwzX8AUPWgrxiWwoKS3GtxKi+9zYYa/VoxPLqo
shJdwTqMqvh7sVOf2LCbczeysO3BXYQCDtXkI5coSYvtGEF+cPyZ61/UFrHcOOi7xG5cSBpCbuxQ
4AMAMxDI8ApU+E0cqlPdhAzNVVFcOzAeZxl1WZzsBsZWi5tOAT+torXJr//fUQ0MhcXosrJxbgb1
uhvkrxd3opd6qfD760WlFQ9sAcWqmVOf1hEN2smak4lUKRTehNfKLadRGRLjXWQ3AqI26ML54hsX
/Y4fRB+hxeqM1xGIlS36M0l731EoDGfEJ5pdxI8CuKy9duH21sZLQqM+xYpa+boB5pr9XEIk9luG
j3ZYfRMM1HwldXPyo6lNAsTTd1SX64BF7Plrl3Rif/MkTffR/wJkduy2sKZgUTYcIeMRD1ROd6+W
plA82HLB0ZG2LojpYSKZcAOVkcVB0lvz/mi0X5Dcw3Evuzjf1ewnUX0bB+izhH5rSgXGNHKMLJZ6
D1Pi7PONx83jEH2MjNNUzdheOJq+rs4R8et3QxonmfVUrkGrclHjMBKBqmAc3QovyiFP0ipARcLD
aMGNTyBV6y3fhuEWGz3OvbgiyRj3QxnL5hdeNUDDj7xqE5uXjlFQBSzH8V89BjQJ0CHLEAiLk8jp
E1xz8PfUVGdh5NvCFQ2MbB7D7sY9PhjsRhKIIRNSFy6iu2d/XeTNHMFEOE6vxhN10YpdJpWJsnEf
TVrB4cEmiGjROfMf2ixYER6wbjxOAI6Gwx/DvrirXJrowP00ezUUdgwSD+f5OQqWBOS8n8h+IWk0
og2J2IQ611oUomrrsl8VDhXYEzkPZJ2uTRzh7lPkPervvUaxJIicqAidmaTXC1aE2ILY3W028P3B
Onq/jT34lx2ip2eHoDnYod8/2dBHrnfx70FQ7anTxFPh7dIvFmQ80q5bGkTkq7XUijtIZQEmDUI3
dXc5nheB6LyLjGPhrqJJo9mUK4/Cp70iVQ6PGpVphxiaYvqm7pqf0zBsF4TEN5zptZ+0zuw9VzIg
OBt7lbR1Sy4edZPZWWlpkdM+1Zva0mZVf5xZtvlqDURr2z8NXQdbwNWvZvC3vA7XOjFyFJn0HDTf
ZfPkduNTs9LqEnbIg7fezY47dXSGKZ9lPaBZjwJgczpassrNezo6uGZDiA+oB9ZoJ40w+yBHl7/A
zb0UAW8S1/jhgzfcooHLAWd04nUN7VZUc6WyqttSr6qa9wFX4Tzt7GzDgSTzOPKCBg1gGqnLgPhD
6pj1I9xG0JYTXLmQ77cePmk84yxehyqf2iVCcYzUEsWdudbDdkb6UdxXkyxXPZLHGulK9OOhxKao
e+u74IRgS7l120e1rCJpjvujHec+wVpEjgrLFfMFGv2OLYqI6IKl32kHgmawt8tE9e1eGdzNfjtf
+NHkXZe73m4NcsPenYecMkoZ2gM55hty8NOFnRVc5NIeCr4hVrxEApFoP5jYjV9xXdTotMiqwYiO
d1JHC5zhPb5YMgyZ7M1NHZsesfUNUyH8tZwJAFGGwnwyKfbSnokAAbcK5VnijW7moe+OdFQ0gmr2
kIBeWLIMsXziwVnTNTxVrl3ylo/ibe/CQo7u14aM+L1q1iTcpvF5GNhTj9DdqfPaOGuUsGdh+hh3
n4/uZLf2z90ylfMQR0U/QnTE6hALsS0sKlSXtYhukge/oTSNcMTVeswnG7yT1v3w2Cfv7N3Y1FUa
7MDyBuCq5WzQlepA9LfjmusGgXyyBipheIZeM+pkM3ht4bQ3vAv3u3UK73iAC8/rnT5tq4ADNdpu
tcBnQYmHXUaH9qK87sHz++eNrALKtomLrpuKZot02nxPVamcGotI9H3OXLzKjMAOHXBFLHWIgRp7
EKQq0NnV093cGQ2KVT2Cuki5nXnRbuA9UMOmfRMuSERWUyFE5lJx2OFTf/DcUzGHGg0ONJKtMiyd
oWaQnBfQODC90BdCj4ogMl87eLmDVGolbgDJ6jd10E0GR26Cc+op7ukdJj/AqMDmSYWs/u4RroE6
snA1V/qpVFwnC/rDxPdYvtAq9Y7xIu0c9YmSEOs1mKbMNuJJeMMCeiT+nHzWlrolD1UffM1t26Zt
Pd1ywPfEZSu6LyzhHEt+8XoDSaDfkQbs85G0JBXTLelCfg4muycUaUrIK1zrPSSBXhqSkp3eXO1p
c3jEqr1Bx6fPpr6nybivwPVn6I7Dvg5hrRSTBZVuOrBV/lBuDrmPIx/tOdi4EKF4CHX/WdWmxOQR
v2BQK0iuhTo9NslVbW9o5ScQIk9XsO0KUwFtz5DUfxUMn3yO0VsJD9prDsSfKwKH1MmEyw4FCSzk
TrRvVQ39uQRO2rURT7UjeBr7VemMYjttg4tcIW3OrV6nxJn7MmTtnF7fZCiaot8hL+POvskJcgqm
9Ren6LG5CyjUMDYbLLcZJabfvyljoHL8rsTZjHuwdX7XQe9BczvPliH0xFl18gx55G57YykIG0T2
flT15ENYyDoRrd8/BZrmq4Th3kmyZz79sijsYB6EBzkAo6elaG1eQZgN5FfWLg/thKMRuRM0goQH
cdcD1rnKA9IYCLDZ/h2AGqB0VEXQ4b5Yl8YpnE0UYXRj9i14qCso77BScNU1OwUoDgqAxQq5+vDT
xjhU1IhgUlM0SNg5LuYQ6c8W1UEeOsDhBUZnlKNummTzBS1GJwBxu1dwx0ej85W3/sVfx/uIoffF
GjTojZySWg/ifPQOZQ2JfWAqTk38lLfmZwdW7WfoxUiLybFA1EamXdUvGLKDyLmuY+fiKAkIaOOn
nkXftFJLNq0oZuuWfQ3z6haMTofDc+swb7pcn6Jb6+5G9zbdehitVA6nqDmQwErCFzrQNTYCO3Jr
yAK1/ITSRsG3zhWOTJ3til3o2AvMPhmRk7PukjSTn84bxmeouHo1q7PlRHqJ37Auv3I0sod22yb3
hhujklFpYCfo3PQHzGVXTL7we6/wR3WR/ruYGpzhWw1kOqhO+7JDajkAzOJ+f1EgG4BM1m+OuyNg
Kjo8IPrKYXgxz/+48o2YR4SvmKJ/qEJELhcwlmjWgSrz1kSib5NUAEuT3pMQ51hvXVDzvIZHdfxi
E5ZTbJwuUSE1SJgdYBpapR1pC1sNYza7ALHafnnhLj+PDaqN+OhULhIJWhShxeu4brJ0epz5xw6I
e+x6NQHvwjSLbcCS2Wrn1Gx/HbubvOqwSmPaH8nllz5a60xUINzcqX6bp0dase9qw3IdDc7ItYPy
6KlJ4xU+JAzfhKkd8Bg28j4Hr6fP2d1BIfxU8/5lJXmOGv+vYeiLYobWJ0ZDnK+Pum4xSYjoJzpG
L87sZ+Du7yBjX4KtsdD1AyIXc1xeG0x6ffOmoUGkfsQgEQB8m0I7lzUOSD715/odxXS6TIJuZyPC
Oxm1W+EgPoXiRmfL0JwUPsHNsSGZ9tgRf84CDEY5x0DDGG87dCTQ1bWsWc69Wp6u/9b2iqXrovBf
4FVhAhHqV0GQjY7DR1BpT/Msu/stwFtE+FbEDopfv0IIdtriV7N4KJPn0kHyOdUEq74mq83mHhea
JxqWOZ1p83FiuGfJTUer6gKhztMNg8ZSDIMpQ8iCjPXtnjYWfiG+Ln3RGLoCsTPdLQwnEgfJcezM
0WL20bIfYzaiIfO546d6CRdc0l4iO3nyN6wO3u9OAjOPZ2QeP+GM5xGb+xzmCMbBzNxLiViinFTk
BOqE5R4bwFwtQTJ4MPL3brrdB/8d+SqsCvpGggFvROB6aObow1vJTzS/cLA195j4MaZDXRWuVHjN
9lIdDKY3V8jc4Q4bNh8dE/gPju//4JjbdPx9iDBdZJ/oDwIeN0OvasyGcbzt5D2PvL1Akg1nLbCS
BMNOujzePPjJKsYVup7HFr4tZWjuULid6NSLOF7SXiBVLhlPRz6AFOADP8N+8OWJO4ah74RnzYRf
oOd9DiWokTHA2JuaFo60+O0EMhd+6oK7N8g3x70NTQ+PfTkHbGalwt0dzJHMuUQ/QypshPBjg4Va
7BxXXUQ2knI4EzcjRmasFd4LjpMpGGNo4/YcMoxpMnVVbhRU9fVPAJLBeLYOHY/J+Wg88zR56Fi3
h/k0bmACKYDNiuCSHkyHzp4mqe5CJ71e3pgBt2NsCUBCXIfRAG7hCmleed5KTzt46uHFrwAdu1jA
AbTppeIKZ7YVgIf8IHdljFktYDXTUJpnNjTz6cpWjh5ubDlSxB+PJ3asXBxhqCOj7iEYMVHCJ0Fm
PAChekMldmWtIaAAD5Kep91Yn7br6vBgjLmyUqmvESY5lEOnRzh7h7EMR5sS7zBpAR1ujpxyF0l2
IuBnKAg2qrtytjCkwoqBKfX936bH6gsbtDLjuilRDUe1F2fI23sl7pgnovefFYgWHLIryy1f5sRp
5mcSjk0icSbnO56Pi6xNvgFUPzHMOQm5gieBMG8fDlB5U4Xm5lAVrd8UJIRFJyWdYZdjEYWOk4eG
oyWFsT0oCQ47etNFLDzweLTLhwNZhlEFLuR30EVRcSVMNg3gXfpel8YU5bF2+jHdt/Vr79Dn9axu
oLZBOQ/j+gXLCc7RqHb00XJ9wM01YVOJKwvLgP7tFiyKEERRunII8UrheI41HuqCdH6xCaNTaBe4
UgSaRcVxMXOktIGDXSmpVYOObyuEIWPsZhvAZrUwL5d1PuHSRRRz9hkaZPTLIC3UTGiGql1/Owtj
aV/t6uLL+U7T8Tm2SO+NWuM+J0gSNPaHUwtMx0LANEHKECxnY55GBJiybtrfG+3RfFbTB6LNew6v
oUunsS/8DVD3dT/3DoO77IjLxPxPt/FSmMdwRuzkprPATKzAqjsbCgQXyUl3i5OQFnZkQ+Zny1VO
EGM9G/e1NgfucRwSFHxhOsfTK8gjBAU8r03qrYLm3r6Oq8U9hkkNdPl2jHcrFESBv8HAaPVZ1M7y
r5eAnYK1c0O1Qm5c7kUzAh8SjjA3nomnhEkP+V5o4x4MdNEGw2dAj86o25YYtAQYRO93S4tVGSkk
mdgwObe+rU4UpD3Rjfi9sad2xpilK2g7tlCzs1gx2miAf4auRDjZr9UFEV4fOHBALxS7NOkGD8h5
3z/BQfncWh+d432DZY3g79VvDIDCZLgeapTTEUnU+oApLGiOrKLENI/f2oOruDR7dQHiX2qr4xPG
p2Sr7SCFR6zyEYxCAijt58I0yrsVSQWM0zr1uy8xJhFDWjxpn6UlP9F1xiSAA7tbDK5g0wQvbh/e
W0IbELvTX2BAe3Y9P+bIuQXrlBji3R1YN34/jAk9PfaLORFV/b5GRMYp+ouU2TPzW9jwQYwMLhj0
cm7RzKrb78l2VRLE4NHpsv7FbsBdqT/2SaIS6aGxc1u1p+uHvz4GLHsMxWHwuPr1IXQ9GBFz6JyN
fSWzQguwr8MULFGd8BOXG3miTVeGi0QXkYfsxtvdi+IWBFnglNdsRtWLsdxvqt7QvMfSgc1morzF
6j3BMILr1oMydBYb38YMnPa0scxbdXTiwV5f9rV1s7hDQ9EB4nsTVuJlEXv14u+/ZLx7Z4BWZ8oj
jnBd6U/xhRMR/isfUuMkgfktC3WkMuy2OzfHE7xSeshIqHRb97M8CHwzOhRjE+YjLXTpKE7ltlE3
ijUkG+T67srlFsu0A9tHQKnJF4Kj/1qcRVdJOXg4yunNVbYPrYKaOs5nfmg+h5i30ciUNvvDlavk
Avt90qrP9s2nSHprilxshbUZvIMFNWXXxq9U2ot0h5/GseyE6XZNOsYhhYDibqq0uVXRvOGJs5+z
2ytMXpDwZZVzRuCAniIDWgEdBZFikAvuVQ1JEzAXJ+Wv1QDYvb6BQFZAOn0DUoLUMoOZhRiyqzBH
DK7PteyyXvBiOvceUeCnJbQOpqKFYFpej24URIV90w4pOfEf9Wy/OtZj2B1ePDwUz4I8USIOmAyd
2y9p5eMK/N7A4MGqw+EC4OmjNU2Eslx1udNmS8vGNJoYAZCmPyvM6tgaUsITgFZrhrTh4zusrVTU
4FAh9KEsaBhlsNVUy58C6mPgwSR0iXaSSTvlf7cKh6+vpQd3W6esWsazJ/dcNPyFYZZqbkSNkW0G
rtW+/vViTDtQK7Jai3epNonu/KjPMyh27WRiZ84FlqrEuJfaeekoVSWbUZ30mMKEC+du26IZc+6+
92gLMhjeYzkaDFUa+Xyvp6gvYwwBghjyEzjpKBsDvE2O+RavvDHYXk3zI442XXZ8e7W6i05Bj+bW
SIOXRWN70V7650iMH7WqUGL4vsgXN4JWnznwnL66qVuUT13nFU7b+c+oQqdsb/FVCgBBRVfn3oZb
NZr0eGsx6zMLd0x4iEMib0d0rDOUta2npnTiS30X9mMI+lOZhAwMMwERa4uPzLtzcY/0uQRDMga4
azeCGW5002CF4xo5d3n23Ioh5tQUoGj8FMP74EiCL2gmVGncxzkgAJ6U3roafE2AN+eoya1hc0KZ
j7YXrkigRBGYEC+nHlwhuWBoxKjQO6OWQb8R9u1WCqFYD3oixvQbf/8AtvDe7O2bCoBBB3w1j4LS
Tzhs+RpG8gX67aMLTDrPA3kbHP65k/61kePjjgDmw2KWG0qUKRG1++hViBEA42uH1G+BJQNB3Q7f
rgXBpKA60chApVDpsPTxKSAf7ZaQsLl4s/w9rWM59Ru432ndUE1IkmxhgSlvc88+ow1OOAGBhi+d
40VnibEFXw71fmuElLKtB3HkutMx+DOJI/Nrd5offJxShkww5pb92b74+BqRoTsdlTeQ7Tw2/tce
TBdiIzgcCpnHWXoc1BlA2j+Bv3f56vc00xWsBEDQKcEsIFlPmLdy+JjS+RM6/pxeGQFQwue44g8e
FXMSDuzrWstPAxCxPhx/sRieT+dDIvlIkMR1lHHVmPSa+7naVEdXPuDQ3RE2fea37T0imq//6sW6
DlS6wWUIpYw5GYhZaDCdgEeCL39AFhNgPwhgjz1xmav3nUcLktnhA/MCxKsPH0jIZc0W+6AVwGG+
gwmN0ILWq/oageOd7GweOdMj1EsncEBInUTeoyL9cPYJuxAX+rM5UEnfRemAyz6LQLpO8OVTxJ+g
W7vhL4zS7tSw4XdPq+et3R7jQ+agyb0mZAMVcZzRAAlspiLzx6Kj2lgr72kFO5KZA3uL22zn+DC9
s0el3nCObpgoJCnGlQVtk+6N+XJpgDgXRyPKoU91R9EPBjoGaEwngfHbgvZvCFiseci+9SQA5y/r
S4gPmKEF/qDDBl2foRrhIOD5EBwuI1o2aT8i++Ev4Bq5jtdkB7KdB2SC29C391QBBZu0qfIZsS0N
u6GECfxX2teAIfQ3WwTouh18rx8vFC2F4dMYbU4N4BKJnZLFI1ohY40UzEydMZ+9Hhw7LGUE5C3u
4vkHPNm9kB6qqBkjuKruu5JhDOXjbhkwwsKfeItm7IKxvHgN5IMh7jBIgkgws6C9ccT/D3vnsWO3
uXbpWznoOQ3mMOjJjuTOu4IqTAipAnP6mHn1/8OyT/9yyZaO0YNGNxowylJpR4YvvO9azxIjezzG
AUQm8UaLnW/Irs+sQDI6NQwoU3GIoM9qgSjWeeqgi8SUyLSkQjGjvdaIL/Gw0nuE621iDIxCOIRT
lINKRcVEmzRuAGYIOcBml0mTteShjA6MEVQqZHDwwTcLTOUmso++iDuqsmxSbVFvikpm7BH2S1Ku
+qA3F02ofmkZ9hZ6WUSoPAvqhu2p6Tmj8JpoiSntOdXil66Si7WPC18CMLCR0DijzY3WVSe9hiHb
91zVn+tK3yZBCZrAubVm9QgOlWKBoswB3BoZ3JptXdz2FWUjNdtXlEOXMWyiVZCna30Wpw1cTI3K
AjcVLeihxF8lDKaLtGfl6sQUjLLqXGVCbNJoaecdNs7eOhlqbC/jiOOyNsepxMJiOMu2cp6NoTmU
jg1cBp43+8vJ3whGOFFVytqXtWE1ZsdIrvI1ANLb0kjPwkRZIMnOQe3t+9qqh1WtsuDPjH5R2t0m
r813uzCs/c/1vuaswf6TRhsWKDQJcBYIuvCmf/JJWb0ZBnocdp4aIMuXphvZZx9P13MplZKyxNOJ
mSCtZGoLzYhyaBvZyP8R7r9mFqq8sa1ZCVnZrm1lmrBIHhilDk0l6NEznvLyr4iUvhVIHoCiVugj
amurGnQe58bMh3EPcm25lUWrLJRQGdZFYLHZCCZkg33tMjE6u0DRcZgKGzNEaezNcTixOB6QAFEW
oEouoUzNx5jqPiNFoFTB3rFb3MqIlzIqNlunYFtVpsObj3V7k5Q8nOYUDdH5R1jLdK5a1LXDYCG2
VYvdx48mw62e+lm66u3Q2H38SLGXLxX/WQ5+7VebvTV/Og+GYsgMnIZiGtjWzE/nofGRo9Bcn7xO
ploZO5bkzT2WMkoeNfqdoR2tMqQT62m247ctN3cTG5dcgSlkI8zOGhQvs9gn7/33pi1o8g4f1Uk/
Vl5ygzJyDnj9F2Jx7QeB//yhDYMZhtWfCXSBL/Wddr1pExG2tTl5ddxc6qrfxBRtcYlNt5RBvyYJ
/f1RLb4lsXT6mM8Sg56XEuyIR6A6L9MCQe02twD9Nq6WQxazZUlrivr9TmiDuvyoIQxmc8m16KNq
3U0JSKW0dTs5f1FY3EtjH3lGbbBqrcyLYvLPP79BFOsH8wSnBNMP8AcFFvkPOQpW6lByU43JQ0+A
Kz+jwB5nezkuvqVtaZFTkLzBiNNbgCiS9qxIIABR9B+DFEa6U7boy2WvtfJbHw2paQSnEYjzMLIE
sPsCyUuYu0HqPMaSxlZL3eM0uHz03ZKJ+mGnfGuaCm1zH7LtR78o2oMV48nv2DZEmkk7oHoTOfvf
upWvSVXvTNhnqMkXSqfgb2DQLhVqHCzYrbw/lkHv2k18TIuTaM09gDhuhVg7iBx+arEqTYnVWGme
QzXZFXH1VfZjUIDTF10Tu0rTvkqkBpgDWs0PHQvw9HyRddZTL8lruqAvzUSBESfIJdAhf9uuTI8b
vNYgRZsp7fdTlj1Me8zHV8sJ7n3H2aX9/RCzxJDHgZbkMDyvnEZdmYl9ri0dQLjev7BkdwMnrxZm
u86L/GwCyMZGZLkf49THAOIHAVT/czv0+8ThAmurgUoSGMK5PnZKUy1HsG68DElzp0NHZzCk9esv
kPq6Qdk9KXCGKTsaZ1HbexICGKOjmzJj8EsVDXG8KJFrIL4IrWjDZp02UH8KaPGvnY5VtOoslNZn
GTNzILJmep/0J4rChy5iYziloxvIirkko2HtYCzcAFI/16V5YyOi3eezoAAN6AvBF9aysdhodax6
DHwE6zgFexsA3odSPu5QcpmLts83al6xC5vZIb+L4gaBm37G3iBCX2VFHiAuHgq3NKkTdSX6jLmM
pDTcWHlGBb3Iak8Y5aMjGpRCnWfb/bYTfk0NZHSVQv6KerzJquef30M/zDHcQZSmLVkhCwEsyydb
X4jSOx2LTvZke3iy7N5t7Xir5BP+fnVlBMAzfv5+PxjA5vfjnsW9ouH+tT8NS3EmFPp7tezN9yGM
9idfV1d5aa7HFr0tfTG2bhls0F+8rfEXwyFeY4xOjqLgnLU+2aycynHGiUqep3bGWhvSJ2XWhCmR
JHO/SistCMD9I+vKJmzYubOJjXSZh9U3gONoGqxDkUcZVW7lrmWBN9LnBNQ+hzNY6VYM7PU7mlKL
Dt4mK1sIoaD/l5NvbdB1nBF7Yi1tonOfmvsceREC4fAS9zltaD9dU1FmH98dA93YTa26jsz+UFmg
cVPrIZakB2bPKhCuLAA5p9JdFkzrOC4pbkEF1Or6KbKk61hSumKh9/Nz9aMti5P1/UH7dLJSu5U7
Weiyl5Xi2QrLsxpRiBwoY8ulOGoUc2mY+cvaVEiuiNeVhiBTM6N5uzXe9+CkLLk9/uIz/cWJtLhy
LEtXDVuF+vXneQ2GRSnFRj9h5gwDSotrs8Bf0VLK4lr+mixHS7wlNu71KUDZF0mH3EaUPpd6f/5B
fnRhY/TXNDhBOslEuvnZB95rXZDCc548WaDbLmh5kBcRstUHmjewpVuOVAmk1DrnTfs4h9a0/imc
fCQVBZsNWaXKV4onUDmV3Xyp4vYrtYNTYEm4YSIFGMdrh5qZa+nY21Qw6sFiGzVYJ4emeR1VdG+Q
FXfRtJ538EEnXQsryN2ff0f1B/f1/B0xX8NU0xzTtD7xDLLC0LG+WJPXmsOTUMVdr8FBwls2md2T
COxzNEAXtEF+SCFFSwd8aLzjY+vZuC19Y5066jGnC7wIg2RnBvqZe+IXq2T7BwswnxGBgI0VnoHF
lD9dpFXR1hoamMlLZXGjNQxettsMYbXElv6e6gjn1QQekSo/hVbzPMjGXdlhARoug4FipZlCaEYx
qhZKMlpB95y6CgUEe4d/GOM8OtI6YZONP/0dAPYVEeSxAkmoKeKmgrlJNyJeTtpMdqyf04Give3v
Siu7wdPGfE6zwz/Ok6aTMOfZHfu+mo+mJi0WpvoZ4gdtAIOIiL591LDU9aPgDSUqhJOonye630MP
395CFhHBj5CH4aVSfDpzwkKDlh2GqnsI7fg84A/pTB2/cD+3+XL1rvGrG8mwd84shfEHrketL9ln
0Vj1TRldLPZs5PvcQrpzM7bFeBjGYCvLtN3Y1bUV7f8gD89zGdY0K2WLvIYypA1Hrn79+VX2F1MQ
CV6aqstYuJnz1D/f0TaCdinwExmQrGSsyTV5HIb+dqK8VTri1qft/fP3+xGmxBVjqWigldnb6Xz2
vjYVE4GRBbJXK+MD/3wGtvIcRcBvBf79rG/ZOimEAYCVYP69a38xrP7FFIhszrJpRTJ4aPJ8PL5b
mQuzykcWaaPnM1pmLS0wQC3CnvYBJNw00h9Kv5zFr7+4UT4HH+GOZwGtAA+boRGm8nmqF2qsFNQL
Rq9OKatGPeaE8iakn5Bn5drGmNiwACr8BPT9Qo/k2SI1PPz80P/VV7dJelNN+GY4sD+NJxoo1aAb
Qwbvlj4q4IQV0JaF2vTrAvE4iz81rR8mlJY/f1vlryYNm87UjJczFf7w50NOYUwaqfpM3lDHp7Dz
n7RkXr5OD6T8bOSKEA+Jc2AquTeN69zWPEgO+yiUf3UK/upzOCAcWH8wcTifVyFKVNmjVOG8mQg7
MUproyXZNYbY3g0HnL9r22nWKkrlzIHaE1595HgRWW+/OBp/MarbFuMlSA2mLniRn45GXDatID4E
PhZr4OAxn1rEDOF2UCkMB+ZaHaMtgJUbY/B+8c5/8f3ntCu8BOD1WHd+Pv9KWWtTa7PaBEKdDs6+
zeE0BuIuwprU5+YX+s/zgr9+6iR5Njr0xx45Aerd8Bc34efsLe4GVZa5BS1WEqamOvOl+t1d6Mhl
idK0V7zGwLdh2QdWFrcbVp4jNVKcAFTkXIAB23SavszlkjynhBpm0RFx+2rC+rxz4FzDCxyXvNCv
qADqPGv9ueZAAiQ4I0d1NAOB96dBQjOaqm2rQPEStaBFUWDqSunSti0aA4WeKS6luV+0CCw0PeGU
vomUfx9sdX+zrLrwLSfiKCh6fxVjgh7SeBWMNaq/pDvSISlBHOi/CpX7SCv7/JEpOWBLZ3ADK/Dp
JkvRRmiNSTwRnlmm0LJ5USrupwt66MR6t2V/Y7cS2ud4PSbGS20U2aJxS3W8CTNt3dnpTdgY5xaN
hhZpBn7mPVbur5OZ7j4uwv/PxqV6+x+EeXJW/p7fuXl7fRNf038R6ikijDzjv4r3f/0dKleRVWov
Ji/4HR93XoPJLBahA37i46qgfChG6SoZmyza/8B7wsfVVJI8bYO9J+mgMi9X/zvkU1ZnQoVjkZOp
O9yl/wjvaX+afGhrgYRk50lByIEl+rHb+e6OH2O6ZiKY8i0Kg0dTkrZZ1B8lG43Ka9BlAPmG7LHX
KQB1zg196nMMB6sU4S3T+Jr8S1RlqeHDzwzxTWqoIYrwSwxnAESta3YDIX2xcday8FatqrsQj3hm
Eus2/6LVcrdEIL/0s26lZEtbVvZBW78kTvIIiHSbpvp6tMrz/DgE0ijfsJeIFmvezD0qLpJp7tUi
e8xkOmC28mAI5XV+jZLmeVQVnmM5247sMovwJFONFvNrze/baMGm0dubZkTNXqaPOe/jU9Pyyf/R
qHpg6dumZgnXX12b0GPKHByLETU7JRELlYNEEw7sofJYpBg8MKmaRFEqNF9Msaykm8jp75W6vlWN
+r0eO4B0tH9qYAjlKD8UoX0b9iQRFlSr9XI/v99EqIWO26c42jZmXtbquty6k5hey9zZGpXAPKE9
AtSmibHsMzHHnbjdV6kermKoj61JOzEoxIvgRA2oYRa6b22pC66hF0dVvrWt9iToEko+x7bEml9h
AezbmYvwUmKt7dqDFBmPGepoicibNGOBl3FMwgwlSzxg0sgcyjlCXzRSvu7QLCbOQm+Rg+PweYny
4TaSqHIlM15ruhsJRYhPpPVsmOyXSEmBt5dsiAp3/v/8WfDUrcobUSuunNQP83e0oNBPRXsTaNKL
2YU7imN0JrexkQEC4oxWSn07aNIllioM6OJF0jFfZcYQLLTizsbaPTb6atLMb9RwvR7PucOpnLjM
5HTaZin1p5STAE9m3ciwIQgjWcwRC/98AP3PIMj/Owjy/3N08b/FHxPgaUJc+fvh8/KWf82D7/nH
fzzl3wOk/BsVeYsRcq7J49z4X/xjWf6NXSzbjt9rCnNZ7I8B0vjNsNAsyrJsmDSD5qXrH+Oj8Zui
wBQHQ0GpHwmS84/Gxw+E7HfTN9eZRZtAZXNggSwHnfrnBdHQ9L6cIJrZVlK2U6vmqkzpptXoSZYZ
WpVmi/Rzk8/mXtTviam582OsHHmRY+2jPNtluenadX3GhnzFm3/bDcULBsodju+1FRQu9rZ7OTOQ
iOcvbZf8alXLgfh+xTR/fjbxNAPYW8DP1D6tmGDPTnA1o2pL7qE2Re/OY5HXHk1ATJEVNRXdFZTZ
I/8btYGvbfyrXaX6uSD08QFoV0NzJyjERhz35wMoirA3ynKqtlZSbCCpLJCfbiJTozPqwCzV3IBw
PNh7Hpa8cxo56/nAWuVsizL3eFX3DrEImeqzOytL1w4CdREkdJpjWXsDTALcqxKLJti2o//Yj8pz
UPUFhjgIyraDZF5h0TQVySMKh03eJNvQqs9KY9z3tXUPDgRRIC8PUQJms723RLGD8bHJw21bqbsu
7K5Vr7sVXTqk8vSl09XAzChVKKqGFnlsd9YFb0BBDtk7yXlp9s4Me+/ozRWo2i6j9xieHXsiF6om
ehFjGUKNcieX7TmUbx0WfbXUbOfLxJFoHBfD7axufPPz6tYy2nNGehICyN1kG88D8Z5A5vaBrLnF
sLbDiIU47ZSwvTay7oKS2je8VmP2zOTRSq8M147FtferF62hs8K0h3VvzjIJdhOSELWKcUtnuwby
AOypezpS94hMH617y8qf8GC+0zbZAOHcBpwkVNtz6CIi3nwj60g1CP5IjnUfrtoEkxn3gUF1PAt2
FRmFk2i3NmdQYMpLAx2sILwSjAWJjTGaeAo+rjRoruChUHB3oa7Txs02Yxk+YWfgSaWTAQWqz4lA
vu/EK5H2RyXsbzH2ExiU7kpDPvZjvsFPtRsHZHz+SMpU9kKl/rmo4ketcXLoH+q9HedfhtpZCqU5
J6l+L2izL1B/3upBvOKQKczywSx7UDCL0dnumViCWlzLFN2Zr2Jntfu3wfdvYuaxhP4T32r2UnZm
fTVDzQ3pLAdafc6RARJ2V7bGfv6cJfc3ZK89y/hjSge8biwmcgLwQv3esSl0ScXLpCC9bzyLoaHW
1aNOZJNT2XRwLKKM4nchyYSNNC9tae/xgQLFCPYWxTgnF9cuVY6tsPemKGnEkLu6yGVBlGZzBvd3
pqDPjJlwH/HMtKDPXe56uTzaTfolmBQvt1GLsLFdRNlwC+rhvrd1N5zKx+/G+MvvQ+SfwPF/NfLM
WC6TBRNtjc/M9sJMUGlaUK0m0V2drphxI0saQeuMndZ8IEu1hOEHOSXga9n1dlR+Ofp92i9+DD4s
og0FiqWqatan0U8d2CunYSC28/sbPaaDrD+r8nS01Ho7VdXSzIvdfCJbS7+frzq1q679lKxSABS/
OB6fdvk/fBamue+31kmu5ehYQrFtgv6MwfqWTLcZnsa68TzfavN1F7TimihiR5N8JRh5cpiLP/8Y
TI4/zgg2mn/cUZqj/b7r+P5ziGxQVb3G02q309dyFaNuC+j0UmQ9ggn8CJ3KI1JtovwSsnaeBjL9
CuskoDrRLlpHBZoi1ld+Oh2TsGZ5R7r1HFSV4HDv6CjmVOMb+6BY95WKSZWBG3vnRtH9WzHmHiYO
EGKaZHlqNXpJ84akaq+TcYO/07Wk11LvDsU3vbm0vr6S4+wySulxDvObM3DmfKB0lNA6MpbOgWEJ
qXDzm+nZHFGzBXi91xLbg/59HMv0QnrUScJELw/EIGndqbBJ/cN625OgI9mk0ErFpu3UfZ5UR8Js
LzoJqXMIeFUVpAISUUREzfz4+e8CAIPvd5uE4Lw59dp3Ug9nx2lO3vbN9GKQxjO/lvTNqNTL/Kwg
S5cNcPH5VeZ3tAhBGgyffN/sopQE0OoW5En70Pn9Lh7HKx0BRr3kUmk4G7rd5BMKNX9QYj/nF/bx
tcdNwvrVPtlE7wDnO6EL3Dch3IH5LxWfXhj5BZOxVauu7HAieMk5djwcxsv8xSZFPqpVQHwb3wKm
Sw52CExMK1/MyvFUER7Dyp2/4b+/9ZxKjiTYDVppERjp1qzEps/p6cxyD8mpF5UjNhMFVty8Dea3
ozXLeNEmRQ0LeCEU7IP+LjTA0zkntS/3hdKf4jE/Bft8MA55T1ovkZUZub6TbuCdkG6JDFyA5b3a
2PgSmjepoDucyq/0IT27XY8O43R4MfWKojvJs98A+fYW2lwMjdiKMTEUKBPthyEwuTyyqzoG3xBK
ZmicHrNs2OmjdBR2+9ra6ivN6oe+IX8wfC3K6NCD5BqV4aEaH0dJ/SbLPuIEaQ1RD7mO4b+oreek
5ZOlQTOCH/EttplVDH9RZ/2rUcmvgwHgAc+W8kCWd7SozedYCpFBRP5lVL7ZBQUqfcImr1c1ziea
QVPvkRo3LLqsu7W74cT27qgKZN/JUw/EwYDkFzr6vvKJhuv1L6Iazj0uxtYPtzVnmLQashArF7Pd
WoAL6vTmLAIC51vsuAW7YPXGnnps2cPZmA3n+NPzvt4ZVbgFArcbhvZbI9qbLGpvVQwnbc1OVQMS
k/ssuOR7pc08C+yhXuAzNisXb+d6fivaxA4G0EBpdwVWEkNdRUGziSqJUdRZlt1AjSDY1mG09WuB
Nm9YNgAkjE7dNtpb0zq4v9kNB56O7QGhjrccinegm0vyT9ZWpq/yunN9I9tLWLsEZDs5IwVjErR1
06U5zqaUx0luwN9jUDJUL7KV7YxqqFKElCOg40rb9sRvx315rtvTqAUH1IKXObw0tUoXeeR6rMhh
T5G06juRZEhSMAoE09YI5i6Pv57/L8irTXPNU+JVyUYW0cdaS7udEQR4TlL/gVggul0I5Ck9IqBx
jfa5HWEBZePSVgtXMYh1BJEROQNoOjzwpnBLTbiislYYwzeBaIBUvPlBdIhC5Yil8tbOxWufjifp
GpNhH4ZHtsho/kEEsqLIQdMhRVqk5rDUwAHIY4iTm3MmaUc5Db9QkDrgYgbgpwCScvJv+D12Rjud
SjId5+8DRm+dl8Wehc3HIUij9/lY2k67mQx4r/VjAcjPGisXReEJvSoWWn+PcoAAuGDbz35U8zyf
5zrvLj6LaSeOt6S84yHtdl3cX9tCuBznZWSToW5LyzzgOMvFsoNG3Q3LmWjHDkiyySiOmpUycQ1m
2nbicvYx3xaYhdHRXwhboS3NZj291ZsdHPNTWyf7JpFPFovysVa9gOS1ZAwPyRAeehQRko8mOJRP
UtitTNCFTWQdzAZ3ClDCIOYyQdoS+dMq+gPC/Y8qpn+XUvSnKKP/O/f7f58mxnbY1CgZzgs7tsM/
2fi3sIbir+PX7/f+FMGpOH56jX9XAogSQ1FIG4YNP/VQ9or9W938z/+Bju03FpIqbQmK/2iuqWL+
UQlQf6MSyvaSfrChAzCe9aJ/lALU33ipGeZLV8NR2X3q/6RUav2wcvr44HCayQugo25Zn7ayfqPo
fY5bcJvDZEkQDzfxvS5fAU5Cc/s6Mc/VxqIqXklBSfhdOD7oxatSP4yIYwLf1ZgW0Umv/NZcFV3r
1YGyKJSrIz0XEtzXkThIdg9gQibANkdgrTATLmZ9gJODzNbaRnGDmhrGenlsirNPAlnqIJO4qmQB
Ky9F8eyHmSuN5GYH8srWaq+HBhEUZ6tfCf8w4eZps3rv2+OOBNAVZBov7V/i5oHXi7LXuL4rAq8s
ty1GaOwNXXksgHELChf9YoB8p14d5zaVDnwTMbxa4+xpPuf1Q9+fLTZ20zVsjjSCAB2Z6p0FZYIW
jFI/C/Fc514Un+P6aCU3DRzWKT6q8nOSepV6tjDEU0nOUgIpCn2tw+zX4weTMsDwMggAHcNzm5wl
iqPTtWmPeXaWxFn1D3b+ygEHCYV8gKPLIQP6VwzLiZ1fGe7t4DFFE1fdieqIxLeql81wNz86bZ7J
euf4qYa8SOQXtX6QiRpt4a8erYE5+2yj9Vd1Fz22FO+DyOMVRAssptlaMuy+Qj61jrFohzvWLRyL
qLhLy4dpRNZ+wkxJqtKWZVSE9ZNjV7B2lNzOelaTV05Y3nicLz85FsYObYqv3Mnla5Zt+Sa8SxVD
KjJhyonFWN9k0zq6CeObDteCNr1YVI1r5zCZu6EssG2lG+RFsflc6u5YvaoEynHtBQGZ0wUa+ISQ
0ArtdqSs6+DSFmcUTYtJwkb4rEm3qvzQ6LtYvjPCM+FNGMf6pd0+cLLi0MPx02LlK5HFBvZ7aRDQ
ecd3UEeg219U40GlzuvX58G8jvExyDj2HFj5RcNHGOVnS97NV7qC2e6OA2IXZ/5Ls23qX7N2C5Nj
yrZxvq0sl0K+VJDPS0lgWwT7gZE6cuGwTwkpu1R3QSGu2DaH6xJ/H3CN4qRjKbe3Bk6jBvHqks1z
BVkWLPOwBg0XTCRhe1JzIEFj6m4mcoOQTY/ikgDXlIxt266SyJWcba4dktSd5obBygyuAFCy+Eg2
KciydWO4LZ6pEnXyc6Vvcn0VbtVynQPszYjGhA19lKJ7Qz2I6aKGR8n5Vqo3iXky1c1cTBhYaY+H
XiNyHXVj8QDuLK1z9vQ3DrdA71XKRpTrSbrLiwctLJ+wNAwhsFhhoRY/+QnVd2mpoIaRv3VzXvmq
VT0H8UW1CikglJ41QYE6iDK6SRlDxuou8e9s9YuvHfLupgITMU/lvulpR5E8gGWuToOy4xBjwSja
3dh6RbfunS9G7CncNGYvgUiDGMf7yG9K3gEbm4AqIgBUNgaid30jDwc6j3zxqryI6Y3fcLDZnKXN
xtHgRR858ElPlcgduhV/SNoTD6hKXtzM5oBQIoH8dZw/cLLMgeR11+gOsXY3Ci9KDpyyqAIP0LtZ
Ja3CHuaWdgnxAnJjK7uKowzEnOWjbcIdIWh2PQyeo2xyC7Z1/2QE737hRfKN311S69LEbzVbi3Q/
Snd831C7CRhLM/hyuuHZ+PAd8dbCxPKHg9Hzptg5hWdUS85WHbrEs/Uk7ILxWgcoD7kgDXgc3bem
uk+X/YAL4A6PIBLaAculMlMfkvzSYaXD6ghMRDkq3da299BbrfyYklKF4Rr3IFcvDnj40GqG+eIR
hXGq3PZ4gfKVnO76ZjNl145shfFIqExdQWTeIGjTqlUXrzAE4kVdhqThVJhVV6GCMWklZO4unDk7
foNQJBv3/F6R3STZ1AJA9ZwWrxrHWmx45ypbVWQoEzUP4bpBR8nFjJhkLUcC785LL5/JQ+ntvU8I
Wb+N+63KR7BYqGJNoiW3cdINf/Up1dSesgG/R1gm2Q9oECgkGuGCjWRAo+cVqwS2hoyC7kwEiKK1
Cs8al105gaIkZdPw3xL/ufc9e3oQwz0k7cY/TekOOXjd7yV0xZNbUtILtlW3G6vdhA08szmU23p4
mFW3+RZkn8whKq421SzNdbqrYbqEX4ImatqzGp/98tGvdngypGCXJ2s1Ak2ya1XXLKitehQ37NHF
mZLVy06sBGPOu2rugcPp1r6l2josJkY4BxQLwAGgBQRT4M7eTqTqTtu41euFKi+md74YEE7mERhq
uvYACKaHA9Nt63zVimVOIS3Cbc8zF9jGBmldh+uB1iqoT8GFslAkdhOLHLymD6dr/n2FFzPk9l4l
lotJiGfp+YYXKZK1Df95ZjXNJ4OU+4peVrIKwh2wYR5WvuuoryvSAve5Gw5H1LS2cMnYobKKh4on
pwXokGuhbmt4BMZsDD1SfeKds8CjHp92m8pq1gLXghqHbt0x4WGQVLmmXqfKC+tzKcFBejCcQxof
JW3HNMKMkCrXTM03JgOsUc1LhGh8hr+a6xdpM6gPFo63rj9X4qHUH4T0xapeqvIshV4O4ZeBvR5f
sojBXcWLB2b4Y3n5j5bk/1kPbvv/YhDp79KDedn6kzX51/BTM+6/n/XvVbj2G/FJDrE6Kjqoj8zc
/16Fa3P2g6GgQFDsWcrwxypc/23u8VgOVW2TPg+bg+9W4ciAUSrQEldV9gz/TLDAYvsHxYI1i9Vp
8M27BALFPhVS46615FBR6i0bYo9mhWfa0l2E9QHsDeNIatxpfaaex2q8kch2r6zcRLGIf9cw87Wc
icbNhzxaTm3pDr15bWIH9FURrrOBfWorazuAA/pClox6A38EfEAUeZbRPOtU0Zfl6LyhyjzUcXtf
3gbYZECrJs8gpadZwfCF8K4LWUwxJawALV/tPxUtvk9nki4TEeCtnG4L4t3NXm/IDMZrn2dAxlJj
ONgOAWQ5QBkglFnbX5TB36pNhbxJSl2hWDfxrZ/kL3YBdN2Ylw103A7GIG77CRS9AnkU6WB0o09M
Jlp0qsos24B6BPWgvmcichVEHlDGUKfXZSFDSzk3tXNX6IOFzXoOB1Zr4otmfqhP9zKXopPa6ovM
gtQXyWZ7rWxyLXKk3LmdJnd1A/0i8t+swVf20CB8fDUq+atypLHX6ftTBt1HWKh79TJ8LbtLAbI/
lizjHiTSq52rx86QercuAX47vsrqr47s9QwK0AR1nTGBTtUl2oq6frzKE39yi1pRvXGIb2NVCfe/
/+g6nOrOCNQTJfhONQfg920SruseLMvHE7DxgBHQNX+XQGGaQD7uSyqVjUwsCF0hZ+P38teMOtDE
D1kq3a6F3wfZFrSUwWUQ1Yq9JtpDLEkw0ralif27l4fEC2Lnhe6qtjGS6slKxMFukb/IoYntS8v2
rL8JIbKXdaOEntEPsttI4AhGcDs7+G1gWjJ1p4BYXZksFr1RdjjHGrUSpfZhfE39Ss38dhXKEG3R
Vgzbgssj8W0ZwfyoH1CDTktyLwryG3BYQdSxVqOjbjLw319EYqCc7aqDFcaYOCrodUGYBgcpby+y
EbG2oaO+iqKRVa0UXgDJUy3lyUNdv6f2czX5/kk4Ij3UxTbyJS4UzOBjKHC+lQoox1xW1gmIRFph
WH5wvwPnDAKb9bWprLXaXBt9qXlli/bG7AFeYaWc3eUl+zN7o0iqs+/0AzlZkQf6CXJV0xwo9Ear
lmIVdvS+WZUAORetHLQssyT4ltHgAWlVPTWpZn91uowNEW3amU085Sm0+copvgCQf7Bz5suuBDiW
mQDqkIrLK13tzY1QwchBU6RJFwfNspcCSldaG+yZyPaOHN+VMPWhVCXKWi+Td63TM4h33RWPKQFy
aU7v3w0MEDMtdDRfoyVtyXsyZskv4BKo6tMQ6QcR2iez1s92JlcMC/oBQtl5/iXhnXsbx1SImyto
ir0usUrU1TPBDycjy3dZ1530lEYItfqpkfZ6DJh7bht8FIQBq013wZDN/ZZDQe8hoYs6PySCqcFI
uQhb5WLLxmFq1H0xpHTaICUTgWtH+6oyDv2IbDebLs7VCmtPy9ML1iYc8OllZtsJkazmJyvdcEFo
eiTU+KSIcj92u0IfD4U07ScjgL6r7RmMDzUrQlA9eRsdbEm5SFVyJCyGK9rt0NRI/8XcefTGjm1Z
+hexQM8g0OiBXHgqJN2bbkKke/Qu6Pnr+1uRL6vqFdCFbvSkBxe6kkIR5OE526y99tq5f3Hp8OzK
7twNNAwnyDVVzGCljtB75jm0ytua36Ohs8/+224pzo5T3vJ8iB63zF+Y3vCSjNQ8Gff655x357ps
rutU3XYj65k3VyDqKCGqmcofNss9DcvVQvBrNXdRaU6RnxB8U2DJq+J1gdtZmdXVWfxLblIOystj
3NdXL/aQ6aAJmxWg+/+gTnFERnqUNrfbtNEayVwOY1kPc/i+rl5U9cTq/J2eRmZVt5ZCCz29Lwmt
TqG/UvPgxr0gQiL0HAR8ll9e0yC4LPfqOhbVCcG6S7EVN31PE8STv6BxxtM1TJoYVgo3TXhglNKt
4vpjm55q0FYwg/Xu7MN5FzGhLJqq6qq3bZop8sztrAIQTLzX2bafpyC9WC7EquR+9rYwWrjMth/3
cftrXBjnjbVzDe9oI+rYrcznBR/tiytSiFHgtI+vznoJtu407LaTmVWnpB/et/O6+UhdZhT+uOu6
uSL2UPu/IttVovrxd7VLda22prTXoid+qKnRedTysnaMmLz45rS/W87PdzAKa8fbTvltoZJoW/UV
cYuL21lnvXnpHX0nOC24x+pDBSeTbaySXbcUN69JDoiB+tmEIjBVk6V61QZ1bOeyAeT4VB4b27ug
JH8dKgpiDYA1+7A3yhNCZWcR2BPDxu2XiLWEh7aprtY6ROVmnxnS/OmE5TWk8qhHNE23fi2us9tf
mBfMTtNFell1DeYhChOHggQrYU9RPriXyW0jhGXdH3sGJ+meh64+rYHxhb77eUdyt0Neft6mt8GY
I7Sjz3BNzshwXMNhO7sFOoM72qDNG3J5kc3ULI/9pAIhIghRyFvphv3Oj9oYBZ2x4o7K4qY73JUI
BJWQltf2OrZ+5Fkc1aa4WUV1bQpERer7K93ol2D5vfSGgxaE/YoSWoof8S7FupxMZ/h6hQJ0Qnfx
4lGk4LKcihIsi9m3lMha87xQPo09VIK6O0Md19PmWO9hVV4Xt7kCrd+0z+M55yy95iE4Yci0R3t4
HT2PCWlcST5FZnLYEeokJCRb8U37Tf/MtLlWDDLNgYceprAyzkeIklE88bRZAf1C29kNmutcW/vN
sG89mU+ItlRY17cRMPCOVXt83dXHYvfTMngXL3bOtAQ/TSk1iiq4lCFiTUO9u/R2djF+C7zss5/9
S0pEWGMTVI9URRR9dWxGDPBZX9F/gwfenIahvnmD/brtKlRzAsrfNmMOtg/tS6bsoIAu4VseQ8/z
owLbmvVNV2xjNd3l19UDR+VtDCA+1KTnOTyWkwMnwzovjXdpsbEUIKMlRJPGYpyWM/91v9BhSmgK
qZl/rkENAHmOA+/ZIS9LuvKGEEdU7azz1Jsn1eZVc9db2uzg0bTf7S0A2KDpyrswsu9QuG+bUZ+a
niIwi6YqeNb6l21jiyXkk8xpKd0hiq3m2JXNB1RRbsxgxDcKYXWAaiEsMQp89pJ+sysb0jnMyty6
tQ3pNO+HAEE0DowtM359rA53r49wKTNOWDkUay8hBAE0A6PN3s735JccAMK9I+3mj4+F18Oo+PSq
QcjWrU8mfQOu07+440wMdz8bXoI2UXBcnF+1xZsh+dT28RoGMlRM4Itxs0tBVk8zdn5/lrVa8BZr
j9LgCG1gfEcy/+DtMPGDebb6txiSXltat5lnYLXPiAAcUCuJTF36QMU7zq/pwXLBmu7mOUhoYuP4
D311C63f7GUG3joau/YsY4D811lWrOXQBHF/qYEju8RG3cG5rKz6aI8fBZKHVhscaS4iWAqp1OFg
Jk52DJlBnkDWvoZA4MOlrtbD9tuMS9XxVyBgl3FEmfiCtuwxS5NvhFZcy4LyC7IulPDi5lN/+9jk
KvLrthEz3I9lRIvYB7Pn2aU7GjGqK7JKl3ZXn0vnFtjgc4WoQNWxH4nRnerU+w2oOs22dND6NGnS
oHqdi/KGn9j3CKb32IwJfSTOQNWj2rxhbHlUg1W/TRpXgH2pQ/s8B8nntrEpOJ25zL9pnNsErBOO
F+YDvf+bg/nmbAO8oz7DWU+sCKxTDxGxqNtIRDDbV8Ooj84ISaw1b23SIcc0RBabth520b1eYHnQ
yq+etOnxFLz1Nz9c9npUstg62UZsvyP1fHXW4IDe3VOP/o6V45Fzpq6OwWFL6IZHucQ06rdd6z2s
noI5lwMlF7tz8NrpFKVJeUWyuLzK0jYVNq7+ZGLr3oRLvrjGOdzMiC6OP6oOGHDpP3eZeTam+pRx
bxBArzLa0DKeaoMiOUkSjaw3OYp1V1+R6I1i7/74fwZ11DwqXvCL8mw1hwbW3xS3yIYkn7ptZ4Qs
k8Rq4X+qkW6Xqf7bh+qD8ra47JCT5alAK7mmFkPKGGeV2OXxjrtTrKnP0ifYpfcaIvdgsl1E80i6
9toS4A3t+kHB/szQrj7ZbwNakKb/yiz4J/mEVnbSK0+VYXz1U/xc0J2WAkR35W90j+11IvQA0rv5
8K0dMYpuntkAlM9PUPtOaBtEy249O+kQLXf/WCc/huN0sGvnHaICcFl5u3M0fYcz2FRUhn9hEOr1
jolImvrYcQgzfG6KAUO9AaASPQd2t5mlF9KNi2K8EZaM7dyhodzfAr+P9PekMFePLd0FME2YxOZV
1ssIviyfTsNwNAfQLcqFioV7scBK0zsiQgmUXaLxYPLR7GqYSJN89jwtovVznxS3pDKOtf2ByOa1
wVjXKVzV9lwn2znN7fO9x0NuxM8NRhlvstsZ17JnRD1aV6iYAllO/LYp6qv8q8xFi/mG935s+vcc
plO7cP6JZZQwoM76gtAH0yUYFeQOEOmmP7Xssgmr5b5XiXXO2uKmDaUHvJuQ/WZKx+Zf8124tzKH
t7TPLXtA4ZEiimnsccv2cduvWX5TWmMk+EJa7dodZ5uzPHRfMKuPDlSdpePQlOW19qE6pAFjZ0ga
UJoYw/os497UY+Rwo0jAJLZ/kl3VPU+EhK7/S+iaB0aUXDuqKVnevkLjObtwpBSA17s+qsr2YBqn
EipqgrJ5MMPpGf/KU6pud9SzS3F7+tpnXD01qBxRVrowHdPf3+0gGpby2qW4AWu5KhzZZsBwM/zS
lp3L58SCOrKrbwqcZLAVnGqrKjRM7Devp88u3h39eLvJukLrvLS5fah3H3qVXu2/gI9ddGaXPIjS
cDohqHKp5VI5GNlyTpjtWJX1mVI50SRVza4+p/f00wNeL9aocBbSE/ZggdvwAeLv+a3djKd46t70
JHqPjwcvLdLpcN85r/GIwizPQPtzcGBFYcUUA+u0ipDVFz+0fnmQcXPjP9ui3SvpRIXgPCTTpzIK
xprvd2b6zdvM690Nn50CukkWHht3fmp4IBQozzIZOq7z6EeyQ4pm5W48Sh/dnTShfCFPeNGPtbO0
dMo+dEFaK6epbo1YnQ4TU63zhrpi31JjaK/lzLaedaRa1O4xpqDTMcKe+plcc7JgVP1w79vj1+A2
ZyPwD874a9YaH8bWnicjiOKayFMnpCSMXEImzA2k47hvHJXWvQdtj1FfVJTaevOHVVrPRVa81aN/
rAw4bhxLpQfABxdlbXpu8rWyfdtvIw5Wz1YGVj8ZO8htXnO6l6oAg+sM2X5ODpNNRFLVz7W1navy
d6r+R/mWUPknlkj/1xoqtlmWT1QA3+IvZMxPijO4tyjDRd4d2JGmcdXxquriJn8Vu93TsI1v48hu
QfZAKzwiQT8n/bcq3vYyCTIgQECkhu9LsB6U2IdtDCsNQBGuse/9qnRYebjyZsvjSEMVJaF87rsO
ndHxE53csx3v6x53ylFrkRqogkNoONGwzdFmkkP6NdEVSmDZdcu6k9JxhxCvM83zAykYCVsHDxPe
cDp/aQbjpWLqF0+A4D5ica5ILJ/zjRPh/WVnnfAnuI6oDdWnGdJia8X/bn6Tuj4zAfXNZwbiYpJn
sXuU9mgNWpvoiYB/QFisgP7oWMcUe+XbQAUJLPK5vtnDXwRO0RuLOjwqXdSf68AyD5SRTqfBI+jG
vDneL/UQH5eyuslA9nF91QKnzTGhif6RG+KEt965pB2ZBwcgBzJQ+pUzBeBuMtST6Xjdett1/qWy
MybZkdTb79r/j7AA9y4oZ3Na3uUrTtKnrnRf5EUVYZnd/DXC0vTc5hD6v64+sIgQmnE96T71meql
N/3pw/SAJFyPlgDKTcSasT192DFrMKEayh6QIe3IH2Ib2WOzw2Vk1ItMJiWqc07+DnpuOxj7O4l9
674N1Q8CaegtR1m0O3tteGuyVwb3uoO3jx3zLFSnru33vEkudH9dG6a/pBEqZFHjMu8g83KYrz+v
Ow+FCEwqr67gZqYZGACJVUG/qgGdZYmrk1AknU95TnriKbHD5WXvUBKIJoJGbXfZVxkKGYw+N1Gz
RWYWkyxXsd7r224qCTpTIgpqzcEFDVcUlpbbeF/emG+O9jGhAuGVPM/k+5em+gs1MIPvGZNH5nR3
7ML1sUhtFr+i4C+tqc++K0+0AZxNdo3uYuluhesdJoMQImbsBOIBciUL39fxfAtD7M9YnRbwvmyu
4aN7UZyQsxnFNd12X3oGctOoPgNKXkIGcA7udnYy51y490gh4b1woVQyBRuRasIb0yQZJtiQgfHI
v3MMzNTGH16nOXv/6IvbmK4HH8yjbyEt84ZyTPIg8lc0xjBH3ED/CSeFcfG75qbEqUtjxAByxmmS
HRH39iAJwjuEOMqmyDJvZP5jXDwMpPEnUlqnR7jLothefs0hXwcb2QblWKt/hUV8hWGKVQYfRik5
Q2pZkZnsxaNTcCSnJRVEtPe58axnRbXCB9zSj1DHGp31eRhjcn32qIOux9S+NisEjvBhI2VrFbpa
xXrr0pO7JfskBFMjcWPOwNlx071nf9e3IYLEOXPxLFIq+do/22Q4KzXSFnLgfTe4XuEmKNzSKpkg
3+qxAn7UNDkaDfX9WHY/alWUu61dEtlb8y7LSQHqIiuqJ+gjless3cGguJqY+c0m1xuWhPkKQvE4
CQ9DCjro4cIYiHUn6bA4YAL6UhsEg7x0wFIl3q9TgSgAj9QDkxnIDhLn3SWZcNDrGp2AJB+nyoEK
FrjVdrZPLOND4YyuRGN2K0RIH7sDCIXG9gewi7rjSz0YT4IN5dymCZY9W7iv3HdZ9tylnlKbzzLK
uht4QfPmnOXndKPxBCBQA3OlRMp8zNAyS9Es0cfczkZuX2Os1BhWR5HrW4XkPBvBsi2ggRDSWg2b
OVMkiBOFqypY2wCp8Ds3v4kvS3+/TMlrsR26dDgIenBZqSIubxWhUmfb58JjtMpufkt4tCEBaELK
btxMtqPP9kaB8uwSyVBRe7Kr6ZVJ2CclmH5KSMn1zLoe7HlokeZM4YFBaG90DT8Jm7Zn85ErKDGQ
y/rbdlCCSHrjKLMkV+/fYdqTY9cK8Nv2naEhl41+u5mBE7rdugRD01h4rgRjnJfeu3cnLwW/heDq
VfNlapoHpCujd2frtzSnNSTqhW0SkDjRDFqhHaGb0s04eBoX6gqVM0Hd01xcw4nq27i+yAZ7DSRV
pPLlGfXYWveODubvMpub7x/ldXegtBOJDH3VN3Nx913+PuEYnJig27vpM/Qv7ZJPPbisASAoE3jZ
P2ZIXfXQgnqos2j3MQfVj/REEkwGCn20GYSMCeVPYrgLgKIu+nQEI+B9uprYBFFrscr5dh4NhmQ1
tpp4b6oyFDhCnQSqeKAH43MNbq4doaejrznYdVeKCQETpCSaJC9HcHa+acs8+j/Ay/OtY8UoahLc
jpZzTIfT0PpRXXWvNbDkQKx1xyeXgQH5kavnHIH6XmYzZJp48bLVzW0AKxfSvymuHF9me7lkpQHE
2Jx2AQkVtq5woEDYLkJ1AByAhnppZ7PA40EbQhDzyLrHa4p2MIURtIgcoOepue+TgZwfP6XXyb8p
gmn4GpvGh+v9wzOLV201PXGFQraT33pcVQnhjATppcmQB3QRlKL+oh1xZ8Jg3r3N75ZLnSlHiiIk
9sxB+8m3la1q5QowGvllJj8/pQixti7ZzCrsh7SdooeH3oSV/4Ma02dsEVvw+WOfPPAoVUzGZHeg
ReI8Up6hGhjldvzsMPsY8dmXhXEmY9A+rI4ekA1oUoqIldB6Ph11umSvtO46n3RVXLWYzqBRqtbr
VuenXXdSacT3PXhT88Govx7HoKlOyrDKfO9QX1sJIBwmBfvwRQwUzNvEuk1DCxjO6i9EsSuzxbK9
zth94sdscd/Kb3pjGUQfZ5aQtA7VZ9HFhwcImrMVMKH2hLaiRfKChQ2Xct9DvKQknDHRRruyX8vf
hABkYEYZJQ8CLr1ZSjqjm9Hx6wnHTSAPC+hjDRDgt5j5Bz3XQ52gffyUYvlFNtroyacJHPWZaVhT
or+ly8SIcdytk0SWAYH/ftaCMQ/9ovdGmin6cHC5QlT9HE58T9kqXk75ro6w2rt7e3W63cOchbmP
KabVBiX8KUBqnYS6ALTSQ6hr75XQkhpdcSuIVzsLMgJGhI9Buzmpxz31ca1QBULRZeZVpkYXsqIp
SkiqQ6jl0LPVHdTfaz84NyT1unMU4+E/IWpZd2e5bXmtxOCtkzRCWvRYtcVznOUH3ZG18PvaoC3n
e0hpRG9RUQyinHMa/PHLmwFdZxJQtjD7O7EpfGTGp5JYr5ivHE/CqoBcwqXGJEMzkApQb7qOX38H
Xc7wl991oc3G+UXBFK2mp7EzPhTo1gtObqNFzHZe5MFCsHeP4Qxh/3u9cTAmdjlJWxNbFxtXQK5J
aJlV04fPOVS5cmYvNlZyCMGM56E+6hw+jBNrpL0w1e0pmOcXQy2OAMQP6zAnZ8aihwNh/PqXH6AV
l3ZPl3GEf9m+KTD3qh0i6hY1qJMxckfb12hIvqz0tlAC0JUkdn4Nq+EwwgZef2KSLEvYnBKvix7e
uyHswWu35GXhbO3tifnM3BCxusz9Rl3Nwnno6crGzQ78TLqgW9hyZj+8KtTIyXAWagqyHsK85sze
O+s+Rn+KSaKl+7ajGigPhOzFbQFfHpinWBkG3SCYEmp7esptlT1XbvwaF/bNocSvPTMKTSQmLTkn
d6LPGY31sTgYRy2a/kg7sm/dS1LiCSqK3W1wzfFkPHCl//cp0kkgsfteZ87xHw8Pxf7YDSlVOYAS
Yt4Y6FNvpX0/AS1Mxr4t+4tFrSkGAA6a3UWXLhiov++iJf4Fadx9Y4B546Zm4vI+bW874iPGKZ5j
UOoUZWOKIbeYaMq50KF/6VYCMFILfY7uOZ2ao0EBumHqKGNIgheHFNT58rqFE2Q/G4FIPW6UsrNX
gmkv+fLb8aJdI8taNUiXql5cCu/jPhOwF7S4HtZbS6wlrdHiZKpynjDLD0O/YOhzks+OTLBQPmbD
ejUgzigmlBkoHJAmo7oV03wp0QwLD1rFHfGQWoJky2SKzMa+KWSkS+ep8wgCiMsy142Qbj/BOHrU
9oHsCYVel5B2a3ZjSKTSYwd0dHWxOzyiwjpFCXURRuD4TwwC3k8k/ep9HFLjkI1UW4mH7ZTE1AQw
9ecXNNvfLP9gzyvDW+NLymO0ycyQYbioBqaXorVKXzJP035YWT1teflmIQHPwmgjKmdcVGonhKsE
YRjltSV4D35hyNVZG70BxZxAMLXhA/LvKurq6qZOT9lfGbu2Gpm7wrwndznkNd38Ke5jYWAsceoU
HFJvoff1lgfbbQwIYSMmN0HyJKi0J+TG55M6Q2vwz46Oo53D8GDCCQWVO/e68DEBaHWawWLxMRwT
s4fGC51w1J9wK5n1EkD0fLyaym9XQI426DrgLh9r2QD4UqaxeHd9v7s/ExCe/fSvVtQZxM3etpNC
TmDbLQmvLhCudqZJ5TdMuIGifUuGXxN3+aiT9eRSvVrNErq1Zv5ALONlAd2LyPwPw8+7DAZN/R1J
2+cyCKMCMWUjwOvz9jT6z5VxyZyM6U4ZnHGIWFiGR7zHbnZIJaWWvzAmyN/cY128zHH4pfVvi/ak
fTKSaOnx2FQRygD/3VZPddJcFRs/wHSmhQ7p0RzMH3cZwjoyFcX2fgjY+Hr7NRsZ4mQ+Xr9SVmJ6
qrtzvnfEf/c1fJ2K16laPjN7fGvclgRi+bEPAJwZhLxyJUXOiKDgTadPVi9tf2XGwGubYKNmP1o7
0AufgMF9Mf7YlT/hF5kLT/8d4aF73K3bWdGlDNS8kAejd5YY2atiwJ6wsRuSQ1H9lLSwJvBhE4iP
QmYdjGKk7DllnwaDSvRP4WOTv1uTS+oOvKTnzOdqGWU7Us3VreHx8P8QQye7osP/+P0fto+Mt7Hw
8EiiAIWG5pJjeNceo5hR6oQEw75apuMje+r9yEHki0E9NPx5+2R8WEbtfeToZzSNNmNHe+25IuHV
ZzzOMQvgtgbUbypMgV9GTfitcstD328IUzKPA+3W5s6smsjrjY/OLw4TTbFm1jtReDeP7dJazwka
Ui9QK2A00ZJYZ320sZ8oUL3L5AbuQn/KT8VSMEBGeM5zvaNHmihMJ6o04n2GidL/zYKRB8vvdIi/
65DJFuoI6Gg4y/j1R9KS0/ON3ibrqQS0xSn8lu6aiybf9g3TusngnXz4hvc+6JVaFhm/eCxO69lv
pvcsGL+vWfo6+9tp3V4UhWiL5tjgWfVdtl4Rwt705xPd1vq1drRBEgerPYkRGwKqtIODQdooP6A/
gP12GZqJXpwj3lCHRDGf/s6hhjbly3eDYphh4eb5GDue31qwDO3wznGjIn0yUg4M/AM05JC4c549
wS/8ud7caPvXHOF2OVEdHL2Fx0mx++d52A6KPRXq69fQ0FfxaPi2X4NjvE7fNgKxmLxY38s1rsW3
hJmHRmMw3IlADzx82Lnv2uePqBbnoARCu9BKnON88FxY5APsbe5b6aZ+K4eslZEz1fYPofmE27T3
iuGpodaSpe3jnNc2STnBv16vM6evjyeEMy9pzrqfZWENnlmWf2MUGCOK4ueYxnuZ6qUkZHZozpo/
26I5F+xZbQYv3B1gOPywhrsX12JQhD+/PfYE1rfEZqZUpHpiAsbH+Onb5t6Mxn98KNObbjL9MtXM
JTgHFdBHobk84dcSlkjs7w5y7neqIjqMhAD7lPPLrIpTB9a2kjUam/Gqa2OGx1fRxkeXwbl+mB3u
QGnayNpqj+AbG6CLQnuZk7g7ygboxnUNkLyYyJd+ri3QqvUiSMIa0otZzhGWDMZ+e/OQHB1751Vj
2GZX1fg5cmKelgliiB6Cx/+nsXuzN1AE/t9s3evm/BF2Y7Qz2QrAlmMXRGYzv/X9bxIoqFbA0834
npcGXKO/fKlR2m/9ODK6glVLmRDI15aa2j3EQo3f5ajdOmNQhPtGW9xV77xb/KP+r08SIrOhrlAb
/ltaGB/DCjbEz0QM0QXHy7rP/d9CE9GFYLy4vnlbi+HivSdcnsn1rDR/7EZ6nf4JzChEa3FYwhxM
JPwTGggUvFDHpQkfnDhfHqZgofaoBxbEy8Fpx6eZyE92ecXIl8RGspw2xfchnr/ndLjjDkjLjXB3
VBDpYkm1DfTItiK7tMECSPGkx+BlGdW18YvZQnu9oSxtawCSU7f9O7xMlpws5aP35ke0qYBKjEQd
ubCmKWPr6pkMxS1eervqv49D5x1HN+6fH9/aTU+J3aqZE6nf1jtr3f/ftyD8vzT8/kvn8P+uvfj/
QxWwwAtx/f996wEiisW/tAL//Td/Nx7Q/ovkMS0GLkKETBn4j/Zf898c1Hklbx5aIVIu/9544P0b
IiY+VHeaAkxagP+j+5cuBt9H5A8NmgCdkx2Nwf/zf7C8yZ/NP+Vr+v/y/X8rZ4PWmOsCzaLQi04v
n/av8i1mkNZ+Pk71fkzc8gnF9z3DuUDBghvqVu8mOXhOCuf0XskQ7OnPtSPks735z//UrPF/oqrD
ZQQ2wi1MuKcL2fL+i0Brjiikdd98lKX8/OekRkLBbYlzuvlPf5f8vK7Vz4TWf95TqFsb9QQZTqfM
Lv/9VSAIw4r/i64YvdDwABBsMxE3de2HrPJ/ko0kw1utor03e2seT4FJ92cXG9+cHORwjX9YGaH9
3Gfhx2wbCLRbRfOaDnQMp9+y4c+aasFTEKfPRQM877j/WEpS/TszpMd78zHtfDQQ8pnBr3QjMn9v
RIJyA5aRxn6VUZYN44+dMdLMR1rmMtIQxX2EfFDvof9h+KlBqCP3h/MdCLnZhRlTM+gjXS+Vkxav
M3KGY4LwGbzNIWwRCt++ugpiGOoFNYR/R+oMAUGPR/crAZwR/+as9Q9D+JkkVH6xSQo5FEykuN40
PTRE1qJCk3MRklMZiZTKzR65af+9S9O3NY+/JvMn+fmGPGUg12m8nqEp0HMxhJhKoZ5ZsrsoSFfS
pJ8pQPQSpibQl/i3s6cRkjwPFh6pIlZPoUhC64j+6aL0ZyFzjOf8pzvJVTGth8H9ZCzX0skvkoM2
c1SbDpqZZHtj95TmMOdQEN4SqoMAGQa0PmvK9k2HdAnkMHEVxcFsl+5sdxbDvWHPNsjJxIgxdkTm
5TW3YR6nr3qVXr0VcCcziLj3D6P1jmJh3sHVlcu3u9+DyT6S2xENhcegDiNa9y/SfelAhUSX7Jg6
U9z/6IlYjNNIrXpCjU2ZLNPRHizHmWL+pKLEW1qRhTJPXJSHHLgwWQ4D4CEzGmnzJQMAVHRINHty
cgTnbyKulICPY/Up/kxAuKm6r+ifmUmBASqok90f6j30+tCNeTQBNkVXEKXagn+K5Oilu89vwRw+
UXQ4uwCjPQCpxYw38DKxH3Lzy6Czk9D08cZhB6MxPw1ArS6QK36fXjloB0RjI5Cs6AcqljlAtWvy
VQHuifUmlrgubQLYXQF4PYBeF8C3APiN3ZmHzsyNGUQG+EJMafG3qgp6OEm/Ye3IHZJPO/8Hkvdv
kv0RHU7VdTEzMuBnuH1PKqVLt0g0BhXIRQ9jPBBDxIk6QTdsUI7pVnRvPQC3WCcSOzL99NNxSUvv
tKTQRbVD4Ixxpw9WoBR99PmDxVgymPSxnX428C+cMWQfc71py32xKkYLy4ciG896gGG7zBbj4jL6
XGhaGOhJ4HU5OP7d/l2EF6aDo5okRJPRD6D+qnSGYB4+oZxWc6E6YI4veqkY7uLZm9QQFmoJCzUF
xMYvD/40UWNFzUF8AC28KNINNQlRp6XQV9nHe9e+3Rnz7BgN0Ed5VfVUzBdGRt/exEHsqHlk1D7u
1ED0hLR0YiLoa0OtxKRmgqg0VGz3UlJL0bZMYG5MISNPQvNlAbZMWgvweYbLiCRNTurTzxFqk2+N
tAKexQfuqd9s1HFUAlZ51ae+41HnYRbDfqDuw1iUQ+X8GFANyonQHjx7Ul6RhfTP9W4uNaSZ6PhO
tktlSTpTsypNZn/WHq+hVXWw7O6aQd2/uay7rsYHkS3pExMP0KaOFVPPmkk0VFwdwm8e1S7xK/QZ
4phrS+iRB74H3YBHByNz8HIiWfP2OAeUVmewKp/q2m557tQrQc2tUO2NGpw4EgE1uabkfJMfUqmD
+XtgDBIVvfZdVV+Hil5AZU8bQvTrZJecpuo569qbbJX2mrghWjNAToZrkNSjZBXSuS+pqpjEUE9H
x6shKcm6/FFiF9PPoQ6JeNiTboY5Y+Qg4HLcVPKRkqOJRKcDalDTLKlt3qlx1tQ6S2qeeiIx7CQf
Vll/PyA/b9ktkju7y7CbbyL3a8toR4h3lxTxW0N9deIR6I7vOAXdrqiRenATdVmD+ixKlte7R3MA
86g9I36qoRzEHmRk2DZ2N0cGNd4xNm9J4zHo6UkoqR5bnJLDW90LhR5YsMjTU/LK7yHMgTAyq5bj
ZNB6SI0IiHFYsW5kHMpCSqrQCAY+PiZj2RIHjkCY740CIi9mR6+fqGa7ZM8e1e3UeRcTVudIBmum
Bp56v8rEWsQ6aoXQXzyoaY/KOQIPNHlhVnUSJJqWsxl8I0sYMTlDuypvAS3weYhSEBOsdDe6YSGT
utFq7t67IoPHGIuO3kfGBomMtLdtUDghdRWpDIIjxIm/OPx6yvpXuiwB5mEbtj3qRGlXP5t+jmmI
wWwoiCqZZfFl0LWpGxhUc0Xk0jJ1hgKTYM8NYkoV0B/iIOEA7mwgpsAI8zddm1BWedgu+Jl2zL0z
OucHXE2GVxq7B/DdLkkUXmIIJXpak7u7PCzywtOcIMbyhuqgkSVdCA1MOrxyPH5LKWMxvmk90xxt
j5IqalXfxMAWvqwAAd7StTzqJCyxwgUBMoxcw3yKaO1Rd5Xj5U6ipYK8X1bP/Zq96nhkHXRfihpa
IM8DdeXu7wj2I9MkJls5gT6zlrKbksVzKu/Sc0cdfRyBcV6XOdK6SKTNmjuqomTJqGWadH2I+rng
xpz5w4HKlPQJqF3+rIvRXt9N1JPgE987H3EF5O+M7PM+gpAzl1auXC59C4O9Uf6i0/24N2uHWHj6
zaT+qe3zt98SuUoWTLtM1095eWDOrRZMm06BhfouZNwyRlVOaFyJM2nSDrOZNmTQJ4lsy5jpYIo4
BinpuJYwZIyf1c3TcIBSxzwFgfMeLM3744CRXy+5Cd/OflVKPr24bFQ9U/n2Mg0vNtN+2Oja5Gp6
UNuH1oo5I4+mlIaARk8ot/PhaaRIps2vW7IMOC9d96QXy5OvA3t7PE2hf2KE4nWx8mgYl5NRwmk0
L8Ocf0rIUA+6DruzDKzsSD85+7p8f5gW7KyWHMQZSRueOWd6G3OmjHv0l7bX1gujNH9q4H2tpRNZ
wL2sw7ztuwGSC3eVFMc5MI/UmK86VFkAet0GUOzZZMZM2d1Mv2kL6Iq1JbQK61Q+jktWtccEZoEq
B0wus1Jzb2HCjJTMaFtOVZ9+k/vXM8S+HJz6Q2uQF4BOBnBLkBLtopvhItUNayWdid9a1oNLVlNZ
CimNXCxizJY77U6r26BOAkRwM7LwUbZkwPmbnyK74/zFQRgn3OiGGIOBHCSXP631LcRVePbyVN13
bwpxtYvhGw+wlYWmUNb/spFDcqf86A4wtpyzFtroqTqwqsb2g1MMx4wNKOOoRx0v6WfZ7g6LCxiO
+Cwn6IqQ0sU94ZxgB+xVyypdAuZp/KbdLWudlMHFbIxoWt+2TkIcVMLQNkzC+IVtggbo8KYirzg5
dx6P4MsKoFqpW7d5w4PoMcB+kh3KALbgkd2cn+dqe8umP+9QmPWDByopO20T4cN4sDABFmOUisna
60J0YWsPZd47EQdcdPG5Zd/ygk7Adn4xGQC9cGyMHd6CQ60kwW975pISlM7f0S499gaVrWIFuKZl
jlzB6741I5I9RnFR/5XBWsvYtT6sWexOSHNI0LQoRmJ9qR2ItWwFBOXsMxS8aQeABBIgMdNspx0K
d2q+UsYQqyicB29gjHQ0r3tDwZMFhRtaZj1WjyZJUszjiM4RqyVHtNtBn+DPtENjAjhlFe0RSh/1
c9gv0/bx6JNRgKznqialwIo/1NInQm9HRSKgC3hgdyyd/542L2JmKw5TbBCTGfZN/1oSFm6uxtTl
B1F9A897zvvsZcBq4p+jDaisgeYnTnWTIfE1V8/Get9797MSEBHpTEj3BQdA7H71wdUTSXDdvKr3
SrZvg7XvkT5yMoOeCUA+fa3/NMQyLo/N1Kyf2lDlGr4M7g+y9AP9n+rskZnRjl9TeDO0PcIILW+K
iObafh7t/kDGfs2oxqhDJcdXNiZCirAYSJUUVSs8ruKM6PqDqi2aRgXQBnG9Hb4V3rcHJffFGEjO
daqwfaNLb5JzNqlYI0PiB289cj0BRQ/1buqsq18udHTWz7p0m0nTuX1Sbilzp7tUcXIsjUj5lWxt
mCEU8GR8objOXsMt21hdzKkMieyRsa0fW436Vu68yQPIs+qTlNSszQqc/yb/IYeg8HAY5/9F3nks
SY5eWfpVxmYPGrRYzAYO1+EeKiMyKzewFFHQWuPp+7soZpOs6WYPrTdtNosiqzIjXAA/fnHvOd/5
rUzVm4mlv0qc+pAmOS/fakHSfkNHWO0yIxmPNB/JGHMtn22ZP682lsZu/F4p6ds01gg80OC1dQus
cuF5ilfoAZFK3vMMpaallJhG5jVxcBR17UxMeBgdUTGsbEHGaudG1RqgNqNMkVZevTdHT93bc7gb
+yQPUr1gnkrCs9F01W4mq9epvcfoSdPx4a4wThfjCCG29rUmnPdWF7aHeRxgez41Sm4+tpZ3Wosa
tUf2mXJQHFjVz8pt5WYz7DEv26SSEcRJ/lkSPbl5bh3sbgjSmLeOhrj1swKCqLJoJEXrBHAb0zrv
W3F86Q3FeT0fkK4o9Gp6TbmGCiTHiViwceypLBRfR7P8mdJx2PV1so9tzfHXJHxc9Jzwalq3Y/PZ
9nhrQ0UukWdaSl5R8WJmhLm6vRO0zWgHK8WWQ0dzMFhVimqmbjq+kbu239TRRz716jmvkteYvae/
rMiIs4nmeJb15VF1AAeYTBOWbZv7xAS4QTziFyRE74SeF75psp7MpHj3eAr30TqJBrnT/KbIxhP4
WCemR9e52Vmvw99ZIt4paDkE2jfVblXHV4cwsB7V04XxUpCiwXLWBmPPhN3BgB9N+BmF6RyaNksf
wjH61Jg9zTo7+YgtsAz6FL7YBW2pcl78MFbPadkVyI/5OG4HkrNtnptmwZFhTL9hGYYoVBL6U62A
vCDe5QkIIkvjr7P5PWuAQbNhqhT9W2ZTlFII+jjpaWbtI/5JY7UMQtcp9yRLAd4Jcxe0TnloKy56
VfGV7HY4985X1fjZrPdoxIeYYtMBxa+1vU+K3F3cukZuPIgSeTLoFlrdzo7R36DDNicLLTMaGy3f
Cl/ST5ZylWhuK46LvwRmJX6QkiiYyCuu9jQjuIC81axwEbDqU3GRPpR0AqUBloHF86Zz5SrPIuMc
+pNV2L4brb4YEQp0lyL6FIHerGEgDQGiQVYfzPKatey1qGqISK3x0huaeF/rTXJ1583TQEbpRVS+
JcUEg4ynBVtRGd2sooD/hXN7wGzGvCP2BxFUiPpROAeiLdW053VIuJ9nM0P4OXT3pLfu4oCoI/1x
CjnqLiyKePU7mt3gRP1NlcZiHK+02Kb1ksLuKCbzKJ3usUTDs+3vmdE46IwmWhq+6yY4ycCqcpse
nPabGCZEjylfVmxRInHi584hwTXVEdTOpr8XakHSKK+iVZSf5CSBEE45idVk89QhupL1SLxXtaM9
2mUXhGS4iOpKZO6k+MoxAst7eWk5DolcPNncIMcSscegIVASUSikGc8LD39ortZNYF92ICMwLtUu
W0VD22klBMrBvXEuyqeLfJge2+fCRlo0NRnOEwefDnN17hoPICvvokUW0eRCzSg2KU6ymHvueN+c
ewpgSRFByld33RQ/nXuWH57a+lRbn3LTuYskzBCSdD69hmwqxXlClyfIB9C4SXgp7yoVDNH+u6Py
LOpPQTe4bEXraHipzpLbt0mnOU8ny2eN77uwpXYKdje0yUSRLUu3ow17mwB4UdWLC2NFa2RyZpZK
kKzdcoL85WqU36sYJGwv7qavl+ldJG4yXDKs0yudJhGZivhXxrGYA+X7wYRBUO0BdySIB4nkNF6a
VT//8tzIKDP4cN1S7shSDsbBOHSx8jqb7qvbl1cbjhjNbxjHuBwKrMnc73TB59Rxjflui6EF+mD5
MvRJKLbN+aavANT6eXuS5Mlp89lfmvgkz7J8KtG3upUCU+9tGzmssvFKyB2gPL1/8yisJIp36R5m
Zp9wtTiMd/ect5I5Qa4hcshdulb7BWFfRFm0NYAokychsvQ0tDnl9y9KgouQ35fHTpuqY8/8p+/T
offzmbO+07+KxyJMi10k78vWjSzEo9jkeg491axel/Zm2z+ipTmIQlB0huLT/vUosPruYJnuc2e5
TmpDb9G6y/vJK3lqsx8TG2n2ehvM9sHmeGd4BSBy9BYMkk2izdlZnVDpI0ZMnfk8Ug43E2rczIdG
QcmSos+Yhc+T1rFgxbvVcijB2feBjn1NUaKk9y7+BjFSoo+56T+jpT5Z84vsBVVlfC7QVgpaIl0Y
NJyyN2yGHLB661tI1LbY4qTIafVP9XfCRUGq/HQQJW3FPQZd3n8YYPLTyT736m4MkdwUZ/GnJDSF
a1BE9mgerAEiJXup1rrTO/H1SNmLs1QGr9o316Kfb/OiPTZG4tuWu1c4g8twFXON7GlnfDvihpXf
MWl8CxC9z2a/HJaDs+vc6ZsxQFNq1FXFNK8cEuYXQwGFVVgjlyVZOORq1quFPKkbx58aYZYBF73e
macwzEK/TSfFTxWiQlguXtjDBEm/qITR0L8ZyX8vBjL7DGN4beMG6BKdESOO6WSNaO/63h8B2vjR
l96Yu2vyo+TceLSrjry/srH33Yg/xo4akniLY6aorp9VDgfedPmt7YCx9P3ZsClqqxlOcyrbt96h
X9dWn8cck59e9K+JqtEliyKHArN2qNoaVog7W8FM+AZbAHZ9kZd9hCMEpFb+y6vNdTfb9VFr8AZl
gltHI7qzJuNqSYGjJZU4XeQbFzh+Iy3kOjTlUzVHP/Ttk3B89ruYAp0WTjk7Tt7GmLE6Ruv4GDZN
/eBZ3dEYc1aLcb/MtXWcUbRaDaFVVcG7ORHvW4WBNXToYDFEdByktrftQO8DbTvgGywKjBS9CxM+
q+A8ZvTRNZiVptrq++22rXKXRhsYTQ+WlLxGPzK5DVOrLf5cz29urRR7wzE/2rI9aAUoJQdowEGv
fugmkQYT0bvcgSjZNZ6zM3I+UmnHvwnHfhsa8LrYIa3KY7uasMud90kza0Li+K1Rx/JpfEwUPrYh
5c4LZdRxCSJ17oKina9W+27r5V4nqXKXqwyB7XJ584JzVi4vgbCGbxq09cn+remoBZF92S53lrT6
wQ7n36wehbCSeYpfi5uzAMcceCYjI1HD39dq/KgabntJb9FCR7V95KaJr2xpkU3Z1CurIY8CXLHq
LrOML20/qXQUlvfIsyqIZnxQ1+zI/hkCrVzO20dbnYmU8pabrpTKD9fe28aTxrRerKmcHIqdrRXT
XpqzU8aWoUsaxKS87NKwjKnDT8XJ8HcYDWnCGHWNNH6u15SNucneUBsJFtjeJaU5mhnrh7mwIAJY
tq0ecH6f4N6bXp2Viqb2ls48kp3DLIv9+VAnIz7l4ZjE1RfC0D+azuZL8RJKuo+VOQ9CizGqFTHS
wJ5aGrrAYBrHGJnrNyvkiQy/mvPEWYHfjRsEQXav0bNLioPN9RyNJtnNyfISxnbhW9nK1I5ej8Mz
J/SEDHsVv7PTE91jM/48hwdjmSIDhO8SKAX++jEmaWcyLdz25brfnglAWeoumZQfJvSyNW7x5NNL
T9xefFvYVuoFMJRSfdcy9ZTqKnOQPJjNCjyEc2UPvG21Aye36OrU/WFMWuSDVMB9/uXYhmDhvXDW
LkmW7zNJCfWqjmaZwVDJqpCDg/fZi6HBtnV5ZHMHJ62ICp+YxnKPMetWrISo2y7ywhYM0vCUeafW
YmlwKBcST2yyCVaaq9xmd5w+QA19UAryl6zGSaG4+p6Bt9ft6nvYMlQdXCHN3J0beNBxp5AkXers
ynuaUXZ5d/Iu0A3Dx55800sdwVi3ktER/h7OIziSVXkGRp7TJs863OhDjKF02bVT4+5n8aMT7wMm
TcfAGAPct1KAV2tOgVRVYQS33ZuSGBE5N8kpiyDj1WpT+E2K9SnuedGhVz7bpGLnpYnqKl4MLhHz
TJSPb621aIBJRxpIdhc4mvqV1NUfrqfkhxJ3gYVX4wjgh6k8VALiaeq95+y7WeW7ux0IFAAwvrt0
rNpa+B5azuT3nEcYbgn0OyZsDERY/Q3NjxYn5PiUK/thid5zTCd0t/qHZaox27jr75OTtkHq1hxy
Ro104BJbgWXCgunM/nvsxkwSAANqe2dqM0kcSQZSd7nPa/57M8TXwq5sf0zfOSdj684SvyrDZq+j
cevGIM2HXd+J2bw0MT266YurD+mODsXBm9Lv2UxIA6BZkwpPzWlTj40d0Y5ftbyKd4pLyZXcr6+W
0l9zEqN3M2c9a00ht5QoaD03fhu8J++npoIj1sv6UHfzAUXcRe9YQ9kuQLDThi8md5RYntmwP8VZ
xLQyTQePLmTurl8UdBkoIgkwYlDvyIS6GMrCiUb5kakasww4dNWlGh6XMVRwQziLCy0udqye/ual
hbarNO97WxTxrl+Kyh9CbhxHzRBouiGl7dIFNY/PU08d03fK+Ywa5JM7oXlMFe/ZduOrs6J0qez5
VBcIUHIvOw1uvc9KRma7OgHxJskeKDjp8bxc23/xMKDpqfkZHGXtZzWbkajYM4XrfktzeXa093Z+
VnqCuDQZRKjeTRJdarwuWZx7fJ3xtTMpTaQch2wsCmNRQxxBM6svVAKa+E1NUdHqxofbOkdx883O
oc0hMLNHxryVnMx5PDnQQue1Pk51872smn2Tl2SLDET7WBwFEY9R8o5qqrh1FwCdPDiRDfMybHZF
ax/Udv6y4BfwVVK52yV8yczk3eh05O7VaUk/De36GyHRj3V30ZL4NCFH8JdorGl05Tlz+HB1e9uH
N6hA4wqstvwZISzH5b34jnLoMRT5FtNEVCXTASksPpMQDWX04pl6MCru58R6b0yTqkc67il2BHHU
fE7DnhrB8DDiDNfcMZhaIjescjfqWuLnoc68y2j85+ofJFX/KP1RVdPyVM2hh+7x5n+SIIEbVaMp
VArCtBbcbaw9slfStPZV1v9V/uOfv+H/BXzlDT2NxAnXI5NN1f8kvWqIxCGjTC+OxUiVKK4xHLnh
NSHIpTM/Ki3bLW38WxQP0X8RnmhK8Pbfhz8itpKkXUslQsxR1T8HpJvsmVJNWcojpMiKkxJzcFL8
MOr43TXYvRrIu0rbPC+NW/ix7J9MBwliseLQ47JEpuZ7uKCppLwqFhNiIpKluJ7vOX6VJDtmaUDM
BAz89dS7O6Xnb72F/2mm5b609CbYn8oqMkx8vZEVqqNITJq14OLG5YMc7x80ABp2SL0jq+Byb7Xi
tzBRFT+zeFSxpPtqX+v/xe34j64KojsL9ZlBdU2Vv/876Vduz1YUzoXkHNC8Ygwo/XxXreUPzds/
v/X/wVgj5Vg1ALSTnayZEtr+d++VOG5cpXQWj6U2v+btcDGr/pKzFYFje9HYyP3zt9P+FALv/iGv
001T0230fvqf3i9akFsbChEfdA4+4nj5kNvVqPHj1JL1w76vS8cI2Dn8Os3dbW/+L9Gr/3+Ujuq6
63Gd/3Nm9f0japP/9fpRfE/yb+XfK0j/+qu/9KP6XxzVBJ3hqGSdAqee/j08Br2miT4UISPZMX+L
kSVn20XT6XnMLKZuoe/7O2w1CTSWraoaOVToHLV/KTyGDpbMUv8wmdgE0Xie6ppMZUybf8JWx0UJ
X4F989G1+p/5Oni7pFMXajXUTbLkTQshB4TrB+mU6mGx65iCdXFQPfULEa7WLTJRDsK1b9WcIy0b
1Uo0iommA4WNOK7VOFCcG2V2GMMUD0nP+wbcfvSWr6rFxq1oyKvWs7emg3Ol1Agw1c4B4D9Ut574
JYrAhz/6+t6ZGsKldOfXdZAE0ZM0SI1pww4qnvkg4nCrba4p5WGlDI+ik6DiU1B4kmYNrsSb6IwA
dD+JlcwgPcOyftYA5msz3i3YJwvjkwrO0QzDnU1tOZxXv2SPJ3pwDQwRNeyL8lPUjBM4F4udE0Vk
OQJnBo2XBIgmnf1fTr3YUzil0Usl9ivKr2Lnlb+KDWp8If22FHDYvIpPelOyi9lNnFomji3xMmQL
i+t8EjcCDdCXLANmhgieGNnHZm9XNCvxCYimvqcSLNDFodSOPT1chzbSSuFLNPexo9yWijocjEd6
Vk8z3eUY+7n5opXdUbfYpsSBUBtFhAn6YseairBPvYqKsYVTNRtncQxGnEZJC9nLh1QmvHWquyuG
92l+mRRnE95v7h2UoYI5UKflnKcgfswjCBMxNXFXX0Q3Kj8l/yyC6bCdnShXWUnucvcoQbK/GvZy
33X2qk7fcSyh/o3AyxSsLC1Rx6DN3KMS6TirabhYFO0JFcMJ/a1YKOSl5frmMXDAjBgwjHcrPO4+
yMfoLpZ/uUElPyVXuFq7czi8i+27LzArcuHFIrf9GM63kTgk+TYFPpCQFJpVHFR8FrEJikHPHH6f
6vwgXW/5ap0b3rIMtFXZXpsuuZFR0xbRy+iExzlVnldgg0JEmMkpR8XGvh/ba6Q8uJNKVcxr/SSG
2DtoBQlu1nxoHVXfqQvZDI4KAHjV9EBt059Jn6v7ujbfK6OoDkrrXSbHPoYtIU8jhPY87MT5gFU2
/7p2LfzxKf8aaQXntnkA16m7DFmLNv9C2duUTKTc9mhYqh+eXu7Y2/UnM3MDh9YvPjHAZ2FMsJH9
nM7tI1rqpzn9Brqd14DBbvuhYnOi1ikmG+mLdEClt1+O86nTzvWwINfRNqqjKPGk/yudeARKNB/b
g+l+EWqjOc7PIVZmpxluIVtJi7jTUAETUV9EPCP9dxELiA5H3sCxTba9qy9/B91lawGLakvUW/Iz
A6EVyxgd5L/jzj3rMU2P+ZuihUfpFsdd8h4Vl5xoQ2lTE2MICyv9988pr+DoUFOJv4xNfM1gwzjI
9haCYr6CMmu+Sx0u1G4tkTnmHAa5SSFAGXRSRDskEOqnCntbbtl5wEO3i8X51ogHLsQMp4krjuzn
0zKmJ6/xnjsVB17W7kbx0fXiqCux1tXep1Wcdi6WO4tDg4cFTzBPBpa8kmGWd1cVo96MYa9VafEW
TwL1iYd7hamvpHFoYvJTGaoi+VvGs4cFcMIKKP+s3TXDtjJUqIWIDeD3dOyDBjbCiPIJ9m3eQwDE
Qg+L2uyWYz1MsCDKv8vfW1gTHZ7mHAWIjmWxTh+lNx9xxpJ/aoyNOU+DfNwE9aegrqQKDQbpKS8o
VEUn4S6NqOFi7JIttskZ+6TIHOTDetgqa+yVJuo4zJattvPyL9FHZAXyviuWzAabmAgiSqyaSf1N
BBAiGWCfesjTxxVbJ2XqQ4/Nc8HuWZtodumITdhAp2zfYQptIxBUmETzDDT7QroNmp9WxcQ3bMBn
F0fdecRkKmosD9Ophvl0xIRaYjBCaSM/L1KRqCnQ7Y4HA1W8CLaFGcQoRhUDqSfBhsUnqbLAwfi6
YIDNMcIKT1qYSXIZRdlccZqOMc6mGGhnjLQawdlMS5FLCg8dauR+MGjQVZdvHlPRgBe3fHMx5grB
2cao62DYXdlwW0wjVbRcYgy9U/hVhxsaMofJj7ViSGdOU8UGDMSRlzcwBwuWT1oATgxmiDOe1+6k
oq9jjxNMNHosEIGso9znGutxiwVZINSiVnWxJvdYlOXvZVylWJeb8dxhZE4wNLsYmxcaA565aVtF
melhK2ixQVe8usaCZ+DcBCmGDRMHO7ZpKv1YqDOMflXylGCshjN0UjFaEyqQxajl2VjQMDqp2LEb
nAMikRdJiDS9ZOzH2Ld5zJmVRbYigEq5/sJ8VZyva91vQEGRVycYwr3VV1l4pXkipC7pQci3FNml
aF3L7AL2+CztSqFJGAl6nwlGlY3/FFVS2MwHazmZVXzgvB8Iykl+VEebKBz2mpAEaQ5xU25M5Ujv
WYVZeeVaSXvOQx4uD4aMkx4Ndog8TuQg3mL55qztm7G+iga5j/0eo32K4V4EdS0GfA8jvqgMqS/S
XPuDTi2gWg+BsNxJE/H7fHHN4UHIwKLlCVn4RBzr6K5fKMPBFea/AOKETbfQczAR0hOsITJSmEYb
e10efhmZgg8T0KN82A02CoRgjkmZF12/6Fqceniwo1cZzfL0lUAMIjfex0AN8mW8EYVHx8kNVKAH
NUsRcwcyj7PMK3Klhb4mI1ONEVVvMA3BWEi3WVqRMSJBaXK67GekN5ob0IE+Ro+YNVe9igNz7joQ
KPpt6JCYzYSo+WNBuhqqyw1zNaOJgrFrpWh9k/A1DIPEzU9JZlxnBEbCLuhXBHwDO0AimlWCWijd
XaVnJ+1fgRB1EbWgk+NZN3lRIXgI3UTIhjV+XYHoJP1r8aiDvBCTrDSXUzV6oStwkR9W0XwJb0ZI
o9LJF6qOvOxc5sAEXjsWlizKz8KcT1welE+/KE5ssZWwZin7SBAmy6/L+88ImJBQXOY8YSMFkoOX
E52BAMJS1IspDo9qfaiz5FHeWXR6Nj9OutnVcZw70Bmy0wB3TFvvWLT5XVySvWeegJteVKMh2wBv
BY3qdcifEts61f0PRKk0y7HUFCyQ61v9osTVSZQNwjLT3GtDYprELgjURf5YU+wzJtGLPXI1fyRx
R54IsyTwEWELS7NVmq4EYEPlRTpBE1R6YdBPlW+T2+/tjhWcdINFL68aSR1uC07sD1oPKTCUK6xg
682Tk0zzXHIkaggvVqM9VYYXGDqPNZ+r8vD7LO7F7s7S/BfI5VA4B1XcUoPs4niDudwokiItkGd2
1eO7oPxmkH7KQImZwDBM6le9bG5KTkIr0sMSkWD4NhnuOSISi1Cbvz7PA7Qd+XeHiLRxAiBI1otF
xC2EDgLATUmAlizrVAf/nbJfEjKcTNLycAxZF6QEXwmDZhibq+pOV+mS2lqQlv1DQ7hPKgooNh/y
YLClepGbG4GHX+ryXOPe6pmdk1OStg8OkmYZMfL/AmmxkMbF+pfIc05drEJ44MihJ1tih9wzGwF6
roY7GVwydi2zfpT/F8pZbOYwGUfad8pRHZWbjGPB4hZoYgc4QKyWKhhQ28BUvl6FVTU9zg2pHfZG
xBnT4iocz40Fqc/5RUUPEm7sXQEziVhD1/Vjxj4qrqKL2X+e1vWgFYGDQAmCY+Q3jjQCvPEaRku+
62BMti1K3m5O3vrUfVdz/dh2Fp6bUKGg0+Bac46LtVL9hCHrpa0erOYw+A+/g/+lQbkq3zBffF13
CfqzqhtfozGme09wKFxjMI9iB8TinDtfx34IakW1fE8huREYwaoxdDSjhqOZHoBzJ/nzwt6knCOW
KWAW7rqj8Rh4YBNdZFVxiQ9fTw9GhnBOGx/CdP4yVh3Wvf7apQc94bjkrHAUPlYiI0cEZyEpeqrW
n5cq3S0kw01tBWgk27Vztx/Wddfqmo+M6YKqc1c7y21y2n2TjQ+zy66PzUVVpjtd/ym/WqxGYFBq
H9WKcrjJgkuB2LyCPQ20ZN0hAQyQFfpDnBLpV/u54wTedIzt4QEv/GHV+j1V+C89y3JOISl140OT
0H/rv5oE2I11dsi87sxe9B2EK9PJcJ5FdzY47A87xM9Ymvt+n0Z8PRqrRBp/Ym0LOmnWou+yne6M
+V9xd2mo+RCWdt607rI83C3BiIUG8USVwTrvgcksO6M1g84BimIYAVJnWAfZYfa4zpQrF8CmJDxV
0fiGIeZJdWRR6PZyAef0wxVOGwWGobKfHOV9cKdTOdZvtBzoO8/YUxCLNmaQKI+mo+zkSiuJ5nfp
ew2KLZvv2pQc4lI723n0KN9HWfp9Z6V0qbKAsC9G7HxqB1xidR5UbsWOfwTZYXFbiURCkTdYsenz
tR5Xvb9WiHh8CkHyPR+9Wj8yxu6eC+NCJfEOn+FCQlBQVOstsbSjIt2bJsOvS5FdMwK5K0rcvU1z
h2f3sYQr0NMphzeGPoox1e9CtwLbDo0k1I6GzvdnOMqoXUKd5Nso2tlT5Ms4pCL51pomI10J35Vq
OJddt29LIjBdBOfEnUIiSGnKp/CeiKaIXpqJli1dxFxRucXckIF9rKpC/Wk//+sVxf+3PLz/Tt3x
f6Ab/a+ZdjQS/vOq4vWDYmL/j/XEv/3e30qKtu1SA2RtkMw7XvFvRUWAT6prUzi0yYqmnId3po//
z/+2/4KSxKMfigXOsg3PphL510Rq8y/UGFWKzFQC+QuM6f+SJ92zKV3+Y1GRnognhnDPAHFOYfEf
6+OmHnetwdaRnnb5MG2PzSas1szw1UH0qM/1pePBSKqKXi6RJpRIxNDbgtDVqNeJaWedGqQlLVns
RNJAStW07dAvh38xlrmsKeWSvmhW4nsU6kS3vbgqkhbvvHjeXq3ec/hTkhmxYocTx4DwNASZl/HQ
FvNyKEGWjuizatt9KKKDOqYPIif/5ejjAj/MyHtbaMEC99koIFCEw0gQdOWTuEfFnDGXrPoc/MUg
lQ8IQSl+SGJKCua1S7uz+BykViJq8c3+wurZ1ADrrN8apPBGY5e+ODlc6MdGIP60kg3NmpmP8tPo
dQjosY91+RVdiVYrmCPaqyjLxRk5FO8WrGWxC/TKcVYGkFT2Q4f+wSfNPFhZatKoO+l1h3WNiFIu
kpgkpOan67ApYDwTl4VYPgzW1d6pM/YTWNACM5FaZ6VLgQErCrvn2SbWxP5mQpKW3YGbD68zhGnZ
itYQpz06kMzTCxzqjUIGcExKhsISCuFVt+Y9l8oDdokMmrXEdrFOPJTaSXB3CfbUX27xkc2iFDCF
1qKk6jmqzuI9EaaX8JQmSNoFJVjd+ioluc4Cf5N61IwgsnBC4fguOyTZDgnhUnYu4YzJlLKQEJ5l
i0Tw0tU1tHO6PIt8Vrbv8j1lWyS/rnMammCCW7DBdRjhFTkDMh6lKNRoIYg4rgkCf0kqX9vf5I/F
ryq+4tZhCLMrFteHmNKL5gcBMfs5+lYY9UWqsQn4YzEdSAVMxo74CceVnlG3Rf9MnEjEoic1NCqa
9xS1ZB9t4Sgrcv6iOCVlQQLC9CKDIOm9XWvEm98y1bG+sOETF6GDGRIq+wqdPYTS3vdIfkr15CiP
UhMXA4OMASkaR+XwqYf1LhdYKAFyDTpY8B5M+JFSUA4jXoa7EPXEjSXuPbF+SA09M7tL8a7M1YFa
sMcPCy9pYwwxGn+lonVQ6vP8R6EhJ4ZdT8GWw+Qp0tJjjHwFYQZePXzXWDxEtC2oIZvaVA+6YPku
fyLnLHEzSn1RLFRS/pMrLn5GGBvnFMq+Cm2/t5dn6RCEuP66udo7WE7lDoh7I/KGfVNSdUYuLM+n
VM4HatfhWl+TNn5pvW+U1xE3UiEiA0CYCEIRFaKBHCw9sgISMgN0bJ4aGQLyZ3IWk+MPdhgs08cZ
t/difBO9uYwemShkwhAwg4x/0ZjLFQbbFGjkGCg1gu56L20F+eMaZ8442NsDINfQWDlaI7Yq2dkK
VlQnLaEhNcFcVWDsqG8jjaRyjnOkK0iPQNhvFVQiI/wQilpFFkObvcvOXkCTNUkNOX8sH0jYQ9KI
8Eh0aEh2SEl4sEh6ELaRdE5CtT14IgninCaYA7GMSfVUirGmst7z0c/79CVEvl1QQslpLQwmaAjK
9ra+XC34GVz3cJ0YTPNF7psU2zXKTxZbnj+AjIX7XJFnUWBglgdWrlWPWczsvKuiHVqhtDMC5Kfl
0m04HpeKQER9usbDQMGGLA0DpbOyuDjtV5z31qN8SIXHfA0RWbg4DkY/MSPKU3+YUcWEKI+wMB5k
dhZDIluvp8km+wdznlpdh6k5iVtJzJsihy1aqi0wq1pyQqREGXJDLPureADF+SgTaVW5F4agmL+j
ZLoLnSkxqiugihdpLLQe5FyErrLybPiJprmuNvyJ5lXuQeVqGxNKHi+Do55NAUc5uaOx3QkroZLH
9FYh5xXElop7OyE9ZbFvDlkqDpkqgraWkRVDthLClfCPZIIUZ8Myfhgks1QS0aKS1WKT2TJSJpMZ
UyiIQlYru0dFpzhInVDYTDIlsLu9pTwhSg4PzqaI5c/ZcFM5K8t3FtenPD8ygQgMs1Wp/2NMdIYv
UdRcGh5LJ36J9OjSkkgjULuWkR2TVDOhqLNH2xc3oEEZPiLRBmFXEGn2g2CeZOUsE9YuxmdPEo4J
WUm4s9LUEV/ir+kX/dGdAsBhaBBs6VTF8VjJeoeuhZ/BPkgCT0kSj1RspaDVMhPB6jqLnVpmDVP9
6oHKQet6MzLjSVxqMx5fozQeQ3J/qujzQgqQWLS0iR1GRTAF7BCEMwXNMGkUiddRlXIWpWNZr2So
TmQN1fl3uewpCUQtSUQ5iUQeJVHp2smQzWIbxrODxF6H8XWURUAmf3kT6Y7UmE7EtT6oI2fau/gH
JWBxxpMtNulUikIYhD2UxbEW+quy6+FMSQ1QKnUlF5oXfvRm9SYbhh7DhTqGuLhsMsWrS5bWN8RH
DyLqXihXiee8n50zpWSpgUpFzos1XHuchw1ZUOfPSgO7izEq+SvSK5gmIryyLSfPivUnqfYK937I
uVAO8ih3IBv2Zxh9SOG9Zp6Ujy0C8wUR+RaKEalPKf0BrK14HfdDBT0n1QFDWg8SQ9Lq9E4VayNj
iNmnqN5muziLp6GptRvHqY2rXo8v2cBZDFm81FKKrjspQ+dLX8KkN0DbYOq7LXBLKpRSsHRHtmJY
o1XdOLguAAnWV4nFEL9lS1jftpaxPVs4xLJHpM0ogIxf054Ei7VmcttSO6Z4ehYPpVSZ5Q4VVkal
SCbA/NxHD5wsSyvd6rjiyPXMN+t7l4DEKDnTQ0xw6mNS/Z6p1r5wcMM3zl2JqovN3qvDOCE2StVj
O8mnEF94lpGCSPGf98na6UkmpHIZHmTXF1XppUiYKP4wyYv/dOswsINy059KmqI9jk9G8Wakb5UR
XaQPnMTpg3QgZSzKoN8q0Bp5YxUWcZTtJWsxm1+N7i/l+qdyoCrX4jxly+1EDpiPd8mq4hS/lYkl
X8eIPNbdjNx0uqbkcxph/ywNoV4jB5NtNF1zGViCM5HUPAmpSN3kPtxGRqGMDlb8pWZt3irwgN9A
rkVDe5fBbMXhaxz1Z6vZRxFoh/FJfFJpaTxIJIlAP+S5lmp6qKP5Fwk905/QMPq6ozjY3YV7UaXJ
TulGOq7QVai2L+HoU9U8ylIhl7uhTj31D+LH3nzCYXlWCGJWHoVKIxOLjB8hhqho1+uRZhmTjFJQ
RTa8u/xMqOqISak3IigH6BA1nKwDt4JRiXeWxp392L2o/CfivosSm1f5HXkOGzRy9mT4akH1uarp
XkYPiu48zmr88GtMhi6ApHTYav9h5Z15xZtMeFvj1IHDgO5Uw6VUUwdkJLMxqs3iqWqlFM4NYXZI
S9+t1wdiUfvwWYr1I25sSbXQgd1JK9Dk/+cGIQLtgcRGLiCFeSKujd6XnE55nZbFR8ZWk07PcmOW
GgjmdBPOQdGhSQZBP+MMioZo73GHut56nEsNoFD+JNmVAyas3ApPy3qUa5lRrxYHttx9ua5iybWt
oBy8iwBDIiASZT8CjKJ35xn+rJLNwNlCHlXxqcizEAEA0b7LR3K+K5N6o518lXl9zRTiim7CSpSV
ViZtrwPllCS3zj7IK0pQpFfC8wKoBGjvKazbQ6x2/spmTj6ceIPlkeqMDFNURLfjbXAzslthYFJO
lqObXHtkb4cSvtrMHl0ec3n6BoayMJQEBULeKCEyCL4VisCJcU2p27cEf2fGdBfkjLxVjfo9h5oi
RmY5RziO8iyv1U/ZWZkO0u7pC/Jc6CjI2ib/LfSBduE8QU9ECAHyLIviRVZjofbIKixXnQLeg0IM
IN32tjKevJjaeDkda1gDsmGRsRLbDZQvdq5VhyqzDeSGyQk7rdInta6fmnebMObZe3MyOhKUC9nI
CUirYfOs5ipw4Q1+JXtpOYHnjDNtQOfAbmqkwqU30z2O1yf5lZEeWdfsxibjJgHD6dxL637PgD9L
9KLsN+RD2RkojMggJEC7UbXi95aOmcmTgJE68EaFfT17f7W5CZGpY+7vgBbM3lH0PLLWyY/Lj0Qq
iQiGTZwsLWO4KYvH5JniHC5oOeT6xZ2CeNRKdnrqjnDGGd+H5/0beWeyJDeSZdlfKek9QjAPi94A
NvtgPpLuvoE46QzM84yvr/Msk1UkI5sp0b1qKUlJBp2kmcEAhUL1vXvPvR3KjLY+U02h1vrDWmWa
36pId2dXya9ios/pqJe8cKabvFjDlTq6GNasajosi9YHrcpOKa4yi4qo1lLMfIfnZm/zVXsPJ2uF
wjMeERUvx8zKjyu8KNSwxqlbwm8GgoANud5kB43Y7g3sk5OHsMB1+4pk3QorikUS5Ktn2u5O770t
dt8FT65KwVczroypuXbboQ3mGhtn2GjPc4ZT0Ovng+6ge0kAAnmtk28xG6Bp/nZ50TcjrY2Dparz
1hk7doh4VxZ7QE7ShbqvMlpxDibupkg7A9+QpiIyTmi29RKgYZC9UsGoZVB+XVZsyjMK7VxF50oT
7HMzvjBp0mXFr5hQftpYxScnz/qn3l5f1EKbAiVXS3qjJbyPrZ6G1SEOnRSxGXpyPSvGgypi04S6
/6o6eJXcDgh9HW9idXmq69HCiXyVd2N/0hPvtiioNszreLXGURsUdJLqnLZ6pFEK6So3yEZHTNVw
xRPXzfw+cbfpwoLHXrVkM0bE7rjDuBny7rPZ1RaJ9cWXnMe4nY6+q1nFzvO67ZguxylD3JyHr9Q+
nstKLbCQs8AIq7cGDX861J8rg8PHA/a1JW0FoDFqdYJaMyTy2QinpQMBV82wvppk2TCdvhG7bOL4
IK7eJNhQy3vWXHhZwGEEimK86jWEhMyspm02eE9upfqN6ha7BteBTZ58ilbHt9zGw6mwG1fkMEk2
0MtRcYFN7ZuVN4G1IASpi0bfGR02udq9KVCp+XWe1FvSOvWg6w2s9oEyXluZscUieTLS4d0eGMeW
61ByawYJbcekOTwVNXDqgXIwsMEaTqIHYPgY20Im1qcmaLLO9qO4DbS61Q+L0X2qLPVPo1VwBVTI
nj0npN4PUDzvqkMbY2I3jMXjduGXOWx8c7W/Ivugv1x6axDW3edeqzeKBr9+0R08veZHPSe7LHe+
hGn4bBNbbRfjq4Q8iFn10mM1djOABSn1SHiJ9Mxk49sDYlgAMoSAGVpKetIWtDUkB0w4EkrUufaV
c/8aZz1RZWwle+NaB1YkHX3pPUt0ozRG9Vk9De1GXLMd29sEXjJULPmgleeFzQOshS0Rw5igd0W7
NobcwXJQGm/iZ01Z+BmBlJ3U7mke3Z2IC6QCpcKxoK2UQ7WQ0odggEVatqg8AtWXBAYGOQh3QiiX
1nWvd4cRVob06SaLXesRT3vTjteMnxvJjpLcSmnYSpGrbj/NiwtHAUVJPj3Ioc8scOWTxZkdqvMO
naYv37JmAVLqe/E4Szs3hfhRIP9aY6Zu9oqu1yK8y+8kOkD2s2ZLfk27L+GHlHBEpGpRwhURnZ4g
EGNkg2WVbgzVDqQ8hMnyUHZUMBz2GHBKPHgl4kKXsqLUG6JqM0E1EW6xAsBM+OtCmxapnw0FRbI+
pMwo+TOJ2I+Y2e7F3u0axsnbY527gXhy+U4DBhIH1oo0SqX+1FfQpsKjRGcUkFmk5KiohN/SuFzU
GQO7EuSetZOXdRi5V3aDBOI8ZkBZes3Yee3lkqLVoUsOGUZqKhOSIbrOkMLrvQtBRt67suHqj2w0
uQrio7ZqFtkISvvwUfrcIiBpa4rN6DHbmmDj9Fkazo3eXMlfOTGNSJ4/l4x0KDcTtJsM6o2h0fUn
pz1ded5OxilJL0oI/PfXbo5/HFphzWWWQBKxjYvSRqQasrrrKKOAeJ0h8Jiv8gey47r4w9mrCbav
kOzxFn6PLOZkf9xxtgTYJEsyAMjYq6hEw/8x4QBJV3q0EBXyVGMtJQNKBpMcSFF3TxZPWZFodDz8
m/D8D0+7rNPl4HsYXJjzDyFPb6nASolXwP463KJw/STXVTzgTg3mgId6lV3jhDkWLU76qn10KZjU
mUVFZDtRC15xdw+Zs/OS2ZcRL41oEQWIoX8EmzQg4BVBj2wcHSEvQWAS7VmUejf2XeiB6KZwMUGz
mrqjzUTh2fFFZDE41BU1JD8UjJQ12wqlYKWg5LJsQrUKd6y53Ot6eR9CipJCt8wjQ0EJLplQJIa7
mnAzoEv7jE54QrUybG4TszyK311Cg9sY2iN3ndx90juX6p1MR3L4tTCUYme8jDORLIiNDp3N5c6E
gzWuexnMuOJmGFkVeIY88uWQpe4ItjCA0LKRLLe4ye8G1qNyVnshb3FBi/zcwuMS6KvEh8mJFje9
5P/WQ/ygtsu1E+MxHE8awCuZ7trWOmn5qWF+k1gnOeIEJpgKG+wysTLNiMW9ixKOmvgqk9lU3vL7
5DJAwpBLLXPfTFUUuUZMsVhCnOQsmMw3KwFRKHnQBecjycGADOS7jlpxHkPt3OesY9kHhKx3VeV1
hoZGyfIoFXk5D8KYD836KlL9BSEvC7VLVXMQNxmMNXkeSMLqBWogDwApZMNkE2kNOxmp2Y5SFOIa
fg+6kseHzH0JEAtJexZRg4xux3g1Vvti99cpM85DsS1N12/gxY1w4xr4cWJbE9GFnHIx9a/dJQBu
Izf1oA/39axf/O0mgy+G1c4onk3gnCKf4MTKkKiK8AqirTswd43GdYkLXxAmFPfuspG7CBZeAROv
CZ/k+E1IedLW0Jh3JL5HZvpswUQ25IGnI8FhUa3NBiIUDoCrIldIBpkQUST7VL6btY97Gzk2RSXk
YBKVaZR0n8B0sE68nLBJeZIYI2GErL1ywQVLrFjM5lMerDLZySVe0bnJNS1on0nAYwgLiTsG3PrM
c0C+kVzXVsyecAlb51U2+TIPiXDOKbXdinnv8qSWvGVqDXK7XG4RynQqXuERCqKorqTCdrl6VKyk
IyVdmhV64gpFMULMUoxUUNcLkz2DtSgnSP4v41UmbzmXUrSXRsb3OmoIu3FJW+AY1k7ePms+j4Q2
mgL9MJgiR6bKkFhHpQlphjPJUPfQUSxKlVZk5hVxkB9SnFbZSicERboERgp/xtSfdWIkIxvBMz8q
LntNYibr+KQSOikpDNLKkJFcEkpZLvtuQss/zYHs5ZhEMfUvAeVDOQjRsctTd1r1QGtHSPw286x6
p+oUJGkDSd2w6bRDGr9PxGXa2wZGEAGaEDK2RT8Eikfxzd4NDLWcDqmE5ChedsJYcSnPDwVxD4Dd
6E7Iqemp4slBtHxdIeFfzjqygBqGwSWeiNAJaUvIgzt0FOYg9Gg8HKTqL+V5lzpkSylHno89opg2
uyuVP03yRQdyRhPqCib1BKmUSim3Y/UlhdUi3qWklApNTvI8UrO91dkwdxSK5A3/vuDg/0VK8P8r
/f6fugE0AP9nvcHdtzZPuh/dS//9qu9qA/UP2viY3ZmtVcMTZ913tYH6h6ZjuDMd19IsW8xN/6U2
cLA2sYPGpOSY4N+RKPxTbWD/ofMCCwI+L8L+adh/R23Aa38RGzg2YlbbxluFYUrFAviz2EC32yks
u3Tg5rOvCxb96SlNLNKV8kN5TSn1IGUG0zNAPL/IPUH1605qQJfCMJDFjTT9pfczaYDFMtd39D4g
OBmnAzRQC+3fQHPnnbLTRYsgRRgpWMi7fu+nStmiuE2gx1Q6d/dTUYVIfPO7mTpE1dAnpsIiwLgs
RUZAI8qdEppONMxrknkgInJD872upJwhhath6K+F7y3oVb3yAk79VkocWU3gIxuSmYO08AJP9LNU
9ShgwZGX4t66NGeQQQTmqZuB/XEMnaXsgQufVqvzXQETc9wCFRXVg4DPk9DaNcCWhdQ6pf+ofjtp
RHb9oWaxKgUi6Qm1qWCa4ycpruXusDd4O6nhODyB6oWqZn2STpi8u/yxNIyk1CoU0r7mAd1Z+9Vt
boB/3F4cInRQa7VlkqZjAyJ7PF5wqazv5G+FOiilurckNW8vWgfpqlNSlX8kFcEMv8roFttlDJ/X
wmXLO+N5McL1lPdIK+oxPulFVfqmXgyBlbfKHt/Ohxfl2Qbv63iol4UAAnSUno7bRm9Xa++NjX3I
4Xv7GGwIrLSynP4BqX3F2h/pMT8kYbxl73mA9gdmaeyoaFihnykt+sZ65y26bN3LaGuP+HbqxHKC
DObEhkIPi70Q2LrbpttOzXR/zcHCj/p8rtdKPaypFe4B49MfThB36Q4atbKAf9Dc9BGyQJb8iToo
IFAngA/QnGKJJtNKPm8yUoOwxvFcTDMCtbTYxoU+X9mjdxqncNl0Mcr/cjB3+gwHw7NbGiUkyi+Z
626TvLUoTmR7U0lBbedztU+tZA4o+6BrzasGy53WBupgLTvvfm2aYdNXOIrXJruPG/M9rdmGjnws
lKgAVNd2sfqt1apkEK/bChVaR8nMDjezUyW8KaCYJl5Kv9aNwzg4MGy910xHopvPw4zgbN0po3mv
a6uJj0cJSMQefL2aHx1l4YFmfptVaDsrZIwGY0fTN8+qkdyNivnNcbHSWSNo2e7zqrXObnLWNohn
8xSH8ccapv8X6rX/iQ8TZmzMzr/Vrp2quGrxNn8re2BJx4///b/+60XfHyXmH5YYpk1dx5vDr//9
KNH/4EmhayjXHA/AJh/0z0eJ/gc3oYFwTdcdYkR+0K1pf+gGyjVPXPg8ZTxV/ztPkks4yM9WWMdE
U6chg5NcFl0eND+4uqnsRpqTE1boOt0hJgapz9svWuu+zKv12BX2bQthcr3Kiu5QjdaMpHU4//Do
vfvHZ/0U5yJu258OAUewxXdhAaU5BskuPx+C10QLSop42Ldaegg7SiB+7s3XCgylEJW5T9WfRu94
NlIiQ46NMdPSv/XY6pmDzE40xQJVf58ppvz+wPS/uOs5MEdXYf+r8BU0SxzxP5ybFPqQPavqsB+S
9WMYDMtf0FzXU/s+huNHK+rTxpk/ZjU9T9A35BwlY0dvCcyN66Kw75YXLRmBYOH1QXQxfOAa6fwa
0Wllg4saYa2gwF59K6bArg2HIh1ef/8dJKjn15OrqziwMTmbHr79X76DplKxpYrb78MC7QtH2M/j
R62PxyxyN2U9YmkzNqb0xZvhXMxuYCU9yAqoP6D140G/5vlr/F1qgaMBj3AsTTgCuiErqB/Pa5Sb
fRGXjSxelis9dh9bY/hItf7MF/l3hAxuob98f81RWXkRWmSQXPTzZ3F111EZkoFot2dQh/ukcB+b
EUS6CuuHobRE9mOhQmf+/XmX0/rLmOa2xhKO7NRxTedXeEHYK0apM6bTWL3Keu9RBrFjDGePyzCr
ZL78/vP+5df0WJcCZ/AMCzHrT6c01eD9JUXNPaS6LwaP/TCMccHWfpGr5LQ3tIPni7jo9x+ry/v+
8j3JiOJiygzmaaoc1w+3iDqpbWIMCm2V0HlZjOWQusT6tANQsMj0+yK8ayQEt2B895hPfRlxMgJB
6byE+oc3Rxu3nj8q07L8tK2eh+IpV4CxFfHS+JDKsCi0zuPvD1qUwr8etMPI46a2PFWW6j8ftFXX
g5rXQ7mPIgQHuTp95DG0qJWWCqSZoDLNK7ASfjMf5mg86+jifWA6H6ndvNi+kj+6lfVJXThAxPnn
Vl///phFtegREOnq4E4045f7A7Y91L92+Mc9q4SsdMz1I+7Hj5yBJBc0YVBp3De/Py+GDMqfL+bP
n/sLTQRNXZl3IZ/beO6jAWQU12OzSXuFen73NaaVukn5snNuY3j1XjrPeTTc9UprvKuxn4K6NbYy
B0ZxdyaVYJvYDEMFCmc8oohAjWWENc22RIZBYb/Upvqts7/NfQabDMxX1YeHf/OF/vpkYY5xHVUj
poxL7fwy+fF4wEVZJtM+wTmPN7nVsFQ9znS+SocL3qtSw6p5fuRWf6oyP8oWRuZzHyNDcEYmBVS8
l0kz1vtDXOIA5GvDYcuLJaSJaD8OhJ35ffOG8YRKzXjuRn/e6j3oJE0Nu42n7y4D2R7sl9b6HFnU
0iKPD9V0di5mcvr999UMh7XEL5eQTzQMxzJtAVz8+iw1VgNrmaeVe2gtOFIQJOSUxPKqesqaflM3
WXEVFo8YxddDGuU8y3Id1wy8/qXAGKt1wBJcT6MYbt7CTyZkuZsBYXOunJGWsjrMD4QZ4zMsqYdQ
+GqVIaSXuyy+UbFkX1cYwJq5nqd8+Izl+LoMUzBdBbYXs039ibD0tTP2cVHom44KdKZnBpH1IRa8
Cf+ncmfB9ca9w0E1avaehDNdRNnEMstskzRTAkUjo0DheMph/liX+WPK7C+DafYgmNIOjCSzXL2U
hzocTnHtEgA32yVF5fjbXHbMQTONUle/L4gh2K5a+dStxVkzSo3KMtXT3I0aXCblP2Yel/0xO5bH
oqb5Z69+bzNSOhvcJ7EmX5nB4k2hjUckFV+UWW02rRpziuavi6E3DDbxpqzrfg7VbVJeWd0M1bvh
0Oa2NhHUsQFAyrMNNeNoN3lAAHa5H0G3UR8vNrHFKag0xAO5942mebIthuhpXKernA1kUNduAXrc
BZEXzn7a9EmQNdp9bREe47jTx2Iw365wCvykQ/mS4skHyjKSeYAFW+E6jx+X2TjR+Ua2LD6yWhyL
y54c7W/y+FB7Fl5hobxo44m+BEuYMHxRZxYtkbdFQuMSNbl+4AEDtez1iBKR5kRKjFbTxsQfdVwp
FxMu4ZhbNcu/TQkTibnExl7L6JjZf6qYxXt2UwExmmC/MsPvajVk2ld5pR2+44i8r5xeC9x8VoJF
D9pCJ3sLeKhvteD3eHxEiaUEagEPVWNVYzFwcsVGhIOJbGW5dbkkxbKltWrSLXfrXQf2NonhyidF
R7onQwrL+jkDE2UsTsC5P6R2/TlXlmE757qyqa6jfuHblKtBdtRZrcfXelIIxvZmX2Vl6LtGb/pl
1ZFgyU/TXNAaX3yCt16LDq5bOehAMZOg5LQHnTz9mGowY1nO7JtRDNTi2ezWA+OtfKqc1V+L3Nuk
qjkdl5Zw3XRY/FJ7GbvhqDtAxYqWZ6RFHdi3ikjfZBivcmM8zB5Us2S1t2nDAtVawl2C2/Z6Hl6r
Mgu4ay2/6eGMZHG6tdLxzS14G0q2HI3LaSqWCR/1chslbCBrVrPpogw8wY2dVdCgtzsewfPQPKpx
dt0n6lurKJu5ULembX6EtqEEtuK9ZPncBgrnac+wnT2RSa0eK8npI4sYmyUAgdZZ70fP2+kjALbV
huRB9YKxp1igtBjEw3wzd6hILERkgRfGe21kVprXtdnYp9oIPR/cp+PKSWSeZb1j+WvmvDTIvxz4
sgdXr951MHz+OizpbjKkgpSfY5U3aVC+XF5VhMUWksjkr5S8OcYNyYGQOTsuShnH6LkaM0h7ChZ9
luLyq7iBFedqTBjIKTwBX6cM5eLO0RtMi4QEGP1pdUBKqDGXxyMgLGj4Ywe1bbsMp0mN9lNUfaoS
d9hC/LjPVNwAMm+Rvd0GWBKL9MU1uD4VRUPUCpga6hh3m6cmhzDPx92Uc+54ivrWZ+UF+cgXo5zO
Dsulfv0KVU5FmN5xg6Yhcn86CJE8SHn7RQMIqsVEFVQaa6+xsgOmApuTOUmTq/izyzIfo2UMN2K4
SsPstWKFCGZ3+pjz4aDpE2mNHJEsV2UkVk23UdZqb5jjyWqM6zQq/sy6AqelS81BW8m/wuZtKK9O
lM7Xo8HCKlW5UG7/1SiGt8vpXxK+QTe2wa5kZTArMLP76jgqWSDrmJaVxOW5qJjOo9a/uDYB5SvT
kmeE+Fq9l14ZgrrgMie9mjJqQGvAct00dpvv7CjZJLp7Nt3W3LVrDZK8B8XfmZCZmNvE51wFcAdI
CO2jZqewTA5CrmCRxTc2RfyglBur7XCpTtFhlPfN8+K+SbwRnj9pQ9X02OuIypXM0ng4UYXRd1ra
cN3we28ux5kMN5GTP2ZqaAVuQw2ObIP4sI7ghWwblZMJeTSoOkaUAZzvNrGb85tLEce//GIu6Qc5
QefLLaE67IXyYWtG62sZzx+mTSmpG8ovR6e88HMmXEzu14QATdVAkeC8XIZUQaMjmzIfuvK5L/gO
MdHWkeU8QoyFTV31FJEqzr9c1KjaOUP0pzs5AxRw8z7W8cuuqm9kWfzYVQ9pZ2XbWceMflkEmRmA
zHWuN/OE0G5szGgzY1HTsMnGDqnPjp3Bq8+V61r/YhRmdJqzmVpdF39KNZRRBt6OQEXRG6ZR5ONu
I389QvG62o+oYprNaDJW1AyZ2Kzvo7q7M8vyq93g2V+t8mzaq77pm5a34MQsEcFJaki6nEZcYToj
GqkiBEBSOCQaZn5Oelb0WTgd7Sp7UNmTZDLb1oOyMt1BwUwYcUk5VP5lMMqZc5LpUzU/5yFEIVZV
x9IbCV6bA6+Nn/TcQ5kybFMFPms389ZKwYRSR1godIi4RstazkOXz/pTVEsvFpNht3SwlrkAHYWM
piCLrE4/s3dyfM2mmt6pHtV6ZdzbWrFu7GThgLi8wZzTyfMS1jDmSGLAivRIai066KDELdmdAJPV
zTkLimWADJs7T/F8psqsBjMAPug7Y4kmOD4MzfpnWsf7ui5glhnJrbEu9EeThxhXLfqxjm2ZDsxQ
VZFHx/h2q8n0vaz8mjw2mvOAtOWg8y1hAHv7fJiIzrpaywYuptdsMmvm7hfISWRHgLZNJHL5eOjV
fL9Uyk24Knf1kKXB6jqvlkPg60jiH6vG5Y41+icuAvZsN3tTeqf0q8fMaZ+HgTL6whqnnGocwe0b
/KcjiqjY7/q124UjpdGhsE56rM6Bq/Sw91NvM032/ZhWh3RE8LwWbX/w0OUa3hLxCCvtIBR0QDk9
OGyLz6A3n/qG9W6uGX6jeU9KXxxNwj5xoyz7XsKndYmhNiSQ+vLjKCHVo8RVX360JMJalTDrUGKt
RZTb0yhISX6VLm+P8jia72PSsOVH6QlreDka0rJFczzScjRJ0a664dEmVVsE/svg9xHROwjARTUu
mBeLXqHIkyMELVN6V7Fay6bjQG43i5ODcHQKnEMSGCFvOPMhJnnfLrnfor9d8MGIsSFN59sC0ZFC
TriwUmJywzXyw4WEQZntxHRxOQCdAEZ3riDeDfssyU8R3XrvZhna68lZ7oy8v6YafyzbL2E1I7Qc
LkT6EMmSEC5ywoRX09rRwvblz+qpuxVlQ0cDSnQs8nuHBURlgPCHHxMlzzz0QYfwzxBDaAlCEf7b
ISV1FHUncBpJgVAM70B08LMei2WRrrj3nqXjLqS3LkEp8s7ySWUlZP+txyvQOtI+pg3B7yUxakqx
n/B7OWDJhcgrEPxQ5D1i8gSx0qikHvB3MwAMuQzptGnQZHa5cl+TRK84811Iv1s0/RVJ9S2J9XJS
BfIkJg4xnxQk28slY3AfLOa+nOT7SHUehdATqcp2RfcoaqMskfB20qDxqEVthsPEPQoLBjDh5YLN
lvfIHn/rFopf4GcTTZMMg+/HENX2rWre2Xa8GymjoAfD8VQg+RdNgRxUaU87SyMix3M3gC4+yRtb
LfJo+vRNVl3Z3vTgGv6SVxd6kBKam6YPiWXDBZ8+ifFEMER6115BSGXcyRcXNbdAp+S/MU39Sm9v
BQCVspao8YXZGWS1ddyHmXIlaiPxi9Xo5eXfS3atuDhSjFt9Hwe2SZ7FQY+MCwpH/lZYPqIZFwCW
pDbEeA7FlxPV7Hl4WK3Zk+Si9ItzVEgAVaP4VlnGJ/lZbjlWgqg2kc2I9xVxRolMvF8PBhE5yGUu
ejDeTP46awF08YC34VuJc8WmmV9ZRgA+EQ4FrsukhltKhoB5e1H6qygQ0PjKW0S6uo8MDLfp/GzC
v5GXSwKnCMfgDKQVWWc00nD5yJvL7Y7166HVmQ3ke0chcyiAyMvHypkBzb3a0yn39LO8YEYlkfEx
DtIC+et13cw2+xVynVJneHaq8bxi0ssuPqfFRb8i93SxHsy0f5Ir1Fcz4O8ShW91HT4BqzgRe/Yg
RhX5lzHKi2/mPDzKDzIYBG4kDCrWXOd6/qpl4NURdqQK9w4DWX4vocys9o74SeVtcrAK6vLiIusV
0wnZAWcVMFcF7G02u2sT0SsNP4UYEG8zjsUxbG/cSN21HlQJnakAY0I9e/eivQFbRKkvB3JxJz+K
YDMpVpJ449tpZMmKuG7OxuPkwYqLPokWxmk9QLzvJO5RrbW5r9I78mq3Rbz68g7ys4IpXv6piqNH
tE9Gt/g0eneiMJN/IzpBETXK3zWkGw/aLY6eQwFrZly6Gx00kTmM9xL2Eo0vqtbsWnqhImUUUal8
he/HKWgXpHttOh1EeCgfkGrxQ0ylR1/RFJqz5cOxskGl59qbOg3gLdtzBz7QBiOIDR+3A8pSA8Cg
yTbjECsFy87521DqBFdbRncTc6I0GLos5yZft9FkT3UKQweI4dLR2VWy/I0EBRx+GmQMjAGh8yef
Cv/QO5E0U+0qyIhxDyKx06KPJZ90wkBgRHUh56SYACpOy7wj0oWlSdMHmmAXnUn1PXOTE2mgGdez
YwWdVpEzTPiU6ezTioxjbFoyTUsWk1pYF3KVbkGCC4fdYDzIvCkzucyzoqfyZvso0s8BbZ01RDvl
xM7w2o3aK4+ut1wS0WdF2COcEnNpvF8J9JEpHhb4bdRvGUwuDPwbW010IB/auKuywtogOt3Obsu9
jMahjRDOg5QP2Od2u4hm0l4zn0rdDqGlpwcYAtphGZSduU7R1goJjmgsk5QbK9mviVeLVv9k2OOV
0nnvwEWBvFBL6HCVhtVTG44gOb37MeE+Zsfr/zmEPaYzNllFZ296BUwaCWYElN06U9mx906+WCvb
NBsjyn5wl5e8qe/6td6snjUFmVvC3kfnnShEG5f1BIWSdXSdWvfTQkVO1xD7m+1LxwuJADt5kcna
Ghm/Mg9sVCMdGA0wfBMV8UaJ5nTLXWRvwyQ9IJe0aYUprNhalujDxMqn7D9KD7I0ITm0ySgKVzgZ
tk03LNsIt+puqefbwXLXQ8bSat8O07ZSqu52rR7Gumk33GgqzqUYMb6bRQD2u4giSeSPWLOOsUeq
cdOcijiMrnq1xTGQi7StsYsrMxu/lvkMzj91w70dsZ2N1O6WQ233Hd2Q49RO+FjaaDo1rBZHO1PO
l194DG1Ts5oRK6MZ76aU2D87WZHwtqwPXL9Snd5fFYpAl7rpYC9kjADgdHHz6DZFFsAR9c7GLFem
AxAXPfrS8XAaDS7QkBjXiR3PG4a4UyzxFVaMg9HrE7lS/a1aVOiRmQDnpsWAmoVnbATOfUS+9Ggh
W1uNT6bLXhYohRMsJViosp2MHUu04WAnODFqPX9ZWZxZlpkEsWlgPSOQh5IEVq8kVz8TetE/VDoc
J9Ljnyaelq1lHDDARaxyiuLKy6yHeRmBcvT6lmrjpl14o7Gtz1aRoozxWMRjcd63ldezimXI5Q4g
uMGaO+LV1jxw2vTTYA+O7yZxs1vy9hB1FMgG2bCWVcLTh2cYJQWtY5s3VK0ZGF11q5kTxO6+ngP+
/2oSKLGNXXbG68JYd9zC3EPRXs+DXl6zwb5nxzgFVRGRd09BZVY6c9eU5s6bjRI3M5XFktZVGrsh
xa/Hel7Iv6Z4Cg+YfZDsZ6eBeggL7ihDVbEs6rQZp/k9HvLXaioJISJGgk6ApG19iRI9RCSy3FBW
kbueCqQ6hccENETw+7q4+dduHAou1RW0NPh499IE/6FL1XkxMpNWKfdSO5Le7aWvLG05o6VkWrk6
nBR125jG1uJLdpUBksiBH1Wtb1We2PtKcUdADuzES1IkcL2YgRPpIzTAJbBAJ2Dkx7e3s9y2uWav
eg9IVzIRLTIhdNjKGXE9sQd0gTJHE1N3ZBM+RMO2HK/bjF1lk7JP9/qzHB5ukReZf/PYoCxLOwWd
GdWhBiKZqrww7P9d6/BftMPQGXjI01TLEJHaL22frqxL14RhculVSjfM7sKX2kjv4+E1le5W17iP
QrEZlfgzxsd7jFtaoHsKCJgFkkLu2P1dnlVm0FbWvR6vuzLqnn9/Cb2/NjZQqyG5Ayluq5b2q05B
VydI8VCo9rqcDmKhzh7BVojBc9IXindzRj/j5tA/nEK5y60U4M1ENbt9tjnXY+p90jHYfLJDZ9sv
leEnNqf90khYSy5Kxi3jNZ+dIf/U1VzlS3Vcb+/yev586Q3Kaakmzr2q0HegZyyDZ2oY8aKTyAxK
VFl2nlBlN631Bp/nVmVyjmg2o0UnC1Ds6EzUQzGcLRYZVS1fItO5p4xHg3L8Ii1hJ59if3XuS3bW
u3Hh+pMB9eF4yAXa8jPTDVgQLIJSvLQXY9gyxvQumgJOmkYomvs4RFwtqMw9eRA0WOyr0FG7U+jm
Nb2um2hyXyJASX5qDCQ3RV/zgY9YM8pjGqBzujRKYCIuD6gE5Ea7LavrxJ3BpaWkJXWO9dVhpmlr
aKC/v7b6X3DsyFg8QOyWqmnIXdxf+p19TjF+gjC7jw2aqnnZt4FO9m0XPhoNk8EgfYJ2nF8kWNye
+9l/UOn8xArnULO6QzG0B3flpDirTKSm8pCS2TIDHUEln/ybucT460CkI+vR1Tc9kcv8erfo2sQ4
rMJ+704wLfXq3i4gIpM4NC/SlpK+4qX6WYZUznU0xawl/py0+i0v131pe486qSIQ9KRhqN0maXln
UmWSRvPI4JCeqVUtBxxTB61bPnTGhkU1e2MIYsGIv5pevZNK2GWivVyHvxV68D8SUYYo10aDBdsK
CZbq0TllBP5GPTz07Xv6vrz/x+7bx7f2Pf+Pp29tm/TgAX6Sgf2rd/0uCdP+cAzd0ZlyVZhUPwck
2IhVeFyJ6PgHcTGKMAf+mYcX09KZ/1QG5j/Fxfof8M3k8aZpiGmQNfwtSRif9WsTWc4GsQiGjSyL
/xn8/Q+Py2LGVD4v8PKm25uCuDNo7BpDfDOeS+rEm37cF29KF2Qnxc/traluywR33XLTRpv6fgIb
SQxcvaGkptzhoX+c0rPmUkBUN036Mp+bkIDbIIx2XrdfjW2hIYk86FC8YSCZD1X5eQAoqR1796FW
bD+LzoambBQKxdn6nhQzZe43HWVYBK/5RDUHtOfROCphTE7ZJi/P3JKoTo9Mc652mh521Ej98U57
cqMzkH1H0n8AlkCFzT7VOviHe62+obTpDl92nvO1Q0W8rRsNGqlJzyhQn93pZCd7t8eWai5Bhkog
NkOfTvYh/Mb3gUdmxbc1065vPlPwAk6Zz7tZ3Wk25MEdci/iBf1ii0c7UHw7wLf1xPdNimO1Dd9r
WMA3ff5g9x+JqctJIZygBXaiomUeeNOD7V7NTsRyzaJIsXcGoq3Nq9HYls4+/2pgVo8R3pI84atv
i0bi8GYI9Bv1rY6+XnXdXTY/kIrDJhRow63u4Jg8c9Z5aiXzOaGP7SFnZj15KIszi+6d0+1jyuW2
M2z+k7nz2K1kybLsv/S4PeFaAFU1cHUFtWbExEHp5lrLr+9lfNnIfJWlEuhBA5l4EQyS914X5sfO
2Xttu7qmHVaVma89dsYINNE7Vxg1B6ibLnVx7jyyNYm0R5WsSSRtDZ2YWyCdtCRPynMSK8/79fCL
nkEAJCxICbYoLxqiny3U1SNl7YoE3b+db1uRhoSs3rpv/S8SqsM6/RjqszyA1vJayf0TNMfkRShB
cZU+7XdbGavqtUV+xRTYr1UWlVjvaESKtzEql8vdPs/HdGMiyeUV6sYB91uMeWnM46JRwiGQZsYq
C/fqsoPRl57ZMRDNRccY+c9n4YODpPuef65gNvV+uCrO9U3dh1xNbKyrPDKZrft06yHDRwC2M/fZ
6oPyhS9mWtwR9qPF5qdDJQ8Tvwwwoc/RxxzVSqTcOQcUi1l4O9S/8Hz54xEZYZSSfxC4N7REuJD5
vlvixS/zqD+k1n0FDwPGdOQ3ZlQj5qCp1r+S9TRiipPKBOu1c55pZqy40x5EvPzy6pBhAnvQZ1v5
EGpgBSSVapcc/9sefN7ud/QZJp4tp5Zw9Xuc713cHgtGVo/mKadn+PGSv2sbHuaYj7CTaXKJIxC6
DvkICEPugMFGSzxGL9mp3Px8P1lRH1m/GyPwfiu/SUdpfNU9ZcNJfc3fymfnCo82Oir7Qf6j+6GK
sKsCPI4fQxm7N5r3sPF9vRvI/zGj+qAZrTQXuLi/5UjbZ8O/bXFbhcuINTTIHgnx6k5mjHmYAMDT
FtbX9rG/K4ftoJBiqgfEuyth8mtkVCuWE+L7Yv2U9DXU+jR6w+nF87Nw86cXa6ZRe3WEvSXSSL1+
9Y5lf7Jy0OMPqctMjrvifkLrwQxG7ofRihBdp400aJJfRhr0XtRItYbtRwl5It/r5gfDEIwfXJPF
SSDfeCfmj5QKl/z3Iiac0GKUqAfFeGizU1tfux13XJQUsc5AkejaeIv5pOs39Y0at3vQluf1wiOZ
/kXE+sNAWfGuhGUTdAhNL3I9TontRvaBzQ9hmq++l+zuitt5OeYFMRUXRnGtm8cCroZ3WXqRskAr
v27PLuSUaQm86XK/6gu/OojwXkHG47O+lKNPp19hLI2RM36DunrsV4AkbjjZX7N2Mt7me4TsD7rv
vuPhsLVgX65agGr+/LQRm/4xfHaf+5tyLo9joB/F2TuJJ0PO3end3Z5pWY5dYKo0QiLnVCV+jaVy
zbilbMNvAaUND/t6pJ1ehaDayzoCMlwDOZj8tvBBAPM6exMkewiobfydtYhp/WmMus/stdK4NaVC
pPgQsBhm2l8MIwlRDDLlsLwS4e4Dgq3WmKAI4NTljTauAfbWeob+KD+gTcfe9gn4QNjFqQDbq0se
xoETBvWEP7SR8sw5VN4suTHgnkmZr7P6fBCA2r/P7wS31KMPcCBD+FAFrS1fH9oTi3S0Z4E6hNkU
eba/PVgn+xrDEWtMEiZDdjCJA3K6b05T8j49JPYYBpsB7zmoA/HFoNv4Uv326AzAjP3hAUu9n0fz
VfJuQlRzz+NhcbAyX9kdKQefLdtIGzdiyDXQY0fv4ZTQLynPdMnoaJuX5bHI/e2UX5gqMhF41D64
LzJn/EmP4IHMP3x53CzkEhPOkZGj2CJtqO70c3+ZXeeLE272BUMlzHBV0D2bTLSTO+h4U0A74q2q
796aGNEO3VQ62uvVHFRh9xB4xUeVt77+Mjm/gRvymtN4If4Qvv1Tlet/bE/4/xaIa7MJ+s9LzAcJ
xE2b/u/ryT8savLn/lZEQqF1VApXWfyZyFj/ZlFzKR4dstPMPxWRxl9cSkiUupBvEdzTDPm7ItLy
8AHwT0Rz2aap/lMhW//YclEpHD0KVVdDeG15/66psAqnAyLSljzyksgq8+WmzDAmE5ziBFn3WbgT
cHPT0fxxdmCgMMlLscAQ2gyue7W/3XZhYl8x965KsNZOMZAq6zsCmdSoifexqubAcB+xJ4Vebnwv
eLbDTa2eWiR1VYW+pcvFflTt8mMbBOyioo7TRadGrFfSqTvxsG4UtmLm/kxLozspKn8yZqKDkDX2
frLJb0t1oII+YojCxyMIEyNR/7vt5D96DDhOnAyPlgaCeGwYf661u7nLNCgU5cHJf+/qUh3hNh7y
BHG+g7OaKbh3dBBvxAJAdz5OU1g7axVQSR1V4cH/Npdg4tZ0VqeMC9xWYZkQXMyqOxpZbK+ui4g3
B7ylOUO02L8BYrOhHy/+7uK8/UMi/PcWDnmp/Vl2inMD7yMqbZkOCYT0z5/C601atdpUYmHmoeC1
9ypovcOqLQY4WZ6naWsiO2ymNPAABLfaqsTuhFp9EjhK9Oo51Q0zbBwBRcrueh+h4FNTWWxAiq9i
nbUDjdtrtc3Pc4GiqV5BHxN0deV65hLqOSXNrngfdtJR39oDYxEfVWBHRgO2Bh0bctgOvIfMmgnl
huW0CmFHrU4sei0UO2aLf5cCQD0C0b9eSvHfRWZqKKP/4fCwm8LQQyIetwQW0T8fnlEhdhkATHlA
zB11o3t2JKcfXn/La1IDvholkgCxMcHZezq/G2PxRjAeBfoPSel7kCkAGnEA7ZQ8F1bxhAezPRUA
jqeKjvO8rhe9zBIYrTZFzNjFFk33ihJ6fMmIHnAJsqxS8yDJiNJiKf2Km6WccaJn9fkHnNxiQNwJ
pJCk0J1YZnM8zT8ZUyvyYQl8k8w4SewitmBS80tJ55vwJGozso88PSo0zDPyFMwyOUrgl03Ogvzv
JLlp5C84WNfJprjvHSgwenaJEJ3sF/UsPOeY6a+SC1aAL3YBDOSgH3/+S9pDlx176XAfnnaSIASy
Dg3gSUNChKSIFczjEBf5WzLGNWVNB7oLuzVjr4skGy4kdFshxS0RY2jg5U/Jo/gxva8kVGR6H4wS
7GCQXSFg15P5CoMN53sTTculPfcHyXEdyb2QAEz5Z3VXL5V4JhvDIiNjJytDQYOESl/pQYvVF3a5
xNhBfYnclgDUecmvyQ243kFXSf6xhHRNmE1TwrhcFC7V6Mb1ov2A1jLtJErCIzY4ggVPW0RSqUHi
VgfRzJmuJUuPzYxFbJnZw4007NBizIUG61oo3UWxjZctiuwWxz0vwHKMqhTJ5/SuVu2tioQV8YPL
sBqRhNK5R0WZ7yVumvzY69XowImNxx1NGfLcFfbnjOsVqKa04MtzZjeInNkv8b7kl/OxPY6PNSNb
RxCxBL1DBmG4HzYRKhzu22FarqU3uNgAE2bNWSG8sNiJlGIKIxncYw3nWV9OIjnNYAXdn+wWQoTX
6laeXF4Gi+gPOa+AXNGBBmeR+6EPOpDlNpJhPAd5D+gheXEtwGnlFdNuX6nSHoF2ycuuAfS4PEMd
vGoZArsIftzEIlrggYjlY9pi+F2AwiKGkT/+cx3zypI+5wDGLgCGyl8ixQkGuTf1TT4ix63OHYoA
yZquSMiR3yxfn5X9yjiO6XQtf608OQ2MFof5Z0GPUGdvJlHUEy8jYa0baKOcdB7Cwo9KErZk9thk
9yiJfiNWZD0LiAL5ocj4IQuPLedM7g+6Ts7Q8JMlBCPugjSHcCOWUVwyEjqUy++xRx2EFkNO7KXC
Z4JfR146XdzhEsHyMtnXUlnxf9VJkm4KIO66UJWr3IbOhFoAYV5mnEB9P0kxiBR0SMyqlBAVB6N1
rixinkXpkhYIQSdhFo/0QQo52EBPxXF17xC7XVRoMiRHUYowZKaYmW1HpdBvazMhzoonLT8kZRAy
HKlWoCooAmIVYM2mupXvXQJgLQ449wZqSBAzayYTUP4IapInXC4R8hrReIh1GZtRG4eCsQf7zLWD
NEomY0nJxgL2RHLhM2gsCaumrR+k+V0iFx0HeC/AZnnpp1Z7bneA5G9VRiN/mxD9wtqRlFpgmQK5
gSQKystECsvc8dzrUJrBkSyOeiiBjzIsZJhqEhjNsFeyeDeENCPYKKZ7OKBRFl80iXmTEvXhEpu5
1O1ZHjS5pMnrR15kc9Gckob9ChASefXI/L8OrQGFyp18J3JBTg4pw3qJAx8q5zLvYZ24Hxoy43Xx
rqUdv4IE79SMPSUAErzqNIj7OgezyAqIrb6Z8pNc86W1XvrTf+IEHuzdw3cOWBT07zIr6ATdo/zX
5n70QIGBvzYq8SDXfIlkzCBZpitJG0xP7emhqkkmRQLUomKRVNKif8pInMdy/aOJUxhY121BPEp9
2hDyCCW9zHQ4Liwpdd1dTBPQYnOKtfYPIQzhmBfNk7xm5L0lHxLyGEGE3Gm/CXAa8uz2mXpVQ0iW
OqlOfIp6OmxmaOn0KLgi8faUMPG5HG/TyiBC3orkDSwvfCneWhwMCAyx65roLfLCECYiv8G3z7I/
0bdx62uZcVQNqHOhgqsGoZncCfemof98op6XkW/Ehuyqw6w20muIBOAP5lgVt5lX38qgNvkJpM5J
aoYkE1iqlDSrvWqsh9GpDngRTrtz/vkqn/znBuKekKqoDOi5lAUJwfgAcCziQklwXkR2LxUZfbTr
LYNs69rwyivJ6JHpaz8ZQ+hWFnKH1EvX+eiW/SSztiT3TeLC3AJuDkKLCm5ksvPDqXYqxw9JDJp1
kHASBWYbJ5HerV15pezVWRJ1ZEaWcNEfoMJSc1JpkYCZjACBUs37cUr2owcNXX6X/G4JjTMtgbkB
cQdKEMmukuKRwSClFP7d7Lb+D/2LC7MAqiADz8ZUar/idbiHVnkc2Oev+WtSUgMhdJTLhKCSlf+f
OYXyWEiQc1N4J+xI8pKTC5SlNJGdOhgwuBH5sUWyvkfyBkH5TGCF5NeUFvZydmitARYUzQSKeCk7
W9TXPU8eeiHibHj6YU5DjSLknRqIucxVA4u/5VcRHZ+xrkpFmHxTUnkJwv928u5N6IBCSd6FdbBk
+m8+O5xkwwlnRnV+X3XZeet43Ixee2m9zGnTBSvu5RpSZjQ52+Wk47Gi81C7GwpR7ChW8iH9hVkF
s2BnGBjMWDl8fdF8tR6+Ki+5WyjWglZ36Uet+6XeL8g/1T1K8mWIJ9ferse+uXMKYwjHar3FBPZd
mN8ufXEyDj0/H79QG42YkTU7qaNUEPKjps7dPtP9nLbk2cxpT+veo6HTxmDwf65kXH2V6A+LDLC3
USj3BNqbP9H2TOm66bJulmetH15wY4RWns9Rz1y8q17yQXmxiDSy7fR+BvOD7O1o7iRIki/qrxr1
uWLGk1RnChIZ7b7+NHbiIzcl8kbbRyqPCjaD2GD19AFd2A3sHg5ajlAqvZn7/deeP7Zrc9wTg7yR
7LnW0weSDuNNJxBJ69fXurfjJukCN6W51RQJ+yDAIV7aHhQLPR/eItozdun3Za1wdLpobbt3jt5B
KoONdT7WWUbXxQ4HJm5EKzjxLGVMYPbrb1fBDml14mnXIaZm/XZeqvbS4fFIzBVZy1KpaowPpSg9
+jHOhVU2xxI5EnPh5NBbKiL1u83Rnmc3v5/NlDzCNHI7lVhob2v9ydBeWhvUd9K9mk177juOiWvQ
5e53J8RmE+peF4mmOjYVEaQ1rnN7t8jFdMVFpnh33kLWPN7rR7deT0YOcwqSBTaIGhEagDKlzO49
HnpU5ICx8gb1dka4deq8t4vQglRTnzTP4CG/3QljOXo4HnzNBTfW7aqvqs4SWZOMgN0uhdGeYbPS
D6u6wFlnCWTZX5GphLu+xpqVExJr2I/IFS1goQvz2N0z6TnaBdt6k7jbaomTrIl1lcjoBEfMbasp
j2YO+6M0+Ige5GoLz2FQDgPVkvidelyNeklQcivc3wbdqbRD2bbXOOEGpjXivi2q9woeLQ49evdJ
ea/UJkd0WOqoKAGi9MMcGtct4qxoosb2s8VDMfxc2+itgIVfeEPzndUqlUldhJa2/lZo+gJ8yVzB
/rno38tJ6bA7GdrBLPD6FJuuR7o+g/k35rtEm/qTbc5drLkj6sBKN6EXlEQRbJkXsvVtI4OEL1f3
pzJND/oOMLScLCfcl1+milwI2h3NwDR/QufJHleTwkep/HY6eNY2jRTVZDKvcrIXreNPTQUA1tZj
z21/252+B8a4ZKfVIMZ6GcWTNrFQqFNLUYcJscomws5VGKjL4iaBqmCPGhxOhxNIQEmgJMt8KCx1
Q4Gld0dDMW7T1X7j0nZDrR3qeKTpPNKCWGo7cnq1OpRz/pQtBQY+kIy+oQ5PtoMXIVvNS1NPWAdr
PIDJgl+vW/mo3dDddvPypWaZCKfRQ47vphzDhvdFXbCltJFnjxaMabkH/J+Pnd1sfG6i3TLGA7hL
DsPOE1Qv0ai1hROM64DmVtsA/pJz1iGHwFS83AI9Bj6P9xCnBlgkbendAwYsagbpzUhCbxu4o2rn
RV0ykJYuI8hSkE7Qmr92xId+XqZKhNP5INYdfxEs9W5LRKwhBAn6pFDjEd5M3ih9mOc8N+Ei+T/v
i9UT3wkuJSXH/wLfD5Ze/zjVHpeOZffhlCHk7qXfsSrdg0gSL25b9gczbRndqzBmNNmN1ZEbtwGB
8PuDY4qOsVrSh0rTzcEmMK70qAO198aY2xfKRtYEgrVteGxVXZNGl+UXBkrDUY6NJv276VfHN2q1
iUT7bnSMB1OjCBAfXBaVqQUrPnKsjOfOk4EqTB94SCTRVENEoEPT0yo8Co0vbzULisMYb9VFgfRw
RDZYJY+mQ4GA2PDZzku66g5RUPtQMH/JPYY2vNdpTPobexvOw8J2BeUsNf0qPnvHOpnTyklpigZ7
l6Fc7UyeNtxW9Obkde21t1O2CVSF08IeeLo3R46fR41ZO5sWugm52Wu53GZF9WanuFlctaJvODoF
6T0pHJN0BqWcp6dks+wbgEA3RsZxyo1Evex25kiOQzINs5IaIUc8qdOzUUCfrpRsJdMGIGmubbG+
JBE9y5LHpkrNKG9GZz4uyTAdhFZvkW7w65EeznaExbkKFF1QHqXOedK3BAQ/Er9e3d3I86zQIck8
Zt8kLuauPG3IW4hdbB3/f2+5bmx9yiRJJlDrsJdorbSBuy9RZbbHFO2/q0qzYs31tx8QK7NH0W5S
0EaV4pzq3HzfJiPE+MME7SHxJmLRzbTwM6//KBQkgoZyS27Eg61SeFncDTSGDyQBknd+FobyMffL
vSG2h3HF07BML4aps7GfVS9Uge5tTnuT85T9+a/Hhs4wgkSf4y2/xjWbqo/0ZOE7KeyO6/UhnYYP
a2JkOIJiXpp4IvcdUadJKeQBqKX0ySp4VKVJd7ZJg7RiIs1oEN8JQh06N15UOryjhT92XNktoRTK
8DFkRiTfC8IfXBc+8sGoaA5on7iFKdrnpHmdeGRjZj3IfV1dZSejnUB37Xf55561R3Man3B8j5MZ
2Yv1Os7jz6dNcvG4MslYUkZmKSsfY+5kYzfk+bN5r7ckKIDd5BIN0mXwaxyKzaa+FAOxayVnZtDW
+2mfv9VheBDe8tQq9yhfg1JrgQLskeCxugsfH/2rm6SPelOhput9b5/OxEmmaJv2YIGVsA7gp+vk
IF9vIkfAE/Wx4gh5bflKxkQ0mNM9RXTsZAo8Q3JLbZ06jB1dWzy48lR2EGjxqOCtAlSsoRPaXybc
lbqTv/aVdbF4NzPu8pmXSguGiLa2BdNQHeXvKngdmpWH3CtelXH4kL9jxSzaAryaxf7zffJ1S5ur
TuOimYrmUX4BJfONRcMR0R1uTNbBoRHPq2lkh00XJ/k2imx8UIwlShEzVrobjbVyX3fiNZmNG9b4
+6VGTVYU5OfkAMHect6ZzknbSK2nVnj96Uz/P5gM/Ylv+D+TPR2+muu36mv4lz9Nlf7tz38d/vh7
+tWEb+Pbn/4S/SCi7qavfrv/GqZy/Ld/4V389Tv/p//4V9DU49Z+/ev/evuk6A+zYeyzj/Hvh0W6
57p0mf+LCdNb/7a8Ff/Bz/x1uqRZf4HqYqiQBoFQIa7+23TJ+4tlsGi4kokEogR50F+pVSYaJcSG
HoMlKVUyLf7prxol9S8Mm3TGS7bKUMhRHeufEimRrfhnuAfGaAguFmuS1INSFuj/Dj1Tlb2KQdoR
R7Man3nlY2bVdbCXDSMjKLjmmpa+586er2XmcNwXN9hdzBp22hPFarFmVmANzG4gdUIbAqn4Q024
AYIe6pKBlBs0jp6E2kZcKZGCx27ktuj27MZpdqJIt/K+ge0XLRhStdLRQzjzobVQpE7jalK5HBvM
g8HiWl91Zy8Hxrojub5rBVyfIlXfGdzvdYadk8bRYVuWo9WtMBH0CWwoWb292gXGYmHdXosHpMha
UzyYE8qjOUET303EoV0XBvgku7yo52U8TZrGs8kYznScfFspXxsxGCFTIHYpOb2kMU8i20zXQ8PP
TvaM4dEQTwjskUc1c+xg1cArYlyZRWZGuFEw57OC2xghhUrtQnTYpeISPzVYDnMzRDJqkx7Bxk7+
5rm/BoVinP3ge2Vk0l6N9xNj92mbx0OjljhfbBghc+Ylj+zyH52e7GyZP5bUMaY2IyC/4Dz2inWc
S05O0euA7ZQnkrG3hWG/tzAndJsJsYI7oKlG0ks007E2mJcoQ//UVWw2U3tBG/WOV21ksLi97Rkb
OCVLFTwv1RyOm/igNp7oOXNk83Jg5wXH+dDbojupw9r69kh0dsYT3VETBS9G8gFv3rxtU3ob6AYL
rg5Bx5HshxGXD89B9tKm0O+VbgL45/EWSzQ3eTu0fm4xitC68ZuPZrokbKnJ1STY/CpM6PyNeOat
TRN2u4ZxMGxo7UoWmwzkNzpzOGTX5Kog4HIbXJ6Utt6yCxnem8EogyrZIq0bduQxM7zO2rxVl7QI
k45t3GSkv1mUL3Yzw9Ez7W8pvYdZpStZm0gcOsEemnCgwxQZ5foFhTEcqHd8zqwXMH9Cm8MT0Rgg
LSiKYKNTNh8ORVWRJOA1bIS5k0LUpJkzXNLJhxt1pOrrci7YimmFNH1jgjP2z87qLne0/DCEvolV
BNxZ5b/H7qQnXCrzjlqt3MRl0lMt2up2LBjUYLR5U3Jr8VFoESyE8qfXcFaMbVCmXRktrc5Jt4Zf
ejnS2E6rqJJPjl3wPeAXdctdD9pkKfe706N6ybFofNlWqh+alf3/uq+4xIxb3BQWVk83D1z6AoE5
MlISxDKznyNNy/4lBvGrGEZ/1uBfDA7X7GbIq3hOnoe+PSmz9bx4wWoBpPBm8jVI4yjjshcR0R2H
QtTt0S6B7O+NHeZ9afml/qLm8BUofw+zxCWoG1sHpfbLvNwv9s6c/F3vx1hbDrPisuOUuA5CNJnm
OONNaW5VMHXTl5LjkN11ppZEm5rlSsfI8ft++M6ylHF2Wx93lMrB6Nmpr8wIqnbGM5bwvgqFoI2u
WkXoqrg4JovmiNpQh0w4ezvmYH7WLvqpBnZtadn3XPLBNrCohugOlYt7Y8gKj1hsPuqgFk9GOyNW
J8Fd8wZ27NIQTd3JDkwBv4J+y+svy9lKbzbGzuR0QjMpOIdu/jxmDfoS4Pp0de9ax/mFh/q36Ps+
nhzmkolm3gHrVfmVhBKSBhCKtgNPMVQrNTulcNOxqvf0CZiVnd2594JyKlh0tt31hQq/VgdvajOb
Uif7AJ/5F9uFLe6S8tWpjOOqWNmFm+SfqtiTo7UsyaFCf+gX+CZ911aepkF5q/PytyD7LZopTbn7
GKQ23AaIDFrcltO7vcBMEK4TtvbeXdbgccFtjk80NqzZ2w8b4BZElHckCKZhnhBQOqYhogF0sR2L
5Qhl7MxGfD6TPPpUuoqHYZDa11XXu1b2j1uM3llePioVn8srUjDUoedBUTXrro7aHn/qqtr+lK08
66biiaZ5itxfIMjlNYb5aSejzd/25INOUQGHJkGyv4du8eUWSAiyhcaC0bPncyrlruztNvDcfgwW
p40dM5loUjdVMHftTeJxXydb4ccJdq6gU1fQRBmulmIJahwwUZ67Q9gpaWAa+xBwh9W21dN0Wt9W
4syJRTGqwLXL114tDptqq2TS6PZh6Nil2GYuG4HrA5Z0hRRzuqStMh0L0YSEQGW0SUYUoa5hBV7m
4RHLf5ut0vt163A29B0kTaN+pFqrRsvuHYxFxRCW03AARYVImJ19YQ+3ljM95Lr3plcLGzMDjaFF
t35W7uoanZkh8ESOc0awqF6wB9OwgKVqZNXoXBX9tcmtU50iOyFwZg+bPL/eSCfP1vbBNMzGb/Bl
waAx2stkbyO3dZcLXKWk6RXZocolvkcjP8RA/JQUPRJSevfO7rGgzl5YLkpOyMT8QZ0FaislUsqa
bIAgKDcwRtAjsUtaAAok8bbTD1tq7fFc3I+rOwbKnn66XTxmqUFYEj0sd27ZyhXDx6x5l6O9PpJu
s5B/lTu+vUiviINRevQ2llf7zWVTuCoajRme61FOn5DHHus8UMTvobHwgnCQc0NLg10BtNRNDBQd
PNW9ob2jLbj3GswyZuM8JRrnT0tZcyxteJqZ9QwEygtLeyQbmIcPRzrwvOWmVYREQ7Eg96NfqLbO
DZW+lT12xVrtHLbLaAOrbbzp2+FyQw82ks7Eo3QMRFFEiV587NP6tOXmGvY7RUqeW208edv9lu48
xRq4t+tQYrRMCjPsDdTIu7Ozeu6i93Xh9Ce4ZzjumMefF33BtFapXwoq7MFbvbjGgBzQemP1djck
ezn6YpyPfubMv1NdM6IRkyuwpIPD/TZ61AnzKrEozCf2UmXqalFWWggADf1xUJezlod2y952Gjoj
XvrtIdNJ5svIFwAQbNehoxgJ6yjOlBWuoPBAVxTTc7KQK5BZX6qh0E+fF8BiI/Y+1D1QkH6aHvqj
YPDMndzeeZjkEtANh8xOtYi0Jkx7GK6NkaybAh03RsSD22u/EzpU/i7ETZ50TShAcFGcVMDoKBIC
tCTDGb0QTmDSr0qNrru21d+9bWYPeVlc6IV2JxSuyDndyguHgc7kEVcxFNrr6BCpRGvxqaqUx2Sg
tiQdkfXTcO8kEW5zdELjmAWreRJSyvKgdoyXEc9ohBfp0NgWiiph37m6FmXt+DHpiDUJVXTCXvve
tcoI8rXlGZq3wQCVoUv3d4yuOO+EE6NQ4JHFjgJn+vjRLjxDshSvzYZf71aBsZaZZLcpYiDpuLz3
2uUF+6h7IvexMuZvbRY4pAuXfOQ6BTtVMakBjx7QT3AisNci5EWBTPQwI1T7liOWhWD9Pjqv/6YA
QmuWO5GhjJa/qLWArI4waO8lXGTX4qpEjVYmwxYsU2rFWrq+wY45e5v5PTViOjuT7p2sDQ5mvrmY
C2xlhgjY+WzNuYtstMV5UsYr/YRVqe56bLHBsGxVaEEO9DRuwnlbiBPbR1qoip8MA/ts7Ia6UFR4
OehOq0z8nkrB4wpVLrk0I26H9sUoO5vpEFWCu+g0Da8ppFCeCoKHqPTgyI2BkcBpWmmQk1R/txQM
kfLK/VAc9kKt1qwEGHoPTVVS5Lqs82y/Ild0atTTbgsqphdtgRhrG56XXSYBAYRA30efkQiG82jT
YFdmN4K0TmdePG/asF6ZCl3zscvDnUu7Y5hwVuaFHsu2PqjAE+nSMOnpV5DoqTqS9gWLE7PAVKq3
oGVA3nCt7c6vUk/MYzvO8Ar2xyWZ6N1uA1M5kAb+wq2/tNDFPQZfl7OrKb47lDR9bPPBnJlm1fbn
0Hrr60IR4O8wCBZzHo9bpo/h0Hb0T8fuNbEYR3sSmqhuFuZ4ev4EoU3BhtkxaAp6mG2rAvqhMaiV
iUuM93QsEwwqQz2ImCXQi0YkAsGw2uQ/CbWnhmwTvLZHZp/YwRGwpZNysSZuPCWSzz5YNS0hUcTN
xq3WwArwK2W/GtSOoQU5tEtbtTESrzW0srwLtjG579v8d7+TAldluB2TtHyqJNMuRwvpqvOr1Si/
qi59xk7HgozL12+T81QNbWQhBESWZ97aDirobs1/gZuoYsPtnHNdNcbJckTmm0Ca/NIYZ8wfi+VX
NGOWZb5YFnUPM0ubGA8ykGkaJOVrniHjrMSjylXXzZSkbTqiw+iTm5XhWzck+cUEWHjYuo+q3awL
12J/pEpJADBZoI4uywLVPtxN4140I9gl2EU0srst4rtOuTJe9E2HhKS7Nquip7WeLZGb75RThji7
K2gE8PXVHWeTME6WjWAu9Ut9HvTLdF9okxPwvjn1Ud33Tzrppl8yySZczQ71qbF8taV/NhmUO4uT
gHryntaYsrJiCQOiYMkUAqou7LiBNjAH2LxHlWb3Va6PKKVZIXzdM94ntPwLQYJ4QzzERs6MV509
vr+3ycXS1Q/D1A/YhMtz2yO8S4s27iEOkbd6N1nqA+zBq5KtpZiwtRfs36yONNbts2Y77c8OStPZ
td7VxapDlXBGn/FVLNq2u8oZXOzdpN71jhvZGpExi/h0e0+57k226yuUzZStrAIKYV3pnE/FTqkm
YUx5Gs5oUg7WgBxrrbXrziwAvaxWjHQKN4GPnm026+stY7Tp6hZROoCMRpLsQEF+KQowPK0cPtUm
60JGSJ+qa15sw0Z4BDQKxPIWgbR+YQ3XhQOHH3jWHjSZ07Antl8s5ApspakLd3rc4PniMq108tun
g6nSytXLuNm710bB5IMJy1lZ11wsACz69Xy12I2FrrBLOAzeU8btMBvVi0Z+5zxJLlXlIM2naR4P
B6/a0eyaWCOAmD66jK4Vu2b67vHAnyZDB4jXA/WXg0ZUWb5lG+BfPONKmCe4Zf+HpvPajRvbtugX
EWDe5GsVWTmoqpRfCEmWmMNmJr/+DPbFBc4x3G63LRW5w1przjHL66ToXAiibI0CBX6OKdn0dB5C
XoD+L6341XF+x4adtyq7bFMHg2eGzVsfC9IhKapXqcYwN3EQNMdt5o0K7ZAQJsy0wN/cvIVj6LpP
pa0kHjFooMu+q4pkxKERz5VqP8qm6elF0UOwKxmeUjf+DVu1ItU+PiBb+hwnxAaRyFp/ks1pJFgs
ZapI/JWkZcXmpYUZvY7ceZeOmtGRzlFFG+1VG8itrKGdmK1scMZkT2Q0u9jz94OgjdEY/XE0gltN
95zMScoBu4XvtxznuQHxZTTnw2QS1MksdNPWuJeSnLeUq9ufEzHt7LXopFC+eAN0D7/1UCGoz2YW
K6sYuGvjWu+dk9Dij7itMbr1U1oTKyXIt6JhgJMKB150kDLYzptnM4rWkmDHrqSwi6webk9Zfic8
SE9fFvLgTBEd0WrjFCrJoVWerWehQT1p+eQSQT3awVuM2irbAGxN16ifXX8eEsq9Zp7QLZBAbUem
B5UJu5zSZJdx8bS1BTlk00gqRKFOXLL17rUaOwfGXPPE1Vmc9QFjhR0M71yr9oVKRcBFpd/VCigh
p0kO4fKBJ/05agd/kHyEpqHezISTu6f/QZi3zZXJlA6UNtyPRvmhdBqQHjwoJIyE66iRcj0omQe4
ZfJluDjfQk3zDSOb165iczUye5xIjXYgPbPchOYHhuIn3OcjYEeGj+SoNCt0J+XaaWL0WemfUsEe
GOOBvkHc3jqNgPsGEM3AXpMoSM5cJwt8p7NLj4mAtknH6d7UT0Pg0rY00BbrJQepOomLSMkmRG1f
pA1qkiQRnlEpH20JsVIrgco1OeGWVZwBM+PaTCWwAhU9ob6veUjV5b+FWdb6oY9HZNgtQ2cHU5c8
TYuYBZSxXBUE3FHp68ei+CwrAZpldpCjBObgd7xcLMMWwV0TvariOBFcK2jsbru+/8rMCEijOp3N
3HpKk+DnM0BEeagL67VXOW30yUScpd2bRPnpFtJJ3VSQda0GdR6zERVe0FnYtuqpxs0aYrl1KzpU
fWqjEO19y5D32p5DSg4UKij/tFUlEVWUKl/YBPlJDNkvQR3uSVOzQ5yJaZVrlo6yYW3GDaVoHR/k
bEHpstSQSKvKN7vhw2mY9A1y6k/ZtAAVe2WTuAMNnhBCa9T1qz4Lnmklc4XRWO2QLlcA8ejNJRSp
g/Jsly4roI0fktPHs6yWbNnxi6dFpJ/uvKfaRIxsSppp091QKZ6bKS+9zG5XTY9rIGtuapLeXKf9
y2tchfYgUNoMgqYA2aiGBqxJZDC8eRUt1EcO/ROOqpjRDXe05QSHTABqJ4De1g2YBRNKWSZz2is0
FxQ+5lm4wyOrqTuV/8IiAQBOEUiWhhs9Z/CamKLdzMmxDRMD0wfNOMDJk77pUFJgN1KIULVHG5fv
rK8sE3dpXAfeLCwV0FTuzbE9eu3ck36S8LSqNvowZ8NZZ6n9AfOdjpNIPlQrnX19yPfhVOq3KnS1
m0k30B6iW6ztUDm7pYXesLH/pNNv9JzOY6uPPqXO6BmD8xJSWDd2Ua2klV2rLH0k0P/8GTW5aowe
C1XzG6x6BQk3m2gIaVDUCfm50DwCoXymgcsMvLMqnzgfHb/asEwgUWY2kzp6FXurgfQtUK9WaBLo
G2BZU8FLcIXFoxh1w90KZu6kXfdjJRNOxiIDkuRkXs3rxaA5J8G89fumfCSWO2Ph1TNPXNQGyigC
j2ltjO4jQ+rUSnNb6uZnHEUV9ATlX+bGzOQMsQ6LKYUdR+0iF3VAk/+IabgSz8SHStDZCtwRgj55
tSBhsBSwnnaR/jqGgw3uznNq56eSKlS9utm4w0xPs056L3HOfYRPZa7Cb7dRn63azMDS0KgtlFlw
DWJiYBqSPoOOwRo15bri3e4FneZcc8d16dKu7Bntm6+GDEjqsZhkSroYiWQhzGIo/amxnvJKnsbl
SK6C3GOwcDUT9zsaq2TjIpuYSvYKh3W2toDzrmoE6qKwmSgELcsvJH1T4uUJQm1TqdYIWyfAGKpX
vwGK/LHiVAO5wB80vpU5wEhjRv7UQfTtqKv8LqSrE1TAMng0JTIBzDctunlkL1+m29PZmEZUezOX
ccvBip7Pz1nn/rWqDLc9fPK6adlta9VZB0V6sTTWxRzK2k+QVdEJ7lmAGka51nCQOOYNdpi4w7hi
Vr66tH5wr1zt3mIF9OBoJX0+2/llBsituHjhFp2Srz5jNjep5HNR+VIRtzGCQy9o/gdm/WOZgDlz
Me4mrdrVvUHeyGzDimaGQgdnMzgulysVCpNqs10xC1bM4K7JMt7omnNqg8x6dCC2LRyDSaXvdVuy
w04EO6cDSjf3rx9q6xqoxW/bVdXezlSTx4/V0tKNl25I70aJn6NalhkV/9aW5m8zZ0hi+1c4kTrc
HVKdZnxcB9znW8Oa/knUZFwxprdMnwEQh/Aw+NKyQFJnKL7uNua6F1R9EOzg8Up51X7RXq/dMvc1
Df9TgHiMZl+BA5O8roE+JC+j5EyILC82Xoqu80sqDfsxKS9JCL8Af7Xq2cPo5cGtn1E7X5bZNHbS
4J2WQfEdJhekm2sn+AU/soJVc9fFp0j+OnVaw5ZjsaDLXeF0zq7mUG2roOLfzvvALLk/U1Ud1ekb
ofbUuliwgPrJVPG0nkDmmEuju0kbfW9xFU50IsjZwmPxyezdLG1k3BDPWZexvNQhTgZVJcisewzT
z1B1xhod9hOKkmmPtlTX47POdbdXBZjUnkNUyyRKvbeyPYDP8YXyZlbNnWBwuSShX9RSQ/NEicvp
mngWNVgyV1e1Q3VMkWparJTQDJdQr88MAFZX+26Hg89C7oZ67KdLwopNexNKnPV1/WVaGYJ8Ay7b
NO75BpIpfF+LIf42aIk7bvSmtS4lYJKptDGxvp9yxGktLIdSgl9munRzYgvPmKb+6E5FxvJEwd4q
TCD0fTpeKFMQJDFoq5KtCSl1paoUUP0AsD91f7P+JEpc+EO3LepmogFcvYmMO18rlUtqvTZpN/pq
d0imeDdWIYhg968IxXkU7o4B337mLrYU9MOlb9S9ksYeixe3v5gIHRPwKpzEKyA6xtH3PKU7q5ko
ZO3pfc5eI9v0eI5+o0g+QVKFPW64HtYcwBnKSqKEzjEAJ6XlY/Tir0AGaFOAmJVXpmR/qUz0FPZx
5rBF8UoVEi7JR55iMG5BNrP8WXpOMEISbHKap9wE4g+FSaIM6WkSrRnW9BgdnOqFFvs9t9mxTke/
ibqbWcV3mjQjShxzxAEwquvGMF7FbD9PCWcTjd8iW+zTyDntbiVTwavFr5X3ECO9wrUa7GVWBl5d
DU9uhnHfhCDakw/Et/uosd0XdfIVbbU8vCv/6NMCxJ9VDiFn00rj1SzERhP5IalSv6CTpfE8Ex2c
yN/8KnpkaXQ+FI90bbTrI97pLsu8WMX9rDFNrp3NNNfLvJOPyrX8IqzfTVqCNr0qt/qnB2fNBDKG
WZ5CzDSmz9RoAwQ6LeBzkA2S/6QVw7brKDFQcu6GykWw3iIzSeq7Ymt+hct8cYfWjb0e8vaOH2QB
ttGgqihyNwapo4tEhgvFxNPSPjGGjpGzke41je611h8RkZMYYx1yFMW2TtwzsGOtgZN9UvMPR7yQ
IOWPxpduoo7p7ecW2IbCc9U5hCZAAVB6V2V2tCrjqR9tjeSA+DtbOqZDrbBlFCpver1GNoNJwfKd
9qyplXZ2KsmeQiO/TdvUJ8h0Tud7ExyIU9bJjdNETXuCQcS6JbgJW+BLVvxGLdCTObc/xWRR4xf9
MR8BI+iy7k6509xdp3kU1LJcEZFZKU7kGTmhFJoi7rnlvidMq9niAs5OI7skhsPKZBDXmhvBtaMb
vnUjfHNtugqmxPsut+oapiklIdUCLIyB1BcUWvQJad6sCTovoMV7A89hPM8ypNtn/cyTB1kyzR61
JMOynjHxp3uQKIKm9YzGMQHyzsyVSbCZ5+2aSSVkRYc3l86mD0ztoYSfBOVRyKxG0bxHHH0Oaoqv
oLlKiwxX1oTdrJY3umay6LbwQI2XXll8F+RvyS0lupWesSI2NqSAjTUeYSDHcoOrpjTrXctuijk4
DK+ZcqgG+joD1xjCL1EaEyrt0AbElsjmZ+6yLyY+Fq8JVFI8HTtlAEkfVuO+NncMyTTnvaZ/oWzL
lBvNi0KISPoGCcFWoqPftDCw6DzGO6W88tGKgGdo9wAm4qa5mWZ9dtc123vAxBHzKpKEf+TXIBe0
/yqiEZN4YzAl0fNLplzVrAXBaHhd/mS0bUvUoHyhWvOG8FchpiLVPl39r9anfV16iBwluKp03GnK
obbPvVK+qzFa6nw3hLeChv+S9Nh3486MlwkSQ/QwZN9KfVgZYvbHsiYkM/tOpD9lrxzBDWBtdMhb
zXlOYaqFAAbjTcWt8wdtEKZdv6Vk7dsnt3iXjDFmo4WOwYgOf6uGYTfh9ubMh9H9pkxfcaioUBmt
4c1MzLeql090ztdmJdDmc8lJ9zA16ULFKW2pReYY7QVI64BK5GkWDPP7cp+w61oDu0O7eqv/GPNm
ybOpP+LhbIeb3vrHlgXUN1puvC2bLTCNjryA8tNVzsqDoByzpLBOsvwf2uRviT2B1QdlqLbkTzla
kAPNW+YeetlfrfFV2664GHzyw8pc9YeT8nIyH2/aDfYQ/9ev5moFuGGdnlYrpkUnjHH7ym82zaby
5630gp25Ck/Ue+e36brVH5UfbMC18D9+MJ//76f8yJToTX/Wn//7V6v5vlU/tsXbb/H2VLzds7f9
6r+f/TrP/NKvcSfj8/7/Pwue7X8cSsE/YkAAltXfeXcbGF8j/Ui/Q4X5WqPY8oQk3hO1a26HqaEL
WgwTXbZiBTfqWbGXivbA/RBpZyu8IQaW4qoLbxxnnbTqXUDdEYjRyybx2jTTuxtkxEfZZwefHRvK
SjFu0jolgnjxgSWEHy4dgA7NwbqjDznmP/KDKe4snxx6V5y91AnkkUzFPugtjLGvSoaP4eHUdPvy
FwW2hZb9NIwLzODDwURjG+W6RNC+uPfVjtzqkzk/0hJOscrYmdrDiM4Ggnhhfrj5w6jiFejQDGlA
48BdcpqV6O+Lc01fCMWpesmtf6Ojrmv6GdUlkU+F+ezm9BPoSSKGBk2LKtlvOpw1x2nmMncT1WXk
T1VINRKeKZ8jOmY5DByr2dj0CgXI51vtfpDpcaSfAz6oIbkBr263Yb4bh198bVzJzHErhtem/HIv
6RlAiEQlk1FhXOzQkyFoHO/ucOcxPcK81dCPyRyRtxYXLnv/7GW6X4iD4K4nAP37jb2z1G0DMi/i
gZ0gAvX9pmGU3xCYYK2jZA27NU1ekoFYVwaTdaff49ZBKlDcHOWVhAHKw6D6s5RjfAj9KHrq+3Vk
sIPB/DxaaKqyApVA/NwnD8t9G8Ppg2iQHe29QNVORPFtZubADgDkUfW1sEYk/W8aInQL2opjn1tu
Gz6Wr4Lu6RQVX/8BF7kiI6rYuNiFsqC8FDYIxxTWpPwRSuehOqJJuAtn2A+t80ZG5U5x7V0+yXNY
GuBIPBownks3IwgHH4uE1xXln67LFvDD5NPe9atW88XSuYICHfPPBReUrITCo+Yr4faPJMIQ/zmU
4dlGtJf3GIXp4o4vNZFWXYcT46rSx1f6HGAFN0IoE1ZiR2s1h3OmfTCJyvX+bg3WzR47igvFPSRD
f1eV4E2bd2MD2ta2eaudlzh5qTNnM7AT1SMEJe75tfWkGUyxnnRUSXJ+lRWUpXOMtF55aaLitZBP
vJiCk9cYvECrHjQC6lUobcQJ84qgLVrWhs9Eca1U+NIIy/lIF/nKIZr4ibmNE2PdF7wcOn/uuwj3
YfFsDk/yqouDyzwOl9aHkUJuneVhPo9BugbqwHvxMYbxyuUM6Eefe7deXakskuqpUB5Rf+qacA2a
Kw49Lf7lCthFW6nJdcn+ESP8m3WfuztZXDSDdmJAOIUd1ktoBZfWOa8OwYUekRIfYgjEIYinca9R
A+jAcmxUhlX0vCa5gpoE1IND6jtt0fxtnngfzUNf2Nhsn9VVnj+7gDKcCXOQyh79iynai+RLPWVo
uT4sDtAqPbqYsXRE3ttWBd3kHlRxrjn96bYDVno2rAuG9lWH50KlMXFMDU/7suA72cG3JDBn3trj
34ibO/Nc3OERIs9Dy9Fd00FCeDbgogfc6PggSln0ruWsjOqfGd9NgQtI7kznMHIrQA+x+En3NNps
3dnY7V8K2ERvV1n4MMc/m6yOY5BdF+q7cjXobNnxvQuPaX/g6k5Uje9QonN7gQundk9jemzlxrA3
bI9z+Zeon2F/0MINWqntUqKsBlDs9Qnb1YrL7Js3dEwqbZAou75AAsgdCktS+VcWn1qG55Rdd9zY
VHesF00/tvTo0vHVyd/R+tDF1jYheVOhx8oOjJNk6pk2e2YxMTOQyj2VseKFClE6yJWeSiNZfpOO
mBJ21SYmaxwrXVPBy9tr5mEKJ09Ux2Ty+LCdwNPphpoESdABZo4wqZ7orsx+Y4sCPiD6KD5XuHzK
8GIrHhkqTrkrWsCAJ2vapvbe4DE0m9hcgwkxgBVZPq8Kdp1VH+15ZaP2n5ZGa17NydoZSBcaFol9
yVlkUDrN5tnqvkd1p2jbdvRoqkm+28TYNNYO151LeQa8l6faY2POxVY3T/PX1O6z6ntAQ5RBX931
8N/T+bjs97MfMkJutgOX2tZ+01ymK34QXBNM5yVqJHvL9zkMG+G8O4tmeeQm+q9f9tTgJnRI/a1v
t7vUfikVserByunMHsVVFjeT0Orh3Ie/InnKsXemOCw84XhY4wNl+YPd7srvqcZdXvt82xoEtaJ9
HZN/1kAluiNaSg/2Y3aZk38tU5LFvOYRz7oCh6F7feb/9/yURcJGOicOKGKmdPeGJmGtjFR6yXlQ
vTn1FUYjg5mtzBQ9Cyufc2dbFXyOuCs2PO6S292wQWu96SP4IZiuZt9B5DpvsmzP/VW39lp0GNqj
6W5oiervk/OZd492uEeTh2irEnihEFVATLbEZp4hwf4UycXmRGRs7lioI9pLH+yyFq02sh2B5CCa
ejwjTDUV+80pfgv9JEE5cIACEsvrO7/bUJgz3zvtpTHPnXucx2nYUVztwAivzTNdfYBex0bne7gv
iMQRb/Q2MHYFnQo++6nQt3a+cUKI3Vuu12qzXWycyDYw+NubFidLeME3k/dH2T1iHuV4i8V2cR83
O66wiR76LbM79slS+bZeUC/mI7l4pxG62/iiANiMQnxa9EedexuTtqFwaUcdifeSMT2iKOVmJH+6
OLN+KLbanCqHD2M+zYQAiUMmT3r31pfbtN03+aeQ/4Z5Y4Ubnpjj3lp5T2kZdqchIHN1WcKN/dkD
5VjaNsTGAfOcvypt73aMDSwyH8LLBHFJPCHAa5tXIhVUezvbbxOQRXCfvDZOtdeHjatvE5ZlRRB5
xvyCeSjbCL8J8F9I89dQ9xP5CbzlUn4o507spupso38PaXLssAk3TzTv12G7lxjEo/M8erbu2/MP
RPiyfR5jkoyKFTGCkXFbwgqy/MHS4KOPEeHBDm9udf7gW5X1uRwpqF0czBrWm+RNBteieGg0lB3l
bIGw6/EVB9PbSHN6Ws4mmnQJv0y739ObGHHwnzbn0Cy3JBSxpxANR8WX1Ju5OOYOU+bWC/lPBuZV
fKzI+OpV1W5oZsiU7sfNnQ8uTiWHUOh1uVca0kNMRpTbonqK800lNlX5WL4Ne5M6u3ZQDgUAyCR6
d8tH2/1E0S0HBZVXVIDRGdu7Tt3cmaRJiPcxCk9Wh+P4ofDlOulLJiB97lSxc2+KBVCdjZuI0z2L
b5SXKHwu+u+k+m2DR6VS3+J/59JyiIHSmd/cZfL6OVefymBYD/Vt6a6o6pNj/en2vcje6u67c5qN
TuG/CPhM+yehFxZOR6FvKbEaSnckmuat4St09o5x6uDIhDe7fbctLjiUMAqFFCCFU8AeXtpfQX5D
xtlOAOJsuq+ZtbPwrVcOBX//ActsvFQspWRCFf0GCIkBdu1D1uFHV/gRniImVNk2d39y9c0MtqPB
R/kUJQzmgWsvNQDbWaigkP2tZzwESraJoRPS8POZ8tK4WQIafgamlXwENTVIgz0gdxhZ0x+gPXgs
xU9rPGtcAA2VoDtSTbjCrQgT8WuAKIRlmGiTO1IlMw58x/ku2m8R6cepvuXBVmteZdkdk+ItzT/7
/MHSDXn8aUfWYLbJY7HJExiAOR1Jq2s/egfoZbnMW8JjDfKkZiauVc4mH8Of2Y87hkbVn+G86/XH
mP728xfvC+dnkNJq1e216uigGPQdWm3qm8TrXfwAn4lFs1S0FMdwKbitNulLGt9j686TaGk+KyyP
DOrhwo6kTZvtLUi4WY0ONFubrrdEEogRJzA52QYdj+dquKK4WLdo3SOAGeEmQbeuBt98acUFuOBM
xMK8q8p/jV7sE+NZ5fDoIbIaB4wJZzU8Oulp+avTt6FDbIFtWsb3pXLj4yq2dtRvEhBg7Jt2s9eo
ubA+ujdhPzFEbTgRs51UvomzQ5N75r8amFE447FkbuYCesh9Ub6R6+FWPzky9Ti6u8OnhtyF6Ki5
pzfhPET7ZRYfjgm8nSY99660yNdFCKRKRwlvkvkwesSDr+P0JDJmj3WS7TRd+mkwb5DvYCyWZ202
va4XN6tFrhmr234ByKq6/UDatqmBLAZ4sT0iJBbfh4+mdNsiu0uKoAa8WG9VWkj9ZODgcdFXYrrv
ljBPQdms0lQUaF1MPC7Z5BwVU90bqrsPOvgKYc9W6fz29nvMXJXsKFyKKIUCYR9J+lgXGsVnxmJu
W/GM1dUCmdl9KXj9EsjIVCwaqrIAw6AprV2jVZC57jkNzCGk5dC/SaabWsfytcdrp4mtEy0Qy69R
clVV+0OhPgd1CUWVxhN1QxYOLJMlvO8euq9KeRhSDivs7reRnvWHgiJSDbJj5xrW3giuncVdwR4J
W9GjHC3DXyfFW248yvjJYbwdjeYa1whtA06H6hHGnwNNw8nEap83Xjno3P1nr6A61dCidyFYUG2t
aC/6cGvKU4ZNIplODjO0XURqwYpxEzojLdurFGS7LH/vpRMxJ8qZUJ50OjVpchHJc576oTvjSJpP
kfJtt/hJE0EbIIkpkuK1bWPv3Y3GDstrVO3GZKOGm7HfDuTSJdQAY7vpKE30aqBcG7P3So44GPWz
+WHIN0uPWDM2kaeOQQ9UKEgHzpWlEdwN4mP8NLgGkXZu298T2GbYoUP5ktefonvqHN9ycY1Pw8G6
uDj2kRTrGQNpN6iqE7YH5KIlKnLUFU8u0TVtlhJWxhKmmi34nRqZEZTsA8d288UpJu8Dg8k+Tjy8
1Alue7xQvTfCyuc7ya7S65RvbPw2vVCLFBBHwU7sVzaVosdGZxN1CLCHfdbukRCQFkbS47G3PSPz
Oi+hj+vQFQD2jHbIOnQmrgDfgCRde5V6RRaSJY/kT7iNDxCBiwPCB+JVOnlNGkxi37W2l/arNbwA
XR1ojGeUHDQR69sQwX/hsDAObAEFqZ9UanfdqVGC4Rqrm+BaF8Y9S5LGT5Vh36b7PNx2oU9bfcRW
tLLqgegJEg5z7TdFcVik2Md/MAd+lelwb8Zj6hLgO5LLszYo+VO38TrXRQCwBAumF3U6EClF8IN2
18Ma/fwa5+FdIwI7nSbS1TCnbUOpvyKh37VL75cWf96f6NzOegeoCPFRSOxjzV+KTTOQgCUXMVWp
MKcQ1HF64rWBKy7NgF3rFxw5RWDaH4msZOrduXu1tV8QFZnQto96K3w1nME8Tlm0NRHoAwciNGbU
6QU3jxwGupYk6lnRE3knfgkIz66KFWBrqC1NJ0f1bxT5sXG4/xfmPpfJX9WRHGmTOeuJXN4MBQt8
2/DF1yEohTBRyCYxMPEMMvJ0fWCmllcY8kCHtamheRAx2NGJhWbYZJg+LBjavyattRpEN3P82ldi
+0YmTrSSQiiH1NL5OwjYROy3QoWHe4A53Dma5C4n6AZX1/RhJgYy6oxXieQ6bdNr712gsUk2TfDs
WpcZEsq1ZcJWMV/ispek71FqbqNJEX4VDOTTEEIF1iL4C6TS3kBC7ZgrUDNo+aUptGwbdchzAJzu
BXND1CVNte4VrXoRpvLZaKpyRohxKEmJfhSXWJHZR+9m5t6lQecZERxQobTBBUUJajoJlHkw74oz
BY/ZgtWToJ4ai7l912yDZk/ko1er9/P4EvAOvZmtDimgmP1ZVATt9blxTZbDGfbj/B5K9T60817A
b/nszNrPhY7QPOauOklGR13LKNEorm5RT346vYHQwJeu0DaFnTL+ktT8XCnV/IambB0b0yKWrszz
lM3iOgdMMZiWyq8s5ioRarVzy5SWpCR1OmpxVa0c2mBvssTgNegm840BNAuSt3Zrtql+z1FBd4Mu
fLOySb3POF9CKa6WSDcmyj00NEgTik4bvoO2fg3jJvbTceiIFIS4PaSi2Eb47sCZLGuBC3eYRtw+
Y/e9CFI8HsXUIa6MbU9GNGtsYNv1DO8sF7j3jBD4QtFH96zDTmu4c4h3hEAsR+TzvlU5yYouTl/G
Kf0yERmfuorDdox6RLBh5J6q8YtxXfpmUO3j890OdkM27ZRASw1yHfeszdGHFHk140D6YrKKPrc1
Ve5rX40LsUpVrOXVtsJdY1ivTqJaqEgAu6hIr3FBIK636F00sQtJvZ6u2bB0O1yICXx2fC+D4+Hr
N54NWLwrVGf1uTUVwugxV5A5/hJZ6DcGR2C9VXVUF2p4hvCkPfHONnSoO6gOeIBPkT0Q8KEBrJsS
fP065fZA9u85j/V94NbTycZfu4wo8eqICA2kruBWtpquP0KDPczmBmkaaP80LK4E9cx704AtEEq2
01pRnNPQAWUn+vUAuRXcmcgk2W38YLmE/3Y0nVBz+WWaaTpzJqFSNQzVRavWo51pl3n5IWydCGhE
elOCTr+WWs0YNqrxXDuVbfOO8ovpBDe3kdml0cTStOvoiQqtvmqNJS9B9FI76FfoiYTNtQzD/mI7
1//+gQpMrOqqiDdC5DRDA1m1Z0QSAZ4d0fuqrKtdLybdz0i0WRuGJPUYiTUZDqk42fz1p2r5mQoR
dJvOXQx4yGJ6bI+SqR0ZuWEIHW1qIz4wU/pBReJmndOCrLvst6U9aLiJ7XNq2psFSiSqvtmRBA6E
Qpq7sUY01ZgEifVWQO2npS+mq1h4TGoAXrBmac6oL0lHHWJOx5aQzBMClfSa4wsVRuYc45IM1YF+
m53Fr1ijb/B+PRK1ajZJZyv7nt03cwFnAxmiPTlXFztf60T1gsaYnE1sjPrBDiUymTi9p5mibCcS
qLH2uOmxAVxrUN6SCqS9goULTzXIKPRf4hoy1Ol0ehlVAYfKGi2Hkj46ZKIq3meZ4DR2XQdAlP2h
mBN4HTVIvDhjtGlGjAFxkCMYrGL3YBh67lVw4SCmx+5pVkCso4bV9mFo0JLJLOEHU/EILfuzc0cH
U12xWGY7SKHl1ekWwFOo9tdOT58n1TxaqaxOituJ1djVnCH5PG4mGXW+NsV0Aw0+OARJ65G42LXE
/byJrO7ZjXqCGx3gGI4dvxBCV566cPrC8GrdzKzBVhDVBHpmxt5RleRkKpSolaCw0xq8+dyMWfFa
Y14qWymOlels1XkYTsms3lzB6YskH4muAWB3aqRLPDhVdScVYzvxEqzSzFo4Ypmf21LfSa2QS+Kh
F8Q4EmtDP/YWDucGR8W6gurlF3VUQRRSz2b5FbZxcNJdvIRtRCF8SrRbUzn2AajJb2HjCIczeM5N
Vl6nOv1WUF0U2hi86LH5ac4RoGchrgQ8vzpB8SmRGJxKnVkrkkka+0JBIBaCiWuc7LOJRvwwodr5
syZoarrfaqvaXk4A5j4awr0Yo7ssSvvahvnA3G3aOS2tW91GlBTZgNE41BUtFhS7hX0w4+4ZOydP
JmHwObmCmqapop1hDCnhiwlXezuxNypS7wPs5aPsW4eT0vjRJt0AcVhw67PndNN0lk+WItCEwQVH
2jMYGJnwLFuRpUUw62Bur3Sz+2O42B2YKcdeZROZa4j6vZ8Ccf0fe2eyHDeWbdl/qTnS0N0LYFA1
oPcNnC7SRYY0gVESib7v8fW1LiPzmYIRqai0N3mDSkulZYRId7S3OWfvtTVXMPuMKy2u3a3Oov6A
lDNdobppzWA44g721jkg4U0c9eEVf+Cd+lPVVnVtai+kHG34E5ucU9+INy+mFt9IGdMx6u1zhUQb
hZXqkdTKANdI54Yq54XspRiHdLFsY8/V2QAM9aqvIDnScbDwVMR4Wrg3bh0EKHa0ZS0sGm9j54Cn
0vFjx5gPqoQVXxPH2DiSScIBxMXFdw+js2fhkO7Siu6dQ3vPTUaxtmfD3AAh3jE2G9ukD3EzrMqJ
bqrdUXhLchIQpFMTh4mrYxvK9GYVMI3bAV2Ynj3rXlqTq0k8hXrrEs+Ux2pqy4f4QKuNOXvRnPvU
2w8l0B5UppeA+PE+1Kd9FU1c2iiott3gZpSwaPoWk5OvNSeK9kLQhktj12R5lyUbQ8u/LDbGpqwc
D4YwtFXD3nOHj6VYl71Lw77T9X2he+fUhAAekkG4xrnr7mgnyI3W+9YwMysqdFLNV+7sQgQbGx0z
2SvpNTCn+ZB6zJu9xaIq0cm3YSbZD0H0VsOnvNfyoAXMXMptnisGoYzEXQDUKRRTCkp6WE1s4dmm
BxRIIt6Eut4SuE7XWCbGZgnFPrepdg5j9YWNeHealKoSnRkRxIWHzTSPLoFSJolRN9Y9QyfGITfu
g1WRSpKGy+IbmtKGTaSH4ZVB2cyGS+dBLgxkji76lsaatk+9mX6vRI8RLM8lMn0QgN9gTTX36cAa
W9NKsjOwsKzmVLuVehVRQYbb0xXfhIf81qpIOquzQW4n9jpGKoqDA6aZqX4sD20jHpagcs5e+EX2
Ney6jOhUBqlhLxY6lmin8e3Dix51Z35M8KCWQ9Ieap3Cytwib0tMppf3G9vUlp/iXsDjLy76iOBj
QpszNkFzCFVYNwQ+987sQKVHIkUM6xGkTGtGwP8aIWYn9dNoPxeZ+UnwwfT3yTfrO8ikL5Eql6ZV
5RziFIXgJAtM35UBxihQDjryVffh1Djbxum/B4YrNqQMYmJTCtaGwSxJp+kODIdx7Xj0B+l2927X
nnuyStmrh0Txlg84wkDMIjwN86o9WYiOOyk+JcFyMXHZOKQ2bhqDt3DCOEDXCPSBI4ptlME9Syuj
Opl9RPSTPbyyLdd2roa5UcOYcoD10GcGMppOrmXK/o+mbAwpb94b8fw6g329iIJEq0SzEKoidw0X
mKZOi/KnCG3JBGT6Tdn+Rnt47+Z0ACd15zxvIfoiU5FGXHwd6uZKKyZKP2417bKSfqGiLeRQDdI2
PnoQZhi+duHghSuh3IxxRi/NbK19E2igihEVmUOBRKbzBlrXjMBeOTw5LdkvIeGka8vMXkvZP0Y5
/guQqfEl0IqIpA+57Tv7TQXNOaxPDzm12j4HlCk0fOdty1LXNS5uOTDblvYP28soEs0xUNCqYpSf
ix3GNNQaCLJP7O2gnZV3uOaYFVl1rWweCvr6+jEM8VeFUf211HveIUyvwQSbTF3jVIZAtxG7+YK5
4X11HaYkIZXhW5lrxjkeo9aHHJlYwC9Cr4c/zagbg2IB/ctK0gjtLc4R1yIgcaH77tg49hiIsVq8
ibjfiZKZKFVnbE5DcphljK2hgnllGLc63JsWx5kTh+oJYdAQdovNANMYcDdxAt4dQ1u0H5ocQgQl
1/cPtlsP/4fuYsGbo25HZMZGF7O4GVq8Z+4jKjGgjJVYRGT29TKdvMwgxgh3Ha98vM9HrkRCQZsO
6FdsvriiJOrlimZLKeGAzKxRN0uQhigRjHsdgdM+iYzvgbPoXDwNW0Gg7To1pXs2u2Ic2/OqSKBC
2HaKkiqYVg7gVh4BlkwWpnQRFjWTkvYEk/NbHfQs2qycgqltn+az2gg8Bmk/nPOo+jqQqnHgQbH2
wxLS5g3OdqGxUPAi7GMkJcEzbYm6JfB4rRvuqyjmp7my+GbX+pSK8thmpBujuH91Kjg8kurUxSId
dXHNeWcVXklMBt21OCf3qK4b+Bo0pNKAhi41opp9IPk87K/vynq+1ljStnSXHrwOfbFrv4yzJv2i
dr/J5VvYujcIzIgIYJVYDXsZQpEfvKC2N2kuX4x0K0cqQ60OR3bKu5ste/rrDbaaAjeFpzswmURN
mlR1aayYPRfm0dRzfrSz4OHVGpKhSIhgnvcSeEC4hSBRVJoOrk9HW0lNki5EtasN1IKL3sDwZsUa
FD22AsoqS9U9GiOKOWSctO/sF9e03gxcANLSXijlkkUAxceZgApmqHav+qwV23FE6TNUSipj7keo
bju3DQ6VWSf7luL6XaFcV33vfg4GUtw0w/w+QYhatzpytIblMqSgddDwg9Ni/5aREw4vRb7gHWDF
YiiTlAvJvOtXRW/7msGF6Mgpd5I2Oi0NWmYSKTfugt0xJanPBb0JzLJC8VRGP4gNx0UyYptLugiA
xYIjq1vuCzbUxsKJ4A/V122hwSCEVgSnbrizWfi6eQWSAK+yVQKxiqKa5QL2vigP001VoBRqLTJy
7dz2YwLGOoGtp2nkBexuQ2gg6UpA+XcJdM4sGfZBGrGqLFx2UDbOHdYqd/qcnwbNgjxVQF8I80+5
FMgv5BW86oxNRjnHyhnHSpp2DEX1riji760bf7WFt4p6i4pXDNXESz9DYlCas4qkI0sVKgAI5KFa
WDbbobVewsb8LaG/3Cf2Zy2oFKsyhsyPc9KcOL0WAwzE1anlYhnPkd0AvaKCli5u9NlGq9O/Thap
VW4MeBeUqlyjpB3bqaS6r8wPYGoAQOqPbfyS9Nq87lgeQMpmhChActYe+TXk20gWxSsv4P5YHqyV
SQ7n2Ot0MrPcnErv/OZ24hl/icvyGeeN3oX3bL9auTFbxM2Itece8XF/cHISBKsuDO5yQcCIY7Ja
rb2LZYKWiFHVgULzvmf1W5DMMCwnHiduTogUtFiPgsiPzivfIWhE+g7fk7xBv7A4n3V8iJBBYrVA
ct1z4H3B/vNVH4JDyxsJdaPMtynxsl2NkpcA1K2wlz2U6VsRyp1wcrWkRCOZmtSb9UDpsKtdSf7K
nbC0LRvc77Fbv9gNdhcJTt92ae5hZ8NWj017+q11jkE2Ufn2BNkKc4Bywt2W9fLAzg6jrikMlv2o
WfSWeW8pzq3ihMyN7mw02RxJzIBSXnsFclvTga+M6L2KaP6Xz5Mxv/5/2OA7svDvYIPkF0Hf+/ew
Qf8le/n+/eUPsMHff+dfUVbmP7A9w/N7pwfq3k9RVgZMQZ0sVMvwXNM2gRr+EzZo/gMDtyFBqOq2
S2aV93OWlW5LZISe5fIfYcMO/Bdq8Z9pRlAaf0cv/kW6kaGyqn4PPTr8+N//yyHHlXxsz3RJzlLQ
Q/kh3Qj6EECrsMX3UEXbGXdx2WDqKHvY6+2mJ1hA95y1hlGodl9hB9GMxqeUvuXzq91qP0Qcf/np
4v3FASmy4Yfj8ZCCCdt2HddwzQ/Hs/RkVFs9x1N3QFrAXQjaRP3Qrnrvdda3zhiSQ+P8XfDxnzKe
HJ2BnagxgeuB14rL/XMqLBOCMVAMzXd6D0OmN7fwaxRCfg8Ie2UvX4Mo22ssDkfLXc/Nq5PjI2vr
s1qrYMIVGJ9j+zld5AokBap5cFHKOJa1q3ysceFdS++IgD8x1qmbQJRjDeS9Vn27creup39mFb7+
D6+iOh/LxNuvS92R5oeU25Is8GSwKNObMJ/02VmNLGCc/pWDDcfnmVVhbzW7/953qmv8U7JuZ5St
ZyCP30VZBI2I3AkyQztNYbdeZ29WJrStLLvNr7/V+FOgrzpVYem8c7oFzvMDKlOaFYlSLm47o462
1VSvZfi2wB/RjWf1rW7/nDuv9Lnufv29wvyrLxY2b65jS9vV5Yd0s0SXWjOmZJaWGU6yHJtTENo/
ooFbXRu/1XbzW49/3E6IE/VS55NpojWwC7zvNV0nZ2QJWeHtGTrkKRNPiSgbAkKM35ys73dyoUTB
LP8NqVyLLOAyY1zFDZYo5gkbOWv6ge/zjMgjx7dN3f6BXsSnNhiublDeOumPWCZWBk3VsEMv0E+n
Io2PTDtox8Yw2c2z9DM2qSuxjOFm6bVtm1QGopxsnxiUf6rsc6jBQLN1Je50iaIZqFS7I+vO2W1O
ADU3IOmRqs/usK2rgnhfw08NigjhQo/Iu+QzQRmDe6YkvNPGUxkaV0GmRhlV/iT7S6u3p8IkoONs
8FT0cwwLo7hiQDqMS4nsleSUor9IU5775NFOxq05lT7jIkwjjF4hGT2BcYpypn+a0NhcdmY94kGu
1h3qkawV56n9FNhrKqWUUKqTRj2Fleqm5Cu1niCQyPsEHGXX4uwacM20sY+0+JQx03do91TqRtIX
xwnOgujfSjKyVACKLUngaSW6WapJacOqW5xH4JITMZx9JS8BhX/hZX6fD5fc0U8amIWFgmDTXUqH
Q9LNk/qxfFA7/nW5RCcV1qKF2zwis8sq/JqfgpBPJUQxQ/aaRl6Z4RyCFuNkRw68NdBGt05sRECj
Fv5CghF1BIAj0Yrqpi+XbtOZ7l1SWGegRXQ6iI4CSLAQU6E+Wv1Rp4ZY7cEhFykzwDTbuzw5GaOq
UYlzxt+qn1KpSZPmXCYilvunFl9vOIWXRGZ+1eQbG8AN6JcrgNADNB4V4WIY86lKUKQ6RGeTgeLI
+ZjhBk7Kc6XVu6h74J863GROll0daZziTlwgafkR93EA9aqh8q5Ei3Zm2QHAuQojh22ln9qMcOFy
OdXr0ljuK+KKshQAm9U/5FVzCuxpn80P6gqrC9/MJAhxkOrCDA41DYBqRkLiWqCf1PWlBnBWwTZ9
mJ0iQp2JZ4g9bS3Q6b3/lbpBcXkCEwQ7Z8RlJy9S0eeCg8pbCV/HIDuaWXBps5QguWBjMr5IUmjK
BBIaFCizvsVgOjsoHx6pHh2psVRe+o7TiJfrIuUBX7I/kFYU9InCl19s+Jyeuxv6lnzw8pQQI6bu
nrp8SovXTMfW3RGQtm+s4bGtpuPIK5J3kz/DlBGd0quxBGzZinJTPR7kGvhEH4Mtw7opUE8t7fg1
d/dmY77MRYGQIwRh5zq+6xQHXXi32NW5pyw2bYlkotWzA9atskmBloSV8F2omyXpi8ACsIF4vU5H
Z3qdGpb4nsbKyjzIcOANsCtvlSbNjyQwLy2OwwrMHiOvKZAIBfg6CHUGUUbnM6xB69P4xLad7tkV
IO/QfnRM7w39s3kDR3s7OMHdCPP+zgYusLaNlzBkgxDPOY7J6c3sryB39lnkkIEb73U9+0zZ89oE
hJPToEH4lAclqi/skFEx70U1PxtIaTCWKMGgfqCxiFHYWcPqQ0qiHBfrPnTW5tIQZdXsipC6MeLV
gfp4TcpcmuyNcHhL4m6XiJlDctdVMX+NbUj3xpRjMknR8eRkpgxAlZyqvEqDHKSGKxQUbLHNSSfP
YFdVk75LinfCHQ2xstiX9yX7mYzXt5+webTNuRCMhDg2LXaqEBObrjuIRZ6C6S6fq4uomvOEPkN9
Z4F6HB6QhxXwRpoiagE2C+mnIm+xrTeXLiGgPp6PTlheFqSn3EB8hiVDvHi2iQZU5xl7e7ok8WCu
EpSehTDHlYErtGq/J5m3l8hxTUBIGq630T5Jo9/UWFR6w9iqC1ZDCqWN+ol+OoNfeWcTS1/QbKlA
YXSGRBgTb5vlOcfaJz37WYvKizr0Eg5ACEqxcZ9j8iGXft+D15iupjoSt4NlAl4W9mM7UtQF98de
/FC6Mr2r8DgNQf9WpOWl7PunaMzOp67tT1XIRZ9n6zPFglNb6s8zuVlVwK+GOaqfUUOPXpig6dLi
a5OQylZ3LdKdm+y4IuDegLNQ7IprDOC9fYpC+bmIMvSYkk/ohwpm/6qhPJ3oFKSxPGptZd3RRPzc
Gt0eYsWjRFA/zeShe5NzFIwOnclvOlZzEfX0+xr1P6K9/7+h3G9lzn//SG5/3xJ8L6u5UTC///Nv
P+gP9Pf/Gbh3xCbOLwOFT68/XqKf91///I1/7b+Mfxim8HTdBN0OqZAF4u9Rwp73D0mkE8tjU2cb
xg/91/5LQoGHiek57EEsh7/+L9a7+Ifu6jqsd6G7UrJD+49Q78bHjQf8HVSPpm25DjGqLKf+uGge
hFkZjV21O2yuRGgtAYsggTEkPU2ThjQNuPGE3K7OCSqVfo0udqyx9oThPpbd4ddLWrW1+nnrpY7F
MCUTDicv2Qv98VggDwd5lNXtDjT4Ni7E1TbAl47etU2ta6OB6vn19+F+/atvtCzJEt7VTVdtgH/e
MsyJdIIengEBwQUxm8ZWJEw11p6V3j5sbbKq5N4es5PVxm+FRStz0V8W08EPkijkyUYrZ0wEznMf
23vhuT514X1nmi/yOBAH6Me19krmzlUrWJyra5pMxa3Sixu/q4qVAN7aU50mp1Bqr+xd8OU63ovW
4Y5qj+B4n6JG+OoY1OHRw75FA93gfDmXI0XxxL3OMjmBt1i3w8QivfPjzngJFu/Z7RwytaC6VSNe
qVBeCYgcLXwIlucHc+znxaFOj0E0fnVs5yUloAko8C3U3eeqhcRMq96CCedgqOGi/IBvWi/uFSzZ
pUjIsBiVgZhpNQ6yW2PHt0Lce7n2zc2QLoYWCYDBq5D5bcDeYamO32RcewQTDN+kxLnU7Lzgbaxt
kHXjgfr0VrOtrd7vOhyndcHDVQSPYn5Sn+wl7FGxU7G1qXSa1+5NtvBZvcBv6VXeRaGNYUfxjYgE
yEqqs3ySjAL0rdmbpxBnenRMlvitBsHFMA1GSPh2ZD1HeFjLiMyslouIYuRa9JiVx52E9hGGfHIy
t4+Gpd2SxTqDQ97mtfbcWnAXDbmfZmsvgJ+UGPEKJ3jItACSPNc49XhxuIQ1qbdLQsX/y4LteraN
Mz0fLNax4FLL51CzXscY5FZ9U7dmMux92yS3RbNf9AANrrIBFKA7ZCMfczR5dwG+PiO1n0fxAzn/
lyY9Jn2sMt6epoJ2+RK8EiL8nHDv4Yy8xTT6MZjCiPe+ymrGmx/wZsckVs7OYTHDN3CdW8Bns8pA
PZb2AuqCCmkyOX7epLehy08U/96kRD2PBnRVg+yzZo8lKEANsyFB3Eb53FBlX8bg1U65ovT2Fzv8
zQSbXyf1ZQjTZy+1nlPuiD0ltwx+b+cdSQ1/a/oUC6T3rBdMITNGvh9Q65Gqun6Run65eFfQwz6o
Wb82sE+fTHQCvZu+WbYiEEnPl3xYbzl+4lp7z+5/Q6NyhEH14tUxkaDggoE3X9zik+4Yz43Bgo/y
E0+j9NVrmhu0tWsFCDC2wRSjxEhvRoa7AVjhS49RmlI5pjQKyAjqTs1A9w/Ye5SPq6rBnUHWdTJm
fzMIGWqM+TjqmQzB0vAYVjzjQ8Epp4xuuXHBGITdonR04O7sdHm91KAr2Sk0MLqywd6HQ7kfM+NO
vfx/MxB+zNBWI69pSAPQHMggiv1/HAcL6YJOmZN2p+7CwADv9CundT6p98WrxbNrmJixRraB3oiM
H2hhUO0LACPqnahqfLQQK0bybQi5hb6xmqEwWBz6rw/T/lgrfD9MRmsbYoywXKlO46cKz2QCtO3r
sN2RnPIyBMnNZHDN3PhYtic7zt+sznmeEl7hgKmqFS8LD1iFn88qb7EdrGf1CATCLzVr31rVDVEr
b3pivdivJfnnjSeuoa2tp1Q8qxPXS7lPK3OrCUbx3lurgUXGoLLGTwQvrnHYAEIyKXV4mEVmlG+p
yfPnorEaea1hWFzrBI9W2IvngdHu19fC+Mu5y2Sq9ByTacV2P5R/NCLDprxi5i65/mqwTIFb2ULH
MzZ96nptbVrZTU1avpNGJwj7L4gUX3jcV+8/7KS3CavhbCXnJuTBUzeRkTQ0+3vDSdfDULwNwdE1
jPuZASqhFefk8x54yvuEZHYz3iigTg6X2BTIkdUE4hD5gSgnmspbJYNnENR7x2s23ftDkp8aJhES
X/B/WlAcbzWeNapafiRe3LIlbTK59bl3VXfq/VmjJvrClnO1WPlN14XfB+E+S48p/eMp42vVJmHW
a/YwDLW0+Z0VBG3qNlz/RPhdvdDCQyud5cYWWdznti3WGu2NVP1LMFGYvdo92KRLh1ulcRFGpKX1
3E3yhCbvSV0TLWRAZ35U51IH1vNUWS9aTVnAuFdPl1qdeAtI75oeGJOt1G1/5OmrGutZnaahCVSr
zZrchVMbkNpQ8dxRbYmKzzSAX5zR+7TgcvcKGwpX+X3BIU8rR/m0oa7GhXs3De6XxYpPXsPZao27
Rpp1zSrxoga32k78AksMEuubOm/vHU3EE146wRplwFZLslNGOAXk0+eWpU3CHc/DgDO8qWVDV1p+
oCfvY6D6a6OMbojdX9TAqj5/SptDny1rNVHnIc6nGEAK7cfW3C4iuDo5iwC1LKIiwg50HVr5SY35
NOiv9vKkXn41NqgRdogZYX/99Iu/GDTRJOjS5gETLKE/DJpzHwaiJI5jV5nxWx847p391CFjwZFq
vmQdxzYGiFtGH4O2btkPM4ta5ufXPJpf4i446XAoQgwAE0jhmbGejJZVW/BgRLytmQFkAXhPQPYo
7fz3mdGxAVrI66KmmEJPTrnD6njudn3ga158UtMzhsgT+IxbEn5aLMqbAMxdsnrWTLWEqgCoUCuz
yQShFKgafPFFWMIPqv7sLe1Zk8L/9TWy/7y4dchvokLMPoEOjvthtHQGe6Atmne7RTBaivhNnUwW
MiT1Hn4ihEzqT9cVJ/WGq0m16AVMLOc68P/HxblOheMb1LJksJ8D8zljgJlNVhTlBDJgXuT7cKne
ajNmzaGmerc1Xyhr2Hs1Sa2DCheJpH1/F0lcB9QpJsgB6kFFUPX869P9i52MOl3VkZIWM5lQl+Pn
yYHlc2zFQbtTa7QtCvGDIfO1Gk2iKTlFprGlkOxenViND8wRJWxrO9/9+ij+PENxEAzIHm0Pj5H5
w0EYNXxKL+UgKibSpYlvbmZucx4etYr/9Vf9qfFAr4wOi2qgCcu2DP3DBEBqSwrK1mmRNZWrLJzP
C/itMIqO+Zzd43+716zwOFTezqDl/Tffrd6vPy5aHIvsDN2k/cfUY6nr8NPFpgreJAtdq1094WKY
0KMkIWUa520OP6Ga2wIHRbeQbPskPibuuA5d6xi2fuylpBuiOxjoHRTJ9m+O6i+eeC4Fm2xGZd3Q
P64PUhvVQm6m3c5l8qXa82SCWC+NGABf4Nsh1HviJ/EVjRuZUHv59bd/bBxyO4TFJpq1kMUj6HxY
Q0HH7KkB4JJICnMT6d3XwC3AV+tXR0PHqXfEjuuPUbQ8/udfK2lUsnSkgeiIDyOhnnS0uOa53aVN
h0LTeVJfiSCNYlh+cFiuEqtGBkf2ezXo3/dt/zwC813cf2k6xM158sNm3fRMssCNod1psfk4hu4T
yo3HoRtPswU8tF2uEMZIB3YcfYMLZRXF8d+cuKG/j/J/eAqRCbusfUzHdCymgw+tNysfSkG+Q71T
+L0m9i6La5/HBZoBSlXcPMBI+ovLPnuk5G2oKHWH5o4u1gtU8BrvXN93Z1jtJLBLgPTNRrWIVCOo
bJ1LyKKyGvQTyq+NFgHrLp1zyR+kXD5RYtekoQtkNdu4/jEb/piZUL5rH2Le1QEHoj4pNAR5kQiO
Xagy4fgouva+wI6nJLgTQo5qp75bfV9j1idkjcSdUSqnkzTk5dHKxaHMyZcm2r3QyRnAmzzb5Kdz
bGj9jgtx7/3gXNTvp5d5Ap0mLNYuw2eT783ExgOL2xMv3wWfddxogZFdC4/vaYloNWAuCND4SeWr
89K4XybG3Xla/BBXXlOwm5Xgdsw1EDoFR79YbX8psWMDrKHEjEEbtn/cYVWKKsj0wWNaRDfKLJSL
bHQx0GdM60Te9T1hzSdkiac5tg+lfVwMj04DOZz4BaeOdlNa+eqolrG4qh8lj+IyACxrnXk9lw4F
h/JoRtkFaFbmXEbbgONCIgodroquWBQbp9ogXdPBrWdyb+n4uXnmd5D76qDG9TjgPuEade5Z/Z5q
7KlrGHFws/ZclbhteTTALp7tI5m0D2lj7NRDUnbZ1UXZ78r82PbjJbma0FMny9w1cKMatJSsjY68
eI+Opdp4Drwn7+Jln22zht4QPYQa3kM989X5WR6XzsIdYICSqCUA4AbaC2ytGWyU+uFG6FwA7xIt
4txgKRoQYmI0NFt6jSOZpE74oO5SZk1HkAll4KN3XJcTgUsLP0z+AfP8J3UidWZcE8c6RVm4C4Ck
LJZ+ysfxshjWqV3GXWRd5jT3a7O7kAh2bHP34lbdha71qW+xhZJKUkO2M2zrXj05Jvd7oZCFIu9E
HN0lNsJDjMrvX68CgJBbPOWHGYtQTRDFAjc821NGPxjcTnXq6icnDgL/0NFtXkjxOqdleCYfBUMB
v4ULYleRyNgP5onx5DwW+tXgCMkP3qWgOKJxOcZL894NRXd7QY/MnqvfWrN76ebcDyW9P56y3KqO
6nFJqh45rwEl7GDNybaKHlSzFlboKeyNa8lideyqk3rtZoi67lCCfcRbX/ukFN0tIwJEHn3yJ6+Y
SI7qR2GT+5WkFoaDNzYyv87xeNnjRb05ZsNHIZwzwYV1vfF+suo57mGtsxC5pIqU60ooGXt1rmUQ
PQTjIZub+4yLj1bWp54CBA2nFZ0+ttNwe1BJjNOFNKGTgr+VY73r6/SKSpo+5nIKa749zY+D3l3C
VPLeMl7N7lmNCTLhBpUWlwbWM83GsC99NR7GNLTNbLyIoLtjv7jtMXVh2ltLoGfFqzuYcuOW2Ve2
qVAvJ2zrs2N+xit5bUh02got+9KNkENDtxdrLZ++ZX3yqR5x+ndxjsB3QC0Zd8PersPnUYMXVVDz
3ibartJAxhVcoUi7XyxCaxyP/zGS+bc4kqj+ELTpYzveOUbHfOmLGfpaWy5Yhecns8MGpYmNQzN4
01Z9iub+u4TxJMt4+tK1n7KE6pRk0dko5V3hpV8oABlrhP7oZF04Eu3YZOshN75klvkoiAQAnmPg
tKpcuEBQloKC1AWrJhKgmT41CDWAGfWPmlMhPe0mlNj8+qxDDifbzDCoolIT22qAAXCQtLr/gI+U
3JOl2VlGpxDTJslk7VONlHSX9svRNBZIXmCIRuBbweKeIsPMSY6rLnWdYLMHOpuDkjjbzUNEb3Rl
Z92PsUx2elG5h9a2CLZRZan4aNh4uaYRvWc3JdBF6ulJqusYaBjNoipft46DWWWYt+8HMlZ2sWks
DN9pYES7mERyshNwiEvWiGZXupuchLE+UbUuhllMJqgz2xRFh/rQPjeemoEbw8sOtozM8IMo+ns8
UvmdMKenKOaCgITeY3wjM8AVp6BC/OtYtHgpTIG6/oHx/T4O69/Y4d7zpDoHKSL3rmz49M717iMd
qQaXjiYncX1T+cOSVblqLMtHHfwwmxVnJvq14PpDqxpXglizC7rmXVm1SKVz2945oHYSfVwtXXxI
lja6gJQoNm7r+QmuAQROgPIjmNNgV51NtkCaAaSbtR0yTNP5XDgxxKmazJd5iL8E2hDiycpOM884
+3OkKCPxH6aAQFZprnvn5tqbpSkueXmOKBgfJrTxRoQpdOyHvVkI3H4FDUzdJm7x968N5dEt5mMv
zasRKY5ECiiwnB/1SMHjeoCDiTxFnpHC8mPd7GgecSjZ/KTTm4c4VsLzo/jkRtX9mPOhcSuuiQ3D
NNBdlpTmo1fXD6kOX8S2II6FZfylAgyZ9p2xc+YpAvaNeI0y4162I6435NqlFr+0sfbm8Q/rGjEA
BNst+bqAX6cBgFQSGr6yMtZDuteIYMMArZEME0YHXQW41UHlrlAGoXsfLbyQ85cClPG+IBNXeo6g
BuiFO70WDyLvW2IZtRVyvuXOc4JvHtkFKz1t9xWTtCacS5/b95RrfPpRF1mYl0szkH7uJn63jJfa
S3z1Q6noDguDHEjZpIZdlr7/bZs1l4EppUls2DRQI2xaNhNqF0SoCGWuYynOVpn5c1oep2U8Q/VR
/9rJCf+jUIDP8jhrwaO1yMOwtBelhPBipDnLfmiDMzFfpzJdrtRpD7EqLFn2NljEhYHmzMBxrz5d
Zxq0+LglNrFEsNcakms6i3V5mMnYbNrMn+z2sgwZpYbCb9uDzcvcEVJiIHEPUYbpQE/aOjtOJu49
0I9k2flVSHfEht4+IXfhV6eEhaQ7U/XNyF/zWxtuxRiB22DVia5IGuKiBByjmx4yFinqGMye9KSH
kR3vrJf3IIFYe6qjUQIPddwj053pUpdXv8faNBtfIoKEGtfalSHkk4H6GA2AwUEiZ28KlwI6mBmn
JDQyqpl4LNZCxKGYIvEtjRw4c/d+NQA1MR/tnDqEf10cIBx/dtrUT6P502DlwaYWIJTJfF686EdQ
HbUowSUUNc+OGCFgFeC2R6kc0sm6DyaWAWX8CLl9JEWyJ/+tJ9BWGNOdaBB1a1BmAxB5ODWICZu2
8Te7Wq4lJdi7Roc8O9mZTX70wsPa6DEhw7ZNfChEmijvyPBKogXPPxAFBfAtBsIFXejDEbFCGP8M
cgHqc2KX+X0LM55l950cr2NoFRtEf/gxEcuPfN6UiZS2Xv/SpYO34fgRSQWYAbjnsIgctBZuydG7
CfZtei9f5hiCWRqzrJimaVOG7mtIYsPakEA4kkK8RmOjKDrpi2uF36duuk6wopbGfHIT+z4JF5p1
M/2y0nrS+ubrMjmfNXJjpEMrscjjH4E3Ko1MSF9v+jrEHDU7XyQLiw0WyzkUHrDpqYQcMRbpPYyZ
LUne2Z2siqOTfLOb9qsZIWytx/H0/lPlOD2OOl9IftEPgyxCpmvWlMX/Ze88muNGt2z7V170HDfg
zaAn6ZCZ9BRFowlCFFWwH7z/9b2ge28XiSYy47Enb/AGFVVFiXCfP2efteujJyEpEHZKaYxJg2Y2
Snlxx0H3PvwuAwCIYH0JJfuBJeBbNmL56TW/ethweop3YIjgBUFbW3pX1DGjFKvvfEZZkLUXQcDz
4CeDRCg61BQP2AKP3oADZFNfNBwkp//mSH8VtuW+DXITTROeTqWz7fDGw5Y50yii3HYGbCB1GPMV
uw9Ind+Fqj96jn4/GvoPs9GeNhTxQc8r5LfKGd7kFicuvb3JjeQVmgeNluQvSnMQhvcrovIPua+E
67B37CX1NR+ee6V/ahXQ8Xl4qZXBG103pAYxpJqrsJu3jvVH1Yaj0J/TOMK7N4leZS27S1Rz1RfP
sVnCxO3SfZxk+9bqDogli1dV+HvK5Te6uO0djsjNNiwUzurKW1xmEPFSoubpujIBlVGIUzrSt9bQ
yRenVO5zQGBHWpqkJQ8SvPAOMWOgZX8mV1XFEMI+VmxTdiHG55KNWTk0ajaasV0TVMcmjtzkLiqx
FSK7eWgRERlFSQI2cSVCemnr7Ec9vs0L9sUcPqIqu/KLPUCCK6NwDmUj37YpAXOOzyuMy64COspq
UOQrjfO33w+3UVRfo+w6WhLKNdK/FWEJExFgKY5/ZvyWUIifFxfT/1hjdoFm/Tqs47WTEFlmifBU
ccvVLwYPHVrTHnNStnJ8O10yHIa7xuuOA0cICau5AFZj1YvbzvDuTDU9tvxaYdXXVdiuJUrcp+fX
UT57r9OF4aRcANy49RINYE197TgIzXBnnt7Q8ZCQmiz//3rr6SppJ//5CtOLaTx9wlcRcXE1XQt/
p51nQ4vkjtNdUtu8tpBGjr1y4ascMDnJFWV0q7AYRYp56BrtAmV3VhrXBmdQO5QvGgkGcidrazFI
wBrli0kW2XnoUYm2TorBFvFoO5rX2BtSATfsSTfkI5uN6T2m+4WDDn6JIyE7jVFq7wZ+T+/vpT7f
K299OnDmBLVvjwBsp6iFQFZKibJmXg+GtS+KYN3C2WmwnvoTjPq/0gj9b9Q/hJ/+1gi5v7Prn+J3
NRcS/b8oEZKJqRgGUdDlOo3Ln6/Nz/SDTOi/f+tfSiHF+AcRPB1Vj2I7uqERsf+nUkjhT5RJ88OG
il/SbWQ8/6rUMP6ByJ6Cyql2YtKB6/xRlTV18J//we8QmTVQC5kW8UEE4rPCjFOFGpMY6X3I11E0
WbVsC5WSSXyTEomPIV+T+nI8s5v0UKfJsTDkW13fkQbc6UF8zOL8sgjxgaCECM4GXgIT5xcTsiBn
+rVZZSMm1fgojzi+YkUeGNEhxj4OALAj8su4q36EkXJNx43PRGVnAfk/T011iUyCkAS79af85F2g
OhE4mGgpBd+5FB9T7G4DsugjTticJ47vmvP2n3HH/5NC9M/CtK7+8z8+vZWuWAQkDUtT5glZdARm
rQo+kNT2u1xjs6CzPCnBtmvSc/F3fRZt/ud7mY5KzBfpEon7j62hFNVQUVKeHcJx2Hlt+QOjuzsf
Sx1VZ25Wgl0XZ+50PCGIf43HPaYFwdOopkiH5GtxbNqGI62aXeJ+B/Sh33GQ3+H8eWyq+MjR8kbO
jtSiAqwsLk2t20FT+BHdhiFBLPIev0xObmF+XRXiiGOi790OYQcaVcNKwH+YXr032IuRaqLw2Lyp
iuLHn3+a7G50KEWPsue8aO5sUTyHdfGDMjad1JC/s0axN5SYqndSBHbw1DZij9oAtTqS+TghRdzv
MioQoNmAjpk6XWqIfeJ0u6AXlyHIGE2gQ6jCJ6EHW4ElXBpjLKHBFE6i5Kkrhmuv6V30uDdRKYZ1
KwYev4Mk0nWHOClx4R0iNMf1YfqrbOQeLDviCC4u056/6QdEFwRpaJw3fDdrytuyE8+OqA5pTQMU
1q+xVu6MEr/UHGWBQE6DdQVsHKUN16qs3mWWcj3IPF1jPF7rTXZJlOHOkUtSiDXTvXqNh+Z1p2rX
YzhsqVC6MnHkCscQBjBcFg6mrLGrjpzltlZ64I5ij4yOhyCoxhdKxuIgQTdUIv9t+v+C9FNkyDcS
dpDEjIZM3OWd/5A143fHrHDR6ME6atJz0z36AP1XRCHPFanMxS3/7KbUxCCppx6IDPjHbloNSkjZ
mciATRV38oijmMnxCT9Ya9q5hUdIUGv0ZFtMI7eyslYoMjk9KOdZsukJNFkhW2XYtmKp08z5PlPF
B4rVUpScT+p+50OaGh3gzyKC1xNuh5SdnefsqdCHbDH8Mx/1/1fDf5Ys/soa+vVw/9sPs4/r2lTE
t7wQTgWLAzW5H5bC6Vf+vQo6rIKKRgoPbSTpRVrsnV5WRqxJSAsV0J8Z9l+roPUPNLqGgsaWZKSj
KArz4b9WQfkfJARVFk8oYAoSULJV/4t1UGL1tRC02X/yz+9WkhQ7vWSMPe0g1Vm4H9KByJmHMeu9
NTTdRQ20kbOlrkpPXcMZzKdo7N7Ii/gwkia7w0WUjI5Vl5cSDj+HpCsM6O+a6L1VjOGU2+hy9oKS
Mb7zxsiCCWk2A+ZMcGwweiScqXfkWg6dhY3Gu0//yaI17SneLet/v85sAWHWcphhGv1gO4IKsAbz
QgWfA8JnayFG/21y1omBjHg19EpKtvaak/dbIfBMWxW5XBIpb0Nn3QdN/juDx/OIA1LRTAHKiAqg
CN8xwrJEejxhqC8dsbTr2AsTmLFZvKL5AQlSEcOJMO/FT6rnYSZnUhPcpH0Tv8bI4+8ouwf9Dgfj
zDKtLL3xlNF814BdV1fsPyLjEAdOQnWHPda/WC0FoRsptb8LCrc3jp3Z33uTkDO82cq+TQ0qJ1lI
rHPz0sfd1N+ffXq4dw/RG2lddAQKDpo2SreOLisvhVN5z21fUK14um0/bkj+vsdMhOBJeW8Q/Bvp
elr/y9KG9DUsJfkb/lTBhUME/Wwy+ONu5L/vNE/ApuSaAOhSJmFnUgISXjSUNJVq2B9zuG14Ocid
dCfJhvYYCykMCeb48nfbKeTvEJXs164N2j3ReqiKdo18Zl3mKgkIScZgTtfl+qmVfFD9sp8MD6c/
zTTr/505/vuBZ5vYjMof3Q9bNDGh4ZqWBcDGuT196YWvPkn237dsU3YlhbdEGtPhSTInZM+2gwcl
ant7+gbTM3727NON33WduC5Tveua2q3UB6/BJjX+nTS3Zt5fkDOVG/9rvWdeEQCuBOcerUBMUKBm
BF0Ncc3ppl0UM/p/z/qfTD0LQ2C+J7D0wa8CkxtwpGAlxpmaCM6Qlmc+09Ll5xObmbBBFxlomZEC
osmIDSBqAjjn9NMvNfNsFkHjqY6W3RFQ9kiylFgFofAboq2Nk8XpOyy9wGyKAMsSCkczKtcptLsx
HylBE4+cDQ+nLz/1x8+60Wx2AJNXj2kGeqensimjCUpNPioOEkt8Xj1xZrb9/CWsCWHwvrOmfWdD
omU0eF1oP6d1phxrgGD3Pbyjv06/yOdjmaqRj7foG1VWPMEt6qAdgTHphfNTczpxpqGXLj8bz6BT
FLNz6KYYcJursidf3xVKdqaRP+9GljMbzCn+4LoCXgW7oItWGVYFhQ45oyyN4t3pz7PUAtPP300X
VaKLqs1zpgsYMzB80CBmt6NefDt9+aXPM/38/eXNrlSSPqpdSwWdnBsbyHJnnnzp0rMRbKdZ2rUp
FY85KLkydqDPVWc+++dzqEXx1IenHqWw1aoaTWQcd8OTJ2Jl73GHRzyoo31e44BUy55y6YP/OnNk
X3qZ2WguoyGLg5Hh1olyDZh3Q+juzMsstfBsJOuN0vngbJmKAHUOqNOnulglCDenW1hdeHR7Nobb
0dLV3KE6qlsHh0jdSOUmfUtf4i188ZW+IXq/RiT7CypsDqcNAt9ObMg3rKyNuT39CAtvOA+pUP1C
rUlJFLkI9KdIql4sdp+W07unL78wCO3ZEB8CHeVwjYTeASa5o7gSnzsdMmrohPjcWLG0P32fpQ85
G+yR2oatnaEKdQai1l5PNRY+59qZBfvzCd2al80FaWcK3aEbVJZ8mNLknfJoY5IdknDxte9fe4Xp
1d4Nd8+BjDrgC+0WKsb2ZZ3+cEqsgb928dmAB0+cwFPl+/TAkMjG7hPd+tpcYs8GfOCEaaDk1BT6
ZYfnvEmOXdLL+swIXGrY2eBWmoDKKMus4GXYF2bubEgTnbn0Ut+cDe4+0zTdSPgmUjDWa1lPXbWs
brwkPEB3+1q/tGYDPOiaZMiyunJlsIeZTX1g4Z2p2Vl4fGu2OFc+9dktWAG3DeQtGGK3Mv096q6t
QGRxutcs3WI2einBUFNyq5WrIkmLbfgO3fcIxlZRnXmHhYFlTTd+1+eLJst0L6V10/pZTSKUL0Cu
5Ntq/CtV/a81szXNfO/ukSVGGgQVM1zpvUqGcFPvOpDztTDP9SNjoY9as5ErCVvr04wREOpBuZGj
zFvLTaevggCnQnnQnMu8lvB8GzKKIvMRClNL7d1fFIXq4MULGHoF/MhWkcONqSDHq4YWOkOq+MZz
Qy74xVfwaezGGHfNXMjHCKZJT2I2t34O3eB8c+pM3km9GSFCxarMCasViXTq9hWnPYxajYkddRC7
sogT5EqTMSFs6gpPgUQ9NFWLu+YoMDQz+vqAxgUj0AmYPcqpcRcGZXvja05w9ImJvoXJhEHq7IrI
dpSr1gN1WxmKzyq6qnqJGEoRmNVjXXjjbSH09PF0J1z6urOpS24hszsta2TtoxyTjI3MKvm1S8+m
rkoootQ8hlDu2PdmmF41UXRm6Ey963+eAaypvP19r9NQOprd1LOjDE6vA71lgFP+/LXnns1cZuJ7
NUVHGNHRm1ZARF8DS3a/dO2plv79gzfaYMWWmkxFHllJjhc4UTyI669dfDZnWXVKhRzAIb6Kcak7
3SFTva/NtHPK2Zg3XiVSijx1G/sea2hVhBaKdaY5FzqhOZuogjG10yaYCuetbh8rzb6SxBcvPfWg
d/NTxcLm9C1bpLHR1kjR16rf705/7oVOaM4mJgwP+jhL1ModOir+AmqKceOg2uDMpmIh3kfI+OOj
S7hEFih4WPrjOnpu26TYRAn1y4lUqN908OtkaoYex6TIuVWSCPZPxBlPk73izNy+1CyzAdxT1T02
sKIRx3kFCCov3EmDdrYqltf4ZAzPi12iKk91K6HwwzezbYsIp7HPxfWWWmY2glm4gyGrFSY1CYuk
QWywnN7mQj8zsS1c3pgN4rDpIHBDmXYR3eCQnD2VgfdLDuQzBXBTr//kwxizYewJOW6SmH0BAsOL
On4Rfe9ixYOk78xgXnr+2cYjHkwchL2scsFBXwVWvS9G0tuZ8/P0uFjoNpOq4P2QE1VfKsb0/D1e
Zoi8y+jMh1m68PQ+78Yyuf1xrI2uchVMoEhVr8azYe2lS08/f3fpvE1TjzqJymW1NeUWs4Vhe/pr
LLXmbBQrikQmIoWfiod8u61Ne+JlVWIXWJhjIU30v3ZO/1Nx+u4NTFkZjaCgUQtRtDAzyocgQ41/
+iWW5iJjtuCqUgprb6pc18YRc8bUNDBkMb1Ng3oS7myWQdPFKssswRgobam5elhZ97pTnKsaXNjL
zqsj817TBZVZHCdGhax5fYBJfk9W6gcR+0s9sM5smRda649s4d1XDLUcAzOZdQ5sIWZ5qhsG6e3A
fhEsw5mG+gNn+WR867Px7cdNCbuU1a7uYljr0MOHTZv1w7YOgDtJvRrcaVWSvHpJFe/jUsh7gFTd
RnJkZ6+PY/vNRhPxE3Cgf1FHeCnULZLt0aeIA7i2cCH7tRfgLNTLyoioPnGic8GnhXlDn80bgx2p
BTZhHFigOlPJxA4Y8sTZ2ujPp70/8IR3nz7JoqQhsVW5XvZaxCOy0xfi+Gc68FK7zqaOIQxi7ACY
sqtU2bIv3UZy+rMdsMNT6/rM9LT0eWZziOJDy2qtGMlgZV7JY/qNcBYRasT9pwfhwhylz2YSEkoJ
TAn6JjblZDZqLDIr8+30tZe+z2ypxxVDjfSB4VX4xaWFcYtXAtBEX3KDyvfb6XssPf9sDtGNwCiM
Pm8PSRLkD5CbjPXQmuWZRU2ZVt/PhtVs0S8GRyCCtptD4TT61k7iARtf6WWwZWenDLq0M4vE3wEz
QATf68qVEXrBNgPHu9EHo8N2Rk/uWjMstq3W1xsnkTE+DFE/peBn9kOkKV/bVWnz3QO5WLswhuYg
R7a+E6w8VLfIypmOvjBParPJxSs7zzTzUWWMWhqzmCSuIqmmFgOk0rpAgCCvnKlg6XSTLt1tNiMI
NY+rIUJQH+Vaf9VoUnDd9l1+KRTTuLRSC9S71Fn9184386LtIQhzqYzIOVDhaB/VBtcLFLXq5vS7
LHRPbTZFeKRWTRT72gFhd+lScaY+dYnUvZ6++tKXmu76bnYL5JJat9ZW2HNlN0On7FPMNLs8uDSF
Agu9PtP8C3PQXFZnIKdGKMcRsO/AX0bmX3EqfSus5v70Wyx9I/XjW0h56+RhypEH82Rb/q0OZ77O
0nVnUwMmNxkpT1t1e8474DvEix3m9pl5eenis4mhHmt0mVWjuWK0NxnxHHyzqZ/60heZ05MRFBqk
1zjFiCy/KKR4o+RfPGbMBavwCcq8NQIEOylYxJXcWNI3XUCD7QrKG772+LMB7KjAtephhEjkq9cd
J49NkeNTcPriM7TFv9UKljqtNu86fZnUHs4Zkea2mQOjk0jtvvElka6igulUl2R/35As+1YUJqQu
DRV8gDsofRfHicRLAcTmHhrOMfXObTIW+sIfkfC7J9IqOYUsnmhuTV3aymwRnIJ7PJx+34XB9ycP
9e7ivlDlDKxAdQjKjCKawG+bO6sZ5UebEr3vp++xMI+os02A5osMpzSnPKTwM9zCKJJ7WUuye13D
mVdvTR/nLLX82oo9xwsaypBqTu1jd1f630Vm7KDmnrn00nvMRnwlvDLRAlN1vSDiuKX30loeqYft
6+hFC5rXTqm97elPttTms/GvqaNRAhICxp0j1MGs06eUU9196eJ/diPv2nxMpS6CgVq6nj7oF2OP
HlQfITF87eqz1bwczCqOy6ZwTclYey3K4k4+8+ALO745tk3pGujLuV24dRnjQMqedZsAetnXnVS/
FX4rnZkEFhp6LmD31Hocijoo3d4IO5R3UrVhJyhW1IbuE0km3wqu68xspi009dyGINa7ZFTjsXDl
Oi7GfabGkbaSy5b6w8zxcRfXMywsG3hQVxrI5WCVqiMm5EbeXti6bD9TEhy/xLJk/+UNA2pqu1Zv
m0DIN6IYxJZ66vrIJoTNt0jIVscs243e/kBAVhyikArVISqliVWoOltpLPtH6DMafmXAkFuYao++
alBg1znjY17gCo6NDYyH0z1lqTmnL/KuH+YGCwOejICJwxrrF1P6i0KIu8RS/sIg7cfpeyx93dnc
k5ZGCFW4x04nC6JVF4Tmihqecn366srUqT/ZwP/RYr97haZzAnsoKQkgo41nFwrbbUYh71EVZXRJ
9Vj87GASOK7iOneeKJj0bpKWwLzkY6lc5Kb2gOohgZAcGWNFUaBeY6RldAlV12Gxj8xUPidwmkS5
nz7pbPKixlodwHLCZTcKoCDtSpWGvTMAmfClXYSdjRMmTxbENIG2oI2j1diUz05xZglYaobZfFaH
RAOCOlBdrYjCe4BY0YVDLvFMeGJhvM4lkYGtVLUkiHxYIYWqI6KC26BivTFBQ92h8rS+a32VPp1u
86WbzeY3nfC20zIeDgmHrCev6uLNaBT6OsxaeaN7IShp1jr39M0WDohzgaNMMWkeJsp4iGJJv8ip
TVkrdV8djdCf0nzWeKi9IN6lBQKXQMFT7fRtF7q1PI3Yd93aigRc0VCRD4KFGsQ5VPPfptfUW8DX
+kWBIx1VeJJ117WiPHNQ0pa+q/HxnlFTyU7TmrxRF/Qw76r6Cr20+KaG1Lj4VmGQLjc7byvy1tpr
YWNTHzraPzB1xCMp71LXw8Vig9g1JcMamPdJ2IqtHAvx4lOMjWywT46i9iSMs9Xe2oZZlTz2YdA/
Dp6jPk7yXWdVW0Z2k0rZeNuPcGKMSODASRUTRaB+ShF66YGdHUzqpbUh25hjWhy1DoBblHjOmTVu
YaTIs3HammnmBxFHbdsKcfdTtBEqwGCc6U/Tx/xkvpJn49Coo6xq+qQ5eFmJ4QHG708eBdoJKuEh
OnOPzzsPtOyPDdmpsepkTdUcMkVScS6sdPm6zsv4LoDlv04yLdv2I/APEajDuaVkaSKeC1wzjF9l
vW3HQ9F66S/PL2r6rqqitJRGQ17pIpB+GGYXUfIqZLcLG/X3xHIAQDzW39Ta8vECpZzFdVLw+Ewm
YArB0eTk12X5BWZfvTk9spYaYLYeRXnGkdqkec3R6o8kha/qsCTGPlj/Yscv0sIWVlVZ/fj5AznJ
OLO3xJQ6VbmMItUCmaXXP6CUcDhRY+PMm3w+NYH0/XgfhJNa4adNc4iUXnqwSh3wb6BFCO5k0YFd
UdQfONnqKdjFDj9OCdbtl/YNlGd+vLMn8OPIWBoPcqbcRb39XcYYI9f0TV3BBjjdTkudeDYDOkIU
fe8HWNBJHcBxWMjlhW3VEXjRISbCpkmZ/mDnuPoC9EKStD19289HP5TBj6/msBvUKVbGtCMInltm
p42cAow8ffFZhdi/z7bYMMyu7tmt5lNqTamdth0cOLUNxdDmplF9TJlLfOH3ZhlisdJG5YakVbox
tCx3kzSlgKQt6u7M8vJnw/4/pyEoeh8fpImwZMahNnWFqKUtxRHQmhxo5RauQ7dVj5VE3/jltion
I92IwhHDlmGG5Im1LWXoh1qXYnmZYEVaUTf0pKr8l9OZ1pkZ7PNBas41iv5owc60K2WvxkO9sy2A
t20Ad4hCgPbM6Fm6xax/0WeSOshKeZ/FVEc6VNBvHXRtu9IX5wQnC31prlEcLU709Yg3F+mCTVhG
m9wfzvSkpUvPOpKVgByGDyJc6jjDTqyDsvraALBnPcNumqEcO9gIup2Vh6LqwSI7o3am4y189bkU
WUN8ilqQvYJvl9SWanW8SaUBLICanIuALQSQKCv/2LfrCvPiIQ3bQ+c16pPtVWq9SVIDhKsilTh9
IgGCLqzrb7avoRatFQFeqm2UZBs5mbLxoq7dywoBn5WvVrz/mSabFWf+PfhnS38S551RBSR1bfTY
F2YVWQ3+ocoEdZ5QlcGQwtlKPCxX1SgHP99NvsuSF8rnFA4LC8Zc2pxWMaHBMhioCn2utWwPGmRN
yg+C9A0LsKuPMGcQc52e6xZaeq5irlqvwjNAV/ZZn1j7sa6U6xTnzoOVhf6ZWWJabj6ZxOYyV9Mz
CtGGQ+JCJ827VeLlTrGyBi38rhgmcDbMqbtN0xjKmVdaOMKZc7gwXq25JqICzd4YmW4Vt9ab13fl
o2l6/cZLg2iPMXG+DjugeSv+ZnlIei1yzcyoNiqxBEgtkRadeZrPtxmmPetOo17a0GXKzpVwY/Oy
YqtZMgnWYRWrP0834VKPnUtlu2oQOG5ViSvjzLjzYnUgSuBEnbbqhV+Ga6PC/sOADPhNtrO03WIR
pP4ySnA8Z6aLBTU+RIePYzkZkEI42Pe5ul+/+Gp+3wwteJcHtNMHs03cskhvNHzUrLzapZm+zfGc
G8Nmp1r+X4zgtaZK2wzkz8h6G1LXD0qIoEuMY6RBkinBiTw+kzBY6IzW9PN3JzZmEj8xoZ+4rQKO
Puqq7KKXMSBdSYn3NqbN8F12Rudcxm5pJzGX6YayBhZsLGkaI+mw/tJDHIKlwgfog8bxBraVpK1I
3SlvEp32VekUTApY4LR0D6+32QKxLc8c/rWpx30yDudy3sTWAxHJRsuSwZjDqTwvYB1merluqIjd
t2zVLtDTwcRqNqk1up2joUBLcVLvCql9JujyBsXa9CE1hpTjmnq8qSlWX8uiROqg+1GxY0dS7T0W
jY1lOPFGoJ7bepIp3NpTo8vCyYvHWuq9bx000Rstj0DHqTHTwZmxtjCZzeXEeeZnEjZPjdvrpbS3
hJ/sG10CaJ5G50SeC/vdOUm5kKAOlzWOMEJLvQ0Fq9lBGgdjLbey5Fp9IF83lITey4XUn1mQ9IVm
Uz/22KQ15DT2gsaNfeOnZg3WcxV250onlobDbBGOR+QnWmm1riw0PDBFYx0gUDnYfgmI2F4U3enV
UJ8JXSy9yWwq7IVXadS0Jq6Gc4VT0tOi8Gvbobn21knxrPYiX7ghOX8l/xWSCDg9uy489P9wMtXD
sAfoDrfbKOVLWfXUdV8No3v66gs9dq691Ts8CCU57tycuPk+KtVug0aw2QVgdc68wEKPnQtwS7lJ
7R5eGfKPSsB4TqRdovoswdU4jpctC+9R1j2xTsyuO9PQS281/fzdJCtJOJjUpkSRXGiAiSusHO/3
Qpav/TQs7k9/uYV1da7QTbos7WPJ+1NhWV5BLA6uwP/68soqHOfKEHhEnPmACwI57Gg+vk6l+J5f
NRRml22VwUONtgl6wm2dhv1FTsBkbQ8CnHya4W5ZHu38KRiLc/uzpe6nfry3ZziK51gguuSwh1c3
1rBIsO7cfe0jzoa/p3cUUFh9iglpfwwldcdp87sUWAe9Tm9O32KpL8wGfSoZoWmmLSVClum46Sg7
m0E3x1UTledW2YWuMNfs+kWemZkjpazpcrlq8+LO7IN9qTvjukuCp9PvsXST2RYni2SqhQOORA0n
aVcbqokuZUQvBkm1e8MfzkmIFOOPWuiThdqY7VGIpNTCowCd4EZU/PZrc7wRig8FJwvxCAi8Qj9w
dMq+N+OQ7H1EJ0cHdPExNHV5lUeJvzY4J1drpau7J9AfzQqMsqQo33o/3fVesvO6X/FIJCj1N6oa
EOglZdcmzoVQ8k0VNy7cOUAme6VVt6Ad19hEbBzIdZAvthYVJGqS37GN2JdldWV79qPJ39ETZ2Mr
PhTTPIXp5x8j34jXLWk5xZlsLbZabqw4yf+G30VJZu6tPQO6jjZFU1Jk3ECpcNMJ+/GYK6FrBekV
u4iV1DxDgcXADHRzpDiwmdSD70kx/IuXICMMYkD2DavvJsjiMbfeRCNfpjHCvJzwtQxouKNUSZpc
3jxppw/y78j8LmX+lHo6As1GCNbuk6k4axLVJGJr1PcYotQruSKWFCEmqYsMX73xwe66nRjVG0rS
dx40du9VaMqtY3QvepX/6rOblp2MjJ8OHPsu+Uv33iBbryIzxp+U40ajRGtHKan27zZ6hcko5w41
xrjWLy99nMcnM9RCytej5OCUuTeVAsyvW6uYVTkPVWqtPLuAsXgXh89S661BviZ19BBnuluNAIPU
Bw30uA/RKcub9aC8hBaGPlFFtZm5K4r0oIXsyMIUMKFlHFAZrjy25/aIM07yu0uLzRDfCdm/o8px
V8C4yCfcMhTu0rTXNp7GvXVr6+qxS2I2ByGt0r9i+eFmcnXwtP4Q2eUlCvlV6R/V6jkb2q2ZxK6a
RnCzwlXnvDbpmyfXmyId7wvbWuehtw60Z6/6rRQaWdqLWg2PeXcDNRT7F1FuhqjZ4Qvc14+miuGb
p67U8Ueixrda8Ftg2YujsJ3cBGEt1noobYTvDhA62OoRJDYh1xsHTenrVag3AN1EsrZqJoLmrkwg
DHu/SVqva3CGwshat9a6A9zRlSnTUXxzb3tRuM68B725x0nnzmPhYrfOLfKVjNMwXk17YfW3plrf
gYq6KZ3ssrC9NZt3WMVNO66kOtrBqtq0FcAr5zXjD3u9vdS74NaxMSSqVkanuoEqbbAQo1MnlAzr
az1XqGAmNheGmwmeLfQGbztX9cMdQGQ3b0hnmw44RcN7oYaMI0TFL1TqqrV/Q9TmXyOrkNw8KEh2
q8jf+GXKHt7Aulh6G3N7x259O9Yk5PN7sOVrKCd7mI86h1CChrmBy7U8cPoCB+YFbuDAcdX0W0xD
dsaIFU3wUFuKtNKM9DLVKdzNst+EIlfS8KOx7Bs5v8vi29pOOdsPN7k1bpoOU8SJZW9jYYtg1ku8
VRMcMgh6Ht7FnZ+ygr7UvY7l9riLtWaf4NYwQjJX8h6R+1OplTf9OL4o3aWCbXGL5na4NYvrGjBf
H7drIiOpk/z0JDDLEkF0zTlaanQEnAaOl4TXaODJq2xL1doQHAJm5B9xI3pVcg6/Bcfw8toyXhMn
2koGJX/ta4CBMs5ruzBWXC0SDFbxYAXdndpQWY7wq4iDTQeBDK/0rWEZv8YUoJKwy5WM+hK7XKo5
VrX2PQe/JoMJb4xXM3zr1ZdABYtpkgHL+eXCQ+dBi45xT+lZ790ZkuWv+6HYeXjIW0W2a52Xtm3X
GEA9tf5VOVIh2PO+9qodQGq3Dv3UMfeBauyJ5G9iudgb2bOthBe9b7uGeElUsghK+buBVWcO4bGz
NRWKibLGuP1YD88FFvVJ4NZ1duH3N/LYPpTFVVpCnc2vpM77Abp/LQesM4Z6TC1njRfzlazKa1Vo
a11nlhsA6nMkT7tgkwh/HZvE6dRyp7GbDDEQkQZ5O+bXjs3JXn/pRYKzNJON/nuKqMpJvpOytz65
xThto1jpox8/676yNrMaILrhdvGw8RK0VfSHAfq1WTfHQJ48r/M1TP9VbyTbIfhtl3wG+2cWpY95
ol71VrnCrPNyKGgSYvbHPEjXEJq3cdIwJNWVVsobpga3YKpIteTGK8qfShrv1IDeDcuXRaK/mqis
ANouzC4+eEjXtNga1wnQ2iBhhPY4rubROnC8H0P0IPDwlgFKBv64y7EyDgwCFFb9G9nCgerNNaXF
Llr3tVlyIgydLb5cq0h7kjv/AA2XJEJ222KhSCUpSmZowiGUVcpGlUsIRYFbJNG6wMsjKX6qzU+R
RLsA08ICg5UMy3LO25imhUxwV77g1nH4Kw44y8sPam7IuBbIEWQc2XbKp9BpwoaJLe0uQHFCXuyM
CIVwCf7qwoIAZK+SLPOuc5xNrnOcUjZBK/MJ5dYwiMkF4vd/8XUey3IjQbL9IpghIRNbiNJXK/Ju
YFQNJLRIyK9/p2b1FmOzZzeLVUBmhIeHH3MBCmSRYxunVtOR697C5B74F2AdL/Zo2tcRAPcy3VZj
hDThggN9rfOseJjyTZxLoyS/RQRquJTITm28jFZ+UcKr7xSHrJojZ1PZdR9cEn/VOAcsmAiRrJP0
46Ap1YkdL2Z9bHc5EMaLgERxq+bNxEXohmahFhn1Hgm2gel+ZtqXtyHfx6cuXUlhcCsfHu3a/JqU
cSp68+YBAhkyA16ljWwejQykn8kc1IQzowzM1EhJxi5h4vjShIPN9d6tH1uQ36/Pdk66DIm9sn/P
yIRXDyJm2FqcTK0y7zmSCU7D/8zAA52SRr4gwtMfr+0IYKNS42E22vajyMzb7NYJqi5fX+vdsPMs
yd6oH1laoaiM5aIfTGc/aKYEj8O6PDHy7ZLVZSRc7MXb2pPIwLrwzSqnQ2lNxbX15yFyewvm7m5p
UiFYVyts8ydLIwk49yk2K/1SBrIOCUVzQsJzPtxNenFZkKpdShBwgSrZlOaAq4L5Y8nzLzUE5rkR
jRH12RTX0ktDDNm8Xap83bv5S1jirCr9Nknn5sJRsVvfOLDN8UPJ+6S69bk9vTLSAGBDhoIeunyP
g2fJSX0cpohPx/+wIwzeGuNS61MrnGe/bR77MjiR9Rh3Ezj4vlHRRhcl2MuNBFnzwb59MdorY5XL
H9qfgb3mxIXJ/kx4Qs2qtkh6Sd0i3NAui4PK9VWO7hVaNPHZQ3PtRxK2RQ+WXq9rTHbUJddOHeZF
ehmb0gR6aJH6OH0AwMuiynX/sq+dxhiLQTuTUCMInm5JRpnN1aWwHQqCQFvnT6u2PZLk3p1ywveA
WAVZDjTBTkuuRy1JkrSCjrrCSPe1D+fCzoEfTBPQEizcVvM6QQyqI0KwaYJGsXJttXZ3ML2FzTc7
H7f3wM6ar2oPwLiIdN6847Shn/BfO8U/n2FjFVZB2xyqwBAvptzsqyO7aQMyMoA3nTNGQxD0evu3
n9oly3pt0Udetlc9r+3s2cCzDXkoytq8ya5CqgqKwmfGb+sHKUgIHEZpvWrN9vUMPTwS/A8i3pfS
PvipXLrTwuzpl7DuU9252PQW1sPixeT4s4lRlvsHq6xeFRnLEgxRse/BcRzGToXQPkx1CHLSdiGC
GREqIEdIla/MUZQofY7ZbBiuRD9UXdKXxpDHHt/a/McplyI/SgMmnrPZsjxUchcJKMX9hkvW5BZ1
9RD1dd5jKhIZqwnuvBY8hpOCuCE9iNjlUidlveYPxVSpk8yn6XWBWc/pvnidd3GYelDRBGzhhNBo
y57jspIiDBxq1I5M0tAODKDKZtmn7dmpg46wV9sq9Xle2XWN7C3vU47qvGsPELT35ugXY6MT7Bb/
/Mps3zqOHzcONl2oQ2fRw7HOa5Dpvme4Z+KGDpngxjld87gpXP+JPpl4MEUFQ6FR2/2txu0TLbCr
h7Ddsp2ODWOaCGWJFIHpvTc+s6azHsec9nfWjvilp56clc1gRWwUZv3quvbeX+qaPPPQcxzmehVT
rmcvFfrk8DwfA3q0q5v5ipqF8L/L7Dv7PaN3Cq45Ps+T7Q7FB6N8+dR285hk9ba+dvwQa9g5zvri
pc1kRF6dtk9t6wVPBOWKo/ZMM+mCCZqpFpQ/7mY/OqPfw4AYq7hZ1/lNDSKPFmc3X5aMxiUyuckP
dauG45Ztw4UZuLrWnkWKltmjXUk5eP+WQhSvTWP7j4r+9/dq1HXSIq7zb7K8JrLu5aQ9O0N+DLpc
Hj3H5QlrLD0efGznxzrNXE59ReSu6wxXwoH1wZNDdxhMPyBLA27lyjVAICG1v+/2ODYCn0TfpSC0
vgJiUxZnWUiAD00jZEII5nxp8755m0BvAA9cskNRe1BGIau9Z/mYHnjal8Q1y5I3fTGb/6hvqniq
x99bNXVhuujnVbZw4UYmna4xTdfNsy9AjjgooBLQgoReDlOrstMtFpuPcb5T/4mteyjdPf8u3OXX
7qf0pmZgxvmQvloWYbvm2P8kJSyLpnzPDounP8wybyNZVuNjzxN80HOQ8hPpmWwNx0xM/hwn9PBV
GP8jmjefBnFvpzGdXAz9HvWJKc7t6NnHaZiWk5XvKpa9VR7qZn9IbXe9pumURr00s4fWV3lU9LtN
fov616ecSoWXf1mDR67eUrSsaAUzWVZqOfRpXT+VYN9uUqf3TftuT+bAghyPoySujW2N5wxmsBio
xDVYsyVwh7+BX8sPg7zGeN0cSTy3s8XKGGVUNkUW6caf3tZOqjMI2+DU7hBN9syXh3a0PRgcRfqa
snB/dcYc0szCt2JXTUUp6n2RnWwS2wYDrqi6/meaWUBjXGs/2N2oDlZDOGNDK1iyrxS1m3RiSaU9
OTSelmvI0FTuHvrYxiK/M5r3Oc/TB11s1pEdwoYiPs2JFXfnC667EhAsu/G6DtLbalXqYnXj8qpa
AxtzJjO0kdqlnctcZJll/7d1OO9Yi/3SlV0xxyzGt5ZlrHNt1fuROOsFF8pocNgTQuK5qn4wtNdH
9WLOBNvM1XmRw3vdZfwsRf5a1GqPdVmrpNNqxSOipm8nn/WPajV9NtP7p+J+fkzt0kVsnc0Qpn3S
V6vuBxgAP7JcAgz7vM8e0n3wjlXZBFit+ZJpw+xHe+mKB3Ng8U03tptktEhP5hDkN12u9s3Opixm
HitDaKX4Z12ICWbeZaQ8i9qIi3VU0eItgIedOuobSOdBE3CrE0kH9W/ZY1yky0OT1f9Vtfk+2dPL
KlwdibR6VtP0x5yVDcFmeSFZxjs1W77j+GzqBFOD+sjNACmaaLXQK+yPCnjDm8NiZzIKf47bqXrR
A7dobdn10Z194zgG43vJkRjZNZoK/5CM01f2ydbVl0FP8rxAKkmMdf61qF3EjpPy6rLjFJb58Nvs
p/1ph18LasgmY81qP0WZ9sk47oLxnilOy5z9U97UAB/Jh6dNC/N1LoC/qsLgsRTyrPDXJzUZBIk5
+BkpEHmRmK37qb1qesidtT01WhDJs/bOyRddR72/fA4MvkJ435SaWDjDYt6vIi8eVwXn1w686TRP
hM0vqRE8VtkAVo/IV8frjKsKliruLHHCN/Yvk/wOsp7rG25IPD2wnU6EOlgHpxXy2DSFvA4Gt4iS
Yo3bXTmhyPQTddiZ1+a2wrXhguO8Gyz5V43G8MyHf259/dCIsS5Pc99SdBVeJRN/bOonRB8L0Ea5
7lkk0/VlZo06ovPqXmx3X/7STFg8IMDkrEhk0/wLhFxL4HiuxrOPzpD0W5fuyepJcvJqHwhM62NH
azbj39hbPtioCuyKqkH+rJkBwifvgLetd9RWs5yDoQ1iu86piFnfDmELorn1In9e2bq7ZrwXb725
bx+0iM1EbTGNS9xoW/z1Op+90x7USFcpWHjtv9K1+1M90zaWWu3HdTPRAGvhRNtm/VitsgLRZdI7
BxRP17qpZE4ZbwafK3fDu0ER9+GMzXAoxIJVGlIjo7hqedmstTpYBXH2CSOU8T+NmzcemxTj27a2
JeSCYgEFNIx0V0EDxIWpbFH8dDLCXOTYWfwlALFfMeCZYTrj8Rycska5azF+DKl4hdZWf+ix91/1
6LcHsYKaGkaDw7UxLHA4nhtDiuQ0WtRmMpdHB/6k+gpYxh1kCjNZrBuUnRn3Din6Psssm4d8I+aU
zfeVFgACDdNmNdLPhXsDrtvZ5gUjxjy5nB5uexJ7SkT/6pgPRGl7LyLjp4PEuQVHUv70SeimD3PB
d37vxqajtW/ZpfNXK/GbgqfQ4ygBMCr8j91pMRAoU6Ebmqnuf9gmQBxvd70pymvW86lukL+MMiuT
tA/Mm4Gu/1E7pEPMqk1/FaAtm8O01HXLVFSh6fX5yq0FMKv+FEr1XdRJVhJiXuO8jFibn7zIb4he
Tdj+J7Vi74K1f2EXUQ0PbdUaVzxxi89SN6SjsPXyvgoLZz9azNuD4yJ3HyyL23knbdhBZBXKD1uO
JJtUfr7myGj89HHu/eoi+ln99QoajlCCa7rWs5P9UfOsY4jB7U8gpwFvr0sKEf6gdH4wFzVfuHAE
DTGYNQVxFEaRIlMyni1S8pAJNk8kJXP+Jhx9o+X9HpXtPxFpkX1uewP6aFP6j84r8ZHtjvt3nW0/
Nsw2f0yzrD1keb8887X2b1VhceFVgU1/UdZFPK/AgTQ5xn3Y1zs0MsO341xWRJFUnveIM9969yD7
fJLr7yUaM/fNMoT9Bccq+6Z8hptY26VLe4ecn0f2LvcprEfl3SrfWjh+Yd9968GpE4Tl7rSybfNs
5gQjuoSTJaqEmVY0++8lMFkIxy5/21Nfxa67DMkMKAI/SbAGp0yP1Z9GTdVPF/o2nyNb9umQkZFO
pT0Z2fCsC8eso8LXUNcaHmHWMwsK0XnNfiu/VnFvNOpAVLN1W4N+Scx5VFzn838K1YILhEjkcF7u
mct4xAyu8+xVbhwyswv+t2/yWLt1H0GdGJD+iq823XiE0q+FUNSWhMQTzsHsNfeAMDX+Gte05Ikx
WXOYVZUZ8ovGGNDmw3Z31kjT5y8AMUvQ+XMzlVej87pwbhfc+OVwWDalmniG9hG1NCdx3XJha3yu
12I3UfnL/qOZ0qOcjJOoAlS82X/xgfkx+Basm1dOMjk73/saIJZShvFdf+ulKF/usR2ttd5oJRLd
zjPFXffXmbefliPe2o0PZfXU1a0D06G8pYtzM435OFTEqPmbdzEL+uJS/fNFcZLzgDKEcoybZN7p
rJasc9ipqKfrXBfPCOEnyy+q2xaUXZinJSWtVXvI4LyFW9oz+Whm56Eyvvv5OrfGZ53nMYIN89oy
u0dvqGOQdt9+kSbZCHp0QnZchRdctVlf7J5Xca+PEyEb3rwdOaHk0cIyjXp4sCtFN1pzK9tPRjUa
0dpQtDPA8Xip9+O25bhti/phBA6WGVbgHpFW5x8weaCN/9/TRwG1m4nv/zYVvA8m/7+huly11U++
l58g25VF7NvO9JWR8Zj4y5B+uBDKHhl/UsY3Wk2vfQ4eOFSZGv60Rbu/Df1onAKf2vCeOW2L8G7G
OJZ9szqh6nKL/HOq6lu15IYFfGnzh4O4A58qOwCcLBeNyXkrjHUI6f3HK4kxMLl4Fqf/0qLdvAj4
U4c+zkT02R0b81/nD+I8p0XeRQhgdEr56DC46/Z5/W7X1nqz2qb8JEzak+SCrgG3KhDgs9NMa8Li
SEEkiu2+prVjvnCE8gIbvYwKdMr/lNTtnTGyYDH3M+MJXIxgKWFMex1Po91/r5auS6okk+RAyD3c
RWCI3vtOb07Y7BORe0LOH10H983wC/t9lO5+2yY1PHWlOWPHkg5qsNptw4kQi+dr53s9VTakMT7E
9Jx16Ktx35vWuS/vf7TFnvaj9zr7/nLV63+biw8gXMu+88PK2+ZTURGjSMWapg9Cjfa/fZvZozBz
PT14qHdPq2jtr9F3slPW08BTnQQD0wtMpX+MugCxjXvqRzBk3ZcP0fPFvpNcA68b/WgaVvfmOpsR
rsMovq3Zos10bOeY1pl8hElnD7wD9niDvs44i235/whRR0eu5MXJ2uxfydoOUyt2hZ7zTesP7drb
p7mBqUvt7GyUmF7CzC/LP51F6oyCsPlqAUW5+XXLvdJncOOEHHMoSrbz3TLZb8McKuL7snluFlng
VN+CqpbPIHDh7vFWD3zBS9lchnFBLs8Cu+JPmRsu3rUcH6pta8+k7ttPqWvTWEJGXCEyiQLGuSeM
ImbtBH4nWPnqsKeZc0mtzU9Sx17rk1xMegMv1czk8+JLB3bAaWyRPhA6lLD3tj0YPzEb61/5NqbF
pVadLZHVJ0a+vqHdikm47TeHrTM5ggqWqOJFBzIHe+fA78QnteFTNdMPb0EBAVqu0gfLrhie2gX3
vudu+RgZmx6n2IL67gBL3SB9OsriUmqrerhoIbw1hASuH1gel6TIWLUZ4nneZMzzJD/lKMFAava0
3FBVW3fK1NiN7D2u6VWNqfrpl5573vslZZq8VkM0lJRRJIAHwS1TOn2b0b/vGRTZtWfadc17tzxb
RWPreHG0hm1bD3I6TXkK3JC48+rR9+BsFOnU/XLnnfkAQAnjoBo13H8Re/tr0Rh8EoPQJb7v3X19
6xDnurX+ImmAAS5Wu4R12Nf2B8P28VeNoTCLhZF1L/gBij+EbqSgUBtVxN59Da/UUBPnrUfl3rsK
oZEqne0B+YewD+dXpxTqPqTN/ThQ0QFcWmcjmstRPtWsY71rofZPRyFK+1A5fqwBbjhAEuOntTc6
p0u+Q7qalSsMKa9o8rAaaOJpUSw3nhm0noxdCSuZ0L8CZlNN/huzVX/YhNsfdJ2JJa5KYbLTNFj7
l7Xk078p2K0udueSqm2chuU/o5D5mc5h505W7Q+W0MYxajbukHp35t+t329fLq/IlzJT46nOu+nB
yJ3gi8T/9Z9Exz8M82R6EfWrePSl9BnKbjurVlOX/ZsyS5NIypTge1wJvQ21Lp3EX9MAOHA1ngZl
1s/BpKurUbXya4etCf3Vc99UNRd97DMofpNz4Fph0Fr6u3GYxN3rb9ZuG/MeHc2UV66Ff3/SM2Pg
T6UV37cbqGtrlqI60xl3Jq6QbJahb27rNahxnzP324EpVp3JAHfby2Nbyu7DrUdwxZijHoxyqD6K
VfmYQzatPlO5M57p0rQ5Lca2X83FzvvIsoIdtll/Vz2rnM2I0DSm0Qj9rhrXQ+5IjA5LzyZliAYx
DqEWzgxSta/brzHN5uxUEbFJ2mvVex9DsFqnPffbf9INdOLyXaGU6AWJxd/a8dkr6/LLAorzJ0h9
NCnZcBZ0Vb78HFsYYfkuNowMIl0/ckJ/HwCWtX93xp6vlprAlleIv+jy00BiENDUx7SrFSAujwYI
UX3xYyGXeokHN5gZ0d3l69Tu+Ph8T1MTk9XJr6r5KduQNst7sLwZfnqbpxfSRJrf/sSUALa7yaqU
zmC/stZts9GArntsLD4lzNKBQX06DYlsDP1We0Pb8PFHRBwvWPco2Fv7uXQYGHFHOE8N4jVd98jG
fQnvRjHS3jpywtz6haQN8xfpns6Jna823vdSMqIf9kcpe+eSZ7V4bljxjEbDrM9lvTUIobm6eaIw
z3uL+OA1JXkweHSvq2NYT0Uzl4CR0S5y3bEMxb1cR6hExo+qx/8tlk2qRPQ4SoXFXnyE498BNwZr
/Ib2qIuwkxYK+dTWMXl5TQIYjYfRsWS0kH0dp57rXarA4lbx6u4j8FYofiN2CygsPsztiRWs9inN
HR5xb0gzKLHm7H10dEFpjN+GE9EbGIMJwU0ZMinYvy11b1DdfMVDgd116JmcMKhbg7R46hRbXdXO
DK/LOprmTnT2j0Z2zWObGjh4qFY25Ca4iJGjeRKwPnjtcWgLEe/ZkCaVwQiqBpD0xG+nftk6w5vh
VXp8tGdTgei2muAMKUn+qN2AI72t7gDjdiYtYUoBRkVVOnivSgdZYu5ifxkRHs7bNu+45ynCdAjD
tU4Cd9/OLKSuRZgWEA5Dn3lnGJjC/dw6N3sbOtEkYjNgtZXd+Dr3i3ouDAmP1KuY3ops3J4msgo/
hw0EnZGNxnWtzS2Zu9T/NQZcDCHkDXHseTcPJqstzNf5Zq1KKhR7kumGFDeq3ER2WHviALkb+sjY
OzPq6AUwsPj6vhS6HKatV0cXL9jXVC7O29DK8S2wGni9EOZ+NJ1bHszR6o7eOpaJLJnDy8n9XjYL
3TRHNYpJiXfQXXETvXrOlj9mm9NH45SJUwYrzQ7HwKJ46Sv4dHHB2Dbk7w+edlcYz4Nn9Rk/zeiu
OH+IsQ9dr7UDhC1tPfFU1XVctPa031q/nD+UV+jpfZvRsRMnNXcfka0ufrZ+Zn+nveW9GxhyQTTD
DHRC7l0HQr1LqBd3NY95TOSzAEJPsXpWVoPhDPBzTS7voodfre8Y3Zu/+uqYT0P9p2buiQjTpqqN
uGfJyKibfL3nVQgO+HmbjbcpMzXz/QyhApDyvsrT7JiBHW4bGQgoDlMyunpKpEidtzYnKRty5IRo
Hywm9NygAUjIsD9kWEja+A53fmUBHY9+UG+ACimkD6k1GxhKWEX3ccZGGxOMZJT9mmjfsk9mldV2
qDzb/W/yszsTkKJV1Uz3GKW55wICdDSzFfGrUPi38qapX1uoih8DZ/PRH0frwbZ7XyaT6ZQ/Kls1
T8xE+8906PYviEb5GZJ1eXH9QZ2rtkRrLxpxN/oBIhTcOhdn7edffW9XL1nhf/a4nb44POszMqjB
IjTXVeu2zfe0tvtj0y/bgQs9fe91Zl5MrdrrMnrlydwxbPlK7lhxRhmc0mm2zs5gZR94GIIPwRXI
SbLZfKFDBZRxIj5icxEZEfezc8YXlGxTnzexB6dFodTX20vmqAIhr273V1dyCGPvyncbf8Lq/9sm
zopizdp/y1Tgz1m3yW0TexLIwJ67XCcTcHDZW8x//XrAmNemgnMkl4MG3dWltCGDcpNWB93LNmgp
7/OD/jKYTX4yTJO5RMpVGdMnKQVH17Ium5NPj32/w2FeZ8xb9BqNHQ6SlQ7A7uv7HMjiiTlreq0J
3MjCMhPytV0XXgJ37mKSNfePPXfLH0a+mu9VJ4IjU2PdRC44u1etSEBJzcm+tcbQXyZDzAxMPR0t
3ehcpIHUyjmeYl7j0jgHy6BfmDJASKr24m82Dtx++WJEWiGEzUhZxMWz9bOuG7I90+X6QTiucUSl
XZNqTrlJOR30rat1gI9lC7pHd62qg0qdncjMaQBKosmLyrXsnsC3F2YI+sy7gthbMFO2Hfh5Q+Sv
nradq70wCK4Y6l3dKreeUMCqOOA4bQc5nyXcqzflqvu5maMtQVBvludsn80j6T6YLxx6oHPt5x3Y
c4eDvduKv0bdlV/c5V0GyDkgh1M49slaaE4WK5MXWWTrp55ItF4CK78W9VK8rlgmA4aMZcEyEYaO
MjKRiH00T8Nnqo63llFQ83NRhjwZLDpSRWMigDDurR0KXtOZiLizIZgIW8G3vRreQ+bvXazndTw1
6XrHvi19a4beaG7HYU7V+zrY/WFyB/tz8IzqiDCwJaxR7ifEpf4Xa301VW7ekenGA8rYWdcDyHc2
m5+4ducbE/bgd58Z9inAy2RcGMyvw3FEk/mb+/mMpad0sotfreWtALdyluuk/gS+Mn4HWbElTMHa
yAFbN1+ovBoiz1GOHpautHCRDMHJt1nzACOUvkkrbz96Sj5uFnxuWNE6dsAMrCr2uBcx95c6OTwt
35z0IKKNzv5bFHTf+1w6EUJS5kM8adODQ3LPO16A5iltc9bk04FBbUQUnogabfgJekN55m8dHqzB
Ny88DBLHnRzCTLKbLi2mmjxT+ryS5M3QBoOdzGSPwRjNeGG4FawfvTDK5x4pKlal1z8wVydenAkd
9NZCXCZ6zqufebyLoxN8+9aqu7jyahWEXp9j4pyKuwV9HEVTxS13fkZrLTDIKXt5HBYrzw7S6trb
XO5EetVZzTs0iDmcmzVPcurw15yVnEPn1dlzOjb7taKifBgmudx6k8ZvcQL1Q+3VFrWlzbqcbRWR
S772cchzEVWGmyZBTpQAXoSNUWeHygwf8WiTAIf8u2w8mo1H5MNQModlpTYrsYCa1oi3wgflHS4k
Xh3N0gO/3meYbb2F7pQspUtWFF1cCLW+1gFWsnzFFZWliPN2s8iTV6r1YfMX/OcAGNSx6efgOo15
ju7v+fyH65Bfgc3RC3tpetza1H02JrVh7LXx6dD+VY8N4Z0vmU7FpTdsItDKVd1nytaT6xbDX5eR
af3gzNJ6CjZPE2VlD95nOdX6pyOE9XsZivGwqKC5cnrjUXbE0ukwnxmrHoif31U0cKT+qbeRxSDb
7Ytrua3uEQxtfy4dbs3VHq2flXdnUmWsK+B4prYbDi5G+3/zNs6PYlLNGWGfN6gKXKhb4NvkKwDX
9jA2a9CcYKHssSrq+ZW+BOeIW2ZrUrKEcKDbXPB17/6F8AcjSYF2XRy/Xn52u5G9UO3ow14ERqyX
ynnY9ZD/gIbo5NEggiFRqVtyx+agH92U6KmxUf+GUlvsBNuu8+gEdTVFhJQ5V+Lv2i/HnpuTrZkO
ZqK2MMGxuhK2hWsxN9q7Z7F4zZaoYbAeG7FwafqWcZtznxQyz5zOmqprQcAJNED2fH9iZ0PE0FLW
D8XSXxChuwc3JlpTyOHrJKXfSmwZneGzzdmWT62xZ1OiCCcIQg0/lUnJit2G+VeLW3819cwqNYPu
aPH3Bo+d3X5xBppPC9raeWRP6dmlgvhZCCA4AybkFxnMInGK1H/TgzKWWPSSuYg2vY+gLZBfs9or
r21fLsQwKJJhdes26I+Djb+hM5Ny390Xbhj3dSz+x0ACR/fLYdIwxTuNXoSlsbjX9Jk4TCVC92LX
9qk01uZaDWb9oiZlY/LCWVbg/LpWayMil0PyPmThENkr8YrxpHplfKX+Zk1N4k+v9j8lPnBs3uvu
vqGQp5it5y1Jm0WEeb/tf6gm7xOEYEmYTjiJgxAbK9NIY99rZVzPY3eEFOdc5pxZKyNeK1oYxydN
j9HWHEarDDdt748lWxafBudgHm1TWxyVvc4HYximJ5Zu12cAMXsyFGu7hLLvqLtKlGIvn2VimMzS
+CiTOpb+QhpuWVePg+FlHPKyfF1BexCc6DnFp5YrSnquEfKZp+vYSL2Nmkyqd1XXyyMpuiOq1Yzh
tHHorJk1IxI12Z7ka1nLU9Ei27H/UJXvQWZMfyxWsm7pnnV5bC48sQ8I+SlVZ734ke5sRMSldKan
PqXqjmruDd5fXx20QN9f1pENA7J066tfBJO8GrblO3HXOoLhucNhNg+yerYnRr3aFd5HXmZYSMkL
mMIBAw5bqHo52GljnGpTLye27nC9TSh9twJB1IiWNlg/l9JkhFa15MGIwXcfUX/TN0oi8VpZLL+A
Z6MGInxJJJnKWDZsyhETZeep8hsJMud5HQrGcYtXBEfT4p6OcQdUAlFo6aPOHbYjsuBsXGGnBH7S
VJ7/e71P07CWZWdrGuwXb+m24EkbhhmLmWXad3v2jOCQC2XiYbMtW98Yzeyof8K2vOxtZoXml1L7
eqS3ph23VicIHqbVlBrZb6y+hOE5a8h4vs0+YE54XTyXhovOW6bzA85rtEPHuGfi82qmiOpRriwK
6IDws5UJwbWbq3v/7rqs71jYLozBzSPWGDw3MTMznW+emW71KRu4PGlhAsv/f9RdWXOjRhD+Kyq/
UxGnUFV2q6LLXsn2eu1sNusXipVYhkMcwyX49flGCBlkhJPIUUWP2Kjp7jl65utLMz9JGuJNOMT6
IxmzLyO/EYEuFpajE6o2Egt48y6UEa70yIuW/1ULgXhMBpQMvYmdI8BpTHwb6OMwIeFqbUdJf+IR
mlMoCIDDPNzA1zMScy5PpgjKEPE6zQjqLBMl58YOWaObjjgsMmskoCrVVyCCVjYOBziRXyv9jZfN
4T1BqImZZXAh+usAiWICov9hitMVQumlwXfPhmd7RIYBh0j+tSXb16JCCeob8mlQfErTjH+ycBLr
z9BLxsmQQuG7BdAOCntMSSJNrIIKnwszUsgIYKzlASNLhceN7Ci6IONkAPdfbn2WFB4DX+RDtAXy
PGSzWPaMRpi0EXxzfyDOw5mIgD8ngyzJ54Km4W4DF9ZMRdcdcYzQFKDpGymSkXht28h0klzBv1lL
nDYd4CyGFALFxQUR8e+IBygcZxbRwnyEa9sORxQTbY4AO/N6A6840IPcnSW8XJiIHt3E9+GARMoN
YBYTke0IxZ2upTT8Hg3y2AAEG82ESJPQDQmgY2rCF4QiUI4F+EhwFo4g2PlIMREaG3ByMaGJ6SII
WgGYdu9am83PUGJe18TM+liknnVf+DgFWf0CVXMiwSTX2N3QzxUd6a5Tu5CeSWYjdwquy2ePOCj5
LaIA2Z2tBckzioc4n0Usz0ei2hEgQTU0CgcBFX5iFTOEvljIoLW579gEAzJGK6hsimB2Z06omuE6
BofNs2SjFkORxYEhFCY8CrwFBzviJFB3D0clxRZupZDLDRHYjzwW6Sb4ishN1n9qgwQKhDg/UgnQ
7sD01DmAnHQJa5ABORUp9hUMkjNPOSXU06FDFo4SIyAnWyu+MJIIn/2JFs8SgSVE1xJWZwzBGTQH
wJcg2d4IcAcsBHkkSwiLpyOCBnpAoPhgAVhhOEcwTbKeIdu5/xR7CTYrTQ3SiaxZkQmwgijTrNCC
KaJ9BkCNleIxQjfv2xz1I5eyNjDB5Bp9sLOUi9VRaAnR3Is3IlKMaAAoRoNbzeOSBcEN9KeAY9cU
4C8zhTnA8thU1WQsqa6/5FIq6Irtk3nA+Z6ObujOEgVko5sw3aAki6Yp3CRxWd7S1vf53i3rrw3/
Xl8b0a+M8NIPcooY0Phj8zEqn03Dn+ix3nhg/tE4/5IYrH18BD9m939BqSw1hp3RXW1/bBlR7edv
vnCcQM/Y8vJp9eGKVwb7zvDbL7E+9yXp8iX2/FFfreHGtyKchpbxVuLaP7fPkLj+853yX/PeylT1
xxscMXW6JLjjMV3t2GRa/3C1MFY6uWpwLrIeXi+MfLhqsFlzgHfRvdNdfblESZSSENOJAD8rvOOn
Ur43UASl92Ssf1iu7lX0th8Q1CHylU/9wJP+o6kSQZVYrazT6VI9052K0JZjBKogRfxUyg+Gp3tm
RYcRBhjJujidTpg2GR7IQ0lltS1PpYwAa58aFR3G8pY06/JyKulb/UfSnBh8X+Bx5EEIxqm0H3Ry
oOkd7XdQyYNBkWFU8chUsqON3PVT+V4YWCtxq1beQeO/G9TwTFP3korTF+6V91iRjHvTpy3U32GS
z4wV9ke3BymoFfs07/k/e4sEG1jvNlkHSdtn32PRJvAu2Hqu914xUJcTPmUFi1kSkCuKtkIKz4on
dk+HNiuxt4qvbceB2Tz2wt4wPugY7XjKbMkR03n0jcoitbywk4lNHA493lFgrq+qKKvxS/Wb7QcP
jFfLIDHDemCyMFh7KrUvV7Rqc7V8szriHJOz4qhGq6mIjhdaxBwO6wy2iPlQzZSOga+TqPFVl7F1
JkExZxL3ZRPeD0aLrM3Nu2Uw/8ZY4uzFBvy8cpXfLM+WLXI1DccFyQXj0zVeTaN1QXLB7HXJdWgw
L0cyZnC7JHttrC9INpj7LtmeDg4KFyRZfQNv2T++4bKT66SH9RYZThLjhNt6RrkIiZXtFbNrIBvX
0suQ6Q0DwC7EeWTtb8SlUEs/8WKGXJiWj7vsXiVHTLjAs65WeOtMtm13Zd+z1TIx77DknAOpjgEG
R6RiYMk5haqUeNRY/9YyTjjueoYXvz1GiLAflFvwuQaphD26BgmYidECmlzCwtqBL13SNQCbi5Cp
hH26ZWqARZcg1cvEP7qwmheYALd6o1xRZ1oqO1isS/EPVh1LuwS97zG5TrEAceyhx4uRisGBXVJt
UcTmpPp/257yDs7DCzVEDT50apH+NcQB143uAs6vaeiIfT3EU8602F7wBlFEaXi06QZy1TWa34Le
Eajjn8tagSpnl7WG0nXK2nKePyL8fzaj39INED/2ytI1dPrxLwAAAP//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2.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253999</xdr:colOff>
      <xdr:row>1</xdr:row>
      <xdr:rowOff>51183</xdr:rowOff>
    </xdr:from>
    <xdr:to>
      <xdr:col>16</xdr:col>
      <xdr:colOff>719984</xdr:colOff>
      <xdr:row>14</xdr:row>
      <xdr:rowOff>187541</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B7457498-EEE5-0737-A059-13DC2117A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312399" y="254383"/>
              <a:ext cx="4593485" cy="2777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546100</xdr:colOff>
      <xdr:row>18</xdr:row>
      <xdr:rowOff>76200</xdr:rowOff>
    </xdr:from>
    <xdr:to>
      <xdr:col>25</xdr:col>
      <xdr:colOff>570968</xdr:colOff>
      <xdr:row>30</xdr:row>
      <xdr:rowOff>180972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B26C17B8-1FDB-9432-CE20-A4482C723A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75400" y="3797300"/>
              <a:ext cx="1756834" cy="2606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29</xdr:col>
      <xdr:colOff>532580</xdr:colOff>
      <xdr:row>49</xdr:row>
      <xdr:rowOff>67862</xdr:rowOff>
    </xdr:from>
    <xdr:to>
      <xdr:col>35</xdr:col>
      <xdr:colOff>51902</xdr:colOff>
      <xdr:row>66</xdr:row>
      <xdr:rowOff>40967</xdr:rowOff>
    </xdr:to>
    <xdr:graphicFrame macro="">
      <xdr:nvGraphicFramePr>
        <xdr:cNvPr id="3" name="Chart 2">
          <a:extLst>
            <a:ext uri="{FF2B5EF4-FFF2-40B4-BE49-F238E27FC236}">
              <a16:creationId xmlns:a16="http://schemas.microsoft.com/office/drawing/2014/main" id="{D4CFEF7B-D9CC-904A-B519-AF9D3E05D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677334</xdr:colOff>
      <xdr:row>52</xdr:row>
      <xdr:rowOff>76200</xdr:rowOff>
    </xdr:from>
    <xdr:to>
      <xdr:col>22</xdr:col>
      <xdr:colOff>16934</xdr:colOff>
      <xdr:row>66</xdr:row>
      <xdr:rowOff>15870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7D9FB6B2-BAE2-5043-A707-1A11344DB0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189477" y="11052629"/>
              <a:ext cx="1788886" cy="2903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349388</xdr:colOff>
      <xdr:row>49</xdr:row>
      <xdr:rowOff>72412</xdr:rowOff>
    </xdr:from>
    <xdr:to>
      <xdr:col>41</xdr:col>
      <xdr:colOff>499913</xdr:colOff>
      <xdr:row>66</xdr:row>
      <xdr:rowOff>0</xdr:rowOff>
    </xdr:to>
    <xdr:graphicFrame macro="">
      <xdr:nvGraphicFramePr>
        <xdr:cNvPr id="5" name="Chart 4">
          <a:extLst>
            <a:ext uri="{FF2B5EF4-FFF2-40B4-BE49-F238E27FC236}">
              <a16:creationId xmlns:a16="http://schemas.microsoft.com/office/drawing/2014/main" id="{FAD10033-2AFA-1A4C-902F-CB4DDFE3A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697136</xdr:colOff>
      <xdr:row>67</xdr:row>
      <xdr:rowOff>134434</xdr:rowOff>
    </xdr:from>
    <xdr:to>
      <xdr:col>22</xdr:col>
      <xdr:colOff>47941</xdr:colOff>
      <xdr:row>81</xdr:row>
      <xdr:rowOff>53622</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9C985E5A-4B38-BB4E-8C09-5C863A6B436E}"/>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209279" y="14285863"/>
              <a:ext cx="1800091" cy="2882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588433</xdr:colOff>
      <xdr:row>48</xdr:row>
      <xdr:rowOff>61951</xdr:rowOff>
    </xdr:from>
    <xdr:to>
      <xdr:col>42</xdr:col>
      <xdr:colOff>503767</xdr:colOff>
      <xdr:row>86</xdr:row>
      <xdr:rowOff>127000</xdr:rowOff>
    </xdr:to>
    <xdr:sp macro="" textlink="">
      <xdr:nvSpPr>
        <xdr:cNvPr id="7" name="Rounded Rectangle 6">
          <a:extLst>
            <a:ext uri="{FF2B5EF4-FFF2-40B4-BE49-F238E27FC236}">
              <a16:creationId xmlns:a16="http://schemas.microsoft.com/office/drawing/2014/main" id="{B8ACAA13-42CC-7795-CC72-A15E360C666C}"/>
            </a:ext>
          </a:extLst>
        </xdr:cNvPr>
        <xdr:cNvSpPr/>
      </xdr:nvSpPr>
      <xdr:spPr>
        <a:xfrm>
          <a:off x="15642579" y="10407805"/>
          <a:ext cx="20235334" cy="8304561"/>
        </a:xfrm>
        <a:prstGeom prst="roundRect">
          <a:avLst/>
        </a:prstGeom>
        <a:noFill/>
        <a:ln w="5715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149686</xdr:colOff>
      <xdr:row>47</xdr:row>
      <xdr:rowOff>102497</xdr:rowOff>
    </xdr:from>
    <xdr:to>
      <xdr:col>23</xdr:col>
      <xdr:colOff>403936</xdr:colOff>
      <xdr:row>49</xdr:row>
      <xdr:rowOff>100541</xdr:rowOff>
    </xdr:to>
    <xdr:sp macro="" textlink="">
      <xdr:nvSpPr>
        <xdr:cNvPr id="8" name="TextBox 7">
          <a:extLst>
            <a:ext uri="{FF2B5EF4-FFF2-40B4-BE49-F238E27FC236}">
              <a16:creationId xmlns:a16="http://schemas.microsoft.com/office/drawing/2014/main" id="{97B0ED1E-80F5-6E98-6C75-E25565640C17}"/>
            </a:ext>
          </a:extLst>
        </xdr:cNvPr>
        <xdr:cNvSpPr txBox="1"/>
      </xdr:nvSpPr>
      <xdr:spPr>
        <a:xfrm>
          <a:off x="16876515" y="10231521"/>
          <a:ext cx="3011080" cy="43170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accent1"/>
              </a:solidFill>
              <a:latin typeface="Aharoni" panose="02010803020104030203" pitchFamily="2" charset="-79"/>
              <a:cs typeface="Aharoni" panose="02010803020104030203" pitchFamily="2" charset="-79"/>
            </a:rPr>
            <a:t>Job Market Analysis</a:t>
          </a:r>
        </a:p>
      </xdr:txBody>
    </xdr:sp>
    <xdr:clientData/>
  </xdr:twoCellAnchor>
  <xdr:twoCellAnchor>
    <xdr:from>
      <xdr:col>23</xdr:col>
      <xdr:colOff>470309</xdr:colOff>
      <xdr:row>67</xdr:row>
      <xdr:rowOff>178619</xdr:rowOff>
    </xdr:from>
    <xdr:to>
      <xdr:col>30</xdr:col>
      <xdr:colOff>622709</xdr:colOff>
      <xdr:row>83</xdr:row>
      <xdr:rowOff>24581</xdr:rowOff>
    </xdr:to>
    <mc:AlternateContent xmlns:mc="http://schemas.openxmlformats.org/markup-compatibility/2006">
      <mc:Choice xmlns:cx6="http://schemas.microsoft.com/office/drawing/2016/5/12/chartex" Requires="cx6">
        <xdr:graphicFrame macro="">
          <xdr:nvGraphicFramePr>
            <xdr:cNvPr id="10" name="Chart 9">
              <a:extLst>
                <a:ext uri="{FF2B5EF4-FFF2-40B4-BE49-F238E27FC236}">
                  <a16:creationId xmlns:a16="http://schemas.microsoft.com/office/drawing/2014/main" id="{76F8E679-6D28-E94B-B955-65EBDF84B9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710809" y="13780319"/>
              <a:ext cx="5930900" cy="3097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355600</xdr:colOff>
      <xdr:row>93</xdr:row>
      <xdr:rowOff>25400</xdr:rowOff>
    </xdr:from>
    <xdr:to>
      <xdr:col>33</xdr:col>
      <xdr:colOff>755699</xdr:colOff>
      <xdr:row>109</xdr:row>
      <xdr:rowOff>106326</xdr:rowOff>
    </xdr:to>
    <xdr:graphicFrame macro="">
      <xdr:nvGraphicFramePr>
        <xdr:cNvPr id="11" name="Chart 10">
          <a:extLst>
            <a:ext uri="{FF2B5EF4-FFF2-40B4-BE49-F238E27FC236}">
              <a16:creationId xmlns:a16="http://schemas.microsoft.com/office/drawing/2014/main" id="{24EEBB61-2A5F-4A42-9DFC-2EAEA027A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649927</xdr:colOff>
      <xdr:row>89</xdr:row>
      <xdr:rowOff>42015</xdr:rowOff>
    </xdr:from>
    <xdr:to>
      <xdr:col>42</xdr:col>
      <xdr:colOff>565261</xdr:colOff>
      <xdr:row>113</xdr:row>
      <xdr:rowOff>139984</xdr:rowOff>
    </xdr:to>
    <xdr:sp macro="" textlink="">
      <xdr:nvSpPr>
        <xdr:cNvPr id="12" name="Rounded Rectangle 11">
          <a:extLst>
            <a:ext uri="{FF2B5EF4-FFF2-40B4-BE49-F238E27FC236}">
              <a16:creationId xmlns:a16="http://schemas.microsoft.com/office/drawing/2014/main" id="{D1963CE7-51AA-A54C-B517-27523858399B}"/>
            </a:ext>
          </a:extLst>
        </xdr:cNvPr>
        <xdr:cNvSpPr/>
      </xdr:nvSpPr>
      <xdr:spPr>
        <a:xfrm>
          <a:off x="15280327" y="17720415"/>
          <a:ext cx="19422534" cy="4974769"/>
        </a:xfrm>
        <a:prstGeom prst="roundRect">
          <a:avLst/>
        </a:prstGeom>
        <a:noFill/>
        <a:ln w="5715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812209</xdr:colOff>
      <xdr:row>88</xdr:row>
      <xdr:rowOff>88604</xdr:rowOff>
    </xdr:from>
    <xdr:to>
      <xdr:col>24</xdr:col>
      <xdr:colOff>457791</xdr:colOff>
      <xdr:row>90</xdr:row>
      <xdr:rowOff>86648</xdr:rowOff>
    </xdr:to>
    <xdr:sp macro="" textlink="">
      <xdr:nvSpPr>
        <xdr:cNvPr id="15" name="TextBox 14">
          <a:extLst>
            <a:ext uri="{FF2B5EF4-FFF2-40B4-BE49-F238E27FC236}">
              <a16:creationId xmlns:a16="http://schemas.microsoft.com/office/drawing/2014/main" id="{15543FBC-AFD8-B64B-9165-055A21F17933}"/>
            </a:ext>
          </a:extLst>
        </xdr:cNvPr>
        <xdr:cNvSpPr txBox="1"/>
      </xdr:nvSpPr>
      <xdr:spPr>
        <a:xfrm>
          <a:off x="16255409" y="17563804"/>
          <a:ext cx="3709582" cy="40444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aseline="0">
              <a:solidFill>
                <a:schemeClr val="accent1"/>
              </a:solidFill>
              <a:latin typeface="Aharoni" panose="02010803020104030203" pitchFamily="2" charset="-79"/>
              <a:cs typeface="Aharoni" panose="02010803020104030203" pitchFamily="2" charset="-79"/>
            </a:rPr>
            <a:t>Worker Demographic</a:t>
          </a:r>
          <a:endParaRPr lang="en-US" sz="2000">
            <a:solidFill>
              <a:schemeClr val="accent1"/>
            </a:solidFill>
            <a:latin typeface="Aharoni" panose="02010803020104030203" pitchFamily="2" charset="-79"/>
            <a:cs typeface="Aharoni" panose="02010803020104030203" pitchFamily="2" charset="-79"/>
          </a:endParaRPr>
        </a:p>
      </xdr:txBody>
    </xdr:sp>
    <xdr:clientData/>
  </xdr:twoCellAnchor>
  <xdr:twoCellAnchor>
    <xdr:from>
      <xdr:col>34</xdr:col>
      <xdr:colOff>431800</xdr:colOff>
      <xdr:row>92</xdr:row>
      <xdr:rowOff>177800</xdr:rowOff>
    </xdr:from>
    <xdr:to>
      <xdr:col>40</xdr:col>
      <xdr:colOff>787400</xdr:colOff>
      <xdr:row>110</xdr:row>
      <xdr:rowOff>76200</xdr:rowOff>
    </xdr:to>
    <xdr:graphicFrame macro="">
      <xdr:nvGraphicFramePr>
        <xdr:cNvPr id="16" name="Chart 15">
          <a:extLst>
            <a:ext uri="{FF2B5EF4-FFF2-40B4-BE49-F238E27FC236}">
              <a16:creationId xmlns:a16="http://schemas.microsoft.com/office/drawing/2014/main" id="{DCE20B6D-19A7-874E-B3C5-3553371B7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762000</xdr:colOff>
      <xdr:row>7</xdr:row>
      <xdr:rowOff>101600</xdr:rowOff>
    </xdr:from>
    <xdr:to>
      <xdr:col>43</xdr:col>
      <xdr:colOff>406400</xdr:colOff>
      <xdr:row>117</xdr:row>
      <xdr:rowOff>50800</xdr:rowOff>
    </xdr:to>
    <xdr:sp macro="" textlink="">
      <xdr:nvSpPr>
        <xdr:cNvPr id="17" name="Rectangle 16">
          <a:extLst>
            <a:ext uri="{FF2B5EF4-FFF2-40B4-BE49-F238E27FC236}">
              <a16:creationId xmlns:a16="http://schemas.microsoft.com/office/drawing/2014/main" id="{FA76193C-4AF8-E491-7A20-EDDAA6BA639C}"/>
            </a:ext>
          </a:extLst>
        </xdr:cNvPr>
        <xdr:cNvSpPr/>
      </xdr:nvSpPr>
      <xdr:spPr>
        <a:xfrm>
          <a:off x="14579600" y="1524000"/>
          <a:ext cx="21031200" cy="22301200"/>
        </a:xfrm>
        <a:prstGeom prst="rect">
          <a:avLst/>
        </a:prstGeom>
        <a:noFill/>
        <a:ln w="762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300074</xdr:colOff>
      <xdr:row>23</xdr:row>
      <xdr:rowOff>457200</xdr:rowOff>
    </xdr:from>
    <xdr:to>
      <xdr:col>25</xdr:col>
      <xdr:colOff>300075</xdr:colOff>
      <xdr:row>42</xdr:row>
      <xdr:rowOff>178246</xdr:rowOff>
    </xdr:to>
    <xdr:sp macro="" textlink="">
      <xdr:nvSpPr>
        <xdr:cNvPr id="19" name="TextBox 18">
          <a:extLst>
            <a:ext uri="{FF2B5EF4-FFF2-40B4-BE49-F238E27FC236}">
              <a16:creationId xmlns:a16="http://schemas.microsoft.com/office/drawing/2014/main" id="{5B6AF999-A768-C0ED-6813-9EA0AD2F6D7C}"/>
            </a:ext>
          </a:extLst>
        </xdr:cNvPr>
        <xdr:cNvSpPr txBox="1"/>
      </xdr:nvSpPr>
      <xdr:spPr>
        <a:xfrm>
          <a:off x="15963407" y="5069305"/>
          <a:ext cx="5191405" cy="2728941"/>
        </a:xfrm>
        <a:prstGeom prst="rect">
          <a:avLst/>
        </a:prstGeom>
        <a:solidFill>
          <a:schemeClr val="lt1"/>
        </a:solidFill>
        <a:ln w="38100"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a:latin typeface="Aharoni" panose="02010803020104030203" pitchFamily="2" charset="-79"/>
            <a:cs typeface="Aharoni" panose="02010803020104030203" pitchFamily="2" charset="-79"/>
          </a:endParaRPr>
        </a:p>
        <a:p>
          <a:pPr algn="ctr"/>
          <a:endParaRPr lang="en-US" sz="2800">
            <a:latin typeface="Aharoni" panose="02010803020104030203" pitchFamily="2" charset="-79"/>
            <a:cs typeface="Aharoni" panose="02010803020104030203" pitchFamily="2" charset="-79"/>
          </a:endParaRPr>
        </a:p>
        <a:p>
          <a:pPr algn="ctr"/>
          <a:r>
            <a:rPr lang="en-US" sz="2800">
              <a:solidFill>
                <a:schemeClr val="accent1"/>
              </a:solidFill>
              <a:latin typeface="Aharoni" panose="02010803020104030203" pitchFamily="2" charset="-79"/>
              <a:cs typeface="Aharoni" panose="02010803020104030203" pitchFamily="2" charset="-79"/>
            </a:rPr>
            <a:t>Most Studets spends</a:t>
          </a:r>
        </a:p>
        <a:p>
          <a:pPr algn="ctr"/>
          <a:endParaRPr lang="en-US" sz="2800">
            <a:latin typeface="Aharoni" panose="02010803020104030203" pitchFamily="2" charset="-79"/>
            <a:cs typeface="Aharoni" panose="02010803020104030203" pitchFamily="2" charset="-79"/>
          </a:endParaRPr>
        </a:p>
        <a:p>
          <a:pPr algn="ctr"/>
          <a:r>
            <a:rPr lang="en-US" sz="4000">
              <a:solidFill>
                <a:schemeClr val="accent2">
                  <a:lumMod val="75000"/>
                </a:schemeClr>
              </a:solidFill>
              <a:latin typeface="Aharoni" panose="02010803020104030203" pitchFamily="2" charset="-79"/>
              <a:cs typeface="Aharoni" panose="02010803020104030203" pitchFamily="2" charset="-79"/>
            </a:rPr>
            <a:t>3-5 Months</a:t>
          </a:r>
          <a:r>
            <a:rPr lang="en-US" sz="4000" baseline="0">
              <a:solidFill>
                <a:schemeClr val="accent2">
                  <a:lumMod val="75000"/>
                </a:schemeClr>
              </a:solidFill>
              <a:latin typeface="Aharoni" panose="02010803020104030203" pitchFamily="2" charset="-79"/>
              <a:cs typeface="Aharoni" panose="02010803020104030203" pitchFamily="2" charset="-79"/>
            </a:rPr>
            <a:t> </a:t>
          </a:r>
        </a:p>
        <a:p>
          <a:pPr algn="ctr"/>
          <a:endParaRPr lang="en-US" sz="2800" baseline="0">
            <a:latin typeface="Aharoni" panose="02010803020104030203" pitchFamily="2" charset="-79"/>
            <a:cs typeface="Aharoni" panose="02010803020104030203" pitchFamily="2" charset="-79"/>
          </a:endParaRPr>
        </a:p>
        <a:p>
          <a:pPr algn="ctr"/>
          <a:r>
            <a:rPr lang="en-US" sz="2800" baseline="0">
              <a:solidFill>
                <a:schemeClr val="accent1">
                  <a:lumMod val="75000"/>
                </a:schemeClr>
              </a:solidFill>
              <a:latin typeface="Aharoni" panose="02010803020104030203" pitchFamily="2" charset="-79"/>
              <a:cs typeface="Aharoni" panose="02010803020104030203" pitchFamily="2" charset="-79"/>
            </a:rPr>
            <a:t>before getting a role</a:t>
          </a:r>
          <a:endParaRPr lang="en-US" sz="2800">
            <a:solidFill>
              <a:schemeClr val="accent1">
                <a:lumMod val="75000"/>
              </a:schemeClr>
            </a:solidFill>
            <a:latin typeface="Aharoni" panose="02010803020104030203" pitchFamily="2" charset="-79"/>
            <a:cs typeface="Aharoni" panose="02010803020104030203" pitchFamily="2" charset="-79"/>
          </a:endParaRPr>
        </a:p>
        <a:p>
          <a:pPr algn="ctr"/>
          <a:endParaRPr lang="en-US" sz="2800">
            <a:latin typeface="Aharoni" panose="02010803020104030203" pitchFamily="2" charset="-79"/>
            <a:cs typeface="Aharoni" panose="02010803020104030203" pitchFamily="2" charset="-79"/>
          </a:endParaRPr>
        </a:p>
      </xdr:txBody>
    </xdr:sp>
    <xdr:clientData/>
  </xdr:twoCellAnchor>
  <xdr:twoCellAnchor>
    <xdr:from>
      <xdr:col>31</xdr:col>
      <xdr:colOff>614516</xdr:colOff>
      <xdr:row>67</xdr:row>
      <xdr:rowOff>163051</xdr:rowOff>
    </xdr:from>
    <xdr:to>
      <xdr:col>38</xdr:col>
      <xdr:colOff>716116</xdr:colOff>
      <xdr:row>82</xdr:row>
      <xdr:rowOff>187846</xdr:rowOff>
    </xdr:to>
    <xdr:graphicFrame macro="">
      <xdr:nvGraphicFramePr>
        <xdr:cNvPr id="20" name="Chart 19">
          <a:extLst>
            <a:ext uri="{FF2B5EF4-FFF2-40B4-BE49-F238E27FC236}">
              <a16:creationId xmlns:a16="http://schemas.microsoft.com/office/drawing/2014/main" id="{4C6F51D7-67DD-834C-A282-007339D6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298823</xdr:colOff>
      <xdr:row>23</xdr:row>
      <xdr:rowOff>522941</xdr:rowOff>
    </xdr:from>
    <xdr:to>
      <xdr:col>33</xdr:col>
      <xdr:colOff>224118</xdr:colOff>
      <xdr:row>43</xdr:row>
      <xdr:rowOff>44562</xdr:rowOff>
    </xdr:to>
    <xdr:sp macro="" textlink="">
      <xdr:nvSpPr>
        <xdr:cNvPr id="21" name="Rectangle 20">
          <a:extLst>
            <a:ext uri="{FF2B5EF4-FFF2-40B4-BE49-F238E27FC236}">
              <a16:creationId xmlns:a16="http://schemas.microsoft.com/office/drawing/2014/main" id="{58DE2D97-6FF4-C923-E651-939222ABEB8D}"/>
            </a:ext>
          </a:extLst>
        </xdr:cNvPr>
        <xdr:cNvSpPr/>
      </xdr:nvSpPr>
      <xdr:spPr>
        <a:xfrm>
          <a:off x="21977946" y="5135046"/>
          <a:ext cx="6163891" cy="2730042"/>
        </a:xfrm>
        <a:prstGeom prst="rect">
          <a:avLst/>
        </a:prstGeom>
        <a:noFill/>
        <a:ln w="381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861307</xdr:colOff>
      <xdr:row>49</xdr:row>
      <xdr:rowOff>115061</xdr:rowOff>
    </xdr:from>
    <xdr:to>
      <xdr:col>29</xdr:col>
      <xdr:colOff>373982</xdr:colOff>
      <xdr:row>66</xdr:row>
      <xdr:rowOff>30602</xdr:rowOff>
    </xdr:to>
    <xdr:graphicFrame macro="">
      <xdr:nvGraphicFramePr>
        <xdr:cNvPr id="13" name="Chart 2">
          <a:extLst>
            <a:ext uri="{FF2B5EF4-FFF2-40B4-BE49-F238E27FC236}">
              <a16:creationId xmlns:a16="http://schemas.microsoft.com/office/drawing/2014/main" id="{02FE9314-9FA7-C53E-0AF0-300C05DF0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239156</xdr:colOff>
      <xdr:row>93</xdr:row>
      <xdr:rowOff>109301</xdr:rowOff>
    </xdr:from>
    <xdr:to>
      <xdr:col>27</xdr:col>
      <xdr:colOff>609599</xdr:colOff>
      <xdr:row>110</xdr:row>
      <xdr:rowOff>0</xdr:rowOff>
    </xdr:to>
    <xdr:graphicFrame macro="">
      <xdr:nvGraphicFramePr>
        <xdr:cNvPr id="22" name="Chart 5">
          <a:extLst>
            <a:ext uri="{FF2B5EF4-FFF2-40B4-BE49-F238E27FC236}">
              <a16:creationId xmlns:a16="http://schemas.microsoft.com/office/drawing/2014/main" id="{B0BECFDF-1373-3BCF-4978-89BA5DBC8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105834</xdr:colOff>
      <xdr:row>23</xdr:row>
      <xdr:rowOff>529167</xdr:rowOff>
    </xdr:from>
    <xdr:to>
      <xdr:col>41</xdr:col>
      <xdr:colOff>525017</xdr:colOff>
      <xdr:row>43</xdr:row>
      <xdr:rowOff>44561</xdr:rowOff>
    </xdr:to>
    <xdr:sp macro="" textlink="">
      <xdr:nvSpPr>
        <xdr:cNvPr id="23" name="Rectangle 22">
          <a:extLst>
            <a:ext uri="{FF2B5EF4-FFF2-40B4-BE49-F238E27FC236}">
              <a16:creationId xmlns:a16="http://schemas.microsoft.com/office/drawing/2014/main" id="{E295B3DE-2A18-AA45-B206-32D5CF8A2007}"/>
            </a:ext>
          </a:extLst>
        </xdr:cNvPr>
        <xdr:cNvSpPr/>
      </xdr:nvSpPr>
      <xdr:spPr>
        <a:xfrm>
          <a:off x="28847939" y="5141272"/>
          <a:ext cx="6189885" cy="3124868"/>
        </a:xfrm>
        <a:prstGeom prst="rect">
          <a:avLst/>
        </a:prstGeom>
        <a:noFill/>
        <a:ln w="381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512456</xdr:colOff>
      <xdr:row>11</xdr:row>
      <xdr:rowOff>0</xdr:rowOff>
    </xdr:from>
    <xdr:to>
      <xdr:col>40</xdr:col>
      <xdr:colOff>779825</xdr:colOff>
      <xdr:row>21</xdr:row>
      <xdr:rowOff>111403</xdr:rowOff>
    </xdr:to>
    <xdr:sp macro="" textlink="">
      <xdr:nvSpPr>
        <xdr:cNvPr id="24" name="TextBox 23">
          <a:extLst>
            <a:ext uri="{FF2B5EF4-FFF2-40B4-BE49-F238E27FC236}">
              <a16:creationId xmlns:a16="http://schemas.microsoft.com/office/drawing/2014/main" id="{6F5605F7-9E1A-637B-CCD7-BE58397B5370}"/>
            </a:ext>
          </a:extLst>
        </xdr:cNvPr>
        <xdr:cNvSpPr txBox="1"/>
      </xdr:nvSpPr>
      <xdr:spPr>
        <a:xfrm>
          <a:off x="17000175" y="2205789"/>
          <a:ext cx="17468071" cy="2116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600">
              <a:solidFill>
                <a:schemeClr val="accent1">
                  <a:lumMod val="75000"/>
                </a:schemeClr>
              </a:solidFill>
              <a:latin typeface="Aharoni" panose="02010803020104030203" pitchFamily="2" charset="-79"/>
              <a:cs typeface="Aharoni" panose="02010803020104030203" pitchFamily="2" charset="-79"/>
            </a:rPr>
            <a:t>Malaysia's High Skilled Worker Analytical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7.019457754628" createdVersion="8" refreshedVersion="8" minRefreshableVersion="3" recordCount="81" xr:uid="{AA6FA82D-60C5-0C4E-9B2E-1FCD73ED497F}">
  <cacheSource type="worksheet">
    <worksheetSource ref="A1:C82" sheet="vacancies_occu"/>
  </cacheSource>
  <cacheFields count="3">
    <cacheField name="Year" numFmtId="0">
      <sharedItems containsSemiMixedTypes="0" containsString="0" containsNumber="1" containsInteger="1" minValue="2010" maxValue="2018" count="9">
        <n v="2010"/>
        <n v="2011"/>
        <n v="2012"/>
        <n v="2013"/>
        <n v="2014"/>
        <n v="2015"/>
        <n v="2016"/>
        <n v="2017"/>
        <n v="2018"/>
      </sharedItems>
    </cacheField>
    <cacheField name="Occupation" numFmtId="0">
      <sharedItems count="9">
        <s v="Managers"/>
        <s v="Professionals"/>
        <s v="Technician and Associate Professionals"/>
        <s v="Clerical Support Workers"/>
        <s v="Service and Sales Workers"/>
        <s v="Skilled Agricultural, Forestry and Fishery Workers"/>
        <s v="Craft and related Trades Workers"/>
        <s v="Plant and Machine-Operators and Assemblers"/>
        <s v="Elementary Occupations"/>
      </sharedItems>
    </cacheField>
    <cacheField name="Total" numFmtId="0">
      <sharedItems containsSemiMixedTypes="0" containsString="0" containsNumber="1" containsInteger="1" minValue="2146" maxValue="1499267"/>
    </cacheField>
  </cacheFields>
  <extLst>
    <ext xmlns:x14="http://schemas.microsoft.com/office/spreadsheetml/2009/9/main" uri="{725AE2AE-9491-48be-B2B4-4EB974FC3084}">
      <x14:pivotCacheDefinition pivotCacheId="1430202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8.789698842593" createdVersion="8" refreshedVersion="8" minRefreshableVersion="3" recordCount="68" xr:uid="{C2478774-0AB2-3E44-B3E8-E348B0A5805B}">
  <cacheSource type="worksheet">
    <worksheetSource ref="A1:D69" sheet="worker_nationality"/>
  </cacheSource>
  <cacheFields count="4">
    <cacheField name="year" numFmtId="0">
      <sharedItems containsSemiMixedTypes="0" containsString="0" containsNumber="1" containsInteger="1" minValue="2016" maxValue="2016" count="1">
        <n v="2016"/>
      </sharedItems>
    </cacheField>
    <cacheField name="masco1d" numFmtId="0">
      <sharedItems count="8">
        <s v="PEKERJA MAHIR PERTANIAN, PERHUTANAN, DAN PERIKANAN"/>
        <s v="OPERATOR LOJI DAN MESIN PEMASANG"/>
        <s v="PEKERJAAN ASAS"/>
        <s v="PROFESIONAL"/>
        <s v="PEKERJA PERKHIDMATAN DAN JUALAN"/>
        <s v="JURUTEKNIK DAN PROFESIONAL BERSEKUTU"/>
        <s v="PENGURUS"/>
        <s v="PEKERJA KEMAHIRAN DAN PEKERJA PERTUKANGAN YANG BERKAITAN"/>
      </sharedItems>
    </cacheField>
    <cacheField name="nationality" numFmtId="0">
      <sharedItems count="24">
        <s v="Indonesia"/>
        <s v="Fiji"/>
        <s v="Maldives"/>
        <s v="Bangladesh"/>
        <s v="Myanmar"/>
        <s v="China"/>
        <s v="Antartica"/>
        <s v="Korea, Democratic People's Republic Of"/>
        <s v="India"/>
        <s v="Pakistan"/>
        <s v="Vietnam"/>
        <s v="Oman"/>
        <s v="Australia"/>
        <s v="Jamaica"/>
        <s v="Malaysia"/>
        <s v="Nepal"/>
        <s v="Korea, Republic Of"/>
        <s v="Anguilla"/>
        <s v="Bahrain"/>
        <s v="Afghanistan"/>
        <s v="Cambodia"/>
        <s v="Spain"/>
        <s v="Philippines"/>
        <s v="Thailand"/>
      </sharedItems>
    </cacheField>
    <cacheField name="work_approved" numFmtId="0">
      <sharedItems containsSemiMixedTypes="0" containsString="0" containsNumber="1" containsInteger="1" minValue="0" maxValue="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8.922927314816" createdVersion="8" refreshedVersion="8" minRefreshableVersion="3" recordCount="144" xr:uid="{4A11884A-EFD6-1944-9BBE-E39F43036E14}">
  <cacheSource type="worksheet">
    <worksheetSource ref="A1:C145" sheet="vacancies_state"/>
  </cacheSource>
  <cacheFields count="3">
    <cacheField name="Year" numFmtId="0">
      <sharedItems containsSemiMixedTypes="0" containsString="0" containsNumber="1" containsInteger="1" minValue="2010" maxValue="2018" count="9">
        <n v="2010"/>
        <n v="2011"/>
        <n v="2012"/>
        <n v="2013"/>
        <n v="2014"/>
        <n v="2015"/>
        <n v="2016"/>
        <n v="2017"/>
        <n v="2018"/>
      </sharedItems>
    </cacheField>
    <cacheField name="State" numFmtId="0">
      <sharedItems count="23">
        <s v="Johor"/>
        <s v="Kedah"/>
        <s v="Kelantan"/>
        <s v="Malacca"/>
        <s v="Negeri Sembilan"/>
        <s v="Pahang"/>
        <s v="Perak"/>
        <s v="Perlis"/>
        <s v="Penang"/>
        <s v="Sabah"/>
        <s v="Sarawak"/>
        <s v="Selangor"/>
        <s v="Terengganu"/>
        <s v="Kuala Lumpur"/>
        <s v="Labuan"/>
        <s v="Putrajaya"/>
        <s v="Luar Negara" u="1"/>
        <s v="Melaka" u="1"/>
        <s v="Pulau Pinang" u="1"/>
        <s v="Wilayah Persekutuan Kuala Lumpur" u="1"/>
        <s v="Wilayah Persekutuan Labuan" u="1"/>
        <s v="Wilayah Persekutuan Putrajaya" u="1"/>
        <s v="Pelbagai Negeri" u="1"/>
      </sharedItems>
    </cacheField>
    <cacheField name="Total" numFmtId="0">
      <sharedItems containsSemiMixedTypes="0" containsString="0" containsNumber="1" containsInteger="1" minValue="251" maxValue="632421"/>
    </cacheField>
  </cacheFields>
  <extLst>
    <ext xmlns:x14="http://schemas.microsoft.com/office/spreadsheetml/2009/9/main" uri="{725AE2AE-9491-48be-B2B4-4EB974FC3084}">
      <x14:pivotCacheDefinition pivotCacheId="67159184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8.923131828706" createdVersion="8" refreshedVersion="8" minRefreshableVersion="3" recordCount="302" xr:uid="{8A865910-4546-5741-84EF-7C8584D5F170}">
  <cacheSource type="worksheet">
    <worksheetSource ref="A1:D303" sheet="state_vacancies_employer"/>
  </cacheSource>
  <cacheFields count="4">
    <cacheField name="Year" numFmtId="0">
      <sharedItems containsSemiMixedTypes="0" containsString="0" containsNumber="1" containsInteger="1" minValue="2010" maxValue="2018" count="9">
        <n v="2010"/>
        <n v="2011"/>
        <n v="2012"/>
        <n v="2013"/>
        <n v="2014"/>
        <n v="2015"/>
        <n v="2016"/>
        <n v="2017"/>
        <n v="2018"/>
      </sharedItems>
    </cacheField>
    <cacheField name="State" numFmtId="0">
      <sharedItems count="18">
        <s v="Johor"/>
        <s v="Kedah"/>
        <s v="Kelantan"/>
        <s v="Luar Negara"/>
        <s v="Melaka"/>
        <s v="Negeri Sembilan"/>
        <s v="Pahang"/>
        <s v="Perak"/>
        <s v="Perlis"/>
        <s v="Pulau Pinang"/>
        <s v="Sabah"/>
        <s v="Sarawak"/>
        <s v="Selangor"/>
        <s v="Terengganu"/>
        <s v="Wilayah Persekutuan Kuala Lumpur"/>
        <s v="Wilayah Persekutuan Labuan"/>
        <s v="Wilayah Persekutuan Putrajaya"/>
        <s v="Pelbagai Negeri"/>
      </sharedItems>
    </cacheField>
    <cacheField name="Total" numFmtId="0">
      <sharedItems containsSemiMixedTypes="0" containsString="0" containsNumber="1" containsInteger="1" minValue="1" maxValue="632421"/>
    </cacheField>
    <cacheField name="Type" numFmtId="0">
      <sharedItems count="2">
        <s v="Vacancies"/>
        <s v="Employer"/>
      </sharedItems>
    </cacheField>
  </cacheFields>
  <extLst>
    <ext xmlns:x14="http://schemas.microsoft.com/office/spreadsheetml/2009/9/main" uri="{725AE2AE-9491-48be-B2B4-4EB974FC3084}">
      <x14:pivotCacheDefinition pivotCacheId="160221828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9.050170486109" createdVersion="8" refreshedVersion="8" minRefreshableVersion="3" recordCount="65" xr:uid="{A597B4D2-D23E-0945-9174-3ECB65A57DC3}">
  <cacheSource type="worksheet">
    <worksheetSource ref="A1:E66" sheet="job_duration"/>
  </cacheSource>
  <cacheFields count="5">
    <cacheField name="Year" numFmtId="0">
      <sharedItems containsSemiMixedTypes="0" containsString="0" containsNumber="1" containsInteger="1" minValue="2015" maxValue="2016"/>
    </cacheField>
    <cacheField name="Agency" numFmtId="0">
      <sharedItems/>
    </cacheField>
    <cacheField name="Occupation" numFmtId="0">
      <sharedItems count="7">
        <s v="Eksekutif / Pengurusan"/>
        <s v="Pengajar / PPLV"/>
        <s v="Jurutera / Pembantu Jurutera"/>
        <s v="Penyelia"/>
        <s v="Juruteknik / Mekanik"/>
        <s v="Operator / Pengendali Mesin"/>
        <s v="Lain-Lain"/>
      </sharedItems>
    </cacheField>
    <cacheField name="Duration_Employed" numFmtId="0">
      <sharedItems count="5">
        <s v="1 - 2 bulan"/>
        <s v="3 - 5 bulan"/>
        <s v="6 - 9 bulan"/>
        <s v="10 - 12 bulan"/>
        <s v="&gt; 12 bulan"/>
      </sharedItems>
    </cacheField>
    <cacheField name="Number_of_Students" numFmtId="0">
      <sharedItems containsSemiMixedTypes="0" containsString="0" containsNumber="1" containsInteger="1" minValue="1" maxValue="12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9.302423611109" createdVersion="8" refreshedVersion="8" minRefreshableVersion="3" recordCount="40" xr:uid="{29B5305F-4DEB-D14C-84AC-33FFB0867800}">
  <cacheSource type="worksheet">
    <worksheetSource name="Table4"/>
  </cacheSource>
  <cacheFields count="12">
    <cacheField name="Tahun        " numFmtId="0">
      <sharedItems containsBlank="1" containsMixedTypes="1" containsNumber="1" containsInteger="1" minValue="1982" maxValue="2021" count="40">
        <s v=" Year"/>
        <m/>
        <n v="1982"/>
        <n v="1983"/>
        <n v="1984"/>
        <n v="1985"/>
        <n v="1986"/>
        <n v="1987"/>
        <n v="1988"/>
        <n v="1989"/>
        <n v="1990"/>
        <n v="1992"/>
        <n v="1993"/>
        <n v="1995"/>
        <n v="1996"/>
        <n v="1997"/>
        <n v="1998"/>
        <n v="1999"/>
        <n v="2000"/>
        <n v="2001"/>
        <n v="2002"/>
        <n v="2003"/>
        <n v="2004"/>
        <n v="2005"/>
        <n v="2006"/>
        <n v="2007"/>
        <n v="2008"/>
        <n v="2009"/>
        <n v="2010"/>
        <n v="2011"/>
        <n v="2012"/>
        <n v="2013"/>
        <n v="2014"/>
        <n v="2015"/>
        <n v="2016"/>
        <n v="2017"/>
        <n v="2018"/>
        <n v="2019"/>
        <n v="2020"/>
        <n v="2021"/>
      </sharedItems>
    </cacheField>
    <cacheField name="Jumlah2                     " numFmtId="0">
      <sharedItems containsBlank="1" containsMixedTypes="1" containsNumber="1" minValue="5431.4" maxValue="15797.2"/>
    </cacheField>
    <cacheField name="UPSR/UPSRA atau yang  setaraf                                       " numFmtId="0">
      <sharedItems containsBlank="1" containsMixedTypes="1" containsNumber="1" minValue="1213.2" maxValue="1913.7"/>
    </cacheField>
    <cacheField name="PT3/PMR/SRP/_x000a_LCE/SRA atau yang setaraf                                             " numFmtId="0">
      <sharedItems containsBlank="1" containsMixedTypes="1" containsNumber="1" minValue="502.4" maxValue="2010.4"/>
    </cacheField>
    <cacheField name="SPM atau yang setaraf                                    " numFmtId="0">
      <sharedItems containsBlank="1" containsMixedTypes="1" containsNumber="1" minValue="671" maxValue="7248.5"/>
    </cacheField>
    <cacheField name="STPM atau yang setaraf                                     " numFmtId="0">
      <sharedItems containsBlank="1" containsMixedTypes="1" containsNumber="1" minValue="52.9" maxValue="575.70000000000005"/>
    </cacheField>
    <cacheField name="Sijil3             " numFmtId="0">
      <sharedItems containsBlank="1" containsMixedTypes="1" containsNumber="1" minValue="220.7" maxValue="493.6"/>
    </cacheField>
    <cacheField name="Diploma" numFmtId="0">
      <sharedItems containsBlank="1" containsMixedTypes="1" containsNumber="1" minValue="137.1" maxValue="1715.8"/>
    </cacheField>
    <cacheField name="Ijazah " numFmtId="0">
      <sharedItems containsBlank="1" containsMixedTypes="1" containsNumber="1" minValue="90.2" maxValue="2416.3000000000002"/>
    </cacheField>
    <cacheField name="Sijil agama4               " numFmtId="0">
      <sharedItems containsBlank="1" containsMixedTypes="1" containsNumber="1" minValue="3.1" maxValue="11"/>
    </cacheField>
    <cacheField name="Tiada sijil                              " numFmtId="0">
      <sharedItems containsBlank="1" containsMixedTypes="1" containsNumber="1" minValue="378.7" maxValue="3790.6"/>
    </cacheField>
    <cacheField name="Tidak berkenaan               " numFmtId="0">
      <sharedItems containsBlank="1" containsMixedTypes="1" containsNumber="1" minValue="355.4" maxValue="84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n v="13877"/>
  </r>
  <r>
    <x v="0"/>
    <x v="1"/>
    <n v="74182"/>
  </r>
  <r>
    <x v="0"/>
    <x v="2"/>
    <n v="164582"/>
  </r>
  <r>
    <x v="0"/>
    <x v="3"/>
    <n v="38336"/>
  </r>
  <r>
    <x v="0"/>
    <x v="4"/>
    <n v="79664"/>
  </r>
  <r>
    <x v="0"/>
    <x v="5"/>
    <n v="9185"/>
  </r>
  <r>
    <x v="0"/>
    <x v="6"/>
    <n v="25389"/>
  </r>
  <r>
    <x v="0"/>
    <x v="7"/>
    <n v="169843"/>
  </r>
  <r>
    <x v="0"/>
    <x v="8"/>
    <n v="1228834"/>
  </r>
  <r>
    <x v="1"/>
    <x v="0"/>
    <n v="22090"/>
  </r>
  <r>
    <x v="1"/>
    <x v="1"/>
    <n v="197269"/>
  </r>
  <r>
    <x v="1"/>
    <x v="2"/>
    <n v="76287"/>
  </r>
  <r>
    <x v="1"/>
    <x v="3"/>
    <n v="39545"/>
  </r>
  <r>
    <x v="1"/>
    <x v="4"/>
    <n v="116918"/>
  </r>
  <r>
    <x v="1"/>
    <x v="5"/>
    <n v="39107"/>
  </r>
  <r>
    <x v="1"/>
    <x v="6"/>
    <n v="79760"/>
  </r>
  <r>
    <x v="1"/>
    <x v="7"/>
    <n v="183768"/>
  </r>
  <r>
    <x v="1"/>
    <x v="8"/>
    <n v="1499267"/>
  </r>
  <r>
    <x v="2"/>
    <x v="0"/>
    <n v="28905"/>
  </r>
  <r>
    <x v="2"/>
    <x v="1"/>
    <n v="47155"/>
  </r>
  <r>
    <x v="2"/>
    <x v="2"/>
    <n v="59754"/>
  </r>
  <r>
    <x v="2"/>
    <x v="3"/>
    <n v="29159"/>
  </r>
  <r>
    <x v="2"/>
    <x v="4"/>
    <n v="76671"/>
  </r>
  <r>
    <x v="2"/>
    <x v="5"/>
    <n v="30113"/>
  </r>
  <r>
    <x v="2"/>
    <x v="6"/>
    <n v="47208"/>
  </r>
  <r>
    <x v="2"/>
    <x v="7"/>
    <n v="151872"/>
  </r>
  <r>
    <x v="2"/>
    <x v="8"/>
    <n v="1168453"/>
  </r>
  <r>
    <x v="3"/>
    <x v="0"/>
    <n v="8309"/>
  </r>
  <r>
    <x v="3"/>
    <x v="1"/>
    <n v="34044"/>
  </r>
  <r>
    <x v="3"/>
    <x v="2"/>
    <n v="24297"/>
  </r>
  <r>
    <x v="3"/>
    <x v="3"/>
    <n v="17571"/>
  </r>
  <r>
    <x v="3"/>
    <x v="4"/>
    <n v="111740"/>
  </r>
  <r>
    <x v="3"/>
    <x v="5"/>
    <n v="25591"/>
  </r>
  <r>
    <x v="3"/>
    <x v="6"/>
    <n v="43093"/>
  </r>
  <r>
    <x v="3"/>
    <x v="7"/>
    <n v="126707"/>
  </r>
  <r>
    <x v="3"/>
    <x v="8"/>
    <n v="1023407"/>
  </r>
  <r>
    <x v="4"/>
    <x v="0"/>
    <n v="6804"/>
  </r>
  <r>
    <x v="4"/>
    <x v="1"/>
    <n v="31265"/>
  </r>
  <r>
    <x v="4"/>
    <x v="2"/>
    <n v="22525"/>
  </r>
  <r>
    <x v="4"/>
    <x v="3"/>
    <n v="14090"/>
  </r>
  <r>
    <x v="4"/>
    <x v="4"/>
    <n v="96979"/>
  </r>
  <r>
    <x v="4"/>
    <x v="5"/>
    <n v="13790"/>
  </r>
  <r>
    <x v="4"/>
    <x v="6"/>
    <n v="25879"/>
  </r>
  <r>
    <x v="4"/>
    <x v="7"/>
    <n v="122074"/>
  </r>
  <r>
    <x v="4"/>
    <x v="8"/>
    <n v="743739"/>
  </r>
  <r>
    <x v="5"/>
    <x v="0"/>
    <n v="25653"/>
  </r>
  <r>
    <x v="5"/>
    <x v="1"/>
    <n v="39353"/>
  </r>
  <r>
    <x v="5"/>
    <x v="2"/>
    <n v="16401"/>
  </r>
  <r>
    <x v="5"/>
    <x v="3"/>
    <n v="22141"/>
  </r>
  <r>
    <x v="5"/>
    <x v="4"/>
    <n v="105100"/>
  </r>
  <r>
    <x v="5"/>
    <x v="5"/>
    <n v="12151"/>
  </r>
  <r>
    <x v="5"/>
    <x v="6"/>
    <n v="31411"/>
  </r>
  <r>
    <x v="5"/>
    <x v="7"/>
    <n v="98553"/>
  </r>
  <r>
    <x v="5"/>
    <x v="8"/>
    <n v="740276"/>
  </r>
  <r>
    <x v="6"/>
    <x v="0"/>
    <n v="26502"/>
  </r>
  <r>
    <x v="6"/>
    <x v="1"/>
    <n v="39306"/>
  </r>
  <r>
    <x v="6"/>
    <x v="2"/>
    <n v="15857"/>
  </r>
  <r>
    <x v="6"/>
    <x v="3"/>
    <n v="11844"/>
  </r>
  <r>
    <x v="6"/>
    <x v="4"/>
    <n v="41445"/>
  </r>
  <r>
    <x v="6"/>
    <x v="5"/>
    <n v="10173"/>
  </r>
  <r>
    <x v="6"/>
    <x v="6"/>
    <n v="24495"/>
  </r>
  <r>
    <x v="6"/>
    <x v="7"/>
    <n v="125020"/>
  </r>
  <r>
    <x v="6"/>
    <x v="8"/>
    <n v="581618"/>
  </r>
  <r>
    <x v="7"/>
    <x v="0"/>
    <n v="5911"/>
  </r>
  <r>
    <x v="7"/>
    <x v="1"/>
    <n v="21450"/>
  </r>
  <r>
    <x v="7"/>
    <x v="2"/>
    <n v="8887"/>
  </r>
  <r>
    <x v="7"/>
    <x v="3"/>
    <n v="6614"/>
  </r>
  <r>
    <x v="7"/>
    <x v="4"/>
    <n v="29990"/>
  </r>
  <r>
    <x v="7"/>
    <x v="5"/>
    <n v="7105"/>
  </r>
  <r>
    <x v="7"/>
    <x v="6"/>
    <n v="13312"/>
  </r>
  <r>
    <x v="7"/>
    <x v="7"/>
    <n v="67242"/>
  </r>
  <r>
    <x v="7"/>
    <x v="8"/>
    <n v="437880"/>
  </r>
  <r>
    <x v="8"/>
    <x v="0"/>
    <n v="2146"/>
  </r>
  <r>
    <x v="8"/>
    <x v="1"/>
    <n v="12453"/>
  </r>
  <r>
    <x v="8"/>
    <x v="2"/>
    <n v="6520"/>
  </r>
  <r>
    <x v="8"/>
    <x v="3"/>
    <n v="4254"/>
  </r>
  <r>
    <x v="8"/>
    <x v="4"/>
    <n v="20497"/>
  </r>
  <r>
    <x v="8"/>
    <x v="5"/>
    <n v="4873"/>
  </r>
  <r>
    <x v="8"/>
    <x v="6"/>
    <n v="8827"/>
  </r>
  <r>
    <x v="8"/>
    <x v="7"/>
    <n v="60026"/>
  </r>
  <r>
    <x v="8"/>
    <x v="8"/>
    <n v="4270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x v="0"/>
    <x v="0"/>
    <n v="25"/>
  </r>
  <r>
    <x v="0"/>
    <x v="1"/>
    <x v="0"/>
    <n v="5"/>
  </r>
  <r>
    <x v="0"/>
    <x v="2"/>
    <x v="0"/>
    <n v="10"/>
  </r>
  <r>
    <x v="0"/>
    <x v="2"/>
    <x v="1"/>
    <n v="1"/>
  </r>
  <r>
    <x v="0"/>
    <x v="0"/>
    <x v="2"/>
    <n v="10"/>
  </r>
  <r>
    <x v="0"/>
    <x v="1"/>
    <x v="3"/>
    <n v="2"/>
  </r>
  <r>
    <x v="0"/>
    <x v="0"/>
    <x v="4"/>
    <n v="10"/>
  </r>
  <r>
    <x v="0"/>
    <x v="3"/>
    <x v="5"/>
    <n v="20"/>
  </r>
  <r>
    <x v="0"/>
    <x v="3"/>
    <x v="3"/>
    <n v="30"/>
  </r>
  <r>
    <x v="0"/>
    <x v="3"/>
    <x v="3"/>
    <n v="30"/>
  </r>
  <r>
    <x v="0"/>
    <x v="4"/>
    <x v="6"/>
    <n v="5"/>
  </r>
  <r>
    <x v="0"/>
    <x v="2"/>
    <x v="0"/>
    <n v="10"/>
  </r>
  <r>
    <x v="0"/>
    <x v="2"/>
    <x v="0"/>
    <n v="100"/>
  </r>
  <r>
    <x v="0"/>
    <x v="2"/>
    <x v="0"/>
    <n v="2"/>
  </r>
  <r>
    <x v="0"/>
    <x v="2"/>
    <x v="7"/>
    <n v="1"/>
  </r>
  <r>
    <x v="0"/>
    <x v="4"/>
    <x v="8"/>
    <n v="2"/>
  </r>
  <r>
    <x v="0"/>
    <x v="2"/>
    <x v="0"/>
    <n v="20"/>
  </r>
  <r>
    <x v="0"/>
    <x v="0"/>
    <x v="3"/>
    <n v="40"/>
  </r>
  <r>
    <x v="0"/>
    <x v="0"/>
    <x v="0"/>
    <n v="40"/>
  </r>
  <r>
    <x v="0"/>
    <x v="0"/>
    <x v="9"/>
    <n v="160"/>
  </r>
  <r>
    <x v="0"/>
    <x v="0"/>
    <x v="10"/>
    <n v="10"/>
  </r>
  <r>
    <x v="0"/>
    <x v="0"/>
    <x v="0"/>
    <n v="0"/>
  </r>
  <r>
    <x v="0"/>
    <x v="5"/>
    <x v="4"/>
    <n v="20"/>
  </r>
  <r>
    <x v="0"/>
    <x v="5"/>
    <x v="4"/>
    <n v="10"/>
  </r>
  <r>
    <x v="0"/>
    <x v="1"/>
    <x v="11"/>
    <n v="35"/>
  </r>
  <r>
    <x v="0"/>
    <x v="5"/>
    <x v="12"/>
    <n v="0"/>
  </r>
  <r>
    <x v="0"/>
    <x v="2"/>
    <x v="13"/>
    <n v="10"/>
  </r>
  <r>
    <x v="0"/>
    <x v="6"/>
    <x v="12"/>
    <n v="50"/>
  </r>
  <r>
    <x v="0"/>
    <x v="2"/>
    <x v="14"/>
    <n v="0"/>
  </r>
  <r>
    <x v="0"/>
    <x v="2"/>
    <x v="0"/>
    <n v="50"/>
  </r>
  <r>
    <x v="0"/>
    <x v="2"/>
    <x v="15"/>
    <n v="30"/>
  </r>
  <r>
    <x v="0"/>
    <x v="1"/>
    <x v="5"/>
    <n v="20"/>
  </r>
  <r>
    <x v="0"/>
    <x v="2"/>
    <x v="0"/>
    <n v="3"/>
  </r>
  <r>
    <x v="0"/>
    <x v="1"/>
    <x v="8"/>
    <n v="3"/>
  </r>
  <r>
    <x v="0"/>
    <x v="2"/>
    <x v="0"/>
    <n v="20"/>
  </r>
  <r>
    <x v="0"/>
    <x v="2"/>
    <x v="0"/>
    <n v="2"/>
  </r>
  <r>
    <x v="0"/>
    <x v="4"/>
    <x v="0"/>
    <n v="0"/>
  </r>
  <r>
    <x v="0"/>
    <x v="4"/>
    <x v="0"/>
    <n v="0"/>
  </r>
  <r>
    <x v="0"/>
    <x v="4"/>
    <x v="10"/>
    <n v="3"/>
  </r>
  <r>
    <x v="0"/>
    <x v="4"/>
    <x v="5"/>
    <n v="4"/>
  </r>
  <r>
    <x v="0"/>
    <x v="4"/>
    <x v="5"/>
    <n v="0"/>
  </r>
  <r>
    <x v="0"/>
    <x v="1"/>
    <x v="16"/>
    <n v="10"/>
  </r>
  <r>
    <x v="0"/>
    <x v="1"/>
    <x v="17"/>
    <n v="2"/>
  </r>
  <r>
    <x v="0"/>
    <x v="6"/>
    <x v="18"/>
    <n v="20"/>
  </r>
  <r>
    <x v="0"/>
    <x v="1"/>
    <x v="19"/>
    <n v="2"/>
  </r>
  <r>
    <x v="0"/>
    <x v="1"/>
    <x v="16"/>
    <n v="10"/>
  </r>
  <r>
    <x v="0"/>
    <x v="0"/>
    <x v="0"/>
    <n v="35"/>
  </r>
  <r>
    <x v="0"/>
    <x v="2"/>
    <x v="0"/>
    <n v="1"/>
  </r>
  <r>
    <x v="0"/>
    <x v="5"/>
    <x v="20"/>
    <n v="1"/>
  </r>
  <r>
    <x v="0"/>
    <x v="2"/>
    <x v="0"/>
    <n v="1"/>
  </r>
  <r>
    <x v="0"/>
    <x v="2"/>
    <x v="21"/>
    <n v="10000"/>
  </r>
  <r>
    <x v="0"/>
    <x v="7"/>
    <x v="5"/>
    <n v="50"/>
  </r>
  <r>
    <x v="0"/>
    <x v="2"/>
    <x v="0"/>
    <n v="20"/>
  </r>
  <r>
    <x v="0"/>
    <x v="1"/>
    <x v="0"/>
    <n v="5"/>
  </r>
  <r>
    <x v="0"/>
    <x v="4"/>
    <x v="0"/>
    <n v="12"/>
  </r>
  <r>
    <x v="0"/>
    <x v="2"/>
    <x v="22"/>
    <n v="1"/>
  </r>
  <r>
    <x v="0"/>
    <x v="3"/>
    <x v="20"/>
    <n v="10"/>
  </r>
  <r>
    <x v="0"/>
    <x v="5"/>
    <x v="20"/>
    <n v="20"/>
  </r>
  <r>
    <x v="0"/>
    <x v="2"/>
    <x v="0"/>
    <n v="3"/>
  </r>
  <r>
    <x v="0"/>
    <x v="5"/>
    <x v="3"/>
    <n v="1"/>
  </r>
  <r>
    <x v="0"/>
    <x v="2"/>
    <x v="5"/>
    <n v="5"/>
  </r>
  <r>
    <x v="0"/>
    <x v="3"/>
    <x v="19"/>
    <n v="2"/>
  </r>
  <r>
    <x v="0"/>
    <x v="3"/>
    <x v="3"/>
    <n v="50"/>
  </r>
  <r>
    <x v="0"/>
    <x v="5"/>
    <x v="4"/>
    <n v="70"/>
  </r>
  <r>
    <x v="0"/>
    <x v="1"/>
    <x v="23"/>
    <n v="55"/>
  </r>
  <r>
    <x v="0"/>
    <x v="0"/>
    <x v="0"/>
    <n v="200"/>
  </r>
  <r>
    <x v="0"/>
    <x v="2"/>
    <x v="0"/>
    <n v="65"/>
  </r>
  <r>
    <x v="0"/>
    <x v="0"/>
    <x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n v="343264"/>
  </r>
  <r>
    <x v="0"/>
    <x v="1"/>
    <n v="62223"/>
  </r>
  <r>
    <x v="0"/>
    <x v="2"/>
    <n v="26361"/>
  </r>
  <r>
    <x v="0"/>
    <x v="3"/>
    <n v="55429"/>
  </r>
  <r>
    <x v="0"/>
    <x v="4"/>
    <n v="91658"/>
  </r>
  <r>
    <x v="0"/>
    <x v="5"/>
    <n v="60274"/>
  </r>
  <r>
    <x v="0"/>
    <x v="6"/>
    <n v="118206"/>
  </r>
  <r>
    <x v="0"/>
    <x v="7"/>
    <n v="1938"/>
  </r>
  <r>
    <x v="0"/>
    <x v="8"/>
    <n v="136711"/>
  </r>
  <r>
    <x v="0"/>
    <x v="9"/>
    <n v="75128"/>
  </r>
  <r>
    <x v="0"/>
    <x v="10"/>
    <n v="34562"/>
  </r>
  <r>
    <x v="0"/>
    <x v="11"/>
    <n v="536418"/>
  </r>
  <r>
    <x v="0"/>
    <x v="12"/>
    <n v="17382"/>
  </r>
  <r>
    <x v="0"/>
    <x v="13"/>
    <n v="235658"/>
  </r>
  <r>
    <x v="0"/>
    <x v="14"/>
    <n v="2196"/>
  </r>
  <r>
    <x v="0"/>
    <x v="15"/>
    <n v="7219"/>
  </r>
  <r>
    <x v="1"/>
    <x v="0"/>
    <n v="386370"/>
  </r>
  <r>
    <x v="1"/>
    <x v="1"/>
    <n v="55780"/>
  </r>
  <r>
    <x v="1"/>
    <x v="2"/>
    <n v="18001"/>
  </r>
  <r>
    <x v="1"/>
    <x v="3"/>
    <n v="58586"/>
  </r>
  <r>
    <x v="1"/>
    <x v="4"/>
    <n v="94970"/>
  </r>
  <r>
    <x v="1"/>
    <x v="5"/>
    <n v="85328"/>
  </r>
  <r>
    <x v="1"/>
    <x v="6"/>
    <n v="124923"/>
  </r>
  <r>
    <x v="1"/>
    <x v="7"/>
    <n v="1818"/>
  </r>
  <r>
    <x v="1"/>
    <x v="8"/>
    <n v="181394"/>
  </r>
  <r>
    <x v="1"/>
    <x v="9"/>
    <n v="202878"/>
  </r>
  <r>
    <x v="1"/>
    <x v="10"/>
    <n v="26639"/>
  </r>
  <r>
    <x v="1"/>
    <x v="11"/>
    <n v="632421"/>
  </r>
  <r>
    <x v="1"/>
    <x v="12"/>
    <n v="14673"/>
  </r>
  <r>
    <x v="1"/>
    <x v="13"/>
    <n v="365543"/>
  </r>
  <r>
    <x v="1"/>
    <x v="14"/>
    <n v="2932"/>
  </r>
  <r>
    <x v="1"/>
    <x v="15"/>
    <n v="3667"/>
  </r>
  <r>
    <x v="2"/>
    <x v="0"/>
    <n v="325324"/>
  </r>
  <r>
    <x v="2"/>
    <x v="1"/>
    <n v="42669"/>
  </r>
  <r>
    <x v="2"/>
    <x v="2"/>
    <n v="19519"/>
  </r>
  <r>
    <x v="2"/>
    <x v="3"/>
    <n v="44113"/>
  </r>
  <r>
    <x v="2"/>
    <x v="4"/>
    <n v="61894"/>
  </r>
  <r>
    <x v="2"/>
    <x v="5"/>
    <n v="50344"/>
  </r>
  <r>
    <x v="2"/>
    <x v="6"/>
    <n v="108892"/>
  </r>
  <r>
    <x v="2"/>
    <x v="7"/>
    <n v="1439"/>
  </r>
  <r>
    <x v="2"/>
    <x v="8"/>
    <n v="123768"/>
  </r>
  <r>
    <x v="2"/>
    <x v="9"/>
    <n v="191496"/>
  </r>
  <r>
    <x v="2"/>
    <x v="10"/>
    <n v="23199"/>
  </r>
  <r>
    <x v="2"/>
    <x v="11"/>
    <n v="462964"/>
  </r>
  <r>
    <x v="2"/>
    <x v="12"/>
    <n v="15756"/>
  </r>
  <r>
    <x v="2"/>
    <x v="13"/>
    <n v="163480"/>
  </r>
  <r>
    <x v="2"/>
    <x v="14"/>
    <n v="1914"/>
  </r>
  <r>
    <x v="2"/>
    <x v="15"/>
    <n v="3907"/>
  </r>
  <r>
    <x v="3"/>
    <x v="0"/>
    <n v="280084"/>
  </r>
  <r>
    <x v="3"/>
    <x v="1"/>
    <n v="37568"/>
  </r>
  <r>
    <x v="3"/>
    <x v="2"/>
    <n v="18415"/>
  </r>
  <r>
    <x v="3"/>
    <x v="3"/>
    <n v="53991"/>
  </r>
  <r>
    <x v="3"/>
    <x v="4"/>
    <n v="57291"/>
  </r>
  <r>
    <x v="3"/>
    <x v="5"/>
    <n v="47179"/>
  </r>
  <r>
    <x v="3"/>
    <x v="6"/>
    <n v="81494"/>
  </r>
  <r>
    <x v="3"/>
    <x v="7"/>
    <n v="1574"/>
  </r>
  <r>
    <x v="3"/>
    <x v="8"/>
    <n v="86936"/>
  </r>
  <r>
    <x v="3"/>
    <x v="9"/>
    <n v="139381"/>
  </r>
  <r>
    <x v="3"/>
    <x v="10"/>
    <n v="37910"/>
  </r>
  <r>
    <x v="3"/>
    <x v="11"/>
    <n v="380137"/>
  </r>
  <r>
    <x v="3"/>
    <x v="12"/>
    <n v="11881"/>
  </r>
  <r>
    <x v="3"/>
    <x v="13"/>
    <n v="170838"/>
  </r>
  <r>
    <x v="3"/>
    <x v="14"/>
    <n v="2929"/>
  </r>
  <r>
    <x v="3"/>
    <x v="15"/>
    <n v="8177"/>
  </r>
  <r>
    <x v="4"/>
    <x v="0"/>
    <n v="190202"/>
  </r>
  <r>
    <x v="4"/>
    <x v="1"/>
    <n v="25084"/>
  </r>
  <r>
    <x v="4"/>
    <x v="2"/>
    <n v="12053"/>
  </r>
  <r>
    <x v="4"/>
    <x v="3"/>
    <n v="42839"/>
  </r>
  <r>
    <x v="4"/>
    <x v="4"/>
    <n v="41083"/>
  </r>
  <r>
    <x v="4"/>
    <x v="5"/>
    <n v="37169"/>
  </r>
  <r>
    <x v="4"/>
    <x v="6"/>
    <n v="57020"/>
  </r>
  <r>
    <x v="4"/>
    <x v="7"/>
    <n v="3117"/>
  </r>
  <r>
    <x v="4"/>
    <x v="8"/>
    <n v="84685"/>
  </r>
  <r>
    <x v="4"/>
    <x v="9"/>
    <n v="139839"/>
  </r>
  <r>
    <x v="4"/>
    <x v="10"/>
    <n v="20562"/>
  </r>
  <r>
    <x v="4"/>
    <x v="11"/>
    <n v="282184"/>
  </r>
  <r>
    <x v="4"/>
    <x v="12"/>
    <n v="12785"/>
  </r>
  <r>
    <x v="4"/>
    <x v="13"/>
    <n v="121525"/>
  </r>
  <r>
    <x v="4"/>
    <x v="14"/>
    <n v="4099"/>
  </r>
  <r>
    <x v="4"/>
    <x v="15"/>
    <n v="3547"/>
  </r>
  <r>
    <x v="5"/>
    <x v="0"/>
    <n v="155193"/>
  </r>
  <r>
    <x v="5"/>
    <x v="1"/>
    <n v="21909"/>
  </r>
  <r>
    <x v="5"/>
    <x v="2"/>
    <n v="10473"/>
  </r>
  <r>
    <x v="5"/>
    <x v="3"/>
    <n v="46296"/>
  </r>
  <r>
    <x v="5"/>
    <x v="4"/>
    <n v="34619"/>
  </r>
  <r>
    <x v="5"/>
    <x v="5"/>
    <n v="39007"/>
  </r>
  <r>
    <x v="5"/>
    <x v="6"/>
    <n v="56052"/>
  </r>
  <r>
    <x v="5"/>
    <x v="7"/>
    <n v="758"/>
  </r>
  <r>
    <x v="5"/>
    <x v="8"/>
    <n v="74521"/>
  </r>
  <r>
    <x v="5"/>
    <x v="9"/>
    <n v="191718"/>
  </r>
  <r>
    <x v="5"/>
    <x v="10"/>
    <n v="14754"/>
  </r>
  <r>
    <x v="5"/>
    <x v="11"/>
    <n v="302527"/>
  </r>
  <r>
    <x v="5"/>
    <x v="12"/>
    <n v="7419"/>
  </r>
  <r>
    <x v="5"/>
    <x v="13"/>
    <n v="126824"/>
  </r>
  <r>
    <x v="5"/>
    <x v="14"/>
    <n v="3464"/>
  </r>
  <r>
    <x v="5"/>
    <x v="15"/>
    <n v="5776"/>
  </r>
  <r>
    <x v="6"/>
    <x v="0"/>
    <n v="169149"/>
  </r>
  <r>
    <x v="6"/>
    <x v="1"/>
    <n v="19684"/>
  </r>
  <r>
    <x v="6"/>
    <x v="2"/>
    <n v="10619"/>
  </r>
  <r>
    <x v="6"/>
    <x v="3"/>
    <n v="34551"/>
  </r>
  <r>
    <x v="6"/>
    <x v="4"/>
    <n v="28004"/>
  </r>
  <r>
    <x v="6"/>
    <x v="5"/>
    <n v="24804"/>
  </r>
  <r>
    <x v="6"/>
    <x v="6"/>
    <n v="52318"/>
  </r>
  <r>
    <x v="6"/>
    <x v="7"/>
    <n v="1098"/>
  </r>
  <r>
    <x v="6"/>
    <x v="8"/>
    <n v="63274"/>
  </r>
  <r>
    <x v="6"/>
    <x v="9"/>
    <n v="123002"/>
  </r>
  <r>
    <x v="6"/>
    <x v="10"/>
    <n v="12442"/>
  </r>
  <r>
    <x v="6"/>
    <x v="11"/>
    <n v="243200"/>
  </r>
  <r>
    <x v="6"/>
    <x v="12"/>
    <n v="6079"/>
  </r>
  <r>
    <x v="6"/>
    <x v="13"/>
    <n v="83116"/>
  </r>
  <r>
    <x v="6"/>
    <x v="14"/>
    <n v="535"/>
  </r>
  <r>
    <x v="6"/>
    <x v="15"/>
    <n v="4819"/>
  </r>
  <r>
    <x v="7"/>
    <x v="0"/>
    <n v="139823"/>
  </r>
  <r>
    <x v="7"/>
    <x v="1"/>
    <n v="15803"/>
  </r>
  <r>
    <x v="7"/>
    <x v="2"/>
    <n v="8366"/>
  </r>
  <r>
    <x v="7"/>
    <x v="3"/>
    <n v="26823"/>
  </r>
  <r>
    <x v="7"/>
    <x v="4"/>
    <n v="26191"/>
  </r>
  <r>
    <x v="7"/>
    <x v="5"/>
    <n v="29051"/>
  </r>
  <r>
    <x v="7"/>
    <x v="6"/>
    <n v="34123"/>
  </r>
  <r>
    <x v="7"/>
    <x v="7"/>
    <n v="939"/>
  </r>
  <r>
    <x v="7"/>
    <x v="8"/>
    <n v="40636"/>
  </r>
  <r>
    <x v="7"/>
    <x v="9"/>
    <n v="54349"/>
  </r>
  <r>
    <x v="7"/>
    <x v="10"/>
    <n v="7450"/>
  </r>
  <r>
    <x v="7"/>
    <x v="11"/>
    <n v="160529"/>
  </r>
  <r>
    <x v="7"/>
    <x v="12"/>
    <n v="2898"/>
  </r>
  <r>
    <x v="7"/>
    <x v="13"/>
    <n v="49170"/>
  </r>
  <r>
    <x v="7"/>
    <x v="14"/>
    <n v="1220"/>
  </r>
  <r>
    <x v="7"/>
    <x v="15"/>
    <n v="1253"/>
  </r>
  <r>
    <x v="8"/>
    <x v="0"/>
    <n v="110698"/>
  </r>
  <r>
    <x v="8"/>
    <x v="1"/>
    <n v="15017"/>
  </r>
  <r>
    <x v="8"/>
    <x v="2"/>
    <n v="5494"/>
  </r>
  <r>
    <x v="8"/>
    <x v="3"/>
    <n v="25026"/>
  </r>
  <r>
    <x v="8"/>
    <x v="4"/>
    <n v="29631"/>
  </r>
  <r>
    <x v="8"/>
    <x v="5"/>
    <n v="20853"/>
  </r>
  <r>
    <x v="8"/>
    <x v="6"/>
    <n v="27816"/>
  </r>
  <r>
    <x v="8"/>
    <x v="7"/>
    <n v="251"/>
  </r>
  <r>
    <x v="8"/>
    <x v="8"/>
    <n v="41284"/>
  </r>
  <r>
    <x v="8"/>
    <x v="9"/>
    <n v="44848"/>
  </r>
  <r>
    <x v="8"/>
    <x v="10"/>
    <n v="3660"/>
  </r>
  <r>
    <x v="8"/>
    <x v="11"/>
    <n v="148170"/>
  </r>
  <r>
    <x v="8"/>
    <x v="12"/>
    <n v="4198"/>
  </r>
  <r>
    <x v="8"/>
    <x v="13"/>
    <n v="57877"/>
  </r>
  <r>
    <x v="8"/>
    <x v="14"/>
    <n v="302"/>
  </r>
  <r>
    <x v="8"/>
    <x v="15"/>
    <n v="196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x v="0"/>
    <x v="0"/>
    <n v="343264"/>
    <x v="0"/>
  </r>
  <r>
    <x v="0"/>
    <x v="1"/>
    <n v="62223"/>
    <x v="0"/>
  </r>
  <r>
    <x v="0"/>
    <x v="2"/>
    <n v="26361"/>
    <x v="0"/>
  </r>
  <r>
    <x v="0"/>
    <x v="3"/>
    <n v="22"/>
    <x v="0"/>
  </r>
  <r>
    <x v="0"/>
    <x v="4"/>
    <n v="55429"/>
    <x v="0"/>
  </r>
  <r>
    <x v="0"/>
    <x v="5"/>
    <n v="91658"/>
    <x v="0"/>
  </r>
  <r>
    <x v="0"/>
    <x v="6"/>
    <n v="60274"/>
    <x v="0"/>
  </r>
  <r>
    <x v="0"/>
    <x v="7"/>
    <n v="118206"/>
    <x v="0"/>
  </r>
  <r>
    <x v="0"/>
    <x v="8"/>
    <n v="1938"/>
    <x v="0"/>
  </r>
  <r>
    <x v="0"/>
    <x v="9"/>
    <n v="136711"/>
    <x v="0"/>
  </r>
  <r>
    <x v="0"/>
    <x v="10"/>
    <n v="75128"/>
    <x v="0"/>
  </r>
  <r>
    <x v="0"/>
    <x v="11"/>
    <n v="34562"/>
    <x v="0"/>
  </r>
  <r>
    <x v="0"/>
    <x v="12"/>
    <n v="536418"/>
    <x v="0"/>
  </r>
  <r>
    <x v="0"/>
    <x v="13"/>
    <n v="17382"/>
    <x v="0"/>
  </r>
  <r>
    <x v="0"/>
    <x v="14"/>
    <n v="235658"/>
    <x v="0"/>
  </r>
  <r>
    <x v="0"/>
    <x v="15"/>
    <n v="2196"/>
    <x v="0"/>
  </r>
  <r>
    <x v="0"/>
    <x v="16"/>
    <n v="7219"/>
    <x v="0"/>
  </r>
  <r>
    <x v="1"/>
    <x v="0"/>
    <n v="386370"/>
    <x v="0"/>
  </r>
  <r>
    <x v="1"/>
    <x v="1"/>
    <n v="55780"/>
    <x v="0"/>
  </r>
  <r>
    <x v="1"/>
    <x v="2"/>
    <n v="18001"/>
    <x v="0"/>
  </r>
  <r>
    <x v="1"/>
    <x v="4"/>
    <n v="58586"/>
    <x v="0"/>
  </r>
  <r>
    <x v="1"/>
    <x v="5"/>
    <n v="94970"/>
    <x v="0"/>
  </r>
  <r>
    <x v="1"/>
    <x v="6"/>
    <n v="85328"/>
    <x v="0"/>
  </r>
  <r>
    <x v="1"/>
    <x v="7"/>
    <n v="124923"/>
    <x v="0"/>
  </r>
  <r>
    <x v="1"/>
    <x v="8"/>
    <n v="1818"/>
    <x v="0"/>
  </r>
  <r>
    <x v="1"/>
    <x v="9"/>
    <n v="181394"/>
    <x v="0"/>
  </r>
  <r>
    <x v="1"/>
    <x v="10"/>
    <n v="202878"/>
    <x v="0"/>
  </r>
  <r>
    <x v="1"/>
    <x v="11"/>
    <n v="26639"/>
    <x v="0"/>
  </r>
  <r>
    <x v="1"/>
    <x v="12"/>
    <n v="632421"/>
    <x v="0"/>
  </r>
  <r>
    <x v="1"/>
    <x v="13"/>
    <n v="14673"/>
    <x v="0"/>
  </r>
  <r>
    <x v="1"/>
    <x v="14"/>
    <n v="365543"/>
    <x v="0"/>
  </r>
  <r>
    <x v="1"/>
    <x v="15"/>
    <n v="2932"/>
    <x v="0"/>
  </r>
  <r>
    <x v="1"/>
    <x v="16"/>
    <n v="3667"/>
    <x v="0"/>
  </r>
  <r>
    <x v="2"/>
    <x v="0"/>
    <n v="325324"/>
    <x v="0"/>
  </r>
  <r>
    <x v="2"/>
    <x v="1"/>
    <n v="42669"/>
    <x v="0"/>
  </r>
  <r>
    <x v="2"/>
    <x v="2"/>
    <n v="19519"/>
    <x v="0"/>
  </r>
  <r>
    <x v="2"/>
    <x v="3"/>
    <n v="12"/>
    <x v="0"/>
  </r>
  <r>
    <x v="2"/>
    <x v="4"/>
    <n v="44113"/>
    <x v="0"/>
  </r>
  <r>
    <x v="2"/>
    <x v="5"/>
    <n v="61894"/>
    <x v="0"/>
  </r>
  <r>
    <x v="2"/>
    <x v="6"/>
    <n v="50344"/>
    <x v="0"/>
  </r>
  <r>
    <x v="2"/>
    <x v="7"/>
    <n v="108892"/>
    <x v="0"/>
  </r>
  <r>
    <x v="2"/>
    <x v="8"/>
    <n v="1439"/>
    <x v="0"/>
  </r>
  <r>
    <x v="2"/>
    <x v="9"/>
    <n v="123768"/>
    <x v="0"/>
  </r>
  <r>
    <x v="2"/>
    <x v="10"/>
    <n v="191496"/>
    <x v="0"/>
  </r>
  <r>
    <x v="2"/>
    <x v="11"/>
    <n v="23199"/>
    <x v="0"/>
  </r>
  <r>
    <x v="2"/>
    <x v="12"/>
    <n v="462964"/>
    <x v="0"/>
  </r>
  <r>
    <x v="2"/>
    <x v="13"/>
    <n v="15756"/>
    <x v="0"/>
  </r>
  <r>
    <x v="2"/>
    <x v="14"/>
    <n v="163480"/>
    <x v="0"/>
  </r>
  <r>
    <x v="2"/>
    <x v="15"/>
    <n v="1914"/>
    <x v="0"/>
  </r>
  <r>
    <x v="2"/>
    <x v="16"/>
    <n v="3907"/>
    <x v="0"/>
  </r>
  <r>
    <x v="3"/>
    <x v="0"/>
    <n v="280084"/>
    <x v="0"/>
  </r>
  <r>
    <x v="3"/>
    <x v="1"/>
    <n v="37568"/>
    <x v="0"/>
  </r>
  <r>
    <x v="3"/>
    <x v="2"/>
    <n v="18415"/>
    <x v="0"/>
  </r>
  <r>
    <x v="3"/>
    <x v="3"/>
    <n v="6"/>
    <x v="0"/>
  </r>
  <r>
    <x v="3"/>
    <x v="4"/>
    <n v="53991"/>
    <x v="0"/>
  </r>
  <r>
    <x v="3"/>
    <x v="5"/>
    <n v="57291"/>
    <x v="0"/>
  </r>
  <r>
    <x v="3"/>
    <x v="6"/>
    <n v="47179"/>
    <x v="0"/>
  </r>
  <r>
    <x v="3"/>
    <x v="7"/>
    <n v="81494"/>
    <x v="0"/>
  </r>
  <r>
    <x v="3"/>
    <x v="8"/>
    <n v="1574"/>
    <x v="0"/>
  </r>
  <r>
    <x v="3"/>
    <x v="9"/>
    <n v="86936"/>
    <x v="0"/>
  </r>
  <r>
    <x v="3"/>
    <x v="10"/>
    <n v="139381"/>
    <x v="0"/>
  </r>
  <r>
    <x v="3"/>
    <x v="11"/>
    <n v="37910"/>
    <x v="0"/>
  </r>
  <r>
    <x v="3"/>
    <x v="12"/>
    <n v="380137"/>
    <x v="0"/>
  </r>
  <r>
    <x v="3"/>
    <x v="13"/>
    <n v="11881"/>
    <x v="0"/>
  </r>
  <r>
    <x v="3"/>
    <x v="14"/>
    <n v="170838"/>
    <x v="0"/>
  </r>
  <r>
    <x v="3"/>
    <x v="15"/>
    <n v="2929"/>
    <x v="0"/>
  </r>
  <r>
    <x v="3"/>
    <x v="16"/>
    <n v="8177"/>
    <x v="0"/>
  </r>
  <r>
    <x v="4"/>
    <x v="0"/>
    <n v="190202"/>
    <x v="0"/>
  </r>
  <r>
    <x v="4"/>
    <x v="1"/>
    <n v="25084"/>
    <x v="0"/>
  </r>
  <r>
    <x v="4"/>
    <x v="2"/>
    <n v="12053"/>
    <x v="0"/>
  </r>
  <r>
    <x v="4"/>
    <x v="3"/>
    <n v="5"/>
    <x v="0"/>
  </r>
  <r>
    <x v="4"/>
    <x v="4"/>
    <n v="42839"/>
    <x v="0"/>
  </r>
  <r>
    <x v="4"/>
    <x v="5"/>
    <n v="41083"/>
    <x v="0"/>
  </r>
  <r>
    <x v="4"/>
    <x v="6"/>
    <n v="37169"/>
    <x v="0"/>
  </r>
  <r>
    <x v="4"/>
    <x v="7"/>
    <n v="57020"/>
    <x v="0"/>
  </r>
  <r>
    <x v="4"/>
    <x v="8"/>
    <n v="3117"/>
    <x v="0"/>
  </r>
  <r>
    <x v="4"/>
    <x v="9"/>
    <n v="84685"/>
    <x v="0"/>
  </r>
  <r>
    <x v="4"/>
    <x v="10"/>
    <n v="139839"/>
    <x v="0"/>
  </r>
  <r>
    <x v="4"/>
    <x v="11"/>
    <n v="20562"/>
    <x v="0"/>
  </r>
  <r>
    <x v="4"/>
    <x v="12"/>
    <n v="282184"/>
    <x v="0"/>
  </r>
  <r>
    <x v="4"/>
    <x v="13"/>
    <n v="12785"/>
    <x v="0"/>
  </r>
  <r>
    <x v="4"/>
    <x v="14"/>
    <n v="121525"/>
    <x v="0"/>
  </r>
  <r>
    <x v="4"/>
    <x v="15"/>
    <n v="4099"/>
    <x v="0"/>
  </r>
  <r>
    <x v="4"/>
    <x v="16"/>
    <n v="3547"/>
    <x v="0"/>
  </r>
  <r>
    <x v="5"/>
    <x v="0"/>
    <n v="155193"/>
    <x v="0"/>
  </r>
  <r>
    <x v="5"/>
    <x v="1"/>
    <n v="21909"/>
    <x v="0"/>
  </r>
  <r>
    <x v="5"/>
    <x v="2"/>
    <n v="10473"/>
    <x v="0"/>
  </r>
  <r>
    <x v="5"/>
    <x v="3"/>
    <n v="2"/>
    <x v="0"/>
  </r>
  <r>
    <x v="5"/>
    <x v="4"/>
    <n v="46296"/>
    <x v="0"/>
  </r>
  <r>
    <x v="5"/>
    <x v="5"/>
    <n v="34619"/>
    <x v="0"/>
  </r>
  <r>
    <x v="5"/>
    <x v="6"/>
    <n v="39007"/>
    <x v="0"/>
  </r>
  <r>
    <x v="5"/>
    <x v="7"/>
    <n v="56052"/>
    <x v="0"/>
  </r>
  <r>
    <x v="5"/>
    <x v="8"/>
    <n v="758"/>
    <x v="0"/>
  </r>
  <r>
    <x v="5"/>
    <x v="9"/>
    <n v="74521"/>
    <x v="0"/>
  </r>
  <r>
    <x v="5"/>
    <x v="10"/>
    <n v="191718"/>
    <x v="0"/>
  </r>
  <r>
    <x v="5"/>
    <x v="11"/>
    <n v="14754"/>
    <x v="0"/>
  </r>
  <r>
    <x v="5"/>
    <x v="12"/>
    <n v="302527"/>
    <x v="0"/>
  </r>
  <r>
    <x v="5"/>
    <x v="13"/>
    <n v="7419"/>
    <x v="0"/>
  </r>
  <r>
    <x v="5"/>
    <x v="14"/>
    <n v="126824"/>
    <x v="0"/>
  </r>
  <r>
    <x v="5"/>
    <x v="15"/>
    <n v="3464"/>
    <x v="0"/>
  </r>
  <r>
    <x v="5"/>
    <x v="16"/>
    <n v="5776"/>
    <x v="0"/>
  </r>
  <r>
    <x v="6"/>
    <x v="0"/>
    <n v="169149"/>
    <x v="0"/>
  </r>
  <r>
    <x v="6"/>
    <x v="1"/>
    <n v="19684"/>
    <x v="0"/>
  </r>
  <r>
    <x v="6"/>
    <x v="2"/>
    <n v="10619"/>
    <x v="0"/>
  </r>
  <r>
    <x v="6"/>
    <x v="3"/>
    <n v="1"/>
    <x v="0"/>
  </r>
  <r>
    <x v="6"/>
    <x v="4"/>
    <n v="34551"/>
    <x v="0"/>
  </r>
  <r>
    <x v="6"/>
    <x v="5"/>
    <n v="28004"/>
    <x v="0"/>
  </r>
  <r>
    <x v="6"/>
    <x v="6"/>
    <n v="24804"/>
    <x v="0"/>
  </r>
  <r>
    <x v="6"/>
    <x v="7"/>
    <n v="52318"/>
    <x v="0"/>
  </r>
  <r>
    <x v="6"/>
    <x v="8"/>
    <n v="1098"/>
    <x v="0"/>
  </r>
  <r>
    <x v="6"/>
    <x v="9"/>
    <n v="63274"/>
    <x v="0"/>
  </r>
  <r>
    <x v="6"/>
    <x v="10"/>
    <n v="123002"/>
    <x v="0"/>
  </r>
  <r>
    <x v="6"/>
    <x v="11"/>
    <n v="12442"/>
    <x v="0"/>
  </r>
  <r>
    <x v="6"/>
    <x v="12"/>
    <n v="243200"/>
    <x v="0"/>
  </r>
  <r>
    <x v="6"/>
    <x v="13"/>
    <n v="6079"/>
    <x v="0"/>
  </r>
  <r>
    <x v="6"/>
    <x v="14"/>
    <n v="83116"/>
    <x v="0"/>
  </r>
  <r>
    <x v="6"/>
    <x v="15"/>
    <n v="535"/>
    <x v="0"/>
  </r>
  <r>
    <x v="6"/>
    <x v="16"/>
    <n v="4819"/>
    <x v="0"/>
  </r>
  <r>
    <x v="7"/>
    <x v="0"/>
    <n v="139823"/>
    <x v="0"/>
  </r>
  <r>
    <x v="7"/>
    <x v="1"/>
    <n v="15803"/>
    <x v="0"/>
  </r>
  <r>
    <x v="7"/>
    <x v="2"/>
    <n v="8366"/>
    <x v="0"/>
  </r>
  <r>
    <x v="7"/>
    <x v="4"/>
    <n v="26823"/>
    <x v="0"/>
  </r>
  <r>
    <x v="7"/>
    <x v="5"/>
    <n v="26191"/>
    <x v="0"/>
  </r>
  <r>
    <x v="7"/>
    <x v="6"/>
    <n v="29051"/>
    <x v="0"/>
  </r>
  <r>
    <x v="7"/>
    <x v="17"/>
    <n v="15"/>
    <x v="0"/>
  </r>
  <r>
    <x v="7"/>
    <x v="7"/>
    <n v="34123"/>
    <x v="0"/>
  </r>
  <r>
    <x v="7"/>
    <x v="8"/>
    <n v="939"/>
    <x v="0"/>
  </r>
  <r>
    <x v="7"/>
    <x v="9"/>
    <n v="40636"/>
    <x v="0"/>
  </r>
  <r>
    <x v="7"/>
    <x v="10"/>
    <n v="54349"/>
    <x v="0"/>
  </r>
  <r>
    <x v="7"/>
    <x v="11"/>
    <n v="7450"/>
    <x v="0"/>
  </r>
  <r>
    <x v="7"/>
    <x v="12"/>
    <n v="160529"/>
    <x v="0"/>
  </r>
  <r>
    <x v="7"/>
    <x v="13"/>
    <n v="2898"/>
    <x v="0"/>
  </r>
  <r>
    <x v="7"/>
    <x v="14"/>
    <n v="49170"/>
    <x v="0"/>
  </r>
  <r>
    <x v="7"/>
    <x v="15"/>
    <n v="1220"/>
    <x v="0"/>
  </r>
  <r>
    <x v="7"/>
    <x v="16"/>
    <n v="1253"/>
    <x v="0"/>
  </r>
  <r>
    <x v="8"/>
    <x v="0"/>
    <n v="110698"/>
    <x v="0"/>
  </r>
  <r>
    <x v="8"/>
    <x v="1"/>
    <n v="15017"/>
    <x v="0"/>
  </r>
  <r>
    <x v="8"/>
    <x v="2"/>
    <n v="5494"/>
    <x v="0"/>
  </r>
  <r>
    <x v="8"/>
    <x v="4"/>
    <n v="25026"/>
    <x v="0"/>
  </r>
  <r>
    <x v="8"/>
    <x v="5"/>
    <n v="29631"/>
    <x v="0"/>
  </r>
  <r>
    <x v="8"/>
    <x v="6"/>
    <n v="20853"/>
    <x v="0"/>
  </r>
  <r>
    <x v="8"/>
    <x v="7"/>
    <n v="27816"/>
    <x v="0"/>
  </r>
  <r>
    <x v="8"/>
    <x v="8"/>
    <n v="251"/>
    <x v="0"/>
  </r>
  <r>
    <x v="8"/>
    <x v="9"/>
    <n v="41284"/>
    <x v="0"/>
  </r>
  <r>
    <x v="8"/>
    <x v="10"/>
    <n v="44848"/>
    <x v="0"/>
  </r>
  <r>
    <x v="8"/>
    <x v="11"/>
    <n v="3660"/>
    <x v="0"/>
  </r>
  <r>
    <x v="8"/>
    <x v="12"/>
    <n v="148170"/>
    <x v="0"/>
  </r>
  <r>
    <x v="8"/>
    <x v="13"/>
    <n v="4198"/>
    <x v="0"/>
  </r>
  <r>
    <x v="8"/>
    <x v="14"/>
    <n v="57877"/>
    <x v="0"/>
  </r>
  <r>
    <x v="8"/>
    <x v="15"/>
    <n v="302"/>
    <x v="0"/>
  </r>
  <r>
    <x v="8"/>
    <x v="16"/>
    <n v="1968"/>
    <x v="0"/>
  </r>
  <r>
    <x v="0"/>
    <x v="0"/>
    <n v="343264"/>
    <x v="1"/>
  </r>
  <r>
    <x v="0"/>
    <x v="1"/>
    <n v="62223"/>
    <x v="1"/>
  </r>
  <r>
    <x v="0"/>
    <x v="2"/>
    <n v="26361"/>
    <x v="1"/>
  </r>
  <r>
    <x v="0"/>
    <x v="3"/>
    <n v="22"/>
    <x v="1"/>
  </r>
  <r>
    <x v="0"/>
    <x v="4"/>
    <n v="55429"/>
    <x v="1"/>
  </r>
  <r>
    <x v="0"/>
    <x v="5"/>
    <n v="91658"/>
    <x v="1"/>
  </r>
  <r>
    <x v="0"/>
    <x v="6"/>
    <n v="60274"/>
    <x v="1"/>
  </r>
  <r>
    <x v="0"/>
    <x v="7"/>
    <n v="118206"/>
    <x v="1"/>
  </r>
  <r>
    <x v="0"/>
    <x v="8"/>
    <n v="1938"/>
    <x v="1"/>
  </r>
  <r>
    <x v="0"/>
    <x v="9"/>
    <n v="136711"/>
    <x v="1"/>
  </r>
  <r>
    <x v="0"/>
    <x v="10"/>
    <n v="75128"/>
    <x v="1"/>
  </r>
  <r>
    <x v="0"/>
    <x v="11"/>
    <n v="34562"/>
    <x v="1"/>
  </r>
  <r>
    <x v="0"/>
    <x v="12"/>
    <n v="536418"/>
    <x v="1"/>
  </r>
  <r>
    <x v="0"/>
    <x v="13"/>
    <n v="17382"/>
    <x v="1"/>
  </r>
  <r>
    <x v="0"/>
    <x v="14"/>
    <n v="235658"/>
    <x v="1"/>
  </r>
  <r>
    <x v="0"/>
    <x v="15"/>
    <n v="2196"/>
    <x v="1"/>
  </r>
  <r>
    <x v="0"/>
    <x v="16"/>
    <n v="7219"/>
    <x v="1"/>
  </r>
  <r>
    <x v="1"/>
    <x v="0"/>
    <n v="386370"/>
    <x v="1"/>
  </r>
  <r>
    <x v="1"/>
    <x v="1"/>
    <n v="55780"/>
    <x v="1"/>
  </r>
  <r>
    <x v="1"/>
    <x v="2"/>
    <n v="18001"/>
    <x v="1"/>
  </r>
  <r>
    <x v="1"/>
    <x v="4"/>
    <n v="58586"/>
    <x v="1"/>
  </r>
  <r>
    <x v="1"/>
    <x v="5"/>
    <n v="94970"/>
    <x v="1"/>
  </r>
  <r>
    <x v="1"/>
    <x v="6"/>
    <n v="85328"/>
    <x v="1"/>
  </r>
  <r>
    <x v="1"/>
    <x v="7"/>
    <n v="124923"/>
    <x v="1"/>
  </r>
  <r>
    <x v="1"/>
    <x v="8"/>
    <n v="1818"/>
    <x v="1"/>
  </r>
  <r>
    <x v="1"/>
    <x v="9"/>
    <n v="181394"/>
    <x v="1"/>
  </r>
  <r>
    <x v="1"/>
    <x v="10"/>
    <n v="202878"/>
    <x v="1"/>
  </r>
  <r>
    <x v="1"/>
    <x v="11"/>
    <n v="26639"/>
    <x v="1"/>
  </r>
  <r>
    <x v="1"/>
    <x v="12"/>
    <n v="632421"/>
    <x v="1"/>
  </r>
  <r>
    <x v="1"/>
    <x v="13"/>
    <n v="14673"/>
    <x v="1"/>
  </r>
  <r>
    <x v="1"/>
    <x v="14"/>
    <n v="365543"/>
    <x v="1"/>
  </r>
  <r>
    <x v="1"/>
    <x v="15"/>
    <n v="2932"/>
    <x v="1"/>
  </r>
  <r>
    <x v="1"/>
    <x v="16"/>
    <n v="3667"/>
    <x v="1"/>
  </r>
  <r>
    <x v="2"/>
    <x v="0"/>
    <n v="325324"/>
    <x v="1"/>
  </r>
  <r>
    <x v="2"/>
    <x v="1"/>
    <n v="42669"/>
    <x v="1"/>
  </r>
  <r>
    <x v="2"/>
    <x v="2"/>
    <n v="19519"/>
    <x v="1"/>
  </r>
  <r>
    <x v="2"/>
    <x v="3"/>
    <n v="12"/>
    <x v="1"/>
  </r>
  <r>
    <x v="2"/>
    <x v="4"/>
    <n v="44113"/>
    <x v="1"/>
  </r>
  <r>
    <x v="2"/>
    <x v="5"/>
    <n v="61894"/>
    <x v="1"/>
  </r>
  <r>
    <x v="2"/>
    <x v="6"/>
    <n v="50344"/>
    <x v="1"/>
  </r>
  <r>
    <x v="2"/>
    <x v="7"/>
    <n v="108892"/>
    <x v="1"/>
  </r>
  <r>
    <x v="2"/>
    <x v="8"/>
    <n v="1439"/>
    <x v="1"/>
  </r>
  <r>
    <x v="2"/>
    <x v="9"/>
    <n v="123768"/>
    <x v="1"/>
  </r>
  <r>
    <x v="2"/>
    <x v="10"/>
    <n v="191496"/>
    <x v="1"/>
  </r>
  <r>
    <x v="2"/>
    <x v="11"/>
    <n v="23199"/>
    <x v="1"/>
  </r>
  <r>
    <x v="2"/>
    <x v="12"/>
    <n v="462964"/>
    <x v="1"/>
  </r>
  <r>
    <x v="2"/>
    <x v="13"/>
    <n v="15756"/>
    <x v="1"/>
  </r>
  <r>
    <x v="2"/>
    <x v="14"/>
    <n v="163480"/>
    <x v="1"/>
  </r>
  <r>
    <x v="2"/>
    <x v="15"/>
    <n v="1914"/>
    <x v="1"/>
  </r>
  <r>
    <x v="2"/>
    <x v="16"/>
    <n v="3907"/>
    <x v="1"/>
  </r>
  <r>
    <x v="3"/>
    <x v="0"/>
    <n v="280084"/>
    <x v="1"/>
  </r>
  <r>
    <x v="3"/>
    <x v="1"/>
    <n v="37568"/>
    <x v="1"/>
  </r>
  <r>
    <x v="3"/>
    <x v="2"/>
    <n v="18415"/>
    <x v="1"/>
  </r>
  <r>
    <x v="3"/>
    <x v="3"/>
    <n v="6"/>
    <x v="1"/>
  </r>
  <r>
    <x v="3"/>
    <x v="4"/>
    <n v="53991"/>
    <x v="1"/>
  </r>
  <r>
    <x v="3"/>
    <x v="5"/>
    <n v="57291"/>
    <x v="1"/>
  </r>
  <r>
    <x v="3"/>
    <x v="6"/>
    <n v="47179"/>
    <x v="1"/>
  </r>
  <r>
    <x v="3"/>
    <x v="7"/>
    <n v="81494"/>
    <x v="1"/>
  </r>
  <r>
    <x v="3"/>
    <x v="8"/>
    <n v="1574"/>
    <x v="1"/>
  </r>
  <r>
    <x v="3"/>
    <x v="9"/>
    <n v="86936"/>
    <x v="1"/>
  </r>
  <r>
    <x v="3"/>
    <x v="10"/>
    <n v="139381"/>
    <x v="1"/>
  </r>
  <r>
    <x v="3"/>
    <x v="11"/>
    <n v="37910"/>
    <x v="1"/>
  </r>
  <r>
    <x v="3"/>
    <x v="12"/>
    <n v="380137"/>
    <x v="1"/>
  </r>
  <r>
    <x v="3"/>
    <x v="13"/>
    <n v="11881"/>
    <x v="1"/>
  </r>
  <r>
    <x v="3"/>
    <x v="14"/>
    <n v="170838"/>
    <x v="1"/>
  </r>
  <r>
    <x v="3"/>
    <x v="15"/>
    <n v="2929"/>
    <x v="1"/>
  </r>
  <r>
    <x v="3"/>
    <x v="16"/>
    <n v="8177"/>
    <x v="1"/>
  </r>
  <r>
    <x v="4"/>
    <x v="0"/>
    <n v="190202"/>
    <x v="1"/>
  </r>
  <r>
    <x v="4"/>
    <x v="1"/>
    <n v="25084"/>
    <x v="1"/>
  </r>
  <r>
    <x v="4"/>
    <x v="2"/>
    <n v="12053"/>
    <x v="1"/>
  </r>
  <r>
    <x v="4"/>
    <x v="3"/>
    <n v="5"/>
    <x v="1"/>
  </r>
  <r>
    <x v="4"/>
    <x v="4"/>
    <n v="42839"/>
    <x v="1"/>
  </r>
  <r>
    <x v="4"/>
    <x v="5"/>
    <n v="41083"/>
    <x v="1"/>
  </r>
  <r>
    <x v="4"/>
    <x v="6"/>
    <n v="37169"/>
    <x v="1"/>
  </r>
  <r>
    <x v="4"/>
    <x v="7"/>
    <n v="57020"/>
    <x v="1"/>
  </r>
  <r>
    <x v="4"/>
    <x v="8"/>
    <n v="3117"/>
    <x v="1"/>
  </r>
  <r>
    <x v="4"/>
    <x v="9"/>
    <n v="84685"/>
    <x v="1"/>
  </r>
  <r>
    <x v="4"/>
    <x v="10"/>
    <n v="139839"/>
    <x v="1"/>
  </r>
  <r>
    <x v="4"/>
    <x v="11"/>
    <n v="20562"/>
    <x v="1"/>
  </r>
  <r>
    <x v="4"/>
    <x v="12"/>
    <n v="282184"/>
    <x v="1"/>
  </r>
  <r>
    <x v="4"/>
    <x v="13"/>
    <n v="12785"/>
    <x v="1"/>
  </r>
  <r>
    <x v="4"/>
    <x v="14"/>
    <n v="121525"/>
    <x v="1"/>
  </r>
  <r>
    <x v="4"/>
    <x v="15"/>
    <n v="4099"/>
    <x v="1"/>
  </r>
  <r>
    <x v="4"/>
    <x v="16"/>
    <n v="3547"/>
    <x v="1"/>
  </r>
  <r>
    <x v="5"/>
    <x v="0"/>
    <n v="155193"/>
    <x v="1"/>
  </r>
  <r>
    <x v="5"/>
    <x v="1"/>
    <n v="21909"/>
    <x v="1"/>
  </r>
  <r>
    <x v="5"/>
    <x v="2"/>
    <n v="10473"/>
    <x v="1"/>
  </r>
  <r>
    <x v="5"/>
    <x v="3"/>
    <n v="2"/>
    <x v="1"/>
  </r>
  <r>
    <x v="5"/>
    <x v="4"/>
    <n v="46296"/>
    <x v="1"/>
  </r>
  <r>
    <x v="5"/>
    <x v="5"/>
    <n v="34619"/>
    <x v="1"/>
  </r>
  <r>
    <x v="5"/>
    <x v="6"/>
    <n v="39007"/>
    <x v="1"/>
  </r>
  <r>
    <x v="5"/>
    <x v="7"/>
    <n v="56052"/>
    <x v="1"/>
  </r>
  <r>
    <x v="5"/>
    <x v="8"/>
    <n v="758"/>
    <x v="1"/>
  </r>
  <r>
    <x v="5"/>
    <x v="9"/>
    <n v="74521"/>
    <x v="1"/>
  </r>
  <r>
    <x v="5"/>
    <x v="10"/>
    <n v="191718"/>
    <x v="1"/>
  </r>
  <r>
    <x v="5"/>
    <x v="11"/>
    <n v="14754"/>
    <x v="1"/>
  </r>
  <r>
    <x v="5"/>
    <x v="12"/>
    <n v="302527"/>
    <x v="1"/>
  </r>
  <r>
    <x v="5"/>
    <x v="13"/>
    <n v="7419"/>
    <x v="1"/>
  </r>
  <r>
    <x v="5"/>
    <x v="14"/>
    <n v="126824"/>
    <x v="1"/>
  </r>
  <r>
    <x v="5"/>
    <x v="15"/>
    <n v="3464"/>
    <x v="1"/>
  </r>
  <r>
    <x v="5"/>
    <x v="16"/>
    <n v="5776"/>
    <x v="1"/>
  </r>
  <r>
    <x v="6"/>
    <x v="0"/>
    <n v="169149"/>
    <x v="1"/>
  </r>
  <r>
    <x v="6"/>
    <x v="1"/>
    <n v="19684"/>
    <x v="1"/>
  </r>
  <r>
    <x v="6"/>
    <x v="2"/>
    <n v="10619"/>
    <x v="1"/>
  </r>
  <r>
    <x v="6"/>
    <x v="3"/>
    <n v="1"/>
    <x v="1"/>
  </r>
  <r>
    <x v="6"/>
    <x v="4"/>
    <n v="34551"/>
    <x v="1"/>
  </r>
  <r>
    <x v="6"/>
    <x v="5"/>
    <n v="28004"/>
    <x v="1"/>
  </r>
  <r>
    <x v="6"/>
    <x v="6"/>
    <n v="24804"/>
    <x v="1"/>
  </r>
  <r>
    <x v="6"/>
    <x v="7"/>
    <n v="52318"/>
    <x v="1"/>
  </r>
  <r>
    <x v="6"/>
    <x v="8"/>
    <n v="1098"/>
    <x v="1"/>
  </r>
  <r>
    <x v="6"/>
    <x v="9"/>
    <n v="63274"/>
    <x v="1"/>
  </r>
  <r>
    <x v="6"/>
    <x v="10"/>
    <n v="123002"/>
    <x v="1"/>
  </r>
  <r>
    <x v="6"/>
    <x v="11"/>
    <n v="12442"/>
    <x v="1"/>
  </r>
  <r>
    <x v="6"/>
    <x v="12"/>
    <n v="243200"/>
    <x v="1"/>
  </r>
  <r>
    <x v="6"/>
    <x v="13"/>
    <n v="6079"/>
    <x v="1"/>
  </r>
  <r>
    <x v="6"/>
    <x v="14"/>
    <n v="83116"/>
    <x v="1"/>
  </r>
  <r>
    <x v="6"/>
    <x v="15"/>
    <n v="535"/>
    <x v="1"/>
  </r>
  <r>
    <x v="6"/>
    <x v="16"/>
    <n v="4819"/>
    <x v="1"/>
  </r>
  <r>
    <x v="7"/>
    <x v="0"/>
    <n v="139823"/>
    <x v="1"/>
  </r>
  <r>
    <x v="7"/>
    <x v="1"/>
    <n v="15803"/>
    <x v="1"/>
  </r>
  <r>
    <x v="7"/>
    <x v="2"/>
    <n v="8366"/>
    <x v="1"/>
  </r>
  <r>
    <x v="7"/>
    <x v="4"/>
    <n v="26823"/>
    <x v="1"/>
  </r>
  <r>
    <x v="7"/>
    <x v="5"/>
    <n v="26191"/>
    <x v="1"/>
  </r>
  <r>
    <x v="7"/>
    <x v="6"/>
    <n v="29051"/>
    <x v="1"/>
  </r>
  <r>
    <x v="7"/>
    <x v="17"/>
    <n v="15"/>
    <x v="1"/>
  </r>
  <r>
    <x v="7"/>
    <x v="7"/>
    <n v="34123"/>
    <x v="1"/>
  </r>
  <r>
    <x v="7"/>
    <x v="8"/>
    <n v="939"/>
    <x v="1"/>
  </r>
  <r>
    <x v="7"/>
    <x v="9"/>
    <n v="40636"/>
    <x v="1"/>
  </r>
  <r>
    <x v="7"/>
    <x v="10"/>
    <n v="54349"/>
    <x v="1"/>
  </r>
  <r>
    <x v="7"/>
    <x v="11"/>
    <n v="7450"/>
    <x v="1"/>
  </r>
  <r>
    <x v="7"/>
    <x v="12"/>
    <n v="160529"/>
    <x v="1"/>
  </r>
  <r>
    <x v="7"/>
    <x v="13"/>
    <n v="2898"/>
    <x v="1"/>
  </r>
  <r>
    <x v="7"/>
    <x v="14"/>
    <n v="49170"/>
    <x v="1"/>
  </r>
  <r>
    <x v="7"/>
    <x v="15"/>
    <n v="1220"/>
    <x v="1"/>
  </r>
  <r>
    <x v="7"/>
    <x v="16"/>
    <n v="1253"/>
    <x v="1"/>
  </r>
  <r>
    <x v="8"/>
    <x v="0"/>
    <n v="110698"/>
    <x v="1"/>
  </r>
  <r>
    <x v="8"/>
    <x v="1"/>
    <n v="15017"/>
    <x v="1"/>
  </r>
  <r>
    <x v="8"/>
    <x v="2"/>
    <n v="5494"/>
    <x v="1"/>
  </r>
  <r>
    <x v="8"/>
    <x v="4"/>
    <n v="25026"/>
    <x v="1"/>
  </r>
  <r>
    <x v="8"/>
    <x v="5"/>
    <n v="29631"/>
    <x v="1"/>
  </r>
  <r>
    <x v="8"/>
    <x v="6"/>
    <n v="20853"/>
    <x v="1"/>
  </r>
  <r>
    <x v="8"/>
    <x v="7"/>
    <n v="27816"/>
    <x v="1"/>
  </r>
  <r>
    <x v="8"/>
    <x v="8"/>
    <n v="251"/>
    <x v="1"/>
  </r>
  <r>
    <x v="8"/>
    <x v="9"/>
    <n v="41284"/>
    <x v="1"/>
  </r>
  <r>
    <x v="8"/>
    <x v="10"/>
    <n v="44848"/>
    <x v="1"/>
  </r>
  <r>
    <x v="8"/>
    <x v="11"/>
    <n v="3660"/>
    <x v="1"/>
  </r>
  <r>
    <x v="8"/>
    <x v="12"/>
    <n v="148170"/>
    <x v="1"/>
  </r>
  <r>
    <x v="8"/>
    <x v="13"/>
    <n v="4198"/>
    <x v="1"/>
  </r>
  <r>
    <x v="8"/>
    <x v="14"/>
    <n v="57877"/>
    <x v="1"/>
  </r>
  <r>
    <x v="8"/>
    <x v="15"/>
    <n v="302"/>
    <x v="1"/>
  </r>
  <r>
    <x v="8"/>
    <x v="16"/>
    <n v="1968"/>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2015"/>
    <s v="JABATAN TENAGA MANUSIA"/>
    <x v="0"/>
    <x v="0"/>
    <n v="62"/>
  </r>
  <r>
    <n v="2015"/>
    <s v="JABATAN TENAGA MANUSIA"/>
    <x v="0"/>
    <x v="1"/>
    <n v="35"/>
  </r>
  <r>
    <n v="2015"/>
    <s v="JABATAN TENAGA MANUSIA"/>
    <x v="0"/>
    <x v="2"/>
    <n v="18"/>
  </r>
  <r>
    <n v="2015"/>
    <s v="JABATAN TENAGA MANUSIA"/>
    <x v="0"/>
    <x v="3"/>
    <n v="5"/>
  </r>
  <r>
    <n v="2015"/>
    <s v="JABATAN TENAGA MANUSIA"/>
    <x v="0"/>
    <x v="4"/>
    <n v="1"/>
  </r>
  <r>
    <n v="2015"/>
    <s v="JABATAN TENAGA MANUSIA"/>
    <x v="1"/>
    <x v="0"/>
    <n v="20"/>
  </r>
  <r>
    <n v="2015"/>
    <s v="JABATAN TENAGA MANUSIA"/>
    <x v="1"/>
    <x v="1"/>
    <n v="7"/>
  </r>
  <r>
    <n v="2015"/>
    <s v="JABATAN TENAGA MANUSIA"/>
    <x v="1"/>
    <x v="2"/>
    <n v="7"/>
  </r>
  <r>
    <n v="2015"/>
    <s v="JABATAN TENAGA MANUSIA"/>
    <x v="1"/>
    <x v="3"/>
    <n v="1"/>
  </r>
  <r>
    <n v="2015"/>
    <s v="JABATAN TENAGA MANUSIA"/>
    <x v="1"/>
    <x v="4"/>
    <n v="1"/>
  </r>
  <r>
    <n v="2015"/>
    <s v="JABATAN TENAGA MANUSIA"/>
    <x v="2"/>
    <x v="0"/>
    <n v="69"/>
  </r>
  <r>
    <n v="2015"/>
    <s v="JABATAN TENAGA MANUSIA"/>
    <x v="2"/>
    <x v="1"/>
    <n v="47"/>
  </r>
  <r>
    <n v="2015"/>
    <s v="JABATAN TENAGA MANUSIA"/>
    <x v="2"/>
    <x v="2"/>
    <n v="7"/>
  </r>
  <r>
    <n v="2015"/>
    <s v="JABATAN TENAGA MANUSIA"/>
    <x v="2"/>
    <x v="3"/>
    <n v="3"/>
  </r>
  <r>
    <n v="2015"/>
    <s v="JABATAN TENAGA MANUSIA"/>
    <x v="2"/>
    <x v="4"/>
    <n v="1"/>
  </r>
  <r>
    <n v="2015"/>
    <s v="JABATAN TENAGA MANUSIA"/>
    <x v="3"/>
    <x v="0"/>
    <n v="79"/>
  </r>
  <r>
    <n v="2015"/>
    <s v="JABATAN TENAGA MANUSIA"/>
    <x v="3"/>
    <x v="1"/>
    <n v="31"/>
  </r>
  <r>
    <n v="2015"/>
    <s v="JABATAN TENAGA MANUSIA"/>
    <x v="3"/>
    <x v="2"/>
    <n v="12"/>
  </r>
  <r>
    <n v="2015"/>
    <s v="JABATAN TENAGA MANUSIA"/>
    <x v="3"/>
    <x v="3"/>
    <n v="4"/>
  </r>
  <r>
    <n v="2015"/>
    <s v="JABATAN TENAGA MANUSIA"/>
    <x v="3"/>
    <x v="4"/>
    <n v="3"/>
  </r>
  <r>
    <n v="2015"/>
    <s v="JABATAN TENAGA MANUSIA"/>
    <x v="4"/>
    <x v="0"/>
    <n v="1274"/>
  </r>
  <r>
    <n v="2015"/>
    <s v="JABATAN TENAGA MANUSIA"/>
    <x v="4"/>
    <x v="1"/>
    <n v="615"/>
  </r>
  <r>
    <n v="2015"/>
    <s v="JABATAN TENAGA MANUSIA"/>
    <x v="4"/>
    <x v="2"/>
    <n v="174"/>
  </r>
  <r>
    <n v="2015"/>
    <s v="JABATAN TENAGA MANUSIA"/>
    <x v="4"/>
    <x v="3"/>
    <n v="50"/>
  </r>
  <r>
    <n v="2015"/>
    <s v="JABATAN TENAGA MANUSIA"/>
    <x v="4"/>
    <x v="4"/>
    <n v="25"/>
  </r>
  <r>
    <n v="2015"/>
    <s v="JABATAN TENAGA MANUSIA"/>
    <x v="5"/>
    <x v="0"/>
    <n v="204"/>
  </r>
  <r>
    <n v="2015"/>
    <s v="JABATAN TENAGA MANUSIA"/>
    <x v="5"/>
    <x v="1"/>
    <n v="105"/>
  </r>
  <r>
    <n v="2015"/>
    <s v="JABATAN TENAGA MANUSIA"/>
    <x v="5"/>
    <x v="2"/>
    <n v="50"/>
  </r>
  <r>
    <n v="2015"/>
    <s v="JABATAN TENAGA MANUSIA"/>
    <x v="5"/>
    <x v="3"/>
    <n v="10"/>
  </r>
  <r>
    <n v="2015"/>
    <s v="JABATAN TENAGA MANUSIA"/>
    <x v="5"/>
    <x v="4"/>
    <n v="7"/>
  </r>
  <r>
    <n v="2015"/>
    <s v="JABATAN TENAGA MANUSIA"/>
    <x v="6"/>
    <x v="0"/>
    <n v="581"/>
  </r>
  <r>
    <n v="2015"/>
    <s v="JABATAN TENAGA MANUSIA"/>
    <x v="6"/>
    <x v="1"/>
    <n v="321"/>
  </r>
  <r>
    <n v="2015"/>
    <s v="JABATAN TENAGA MANUSIA"/>
    <x v="6"/>
    <x v="2"/>
    <n v="129"/>
  </r>
  <r>
    <n v="2015"/>
    <s v="JABATAN TENAGA MANUSIA"/>
    <x v="6"/>
    <x v="3"/>
    <n v="34"/>
  </r>
  <r>
    <n v="2015"/>
    <s v="JABATAN TENAGA MANUSIA"/>
    <x v="6"/>
    <x v="4"/>
    <n v="22"/>
  </r>
  <r>
    <n v="2016"/>
    <s v="JABATAN TENAGA MANUSIA"/>
    <x v="0"/>
    <x v="0"/>
    <n v="38"/>
  </r>
  <r>
    <n v="2016"/>
    <s v="JABATAN TENAGA MANUSIA"/>
    <x v="0"/>
    <x v="1"/>
    <n v="17"/>
  </r>
  <r>
    <n v="2016"/>
    <s v="JABATAN TENAGA MANUSIA"/>
    <x v="0"/>
    <x v="2"/>
    <n v="3"/>
  </r>
  <r>
    <n v="2016"/>
    <s v="JABATAN TENAGA MANUSIA"/>
    <x v="0"/>
    <x v="3"/>
    <n v="1"/>
  </r>
  <r>
    <n v="2016"/>
    <s v="JABATAN TENAGA MANUSIA"/>
    <x v="1"/>
    <x v="0"/>
    <n v="7"/>
  </r>
  <r>
    <n v="2016"/>
    <s v="JABATAN TENAGA MANUSIA"/>
    <x v="1"/>
    <x v="1"/>
    <n v="3"/>
  </r>
  <r>
    <n v="2016"/>
    <s v="JABATAN TENAGA MANUSIA"/>
    <x v="1"/>
    <x v="2"/>
    <n v="4"/>
  </r>
  <r>
    <n v="2016"/>
    <s v="JABATAN TENAGA MANUSIA"/>
    <x v="2"/>
    <x v="0"/>
    <n v="36"/>
  </r>
  <r>
    <n v="2016"/>
    <s v="JABATAN TENAGA MANUSIA"/>
    <x v="2"/>
    <x v="1"/>
    <n v="18"/>
  </r>
  <r>
    <n v="2016"/>
    <s v="JABATAN TENAGA MANUSIA"/>
    <x v="2"/>
    <x v="2"/>
    <n v="14"/>
  </r>
  <r>
    <n v="2016"/>
    <s v="JABATAN TENAGA MANUSIA"/>
    <x v="2"/>
    <x v="3"/>
    <n v="1"/>
  </r>
  <r>
    <n v="2016"/>
    <s v="JABATAN TENAGA MANUSIA"/>
    <x v="3"/>
    <x v="0"/>
    <n v="38"/>
  </r>
  <r>
    <n v="2016"/>
    <s v="JABATAN TENAGA MANUSIA"/>
    <x v="3"/>
    <x v="1"/>
    <n v="20"/>
  </r>
  <r>
    <n v="2016"/>
    <s v="JABATAN TENAGA MANUSIA"/>
    <x v="3"/>
    <x v="2"/>
    <n v="10"/>
  </r>
  <r>
    <n v="2016"/>
    <s v="JABATAN TENAGA MANUSIA"/>
    <x v="3"/>
    <x v="3"/>
    <n v="3"/>
  </r>
  <r>
    <n v="2016"/>
    <s v="JABATAN TENAGA MANUSIA"/>
    <x v="4"/>
    <x v="0"/>
    <n v="603"/>
  </r>
  <r>
    <n v="2016"/>
    <s v="JABATAN TENAGA MANUSIA"/>
    <x v="4"/>
    <x v="1"/>
    <n v="309"/>
  </r>
  <r>
    <n v="2016"/>
    <s v="JABATAN TENAGA MANUSIA"/>
    <x v="4"/>
    <x v="2"/>
    <n v="138"/>
  </r>
  <r>
    <n v="2016"/>
    <s v="JABATAN TENAGA MANUSIA"/>
    <x v="4"/>
    <x v="3"/>
    <n v="23"/>
  </r>
  <r>
    <n v="2016"/>
    <s v="JABATAN TENAGA MANUSIA"/>
    <x v="4"/>
    <x v="4"/>
    <n v="5"/>
  </r>
  <r>
    <n v="2016"/>
    <s v="JABATAN TENAGA MANUSIA"/>
    <x v="5"/>
    <x v="0"/>
    <n v="97"/>
  </r>
  <r>
    <n v="2016"/>
    <s v="JABATAN TENAGA MANUSIA"/>
    <x v="5"/>
    <x v="1"/>
    <n v="56"/>
  </r>
  <r>
    <n v="2016"/>
    <s v="JABATAN TENAGA MANUSIA"/>
    <x v="5"/>
    <x v="2"/>
    <n v="20"/>
  </r>
  <r>
    <n v="2016"/>
    <s v="JABATAN TENAGA MANUSIA"/>
    <x v="5"/>
    <x v="3"/>
    <n v="6"/>
  </r>
  <r>
    <n v="2016"/>
    <s v="JABATAN TENAGA MANUSIA"/>
    <x v="5"/>
    <x v="4"/>
    <n v="2"/>
  </r>
  <r>
    <n v="2016"/>
    <s v="JABATAN TENAGA MANUSIA"/>
    <x v="6"/>
    <x v="0"/>
    <n v="241"/>
  </r>
  <r>
    <n v="2016"/>
    <s v="JABATAN TENAGA MANUSIA"/>
    <x v="6"/>
    <x v="1"/>
    <n v="206"/>
  </r>
  <r>
    <n v="2016"/>
    <s v="JABATAN TENAGA MANUSIA"/>
    <x v="6"/>
    <x v="2"/>
    <n v="65"/>
  </r>
  <r>
    <n v="2016"/>
    <s v="JABATAN TENAGA MANUSIA"/>
    <x v="6"/>
    <x v="3"/>
    <n v="14"/>
  </r>
  <r>
    <n v="2016"/>
    <s v="JABATAN TENAGA MANUSIA"/>
    <x v="6"/>
    <x v="4"/>
    <n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Total"/>
    <s v="UPSR/UPSRA or equivalent"/>
    <s v="PT3/PMR/SRP/LCE/_x000a_SRA or equivalent"/>
    <s v="SPM or equivalent"/>
    <s v="STPM or equivalent"/>
    <s v="Certificate"/>
    <s v="Diploma"/>
    <s v="Degree"/>
    <s v="Religious certificate "/>
    <s v="No certificate      "/>
    <s v="Not applicable"/>
  </r>
  <r>
    <x v="1"/>
    <n v="5431.4"/>
    <s v="-"/>
    <n v="502.4"/>
    <n v="671"/>
    <n v="52.9"/>
    <s v="-"/>
    <n v="138"/>
    <n v="93.8"/>
    <n v="7.9"/>
    <n v="3135.4"/>
    <n v="829.5"/>
  </r>
  <r>
    <x v="2"/>
    <n v="5671.8"/>
    <s v="-"/>
    <n v="528.70000000000005"/>
    <n v="750.1"/>
    <n v="61.7"/>
    <s v="-"/>
    <n v="137.1"/>
    <n v="90.2"/>
    <n v="11"/>
    <n v="3274.4"/>
    <n v="818.6"/>
  </r>
  <r>
    <x v="3"/>
    <n v="5862.5"/>
    <s v="-"/>
    <n v="605.20000000000005"/>
    <n v="869.4"/>
    <n v="72.3"/>
    <s v="-"/>
    <n v="143.1"/>
    <n v="114.4"/>
    <n v="7"/>
    <n v="3209.2"/>
    <n v="841.4"/>
  </r>
  <r>
    <x v="4"/>
    <n v="5990.1"/>
    <s v="-"/>
    <n v="587.70000000000005"/>
    <n v="905.2"/>
    <n v="77.900000000000006"/>
    <s v="-"/>
    <n v="155.19999999999999"/>
    <n v="126.6"/>
    <n v="9.8000000000000007"/>
    <n v="3322.1"/>
    <n v="805.2"/>
  </r>
  <r>
    <x v="5"/>
    <n v="6222.1"/>
    <s v="-"/>
    <n v="590.4"/>
    <n v="1017.8"/>
    <n v="99.3"/>
    <s v="-"/>
    <n v="168.7"/>
    <n v="136"/>
    <n v="8.5"/>
    <n v="3429.8"/>
    <n v="771.5"/>
  </r>
  <r>
    <x v="6"/>
    <n v="6456.8"/>
    <s v="-"/>
    <n v="643"/>
    <n v="1081.4000000000001"/>
    <n v="120.5"/>
    <s v="-"/>
    <n v="173"/>
    <n v="147.19999999999999"/>
    <n v="7.4"/>
    <n v="3515.4"/>
    <n v="768.7"/>
  </r>
  <r>
    <x v="7"/>
    <n v="6637"/>
    <s v="-"/>
    <n v="621.20000000000005"/>
    <n v="1173.8"/>
    <n v="127"/>
    <s v="-"/>
    <n v="173.7"/>
    <n v="152.4"/>
    <n v="9.3000000000000007"/>
    <n v="3645.7"/>
    <n v="730.9"/>
  </r>
  <r>
    <x v="8"/>
    <n v="6779.4"/>
    <s v="-"/>
    <n v="625.29999999999995"/>
    <n v="1289.9000000000001"/>
    <n v="155"/>
    <s v="-"/>
    <n v="196.7"/>
    <n v="155.9"/>
    <n v="4.0999999999999996"/>
    <n v="3626.8"/>
    <n v="725.5"/>
  </r>
  <r>
    <x v="9"/>
    <n v="7000.2"/>
    <s v="-"/>
    <n v="615.4"/>
    <n v="1443.5"/>
    <n v="157.6"/>
    <s v="-"/>
    <n v="222.2"/>
    <n v="169.3"/>
    <n v="3.1"/>
    <n v="3720.4"/>
    <n v="668.5"/>
  </r>
  <r>
    <x v="10"/>
    <n v="7319"/>
    <s v="-"/>
    <n v="962.3"/>
    <n v="1683.7"/>
    <n v="241.2"/>
    <s v="-"/>
    <n v="246.8"/>
    <n v="215"/>
    <s v="-"/>
    <n v="3309.9"/>
    <n v="659.8"/>
  </r>
  <r>
    <x v="11"/>
    <n v="7700.1"/>
    <s v="-"/>
    <n v="963.2"/>
    <n v="1842.4"/>
    <n v="240.6"/>
    <s v="-"/>
    <n v="248.2"/>
    <n v="232.3"/>
    <s v="-"/>
    <n v="3546.8"/>
    <n v="626.5"/>
  </r>
  <r>
    <x v="12"/>
    <n v="7893.1"/>
    <s v="-"/>
    <n v="1114.2"/>
    <n v="2051.1999999999998"/>
    <n v="276.89999999999998"/>
    <s v="-"/>
    <n v="310.39999999999998"/>
    <n v="262.39999999999998"/>
    <s v="-"/>
    <n v="3195.5"/>
    <n v="676.8"/>
  </r>
  <r>
    <x v="13"/>
    <n v="8616"/>
    <s v="-"/>
    <n v="1085.7"/>
    <n v="2112.8000000000002"/>
    <n v="262.5"/>
    <s v="-"/>
    <n v="374.9"/>
    <n v="315.10000000000002"/>
    <s v="-"/>
    <n v="3790.6"/>
    <n v="673.8"/>
  </r>
  <r>
    <x v="14"/>
    <n v="8784"/>
    <s v="-"/>
    <n v="1149.8"/>
    <n v="2295.6999999999998"/>
    <n v="286.5"/>
    <s v="-"/>
    <n v="424.5"/>
    <n v="347.1"/>
    <s v="-"/>
    <n v="3647.9"/>
    <n v="632.5"/>
  </r>
  <r>
    <x v="15"/>
    <n v="8883.6"/>
    <s v="-"/>
    <n v="1213.3"/>
    <n v="2340.6"/>
    <n v="278.89999999999998"/>
    <s v="-"/>
    <n v="447"/>
    <n v="382.5"/>
    <s v="-"/>
    <n v="3608"/>
    <n v="612.9"/>
  </r>
  <r>
    <x v="16"/>
    <n v="9151.5"/>
    <s v="-"/>
    <n v="1257.5"/>
    <n v="2602.6999999999998"/>
    <n v="281.39999999999998"/>
    <s v="-"/>
    <n v="463.7"/>
    <n v="420.4"/>
    <s v="-"/>
    <n v="3532.7"/>
    <n v="592.5"/>
  </r>
  <r>
    <x v="17"/>
    <n v="9556.1"/>
    <s v="-"/>
    <n v="1280.5999999999999"/>
    <n v="2845.6"/>
    <n v="294.2"/>
    <s v="-"/>
    <n v="553"/>
    <n v="486.2"/>
    <s v="-"/>
    <n v="3564.2"/>
    <n v="531.79999999999995"/>
  </r>
  <r>
    <x v="18"/>
    <n v="9699.4"/>
    <s v="-"/>
    <n v="1315.3"/>
    <n v="2978.9"/>
    <n v="294.39999999999998"/>
    <s v="-"/>
    <n v="582.29999999999995"/>
    <n v="552.79999999999995"/>
    <s v="-"/>
    <n v="3477.3"/>
    <n v="494.1"/>
  </r>
  <r>
    <x v="19"/>
    <n v="9886.2000000000007"/>
    <s v="-"/>
    <n v="1369.9"/>
    <n v="3055.4"/>
    <n v="298.2"/>
    <s v="-"/>
    <n v="674.3"/>
    <n v="625.4"/>
    <s v="-"/>
    <n v="3338.7"/>
    <n v="523.20000000000005"/>
  </r>
  <r>
    <x v="20"/>
    <n v="10239.6"/>
    <s v="-"/>
    <n v="1407.3"/>
    <n v="3269.1"/>
    <n v="309.2"/>
    <s v="-"/>
    <n v="747.8"/>
    <n v="681.2"/>
    <s v="-"/>
    <n v="3335"/>
    <n v="488.2"/>
  </r>
  <r>
    <x v="21"/>
    <n v="10346.200000000001"/>
    <s v="-"/>
    <n v="1415.9"/>
    <n v="3307.6"/>
    <n v="304.7"/>
    <s v="-"/>
    <n v="809.2"/>
    <n v="733.8"/>
    <s v="-"/>
    <n v="3291.1"/>
    <n v="483.2"/>
  </r>
  <r>
    <x v="22"/>
    <n v="10413.4"/>
    <s v="-"/>
    <n v="1460.2"/>
    <n v="3503.7"/>
    <n v="310.10000000000002"/>
    <s v="-"/>
    <n v="878.4"/>
    <n v="758.8"/>
    <s v="-"/>
    <n v="3025.7"/>
    <n v="476.3"/>
  </r>
  <r>
    <x v="23"/>
    <n v="10628.9"/>
    <s v="-"/>
    <n v="1464.8"/>
    <n v="3658.8"/>
    <n v="320"/>
    <s v="-"/>
    <n v="865.6"/>
    <n v="836.4"/>
    <s v="-"/>
    <n v="3079.3"/>
    <n v="403.7"/>
  </r>
  <r>
    <x v="24"/>
    <n v="10889.5"/>
    <s v="-"/>
    <n v="1494.9"/>
    <n v="3801.9"/>
    <n v="342.9"/>
    <n v="255.3"/>
    <n v="768.8"/>
    <n v="812.8"/>
    <s v="-"/>
    <n v="2957.5"/>
    <n v="455.2"/>
  </r>
  <r>
    <x v="25"/>
    <n v="11028.1"/>
    <n v="1248"/>
    <n v="1550.2"/>
    <n v="4020.4"/>
    <n v="359.2"/>
    <n v="220.7"/>
    <n v="812.6"/>
    <n v="901.8"/>
    <s v="-"/>
    <n v="1426.3"/>
    <n v="488.9"/>
  </r>
  <r>
    <x v="26"/>
    <n v="11315.3"/>
    <n v="1411"/>
    <n v="1563.7"/>
    <n v="4150.5"/>
    <n v="372.7"/>
    <n v="251.7"/>
    <n v="940.9"/>
    <n v="1034.5999999999999"/>
    <s v="-"/>
    <n v="1151.2"/>
    <n v="438.9"/>
  </r>
  <r>
    <x v="27"/>
    <n v="12303.9"/>
    <n v="1582.7"/>
    <n v="1743.5"/>
    <n v="4508.3999999999996"/>
    <n v="375.6"/>
    <n v="285.2"/>
    <n v="990.7"/>
    <n v="1196.7"/>
    <s v="-"/>
    <n v="1168.7"/>
    <n v="452.4"/>
  </r>
  <r>
    <x v="28"/>
    <n v="12740.7"/>
    <n v="1635.1"/>
    <n v="1812"/>
    <n v="4694.5"/>
    <n v="387.7"/>
    <n v="316.39999999999998"/>
    <n v="1098.0999999999999"/>
    <n v="1262.8"/>
    <s v="-"/>
    <n v="1115.9000000000001"/>
    <n v="418.2"/>
  </r>
  <r>
    <x v="29"/>
    <n v="13221.7"/>
    <n v="1736"/>
    <n v="1916.4"/>
    <n v="4881.5"/>
    <n v="395.9"/>
    <n v="314.3"/>
    <n v="1086.5"/>
    <n v="1352"/>
    <s v="-"/>
    <n v="1123.5999999999999"/>
    <n v="415.5"/>
  </r>
  <r>
    <x v="30"/>
    <n v="13980.5"/>
    <n v="1913.7"/>
    <n v="1991.8"/>
    <n v="5180.2"/>
    <n v="409.5"/>
    <n v="304.39999999999998"/>
    <n v="1234.3"/>
    <n v="1396.9"/>
    <s v="-"/>
    <n v="1116"/>
    <n v="433.6"/>
  </r>
  <r>
    <x v="31"/>
    <n v="14263.6"/>
    <n v="1802.9"/>
    <n v="1973"/>
    <n v="5375.8"/>
    <n v="422.9"/>
    <n v="356.7"/>
    <n v="1321.4"/>
    <n v="1592.1"/>
    <s v="-"/>
    <n v="1025"/>
    <n v="393.8"/>
  </r>
  <r>
    <x v="32"/>
    <n v="14518"/>
    <n v="1885.6"/>
    <n v="1979.1"/>
    <n v="5345.6"/>
    <n v="430.1"/>
    <n v="370.7"/>
    <n v="1427.5"/>
    <n v="1740.4"/>
    <s v="-"/>
    <n v="893.6"/>
    <n v="445.3"/>
  </r>
  <r>
    <x v="33"/>
    <n v="14667.8"/>
    <n v="1810.1"/>
    <n v="1981.5"/>
    <n v="5631.4"/>
    <n v="441.6"/>
    <n v="366.1"/>
    <n v="1408.6"/>
    <n v="1829"/>
    <s v="-"/>
    <n v="813.5"/>
    <n v="386.1"/>
  </r>
  <r>
    <x v="34"/>
    <n v="14980.1"/>
    <n v="1719"/>
    <n v="2010.4"/>
    <n v="5925"/>
    <n v="437.4"/>
    <n v="370.6"/>
    <n v="1465.5"/>
    <n v="1941.1"/>
    <s v="-"/>
    <n v="721.2"/>
    <n v="390.1"/>
  </r>
  <r>
    <x v="35"/>
    <n v="15280.3"/>
    <n v="1765.6"/>
    <n v="1863.4"/>
    <n v="6185.8"/>
    <n v="444.3"/>
    <n v="400.6"/>
    <n v="1535.5"/>
    <n v="2002.8"/>
    <s v="-"/>
    <n v="666.5"/>
    <n v="415.8"/>
  </r>
  <r>
    <x v="36"/>
    <n v="15581.6"/>
    <n v="1709.6"/>
    <n v="1853.4"/>
    <n v="6413.2"/>
    <n v="474.7"/>
    <n v="386.7"/>
    <n v="1590.2"/>
    <n v="2106.9"/>
    <s v="-"/>
    <n v="595.4"/>
    <n v="451.4"/>
  </r>
  <r>
    <x v="37"/>
    <n v="15667.7"/>
    <n v="1586"/>
    <n v="1600.3"/>
    <n v="6801.6"/>
    <n v="527.20000000000005"/>
    <n v="493.6"/>
    <n v="1715.8"/>
    <n v="2209.1"/>
    <s v="-"/>
    <n v="378.7"/>
    <n v="355.4"/>
  </r>
  <r>
    <x v="38"/>
    <n v="15797.2"/>
    <n v="1213.2"/>
    <n v="1450.5"/>
    <n v="7248.5"/>
    <n v="575.70000000000005"/>
    <n v="317.60000000000002"/>
    <n v="1528.4"/>
    <n v="2416.3000000000002"/>
    <s v="-"/>
    <n v="500.4"/>
    <n v="546.5"/>
  </r>
  <r>
    <x v="3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98EFB-8B9C-2248-B04F-3C246E575FC0}" name="PivotTable1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7:D115" firstHeaderRow="0" firstDataRow="1" firstDataCol="1"/>
  <pivotFields count="12">
    <pivotField axis="axisRow" showAll="0">
      <items count="41">
        <item h="1" x="2"/>
        <item h="1" x="3"/>
        <item h="1" x="4"/>
        <item h="1" x="5"/>
        <item h="1" x="6"/>
        <item h="1" x="7"/>
        <item h="1" x="8"/>
        <item h="1" x="9"/>
        <item h="1" x="10"/>
        <item h="1" x="11"/>
        <item h="1" x="12"/>
        <item h="1" x="13"/>
        <item h="1" x="14"/>
        <item h="1" x="15"/>
        <item h="1" x="16"/>
        <item h="1" x="17"/>
        <item h="1" x="18"/>
        <item h="1" x="19"/>
        <item h="1" x="20"/>
        <item h="1" x="21"/>
        <item x="22"/>
        <item x="23"/>
        <item x="24"/>
        <item x="25"/>
        <item x="26"/>
        <item x="27"/>
        <item x="28"/>
        <item x="29"/>
        <item x="30"/>
        <item x="31"/>
        <item x="32"/>
        <item x="33"/>
        <item x="34"/>
        <item x="35"/>
        <item x="36"/>
        <item x="37"/>
        <item x="38"/>
        <item h="1" x="39"/>
        <item h="1" x="0"/>
        <item h="1" x="1"/>
        <item t="default"/>
      </items>
    </pivotField>
    <pivotField showAll="0"/>
    <pivotField showAll="0"/>
    <pivotField showAll="0"/>
    <pivotField dataField="1" showAll="0"/>
    <pivotField showAll="0"/>
    <pivotField dataField="1" showAll="0"/>
    <pivotField showAll="0"/>
    <pivotField dataField="1" showAll="0"/>
    <pivotField showAll="0"/>
    <pivotField showAll="0"/>
    <pivotField showAll="0"/>
  </pivotFields>
  <rowFields count="1">
    <field x="0"/>
  </rowFields>
  <rowItems count="18">
    <i>
      <x v="20"/>
    </i>
    <i>
      <x v="21"/>
    </i>
    <i>
      <x v="22"/>
    </i>
    <i>
      <x v="23"/>
    </i>
    <i>
      <x v="24"/>
    </i>
    <i>
      <x v="25"/>
    </i>
    <i>
      <x v="26"/>
    </i>
    <i>
      <x v="27"/>
    </i>
    <i>
      <x v="28"/>
    </i>
    <i>
      <x v="29"/>
    </i>
    <i>
      <x v="30"/>
    </i>
    <i>
      <x v="31"/>
    </i>
    <i>
      <x v="32"/>
    </i>
    <i>
      <x v="33"/>
    </i>
    <i>
      <x v="34"/>
    </i>
    <i>
      <x v="35"/>
    </i>
    <i>
      <x v="36"/>
    </i>
    <i t="grand">
      <x/>
    </i>
  </rowItems>
  <colFields count="1">
    <field x="-2"/>
  </colFields>
  <colItems count="3">
    <i>
      <x/>
    </i>
    <i i="1">
      <x v="1"/>
    </i>
    <i i="2">
      <x v="2"/>
    </i>
  </colItems>
  <dataFields count="3">
    <dataField name="Sum of Sijil3             " fld="6" baseField="0" baseItem="0"/>
    <dataField name="Sum of Ijazah " fld="8" baseField="0" baseItem="0"/>
    <dataField name="Sum of SPM atau yang setaraf                                    " fld="4" baseField="0" baseItem="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3DFB1C-13DF-1249-BB4D-96133E59F72D}" name="PivotTable8"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K70:P78" firstHeaderRow="1" firstDataRow="2" firstDataCol="1"/>
  <pivotFields count="5">
    <pivotField showAll="0"/>
    <pivotField showAll="0"/>
    <pivotField axis="axisRow" showAll="0">
      <items count="8">
        <item x="0"/>
        <item x="4"/>
        <item x="2"/>
        <item x="6"/>
        <item x="5"/>
        <item x="1"/>
        <item x="3"/>
        <item t="default"/>
      </items>
    </pivotField>
    <pivotField axis="axisCol" showAll="0">
      <items count="6">
        <item x="4"/>
        <item x="0"/>
        <item x="3"/>
        <item x="1"/>
        <item x="2"/>
        <item t="default"/>
      </items>
    </pivotField>
    <pivotField dataField="1" showAll="0"/>
  </pivotFields>
  <rowFields count="1">
    <field x="2"/>
  </rowFields>
  <rowItems count="7">
    <i>
      <x/>
    </i>
    <i>
      <x v="1"/>
    </i>
    <i>
      <x v="2"/>
    </i>
    <i>
      <x v="3"/>
    </i>
    <i>
      <x v="4"/>
    </i>
    <i>
      <x v="5"/>
    </i>
    <i>
      <x v="6"/>
    </i>
  </rowItems>
  <colFields count="1">
    <field x="3"/>
  </colFields>
  <colItems count="5">
    <i>
      <x/>
    </i>
    <i>
      <x v="1"/>
    </i>
    <i>
      <x v="2"/>
    </i>
    <i>
      <x v="3"/>
    </i>
    <i>
      <x v="4"/>
    </i>
  </colItems>
  <dataFields count="1">
    <dataField name="Average of Number_of_Students" fld="4" subtotal="average"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DB512-299C-F546-BC7E-5E34ADD693BC}"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67:AP78" firstHeaderRow="1" firstDataRow="2" firstDataCol="1" rowPageCount="1" colPageCount="1"/>
  <pivotFields count="4">
    <pivotField axis="axisRow" showAll="0">
      <items count="10">
        <item x="0"/>
        <item x="1"/>
        <item x="2"/>
        <item x="3"/>
        <item x="4"/>
        <item x="5"/>
        <item x="6"/>
        <item x="7"/>
        <item x="8"/>
        <item t="default"/>
      </items>
    </pivotField>
    <pivotField axis="axisCol" showAll="0">
      <items count="19">
        <item x="0"/>
        <item x="1"/>
        <item x="2"/>
        <item x="3"/>
        <item x="4"/>
        <item x="5"/>
        <item x="6"/>
        <item x="17"/>
        <item x="7"/>
        <item x="8"/>
        <item x="9"/>
        <item x="10"/>
        <item x="11"/>
        <item x="12"/>
        <item x="13"/>
        <item x="14"/>
        <item x="15"/>
        <item x="16"/>
        <item t="default"/>
      </items>
    </pivotField>
    <pivotField dataField="1" showAll="0"/>
    <pivotField axis="axisPage" multipleItemSelectionAllowed="1" showAll="0">
      <items count="3">
        <item x="1"/>
        <item h="1" x="0"/>
        <item t="default"/>
      </items>
    </pivotField>
  </pivotFields>
  <rowFields count="1">
    <field x="0"/>
  </rowFields>
  <rowItems count="10">
    <i>
      <x/>
    </i>
    <i>
      <x v="1"/>
    </i>
    <i>
      <x v="2"/>
    </i>
    <i>
      <x v="3"/>
    </i>
    <i>
      <x v="4"/>
    </i>
    <i>
      <x v="5"/>
    </i>
    <i>
      <x v="6"/>
    </i>
    <i>
      <x v="7"/>
    </i>
    <i>
      <x v="8"/>
    </i>
    <i t="grand">
      <x/>
    </i>
  </rowItems>
  <colFields count="1">
    <field x="1"/>
  </colFields>
  <colItems count="19">
    <i>
      <x/>
    </i>
    <i>
      <x v="1"/>
    </i>
    <i>
      <x v="2"/>
    </i>
    <i>
      <x v="3"/>
    </i>
    <i>
      <x v="4"/>
    </i>
    <i>
      <x v="5"/>
    </i>
    <i>
      <x v="6"/>
    </i>
    <i>
      <x v="7"/>
    </i>
    <i>
      <x v="8"/>
    </i>
    <i>
      <x v="9"/>
    </i>
    <i>
      <x v="10"/>
    </i>
    <i>
      <x v="11"/>
    </i>
    <i>
      <x v="12"/>
    </i>
    <i>
      <x v="13"/>
    </i>
    <i>
      <x v="14"/>
    </i>
    <i>
      <x v="15"/>
    </i>
    <i>
      <x v="16"/>
    </i>
    <i>
      <x v="17"/>
    </i>
    <i t="grand">
      <x/>
    </i>
  </colItems>
  <pageFields count="1">
    <pageField fld="3" hier="-1"/>
  </pageFields>
  <dataFields count="1">
    <dataField name="Sum of Total" fld="2" baseField="0" baseItem="0"/>
  </dataFields>
  <chartFormats count="18">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5"/>
          </reference>
        </references>
      </pivotArea>
    </chartFormat>
    <chartFormat chart="2" format="24" series="1">
      <pivotArea type="data" outline="0" fieldPosition="0">
        <references count="2">
          <reference field="4294967294" count="1" selected="0">
            <x v="0"/>
          </reference>
          <reference field="1" count="1" selected="0">
            <x v="6"/>
          </reference>
        </references>
      </pivotArea>
    </chartFormat>
    <chartFormat chart="2" format="25" series="1">
      <pivotArea type="data" outline="0" fieldPosition="0">
        <references count="2">
          <reference field="4294967294" count="1" selected="0">
            <x v="0"/>
          </reference>
          <reference field="1" count="1" selected="0">
            <x v="7"/>
          </reference>
        </references>
      </pivotArea>
    </chartFormat>
    <chartFormat chart="2" format="26" series="1">
      <pivotArea type="data" outline="0" fieldPosition="0">
        <references count="2">
          <reference field="4294967294" count="1" selected="0">
            <x v="0"/>
          </reference>
          <reference field="1" count="1" selected="0">
            <x v="8"/>
          </reference>
        </references>
      </pivotArea>
    </chartFormat>
    <chartFormat chart="2" format="27" series="1">
      <pivotArea type="data" outline="0" fieldPosition="0">
        <references count="2">
          <reference field="4294967294" count="1" selected="0">
            <x v="0"/>
          </reference>
          <reference field="1" count="1" selected="0">
            <x v="9"/>
          </reference>
        </references>
      </pivotArea>
    </chartFormat>
    <chartFormat chart="2" format="28" series="1">
      <pivotArea type="data" outline="0" fieldPosition="0">
        <references count="2">
          <reference field="4294967294" count="1" selected="0">
            <x v="0"/>
          </reference>
          <reference field="1" count="1" selected="0">
            <x v="10"/>
          </reference>
        </references>
      </pivotArea>
    </chartFormat>
    <chartFormat chart="2" format="29" series="1">
      <pivotArea type="data" outline="0" fieldPosition="0">
        <references count="2">
          <reference field="4294967294" count="1" selected="0">
            <x v="0"/>
          </reference>
          <reference field="1" count="1" selected="0">
            <x v="11"/>
          </reference>
        </references>
      </pivotArea>
    </chartFormat>
    <chartFormat chart="2" format="30" series="1">
      <pivotArea type="data" outline="0" fieldPosition="0">
        <references count="2">
          <reference field="4294967294" count="1" selected="0">
            <x v="0"/>
          </reference>
          <reference field="1" count="1" selected="0">
            <x v="12"/>
          </reference>
        </references>
      </pivotArea>
    </chartFormat>
    <chartFormat chart="2" format="31" series="1">
      <pivotArea type="data" outline="0" fieldPosition="0">
        <references count="2">
          <reference field="4294967294" count="1" selected="0">
            <x v="0"/>
          </reference>
          <reference field="1" count="1" selected="0">
            <x v="13"/>
          </reference>
        </references>
      </pivotArea>
    </chartFormat>
    <chartFormat chart="2" format="32" series="1">
      <pivotArea type="data" outline="0" fieldPosition="0">
        <references count="2">
          <reference field="4294967294" count="1" selected="0">
            <x v="0"/>
          </reference>
          <reference field="1" count="1" selected="0">
            <x v="14"/>
          </reference>
        </references>
      </pivotArea>
    </chartFormat>
    <chartFormat chart="2" format="33" series="1">
      <pivotArea type="data" outline="0" fieldPosition="0">
        <references count="2">
          <reference field="4294967294" count="1" selected="0">
            <x v="0"/>
          </reference>
          <reference field="1" count="1" selected="0">
            <x v="15"/>
          </reference>
        </references>
      </pivotArea>
    </chartFormat>
    <chartFormat chart="2" format="34" series="1">
      <pivotArea type="data" outline="0" fieldPosition="0">
        <references count="2">
          <reference field="4294967294" count="1" selected="0">
            <x v="0"/>
          </reference>
          <reference field="1" count="1" selected="0">
            <x v="16"/>
          </reference>
        </references>
      </pivotArea>
    </chartFormat>
    <chartFormat chart="2" format="35"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3B533E-79D6-944C-BF31-C3E45A3B9C8B}"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67:T77" firstHeaderRow="1" firstDataRow="1" firstDataCol="1"/>
  <pivotFields count="3">
    <pivotField showAll="0"/>
    <pivotField axis="axisRow" showAll="0">
      <items count="10">
        <item x="3"/>
        <item x="6"/>
        <item x="8"/>
        <item x="0"/>
        <item x="7"/>
        <item x="1"/>
        <item x="4"/>
        <item x="5"/>
        <item x="2"/>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Sum of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85631D-D645-3540-A2DE-54EEBF19920D}"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0:I76" firstHeaderRow="1" firstDataRow="1" firstDataCol="1"/>
  <pivotFields count="5">
    <pivotField showAll="0"/>
    <pivotField showAll="0"/>
    <pivotField showAll="0">
      <items count="8">
        <item x="0"/>
        <item x="4"/>
        <item x="2"/>
        <item x="6"/>
        <item x="5"/>
        <item x="1"/>
        <item x="3"/>
        <item t="default"/>
      </items>
    </pivotField>
    <pivotField axis="axisRow" showAll="0" sortType="descending">
      <items count="6">
        <item x="2"/>
        <item x="1"/>
        <item x="3"/>
        <item x="0"/>
        <item x="4"/>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6">
    <i>
      <x v="3"/>
    </i>
    <i>
      <x v="1"/>
    </i>
    <i>
      <x/>
    </i>
    <i>
      <x v="2"/>
    </i>
    <i>
      <x v="4"/>
    </i>
    <i t="grand">
      <x/>
    </i>
  </rowItems>
  <colItems count="1">
    <i/>
  </colItems>
  <dataFields count="1">
    <dataField name="Sum of Number_of_Studen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A1C2E9-0D83-8C47-B3DE-63339AF9943E}"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15" firstHeaderRow="1" firstDataRow="1" firstDataCol="1" rowPageCount="1" colPageCount="1"/>
  <pivotFields count="3">
    <pivotField axis="axisPage" showAll="0">
      <items count="10">
        <item x="0"/>
        <item x="1"/>
        <item x="2"/>
        <item x="3"/>
        <item x="4"/>
        <item x="5"/>
        <item x="6"/>
        <item x="7"/>
        <item x="8"/>
        <item t="default"/>
      </items>
    </pivotField>
    <pivotField axis="axisRow" showAll="0">
      <items count="10">
        <item x="3"/>
        <item x="6"/>
        <item x="8"/>
        <item x="0"/>
        <item x="7"/>
        <item x="1"/>
        <item x="4"/>
        <item x="5"/>
        <item x="2"/>
        <item t="default"/>
      </items>
    </pivotField>
    <pivotField dataField="1" showAll="0"/>
  </pivotFields>
  <rowFields count="1">
    <field x="1"/>
  </rowFields>
  <rowItems count="10">
    <i>
      <x/>
    </i>
    <i>
      <x v="1"/>
    </i>
    <i>
      <x v="2"/>
    </i>
    <i>
      <x v="3"/>
    </i>
    <i>
      <x v="4"/>
    </i>
    <i>
      <x v="5"/>
    </i>
    <i>
      <x v="6"/>
    </i>
    <i>
      <x v="7"/>
    </i>
    <i>
      <x v="8"/>
    </i>
    <i t="grand">
      <x/>
    </i>
  </rowItems>
  <colItems count="1">
    <i/>
  </colItems>
  <pageFields count="1">
    <pageField fld="0" hier="-1"/>
  </pageFields>
  <dataFields count="1">
    <dataField name="Sum of Total" fld="2" baseField="0" baseItem="0"/>
  </dataFields>
  <chartFormats count="10">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0"/>
          </reference>
        </references>
      </pivotArea>
    </chartFormat>
    <chartFormat chart="2" format="22">
      <pivotArea type="data" outline="0" fieldPosition="0">
        <references count="2">
          <reference field="4294967294" count="1" selected="0">
            <x v="0"/>
          </reference>
          <reference field="1" count="1" selected="0">
            <x v="1"/>
          </reference>
        </references>
      </pivotArea>
    </chartFormat>
    <chartFormat chart="2" format="23">
      <pivotArea type="data" outline="0" fieldPosition="0">
        <references count="2">
          <reference field="4294967294" count="1" selected="0">
            <x v="0"/>
          </reference>
          <reference field="1" count="1" selected="0">
            <x v="2"/>
          </reference>
        </references>
      </pivotArea>
    </chartFormat>
    <chartFormat chart="2" format="24">
      <pivotArea type="data" outline="0" fieldPosition="0">
        <references count="2">
          <reference field="4294967294" count="1" selected="0">
            <x v="0"/>
          </reference>
          <reference field="1" count="1" selected="0">
            <x v="3"/>
          </reference>
        </references>
      </pivotArea>
    </chartFormat>
    <chartFormat chart="2" format="25">
      <pivotArea type="data" outline="0" fieldPosition="0">
        <references count="2">
          <reference field="4294967294" count="1" selected="0">
            <x v="0"/>
          </reference>
          <reference field="1" count="1" selected="0">
            <x v="4"/>
          </reference>
        </references>
      </pivotArea>
    </chartFormat>
    <chartFormat chart="2" format="26">
      <pivotArea type="data" outline="0" fieldPosition="0">
        <references count="2">
          <reference field="4294967294" count="1" selected="0">
            <x v="0"/>
          </reference>
          <reference field="1" count="1" selected="0">
            <x v="5"/>
          </reference>
        </references>
      </pivotArea>
    </chartFormat>
    <chartFormat chart="2" format="27">
      <pivotArea type="data" outline="0" fieldPosition="0">
        <references count="2">
          <reference field="4294967294" count="1" selected="0">
            <x v="0"/>
          </reference>
          <reference field="1" count="1" selected="0">
            <x v="6"/>
          </reference>
        </references>
      </pivotArea>
    </chartFormat>
    <chartFormat chart="2" format="28">
      <pivotArea type="data" outline="0" fieldPosition="0">
        <references count="2">
          <reference field="4294967294" count="1" selected="0">
            <x v="0"/>
          </reference>
          <reference field="1" count="1" selected="0">
            <x v="7"/>
          </reference>
        </references>
      </pivotArea>
    </chartFormat>
    <chartFormat chart="2" format="29">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D4DCD6-14AE-3F49-B84E-40BF51AC75C4}"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70:F79" firstHeaderRow="1" firstDataRow="1" firstDataCol="1"/>
  <pivotFields count="4">
    <pivotField showAll="0"/>
    <pivotField axis="axisRow" showAll="0" sortType="descending">
      <items count="9">
        <item x="5"/>
        <item x="1"/>
        <item x="7"/>
        <item x="0"/>
        <item x="4"/>
        <item x="2"/>
        <item x="6"/>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9">
    <i>
      <x v="5"/>
    </i>
    <i>
      <x v="3"/>
    </i>
    <i>
      <x v="1"/>
    </i>
    <i>
      <x v="7"/>
    </i>
    <i>
      <x/>
    </i>
    <i>
      <x v="6"/>
    </i>
    <i>
      <x v="2"/>
    </i>
    <i>
      <x v="4"/>
    </i>
    <i t="grand">
      <x/>
    </i>
  </rowItems>
  <colItems count="1">
    <i/>
  </colItems>
  <dataFields count="1">
    <dataField name="Sum of work_approved" fld="3" baseField="0" baseItem="0"/>
  </dataFields>
  <chartFormats count="10">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5"/>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7"/>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AD9F4F-1BB1-1340-ACEE-14A7A15EC6E5}"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B92" firstHeaderRow="1" firstDataRow="1" firstDataCol="1"/>
  <pivotFields count="4">
    <pivotField showAll="0">
      <items count="2">
        <item x="0"/>
        <item t="default"/>
      </items>
    </pivotField>
    <pivotField showAll="0"/>
    <pivotField axis="axisRow" showAll="0" sortType="descending">
      <items count="25">
        <item x="19"/>
        <item x="17"/>
        <item x="6"/>
        <item x="12"/>
        <item x="18"/>
        <item x="3"/>
        <item x="20"/>
        <item x="5"/>
        <item x="1"/>
        <item x="8"/>
        <item x="0"/>
        <item x="13"/>
        <item x="7"/>
        <item x="16"/>
        <item x="14"/>
        <item x="2"/>
        <item x="4"/>
        <item x="15"/>
        <item x="11"/>
        <item x="9"/>
        <item x="22"/>
        <item x="21"/>
        <item x="23"/>
        <item x="10"/>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25">
    <i>
      <x v="21"/>
    </i>
    <i>
      <x v="10"/>
    </i>
    <i>
      <x v="19"/>
    </i>
    <i>
      <x v="5"/>
    </i>
    <i>
      <x v="16"/>
    </i>
    <i>
      <x v="7"/>
    </i>
    <i>
      <x v="22"/>
    </i>
    <i>
      <x v="3"/>
    </i>
    <i>
      <x v="18"/>
    </i>
    <i>
      <x v="6"/>
    </i>
    <i>
      <x v="17"/>
    </i>
    <i>
      <x v="4"/>
    </i>
    <i>
      <x v="13"/>
    </i>
    <i>
      <x v="23"/>
    </i>
    <i>
      <x v="15"/>
    </i>
    <i>
      <x v="11"/>
    </i>
    <i>
      <x v="2"/>
    </i>
    <i>
      <x v="9"/>
    </i>
    <i>
      <x/>
    </i>
    <i>
      <x v="1"/>
    </i>
    <i>
      <x v="8"/>
    </i>
    <i>
      <x v="20"/>
    </i>
    <i>
      <x v="12"/>
    </i>
    <i>
      <x v="14"/>
    </i>
    <i t="grand">
      <x/>
    </i>
  </rowItems>
  <colItems count="1">
    <i/>
  </colItems>
  <dataFields count="1">
    <dataField name="Sum of work_approved" fld="3" baseField="0" baseItem="0"/>
  </dataFields>
  <chartFormats count="75">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2" count="1" selected="0">
            <x v="21"/>
          </reference>
        </references>
      </pivotArea>
    </chartFormat>
    <chartFormat chart="3" format="28">
      <pivotArea type="data" outline="0" fieldPosition="0">
        <references count="2">
          <reference field="4294967294" count="1" selected="0">
            <x v="0"/>
          </reference>
          <reference field="2" count="1" selected="0">
            <x v="10"/>
          </reference>
        </references>
      </pivotArea>
    </chartFormat>
    <chartFormat chart="3" format="29">
      <pivotArea type="data" outline="0" fieldPosition="0">
        <references count="2">
          <reference field="4294967294" count="1" selected="0">
            <x v="0"/>
          </reference>
          <reference field="2" count="1" selected="0">
            <x v="19"/>
          </reference>
        </references>
      </pivotArea>
    </chartFormat>
    <chartFormat chart="3" format="30">
      <pivotArea type="data" outline="0" fieldPosition="0">
        <references count="2">
          <reference field="4294967294" count="1" selected="0">
            <x v="0"/>
          </reference>
          <reference field="2" count="1" selected="0">
            <x v="5"/>
          </reference>
        </references>
      </pivotArea>
    </chartFormat>
    <chartFormat chart="3" format="31">
      <pivotArea type="data" outline="0" fieldPosition="0">
        <references count="2">
          <reference field="4294967294" count="1" selected="0">
            <x v="0"/>
          </reference>
          <reference field="2" count="1" selected="0">
            <x v="16"/>
          </reference>
        </references>
      </pivotArea>
    </chartFormat>
    <chartFormat chart="3" format="32">
      <pivotArea type="data" outline="0" fieldPosition="0">
        <references count="2">
          <reference field="4294967294" count="1" selected="0">
            <x v="0"/>
          </reference>
          <reference field="2" count="1" selected="0">
            <x v="7"/>
          </reference>
        </references>
      </pivotArea>
    </chartFormat>
    <chartFormat chart="3" format="33">
      <pivotArea type="data" outline="0" fieldPosition="0">
        <references count="2">
          <reference field="4294967294" count="1" selected="0">
            <x v="0"/>
          </reference>
          <reference field="2" count="1" selected="0">
            <x v="22"/>
          </reference>
        </references>
      </pivotArea>
    </chartFormat>
    <chartFormat chart="3" format="34">
      <pivotArea type="data" outline="0" fieldPosition="0">
        <references count="2">
          <reference field="4294967294" count="1" selected="0">
            <x v="0"/>
          </reference>
          <reference field="2" count="1" selected="0">
            <x v="3"/>
          </reference>
        </references>
      </pivotArea>
    </chartFormat>
    <chartFormat chart="3" format="35">
      <pivotArea type="data" outline="0" fieldPosition="0">
        <references count="2">
          <reference field="4294967294" count="1" selected="0">
            <x v="0"/>
          </reference>
          <reference field="2" count="1" selected="0">
            <x v="18"/>
          </reference>
        </references>
      </pivotArea>
    </chartFormat>
    <chartFormat chart="3" format="36">
      <pivotArea type="data" outline="0" fieldPosition="0">
        <references count="2">
          <reference field="4294967294" count="1" selected="0">
            <x v="0"/>
          </reference>
          <reference field="2" count="1" selected="0">
            <x v="6"/>
          </reference>
        </references>
      </pivotArea>
    </chartFormat>
    <chartFormat chart="3" format="37">
      <pivotArea type="data" outline="0" fieldPosition="0">
        <references count="2">
          <reference field="4294967294" count="1" selected="0">
            <x v="0"/>
          </reference>
          <reference field="2" count="1" selected="0">
            <x v="17"/>
          </reference>
        </references>
      </pivotArea>
    </chartFormat>
    <chartFormat chart="3" format="38">
      <pivotArea type="data" outline="0" fieldPosition="0">
        <references count="2">
          <reference field="4294967294" count="1" selected="0">
            <x v="0"/>
          </reference>
          <reference field="2" count="1" selected="0">
            <x v="4"/>
          </reference>
        </references>
      </pivotArea>
    </chartFormat>
    <chartFormat chart="3" format="39">
      <pivotArea type="data" outline="0" fieldPosition="0">
        <references count="2">
          <reference field="4294967294" count="1" selected="0">
            <x v="0"/>
          </reference>
          <reference field="2" count="1" selected="0">
            <x v="13"/>
          </reference>
        </references>
      </pivotArea>
    </chartFormat>
    <chartFormat chart="3" format="40">
      <pivotArea type="data" outline="0" fieldPosition="0">
        <references count="2">
          <reference field="4294967294" count="1" selected="0">
            <x v="0"/>
          </reference>
          <reference field="2" count="1" selected="0">
            <x v="23"/>
          </reference>
        </references>
      </pivotArea>
    </chartFormat>
    <chartFormat chart="3" format="41">
      <pivotArea type="data" outline="0" fieldPosition="0">
        <references count="2">
          <reference field="4294967294" count="1" selected="0">
            <x v="0"/>
          </reference>
          <reference field="2" count="1" selected="0">
            <x v="15"/>
          </reference>
        </references>
      </pivotArea>
    </chartFormat>
    <chartFormat chart="3" format="42">
      <pivotArea type="data" outline="0" fieldPosition="0">
        <references count="2">
          <reference field="4294967294" count="1" selected="0">
            <x v="0"/>
          </reference>
          <reference field="2" count="1" selected="0">
            <x v="11"/>
          </reference>
        </references>
      </pivotArea>
    </chartFormat>
    <chartFormat chart="3" format="43">
      <pivotArea type="data" outline="0" fieldPosition="0">
        <references count="2">
          <reference field="4294967294" count="1" selected="0">
            <x v="0"/>
          </reference>
          <reference field="2" count="1" selected="0">
            <x v="2"/>
          </reference>
        </references>
      </pivotArea>
    </chartFormat>
    <chartFormat chart="3" format="44">
      <pivotArea type="data" outline="0" fieldPosition="0">
        <references count="2">
          <reference field="4294967294" count="1" selected="0">
            <x v="0"/>
          </reference>
          <reference field="2" count="1" selected="0">
            <x v="9"/>
          </reference>
        </references>
      </pivotArea>
    </chartFormat>
    <chartFormat chart="3" format="45">
      <pivotArea type="data" outline="0" fieldPosition="0">
        <references count="2">
          <reference field="4294967294" count="1" selected="0">
            <x v="0"/>
          </reference>
          <reference field="2" count="1" selected="0">
            <x v="0"/>
          </reference>
        </references>
      </pivotArea>
    </chartFormat>
    <chartFormat chart="3" format="46">
      <pivotArea type="data" outline="0" fieldPosition="0">
        <references count="2">
          <reference field="4294967294" count="1" selected="0">
            <x v="0"/>
          </reference>
          <reference field="2" count="1" selected="0">
            <x v="1"/>
          </reference>
        </references>
      </pivotArea>
    </chartFormat>
    <chartFormat chart="3" format="47">
      <pivotArea type="data" outline="0" fieldPosition="0">
        <references count="2">
          <reference field="4294967294" count="1" selected="0">
            <x v="0"/>
          </reference>
          <reference field="2" count="1" selected="0">
            <x v="8"/>
          </reference>
        </references>
      </pivotArea>
    </chartFormat>
    <chartFormat chart="3" format="48">
      <pivotArea type="data" outline="0" fieldPosition="0">
        <references count="2">
          <reference field="4294967294" count="1" selected="0">
            <x v="0"/>
          </reference>
          <reference field="2" count="1" selected="0">
            <x v="20"/>
          </reference>
        </references>
      </pivotArea>
    </chartFormat>
    <chartFormat chart="3" format="49">
      <pivotArea type="data" outline="0" fieldPosition="0">
        <references count="2">
          <reference field="4294967294" count="1" selected="0">
            <x v="0"/>
          </reference>
          <reference field="2" count="1" selected="0">
            <x v="12"/>
          </reference>
        </references>
      </pivotArea>
    </chartFormat>
    <chartFormat chart="3" format="50">
      <pivotArea type="data" outline="0" fieldPosition="0">
        <references count="2">
          <reference field="4294967294" count="1" selected="0">
            <x v="0"/>
          </reference>
          <reference field="2" count="1" selected="0">
            <x v="14"/>
          </reference>
        </references>
      </pivotArea>
    </chartFormat>
    <chartFormat chart="4" format="51" series="1">
      <pivotArea type="data" outline="0" fieldPosition="0">
        <references count="1">
          <reference field="4294967294" count="1" selected="0">
            <x v="0"/>
          </reference>
        </references>
      </pivotArea>
    </chartFormat>
    <chartFormat chart="4" format="52">
      <pivotArea type="data" outline="0" fieldPosition="0">
        <references count="2">
          <reference field="4294967294" count="1" selected="0">
            <x v="0"/>
          </reference>
          <reference field="2" count="1" selected="0">
            <x v="21"/>
          </reference>
        </references>
      </pivotArea>
    </chartFormat>
    <chartFormat chart="4" format="53">
      <pivotArea type="data" outline="0" fieldPosition="0">
        <references count="2">
          <reference field="4294967294" count="1" selected="0">
            <x v="0"/>
          </reference>
          <reference field="2" count="1" selected="0">
            <x v="10"/>
          </reference>
        </references>
      </pivotArea>
    </chartFormat>
    <chartFormat chart="4" format="54">
      <pivotArea type="data" outline="0" fieldPosition="0">
        <references count="2">
          <reference field="4294967294" count="1" selected="0">
            <x v="0"/>
          </reference>
          <reference field="2" count="1" selected="0">
            <x v="19"/>
          </reference>
        </references>
      </pivotArea>
    </chartFormat>
    <chartFormat chart="4" format="55">
      <pivotArea type="data" outline="0" fieldPosition="0">
        <references count="2">
          <reference field="4294967294" count="1" selected="0">
            <x v="0"/>
          </reference>
          <reference field="2" count="1" selected="0">
            <x v="5"/>
          </reference>
        </references>
      </pivotArea>
    </chartFormat>
    <chartFormat chart="4" format="56">
      <pivotArea type="data" outline="0" fieldPosition="0">
        <references count="2">
          <reference field="4294967294" count="1" selected="0">
            <x v="0"/>
          </reference>
          <reference field="2" count="1" selected="0">
            <x v="16"/>
          </reference>
        </references>
      </pivotArea>
    </chartFormat>
    <chartFormat chart="4" format="57">
      <pivotArea type="data" outline="0" fieldPosition="0">
        <references count="2">
          <reference field="4294967294" count="1" selected="0">
            <x v="0"/>
          </reference>
          <reference field="2" count="1" selected="0">
            <x v="7"/>
          </reference>
        </references>
      </pivotArea>
    </chartFormat>
    <chartFormat chart="4" format="58">
      <pivotArea type="data" outline="0" fieldPosition="0">
        <references count="2">
          <reference field="4294967294" count="1" selected="0">
            <x v="0"/>
          </reference>
          <reference field="2" count="1" selected="0">
            <x v="22"/>
          </reference>
        </references>
      </pivotArea>
    </chartFormat>
    <chartFormat chart="4" format="59">
      <pivotArea type="data" outline="0" fieldPosition="0">
        <references count="2">
          <reference field="4294967294" count="1" selected="0">
            <x v="0"/>
          </reference>
          <reference field="2" count="1" selected="0">
            <x v="3"/>
          </reference>
        </references>
      </pivotArea>
    </chartFormat>
    <chartFormat chart="4" format="60">
      <pivotArea type="data" outline="0" fieldPosition="0">
        <references count="2">
          <reference field="4294967294" count="1" selected="0">
            <x v="0"/>
          </reference>
          <reference field="2" count="1" selected="0">
            <x v="18"/>
          </reference>
        </references>
      </pivotArea>
    </chartFormat>
    <chartFormat chart="4" format="61">
      <pivotArea type="data" outline="0" fieldPosition="0">
        <references count="2">
          <reference field="4294967294" count="1" selected="0">
            <x v="0"/>
          </reference>
          <reference field="2" count="1" selected="0">
            <x v="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4"/>
          </reference>
        </references>
      </pivotArea>
    </chartFormat>
    <chartFormat chart="4" format="64">
      <pivotArea type="data" outline="0" fieldPosition="0">
        <references count="2">
          <reference field="4294967294" count="1" selected="0">
            <x v="0"/>
          </reference>
          <reference field="2" count="1" selected="0">
            <x v="13"/>
          </reference>
        </references>
      </pivotArea>
    </chartFormat>
    <chartFormat chart="4" format="65">
      <pivotArea type="data" outline="0" fieldPosition="0">
        <references count="2">
          <reference field="4294967294" count="1" selected="0">
            <x v="0"/>
          </reference>
          <reference field="2" count="1" selected="0">
            <x v="23"/>
          </reference>
        </references>
      </pivotArea>
    </chartFormat>
    <chartFormat chart="4" format="66">
      <pivotArea type="data" outline="0" fieldPosition="0">
        <references count="2">
          <reference field="4294967294" count="1" selected="0">
            <x v="0"/>
          </reference>
          <reference field="2" count="1" selected="0">
            <x v="15"/>
          </reference>
        </references>
      </pivotArea>
    </chartFormat>
    <chartFormat chart="4" format="67">
      <pivotArea type="data" outline="0" fieldPosition="0">
        <references count="2">
          <reference field="4294967294" count="1" selected="0">
            <x v="0"/>
          </reference>
          <reference field="2" count="1" selected="0">
            <x v="11"/>
          </reference>
        </references>
      </pivotArea>
    </chartFormat>
    <chartFormat chart="4" format="68">
      <pivotArea type="data" outline="0" fieldPosition="0">
        <references count="2">
          <reference field="4294967294" count="1" selected="0">
            <x v="0"/>
          </reference>
          <reference field="2" count="1" selected="0">
            <x v="2"/>
          </reference>
        </references>
      </pivotArea>
    </chartFormat>
    <chartFormat chart="4" format="69">
      <pivotArea type="data" outline="0" fieldPosition="0">
        <references count="2">
          <reference field="4294967294" count="1" selected="0">
            <x v="0"/>
          </reference>
          <reference field="2" count="1" selected="0">
            <x v="9"/>
          </reference>
        </references>
      </pivotArea>
    </chartFormat>
    <chartFormat chart="4" format="70">
      <pivotArea type="data" outline="0" fieldPosition="0">
        <references count="2">
          <reference field="4294967294" count="1" selected="0">
            <x v="0"/>
          </reference>
          <reference field="2" count="1" selected="0">
            <x v="0"/>
          </reference>
        </references>
      </pivotArea>
    </chartFormat>
    <chartFormat chart="4" format="71">
      <pivotArea type="data" outline="0" fieldPosition="0">
        <references count="2">
          <reference field="4294967294" count="1" selected="0">
            <x v="0"/>
          </reference>
          <reference field="2" count="1" selected="0">
            <x v="1"/>
          </reference>
        </references>
      </pivotArea>
    </chartFormat>
    <chartFormat chart="4" format="72">
      <pivotArea type="data" outline="0" fieldPosition="0">
        <references count="2">
          <reference field="4294967294" count="1" selected="0">
            <x v="0"/>
          </reference>
          <reference field="2" count="1" selected="0">
            <x v="8"/>
          </reference>
        </references>
      </pivotArea>
    </chartFormat>
    <chartFormat chart="4" format="73">
      <pivotArea type="data" outline="0" fieldPosition="0">
        <references count="2">
          <reference field="4294967294" count="1" selected="0">
            <x v="0"/>
          </reference>
          <reference field="2" count="1" selected="0">
            <x v="20"/>
          </reference>
        </references>
      </pivotArea>
    </chartFormat>
    <chartFormat chart="4" format="74">
      <pivotArea type="data" outline="0" fieldPosition="0">
        <references count="2">
          <reference field="4294967294" count="1" selected="0">
            <x v="0"/>
          </reference>
          <reference field="2" count="1" selected="0">
            <x v="12"/>
          </reference>
        </references>
      </pivotArea>
    </chartFormat>
    <chartFormat chart="4" format="75">
      <pivotArea type="data" outline="0" fieldPosition="0">
        <references count="2">
          <reference field="4294967294" count="1" selected="0">
            <x v="0"/>
          </reference>
          <reference field="2" count="1" selected="0">
            <x v="14"/>
          </reference>
        </references>
      </pivotArea>
    </chartFormat>
    <chartFormat chart="5" format="76" series="1">
      <pivotArea type="data" outline="0" fieldPosition="0">
        <references count="1">
          <reference field="4294967294" count="1" selected="0">
            <x v="0"/>
          </reference>
        </references>
      </pivotArea>
    </chartFormat>
    <chartFormat chart="5" format="77">
      <pivotArea type="data" outline="0" fieldPosition="0">
        <references count="2">
          <reference field="4294967294" count="1" selected="0">
            <x v="0"/>
          </reference>
          <reference field="2" count="1" selected="0">
            <x v="21"/>
          </reference>
        </references>
      </pivotArea>
    </chartFormat>
    <chartFormat chart="5" format="78">
      <pivotArea type="data" outline="0" fieldPosition="0">
        <references count="2">
          <reference field="4294967294" count="1" selected="0">
            <x v="0"/>
          </reference>
          <reference field="2" count="1" selected="0">
            <x v="10"/>
          </reference>
        </references>
      </pivotArea>
    </chartFormat>
    <chartFormat chart="5" format="79">
      <pivotArea type="data" outline="0" fieldPosition="0">
        <references count="2">
          <reference field="4294967294" count="1" selected="0">
            <x v="0"/>
          </reference>
          <reference field="2" count="1" selected="0">
            <x v="19"/>
          </reference>
        </references>
      </pivotArea>
    </chartFormat>
    <chartFormat chart="5" format="80">
      <pivotArea type="data" outline="0" fieldPosition="0">
        <references count="2">
          <reference field="4294967294" count="1" selected="0">
            <x v="0"/>
          </reference>
          <reference field="2" count="1" selected="0">
            <x v="5"/>
          </reference>
        </references>
      </pivotArea>
    </chartFormat>
    <chartFormat chart="5" format="81">
      <pivotArea type="data" outline="0" fieldPosition="0">
        <references count="2">
          <reference field="4294967294" count="1" selected="0">
            <x v="0"/>
          </reference>
          <reference field="2" count="1" selected="0">
            <x v="16"/>
          </reference>
        </references>
      </pivotArea>
    </chartFormat>
    <chartFormat chart="5" format="82">
      <pivotArea type="data" outline="0" fieldPosition="0">
        <references count="2">
          <reference field="4294967294" count="1" selected="0">
            <x v="0"/>
          </reference>
          <reference field="2" count="1" selected="0">
            <x v="7"/>
          </reference>
        </references>
      </pivotArea>
    </chartFormat>
    <chartFormat chart="5" format="83">
      <pivotArea type="data" outline="0" fieldPosition="0">
        <references count="2">
          <reference field="4294967294" count="1" selected="0">
            <x v="0"/>
          </reference>
          <reference field="2" count="1" selected="0">
            <x v="22"/>
          </reference>
        </references>
      </pivotArea>
    </chartFormat>
    <chartFormat chart="5" format="84">
      <pivotArea type="data" outline="0" fieldPosition="0">
        <references count="2">
          <reference field="4294967294" count="1" selected="0">
            <x v="0"/>
          </reference>
          <reference field="2" count="1" selected="0">
            <x v="3"/>
          </reference>
        </references>
      </pivotArea>
    </chartFormat>
    <chartFormat chart="5" format="85">
      <pivotArea type="data" outline="0" fieldPosition="0">
        <references count="2">
          <reference field="4294967294" count="1" selected="0">
            <x v="0"/>
          </reference>
          <reference field="2" count="1" selected="0">
            <x v="18"/>
          </reference>
        </references>
      </pivotArea>
    </chartFormat>
    <chartFormat chart="5" format="86">
      <pivotArea type="data" outline="0" fieldPosition="0">
        <references count="2">
          <reference field="4294967294" count="1" selected="0">
            <x v="0"/>
          </reference>
          <reference field="2" count="1" selected="0">
            <x v="6"/>
          </reference>
        </references>
      </pivotArea>
    </chartFormat>
    <chartFormat chart="5" format="87">
      <pivotArea type="data" outline="0" fieldPosition="0">
        <references count="2">
          <reference field="4294967294" count="1" selected="0">
            <x v="0"/>
          </reference>
          <reference field="2" count="1" selected="0">
            <x v="17"/>
          </reference>
        </references>
      </pivotArea>
    </chartFormat>
    <chartFormat chart="5" format="88">
      <pivotArea type="data" outline="0" fieldPosition="0">
        <references count="2">
          <reference field="4294967294" count="1" selected="0">
            <x v="0"/>
          </reference>
          <reference field="2" count="1" selected="0">
            <x v="4"/>
          </reference>
        </references>
      </pivotArea>
    </chartFormat>
    <chartFormat chart="5" format="89">
      <pivotArea type="data" outline="0" fieldPosition="0">
        <references count="2">
          <reference field="4294967294" count="1" selected="0">
            <x v="0"/>
          </reference>
          <reference field="2" count="1" selected="0">
            <x v="13"/>
          </reference>
        </references>
      </pivotArea>
    </chartFormat>
    <chartFormat chart="5" format="90">
      <pivotArea type="data" outline="0" fieldPosition="0">
        <references count="2">
          <reference field="4294967294" count="1" selected="0">
            <x v="0"/>
          </reference>
          <reference field="2" count="1" selected="0">
            <x v="23"/>
          </reference>
        </references>
      </pivotArea>
    </chartFormat>
    <chartFormat chart="5" format="91">
      <pivotArea type="data" outline="0" fieldPosition="0">
        <references count="2">
          <reference field="4294967294" count="1" selected="0">
            <x v="0"/>
          </reference>
          <reference field="2" count="1" selected="0">
            <x v="15"/>
          </reference>
        </references>
      </pivotArea>
    </chartFormat>
    <chartFormat chart="5" format="92">
      <pivotArea type="data" outline="0" fieldPosition="0">
        <references count="2">
          <reference field="4294967294" count="1" selected="0">
            <x v="0"/>
          </reference>
          <reference field="2" count="1" selected="0">
            <x v="11"/>
          </reference>
        </references>
      </pivotArea>
    </chartFormat>
    <chartFormat chart="5" format="93">
      <pivotArea type="data" outline="0" fieldPosition="0">
        <references count="2">
          <reference field="4294967294" count="1" selected="0">
            <x v="0"/>
          </reference>
          <reference field="2" count="1" selected="0">
            <x v="2"/>
          </reference>
        </references>
      </pivotArea>
    </chartFormat>
    <chartFormat chart="5" format="94">
      <pivotArea type="data" outline="0" fieldPosition="0">
        <references count="2">
          <reference field="4294967294" count="1" selected="0">
            <x v="0"/>
          </reference>
          <reference field="2" count="1" selected="0">
            <x v="9"/>
          </reference>
        </references>
      </pivotArea>
    </chartFormat>
    <chartFormat chart="5" format="95">
      <pivotArea type="data" outline="0" fieldPosition="0">
        <references count="2">
          <reference field="4294967294" count="1" selected="0">
            <x v="0"/>
          </reference>
          <reference field="2" count="1" selected="0">
            <x v="0"/>
          </reference>
        </references>
      </pivotArea>
    </chartFormat>
    <chartFormat chart="5" format="96">
      <pivotArea type="data" outline="0" fieldPosition="0">
        <references count="2">
          <reference field="4294967294" count="1" selected="0">
            <x v="0"/>
          </reference>
          <reference field="2" count="1" selected="0">
            <x v="1"/>
          </reference>
        </references>
      </pivotArea>
    </chartFormat>
    <chartFormat chart="5" format="97">
      <pivotArea type="data" outline="0" fieldPosition="0">
        <references count="2">
          <reference field="4294967294" count="1" selected="0">
            <x v="0"/>
          </reference>
          <reference field="2" count="1" selected="0">
            <x v="8"/>
          </reference>
        </references>
      </pivotArea>
    </chartFormat>
    <chartFormat chart="5" format="98">
      <pivotArea type="data" outline="0" fieldPosition="0">
        <references count="2">
          <reference field="4294967294" count="1" selected="0">
            <x v="0"/>
          </reference>
          <reference field="2" count="1" selected="0">
            <x v="20"/>
          </reference>
        </references>
      </pivotArea>
    </chartFormat>
    <chartFormat chart="5" format="99">
      <pivotArea type="data" outline="0" fieldPosition="0">
        <references count="2">
          <reference field="4294967294" count="1" selected="0">
            <x v="0"/>
          </reference>
          <reference field="2" count="1" selected="0">
            <x v="12"/>
          </reference>
        </references>
      </pivotArea>
    </chartFormat>
    <chartFormat chart="5" format="100">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4136BD-7C7A-D347-A121-50817FB9313F}" name="Employer_Vacanicie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AC58" firstHeaderRow="1" firstDataRow="3" firstDataCol="1"/>
  <pivotFields count="4">
    <pivotField axis="axisCol" showAll="0">
      <items count="10">
        <item x="0"/>
        <item x="1"/>
        <item x="2"/>
        <item x="3"/>
        <item x="4"/>
        <item x="5"/>
        <item x="6"/>
        <item x="7"/>
        <item x="8"/>
        <item t="default"/>
      </items>
    </pivotField>
    <pivotField axis="axisRow" showAll="0">
      <items count="19">
        <item x="0"/>
        <item x="1"/>
        <item x="2"/>
        <item x="3"/>
        <item x="4"/>
        <item x="5"/>
        <item x="6"/>
        <item x="17"/>
        <item x="7"/>
        <item x="8"/>
        <item x="9"/>
        <item x="10"/>
        <item x="11"/>
        <item x="12"/>
        <item x="13"/>
        <item x="14"/>
        <item x="15"/>
        <item x="16"/>
        <item t="default"/>
      </items>
    </pivotField>
    <pivotField dataField="1" showAll="0"/>
    <pivotField axis="axisCol" showAll="0">
      <items count="3">
        <item x="1"/>
        <item x="0"/>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2">
    <field x="0"/>
    <field x="3"/>
  </colFields>
  <colItems count="28">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x v="7"/>
      <x/>
    </i>
    <i r="1">
      <x v="1"/>
    </i>
    <i t="default">
      <x v="7"/>
    </i>
    <i>
      <x v="8"/>
      <x/>
    </i>
    <i r="1">
      <x v="1"/>
    </i>
    <i t="default">
      <x v="8"/>
    </i>
    <i t="grand">
      <x/>
    </i>
  </colItems>
  <dataFields count="1">
    <dataField name="Sum of Total" fld="2" baseField="0" baseItem="0"/>
  </dataFields>
  <chartFormats count="18">
    <chartFormat chart="2" format="20" series="1">
      <pivotArea type="data" outline="0" fieldPosition="0">
        <references count="3">
          <reference field="4294967294" count="1" selected="0">
            <x v="0"/>
          </reference>
          <reference field="0" count="1" selected="0">
            <x v="7"/>
          </reference>
          <reference field="3" count="1" selected="0">
            <x v="0"/>
          </reference>
        </references>
      </pivotArea>
    </chartFormat>
    <chartFormat chart="2" format="21" series="1">
      <pivotArea type="data" outline="0" fieldPosition="0">
        <references count="3">
          <reference field="4294967294" count="1" selected="0">
            <x v="0"/>
          </reference>
          <reference field="0" count="1" selected="0">
            <x v="7"/>
          </reference>
          <reference field="3" count="1" selected="0">
            <x v="1"/>
          </reference>
        </references>
      </pivotArea>
    </chartFormat>
    <chartFormat chart="2" format="22"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23"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24" series="1">
      <pivotArea type="data" outline="0" fieldPosition="0">
        <references count="3">
          <reference field="4294967294" count="1" selected="0">
            <x v="0"/>
          </reference>
          <reference field="0" count="1" selected="0">
            <x v="2"/>
          </reference>
          <reference field="3" count="1" selected="0">
            <x v="0"/>
          </reference>
        </references>
      </pivotArea>
    </chartFormat>
    <chartFormat chart="2" format="25" series="1">
      <pivotArea type="data" outline="0" fieldPosition="0">
        <references count="3">
          <reference field="4294967294" count="1" selected="0">
            <x v="0"/>
          </reference>
          <reference field="0" count="1" selected="0">
            <x v="2"/>
          </reference>
          <reference field="3" count="1" selected="0">
            <x v="1"/>
          </reference>
        </references>
      </pivotArea>
    </chartFormat>
    <chartFormat chart="2" format="26" series="1">
      <pivotArea type="data" outline="0" fieldPosition="0">
        <references count="3">
          <reference field="4294967294" count="1" selected="0">
            <x v="0"/>
          </reference>
          <reference field="0" count="1" selected="0">
            <x v="3"/>
          </reference>
          <reference field="3" count="1" selected="0">
            <x v="0"/>
          </reference>
        </references>
      </pivotArea>
    </chartFormat>
    <chartFormat chart="2" format="27" series="1">
      <pivotArea type="data" outline="0" fieldPosition="0">
        <references count="3">
          <reference field="4294967294" count="1" selected="0">
            <x v="0"/>
          </reference>
          <reference field="0" count="1" selected="0">
            <x v="3"/>
          </reference>
          <reference field="3" count="1" selected="0">
            <x v="1"/>
          </reference>
        </references>
      </pivotArea>
    </chartFormat>
    <chartFormat chart="2" format="28" series="1">
      <pivotArea type="data" outline="0" fieldPosition="0">
        <references count="3">
          <reference field="4294967294" count="1" selected="0">
            <x v="0"/>
          </reference>
          <reference field="0" count="1" selected="0">
            <x v="4"/>
          </reference>
          <reference field="3" count="1" selected="0">
            <x v="0"/>
          </reference>
        </references>
      </pivotArea>
    </chartFormat>
    <chartFormat chart="2" format="29" series="1">
      <pivotArea type="data" outline="0" fieldPosition="0">
        <references count="3">
          <reference field="4294967294" count="1" selected="0">
            <x v="0"/>
          </reference>
          <reference field="0" count="1" selected="0">
            <x v="4"/>
          </reference>
          <reference field="3" count="1" selected="0">
            <x v="1"/>
          </reference>
        </references>
      </pivotArea>
    </chartFormat>
    <chartFormat chart="2" format="30" series="1">
      <pivotArea type="data" outline="0" fieldPosition="0">
        <references count="3">
          <reference field="4294967294" count="1" selected="0">
            <x v="0"/>
          </reference>
          <reference field="0" count="1" selected="0">
            <x v="5"/>
          </reference>
          <reference field="3" count="1" selected="0">
            <x v="0"/>
          </reference>
        </references>
      </pivotArea>
    </chartFormat>
    <chartFormat chart="2" format="31" series="1">
      <pivotArea type="data" outline="0" fieldPosition="0">
        <references count="3">
          <reference field="4294967294" count="1" selected="0">
            <x v="0"/>
          </reference>
          <reference field="0" count="1" selected="0">
            <x v="5"/>
          </reference>
          <reference field="3" count="1" selected="0">
            <x v="1"/>
          </reference>
        </references>
      </pivotArea>
    </chartFormat>
    <chartFormat chart="2" format="32" series="1">
      <pivotArea type="data" outline="0" fieldPosition="0">
        <references count="3">
          <reference field="4294967294" count="1" selected="0">
            <x v="0"/>
          </reference>
          <reference field="0" count="1" selected="0">
            <x v="6"/>
          </reference>
          <reference field="3" count="1" selected="0">
            <x v="0"/>
          </reference>
        </references>
      </pivotArea>
    </chartFormat>
    <chartFormat chart="2" format="33" series="1">
      <pivotArea type="data" outline="0" fieldPosition="0">
        <references count="3">
          <reference field="4294967294" count="1" selected="0">
            <x v="0"/>
          </reference>
          <reference field="0" count="1" selected="0">
            <x v="6"/>
          </reference>
          <reference field="3" count="1" selected="0">
            <x v="1"/>
          </reference>
        </references>
      </pivotArea>
    </chartFormat>
    <chartFormat chart="2" format="34" series="1">
      <pivotArea type="data" outline="0" fieldPosition="0">
        <references count="3">
          <reference field="4294967294" count="1" selected="0">
            <x v="0"/>
          </reference>
          <reference field="0" count="1" selected="0">
            <x v="8"/>
          </reference>
          <reference field="3" count="1" selected="0">
            <x v="0"/>
          </reference>
        </references>
      </pivotArea>
    </chartFormat>
    <chartFormat chart="2" format="35" series="1">
      <pivotArea type="data" outline="0" fieldPosition="0">
        <references count="3">
          <reference field="4294967294" count="1" selected="0">
            <x v="0"/>
          </reference>
          <reference field="0" count="1" selected="0">
            <x v="8"/>
          </reference>
          <reference field="3" count="1" selected="0">
            <x v="1"/>
          </reference>
        </references>
      </pivotArea>
    </chartFormat>
    <chartFormat chart="2" format="36"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37" series="1">
      <pivotArea type="data" outline="0" fieldPosition="0">
        <references count="3">
          <reference field="4294967294" count="1" selected="0">
            <x v="0"/>
          </reference>
          <reference field="0"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FA32A7-9BB6-544B-9344-8DA3F726E378}" name="Vacancies"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R32" firstHeaderRow="1" firstDataRow="2" firstDataCol="1"/>
  <pivotFields count="3">
    <pivotField axis="axisRow" showAll="0">
      <items count="10">
        <item x="0"/>
        <item x="1"/>
        <item x="2"/>
        <item x="3"/>
        <item x="4"/>
        <item x="5"/>
        <item x="6"/>
        <item x="7"/>
        <item x="8"/>
        <item t="default"/>
      </items>
    </pivotField>
    <pivotField axis="axisCol" showAll="0">
      <items count="24">
        <item x="0"/>
        <item x="1"/>
        <item x="2"/>
        <item m="1" x="16"/>
        <item m="1" x="17"/>
        <item x="4"/>
        <item x="5"/>
        <item m="1" x="22"/>
        <item x="6"/>
        <item x="7"/>
        <item m="1" x="18"/>
        <item x="9"/>
        <item x="10"/>
        <item x="11"/>
        <item x="12"/>
        <item m="1" x="19"/>
        <item m="1" x="20"/>
        <item m="1" x="21"/>
        <item x="3"/>
        <item x="8"/>
        <item x="13"/>
        <item x="14"/>
        <item x="15"/>
        <item t="default"/>
      </items>
    </pivotField>
    <pivotField dataField="1" showAll="0"/>
  </pivotFields>
  <rowFields count="1">
    <field x="0"/>
  </rowFields>
  <rowItems count="10">
    <i>
      <x/>
    </i>
    <i>
      <x v="1"/>
    </i>
    <i>
      <x v="2"/>
    </i>
    <i>
      <x v="3"/>
    </i>
    <i>
      <x v="4"/>
    </i>
    <i>
      <x v="5"/>
    </i>
    <i>
      <x v="6"/>
    </i>
    <i>
      <x v="7"/>
    </i>
    <i>
      <x v="8"/>
    </i>
    <i t="grand">
      <x/>
    </i>
  </rowItems>
  <colFields count="1">
    <field x="1"/>
  </colFields>
  <colItems count="17">
    <i>
      <x/>
    </i>
    <i>
      <x v="1"/>
    </i>
    <i>
      <x v="2"/>
    </i>
    <i>
      <x v="5"/>
    </i>
    <i>
      <x v="6"/>
    </i>
    <i>
      <x v="8"/>
    </i>
    <i>
      <x v="9"/>
    </i>
    <i>
      <x v="11"/>
    </i>
    <i>
      <x v="12"/>
    </i>
    <i>
      <x v="13"/>
    </i>
    <i>
      <x v="14"/>
    </i>
    <i>
      <x v="18"/>
    </i>
    <i>
      <x v="19"/>
    </i>
    <i>
      <x v="20"/>
    </i>
    <i>
      <x v="21"/>
    </i>
    <i>
      <x v="22"/>
    </i>
    <i t="grand">
      <x/>
    </i>
  </colItems>
  <dataFields count="1">
    <dataField name="Sum of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h Allowances of Firms for Malaysian Employees by Sector and Job Category" connectionId="1" xr16:uid="{9AA5BD11-7148-284F-AFE9-02F3D7D06BE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JTM_TRAC_DURATN_OCC" connectionId="2" xr16:uid="{ABA9C50A-D815-A54C-87CF-C5B1FF2D5B9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OTH-KSM-JTKSWK-FWE-WorkerApplied_by_Nationality_Occupation_Year" connectionId="3" xr16:uid="{A867F7CA-AC7D-E54E-8D6A-E43EDC36A5A4}"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otal Registered Vacancies by State, 2010-2018" connectionId="5" xr16:uid="{E5D76D7C-F726-7D44-9D04-802B07895F7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otal Registered Vacancies by State, 2010-2018" connectionId="6" xr16:uid="{2DAC811E-A9DA-F84C-AA68-1284A9D5EB29}"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otal Registered Vacancies by Occupation, 2010-2018" connectionId="4" xr16:uid="{2F8C6A13-9706-2943-A344-3E6385675526}" autoFormatId="16" applyNumberFormats="0" applyBorderFormats="0" applyFontFormats="1" applyPatternFormats="1" applyAlignmentFormats="0" applyWidthHeightFormats="0"/>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2f50685849a988690bfba5f6ca3b93bc&amp;qlt=95" TargetMode="External"/><Relationship Id="rId18" Type="http://schemas.openxmlformats.org/officeDocument/2006/relationships/hyperlink" Target="https://www.bing.com/images/search?form=xlimg&amp;q=Perak" TargetMode="External"/><Relationship Id="rId26" Type="http://schemas.openxmlformats.org/officeDocument/2006/relationships/hyperlink" Target="https://www.bing.com/images/search?form=xlimg&amp;q=Sarawak" TargetMode="External"/><Relationship Id="rId3" Type="http://schemas.openxmlformats.org/officeDocument/2006/relationships/hyperlink" Target="https://www.bing.com/th?id=OSK.75c2b81210d1707ebd5a79ba71af5914&amp;qlt=95" TargetMode="External"/><Relationship Id="rId21" Type="http://schemas.openxmlformats.org/officeDocument/2006/relationships/hyperlink" Target="https://www.bing.com/th?id=OSK.30a125127227dc3c321e6ce71d2b6d90&amp;qlt=95" TargetMode="External"/><Relationship Id="rId34" Type="http://schemas.openxmlformats.org/officeDocument/2006/relationships/hyperlink" Target="https://www.bing.com/images/search?form=xlimg&amp;q=Putrajaya" TargetMode="External"/><Relationship Id="rId7" Type="http://schemas.openxmlformats.org/officeDocument/2006/relationships/hyperlink" Target="https://www.bing.com/th?id=OSK.fdd81c82636f997d2d3a57a7d226aafa&amp;qlt=95" TargetMode="External"/><Relationship Id="rId12" Type="http://schemas.openxmlformats.org/officeDocument/2006/relationships/hyperlink" Target="https://www.bing.com/images/search?form=xlimg&amp;q=Malacca" TargetMode="External"/><Relationship Id="rId17" Type="http://schemas.openxmlformats.org/officeDocument/2006/relationships/hyperlink" Target="https://www.bing.com/th?id=OSK.f4e25e20080c96089ca9c96e3d3c4adb&amp;qlt=95" TargetMode="External"/><Relationship Id="rId25" Type="http://schemas.openxmlformats.org/officeDocument/2006/relationships/hyperlink" Target="https://www.bing.com/th?id=OSK.7ad1e373a5523a5ce0c598ff3f65b8d2&amp;qlt=95" TargetMode="External"/><Relationship Id="rId33" Type="http://schemas.openxmlformats.org/officeDocument/2006/relationships/hyperlink" Target="https://www.bing.com/th?id=OSK.b48772640046152d9b047e6cd764c446&amp;qlt=95" TargetMode="External"/><Relationship Id="rId2" Type="http://schemas.openxmlformats.org/officeDocument/2006/relationships/hyperlink" Target="https://www.bing.com/images/search?form=xlimg&amp;q=Johor" TargetMode="External"/><Relationship Id="rId16" Type="http://schemas.openxmlformats.org/officeDocument/2006/relationships/hyperlink" Target="https://www.bing.com/images/search?form=xlimg&amp;q=Pahang" TargetMode="External"/><Relationship Id="rId20" Type="http://schemas.openxmlformats.org/officeDocument/2006/relationships/hyperlink" Target="https://www.bing.com/images/search?form=xlimg&amp;q=Perlis" TargetMode="External"/><Relationship Id="rId29" Type="http://schemas.openxmlformats.org/officeDocument/2006/relationships/hyperlink" Target="https://www.bing.com/th?id=OSK.8484d390f47e47d23ed61adb7541ef2e&amp;qlt=95" TargetMode="External"/><Relationship Id="rId1" Type="http://schemas.openxmlformats.org/officeDocument/2006/relationships/hyperlink" Target="https://www.bing.com/th?id=OSK.8913e7996c998619e5350247895249ba&amp;qlt=95" TargetMode="External"/><Relationship Id="rId6" Type="http://schemas.openxmlformats.org/officeDocument/2006/relationships/hyperlink" Target="https://www.bing.com/images/search?form=xlimg&amp;q=Kuala%20Lumpur" TargetMode="External"/><Relationship Id="rId11" Type="http://schemas.openxmlformats.org/officeDocument/2006/relationships/hyperlink" Target="https://www.bing.com/th?id=OSK.01c4d05da9ef1a98eb7640675d345eac&amp;qlt=95" TargetMode="External"/><Relationship Id="rId24" Type="http://schemas.openxmlformats.org/officeDocument/2006/relationships/hyperlink" Target="https://www.bing.com/images/search?form=xlimg&amp;q=Sabah" TargetMode="External"/><Relationship Id="rId32" Type="http://schemas.openxmlformats.org/officeDocument/2006/relationships/hyperlink" Target="https://www.bing.com/images/search?form=xlimg&amp;q=Labuan" TargetMode="External"/><Relationship Id="rId5" Type="http://schemas.openxmlformats.org/officeDocument/2006/relationships/hyperlink" Target="https://www.bing.com/th?id=OSK.e-IvvYMVbNBxYtivaAndiXz6G8ozxP48JqYpOtzAAv8&amp;qlt=95" TargetMode="External"/><Relationship Id="rId15" Type="http://schemas.openxmlformats.org/officeDocument/2006/relationships/hyperlink" Target="https://www.bing.com/th?id=OSK.279b3ff06d5dc2c114445cbbf5780c50&amp;qlt=95" TargetMode="External"/><Relationship Id="rId23" Type="http://schemas.openxmlformats.org/officeDocument/2006/relationships/hyperlink" Target="https://www.bing.com/th?id=OSK.44a08bf92a6669b0bef12797ad5b180a&amp;qlt=95" TargetMode="External"/><Relationship Id="rId28" Type="http://schemas.openxmlformats.org/officeDocument/2006/relationships/hyperlink" Target="https://www.bing.com/images/search?form=xlimg&amp;q=Selangor" TargetMode="External"/><Relationship Id="rId10" Type="http://schemas.openxmlformats.org/officeDocument/2006/relationships/hyperlink" Target="https://www.bing.com/images/search?form=xlimg&amp;q=Kelantan" TargetMode="External"/><Relationship Id="rId19" Type="http://schemas.openxmlformats.org/officeDocument/2006/relationships/hyperlink" Target="https://www.bing.com/th?id=OSK.673c99f73c38eea782d6b54ba4c22ad3&amp;qlt=95" TargetMode="External"/><Relationship Id="rId31" Type="http://schemas.openxmlformats.org/officeDocument/2006/relationships/hyperlink" Target="https://www.bing.com/th?id=OSK.b74813cee7da5d6d96280ab8a5674f6c&amp;qlt=95" TargetMode="External"/><Relationship Id="rId4" Type="http://schemas.openxmlformats.org/officeDocument/2006/relationships/hyperlink" Target="https://www.bing.com/images/search?form=xlimg&amp;q=Malaysia" TargetMode="External"/><Relationship Id="rId9" Type="http://schemas.openxmlformats.org/officeDocument/2006/relationships/hyperlink" Target="https://www.bing.com/th?id=OSK.f957a669f956def9ddd04ce733fc696c&amp;qlt=95" TargetMode="External"/><Relationship Id="rId14" Type="http://schemas.openxmlformats.org/officeDocument/2006/relationships/hyperlink" Target="https://www.bing.com/images/search?form=xlimg&amp;q=Negeri%20Sembilan" TargetMode="External"/><Relationship Id="rId22" Type="http://schemas.openxmlformats.org/officeDocument/2006/relationships/hyperlink" Target="https://www.bing.com/images/search?form=xlimg&amp;q=Penang" TargetMode="External"/><Relationship Id="rId27" Type="http://schemas.openxmlformats.org/officeDocument/2006/relationships/hyperlink" Target="https://www.bing.com/th?id=OSK.9538cdbc1066797833f471ae7b94411a&amp;qlt=95" TargetMode="External"/><Relationship Id="rId30" Type="http://schemas.openxmlformats.org/officeDocument/2006/relationships/hyperlink" Target="https://www.bing.com/images/search?form=xlimg&amp;q=Terengganu" TargetMode="External"/><Relationship Id="rId8" Type="http://schemas.openxmlformats.org/officeDocument/2006/relationships/hyperlink" Target="https://www.bing.com/images/search?form=xlimg&amp;q=Kedah"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12">
  <a r="1">
    <v t="s">Time in Malaysia</v>
  </a>
  <a r="2">
    <v t="r">28</v>
    <v t="r">29</v>
  </a>
  <a r="1">
    <v t="s">Malaysian Malay</v>
  </a>
  <a r="16">
    <v t="r">0</v>
    <v t="r">48</v>
    <v t="r">49</v>
    <v t="r">50</v>
    <v t="r">51</v>
    <v t="r">52</v>
    <v t="r">53</v>
    <v t="r">54</v>
    <v t="r">55</v>
    <v t="r">56</v>
    <v t="r">57</v>
    <v t="r">58</v>
    <v t="r">59</v>
    <v t="r">14</v>
    <v t="r">60</v>
    <v t="r">61</v>
  </a>
  <a r="1">
    <v t="r">70</v>
  </a>
  <a r="1">
    <v t="s">Malay language</v>
  </a>
  <a r="1">
    <v t="r">86</v>
  </a>
  <a r="1">
    <v t="r">95</v>
  </a>
  <a r="1">
    <v t="r">128</v>
  </a>
  <a r="1">
    <v t="r">136</v>
  </a>
  <a r="1">
    <v t="r">144</v>
  </a>
  <a r="1">
    <v t="s">English language</v>
  </a>
</arrayData>
</file>

<file path=xl/richData/rdrichvalue.xml><?xml version="1.0" encoding="utf-8"?>
<rvData xmlns="http://schemas.microsoft.com/office/spreadsheetml/2017/richdata" count="174">
  <rv s="0">
    <v>536870912</v>
    <v>Johor</v>
    <v>592580f7-38da-e7c1-18ba-b603c80b3d69</v>
    <v>en-US</v>
    <v>Map</v>
  </rv>
  <rv s="1">
    <fb>19210</fb>
    <v>9</v>
  </rv>
  <rv s="0">
    <v>536870912</v>
    <v>Johor Bahru</v>
    <v>efc6b6ca-fb85-3052-4cd7-291dff4e4387</v>
    <v>en-US</v>
    <v>Map</v>
  </rv>
  <rv s="0">
    <v>536870912</v>
    <v>Malaysia</v>
    <v>b3abad47-1313-e000-0d95-f77f69e2fcdd</v>
    <v>en-US</v>
    <v>Map</v>
  </rv>
  <rv s="2">
    <v>0</v>
    <v>7</v>
    <v>0</v>
    <v>7</v>
    <v>0</v>
    <v>Image of Johor</v>
  </rv>
  <rv s="3">
    <v>https://www.bing.com/search?q=johor&amp;form=skydnc</v>
    <v>Learn more on Bing</v>
  </rv>
  <rv s="1">
    <fb>3348283</fb>
    <v>9</v>
  </rv>
  <rv s="4">
    <v>0</v>
  </rv>
  <rv s="5">
    <v>#VALUE!</v>
    <v>2</v>
    <v>3</v>
    <v>Johor</v>
    <v>5</v>
    <v>6</v>
    <v>Map</v>
    <v>7</v>
    <v>8</v>
    <v>en-US</v>
    <v>592580f7-38da-e7c1-18ba-b603c80b3d69</v>
    <v>536870912</v>
    <v>1</v>
    <v>MY-01</v>
    <v>1</v>
    <v>2</v>
    <v>3</v>
    <v>Johor, also spelled as Johore, is a state of Malaysia in the south of the Malay Peninsula. Johor has land borders with the Malaysian states of Pahang and Malacca to the north and Negeri Sembilan to the northwest. Johor shares maritime borders ...</v>
    <v>4</v>
    <v>2</v>
    <v>5</v>
    <v>Johor</v>
    <v>6</v>
    <v>7</v>
    <v>Johor</v>
    <v>mdp/vdpid/7594849</v>
  </rv>
  <rv s="1">
    <fb>0.262577994217014</fb>
    <v>29</v>
  </rv>
  <rv s="1">
    <fb>330803</fb>
    <v>9</v>
  </rv>
  <rv s="1">
    <fb>136000</fb>
    <v>9</v>
  </rv>
  <rv s="1">
    <fb>16.751999999999999</fb>
    <v>30</v>
  </rv>
  <rv s="1">
    <fb>60</fb>
    <v>31</v>
  </rv>
  <rv s="0">
    <v>536870912</v>
    <v>Kuala Lumpur</v>
    <v>22f00b26-6726-bd5c-180f-3ff38ae380f3</v>
    <v>en-US</v>
    <v>Map</v>
  </rv>
  <rv s="1">
    <fb>248288.90299999999</fb>
    <v>9</v>
  </rv>
  <rv s="1">
    <fb>121.463089485086</fb>
    <v>32</v>
  </rv>
  <rv s="1">
    <fb>6.6289186576437599E-3</fb>
    <v>29</v>
  </rv>
  <rv s="1">
    <fb>4651.9587341816004</fb>
    <v>9</v>
  </rv>
  <rv s="1">
    <fb>2.0009999999999999</fb>
    <v>30</v>
  </rv>
  <rv s="1">
    <fb>0.67597623554253505</fb>
    <v>29</v>
  </rv>
  <rv s="1">
    <fb>96.628198897808105</fb>
    <v>33</v>
  </rv>
  <rv s="1">
    <fb>0.45</fb>
    <v>34</v>
  </rv>
  <rv s="1">
    <fb>364701517787.84399</fb>
    <v>35</v>
  </rv>
  <rv s="1">
    <fb>1.052916</fb>
    <v>29</v>
  </rv>
  <rv s="1">
    <fb>0.45125390000000004</fb>
    <v>29</v>
  </rv>
  <rv s="2">
    <v>1</v>
    <v>7</v>
    <v>12</v>
    <v>7</v>
    <v>0</v>
    <v>Image of Malaysia</v>
  </rv>
  <rv s="1">
    <fb>6.7</fb>
    <v>33</v>
  </rv>
  <rv s="0">
    <v>805306368</v>
    <v>Anwar Ibrahim (Prime minister)</v>
    <v>f9e60a62-71ef-3f6b-17a3-8c09746c314e</v>
    <v>en-US</v>
    <v>Generic</v>
  </rv>
  <rv s="0">
    <v>805306368</v>
    <v>Tengku Maimun Tuan Mat (Chief justice)</v>
    <v>8e31488f-7ea5-088d-7464-18cb11f0e5e1</v>
    <v>en-US</v>
    <v>Generic</v>
  </rv>
  <rv s="4">
    <v>1</v>
  </rv>
  <rv s="3">
    <v>https://www.bing.com/search?q=malaysia&amp;form=skydnc</v>
    <v>Learn more on Bing</v>
  </rv>
  <rv s="1">
    <fb>75.997</fb>
    <v>33</v>
  </rv>
  <rv s="1">
    <fb>403957380000</fb>
    <v>35</v>
  </rv>
  <rv s="1">
    <fb>29</fb>
    <v>33</v>
  </rv>
  <rv s="1">
    <fb>0.93</fb>
    <v>34</v>
  </rv>
  <rv s="4">
    <v>2</v>
  </rv>
  <rv s="1">
    <fb>0.36668219639999999</fb>
    <v>29</v>
  </rv>
  <rv s="1">
    <fb>1.5132000000000001</fb>
    <v>30</v>
  </rv>
  <rv s="1">
    <fb>33938221</fb>
    <v>9</v>
  </rv>
  <rv s="1">
    <fb>0.22</fb>
    <v>29</v>
  </rv>
  <rv s="1">
    <fb>0.313</fb>
    <v>29</v>
  </rv>
  <rv s="1">
    <fb>0.47299999999999998</fb>
    <v>29</v>
  </rv>
  <rv s="1">
    <fb>2.3E-2</fb>
    <v>29</v>
  </rv>
  <rv s="1">
    <fb>5.7999999999999996E-2</fb>
    <v>29</v>
  </rv>
  <rv s="1">
    <fb>0.10099999999999999</fb>
    <v>29</v>
  </rv>
  <rv s="1">
    <fb>0.14800000000000002</fb>
    <v>29</v>
  </rv>
  <rv s="1">
    <fb>0.64289001464843809</fb>
    <v>29</v>
  </rv>
  <rv s="0">
    <v>536870912</v>
    <v>Kedah</v>
    <v>1ad802ca-b889-4b0f-9d8c-d335fad09909</v>
    <v>en-US</v>
    <v>Map</v>
  </rv>
  <rv s="0">
    <v>536870912</v>
    <v>Kelantan</v>
    <v>4ce27f56-2eb0-d77a-ba8c-f8a03a225785</v>
    <v>en-US</v>
    <v>Map</v>
  </rv>
  <rv s="0">
    <v>536870912</v>
    <v>Malacca</v>
    <v>44a9355d-c135-72b5-fc60-4291a89e003e</v>
    <v>en-US</v>
    <v>Map</v>
  </rv>
  <rv s="0">
    <v>536870912</v>
    <v>Negeri Sembilan</v>
    <v>db3e30e6-d597-cb37-b5d7-d3dd4e8b5d00</v>
    <v>en-US</v>
    <v>Map</v>
  </rv>
  <rv s="0">
    <v>536870912</v>
    <v>Pahang</v>
    <v>829da6d6-c70a-85d9-8d5d-b70db574854d</v>
    <v>en-US</v>
    <v>Map</v>
  </rv>
  <rv s="0">
    <v>536870912</v>
    <v>Perak</v>
    <v>6ca4b1a2-6a13-0976-d0f4-e53c93091316</v>
    <v>en-US</v>
    <v>Map</v>
  </rv>
  <rv s="0">
    <v>536870912</v>
    <v>Perlis</v>
    <v>671c3535-7aad-076b-5860-99706390b32b</v>
    <v>en-US</v>
    <v>Map</v>
  </rv>
  <rv s="0">
    <v>536870912</v>
    <v>Penang</v>
    <v>bf464054-864b-9148-4d71-cc74f94e1588</v>
    <v>en-US</v>
    <v>Map</v>
  </rv>
  <rv s="0">
    <v>536870912</v>
    <v>Sabah</v>
    <v>6441d726-276d-e074-b446-2e6612c2e9e2</v>
    <v>en-US</v>
    <v>Map</v>
  </rv>
  <rv s="0">
    <v>536870912</v>
    <v>Sarawak</v>
    <v>dce6889b-8572-6739-b867-e448e9f0fc11</v>
    <v>en-US</v>
    <v>Map</v>
  </rv>
  <rv s="0">
    <v>536870912</v>
    <v>Selangor</v>
    <v>c58b8d2f-8526-6b7e-ae27-d302d98eb422</v>
    <v>en-US</v>
    <v>Map</v>
  </rv>
  <rv s="0">
    <v>536870912</v>
    <v>Terengganu</v>
    <v>4c426c92-33a4-e12c-382a-d84a8509dfa2</v>
    <v>en-US</v>
    <v>Map</v>
  </rv>
  <rv s="0">
    <v>536870912</v>
    <v>Labuan</v>
    <v>c205ca77-748f-befb-6130-2a7a0eb87dbc</v>
    <v>en-US</v>
    <v>Map</v>
  </rv>
  <rv s="0">
    <v>536870912</v>
    <v>Putrajaya</v>
    <v>703ccf1a-052c-03ee-0599-1ef25799d8dc</v>
    <v>en-US</v>
    <v>Map</v>
  </rv>
  <rv s="4">
    <v>3</v>
  </rv>
  <rv s="1">
    <fb>0.12029692391138701</fb>
    <v>29</v>
  </rv>
  <rv s="1">
    <fb>0.38700000000000001</fb>
    <v>29</v>
  </rv>
  <rv s="1">
    <fb>3.32399988174438E-2</fb>
    <v>36</v>
  </rv>
  <rv s="1">
    <fb>24475766</fb>
    <v>9</v>
  </rv>
  <rv s="6">
    <v>#VALUE!</v>
    <v>26</v>
    <v>27</v>
    <v>Malaysia</v>
    <v>5</v>
    <v>6</v>
    <v>Map</v>
    <v>7</v>
    <v>28</v>
    <v>en-US</v>
    <v>b3abad47-1313-e000-0d95-f77f69e2fcdd</v>
    <v>536870912</v>
    <v>1</v>
    <v>MY</v>
    <v>9</v>
    <v>10</v>
    <v>11</v>
    <v>12</v>
    <v>13</v>
    <v>14</v>
    <v>15</v>
    <v>16</v>
    <v>17</v>
    <v>MYR</v>
    <v>Malaysia is a country in Southeast Asia. The federal constitutional monarchy consists of 13 states and three federal territories, separated by the South China Sea into two regions: Peninsular Malaysia and Borneo's East Malaysia. Peninsular ...</v>
    <v>18</v>
    <v>19</v>
    <v>20</v>
    <v>21</v>
    <v>22</v>
    <v>23</v>
    <v>24</v>
    <v>25</v>
    <v>26</v>
    <v>27</v>
    <v>14</v>
    <v>30</v>
    <v>31</v>
    <v>32</v>
    <v>33</v>
    <v>34</v>
    <v>35</v>
    <v>Malaysia</v>
    <v>Negaraku</v>
    <v>36</v>
    <v>Malaysia</v>
    <v>37</v>
    <v>38</v>
    <v>39</v>
    <v>40</v>
    <v>41</v>
    <v>42</v>
    <v>43</v>
    <v>44</v>
    <v>45</v>
    <v>46</v>
    <v>47</v>
    <v>62</v>
    <v>63</v>
    <v>64</v>
    <v>65</v>
    <v>Malaysia</v>
    <v>66</v>
    <v>mdp/vdpid/167</v>
  </rv>
  <rv s="1">
    <fb>243.65</fb>
    <v>9</v>
  </rv>
  <rv s="2">
    <v>2</v>
    <v>7</v>
    <v>37</v>
    <v>7</v>
    <v>0</v>
    <v>Image of Kuala Lumpur</v>
  </rv>
  <rv s="0">
    <v>805306368</v>
    <v>Kamarulzaman Mat Salleh (Mayor)</v>
    <v>bd564dda-135e-4a78-6dd2-67da491d4ae0</v>
    <v>en-US</v>
    <v>Generic</v>
  </rv>
  <rv s="4">
    <v>4</v>
  </rv>
  <rv s="3">
    <v>https://www.bing.com/search?q=kuala+lumpur&amp;form=skydnc</v>
    <v>Learn more on Bing</v>
  </rv>
  <rv s="4">
    <v>5</v>
  </rv>
  <rv s="1">
    <fb>1982100</fb>
    <v>9</v>
  </rv>
  <rv s="7">
    <v>#VALUE!</v>
    <v>39</v>
    <v>40</v>
    <v>Kuala Lumpur</v>
    <v>5</v>
    <v>6</v>
    <v>Map</v>
    <v>7</v>
    <v>41</v>
    <v>en-US</v>
    <v>22f00b26-6726-bd5c-180f-3ff38ae380f3</v>
    <v>536870912</v>
    <v>1</v>
    <v>MY-14</v>
    <v>68</v>
    <v>3</v>
    <v>Kuala Lumpur, officially the Federal Territory of Kuala Lumpur and colloquially referred to as KL, is a federal territory and the capital city of Malaysia. It is one of the fastest-growing cities in Asia and the largest city in Malaysia, ...</v>
    <v>69</v>
    <v>71</v>
    <v>72</v>
    <v>Kuala Lumpur</v>
    <v>73</v>
    <v>74</v>
    <v>Kuala Lumpur</v>
    <v>mdp/vdpid/7886181754984202244</v>
  </rv>
  <rv s="1">
    <fb>9427</fb>
    <v>9</v>
  </rv>
  <rv s="0">
    <v>536870912</v>
    <v>Alor Setar</v>
    <v>5d0fbae4-5645-aebe-ccb7-66a0b5177d2c</v>
    <v>en-US</v>
    <v>Map</v>
  </rv>
  <rv s="2">
    <v>3</v>
    <v>7</v>
    <v>42</v>
    <v>7</v>
    <v>0</v>
    <v>Image of Kedah</v>
  </rv>
  <rv s="0">
    <v>536870912</v>
    <v>Sungai Petani</v>
    <v>73415655-e2e7-6cc9-6d52-11baa2ea6a55</v>
    <v>en-US</v>
    <v>Map</v>
  </rv>
  <rv s="3">
    <v>https://www.bing.com/search?q=kedah&amp;form=skydnc</v>
    <v>Learn more on Bing</v>
  </rv>
  <rv s="1">
    <fb>2131400</fb>
    <v>9</v>
  </rv>
  <rv s="8">
    <v>#VALUE!</v>
    <v>44</v>
    <v>45</v>
    <v>Kedah</v>
    <v>5</v>
    <v>6</v>
    <v>Map</v>
    <v>7</v>
    <v>41</v>
    <v>en-US</v>
    <v>1ad802ca-b889-4b0f-9d8c-d335fad09909</v>
    <v>536870912</v>
    <v>1</v>
    <v>MY-02</v>
    <v>76</v>
    <v>77</v>
    <v>3</v>
    <v>Kedah, also known by its honorific Darul Aman and historically as Queda, is a state of Malaysia, located in the northwestern part of Peninsular Malaysia. The state covers a total area of over 9,000 km², and it consists of the mainland and the ...</v>
    <v>78</v>
    <v>79</v>
    <v>80</v>
    <v>Kedah</v>
    <v>81</v>
    <v>Kedah</v>
    <v>mdp/vdpid/16371</v>
  </rv>
  <rv s="1">
    <fb>15099</fb>
    <v>9</v>
  </rv>
  <rv s="0">
    <v>536870912</v>
    <v>Kota Bharu</v>
    <v>3124c5cc-71f7-80bd-ca6c-8daf3b4a83a1</v>
    <v>en-US</v>
    <v>Map</v>
  </rv>
  <rv s="2">
    <v>4</v>
    <v>7</v>
    <v>46</v>
    <v>7</v>
    <v>0</v>
    <v>Image of Kelantan</v>
  </rv>
  <rv s="0">
    <v>805306368</v>
    <v>Mohd Amar Abdullah (Speaker)</v>
    <v>ad8a03ec-4550-6a70-329c-819ccd7f9c12</v>
    <v>en-US</v>
    <v>Generic</v>
  </rv>
  <rv s="4">
    <v>6</v>
  </rv>
  <rv s="3">
    <v>https://www.bing.com/search?q=kelantan&amp;form=skydnc</v>
    <v>Learn more on Bing</v>
  </rv>
  <rv s="1">
    <fb>1792500</fb>
    <v>9</v>
  </rv>
  <rv s="9">
    <v>#VALUE!</v>
    <v>48</v>
    <v>49</v>
    <v>Kelantan</v>
    <v>5</v>
    <v>6</v>
    <v>Map</v>
    <v>7</v>
    <v>41</v>
    <v>en-US</v>
    <v>4ce27f56-2eb0-d77a-ba8c-f8a03a225785</v>
    <v>536870912</v>
    <v>1</v>
    <v>MY-03</v>
    <v>83</v>
    <v>84</v>
    <v>3</v>
    <v>Kelantan is a state in Malaysia. The capital, Kota Bharu, includes the royal seat of Kubang Kerian. The honorific name of the state is Darul Naim. Kelantan is the only state outside of East Malaysia that does not use the term district in its ...</v>
    <v>85</v>
    <v>84</v>
    <v>87</v>
    <v>88</v>
    <v>Kelantan</v>
    <v>89</v>
    <v>Kelantan</v>
    <v>mdp/vdpid/10215559</v>
  </rv>
  <rv s="1">
    <fb>1720</fb>
    <v>9</v>
  </rv>
  <rv s="0">
    <v>536870912</v>
    <v>Malacca City</v>
    <v>9aee921e-99fb-bf62-91ba-f56fa2c759f5</v>
    <v>en-US</v>
    <v>Map</v>
  </rv>
  <rv s="0">
    <v>536870912</v>
    <v>Portuguese Empire</v>
    <v>1a95d07c-0c64-1499-7127-ce82bc784e04</v>
    <v>en-US</v>
    <v>Map</v>
  </rv>
  <rv s="2">
    <v>5</v>
    <v>7</v>
    <v>50</v>
    <v>7</v>
    <v>0</v>
    <v>Image of Malacca</v>
  </rv>
  <rv s="0">
    <v>805306368</v>
    <v>Ab Rauf Yusoh (Chief minister)</v>
    <v>4a7051a3-75b9-fc1a-e9b2-b5fec89c17f4</v>
    <v>en-US</v>
    <v>Generic</v>
  </rv>
  <rv s="4">
    <v>7</v>
  </rv>
  <rv s="3">
    <v>https://www.bing.com/search?q=malacca&amp;form=skydnc</v>
    <v>Learn more on Bing</v>
  </rv>
  <rv s="1">
    <fb>998400</fb>
    <v>9</v>
  </rv>
  <rv s="9">
    <v>#VALUE!</v>
    <v>52</v>
    <v>49</v>
    <v>Malacca</v>
    <v>5</v>
    <v>6</v>
    <v>Map</v>
    <v>7</v>
    <v>41</v>
    <v>en-US</v>
    <v>44a9355d-c135-72b5-fc60-4291a89e003e</v>
    <v>536870912</v>
    <v>1</v>
    <v>MY-04</v>
    <v>91</v>
    <v>92</v>
    <v>93</v>
    <v>Malacca, officially the Historic State of Malacca, is a state in Malaysia located in the southern region of the Malay Peninsula, facing the Strait of Malacca. Its capital is Malacca City, dubbed the Historic City, which has been listed as a ...</v>
    <v>94</v>
    <v>92</v>
    <v>96</v>
    <v>97</v>
    <v>Malacca</v>
    <v>98</v>
    <v>Malacca</v>
    <v>mdp/vdpid/20899</v>
  </rv>
  <rv s="1">
    <fb>6686</fb>
    <v>9</v>
  </rv>
  <rv s="0">
    <v>536870912</v>
    <v>Seremban</v>
    <v>55841024-f787-c0ba-39b6-816702092c20</v>
    <v>en-US</v>
    <v>Map</v>
  </rv>
  <rv s="2">
    <v>6</v>
    <v>7</v>
    <v>53</v>
    <v>7</v>
    <v>0</v>
    <v>Image of Negeri Sembilan</v>
  </rv>
  <rv s="3">
    <v>https://www.bing.com/search?q=negeri+sembilan&amp;form=skydnc</v>
    <v>Learn more on Bing</v>
  </rv>
  <rv s="1">
    <fb>997071</fb>
    <v>9</v>
  </rv>
  <rv s="8">
    <v>#VALUE!</v>
    <v>55</v>
    <v>45</v>
    <v>Negeri Sembilan</v>
    <v>5</v>
    <v>6</v>
    <v>Map</v>
    <v>7</v>
    <v>8</v>
    <v>en-US</v>
    <v>db3e30e6-d597-cb37-b5d7-d3dd4e8b5d00</v>
    <v>536870912</v>
    <v>1</v>
    <v>MY-05</v>
    <v>100</v>
    <v>101</v>
    <v>3</v>
    <v>Negeri Sembilan, historically spelled as Negri Sembilan, is a state in Malaysia which lies on the western coast of Peninsular Malaysia. It borders Selangor on the north, Pahang in the east, and Malacca and Johor to the south.</v>
    <v>102</v>
    <v>101</v>
    <v>103</v>
    <v>Negeri Sembilan</v>
    <v>104</v>
    <v>Negeri Sembilan</v>
    <v>mdp/vdpid/22890</v>
  </rv>
  <rv s="1">
    <fb>35964</fb>
    <v>9</v>
  </rv>
  <rv s="0">
    <v>536870912</v>
    <v>Kuantan</v>
    <v>b64ae13b-8106-9b62-13eb-69af00eeeee9</v>
    <v>en-US</v>
    <v>Map</v>
  </rv>
  <rv s="2">
    <v>7</v>
    <v>7</v>
    <v>56</v>
    <v>7</v>
    <v>0</v>
    <v>Image of Pahang</v>
  </rv>
  <rv s="3">
    <v>https://www.bing.com/search?q=pahang&amp;form=skydnc</v>
    <v>Learn more on Bing</v>
  </rv>
  <rv s="1">
    <fb>1675000</fb>
    <v>9</v>
  </rv>
  <rv s="8">
    <v>#VALUE!</v>
    <v>58</v>
    <v>45</v>
    <v>Pahang</v>
    <v>5</v>
    <v>6</v>
    <v>Map</v>
    <v>7</v>
    <v>59</v>
    <v>en-US</v>
    <v>829da6d6-c70a-85d9-8d5d-b70db574854d</v>
    <v>536870912</v>
    <v>1</v>
    <v>MY-06</v>
    <v>106</v>
    <v>107</v>
    <v>3</v>
    <v>Pahang, officially Pahang Darul Makmur with the Arabic honorific Darul Makmur is a sultanate and a federal state of Malaysia. It is the third largest Malaysian state and the largest state in peninsular by area, and ninth largest by population. ...</v>
    <v>108</v>
    <v>107</v>
    <v>109</v>
    <v>Pahang</v>
    <v>110</v>
    <v>Pahang</v>
    <v>mdp/vdpid/10215557</v>
  </rv>
  <rv s="1">
    <fb>21035</fb>
    <v>9</v>
  </rv>
  <rv s="0">
    <v>536870912</v>
    <v>Ipoh</v>
    <v>85ca436c-c560-6413-40ef-784625da8334</v>
    <v>en-US</v>
    <v>Map</v>
  </rv>
  <rv s="2">
    <v>8</v>
    <v>7</v>
    <v>60</v>
    <v>7</v>
    <v>0</v>
    <v>Image of Perak</v>
  </rv>
  <rv s="3">
    <v>https://www.bing.com/search?q=suk+perak&amp;form=skydnc</v>
    <v>Learn more on Bing</v>
  </rv>
  <rv s="1">
    <fb>2500000</fb>
    <v>9</v>
  </rv>
  <rv s="8">
    <v>#VALUE!</v>
    <v>62</v>
    <v>45</v>
    <v>Perak</v>
    <v>5</v>
    <v>6</v>
    <v>Map</v>
    <v>7</v>
    <v>59</v>
    <v>en-US</v>
    <v>6ca4b1a2-6a13-0976-d0f4-e53c93091316</v>
    <v>536870912</v>
    <v>1</v>
    <v>MY-08</v>
    <v>112</v>
    <v>113</v>
    <v>3</v>
    <v>Perak is a state of Malaysia on the west coast of the Malay Peninsula. Perak has land borders with the Malaysian states of Kedah to the north, Penang to the northwest, Kelantan and Pahang to the east, and Selangor to the south. Thailand's Yala ...</v>
    <v>114</v>
    <v>113</v>
    <v>115</v>
    <v>Perak</v>
    <v>116</v>
    <v>Perak</v>
    <v>mdp/vdpid/7594837</v>
  </rv>
  <rv s="1">
    <fb>821</fb>
    <v>9</v>
  </rv>
  <rv s="0">
    <v>536870912</v>
    <v>Kangar</v>
    <v>a3645305-06fc-26a4-3bf8-2a7a677933c7</v>
    <v>en-US</v>
    <v>Map</v>
  </rv>
  <rv s="2">
    <v>9</v>
    <v>7</v>
    <v>63</v>
    <v>7</v>
    <v>0</v>
    <v>Image of Perlis</v>
  </rv>
  <rv s="3">
    <v>https://www.bing.com/search?q=perlis+malaysia&amp;form=skydnc</v>
    <v>Learn more on Bing</v>
  </rv>
  <rv s="1">
    <fb>251500</fb>
    <v>9</v>
  </rv>
  <rv s="8">
    <v>#VALUE!</v>
    <v>65</v>
    <v>45</v>
    <v>Perlis</v>
    <v>5</v>
    <v>6</v>
    <v>Map</v>
    <v>7</v>
    <v>66</v>
    <v>en-US</v>
    <v>671c3535-7aad-076b-5860-99706390b32b</v>
    <v>536870912</v>
    <v>1</v>
    <v>MY-09</v>
    <v>118</v>
    <v>119</v>
    <v>3</v>
    <v>Perlis, also known by its honorific title Perlis Indera Kayangan, is a state of Malaysia in the northwestern coast of Peninsular Malaysia. It is the smallest state in Malaysia by means of area and population, as well as the northernmost in the ...</v>
    <v>120</v>
    <v>119</v>
    <v>121</v>
    <v>Perlis</v>
    <v>122</v>
    <v>Perlis</v>
    <v>mdp/vdpid/10215558</v>
  </rv>
  <rv s="1">
    <fb>1031</fb>
    <v>9</v>
  </rv>
  <rv s="0">
    <v>536870912</v>
    <v>George Town, Penang</v>
    <v>f6c5eecb-f821-919d-9bc2-1e12c3665c5c</v>
    <v>en-US</v>
    <v>Map</v>
  </rv>
  <rv s="2">
    <v>10</v>
    <v>7</v>
    <v>67</v>
    <v>7</v>
    <v>0</v>
    <v>Image of Penang</v>
  </rv>
  <rv s="0">
    <v>536870912</v>
    <v>Seberang Perai</v>
    <v>47b1f83e-302e-045c-cc07-ecf7f5433782</v>
    <v>en-US</v>
    <v>Map</v>
  </rv>
  <rv s="0">
    <v>805306368</v>
    <v>Chow Kon Yeow (Chief minister)</v>
    <v>a278475b-5375-470c-cb33-32da249f8e9a</v>
    <v>en-US</v>
    <v>Generic</v>
  </rv>
  <rv s="4">
    <v>8</v>
  </rv>
  <rv s="3">
    <v>https://www.bing.com/search?q=penang&amp;form=skydnc</v>
    <v>Learn more on Bing</v>
  </rv>
  <rv s="1">
    <fb>1740400</fb>
    <v>9</v>
  </rv>
  <rv s="9">
    <v>#VALUE!</v>
    <v>69</v>
    <v>49</v>
    <v>Penang</v>
    <v>5</v>
    <v>6</v>
    <v>Map</v>
    <v>7</v>
    <v>41</v>
    <v>en-US</v>
    <v>bf464054-864b-9148-4d71-cc74f94e1588</v>
    <v>536870912</v>
    <v>1</v>
    <v>MY-07</v>
    <v>124</v>
    <v>125</v>
    <v>3</v>
    <v>Penang is a Malaysian state located on the northwest coast of Peninsular Malaysia, by the Malacca Strait. It has two parts: Penang Island, where the capital city, George Town, is located, and Seberang Perai on the Malay Peninsula. The two halves ...</v>
    <v>126</v>
    <v>127</v>
    <v>129</v>
    <v>130</v>
    <v>Penang</v>
    <v>131</v>
    <v>Penang</v>
    <v>mdp/vdpid/41861</v>
  </rv>
  <rv s="1">
    <fb>76115</fb>
    <v>9</v>
  </rv>
  <rv s="0">
    <v>536870912</v>
    <v>Kota Kinabalu</v>
    <v>9ca05a89-1d88-7ee8-c9fd-81f8744aa629</v>
    <v>en-US</v>
    <v>Map</v>
  </rv>
  <rv s="2">
    <v>11</v>
    <v>7</v>
    <v>70</v>
    <v>7</v>
    <v>0</v>
    <v>Image of Sabah</v>
  </rv>
  <rv s="0">
    <v>805306368</v>
    <v>Hajiji Noor (Chief minister)</v>
    <v>5e4b431a-7b0b-cd9f-c078-21a895052062</v>
    <v>en-US</v>
    <v>Generic</v>
  </rv>
  <rv s="4">
    <v>9</v>
  </rv>
  <rv s="3">
    <v>https://www.bing.com/search?q=sabah&amp;form=skydnc</v>
    <v>Learn more on Bing</v>
  </rv>
  <rv s="1">
    <fb>3830000</fb>
    <v>9</v>
  </rv>
  <rv s="10">
    <v>#VALUE!</v>
    <v>72</v>
    <v>73</v>
    <v>Sabah</v>
    <v>5</v>
    <v>6</v>
    <v>Map</v>
    <v>7</v>
    <v>74</v>
    <v>en-US</v>
    <v>6441d726-276d-e074-b446-2e6612c2e9e2</v>
    <v>536870912</v>
    <v>1</v>
    <v>MY-12</v>
    <v>133</v>
    <v>134</v>
    <v>3</v>
    <v>Sabah is a state of Malaysia located on the northern portion of Borneo, in the region of East Malaysia. Sabah has land borders with the Malaysian state of Sarawak to the southwest and Indonesia's North Kalimantan province to the south. The ...</v>
    <v>135</v>
    <v>134</v>
    <v>137</v>
    <v>138</v>
    <v>Sabah</v>
    <v>73</v>
    <v>139</v>
    <v>Sabah</v>
    <v>mdp/vdpid/28487</v>
  </rv>
  <rv s="1">
    <fb>124450</fb>
    <v>9</v>
  </rv>
  <rv s="0">
    <v>536870912</v>
    <v>Kuching</v>
    <v>4db49314-b768-1548-c2a3-e03240cca84f</v>
    <v>en-US</v>
    <v>Map</v>
  </rv>
  <rv s="2">
    <v>12</v>
    <v>7</v>
    <v>75</v>
    <v>7</v>
    <v>0</v>
    <v>Image of Sarawak</v>
  </rv>
  <rv s="0">
    <v>805306368</v>
    <v>Abang Abdul Rahman Johari Abang Openg (Premier)</v>
    <v>dbd7cd23-0118-e080-bc6a-361575c68f00</v>
    <v>en-US</v>
    <v>Generic</v>
  </rv>
  <rv s="4">
    <v>10</v>
  </rv>
  <rv s="3">
    <v>https://www.bing.com/search?q=sarawak&amp;form=skydnc</v>
    <v>Learn more on Bing</v>
  </rv>
  <rv s="4">
    <v>11</v>
  </rv>
  <rv s="1">
    <fb>2453700</fb>
    <v>9</v>
  </rv>
  <rv s="10">
    <v>#VALUE!</v>
    <v>77</v>
    <v>73</v>
    <v>Sarawak</v>
    <v>5</v>
    <v>6</v>
    <v>Map</v>
    <v>7</v>
    <v>41</v>
    <v>en-US</v>
    <v>dce6889b-8572-6739-b867-e448e9f0fc11</v>
    <v>536870912</v>
    <v>1</v>
    <v>MY-13</v>
    <v>141</v>
    <v>142</v>
    <v>3</v>
    <v>Sarawak is a state of Malaysia. The largest among the 13 states, with an area almost equal to that of Peninsular Malaysia, Sarawak is located in northwest Borneo Island, and is bordered by the Malaysian state of Sabah to the northeast, ...</v>
    <v>143</v>
    <v>142</v>
    <v>145</v>
    <v>146</v>
    <v>Sarawak</v>
    <v>147</v>
    <v>148</v>
    <v>Sarawak</v>
    <v>mdp/vdpid/29882</v>
  </rv>
  <rv s="1">
    <fb>8104</fb>
    <v>9</v>
  </rv>
  <rv s="0">
    <v>536870912</v>
    <v>Shah Alam</v>
    <v>55d1e8a2-e8cf-07e5-0f90-246358d503b7</v>
    <v>en-US</v>
    <v>Map</v>
  </rv>
  <rv s="2">
    <v>13</v>
    <v>7</v>
    <v>78</v>
    <v>7</v>
    <v>0</v>
    <v>Image of Selangor</v>
  </rv>
  <rv s="0">
    <v>536870912</v>
    <v>Petaling Jaya</v>
    <v>3f77978b-ae35-7b98-b372-f2a8c8162050</v>
    <v>en-US</v>
    <v>Map</v>
  </rv>
  <rv s="3">
    <v>https://www.bing.com/search?q=selangor&amp;form=skydnc</v>
    <v>Learn more on Bing</v>
  </rv>
  <rv s="1">
    <fb>5411324</fb>
    <v>9</v>
  </rv>
  <rv s="8">
    <v>#VALUE!</v>
    <v>80</v>
    <v>45</v>
    <v>Selangor</v>
    <v>5</v>
    <v>6</v>
    <v>Map</v>
    <v>7</v>
    <v>8</v>
    <v>en-US</v>
    <v>c58b8d2f-8526-6b7e-ae27-d302d98eb422</v>
    <v>536870912</v>
    <v>1</v>
    <v>MY-10</v>
    <v>150</v>
    <v>151</v>
    <v>3</v>
    <v>Selangor, also known by its Arabic honorific Darul Ehsan, or "Abode of Sincerity", is one of the 13 states of Malaysia. It is on the west coast of Peninsular Malaysia and is bordered by Perak to the north, Pahang to the east, Negeri Sembilan to ...</v>
    <v>152</v>
    <v>153</v>
    <v>154</v>
    <v>Selangor</v>
    <v>155</v>
    <v>Selangor</v>
    <v>mdp/vdpid/10215561</v>
  </rv>
  <rv s="1">
    <fb>12955</fb>
    <v>9</v>
  </rv>
  <rv s="0">
    <v>536870912</v>
    <v>Kuala Terengganu</v>
    <v>57738c15-6baf-961c-9194-ce6c45371217</v>
    <v>en-US</v>
    <v>Map</v>
  </rv>
  <rv s="2">
    <v>14</v>
    <v>7</v>
    <v>81</v>
    <v>7</v>
    <v>0</v>
    <v>Image of Terengganu</v>
  </rv>
  <rv s="3">
    <v>https://www.bing.com/search?q=terengganu&amp;form=skydnc</v>
    <v>Learn more on Bing</v>
  </rv>
  <rv s="1">
    <fb>1015776</fb>
    <v>9</v>
  </rv>
  <rv s="8">
    <v>#VALUE!</v>
    <v>83</v>
    <v>45</v>
    <v>Terengganu</v>
    <v>5</v>
    <v>6</v>
    <v>Map</v>
    <v>7</v>
    <v>8</v>
    <v>en-US</v>
    <v>4c426c92-33a4-e12c-382a-d84a8509dfa2</v>
    <v>536870912</v>
    <v>1</v>
    <v>MY-11</v>
    <v>157</v>
    <v>158</v>
    <v>3</v>
    <v>Terengganu, formerly spelled Trengganu or Tringganu, is a sultanate and federal state of Malaysia. The state is also known by its Arabic honorific, Dāru l-Īmān. The coastal city of Kuala Terengganu, which stands at the mouth of the broad ...</v>
    <v>159</v>
    <v>158</v>
    <v>160</v>
    <v>Terengganu</v>
    <v>161</v>
    <v>Terengganu</v>
    <v>mdp/vdpid/10215560</v>
  </rv>
  <rv s="1">
    <fb>91.64</fb>
    <v>9</v>
  </rv>
  <rv s="0">
    <v>536870912</v>
    <v>Victoria</v>
    <v>1d1509ea-7a88-33b2-41c3-f456cda8eb01</v>
    <v>en-US</v>
    <v>Map</v>
  </rv>
  <rv s="2">
    <v>15</v>
    <v>7</v>
    <v>84</v>
    <v>7</v>
    <v>0</v>
    <v>Image of Labuan</v>
  </rv>
  <rv s="3">
    <v>https://www.bing.com/search?q=labuan&amp;form=skydnc</v>
    <v>Learn more on Bing</v>
  </rv>
  <rv s="1">
    <fb>95100</fb>
    <v>9</v>
  </rv>
  <rv s="8">
    <v>#VALUE!</v>
    <v>86</v>
    <v>45</v>
    <v>Labuan</v>
    <v>5</v>
    <v>6</v>
    <v>Map</v>
    <v>7</v>
    <v>41</v>
    <v>en-US</v>
    <v>c205ca77-748f-befb-6130-2a7a0eb87dbc</v>
    <v>536870912</v>
    <v>1</v>
    <v>MY-15</v>
    <v>163</v>
    <v>164</v>
    <v>3</v>
    <v>Labuan, officially the Federal Territory of Labuan, is an island federal territory of Malaysia. Its territory includes Labuan Island and six smaller islands, off the coast of the state of Sabah in East Malaysia. Labuan's capital is Victoria and ...</v>
    <v>165</v>
    <v>164</v>
    <v>166</v>
    <v>Labuan</v>
    <v>167</v>
    <v>Labuan</v>
    <v>mdp/vdpid/10215556</v>
  </rv>
  <rv s="1">
    <fb>49</fb>
    <v>9</v>
  </rv>
  <rv s="2">
    <v>16</v>
    <v>7</v>
    <v>87</v>
    <v>7</v>
    <v>0</v>
    <v>Image of Putrajaya</v>
  </rv>
  <rv s="3">
    <v>https://www.bing.com/search?q=putrajaya&amp;form=skydnc</v>
    <v>Learn more on Bing</v>
  </rv>
  <rv s="1">
    <fb>67964</fb>
    <v>9</v>
  </rv>
  <rv s="11">
    <v>#VALUE!</v>
    <v>89</v>
    <v>90</v>
    <v>Putrajaya</v>
    <v>5</v>
    <v>6</v>
    <v>Map</v>
    <v>7</v>
    <v>8</v>
    <v>en-US</v>
    <v>703ccf1a-052c-03ee-0599-1ef25799d8dc</v>
    <v>536870912</v>
    <v>1</v>
    <v>MY-16</v>
    <v>169</v>
    <v>3</v>
    <v>Putrajaya, officially the Federal Territory of Putrajaya, is the administrative and judicial capital of Malaysia. The seat of the federal government of Malaysia was moved in 1999 from Kuala Lumpur to Putrajaya because of overcrowding and ...</v>
    <v>170</v>
    <v>171</v>
    <v>Putrajaya</v>
    <v>172</v>
    <v>Putrajaya</v>
    <v>mdp/vdpid/7886186426331561985</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Image" t="r"/>
    <k n="Leader(s)" t="r"/>
    <k n="LearnMoreOnLink" t="r"/>
    <k n="Name" t="s"/>
    <k n="Official language" t="r"/>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Official language" t="r"/>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Image" t="r"/>
    <k n="LearnMoreOnLink" t="r"/>
    <k n="Name" t="s"/>
    <k n="Population" t="r"/>
    <k n="UniqueName" t="s"/>
    <k n="VDPID/VSID" t="s"/>
  </s>
</rvStructures>
</file>

<file path=xl/richData/rdsupportingpropertybag.xml><?xml version="1.0" encoding="utf-8"?>
<supportingPropertyBags xmlns="http://schemas.microsoft.com/office/spreadsheetml/2017/richdata2">
  <spbArrays count="7">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Official language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Area</v>
      <v t="s">Abbreviation</v>
      <v t="s">_Flags</v>
      <v t="s">VDPID/VSID</v>
      <v t="s">UniqueName</v>
      <v t="s">_DisplayString</v>
      <v t="s">LearnMoreOnLink</v>
      <v t="s">Image</v>
      <v t="s">Description</v>
    </a>
  </spbArrays>
  <spbData count="91">
    <spb s="0">
      <v xml:space="preserve">Wikipedia	</v>
      <v xml:space="preserve">CC BY-SA 3.0	</v>
      <v xml:space="preserve">https://en.wikipedia.org/wiki/Johor	</v>
      <v xml:space="preserve">https://creativecommons.org/licenses/by-sa/3.0	</v>
    </spb>
    <spb s="0">
      <v xml:space="preserve">Wikipedia	</v>
      <v xml:space="preserve">CC-BY-SA	</v>
      <v xml:space="preserve">http://en.wikipedia.org/wiki/Johor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2010</v>
    </spb>
    <spb s="8">
      <v>3</v>
    </spb>
    <spb s="0">
      <v xml:space="preserve">data.worldbank.org	</v>
      <v xml:space="preserve">	</v>
      <v xml:space="preserve">http://data.worldbank.org/indicator/FP.CPI.TOTL	</v>
      <v xml:space="preserve">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9">
      <v>10</v>
      <v>11</v>
      <v>12</v>
      <v>12</v>
      <v>13</v>
      <v>12</v>
      <v>12</v>
      <v>12</v>
      <v>14</v>
      <v>12</v>
      <v>12</v>
      <v>14</v>
      <v>12</v>
      <v>12</v>
      <v>15</v>
      <v>16</v>
      <v>11</v>
      <v>15</v>
      <v>17</v>
      <v>12</v>
      <v>15</v>
      <v>18</v>
      <v>19</v>
      <v>20</v>
      <v>15</v>
      <v>15</v>
      <v>12</v>
      <v>15</v>
      <v>21</v>
      <v>22</v>
      <v>23</v>
      <v>24</v>
      <v>15</v>
      <v>11</v>
      <v>15</v>
      <v>15</v>
      <v>15</v>
      <v>15</v>
      <v>15</v>
      <v>15</v>
      <v>15</v>
      <v>15</v>
      <v>15</v>
      <v>15</v>
      <v>25</v>
    </spb>
    <spb s="2">
      <v>1</v>
      <v>Name</v>
      <v>LearnMoreOnLink</v>
    </spb>
    <spb s="10">
      <v>2019</v>
      <v>2019</v>
      <v>square km</v>
      <v>per thousand (2018)</v>
      <v>2022</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8">
      <v>4</v>
    </spb>
    <spb s="8">
      <v>5</v>
    </spb>
    <spb s="8">
      <v>6</v>
    </spb>
    <spb s="8">
      <v>7</v>
    </spb>
    <spb s="8">
      <v>8</v>
    </spb>
    <spb s="8">
      <v>9</v>
    </spb>
    <spb s="8">
      <v>10</v>
    </spb>
    <spb s="8">
      <v>11</v>
    </spb>
    <spb s="0">
      <v xml:space="preserve">Wikipedia	</v>
      <v xml:space="preserve">CC BY-SA 3.0	</v>
      <v xml:space="preserve">https://en.wikipedia.org/wiki/Kuala_Lumpur	</v>
      <v xml:space="preserve">https://creativecommons.org/licenses/by-sa/3.0	</v>
    </spb>
    <spb s="0">
      <v xml:space="preserve">Wikipedia	</v>
      <v xml:space="preserve">CC-BY-SA	</v>
      <v xml:space="preserve">http://en.wikipedia.org/wiki/Kuala_Lumpur	</v>
      <v xml:space="preserve">http://creativecommons.org/licenses/by-sa/3.0/	</v>
    </spb>
    <spb s="11">
      <v>37</v>
      <v>37</v>
      <v>37</v>
      <v>37</v>
      <v>37</v>
      <v>38</v>
      <v>37</v>
    </spb>
    <spb s="2">
      <v>2</v>
      <v>Name</v>
      <v>LearnMoreOnLink</v>
    </spb>
    <spb s="7">
      <v>square km</v>
      <v>2020</v>
    </spb>
    <spb s="0">
      <v xml:space="preserve">Wikipedia	</v>
      <v xml:space="preserve">CC BY-SA 3.0	</v>
      <v xml:space="preserve">https://en.wikipedia.org/wiki/Kedah	</v>
      <v xml:space="preserve">https://creativecommons.org/licenses/by-sa/3.0	</v>
    </spb>
    <spb s="0">
      <v xml:space="preserve">Wikipedia	</v>
      <v xml:space="preserve">CC-BY-SA	</v>
      <v xml:space="preserve">http://en.wikipedia.org/wiki/Kedah	</v>
      <v xml:space="preserve">http://creativecommons.org/licenses/by-sa/3.0/	</v>
    </spb>
    <spb s="1">
      <v>42</v>
      <v>42</v>
      <v>42</v>
      <v>42</v>
      <v>42</v>
      <v>43</v>
      <v>42</v>
      <v>42</v>
      <v>42</v>
    </spb>
    <spb s="2">
      <v>3</v>
      <v>Name</v>
      <v>LearnMoreOnLink</v>
    </spb>
    <spb s="0">
      <v xml:space="preserve">Wikipedia	</v>
      <v xml:space="preserve">CC BY-SA 3.0	</v>
      <v xml:space="preserve">https://en.wikipedia.org/wiki/Kelantan	</v>
      <v xml:space="preserve">https://creativecommons.org/licenses/by-sa/3.0	</v>
    </spb>
    <spb s="0">
      <v xml:space="preserve">Wikipedia	</v>
      <v xml:space="preserve">CC-BY-SA	</v>
      <v xml:space="preserve">http://en.wikipedia.org/wiki/Kelantan	</v>
      <v xml:space="preserve">http://creativecommons.org/licenses/by-sa/3.0/	</v>
    </spb>
    <spb s="1">
      <v>46</v>
      <v>46</v>
      <v>46</v>
      <v>46</v>
      <v>46</v>
      <v>47</v>
      <v>46</v>
      <v>46</v>
      <v>46</v>
    </spb>
    <spb s="2">
      <v>4</v>
      <v>Name</v>
      <v>LearnMoreOnLink</v>
    </spb>
    <spb s="0">
      <v xml:space="preserve">Wikipedia	</v>
      <v xml:space="preserve">CC BY-SA 3.0	</v>
      <v xml:space="preserve">https://en.wikipedia.org/wiki/Malacca	</v>
      <v xml:space="preserve">https://creativecommons.org/licenses/by-sa/3.0	</v>
    </spb>
    <spb s="0">
      <v xml:space="preserve">Wikipedia	</v>
      <v xml:space="preserve">CC-BY-SA	</v>
      <v xml:space="preserve">http://en.wikipedia.org/wiki/Malacca	</v>
      <v xml:space="preserve">http://creativecommons.org/licenses/by-sa/3.0/	</v>
    </spb>
    <spb s="1">
      <v>50</v>
      <v>50</v>
      <v>50</v>
      <v>50</v>
      <v>50</v>
      <v>51</v>
      <v>50</v>
      <v>50</v>
      <v>50</v>
    </spb>
    <spb s="0">
      <v xml:space="preserve">Wikipedia	</v>
      <v xml:space="preserve">CC BY-SA 3.0	</v>
      <v xml:space="preserve">https://en.wikipedia.org/wiki/Negeri_Sembilan	</v>
      <v xml:space="preserve">https://creativecommons.org/licenses/by-sa/3.0	</v>
    </spb>
    <spb s="0">
      <v xml:space="preserve">Wikipedia	</v>
      <v xml:space="preserve">CC-BY-SA	</v>
      <v xml:space="preserve">http://en.wikipedia.org/wiki/Negeri_Sembilan	</v>
      <v xml:space="preserve">http://creativecommons.org/licenses/by-sa/3.0/	</v>
    </spb>
    <spb s="1">
      <v>53</v>
      <v>53</v>
      <v>53</v>
      <v>53</v>
      <v>53</v>
      <v>54</v>
      <v>53</v>
      <v>53</v>
      <v>53</v>
    </spb>
    <spb s="0">
      <v xml:space="preserve">Wikipedia	</v>
      <v xml:space="preserve">CC BY-SA 3.0	</v>
      <v xml:space="preserve">https://en.wikipedia.org/wiki/Pahang	</v>
      <v xml:space="preserve">https://creativecommons.org/licenses/by-sa/3.0	</v>
    </spb>
    <spb s="0">
      <v xml:space="preserve">Wikipedia	</v>
      <v xml:space="preserve">CC-BY-SA	</v>
      <v xml:space="preserve">http://en.wikipedia.org/wiki/Pahang	</v>
      <v xml:space="preserve">http://creativecommons.org/licenses/by-sa/3.0/	</v>
    </spb>
    <spb s="1">
      <v>56</v>
      <v>56</v>
      <v>57</v>
      <v>56</v>
      <v>56</v>
      <v>57</v>
      <v>56</v>
      <v>56</v>
      <v>56</v>
    </spb>
    <spb s="7">
      <v>square km</v>
      <v>2018</v>
    </spb>
    <spb s="0">
      <v xml:space="preserve">Wikipedia	</v>
      <v xml:space="preserve">CC BY-SA 3.0	</v>
      <v xml:space="preserve">https://en.wikipedia.org/wiki/Perak	</v>
      <v xml:space="preserve">https://creativecommons.org/licenses/by-sa/3.0	</v>
    </spb>
    <spb s="0">
      <v xml:space="preserve">Wikipedia	</v>
      <v xml:space="preserve">CC-BY-SA	</v>
      <v xml:space="preserve">http://en.wikipedia.org/wiki/Perak	</v>
      <v xml:space="preserve">http://creativecommons.org/licenses/by-sa/3.0/	</v>
    </spb>
    <spb s="1">
      <v>60</v>
      <v>60</v>
      <v>61</v>
      <v>60</v>
      <v>60</v>
      <v>61</v>
      <v>60</v>
      <v>60</v>
      <v>60</v>
    </spb>
    <spb s="0">
      <v xml:space="preserve">Wikipedia	</v>
      <v xml:space="preserve">CC BY-SA 3.0	</v>
      <v xml:space="preserve">https://en.wikipedia.org/wiki/Perlis	</v>
      <v xml:space="preserve">https://creativecommons.org/licenses/by-sa/3.0	</v>
    </spb>
    <spb s="0">
      <v xml:space="preserve">Wikipedia	</v>
      <v xml:space="preserve">CC-BY-SA	</v>
      <v xml:space="preserve">http://en.wikipedia.org/wiki/Perlis	</v>
      <v xml:space="preserve">http://creativecommons.org/licenses/by-sa/3.0/	</v>
    </spb>
    <spb s="1">
      <v>63</v>
      <v>63</v>
      <v>63</v>
      <v>63</v>
      <v>63</v>
      <v>64</v>
      <v>63</v>
      <v>63</v>
      <v>63</v>
    </spb>
    <spb s="7">
      <v>square km</v>
      <v>2017</v>
    </spb>
    <spb s="0">
      <v xml:space="preserve">Wikipedia	</v>
      <v xml:space="preserve">CC BY-SA 3.0	</v>
      <v xml:space="preserve">https://en.wikipedia.org/wiki/Penang	</v>
      <v xml:space="preserve">https://creativecommons.org/licenses/by-sa/3.0	</v>
    </spb>
    <spb s="0">
      <v xml:space="preserve">Wikipedia	</v>
      <v xml:space="preserve">CC-BY-SA	</v>
      <v xml:space="preserve">http://en.wikipedia.org/wiki/Penang	</v>
      <v xml:space="preserve">http://creativecommons.org/licenses/by-sa/3.0/	</v>
    </spb>
    <spb s="1">
      <v>67</v>
      <v>67</v>
      <v>67</v>
      <v>67</v>
      <v>67</v>
      <v>68</v>
      <v>67</v>
      <v>67</v>
      <v>67</v>
    </spb>
    <spb s="0">
      <v xml:space="preserve">Wikipedia	</v>
      <v xml:space="preserve">CC BY-SA 3.0	</v>
      <v xml:space="preserve">https://en.wikipedia.org/wiki/Sabah	</v>
      <v xml:space="preserve">https://creativecommons.org/licenses/by-sa/3.0	</v>
    </spb>
    <spb s="0">
      <v xml:space="preserve">Wikipedia	</v>
      <v xml:space="preserve">CC-BY-SA	</v>
      <v xml:space="preserve">http://en.wikipedia.org/wiki/Sabah	</v>
      <v xml:space="preserve">http://creativecommons.org/licenses/by-sa/3.0/	</v>
    </spb>
    <spb s="1">
      <v>70</v>
      <v>70</v>
      <v>70</v>
      <v>70</v>
      <v>70</v>
      <v>71</v>
      <v>70</v>
      <v>70</v>
      <v>70</v>
    </spb>
    <spb s="2">
      <v>5</v>
      <v>Name</v>
      <v>LearnMoreOnLink</v>
    </spb>
    <spb s="7">
      <v>square km</v>
      <v>2021</v>
    </spb>
    <spb s="0">
      <v xml:space="preserve">Wikipedia	</v>
      <v xml:space="preserve">CC BY-SA 3.0	</v>
      <v xml:space="preserve">https://en.wikipedia.org/wiki/Sarawak	</v>
      <v xml:space="preserve">https://creativecommons.org/licenses/by-sa/3.0	</v>
    </spb>
    <spb s="0">
      <v xml:space="preserve">Wikipedia	</v>
      <v xml:space="preserve">CC-BY-SA	</v>
      <v xml:space="preserve">http://en.wikipedia.org/wiki/Sarawak	</v>
      <v xml:space="preserve">http://creativecommons.org/licenses/by-sa/3.0/	</v>
    </spb>
    <spb s="1">
      <v>75</v>
      <v>75</v>
      <v>75</v>
      <v>75</v>
      <v>75</v>
      <v>76</v>
      <v>75</v>
      <v>75</v>
      <v>75</v>
    </spb>
    <spb s="0">
      <v xml:space="preserve">Wikipedia	</v>
      <v xml:space="preserve">CC BY-SA 3.0	</v>
      <v xml:space="preserve">https://en.wikipedia.org/wiki/Selangor	</v>
      <v xml:space="preserve">https://creativecommons.org/licenses/by-sa/3.0	</v>
    </spb>
    <spb s="0">
      <v xml:space="preserve">Wikipedia	</v>
      <v xml:space="preserve">CC-BY-SA	</v>
      <v xml:space="preserve">http://en.wikipedia.org/wiki/Selangor	</v>
      <v xml:space="preserve">http://creativecommons.org/licenses/by-sa/3.0/	</v>
    </spb>
    <spb s="1">
      <v>78</v>
      <v>78</v>
      <v>78</v>
      <v>78</v>
      <v>78</v>
      <v>79</v>
      <v>78</v>
      <v>78</v>
      <v>78</v>
    </spb>
    <spb s="0">
      <v xml:space="preserve">Wikipedia	</v>
      <v xml:space="preserve">CC BY-SA 3.0	</v>
      <v xml:space="preserve">https://en.wikipedia.org/wiki/Terengganu	</v>
      <v xml:space="preserve">https://creativecommons.org/licenses/by-sa/3.0	</v>
    </spb>
    <spb s="0">
      <v xml:space="preserve">Wikipedia	</v>
      <v xml:space="preserve">CC-BY-SA	</v>
      <v xml:space="preserve">http://en.wikipedia.org/wiki/Terengganu	</v>
      <v xml:space="preserve">http://creativecommons.org/licenses/by-sa/3.0/	</v>
    </spb>
    <spb s="1">
      <v>81</v>
      <v>81</v>
      <v>81</v>
      <v>81</v>
      <v>81</v>
      <v>82</v>
      <v>81</v>
      <v>81</v>
      <v>81</v>
    </spb>
    <spb s="0">
      <v xml:space="preserve">Wikipedia	</v>
      <v xml:space="preserve">CC BY-SA 3.0	</v>
      <v xml:space="preserve">https://en.wikipedia.org/wiki/Labuan	</v>
      <v xml:space="preserve">https://creativecommons.org/licenses/by-sa/3.0	</v>
    </spb>
    <spb s="0">
      <v xml:space="preserve">Wikipedia	</v>
      <v xml:space="preserve">CC-BY-SA	</v>
      <v xml:space="preserve">http://en.wikipedia.org/wiki/Labuan	</v>
      <v xml:space="preserve">http://creativecommons.org/licenses/by-sa/3.0/	</v>
    </spb>
    <spb s="1">
      <v>84</v>
      <v>84</v>
      <v>84</v>
      <v>84</v>
      <v>84</v>
      <v>85</v>
      <v>84</v>
      <v>84</v>
      <v>84</v>
    </spb>
    <spb s="0">
      <v xml:space="preserve">Wikipedia	</v>
      <v xml:space="preserve">CC BY-SA 3.0	</v>
      <v xml:space="preserve">https://en.wikipedia.org/wiki/Putrajaya	</v>
      <v xml:space="preserve">https://creativecommons.org/licenses/by-sa/3.0	</v>
    </spb>
    <spb s="0">
      <v xml:space="preserve">Wikipedia	</v>
      <v xml:space="preserve">CC-BY-SA	</v>
      <v xml:space="preserve">http://en.wikipedia.org/wiki/Putrajaya	</v>
      <v xml:space="preserve">http://creativecommons.org/licenses/by-sa/3.0/	</v>
    </spb>
    <spb s="11">
      <v>87</v>
      <v>87</v>
      <v>87</v>
      <v>87</v>
      <v>87</v>
      <v>88</v>
      <v>87</v>
    </spb>
    <spb s="2">
      <v>6</v>
      <v>Name</v>
      <v>LearnMoreOnLink</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A3FE815-D5B6-A449-B822-DFE97668B665}" sourceName="Year">
  <pivotTables>
    <pivotTable tabId="8" name="PivotTable6"/>
  </pivotTables>
  <data>
    <tabular pivotCacheId="1430202306">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74C0850-D08B-5A4F-AAF6-BDD5E2F5892F}" sourceName="Year">
  <pivotTables>
    <pivotTable tabId="8" name="Employer_Vacanicies"/>
    <pivotTable tabId="8" name="PivotTable11"/>
  </pivotTables>
  <data>
    <tabular pivotCacheId="1602218283">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8FE50B7-9EC7-FC44-B59F-BCF756FC5852}" cache="Slicer_Year1"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013394F-2BFD-5F44-9F67-5EEC5C8F0FC6}" cache="Slicer_Year" caption="Year" rowHeight="251883"/>
  <slicer name="Year 2" xr10:uid="{22B7CA3C-BD16-F64B-8247-85368B86F6CA}" cache="Slicer_Year1" caption="Year" startItem="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B9F53-2A87-B648-8A02-84568450E366}" name="Table3" displayName="Table3" ref="G1:H10" totalsRowShown="0">
  <autoFilter ref="G1:H10" xr:uid="{93CB9F53-2A87-B648-8A02-84568450E366}"/>
  <tableColumns count="2">
    <tableColumn id="1" xr3:uid="{353DED94-9001-1841-95BA-5FFEE6375C75}" name="Year"/>
    <tableColumn id="2" xr3:uid="{AD255F93-2619-074A-810D-CC7AE325774A}" name="Total">
      <calculatedColumnFormula>SUMIF($A$2:$A$152,G2,$C$2:$C$152)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AC36A-A69C-EC4A-94BA-936E17E76237}" name="Table2" displayName="Table2" ref="A1:D145" totalsRowShown="0">
  <autoFilter ref="A1:D145" xr:uid="{763AC36A-A69C-EC4A-94BA-936E17E76237}"/>
  <tableColumns count="4">
    <tableColumn id="1" xr3:uid="{8F92D418-196A-CB44-8753-A7A2CDD61AFC}" name="Year"/>
    <tableColumn id="2" xr3:uid="{D4D7EE1C-8B91-AC4C-9B1F-E44E273F7836}" name="State"/>
    <tableColumn id="3" xr3:uid="{1880CFF1-D55D-B146-A220-A1E20E45175D}" name="Total"/>
    <tableColumn id="4" xr3:uid="{A03D4E52-490E-6B40-882A-36BB77A19EF9}" name="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9BD413-9140-DC43-BC67-0C4C1013DA89}" name="Table4" displayName="Table4" ref="A1:L41" totalsRowCount="1" headerRowDxfId="25" tableBorderDxfId="24" headerRowCellStyle="Normal_18.Jadual A3.20,1.8,2.5">
  <autoFilter ref="A1:L40" xr:uid="{0B9BD413-9140-DC43-BC67-0C4C1013DA89}"/>
  <tableColumns count="12">
    <tableColumn id="1" xr3:uid="{12746129-3EB4-8941-8618-1150569D8727}" name="Tahun        " dataDxfId="23" totalsRowDxfId="11"/>
    <tableColumn id="2" xr3:uid="{907BD039-98F5-4947-A005-B3E4F6F5D8A0}" name="Jumlah2                     " dataDxfId="22" totalsRowDxfId="10" dataCellStyle="Comma" totalsRowCellStyle="Comma"/>
    <tableColumn id="3" xr3:uid="{1C5AB328-BA7D-254A-82AE-C6B0A49A3A52}" name="UPSR/UPSRA atau yang  setaraf                                       " dataDxfId="21" totalsRowDxfId="9" dataCellStyle="Comma" totalsRowCellStyle="Comma"/>
    <tableColumn id="4" xr3:uid="{49452946-09D3-E24D-A5E3-445B52918BD5}" name="PT3/PMR/SRP/_x000a_LCE/SRA atau yang setaraf                                             " dataDxfId="20" totalsRowDxfId="8" dataCellStyle="Comma" totalsRowCellStyle="Comma"/>
    <tableColumn id="5" xr3:uid="{8FC1FDD6-DF6B-0A40-971D-640892BF2DF5}" name="SPM atau yang setaraf                                    " dataDxfId="19" totalsRowDxfId="7"/>
    <tableColumn id="6" xr3:uid="{90B1D2DB-F05F-8F4F-97D6-2C5500F59E97}" name="STPM atau yang setaraf                                     " dataDxfId="18" totalsRowDxfId="6"/>
    <tableColumn id="7" xr3:uid="{75EDDDF7-314F-BD4E-84E1-E29796C44122}" name="Sijil3             " dataDxfId="17" totalsRowDxfId="5"/>
    <tableColumn id="8" xr3:uid="{E4B465C9-6334-CF4F-9758-78E86663322C}" name="Diploma" dataDxfId="16" totalsRowDxfId="4"/>
    <tableColumn id="9" xr3:uid="{EB07BD5E-897C-6446-A938-AF9B2EB1FE43}" name="Ijazah " dataDxfId="15" totalsRowDxfId="3"/>
    <tableColumn id="10" xr3:uid="{7FE37739-A9B9-4D44-BC1F-1D38361C476C}" name="Sijil agama4               " dataDxfId="14" totalsRowDxfId="2"/>
    <tableColumn id="11" xr3:uid="{EEDF25CE-7E68-A743-87D6-00B4E1AA85AE}" name="Tiada sijil                              " dataDxfId="13" totalsRowDxfId="1"/>
    <tableColumn id="12" xr3:uid="{47BDF17E-8193-334E-96B6-E4451F32B74E}" name="Tidak berkenaan               " dataDxfId="12"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95032-3DB1-694D-B47F-68356833C6C7}">
  <dimension ref="A1:K23"/>
  <sheetViews>
    <sheetView workbookViewId="0">
      <selection activeCell="B13" sqref="B13"/>
    </sheetView>
  </sheetViews>
  <sheetFormatPr baseColWidth="10" defaultRowHeight="16" x14ac:dyDescent="0.2"/>
  <cols>
    <col min="1" max="1" width="67.1640625" bestFit="1" customWidth="1"/>
    <col min="2" max="2" width="9.83203125" bestFit="1" customWidth="1"/>
    <col min="3" max="3" width="12.5" bestFit="1" customWidth="1"/>
    <col min="4" max="4" width="33.33203125" bestFit="1" customWidth="1"/>
    <col min="5" max="5" width="22.1640625" bestFit="1" customWidth="1"/>
    <col min="6" max="6" width="23.5" bestFit="1" customWidth="1"/>
    <col min="7" max="7" width="49.6640625" bestFit="1" customWidth="1"/>
    <col min="8" max="8" width="28.1640625" bestFit="1" customWidth="1"/>
    <col min="9" max="9" width="37" bestFit="1" customWidth="1"/>
    <col min="10" max="10" width="21.83203125" bestFit="1" customWidth="1"/>
    <col min="11" max="11" width="5.83203125" bestFit="1" customWidth="1"/>
  </cols>
  <sheetData>
    <row r="1" spans="1:11" x14ac:dyDescent="0.2">
      <c r="A1" s="1" t="s">
        <v>0</v>
      </c>
    </row>
    <row r="2" spans="1:11" x14ac:dyDescent="0.2">
      <c r="A2" s="2" t="s">
        <v>32</v>
      </c>
      <c r="B2" s="2" t="s">
        <v>2</v>
      </c>
      <c r="C2" s="2" t="s">
        <v>3</v>
      </c>
      <c r="D2" s="2" t="s">
        <v>4</v>
      </c>
      <c r="E2" s="2" t="s">
        <v>5</v>
      </c>
      <c r="F2" s="2" t="s">
        <v>6</v>
      </c>
      <c r="G2" s="2" t="s">
        <v>7</v>
      </c>
      <c r="H2" s="2" t="s">
        <v>8</v>
      </c>
      <c r="I2" s="2" t="s">
        <v>9</v>
      </c>
      <c r="J2" s="2" t="s">
        <v>10</v>
      </c>
      <c r="K2" s="2" t="s">
        <v>11</v>
      </c>
    </row>
    <row r="3" spans="1:11" x14ac:dyDescent="0.2">
      <c r="A3" t="s">
        <v>12</v>
      </c>
      <c r="B3">
        <v>620</v>
      </c>
      <c r="C3">
        <v>450</v>
      </c>
      <c r="D3">
        <v>250</v>
      </c>
      <c r="E3">
        <v>178</v>
      </c>
      <c r="F3">
        <v>203</v>
      </c>
      <c r="G3">
        <v>203</v>
      </c>
      <c r="H3">
        <v>150</v>
      </c>
      <c r="I3">
        <v>177</v>
      </c>
      <c r="J3">
        <v>84</v>
      </c>
      <c r="K3">
        <v>220</v>
      </c>
    </row>
    <row r="4" spans="1:11" x14ac:dyDescent="0.2">
      <c r="A4" t="s">
        <v>13</v>
      </c>
      <c r="B4">
        <v>500</v>
      </c>
      <c r="C4">
        <v>306</v>
      </c>
      <c r="D4">
        <v>327</v>
      </c>
      <c r="E4">
        <v>200</v>
      </c>
      <c r="F4">
        <v>230</v>
      </c>
      <c r="G4">
        <v>133</v>
      </c>
      <c r="H4">
        <v>179</v>
      </c>
      <c r="I4">
        <v>220</v>
      </c>
      <c r="J4">
        <v>107</v>
      </c>
      <c r="K4">
        <v>250</v>
      </c>
    </row>
    <row r="5" spans="1:11" x14ac:dyDescent="0.2">
      <c r="A5" t="s">
        <v>14</v>
      </c>
      <c r="B5">
        <v>607</v>
      </c>
      <c r="C5">
        <v>266</v>
      </c>
      <c r="D5">
        <v>200</v>
      </c>
      <c r="E5">
        <v>151</v>
      </c>
      <c r="F5">
        <v>347</v>
      </c>
      <c r="G5">
        <v>150</v>
      </c>
      <c r="H5">
        <v>185</v>
      </c>
      <c r="I5">
        <v>166</v>
      </c>
      <c r="J5">
        <v>133</v>
      </c>
      <c r="K5">
        <v>237</v>
      </c>
    </row>
    <row r="6" spans="1:11" x14ac:dyDescent="0.2">
      <c r="A6" t="s">
        <v>15</v>
      </c>
      <c r="B6">
        <v>800</v>
      </c>
      <c r="C6">
        <v>94</v>
      </c>
      <c r="D6">
        <v>100</v>
      </c>
      <c r="E6">
        <v>150</v>
      </c>
      <c r="F6">
        <v>40</v>
      </c>
      <c r="G6" t="s">
        <v>1</v>
      </c>
      <c r="H6">
        <v>248</v>
      </c>
      <c r="I6">
        <v>119</v>
      </c>
      <c r="J6">
        <v>22</v>
      </c>
      <c r="K6">
        <v>187</v>
      </c>
    </row>
    <row r="7" spans="1:11" x14ac:dyDescent="0.2">
      <c r="A7" t="s">
        <v>16</v>
      </c>
      <c r="B7">
        <v>500</v>
      </c>
      <c r="C7">
        <v>233</v>
      </c>
      <c r="D7">
        <v>190</v>
      </c>
      <c r="E7">
        <v>100</v>
      </c>
      <c r="F7">
        <v>524</v>
      </c>
      <c r="G7" t="s">
        <v>1</v>
      </c>
      <c r="H7">
        <v>100</v>
      </c>
      <c r="I7">
        <v>200</v>
      </c>
      <c r="J7">
        <v>85</v>
      </c>
      <c r="K7">
        <v>217</v>
      </c>
    </row>
    <row r="8" spans="1:11" x14ac:dyDescent="0.2">
      <c r="A8" t="s">
        <v>17</v>
      </c>
      <c r="B8">
        <v>925</v>
      </c>
      <c r="C8">
        <v>433</v>
      </c>
      <c r="D8">
        <v>400</v>
      </c>
      <c r="E8">
        <v>250</v>
      </c>
      <c r="F8">
        <v>300</v>
      </c>
      <c r="G8">
        <v>132</v>
      </c>
      <c r="H8">
        <v>273</v>
      </c>
      <c r="I8">
        <v>270</v>
      </c>
      <c r="J8">
        <v>200</v>
      </c>
      <c r="K8">
        <v>383</v>
      </c>
    </row>
    <row r="9" spans="1:11" x14ac:dyDescent="0.2">
      <c r="A9" t="s">
        <v>18</v>
      </c>
      <c r="B9">
        <v>546</v>
      </c>
      <c r="C9">
        <v>286</v>
      </c>
      <c r="D9">
        <v>219</v>
      </c>
      <c r="E9">
        <v>200</v>
      </c>
      <c r="F9">
        <v>220</v>
      </c>
      <c r="G9">
        <v>17</v>
      </c>
      <c r="H9">
        <v>205</v>
      </c>
      <c r="I9">
        <v>176</v>
      </c>
      <c r="J9">
        <v>150</v>
      </c>
      <c r="K9">
        <v>260</v>
      </c>
    </row>
    <row r="10" spans="1:11" x14ac:dyDescent="0.2">
      <c r="A10" t="s">
        <v>19</v>
      </c>
      <c r="B10">
        <v>700</v>
      </c>
      <c r="C10">
        <v>310</v>
      </c>
      <c r="D10">
        <v>300</v>
      </c>
      <c r="E10">
        <v>238</v>
      </c>
      <c r="F10">
        <v>388</v>
      </c>
      <c r="H10">
        <v>290</v>
      </c>
      <c r="I10">
        <v>350</v>
      </c>
      <c r="J10">
        <v>200</v>
      </c>
      <c r="K10">
        <v>338</v>
      </c>
    </row>
    <row r="11" spans="1:11" x14ac:dyDescent="0.2">
      <c r="A11" t="s">
        <v>20</v>
      </c>
      <c r="B11">
        <v>380</v>
      </c>
      <c r="C11">
        <v>396</v>
      </c>
      <c r="D11">
        <v>127</v>
      </c>
      <c r="E11">
        <v>200</v>
      </c>
      <c r="F11">
        <v>168</v>
      </c>
      <c r="H11">
        <v>171</v>
      </c>
      <c r="I11">
        <v>300</v>
      </c>
      <c r="J11">
        <v>200</v>
      </c>
      <c r="K11">
        <v>250</v>
      </c>
    </row>
    <row r="12" spans="1:11" x14ac:dyDescent="0.2">
      <c r="A12" t="s">
        <v>21</v>
      </c>
      <c r="B12">
        <v>800</v>
      </c>
      <c r="C12">
        <v>300</v>
      </c>
      <c r="D12">
        <v>279</v>
      </c>
      <c r="E12">
        <v>200</v>
      </c>
      <c r="F12">
        <v>300</v>
      </c>
      <c r="H12">
        <v>300</v>
      </c>
      <c r="I12">
        <v>116</v>
      </c>
      <c r="J12">
        <v>257</v>
      </c>
      <c r="K12">
        <v>388</v>
      </c>
    </row>
    <row r="13" spans="1:11" x14ac:dyDescent="0.2">
      <c r="A13" t="s">
        <v>22</v>
      </c>
      <c r="B13">
        <v>1.17</v>
      </c>
      <c r="C13">
        <v>400</v>
      </c>
      <c r="D13">
        <v>179</v>
      </c>
      <c r="E13">
        <v>300</v>
      </c>
      <c r="F13">
        <v>205</v>
      </c>
      <c r="G13">
        <v>300</v>
      </c>
      <c r="H13">
        <v>300</v>
      </c>
      <c r="I13">
        <v>300</v>
      </c>
      <c r="J13">
        <v>300</v>
      </c>
      <c r="K13">
        <v>400</v>
      </c>
    </row>
    <row r="14" spans="1:11" x14ac:dyDescent="0.2">
      <c r="A14" t="s">
        <v>23</v>
      </c>
      <c r="B14">
        <v>701</v>
      </c>
      <c r="C14">
        <v>491</v>
      </c>
      <c r="D14">
        <v>300</v>
      </c>
      <c r="E14">
        <v>200</v>
      </c>
      <c r="F14">
        <v>234</v>
      </c>
      <c r="G14">
        <v>497</v>
      </c>
      <c r="H14">
        <v>300</v>
      </c>
      <c r="I14">
        <v>211</v>
      </c>
      <c r="J14">
        <v>200</v>
      </c>
      <c r="K14">
        <v>340</v>
      </c>
    </row>
    <row r="15" spans="1:11" x14ac:dyDescent="0.2">
      <c r="A15" t="s">
        <v>24</v>
      </c>
      <c r="B15">
        <v>700</v>
      </c>
      <c r="C15">
        <v>375</v>
      </c>
      <c r="D15">
        <v>316</v>
      </c>
      <c r="E15">
        <v>240</v>
      </c>
      <c r="F15">
        <v>620</v>
      </c>
      <c r="G15">
        <v>180</v>
      </c>
      <c r="H15">
        <v>200</v>
      </c>
      <c r="I15">
        <v>200</v>
      </c>
      <c r="J15">
        <v>279</v>
      </c>
      <c r="K15">
        <v>350</v>
      </c>
    </row>
    <row r="16" spans="1:11" x14ac:dyDescent="0.2">
      <c r="A16" t="s">
        <v>25</v>
      </c>
      <c r="B16">
        <v>600</v>
      </c>
      <c r="C16">
        <v>334</v>
      </c>
      <c r="D16">
        <v>290</v>
      </c>
      <c r="E16">
        <v>250</v>
      </c>
      <c r="F16">
        <v>350</v>
      </c>
      <c r="H16">
        <v>250</v>
      </c>
      <c r="I16">
        <v>253</v>
      </c>
      <c r="J16">
        <v>101</v>
      </c>
      <c r="K16">
        <v>320</v>
      </c>
    </row>
    <row r="17" spans="1:11" x14ac:dyDescent="0.2">
      <c r="A17" t="s">
        <v>26</v>
      </c>
      <c r="B17">
        <v>768</v>
      </c>
      <c r="C17">
        <v>817</v>
      </c>
      <c r="D17">
        <v>200</v>
      </c>
      <c r="E17">
        <v>175</v>
      </c>
      <c r="F17">
        <v>378</v>
      </c>
      <c r="H17">
        <v>225</v>
      </c>
      <c r="I17">
        <v>278</v>
      </c>
      <c r="J17">
        <v>150</v>
      </c>
      <c r="K17">
        <v>300</v>
      </c>
    </row>
    <row r="18" spans="1:11" x14ac:dyDescent="0.2">
      <c r="A18" t="s">
        <v>27</v>
      </c>
      <c r="B18">
        <v>730</v>
      </c>
      <c r="C18">
        <v>281</v>
      </c>
      <c r="D18">
        <v>320</v>
      </c>
      <c r="E18">
        <v>188</v>
      </c>
      <c r="F18">
        <v>225</v>
      </c>
      <c r="G18">
        <v>205</v>
      </c>
      <c r="H18">
        <v>150</v>
      </c>
      <c r="I18">
        <v>225</v>
      </c>
      <c r="J18">
        <v>148</v>
      </c>
      <c r="K18">
        <v>287</v>
      </c>
    </row>
    <row r="19" spans="1:11" x14ac:dyDescent="0.2">
      <c r="A19" t="s">
        <v>28</v>
      </c>
      <c r="B19">
        <v>500</v>
      </c>
      <c r="C19">
        <v>402</v>
      </c>
      <c r="D19">
        <v>215</v>
      </c>
      <c r="E19">
        <v>190</v>
      </c>
      <c r="F19">
        <v>133</v>
      </c>
      <c r="H19">
        <v>150</v>
      </c>
      <c r="I19">
        <v>165</v>
      </c>
      <c r="J19">
        <v>150</v>
      </c>
      <c r="K19">
        <v>230</v>
      </c>
    </row>
    <row r="20" spans="1:11" x14ac:dyDescent="0.2">
      <c r="A20" t="s">
        <v>29</v>
      </c>
      <c r="B20">
        <v>614</v>
      </c>
      <c r="C20">
        <v>310</v>
      </c>
      <c r="D20">
        <v>191</v>
      </c>
      <c r="E20">
        <v>167</v>
      </c>
      <c r="F20">
        <v>189</v>
      </c>
      <c r="G20">
        <v>152</v>
      </c>
      <c r="H20">
        <v>150</v>
      </c>
      <c r="I20">
        <v>177</v>
      </c>
      <c r="J20">
        <v>123</v>
      </c>
      <c r="K20">
        <v>230</v>
      </c>
    </row>
    <row r="21" spans="1:11" x14ac:dyDescent="0.2">
      <c r="A21" t="s">
        <v>30</v>
      </c>
      <c r="B21">
        <v>826</v>
      </c>
      <c r="C21">
        <v>370</v>
      </c>
      <c r="D21">
        <v>315</v>
      </c>
      <c r="E21">
        <v>300</v>
      </c>
      <c r="F21">
        <v>515</v>
      </c>
      <c r="H21">
        <v>230</v>
      </c>
      <c r="I21">
        <v>252</v>
      </c>
      <c r="J21">
        <v>125</v>
      </c>
      <c r="K21">
        <v>375</v>
      </c>
    </row>
    <row r="22" spans="1:11" x14ac:dyDescent="0.2">
      <c r="A22" t="s">
        <v>31</v>
      </c>
      <c r="B22">
        <v>800</v>
      </c>
      <c r="E22">
        <v>350</v>
      </c>
      <c r="I22">
        <v>300</v>
      </c>
      <c r="K22">
        <v>325</v>
      </c>
    </row>
    <row r="23" spans="1:11" x14ac:dyDescent="0.2">
      <c r="A23" t="s">
        <v>11</v>
      </c>
      <c r="B23">
        <v>600</v>
      </c>
      <c r="C23">
        <v>321</v>
      </c>
      <c r="D23">
        <v>271</v>
      </c>
      <c r="E23">
        <v>200</v>
      </c>
      <c r="F23">
        <v>250</v>
      </c>
      <c r="G23">
        <v>175</v>
      </c>
      <c r="H23">
        <v>200</v>
      </c>
      <c r="I23">
        <v>198</v>
      </c>
      <c r="J23">
        <v>150</v>
      </c>
      <c r="K23">
        <v>283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8990-5048-AD4F-B91B-C219830FA2CC}">
  <dimension ref="A1:L43"/>
  <sheetViews>
    <sheetView topLeftCell="A8" zoomScale="75" zoomScaleNormal="75" workbookViewId="0">
      <selection activeCell="B43" sqref="B43"/>
    </sheetView>
  </sheetViews>
  <sheetFormatPr baseColWidth="10" defaultRowHeight="16" x14ac:dyDescent="0.2"/>
  <cols>
    <col min="1" max="1" width="19.33203125" customWidth="1"/>
    <col min="2" max="2" width="20.33203125" customWidth="1"/>
    <col min="3" max="3" width="48.1640625" customWidth="1"/>
    <col min="4" max="4" width="21.1640625" customWidth="1"/>
    <col min="5" max="5" width="39.1640625" customWidth="1"/>
    <col min="6" max="6" width="40.5" customWidth="1"/>
    <col min="7" max="7" width="13.6640625" customWidth="1"/>
    <col min="10" max="10" width="20.5" customWidth="1"/>
    <col min="11" max="11" width="26.1640625" customWidth="1"/>
    <col min="12" max="12" width="24.5" customWidth="1"/>
  </cols>
  <sheetData>
    <row r="1" spans="1:12" ht="46" x14ac:dyDescent="0.2">
      <c r="A1" s="49" t="s">
        <v>170</v>
      </c>
      <c r="B1" s="18" t="s">
        <v>148</v>
      </c>
      <c r="C1" s="18" t="s">
        <v>149</v>
      </c>
      <c r="D1" s="18" t="s">
        <v>150</v>
      </c>
      <c r="E1" s="18" t="s">
        <v>151</v>
      </c>
      <c r="F1" s="19" t="s">
        <v>152</v>
      </c>
      <c r="G1" s="18" t="s">
        <v>153</v>
      </c>
      <c r="H1" s="20" t="s">
        <v>154</v>
      </c>
      <c r="I1" s="21" t="s">
        <v>155</v>
      </c>
      <c r="J1" s="18" t="s">
        <v>156</v>
      </c>
      <c r="K1" s="22" t="s">
        <v>157</v>
      </c>
      <c r="L1" s="45" t="s">
        <v>158</v>
      </c>
    </row>
    <row r="2" spans="1:12" ht="58" customHeight="1" thickBot="1" x14ac:dyDescent="0.25">
      <c r="A2" s="50" t="s">
        <v>169</v>
      </c>
      <c r="B2" s="23" t="s">
        <v>52</v>
      </c>
      <c r="C2" s="23" t="s">
        <v>159</v>
      </c>
      <c r="D2" s="23" t="s">
        <v>160</v>
      </c>
      <c r="E2" s="23" t="s">
        <v>161</v>
      </c>
      <c r="F2" s="24" t="s">
        <v>162</v>
      </c>
      <c r="G2" s="23" t="s">
        <v>163</v>
      </c>
      <c r="H2" s="25" t="s">
        <v>154</v>
      </c>
      <c r="I2" s="26" t="s">
        <v>164</v>
      </c>
      <c r="J2" s="23" t="s">
        <v>165</v>
      </c>
      <c r="K2" s="27" t="s">
        <v>166</v>
      </c>
      <c r="L2" s="46" t="s">
        <v>167</v>
      </c>
    </row>
    <row r="3" spans="1:12" ht="17" hidden="1" thickBot="1" x14ac:dyDescent="0.25">
      <c r="A3" s="50"/>
      <c r="B3" s="29">
        <v>5431.4</v>
      </c>
      <c r="C3" s="30" t="s">
        <v>168</v>
      </c>
      <c r="D3" s="31">
        <v>502.4</v>
      </c>
      <c r="E3" s="32">
        <v>671</v>
      </c>
      <c r="F3" s="32">
        <v>52.9</v>
      </c>
      <c r="G3" s="30" t="s">
        <v>168</v>
      </c>
      <c r="H3" s="32">
        <v>138</v>
      </c>
      <c r="I3" s="33">
        <v>93.8</v>
      </c>
      <c r="J3" s="34">
        <v>7.9</v>
      </c>
      <c r="K3" s="33">
        <v>3135.4</v>
      </c>
      <c r="L3" s="47">
        <v>829.5</v>
      </c>
    </row>
    <row r="4" spans="1:12" x14ac:dyDescent="0.2">
      <c r="A4" s="43">
        <v>1982</v>
      </c>
      <c r="B4" s="29">
        <v>5671.8</v>
      </c>
      <c r="C4" s="30" t="s">
        <v>168</v>
      </c>
      <c r="D4" s="31">
        <v>528.70000000000005</v>
      </c>
      <c r="E4" s="33">
        <v>750.1</v>
      </c>
      <c r="F4" s="32">
        <v>61.7</v>
      </c>
      <c r="G4" s="30" t="s">
        <v>168</v>
      </c>
      <c r="H4" s="32">
        <v>137.1</v>
      </c>
      <c r="I4" s="33">
        <v>90.2</v>
      </c>
      <c r="J4" s="34">
        <v>11</v>
      </c>
      <c r="K4" s="33">
        <v>3274.4</v>
      </c>
      <c r="L4" s="47">
        <v>818.6</v>
      </c>
    </row>
    <row r="5" spans="1:12" x14ac:dyDescent="0.2">
      <c r="A5" s="43">
        <v>1983</v>
      </c>
      <c r="B5" s="29">
        <v>5862.5</v>
      </c>
      <c r="C5" s="30" t="s">
        <v>168</v>
      </c>
      <c r="D5" s="31">
        <v>605.20000000000005</v>
      </c>
      <c r="E5" s="32">
        <v>869.4</v>
      </c>
      <c r="F5" s="32">
        <v>72.3</v>
      </c>
      <c r="G5" s="30" t="s">
        <v>168</v>
      </c>
      <c r="H5" s="32">
        <v>143.1</v>
      </c>
      <c r="I5" s="33">
        <v>114.4</v>
      </c>
      <c r="J5" s="34">
        <v>7</v>
      </c>
      <c r="K5" s="33">
        <v>3209.2</v>
      </c>
      <c r="L5" s="47">
        <v>841.4</v>
      </c>
    </row>
    <row r="6" spans="1:12" x14ac:dyDescent="0.2">
      <c r="A6" s="43">
        <v>1984</v>
      </c>
      <c r="B6" s="29">
        <v>5990.1</v>
      </c>
      <c r="C6" s="30" t="s">
        <v>168</v>
      </c>
      <c r="D6" s="31">
        <v>587.70000000000005</v>
      </c>
      <c r="E6" s="32">
        <v>905.2</v>
      </c>
      <c r="F6" s="32">
        <v>77.900000000000006</v>
      </c>
      <c r="G6" s="30" t="s">
        <v>168</v>
      </c>
      <c r="H6" s="32">
        <v>155.19999999999999</v>
      </c>
      <c r="I6" s="33">
        <v>126.6</v>
      </c>
      <c r="J6" s="34">
        <v>9.8000000000000007</v>
      </c>
      <c r="K6" s="33">
        <v>3322.1</v>
      </c>
      <c r="L6" s="47">
        <v>805.2</v>
      </c>
    </row>
    <row r="7" spans="1:12" x14ac:dyDescent="0.2">
      <c r="A7" s="43">
        <v>1985</v>
      </c>
      <c r="B7" s="29">
        <v>6222.1</v>
      </c>
      <c r="C7" s="30" t="s">
        <v>168</v>
      </c>
      <c r="D7" s="31">
        <v>590.4</v>
      </c>
      <c r="E7" s="32">
        <v>1017.8</v>
      </c>
      <c r="F7" s="32">
        <v>99.3</v>
      </c>
      <c r="G7" s="30" t="s">
        <v>168</v>
      </c>
      <c r="H7" s="32">
        <v>168.7</v>
      </c>
      <c r="I7" s="33">
        <v>136</v>
      </c>
      <c r="J7" s="34">
        <v>8.5</v>
      </c>
      <c r="K7" s="33">
        <v>3429.8</v>
      </c>
      <c r="L7" s="47">
        <v>771.5</v>
      </c>
    </row>
    <row r="8" spans="1:12" x14ac:dyDescent="0.2">
      <c r="A8" s="43">
        <v>1986</v>
      </c>
      <c r="B8" s="29">
        <v>6456.8</v>
      </c>
      <c r="C8" s="30" t="s">
        <v>168</v>
      </c>
      <c r="D8" s="31">
        <v>643</v>
      </c>
      <c r="E8" s="32">
        <v>1081.4000000000001</v>
      </c>
      <c r="F8" s="32">
        <v>120.5</v>
      </c>
      <c r="G8" s="30" t="s">
        <v>168</v>
      </c>
      <c r="H8" s="32">
        <v>173</v>
      </c>
      <c r="I8" s="33">
        <v>147.19999999999999</v>
      </c>
      <c r="J8" s="34">
        <v>7.4</v>
      </c>
      <c r="K8" s="33">
        <v>3515.4</v>
      </c>
      <c r="L8" s="47">
        <v>768.7</v>
      </c>
    </row>
    <row r="9" spans="1:12" x14ac:dyDescent="0.2">
      <c r="A9" s="43">
        <v>1987</v>
      </c>
      <c r="B9" s="29">
        <v>6637</v>
      </c>
      <c r="C9" s="30" t="s">
        <v>168</v>
      </c>
      <c r="D9" s="31">
        <v>621.20000000000005</v>
      </c>
      <c r="E9" s="32">
        <v>1173.8</v>
      </c>
      <c r="F9" s="32">
        <v>127</v>
      </c>
      <c r="G9" s="30" t="s">
        <v>168</v>
      </c>
      <c r="H9" s="32">
        <v>173.7</v>
      </c>
      <c r="I9" s="33">
        <v>152.4</v>
      </c>
      <c r="J9" s="34">
        <v>9.3000000000000007</v>
      </c>
      <c r="K9" s="33">
        <v>3645.7</v>
      </c>
      <c r="L9" s="47">
        <v>730.9</v>
      </c>
    </row>
    <row r="10" spans="1:12" x14ac:dyDescent="0.2">
      <c r="A10" s="43">
        <v>1988</v>
      </c>
      <c r="B10" s="29">
        <v>6779.4</v>
      </c>
      <c r="C10" s="30" t="s">
        <v>168</v>
      </c>
      <c r="D10" s="31">
        <v>625.29999999999995</v>
      </c>
      <c r="E10" s="32">
        <v>1289.9000000000001</v>
      </c>
      <c r="F10" s="32">
        <v>155</v>
      </c>
      <c r="G10" s="30" t="s">
        <v>168</v>
      </c>
      <c r="H10" s="32">
        <v>196.7</v>
      </c>
      <c r="I10" s="33">
        <v>155.9</v>
      </c>
      <c r="J10" s="34">
        <v>4.0999999999999996</v>
      </c>
      <c r="K10" s="33">
        <v>3626.8</v>
      </c>
      <c r="L10" s="47">
        <v>725.5</v>
      </c>
    </row>
    <row r="11" spans="1:12" x14ac:dyDescent="0.2">
      <c r="A11" s="43">
        <v>1989</v>
      </c>
      <c r="B11" s="29">
        <v>7000.2</v>
      </c>
      <c r="C11" s="30" t="s">
        <v>168</v>
      </c>
      <c r="D11" s="31">
        <v>615.4</v>
      </c>
      <c r="E11" s="32">
        <v>1443.5</v>
      </c>
      <c r="F11" s="32">
        <v>157.6</v>
      </c>
      <c r="G11" s="30" t="s">
        <v>168</v>
      </c>
      <c r="H11" s="32">
        <v>222.2</v>
      </c>
      <c r="I11" s="33">
        <v>169.3</v>
      </c>
      <c r="J11" s="34">
        <v>3.1</v>
      </c>
      <c r="K11" s="33">
        <v>3720.4</v>
      </c>
      <c r="L11" s="47">
        <v>668.5</v>
      </c>
    </row>
    <row r="12" spans="1:12" x14ac:dyDescent="0.2">
      <c r="A12" s="43">
        <v>1990</v>
      </c>
      <c r="B12" s="29">
        <v>7319</v>
      </c>
      <c r="C12" s="30" t="s">
        <v>168</v>
      </c>
      <c r="D12" s="31">
        <v>962.3</v>
      </c>
      <c r="E12" s="32">
        <v>1683.7</v>
      </c>
      <c r="F12" s="32">
        <v>241.2</v>
      </c>
      <c r="G12" s="30" t="s">
        <v>168</v>
      </c>
      <c r="H12" s="32">
        <v>246.8</v>
      </c>
      <c r="I12" s="33">
        <v>215</v>
      </c>
      <c r="J12" s="35" t="s">
        <v>168</v>
      </c>
      <c r="K12" s="33">
        <v>3309.9</v>
      </c>
      <c r="L12" s="47">
        <v>659.8</v>
      </c>
    </row>
    <row r="13" spans="1:12" x14ac:dyDescent="0.2">
      <c r="A13" s="43">
        <v>1992</v>
      </c>
      <c r="B13" s="29">
        <v>7700.1</v>
      </c>
      <c r="C13" s="30" t="s">
        <v>168</v>
      </c>
      <c r="D13" s="31">
        <v>963.2</v>
      </c>
      <c r="E13" s="32">
        <v>1842.4</v>
      </c>
      <c r="F13" s="32">
        <v>240.6</v>
      </c>
      <c r="G13" s="30" t="s">
        <v>168</v>
      </c>
      <c r="H13" s="32">
        <v>248.2</v>
      </c>
      <c r="I13" s="33">
        <v>232.3</v>
      </c>
      <c r="J13" s="35" t="s">
        <v>168</v>
      </c>
      <c r="K13" s="33">
        <v>3546.8</v>
      </c>
      <c r="L13" s="47">
        <v>626.5</v>
      </c>
    </row>
    <row r="14" spans="1:12" x14ac:dyDescent="0.2">
      <c r="A14" s="43">
        <v>1993</v>
      </c>
      <c r="B14" s="29">
        <v>7893.1</v>
      </c>
      <c r="C14" s="30" t="s">
        <v>168</v>
      </c>
      <c r="D14" s="31">
        <v>1114.2</v>
      </c>
      <c r="E14" s="32">
        <v>2051.1999999999998</v>
      </c>
      <c r="F14" s="32">
        <v>276.89999999999998</v>
      </c>
      <c r="G14" s="30" t="s">
        <v>168</v>
      </c>
      <c r="H14" s="32">
        <v>310.39999999999998</v>
      </c>
      <c r="I14" s="33">
        <v>262.39999999999998</v>
      </c>
      <c r="J14" s="35" t="s">
        <v>168</v>
      </c>
      <c r="K14" s="33">
        <v>3195.5</v>
      </c>
      <c r="L14" s="47">
        <v>676.8</v>
      </c>
    </row>
    <row r="15" spans="1:12" x14ac:dyDescent="0.2">
      <c r="A15" s="43">
        <v>1995</v>
      </c>
      <c r="B15" s="29">
        <v>8616</v>
      </c>
      <c r="C15" s="30" t="s">
        <v>168</v>
      </c>
      <c r="D15" s="31">
        <v>1085.7</v>
      </c>
      <c r="E15" s="32">
        <v>2112.8000000000002</v>
      </c>
      <c r="F15" s="32">
        <v>262.5</v>
      </c>
      <c r="G15" s="30" t="s">
        <v>168</v>
      </c>
      <c r="H15" s="32">
        <v>374.9</v>
      </c>
      <c r="I15" s="33">
        <v>315.10000000000002</v>
      </c>
      <c r="J15" s="35" t="s">
        <v>168</v>
      </c>
      <c r="K15" s="33">
        <v>3790.6</v>
      </c>
      <c r="L15" s="47">
        <v>673.8</v>
      </c>
    </row>
    <row r="16" spans="1:12" x14ac:dyDescent="0.2">
      <c r="A16" s="43">
        <v>1996</v>
      </c>
      <c r="B16" s="29">
        <v>8784</v>
      </c>
      <c r="C16" s="30" t="s">
        <v>168</v>
      </c>
      <c r="D16" s="31">
        <v>1149.8</v>
      </c>
      <c r="E16" s="32">
        <v>2295.6999999999998</v>
      </c>
      <c r="F16" s="32">
        <v>286.5</v>
      </c>
      <c r="G16" s="30" t="s">
        <v>168</v>
      </c>
      <c r="H16" s="32">
        <v>424.5</v>
      </c>
      <c r="I16" s="33">
        <v>347.1</v>
      </c>
      <c r="J16" s="35" t="s">
        <v>168</v>
      </c>
      <c r="K16" s="33">
        <v>3647.9</v>
      </c>
      <c r="L16" s="47">
        <v>632.5</v>
      </c>
    </row>
    <row r="17" spans="1:12" x14ac:dyDescent="0.2">
      <c r="A17" s="43">
        <v>1997</v>
      </c>
      <c r="B17" s="29">
        <v>8883.6</v>
      </c>
      <c r="C17" s="30" t="s">
        <v>168</v>
      </c>
      <c r="D17" s="31">
        <v>1213.3</v>
      </c>
      <c r="E17" s="32">
        <v>2340.6</v>
      </c>
      <c r="F17" s="32">
        <v>278.89999999999998</v>
      </c>
      <c r="G17" s="30" t="s">
        <v>168</v>
      </c>
      <c r="H17" s="32">
        <v>447</v>
      </c>
      <c r="I17" s="33">
        <v>382.5</v>
      </c>
      <c r="J17" s="35" t="s">
        <v>168</v>
      </c>
      <c r="K17" s="33">
        <v>3608</v>
      </c>
      <c r="L17" s="47">
        <v>612.9</v>
      </c>
    </row>
    <row r="18" spans="1:12" x14ac:dyDescent="0.2">
      <c r="A18" s="43">
        <v>1998</v>
      </c>
      <c r="B18" s="29">
        <v>9151.5</v>
      </c>
      <c r="C18" s="30" t="s">
        <v>168</v>
      </c>
      <c r="D18" s="31">
        <v>1257.5</v>
      </c>
      <c r="E18" s="32">
        <v>2602.6999999999998</v>
      </c>
      <c r="F18" s="32">
        <v>281.39999999999998</v>
      </c>
      <c r="G18" s="30" t="s">
        <v>168</v>
      </c>
      <c r="H18" s="32">
        <v>463.7</v>
      </c>
      <c r="I18" s="33">
        <v>420.4</v>
      </c>
      <c r="J18" s="35" t="s">
        <v>168</v>
      </c>
      <c r="K18" s="33">
        <v>3532.7</v>
      </c>
      <c r="L18" s="47">
        <v>592.5</v>
      </c>
    </row>
    <row r="19" spans="1:12" x14ac:dyDescent="0.2">
      <c r="A19" s="43">
        <v>1999</v>
      </c>
      <c r="B19" s="29">
        <v>9556.1</v>
      </c>
      <c r="C19" s="30" t="s">
        <v>168</v>
      </c>
      <c r="D19" s="31">
        <v>1280.5999999999999</v>
      </c>
      <c r="E19" s="32">
        <v>2845.6</v>
      </c>
      <c r="F19" s="32">
        <v>294.2</v>
      </c>
      <c r="G19" s="30" t="s">
        <v>168</v>
      </c>
      <c r="H19" s="32">
        <v>553</v>
      </c>
      <c r="I19" s="33">
        <v>486.2</v>
      </c>
      <c r="J19" s="35" t="s">
        <v>168</v>
      </c>
      <c r="K19" s="33">
        <v>3564.2</v>
      </c>
      <c r="L19" s="47">
        <v>531.79999999999995</v>
      </c>
    </row>
    <row r="20" spans="1:12" x14ac:dyDescent="0.2">
      <c r="A20" s="43">
        <v>2000</v>
      </c>
      <c r="B20" s="29">
        <v>9699.4</v>
      </c>
      <c r="C20" s="30" t="s">
        <v>168</v>
      </c>
      <c r="D20" s="31">
        <v>1315.3</v>
      </c>
      <c r="E20" s="32">
        <v>2978.9</v>
      </c>
      <c r="F20" s="32">
        <v>294.39999999999998</v>
      </c>
      <c r="G20" s="30" t="s">
        <v>168</v>
      </c>
      <c r="H20" s="32">
        <v>582.29999999999995</v>
      </c>
      <c r="I20" s="33">
        <v>552.79999999999995</v>
      </c>
      <c r="J20" s="35" t="s">
        <v>168</v>
      </c>
      <c r="K20" s="33">
        <v>3477.3</v>
      </c>
      <c r="L20" s="47">
        <v>494.1</v>
      </c>
    </row>
    <row r="21" spans="1:12" x14ac:dyDescent="0.2">
      <c r="A21" s="43">
        <v>2001</v>
      </c>
      <c r="B21" s="29">
        <v>9886.2000000000007</v>
      </c>
      <c r="C21" s="30" t="s">
        <v>168</v>
      </c>
      <c r="D21" s="31">
        <v>1369.9</v>
      </c>
      <c r="E21" s="32">
        <v>3055.4</v>
      </c>
      <c r="F21" s="32">
        <v>298.2</v>
      </c>
      <c r="G21" s="30" t="s">
        <v>168</v>
      </c>
      <c r="H21" s="32">
        <v>674.3</v>
      </c>
      <c r="I21" s="33">
        <v>625.4</v>
      </c>
      <c r="J21" s="35" t="s">
        <v>168</v>
      </c>
      <c r="K21" s="33">
        <v>3338.7</v>
      </c>
      <c r="L21" s="47">
        <v>523.20000000000005</v>
      </c>
    </row>
    <row r="22" spans="1:12" x14ac:dyDescent="0.2">
      <c r="A22" s="43">
        <v>2002</v>
      </c>
      <c r="B22" s="36">
        <v>10239.6</v>
      </c>
      <c r="C22" s="30" t="s">
        <v>168</v>
      </c>
      <c r="D22" s="37">
        <v>1407.3</v>
      </c>
      <c r="E22" s="33">
        <v>3269.1</v>
      </c>
      <c r="F22" s="33">
        <v>309.2</v>
      </c>
      <c r="G22" s="30" t="s">
        <v>168</v>
      </c>
      <c r="H22" s="33">
        <v>747.8</v>
      </c>
      <c r="I22" s="33">
        <v>681.2</v>
      </c>
      <c r="J22" s="35" t="s">
        <v>168</v>
      </c>
      <c r="K22" s="33">
        <v>3335</v>
      </c>
      <c r="L22" s="47">
        <v>488.2</v>
      </c>
    </row>
    <row r="23" spans="1:12" x14ac:dyDescent="0.2">
      <c r="A23" s="43">
        <v>2003</v>
      </c>
      <c r="B23" s="36">
        <v>10346.200000000001</v>
      </c>
      <c r="C23" s="30" t="s">
        <v>168</v>
      </c>
      <c r="D23" s="37">
        <v>1415.9</v>
      </c>
      <c r="E23" s="33">
        <v>3307.6</v>
      </c>
      <c r="F23" s="33">
        <v>304.7</v>
      </c>
      <c r="G23" s="30" t="s">
        <v>168</v>
      </c>
      <c r="H23" s="33">
        <v>809.2</v>
      </c>
      <c r="I23" s="33">
        <v>733.8</v>
      </c>
      <c r="J23" s="35" t="s">
        <v>168</v>
      </c>
      <c r="K23" s="33">
        <v>3291.1</v>
      </c>
      <c r="L23" s="47">
        <v>483.2</v>
      </c>
    </row>
    <row r="24" spans="1:12" x14ac:dyDescent="0.2">
      <c r="A24" s="44">
        <v>2004</v>
      </c>
      <c r="B24" s="38">
        <v>10413.4</v>
      </c>
      <c r="C24" s="30" t="s">
        <v>168</v>
      </c>
      <c r="D24" s="39">
        <v>1460.2</v>
      </c>
      <c r="E24" s="33">
        <v>3503.7</v>
      </c>
      <c r="F24" s="33">
        <v>310.10000000000002</v>
      </c>
      <c r="G24" s="30" t="s">
        <v>168</v>
      </c>
      <c r="H24" s="33">
        <v>878.4</v>
      </c>
      <c r="I24" s="33">
        <v>758.8</v>
      </c>
      <c r="J24" s="35" t="s">
        <v>168</v>
      </c>
      <c r="K24" s="33">
        <v>3025.7</v>
      </c>
      <c r="L24" s="47">
        <v>476.3</v>
      </c>
    </row>
    <row r="25" spans="1:12" x14ac:dyDescent="0.2">
      <c r="A25" s="43">
        <v>2005</v>
      </c>
      <c r="B25" s="38">
        <v>10628.9</v>
      </c>
      <c r="C25" s="30" t="s">
        <v>168</v>
      </c>
      <c r="D25" s="39">
        <v>1464.8</v>
      </c>
      <c r="E25" s="33">
        <v>3658.8</v>
      </c>
      <c r="F25" s="33">
        <v>320</v>
      </c>
      <c r="G25" s="30" t="s">
        <v>168</v>
      </c>
      <c r="H25" s="33">
        <v>865.6</v>
      </c>
      <c r="I25" s="33">
        <v>836.4</v>
      </c>
      <c r="J25" s="35" t="s">
        <v>168</v>
      </c>
      <c r="K25" s="33">
        <v>3079.3</v>
      </c>
      <c r="L25" s="47">
        <v>403.7</v>
      </c>
    </row>
    <row r="26" spans="1:12" x14ac:dyDescent="0.2">
      <c r="A26" s="44">
        <v>2006</v>
      </c>
      <c r="B26" s="36">
        <v>10889.5</v>
      </c>
      <c r="C26" s="30" t="s">
        <v>168</v>
      </c>
      <c r="D26" s="39">
        <v>1494.9</v>
      </c>
      <c r="E26" s="33">
        <v>3801.9</v>
      </c>
      <c r="F26" s="33">
        <v>342.9</v>
      </c>
      <c r="G26" s="40">
        <v>255.3</v>
      </c>
      <c r="H26" s="33">
        <v>768.8</v>
      </c>
      <c r="I26" s="33">
        <v>812.8</v>
      </c>
      <c r="J26" s="35" t="s">
        <v>168</v>
      </c>
      <c r="K26" s="33">
        <v>2957.5</v>
      </c>
      <c r="L26" s="47">
        <v>455.2</v>
      </c>
    </row>
    <row r="27" spans="1:12" x14ac:dyDescent="0.2">
      <c r="A27" s="44">
        <v>2007</v>
      </c>
      <c r="B27" s="36">
        <v>11028.1</v>
      </c>
      <c r="C27" s="41">
        <v>1248</v>
      </c>
      <c r="D27" s="42">
        <v>1550.2</v>
      </c>
      <c r="E27" s="33">
        <v>4020.4</v>
      </c>
      <c r="F27" s="33">
        <v>359.2</v>
      </c>
      <c r="G27" s="40">
        <v>220.7</v>
      </c>
      <c r="H27" s="33">
        <v>812.6</v>
      </c>
      <c r="I27" s="33">
        <v>901.8</v>
      </c>
      <c r="J27" s="35" t="s">
        <v>168</v>
      </c>
      <c r="K27" s="33">
        <v>1426.3</v>
      </c>
      <c r="L27" s="47">
        <v>488.9</v>
      </c>
    </row>
    <row r="28" spans="1:12" x14ac:dyDescent="0.2">
      <c r="A28" s="44">
        <v>2008</v>
      </c>
      <c r="B28" s="36">
        <v>11315.3</v>
      </c>
      <c r="C28" s="41">
        <v>1411</v>
      </c>
      <c r="D28" s="42">
        <v>1563.7</v>
      </c>
      <c r="E28" s="33">
        <v>4150.5</v>
      </c>
      <c r="F28" s="33">
        <v>372.7</v>
      </c>
      <c r="G28" s="40">
        <v>251.7</v>
      </c>
      <c r="H28" s="33">
        <v>940.9</v>
      </c>
      <c r="I28" s="33">
        <v>1034.5999999999999</v>
      </c>
      <c r="J28" s="35" t="s">
        <v>168</v>
      </c>
      <c r="K28" s="33">
        <v>1151.2</v>
      </c>
      <c r="L28" s="47">
        <v>438.9</v>
      </c>
    </row>
    <row r="29" spans="1:12" x14ac:dyDescent="0.2">
      <c r="A29" s="44">
        <v>2009</v>
      </c>
      <c r="B29" s="36">
        <v>12303.9</v>
      </c>
      <c r="C29" s="41">
        <v>1582.7</v>
      </c>
      <c r="D29" s="42">
        <v>1743.5</v>
      </c>
      <c r="E29" s="33">
        <v>4508.3999999999996</v>
      </c>
      <c r="F29" s="33">
        <v>375.6</v>
      </c>
      <c r="G29" s="40">
        <v>285.2</v>
      </c>
      <c r="H29" s="33">
        <v>990.7</v>
      </c>
      <c r="I29" s="33">
        <v>1196.7</v>
      </c>
      <c r="J29" s="35" t="s">
        <v>168</v>
      </c>
      <c r="K29" s="32">
        <v>1168.7</v>
      </c>
      <c r="L29" s="47">
        <v>452.4</v>
      </c>
    </row>
    <row r="30" spans="1:12" x14ac:dyDescent="0.2">
      <c r="A30" s="44">
        <v>2010</v>
      </c>
      <c r="B30" s="36">
        <v>12740.7</v>
      </c>
      <c r="C30" s="41">
        <v>1635.1</v>
      </c>
      <c r="D30" s="42">
        <v>1812</v>
      </c>
      <c r="E30" s="33">
        <v>4694.5</v>
      </c>
      <c r="F30" s="33">
        <v>387.7</v>
      </c>
      <c r="G30" s="40">
        <v>316.39999999999998</v>
      </c>
      <c r="H30" s="33">
        <v>1098.0999999999999</v>
      </c>
      <c r="I30" s="33">
        <v>1262.8</v>
      </c>
      <c r="J30" s="35" t="s">
        <v>168</v>
      </c>
      <c r="K30" s="32">
        <v>1115.9000000000001</v>
      </c>
      <c r="L30" s="47">
        <v>418.2</v>
      </c>
    </row>
    <row r="31" spans="1:12" x14ac:dyDescent="0.2">
      <c r="A31" s="43">
        <v>2011</v>
      </c>
      <c r="B31" s="36">
        <v>13221.7</v>
      </c>
      <c r="C31" s="41">
        <v>1736</v>
      </c>
      <c r="D31" s="42">
        <v>1916.4</v>
      </c>
      <c r="E31" s="33">
        <v>4881.5</v>
      </c>
      <c r="F31" s="33">
        <v>395.9</v>
      </c>
      <c r="G31" s="40">
        <v>314.3</v>
      </c>
      <c r="H31" s="33">
        <v>1086.5</v>
      </c>
      <c r="I31" s="33">
        <v>1352</v>
      </c>
      <c r="J31" s="35" t="s">
        <v>168</v>
      </c>
      <c r="K31" s="32">
        <v>1123.5999999999999</v>
      </c>
      <c r="L31" s="47">
        <v>415.5</v>
      </c>
    </row>
    <row r="32" spans="1:12" x14ac:dyDescent="0.2">
      <c r="A32" s="43">
        <v>2012</v>
      </c>
      <c r="B32" s="36">
        <v>13980.5</v>
      </c>
      <c r="C32" s="41">
        <v>1913.7</v>
      </c>
      <c r="D32" s="42">
        <v>1991.8</v>
      </c>
      <c r="E32" s="33">
        <v>5180.2</v>
      </c>
      <c r="F32" s="33">
        <v>409.5</v>
      </c>
      <c r="G32" s="40">
        <v>304.39999999999998</v>
      </c>
      <c r="H32" s="33">
        <v>1234.3</v>
      </c>
      <c r="I32" s="33">
        <v>1396.9</v>
      </c>
      <c r="J32" s="35" t="s">
        <v>168</v>
      </c>
      <c r="K32" s="32">
        <v>1116</v>
      </c>
      <c r="L32" s="48">
        <v>433.6</v>
      </c>
    </row>
    <row r="33" spans="1:12" x14ac:dyDescent="0.2">
      <c r="A33" s="43">
        <v>2013</v>
      </c>
      <c r="B33" s="36">
        <v>14263.6</v>
      </c>
      <c r="C33" s="41">
        <v>1802.9</v>
      </c>
      <c r="D33" s="42">
        <v>1973</v>
      </c>
      <c r="E33" s="33">
        <v>5375.8</v>
      </c>
      <c r="F33" s="33">
        <v>422.9</v>
      </c>
      <c r="G33" s="40">
        <v>356.7</v>
      </c>
      <c r="H33" s="33">
        <v>1321.4</v>
      </c>
      <c r="I33" s="33">
        <v>1592.1</v>
      </c>
      <c r="J33" s="35" t="s">
        <v>168</v>
      </c>
      <c r="K33" s="32">
        <v>1025</v>
      </c>
      <c r="L33" s="48">
        <v>393.8</v>
      </c>
    </row>
    <row r="34" spans="1:12" x14ac:dyDescent="0.2">
      <c r="A34" s="43">
        <v>2014</v>
      </c>
      <c r="B34" s="36">
        <v>14518</v>
      </c>
      <c r="C34" s="41">
        <v>1885.6</v>
      </c>
      <c r="D34" s="42">
        <v>1979.1</v>
      </c>
      <c r="E34" s="33">
        <v>5345.6</v>
      </c>
      <c r="F34" s="33">
        <v>430.1</v>
      </c>
      <c r="G34" s="40">
        <v>370.7</v>
      </c>
      <c r="H34" s="33">
        <v>1427.5</v>
      </c>
      <c r="I34" s="33">
        <v>1740.4</v>
      </c>
      <c r="J34" s="35" t="s">
        <v>168</v>
      </c>
      <c r="K34" s="32">
        <v>893.6</v>
      </c>
      <c r="L34" s="48">
        <v>445.3</v>
      </c>
    </row>
    <row r="35" spans="1:12" x14ac:dyDescent="0.2">
      <c r="A35" s="43">
        <v>2015</v>
      </c>
      <c r="B35" s="36">
        <v>14667.8</v>
      </c>
      <c r="C35" s="41">
        <v>1810.1</v>
      </c>
      <c r="D35" s="42">
        <v>1981.5</v>
      </c>
      <c r="E35" s="33">
        <v>5631.4</v>
      </c>
      <c r="F35" s="33">
        <v>441.6</v>
      </c>
      <c r="G35" s="40">
        <v>366.1</v>
      </c>
      <c r="H35" s="33">
        <v>1408.6</v>
      </c>
      <c r="I35" s="33">
        <v>1829</v>
      </c>
      <c r="J35" s="35" t="s">
        <v>168</v>
      </c>
      <c r="K35" s="32">
        <v>813.5</v>
      </c>
      <c r="L35" s="48">
        <v>386.1</v>
      </c>
    </row>
    <row r="36" spans="1:12" x14ac:dyDescent="0.2">
      <c r="A36" s="43">
        <v>2016</v>
      </c>
      <c r="B36" s="36">
        <v>14980.1</v>
      </c>
      <c r="C36" s="41">
        <v>1719</v>
      </c>
      <c r="D36" s="42">
        <v>2010.4</v>
      </c>
      <c r="E36" s="33">
        <v>5925</v>
      </c>
      <c r="F36" s="33">
        <v>437.4</v>
      </c>
      <c r="G36" s="40">
        <v>370.6</v>
      </c>
      <c r="H36" s="33">
        <v>1465.5</v>
      </c>
      <c r="I36" s="33">
        <v>1941.1</v>
      </c>
      <c r="J36" s="35" t="s">
        <v>168</v>
      </c>
      <c r="K36" s="32">
        <v>721.2</v>
      </c>
      <c r="L36" s="48">
        <v>390.1</v>
      </c>
    </row>
    <row r="37" spans="1:12" x14ac:dyDescent="0.2">
      <c r="A37" s="43">
        <v>2017</v>
      </c>
      <c r="B37" s="36">
        <v>15280.3</v>
      </c>
      <c r="C37" s="41">
        <v>1765.6</v>
      </c>
      <c r="D37" s="42">
        <v>1863.4</v>
      </c>
      <c r="E37" s="33">
        <v>6185.8</v>
      </c>
      <c r="F37" s="33">
        <v>444.3</v>
      </c>
      <c r="G37" s="40">
        <v>400.6</v>
      </c>
      <c r="H37" s="33">
        <v>1535.5</v>
      </c>
      <c r="I37" s="33">
        <v>2002.8</v>
      </c>
      <c r="J37" s="35" t="s">
        <v>168</v>
      </c>
      <c r="K37" s="32">
        <v>666.5</v>
      </c>
      <c r="L37" s="48">
        <v>415.8</v>
      </c>
    </row>
    <row r="38" spans="1:12" x14ac:dyDescent="0.2">
      <c r="A38" s="43">
        <v>2018</v>
      </c>
      <c r="B38" s="36">
        <v>15581.6</v>
      </c>
      <c r="C38" s="41">
        <v>1709.6</v>
      </c>
      <c r="D38" s="42">
        <v>1853.4</v>
      </c>
      <c r="E38" s="33">
        <v>6413.2</v>
      </c>
      <c r="F38" s="33">
        <v>474.7</v>
      </c>
      <c r="G38" s="40">
        <v>386.7</v>
      </c>
      <c r="H38" s="33">
        <v>1590.2</v>
      </c>
      <c r="I38" s="33">
        <v>2106.9</v>
      </c>
      <c r="J38" s="35" t="s">
        <v>168</v>
      </c>
      <c r="K38" s="32">
        <v>595.4</v>
      </c>
      <c r="L38" s="48">
        <v>451.4</v>
      </c>
    </row>
    <row r="39" spans="1:12" x14ac:dyDescent="0.2">
      <c r="A39" s="43">
        <v>2019</v>
      </c>
      <c r="B39" s="36">
        <v>15667.7</v>
      </c>
      <c r="C39" s="41">
        <v>1586</v>
      </c>
      <c r="D39" s="42">
        <v>1600.3</v>
      </c>
      <c r="E39" s="33">
        <v>6801.6</v>
      </c>
      <c r="F39" s="33">
        <v>527.20000000000005</v>
      </c>
      <c r="G39" s="40">
        <v>493.6</v>
      </c>
      <c r="H39" s="33">
        <v>1715.8</v>
      </c>
      <c r="I39" s="33">
        <v>2209.1</v>
      </c>
      <c r="J39" s="35" t="s">
        <v>168</v>
      </c>
      <c r="K39" s="32">
        <v>378.7</v>
      </c>
      <c r="L39" s="48">
        <v>355.4</v>
      </c>
    </row>
    <row r="40" spans="1:12" x14ac:dyDescent="0.2">
      <c r="A40" s="43">
        <v>2020</v>
      </c>
      <c r="B40" s="36">
        <v>15797.2</v>
      </c>
      <c r="C40" s="41">
        <v>1213.2</v>
      </c>
      <c r="D40" s="42">
        <v>1450.5</v>
      </c>
      <c r="E40" s="33">
        <v>7248.5</v>
      </c>
      <c r="F40" s="33">
        <v>575.70000000000005</v>
      </c>
      <c r="G40" s="40">
        <v>317.60000000000002</v>
      </c>
      <c r="H40" s="33">
        <v>1528.4</v>
      </c>
      <c r="I40" s="33">
        <v>2416.3000000000002</v>
      </c>
      <c r="J40" s="35" t="s">
        <v>168</v>
      </c>
      <c r="K40" s="32">
        <v>500.4</v>
      </c>
      <c r="L40" s="48">
        <v>546.5</v>
      </c>
    </row>
    <row r="41" spans="1:12" x14ac:dyDescent="0.2">
      <c r="A41" s="28"/>
      <c r="B41" s="36"/>
      <c r="C41" s="41"/>
      <c r="D41" s="42"/>
      <c r="E41" s="47"/>
      <c r="F41" s="47"/>
      <c r="G41" s="57"/>
      <c r="H41" s="47"/>
      <c r="I41" s="47"/>
      <c r="J41" s="58"/>
      <c r="K41" s="48"/>
      <c r="L41" s="48"/>
    </row>
    <row r="43" spans="1:12" x14ac:dyDescent="0.2">
      <c r="B43" s="55">
        <f>E40/B40</f>
        <v>0.45884713746739925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7A09-127A-C946-A212-867536CE7EB8}">
  <dimension ref="A1:E66"/>
  <sheetViews>
    <sheetView workbookViewId="0">
      <selection activeCell="J4" sqref="J4"/>
    </sheetView>
  </sheetViews>
  <sheetFormatPr baseColWidth="10" defaultRowHeight="16" x14ac:dyDescent="0.2"/>
  <cols>
    <col min="1" max="1" width="5.1640625" bestFit="1" customWidth="1"/>
    <col min="2" max="2" width="25.33203125" bestFit="1" customWidth="1"/>
    <col min="3" max="3" width="25.5" bestFit="1" customWidth="1"/>
    <col min="4" max="4" width="17.33203125" bestFit="1" customWidth="1"/>
    <col min="5" max="5" width="18.83203125" bestFit="1" customWidth="1"/>
  </cols>
  <sheetData>
    <row r="1" spans="1:5" x14ac:dyDescent="0.2">
      <c r="A1" t="s">
        <v>33</v>
      </c>
      <c r="B1" t="s">
        <v>34</v>
      </c>
      <c r="C1" t="s">
        <v>35</v>
      </c>
      <c r="D1" t="s">
        <v>36</v>
      </c>
      <c r="E1" t="s">
        <v>37</v>
      </c>
    </row>
    <row r="2" spans="1:5" x14ac:dyDescent="0.2">
      <c r="A2">
        <v>2015</v>
      </c>
      <c r="B2" t="s">
        <v>38</v>
      </c>
      <c r="C2" t="s">
        <v>39</v>
      </c>
      <c r="D2" t="s">
        <v>40</v>
      </c>
      <c r="E2">
        <v>62</v>
      </c>
    </row>
    <row r="3" spans="1:5" x14ac:dyDescent="0.2">
      <c r="A3">
        <v>2015</v>
      </c>
      <c r="B3" t="s">
        <v>38</v>
      </c>
      <c r="C3" t="s">
        <v>39</v>
      </c>
      <c r="D3" t="s">
        <v>41</v>
      </c>
      <c r="E3">
        <v>35</v>
      </c>
    </row>
    <row r="4" spans="1:5" x14ac:dyDescent="0.2">
      <c r="A4">
        <v>2015</v>
      </c>
      <c r="B4" t="s">
        <v>38</v>
      </c>
      <c r="C4" t="s">
        <v>39</v>
      </c>
      <c r="D4" t="s">
        <v>42</v>
      </c>
      <c r="E4">
        <v>18</v>
      </c>
    </row>
    <row r="5" spans="1:5" x14ac:dyDescent="0.2">
      <c r="A5">
        <v>2015</v>
      </c>
      <c r="B5" t="s">
        <v>38</v>
      </c>
      <c r="C5" t="s">
        <v>39</v>
      </c>
      <c r="D5" t="s">
        <v>43</v>
      </c>
      <c r="E5">
        <v>5</v>
      </c>
    </row>
    <row r="6" spans="1:5" x14ac:dyDescent="0.2">
      <c r="A6">
        <v>2015</v>
      </c>
      <c r="B6" t="s">
        <v>38</v>
      </c>
      <c r="C6" t="s">
        <v>39</v>
      </c>
      <c r="D6" t="s">
        <v>44</v>
      </c>
      <c r="E6">
        <v>1</v>
      </c>
    </row>
    <row r="7" spans="1:5" x14ac:dyDescent="0.2">
      <c r="A7">
        <v>2015</v>
      </c>
      <c r="B7" t="s">
        <v>38</v>
      </c>
      <c r="C7" t="s">
        <v>45</v>
      </c>
      <c r="D7" t="s">
        <v>40</v>
      </c>
      <c r="E7">
        <v>20</v>
      </c>
    </row>
    <row r="8" spans="1:5" x14ac:dyDescent="0.2">
      <c r="A8">
        <v>2015</v>
      </c>
      <c r="B8" t="s">
        <v>38</v>
      </c>
      <c r="C8" t="s">
        <v>45</v>
      </c>
      <c r="D8" t="s">
        <v>41</v>
      </c>
      <c r="E8">
        <v>7</v>
      </c>
    </row>
    <row r="9" spans="1:5" x14ac:dyDescent="0.2">
      <c r="A9">
        <v>2015</v>
      </c>
      <c r="B9" t="s">
        <v>38</v>
      </c>
      <c r="C9" t="s">
        <v>45</v>
      </c>
      <c r="D9" t="s">
        <v>42</v>
      </c>
      <c r="E9">
        <v>7</v>
      </c>
    </row>
    <row r="10" spans="1:5" x14ac:dyDescent="0.2">
      <c r="A10">
        <v>2015</v>
      </c>
      <c r="B10" t="s">
        <v>38</v>
      </c>
      <c r="C10" t="s">
        <v>45</v>
      </c>
      <c r="D10" t="s">
        <v>43</v>
      </c>
      <c r="E10">
        <v>1</v>
      </c>
    </row>
    <row r="11" spans="1:5" x14ac:dyDescent="0.2">
      <c r="A11">
        <v>2015</v>
      </c>
      <c r="B11" t="s">
        <v>38</v>
      </c>
      <c r="C11" t="s">
        <v>45</v>
      </c>
      <c r="D11" t="s">
        <v>44</v>
      </c>
      <c r="E11">
        <v>1</v>
      </c>
    </row>
    <row r="12" spans="1:5" x14ac:dyDescent="0.2">
      <c r="A12">
        <v>2015</v>
      </c>
      <c r="B12" t="s">
        <v>38</v>
      </c>
      <c r="C12" t="s">
        <v>46</v>
      </c>
      <c r="D12" t="s">
        <v>40</v>
      </c>
      <c r="E12">
        <v>69</v>
      </c>
    </row>
    <row r="13" spans="1:5" x14ac:dyDescent="0.2">
      <c r="A13">
        <v>2015</v>
      </c>
      <c r="B13" t="s">
        <v>38</v>
      </c>
      <c r="C13" t="s">
        <v>46</v>
      </c>
      <c r="D13" t="s">
        <v>41</v>
      </c>
      <c r="E13">
        <v>47</v>
      </c>
    </row>
    <row r="14" spans="1:5" x14ac:dyDescent="0.2">
      <c r="A14">
        <v>2015</v>
      </c>
      <c r="B14" t="s">
        <v>38</v>
      </c>
      <c r="C14" t="s">
        <v>46</v>
      </c>
      <c r="D14" t="s">
        <v>42</v>
      </c>
      <c r="E14">
        <v>7</v>
      </c>
    </row>
    <row r="15" spans="1:5" x14ac:dyDescent="0.2">
      <c r="A15">
        <v>2015</v>
      </c>
      <c r="B15" t="s">
        <v>38</v>
      </c>
      <c r="C15" t="s">
        <v>46</v>
      </c>
      <c r="D15" t="s">
        <v>43</v>
      </c>
      <c r="E15">
        <v>3</v>
      </c>
    </row>
    <row r="16" spans="1:5" x14ac:dyDescent="0.2">
      <c r="A16">
        <v>2015</v>
      </c>
      <c r="B16" t="s">
        <v>38</v>
      </c>
      <c r="C16" t="s">
        <v>46</v>
      </c>
      <c r="D16" t="s">
        <v>44</v>
      </c>
      <c r="E16">
        <v>1</v>
      </c>
    </row>
    <row r="17" spans="1:5" x14ac:dyDescent="0.2">
      <c r="A17">
        <v>2015</v>
      </c>
      <c r="B17" t="s">
        <v>38</v>
      </c>
      <c r="C17" t="s">
        <v>47</v>
      </c>
      <c r="D17" t="s">
        <v>40</v>
      </c>
      <c r="E17">
        <v>79</v>
      </c>
    </row>
    <row r="18" spans="1:5" x14ac:dyDescent="0.2">
      <c r="A18">
        <v>2015</v>
      </c>
      <c r="B18" t="s">
        <v>38</v>
      </c>
      <c r="C18" t="s">
        <v>47</v>
      </c>
      <c r="D18" t="s">
        <v>41</v>
      </c>
      <c r="E18">
        <v>31</v>
      </c>
    </row>
    <row r="19" spans="1:5" x14ac:dyDescent="0.2">
      <c r="A19">
        <v>2015</v>
      </c>
      <c r="B19" t="s">
        <v>38</v>
      </c>
      <c r="C19" t="s">
        <v>47</v>
      </c>
      <c r="D19" t="s">
        <v>42</v>
      </c>
      <c r="E19">
        <v>12</v>
      </c>
    </row>
    <row r="20" spans="1:5" x14ac:dyDescent="0.2">
      <c r="A20">
        <v>2015</v>
      </c>
      <c r="B20" t="s">
        <v>38</v>
      </c>
      <c r="C20" t="s">
        <v>47</v>
      </c>
      <c r="D20" t="s">
        <v>43</v>
      </c>
      <c r="E20">
        <v>4</v>
      </c>
    </row>
    <row r="21" spans="1:5" x14ac:dyDescent="0.2">
      <c r="A21">
        <v>2015</v>
      </c>
      <c r="B21" t="s">
        <v>38</v>
      </c>
      <c r="C21" t="s">
        <v>47</v>
      </c>
      <c r="D21" t="s">
        <v>44</v>
      </c>
      <c r="E21">
        <v>3</v>
      </c>
    </row>
    <row r="22" spans="1:5" x14ac:dyDescent="0.2">
      <c r="A22">
        <v>2015</v>
      </c>
      <c r="B22" t="s">
        <v>38</v>
      </c>
      <c r="C22" t="s">
        <v>48</v>
      </c>
      <c r="D22" t="s">
        <v>40</v>
      </c>
      <c r="E22">
        <v>1274</v>
      </c>
    </row>
    <row r="23" spans="1:5" x14ac:dyDescent="0.2">
      <c r="A23">
        <v>2015</v>
      </c>
      <c r="B23" t="s">
        <v>38</v>
      </c>
      <c r="C23" t="s">
        <v>48</v>
      </c>
      <c r="D23" t="s">
        <v>41</v>
      </c>
      <c r="E23">
        <v>615</v>
      </c>
    </row>
    <row r="24" spans="1:5" x14ac:dyDescent="0.2">
      <c r="A24">
        <v>2015</v>
      </c>
      <c r="B24" t="s">
        <v>38</v>
      </c>
      <c r="C24" t="s">
        <v>48</v>
      </c>
      <c r="D24" t="s">
        <v>42</v>
      </c>
      <c r="E24">
        <v>174</v>
      </c>
    </row>
    <row r="25" spans="1:5" x14ac:dyDescent="0.2">
      <c r="A25">
        <v>2015</v>
      </c>
      <c r="B25" t="s">
        <v>38</v>
      </c>
      <c r="C25" t="s">
        <v>48</v>
      </c>
      <c r="D25" t="s">
        <v>43</v>
      </c>
      <c r="E25">
        <v>50</v>
      </c>
    </row>
    <row r="26" spans="1:5" x14ac:dyDescent="0.2">
      <c r="A26">
        <v>2015</v>
      </c>
      <c r="B26" t="s">
        <v>38</v>
      </c>
      <c r="C26" t="s">
        <v>48</v>
      </c>
      <c r="D26" t="s">
        <v>44</v>
      </c>
      <c r="E26">
        <v>25</v>
      </c>
    </row>
    <row r="27" spans="1:5" x14ac:dyDescent="0.2">
      <c r="A27">
        <v>2015</v>
      </c>
      <c r="B27" t="s">
        <v>38</v>
      </c>
      <c r="C27" t="s">
        <v>49</v>
      </c>
      <c r="D27" t="s">
        <v>40</v>
      </c>
      <c r="E27">
        <v>204</v>
      </c>
    </row>
    <row r="28" spans="1:5" x14ac:dyDescent="0.2">
      <c r="A28">
        <v>2015</v>
      </c>
      <c r="B28" t="s">
        <v>38</v>
      </c>
      <c r="C28" t="s">
        <v>49</v>
      </c>
      <c r="D28" t="s">
        <v>41</v>
      </c>
      <c r="E28">
        <v>105</v>
      </c>
    </row>
    <row r="29" spans="1:5" x14ac:dyDescent="0.2">
      <c r="A29">
        <v>2015</v>
      </c>
      <c r="B29" t="s">
        <v>38</v>
      </c>
      <c r="C29" t="s">
        <v>49</v>
      </c>
      <c r="D29" t="s">
        <v>42</v>
      </c>
      <c r="E29">
        <v>50</v>
      </c>
    </row>
    <row r="30" spans="1:5" x14ac:dyDescent="0.2">
      <c r="A30">
        <v>2015</v>
      </c>
      <c r="B30" t="s">
        <v>38</v>
      </c>
      <c r="C30" t="s">
        <v>49</v>
      </c>
      <c r="D30" t="s">
        <v>43</v>
      </c>
      <c r="E30">
        <v>10</v>
      </c>
    </row>
    <row r="31" spans="1:5" x14ac:dyDescent="0.2">
      <c r="A31">
        <v>2015</v>
      </c>
      <c r="B31" t="s">
        <v>38</v>
      </c>
      <c r="C31" t="s">
        <v>49</v>
      </c>
      <c r="D31" t="s">
        <v>44</v>
      </c>
      <c r="E31">
        <v>7</v>
      </c>
    </row>
    <row r="32" spans="1:5" x14ac:dyDescent="0.2">
      <c r="A32">
        <v>2015</v>
      </c>
      <c r="B32" t="s">
        <v>38</v>
      </c>
      <c r="C32" t="s">
        <v>50</v>
      </c>
      <c r="D32" t="s">
        <v>40</v>
      </c>
      <c r="E32">
        <v>581</v>
      </c>
    </row>
    <row r="33" spans="1:5" x14ac:dyDescent="0.2">
      <c r="A33">
        <v>2015</v>
      </c>
      <c r="B33" t="s">
        <v>38</v>
      </c>
      <c r="C33" t="s">
        <v>50</v>
      </c>
      <c r="D33" t="s">
        <v>41</v>
      </c>
      <c r="E33">
        <v>321</v>
      </c>
    </row>
    <row r="34" spans="1:5" x14ac:dyDescent="0.2">
      <c r="A34">
        <v>2015</v>
      </c>
      <c r="B34" t="s">
        <v>38</v>
      </c>
      <c r="C34" t="s">
        <v>50</v>
      </c>
      <c r="D34" t="s">
        <v>42</v>
      </c>
      <c r="E34">
        <v>129</v>
      </c>
    </row>
    <row r="35" spans="1:5" x14ac:dyDescent="0.2">
      <c r="A35">
        <v>2015</v>
      </c>
      <c r="B35" t="s">
        <v>38</v>
      </c>
      <c r="C35" t="s">
        <v>50</v>
      </c>
      <c r="D35" t="s">
        <v>43</v>
      </c>
      <c r="E35">
        <v>34</v>
      </c>
    </row>
    <row r="36" spans="1:5" x14ac:dyDescent="0.2">
      <c r="A36">
        <v>2015</v>
      </c>
      <c r="B36" t="s">
        <v>38</v>
      </c>
      <c r="C36" t="s">
        <v>50</v>
      </c>
      <c r="D36" t="s">
        <v>44</v>
      </c>
      <c r="E36">
        <v>22</v>
      </c>
    </row>
    <row r="37" spans="1:5" x14ac:dyDescent="0.2">
      <c r="A37">
        <v>2016</v>
      </c>
      <c r="B37" t="s">
        <v>38</v>
      </c>
      <c r="C37" t="s">
        <v>39</v>
      </c>
      <c r="D37" t="s">
        <v>40</v>
      </c>
      <c r="E37">
        <v>38</v>
      </c>
    </row>
    <row r="38" spans="1:5" x14ac:dyDescent="0.2">
      <c r="A38">
        <v>2016</v>
      </c>
      <c r="B38" t="s">
        <v>38</v>
      </c>
      <c r="C38" t="s">
        <v>39</v>
      </c>
      <c r="D38" t="s">
        <v>41</v>
      </c>
      <c r="E38">
        <v>17</v>
      </c>
    </row>
    <row r="39" spans="1:5" x14ac:dyDescent="0.2">
      <c r="A39">
        <v>2016</v>
      </c>
      <c r="B39" t="s">
        <v>38</v>
      </c>
      <c r="C39" t="s">
        <v>39</v>
      </c>
      <c r="D39" t="s">
        <v>42</v>
      </c>
      <c r="E39">
        <v>3</v>
      </c>
    </row>
    <row r="40" spans="1:5" x14ac:dyDescent="0.2">
      <c r="A40">
        <v>2016</v>
      </c>
      <c r="B40" t="s">
        <v>38</v>
      </c>
      <c r="C40" t="s">
        <v>39</v>
      </c>
      <c r="D40" t="s">
        <v>43</v>
      </c>
      <c r="E40">
        <v>1</v>
      </c>
    </row>
    <row r="41" spans="1:5" x14ac:dyDescent="0.2">
      <c r="A41">
        <v>2016</v>
      </c>
      <c r="B41" t="s">
        <v>38</v>
      </c>
      <c r="C41" t="s">
        <v>45</v>
      </c>
      <c r="D41" t="s">
        <v>40</v>
      </c>
      <c r="E41">
        <v>7</v>
      </c>
    </row>
    <row r="42" spans="1:5" x14ac:dyDescent="0.2">
      <c r="A42">
        <v>2016</v>
      </c>
      <c r="B42" t="s">
        <v>38</v>
      </c>
      <c r="C42" t="s">
        <v>45</v>
      </c>
      <c r="D42" t="s">
        <v>41</v>
      </c>
      <c r="E42">
        <v>3</v>
      </c>
    </row>
    <row r="43" spans="1:5" x14ac:dyDescent="0.2">
      <c r="A43">
        <v>2016</v>
      </c>
      <c r="B43" t="s">
        <v>38</v>
      </c>
      <c r="C43" t="s">
        <v>45</v>
      </c>
      <c r="D43" t="s">
        <v>42</v>
      </c>
      <c r="E43">
        <v>4</v>
      </c>
    </row>
    <row r="44" spans="1:5" x14ac:dyDescent="0.2">
      <c r="A44">
        <v>2016</v>
      </c>
      <c r="B44" t="s">
        <v>38</v>
      </c>
      <c r="C44" t="s">
        <v>46</v>
      </c>
      <c r="D44" t="s">
        <v>40</v>
      </c>
      <c r="E44">
        <v>36</v>
      </c>
    </row>
    <row r="45" spans="1:5" x14ac:dyDescent="0.2">
      <c r="A45">
        <v>2016</v>
      </c>
      <c r="B45" t="s">
        <v>38</v>
      </c>
      <c r="C45" t="s">
        <v>46</v>
      </c>
      <c r="D45" t="s">
        <v>41</v>
      </c>
      <c r="E45">
        <v>18</v>
      </c>
    </row>
    <row r="46" spans="1:5" x14ac:dyDescent="0.2">
      <c r="A46">
        <v>2016</v>
      </c>
      <c r="B46" t="s">
        <v>38</v>
      </c>
      <c r="C46" t="s">
        <v>46</v>
      </c>
      <c r="D46" t="s">
        <v>42</v>
      </c>
      <c r="E46">
        <v>14</v>
      </c>
    </row>
    <row r="47" spans="1:5" x14ac:dyDescent="0.2">
      <c r="A47">
        <v>2016</v>
      </c>
      <c r="B47" t="s">
        <v>38</v>
      </c>
      <c r="C47" t="s">
        <v>46</v>
      </c>
      <c r="D47" t="s">
        <v>43</v>
      </c>
      <c r="E47">
        <v>1</v>
      </c>
    </row>
    <row r="48" spans="1:5" x14ac:dyDescent="0.2">
      <c r="A48">
        <v>2016</v>
      </c>
      <c r="B48" t="s">
        <v>38</v>
      </c>
      <c r="C48" t="s">
        <v>47</v>
      </c>
      <c r="D48" t="s">
        <v>40</v>
      </c>
      <c r="E48">
        <v>38</v>
      </c>
    </row>
    <row r="49" spans="1:5" x14ac:dyDescent="0.2">
      <c r="A49">
        <v>2016</v>
      </c>
      <c r="B49" t="s">
        <v>38</v>
      </c>
      <c r="C49" t="s">
        <v>47</v>
      </c>
      <c r="D49" t="s">
        <v>41</v>
      </c>
      <c r="E49">
        <v>20</v>
      </c>
    </row>
    <row r="50" spans="1:5" x14ac:dyDescent="0.2">
      <c r="A50">
        <v>2016</v>
      </c>
      <c r="B50" t="s">
        <v>38</v>
      </c>
      <c r="C50" t="s">
        <v>47</v>
      </c>
      <c r="D50" t="s">
        <v>42</v>
      </c>
      <c r="E50">
        <v>10</v>
      </c>
    </row>
    <row r="51" spans="1:5" x14ac:dyDescent="0.2">
      <c r="A51">
        <v>2016</v>
      </c>
      <c r="B51" t="s">
        <v>38</v>
      </c>
      <c r="C51" t="s">
        <v>47</v>
      </c>
      <c r="D51" t="s">
        <v>43</v>
      </c>
      <c r="E51">
        <v>3</v>
      </c>
    </row>
    <row r="52" spans="1:5" x14ac:dyDescent="0.2">
      <c r="A52">
        <v>2016</v>
      </c>
      <c r="B52" t="s">
        <v>38</v>
      </c>
      <c r="C52" t="s">
        <v>48</v>
      </c>
      <c r="D52" t="s">
        <v>40</v>
      </c>
      <c r="E52">
        <v>603</v>
      </c>
    </row>
    <row r="53" spans="1:5" x14ac:dyDescent="0.2">
      <c r="A53">
        <v>2016</v>
      </c>
      <c r="B53" t="s">
        <v>38</v>
      </c>
      <c r="C53" t="s">
        <v>48</v>
      </c>
      <c r="D53" t="s">
        <v>41</v>
      </c>
      <c r="E53">
        <v>309</v>
      </c>
    </row>
    <row r="54" spans="1:5" x14ac:dyDescent="0.2">
      <c r="A54">
        <v>2016</v>
      </c>
      <c r="B54" t="s">
        <v>38</v>
      </c>
      <c r="C54" t="s">
        <v>48</v>
      </c>
      <c r="D54" t="s">
        <v>42</v>
      </c>
      <c r="E54">
        <v>138</v>
      </c>
    </row>
    <row r="55" spans="1:5" x14ac:dyDescent="0.2">
      <c r="A55">
        <v>2016</v>
      </c>
      <c r="B55" t="s">
        <v>38</v>
      </c>
      <c r="C55" t="s">
        <v>48</v>
      </c>
      <c r="D55" t="s">
        <v>43</v>
      </c>
      <c r="E55">
        <v>23</v>
      </c>
    </row>
    <row r="56" spans="1:5" x14ac:dyDescent="0.2">
      <c r="A56">
        <v>2016</v>
      </c>
      <c r="B56" t="s">
        <v>38</v>
      </c>
      <c r="C56" t="s">
        <v>48</v>
      </c>
      <c r="D56" t="s">
        <v>44</v>
      </c>
      <c r="E56">
        <v>5</v>
      </c>
    </row>
    <row r="57" spans="1:5" x14ac:dyDescent="0.2">
      <c r="A57">
        <v>2016</v>
      </c>
      <c r="B57" t="s">
        <v>38</v>
      </c>
      <c r="C57" t="s">
        <v>49</v>
      </c>
      <c r="D57" t="s">
        <v>40</v>
      </c>
      <c r="E57">
        <v>97</v>
      </c>
    </row>
    <row r="58" spans="1:5" x14ac:dyDescent="0.2">
      <c r="A58">
        <v>2016</v>
      </c>
      <c r="B58" t="s">
        <v>38</v>
      </c>
      <c r="C58" t="s">
        <v>49</v>
      </c>
      <c r="D58" t="s">
        <v>41</v>
      </c>
      <c r="E58">
        <v>56</v>
      </c>
    </row>
    <row r="59" spans="1:5" x14ac:dyDescent="0.2">
      <c r="A59">
        <v>2016</v>
      </c>
      <c r="B59" t="s">
        <v>38</v>
      </c>
      <c r="C59" t="s">
        <v>49</v>
      </c>
      <c r="D59" t="s">
        <v>42</v>
      </c>
      <c r="E59">
        <v>20</v>
      </c>
    </row>
    <row r="60" spans="1:5" x14ac:dyDescent="0.2">
      <c r="A60">
        <v>2016</v>
      </c>
      <c r="B60" t="s">
        <v>38</v>
      </c>
      <c r="C60" t="s">
        <v>49</v>
      </c>
      <c r="D60" t="s">
        <v>43</v>
      </c>
      <c r="E60">
        <v>6</v>
      </c>
    </row>
    <row r="61" spans="1:5" x14ac:dyDescent="0.2">
      <c r="A61">
        <v>2016</v>
      </c>
      <c r="B61" t="s">
        <v>38</v>
      </c>
      <c r="C61" t="s">
        <v>49</v>
      </c>
      <c r="D61" t="s">
        <v>44</v>
      </c>
      <c r="E61">
        <v>2</v>
      </c>
    </row>
    <row r="62" spans="1:5" x14ac:dyDescent="0.2">
      <c r="A62">
        <v>2016</v>
      </c>
      <c r="B62" t="s">
        <v>38</v>
      </c>
      <c r="C62" t="s">
        <v>50</v>
      </c>
      <c r="D62" t="s">
        <v>40</v>
      </c>
      <c r="E62">
        <v>241</v>
      </c>
    </row>
    <row r="63" spans="1:5" x14ac:dyDescent="0.2">
      <c r="A63">
        <v>2016</v>
      </c>
      <c r="B63" t="s">
        <v>38</v>
      </c>
      <c r="C63" t="s">
        <v>50</v>
      </c>
      <c r="D63" t="s">
        <v>41</v>
      </c>
      <c r="E63">
        <v>206</v>
      </c>
    </row>
    <row r="64" spans="1:5" x14ac:dyDescent="0.2">
      <c r="A64">
        <v>2016</v>
      </c>
      <c r="B64" t="s">
        <v>38</v>
      </c>
      <c r="C64" t="s">
        <v>50</v>
      </c>
      <c r="D64" t="s">
        <v>42</v>
      </c>
      <c r="E64">
        <v>65</v>
      </c>
    </row>
    <row r="65" spans="1:5" x14ac:dyDescent="0.2">
      <c r="A65">
        <v>2016</v>
      </c>
      <c r="B65" t="s">
        <v>38</v>
      </c>
      <c r="C65" t="s">
        <v>50</v>
      </c>
      <c r="D65" t="s">
        <v>43</v>
      </c>
      <c r="E65">
        <v>14</v>
      </c>
    </row>
    <row r="66" spans="1:5" x14ac:dyDescent="0.2">
      <c r="A66">
        <v>2016</v>
      </c>
      <c r="B66" t="s">
        <v>38</v>
      </c>
      <c r="C66" t="s">
        <v>50</v>
      </c>
      <c r="D66" t="s">
        <v>44</v>
      </c>
      <c r="E66">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BD85-F85F-1F4B-8EAE-62B42F23B1C7}">
  <dimension ref="A1:D69"/>
  <sheetViews>
    <sheetView zoomScale="75" workbookViewId="0">
      <selection activeCell="B2" sqref="B2"/>
    </sheetView>
  </sheetViews>
  <sheetFormatPr baseColWidth="10" defaultRowHeight="16" x14ac:dyDescent="0.2"/>
  <cols>
    <col min="1" max="1" width="9.33203125" customWidth="1"/>
    <col min="2" max="2" width="60.6640625" bestFit="1" customWidth="1"/>
    <col min="3" max="3" width="34.1640625" bestFit="1" customWidth="1"/>
    <col min="4" max="4" width="13.6640625" bestFit="1" customWidth="1"/>
  </cols>
  <sheetData>
    <row r="1" spans="1:4" x14ac:dyDescent="0.2">
      <c r="A1" t="s">
        <v>71</v>
      </c>
      <c r="B1" t="s">
        <v>140</v>
      </c>
      <c r="C1" t="s">
        <v>72</v>
      </c>
      <c r="D1" t="s">
        <v>73</v>
      </c>
    </row>
    <row r="2" spans="1:4" x14ac:dyDescent="0.2">
      <c r="A2">
        <v>2016</v>
      </c>
      <c r="B2" t="s">
        <v>74</v>
      </c>
      <c r="C2" t="s">
        <v>75</v>
      </c>
      <c r="D2">
        <v>25</v>
      </c>
    </row>
    <row r="3" spans="1:4" x14ac:dyDescent="0.2">
      <c r="A3">
        <v>2016</v>
      </c>
      <c r="B3" t="s">
        <v>76</v>
      </c>
      <c r="C3" t="s">
        <v>75</v>
      </c>
      <c r="D3">
        <v>5</v>
      </c>
    </row>
    <row r="4" spans="1:4" x14ac:dyDescent="0.2">
      <c r="A4">
        <v>2016</v>
      </c>
      <c r="B4" t="s">
        <v>77</v>
      </c>
      <c r="C4" t="s">
        <v>75</v>
      </c>
      <c r="D4">
        <v>10</v>
      </c>
    </row>
    <row r="5" spans="1:4" x14ac:dyDescent="0.2">
      <c r="A5">
        <v>2016</v>
      </c>
      <c r="B5" t="s">
        <v>77</v>
      </c>
      <c r="C5" t="s">
        <v>78</v>
      </c>
      <c r="D5">
        <v>1</v>
      </c>
    </row>
    <row r="6" spans="1:4" x14ac:dyDescent="0.2">
      <c r="A6">
        <v>2016</v>
      </c>
      <c r="B6" t="s">
        <v>74</v>
      </c>
      <c r="C6" t="s">
        <v>79</v>
      </c>
      <c r="D6">
        <v>10</v>
      </c>
    </row>
    <row r="7" spans="1:4" x14ac:dyDescent="0.2">
      <c r="A7">
        <v>2016</v>
      </c>
      <c r="B7" t="s">
        <v>76</v>
      </c>
      <c r="C7" t="s">
        <v>80</v>
      </c>
      <c r="D7">
        <v>2</v>
      </c>
    </row>
    <row r="8" spans="1:4" x14ac:dyDescent="0.2">
      <c r="A8">
        <v>2016</v>
      </c>
      <c r="B8" t="s">
        <v>74</v>
      </c>
      <c r="C8" t="s">
        <v>81</v>
      </c>
      <c r="D8">
        <v>10</v>
      </c>
    </row>
    <row r="9" spans="1:4" x14ac:dyDescent="0.2">
      <c r="A9">
        <v>2016</v>
      </c>
      <c r="B9" t="s">
        <v>82</v>
      </c>
      <c r="C9" t="s">
        <v>83</v>
      </c>
      <c r="D9">
        <v>20</v>
      </c>
    </row>
    <row r="10" spans="1:4" x14ac:dyDescent="0.2">
      <c r="A10">
        <v>2016</v>
      </c>
      <c r="B10" t="s">
        <v>82</v>
      </c>
      <c r="C10" t="s">
        <v>80</v>
      </c>
      <c r="D10">
        <v>30</v>
      </c>
    </row>
    <row r="11" spans="1:4" x14ac:dyDescent="0.2">
      <c r="A11">
        <v>2016</v>
      </c>
      <c r="B11" t="s">
        <v>82</v>
      </c>
      <c r="C11" t="s">
        <v>80</v>
      </c>
      <c r="D11">
        <v>30</v>
      </c>
    </row>
    <row r="12" spans="1:4" x14ac:dyDescent="0.2">
      <c r="A12">
        <v>2016</v>
      </c>
      <c r="B12" t="s">
        <v>84</v>
      </c>
      <c r="C12" t="s">
        <v>85</v>
      </c>
      <c r="D12">
        <v>5</v>
      </c>
    </row>
    <row r="13" spans="1:4" x14ac:dyDescent="0.2">
      <c r="A13">
        <v>2016</v>
      </c>
      <c r="B13" t="s">
        <v>77</v>
      </c>
      <c r="C13" t="s">
        <v>75</v>
      </c>
      <c r="D13">
        <v>10</v>
      </c>
    </row>
    <row r="14" spans="1:4" x14ac:dyDescent="0.2">
      <c r="A14">
        <v>2016</v>
      </c>
      <c r="B14" t="s">
        <v>77</v>
      </c>
      <c r="C14" t="s">
        <v>75</v>
      </c>
      <c r="D14">
        <v>100</v>
      </c>
    </row>
    <row r="15" spans="1:4" x14ac:dyDescent="0.2">
      <c r="A15">
        <v>2016</v>
      </c>
      <c r="B15" t="s">
        <v>77</v>
      </c>
      <c r="C15" t="s">
        <v>75</v>
      </c>
      <c r="D15">
        <v>2</v>
      </c>
    </row>
    <row r="16" spans="1:4" x14ac:dyDescent="0.2">
      <c r="A16">
        <v>2016</v>
      </c>
      <c r="B16" t="s">
        <v>77</v>
      </c>
      <c r="C16" t="s">
        <v>86</v>
      </c>
      <c r="D16">
        <v>1</v>
      </c>
    </row>
    <row r="17" spans="1:4" x14ac:dyDescent="0.2">
      <c r="A17">
        <v>2016</v>
      </c>
      <c r="B17" t="s">
        <v>84</v>
      </c>
      <c r="C17" t="s">
        <v>87</v>
      </c>
      <c r="D17">
        <v>2</v>
      </c>
    </row>
    <row r="18" spans="1:4" x14ac:dyDescent="0.2">
      <c r="A18">
        <v>2016</v>
      </c>
      <c r="B18" t="s">
        <v>77</v>
      </c>
      <c r="C18" t="s">
        <v>75</v>
      </c>
      <c r="D18">
        <v>20</v>
      </c>
    </row>
    <row r="19" spans="1:4" x14ac:dyDescent="0.2">
      <c r="A19">
        <v>2016</v>
      </c>
      <c r="B19" t="s">
        <v>74</v>
      </c>
      <c r="C19" t="s">
        <v>80</v>
      </c>
      <c r="D19">
        <v>40</v>
      </c>
    </row>
    <row r="20" spans="1:4" x14ac:dyDescent="0.2">
      <c r="A20">
        <v>2016</v>
      </c>
      <c r="B20" t="s">
        <v>74</v>
      </c>
      <c r="C20" t="s">
        <v>75</v>
      </c>
      <c r="D20">
        <v>40</v>
      </c>
    </row>
    <row r="21" spans="1:4" x14ac:dyDescent="0.2">
      <c r="A21">
        <v>2016</v>
      </c>
      <c r="B21" t="s">
        <v>74</v>
      </c>
      <c r="C21" t="s">
        <v>88</v>
      </c>
      <c r="D21">
        <v>160</v>
      </c>
    </row>
    <row r="22" spans="1:4" x14ac:dyDescent="0.2">
      <c r="A22">
        <v>2016</v>
      </c>
      <c r="B22" t="s">
        <v>74</v>
      </c>
      <c r="C22" t="s">
        <v>89</v>
      </c>
      <c r="D22">
        <v>10</v>
      </c>
    </row>
    <row r="23" spans="1:4" x14ac:dyDescent="0.2">
      <c r="A23">
        <v>2016</v>
      </c>
      <c r="B23" t="s">
        <v>74</v>
      </c>
      <c r="C23" t="s">
        <v>75</v>
      </c>
      <c r="D23">
        <v>0</v>
      </c>
    </row>
    <row r="24" spans="1:4" x14ac:dyDescent="0.2">
      <c r="A24">
        <v>2016</v>
      </c>
      <c r="B24" t="s">
        <v>90</v>
      </c>
      <c r="C24" t="s">
        <v>81</v>
      </c>
      <c r="D24">
        <v>20</v>
      </c>
    </row>
    <row r="25" spans="1:4" x14ac:dyDescent="0.2">
      <c r="A25">
        <v>2016</v>
      </c>
      <c r="B25" t="s">
        <v>90</v>
      </c>
      <c r="C25" t="s">
        <v>81</v>
      </c>
      <c r="D25">
        <v>10</v>
      </c>
    </row>
    <row r="26" spans="1:4" x14ac:dyDescent="0.2">
      <c r="A26">
        <v>2016</v>
      </c>
      <c r="B26" t="s">
        <v>76</v>
      </c>
      <c r="C26" t="s">
        <v>91</v>
      </c>
      <c r="D26">
        <v>35</v>
      </c>
    </row>
    <row r="27" spans="1:4" x14ac:dyDescent="0.2">
      <c r="A27">
        <v>2016</v>
      </c>
      <c r="B27" t="s">
        <v>90</v>
      </c>
      <c r="C27" t="s">
        <v>92</v>
      </c>
      <c r="D27">
        <v>0</v>
      </c>
    </row>
    <row r="28" spans="1:4" x14ac:dyDescent="0.2">
      <c r="A28">
        <v>2016</v>
      </c>
      <c r="B28" t="s">
        <v>77</v>
      </c>
      <c r="C28" t="s">
        <v>93</v>
      </c>
      <c r="D28">
        <v>10</v>
      </c>
    </row>
    <row r="29" spans="1:4" x14ac:dyDescent="0.2">
      <c r="A29">
        <v>2016</v>
      </c>
      <c r="B29" t="s">
        <v>94</v>
      </c>
      <c r="C29" t="s">
        <v>92</v>
      </c>
      <c r="D29">
        <v>50</v>
      </c>
    </row>
    <row r="30" spans="1:4" x14ac:dyDescent="0.2">
      <c r="A30">
        <v>2016</v>
      </c>
      <c r="B30" t="s">
        <v>77</v>
      </c>
      <c r="C30" t="s">
        <v>95</v>
      </c>
      <c r="D30">
        <v>0</v>
      </c>
    </row>
    <row r="31" spans="1:4" x14ac:dyDescent="0.2">
      <c r="A31">
        <v>2016</v>
      </c>
      <c r="B31" t="s">
        <v>77</v>
      </c>
      <c r="C31" t="s">
        <v>75</v>
      </c>
      <c r="D31">
        <v>50</v>
      </c>
    </row>
    <row r="32" spans="1:4" x14ac:dyDescent="0.2">
      <c r="A32">
        <v>2016</v>
      </c>
      <c r="B32" t="s">
        <v>77</v>
      </c>
      <c r="C32" t="s">
        <v>96</v>
      </c>
      <c r="D32">
        <v>30</v>
      </c>
    </row>
    <row r="33" spans="1:4" x14ac:dyDescent="0.2">
      <c r="A33">
        <v>2016</v>
      </c>
      <c r="B33" t="s">
        <v>76</v>
      </c>
      <c r="C33" t="s">
        <v>83</v>
      </c>
      <c r="D33">
        <v>20</v>
      </c>
    </row>
    <row r="34" spans="1:4" x14ac:dyDescent="0.2">
      <c r="A34">
        <v>2016</v>
      </c>
      <c r="B34" t="s">
        <v>77</v>
      </c>
      <c r="C34" t="s">
        <v>75</v>
      </c>
      <c r="D34">
        <v>3</v>
      </c>
    </row>
    <row r="35" spans="1:4" x14ac:dyDescent="0.2">
      <c r="A35">
        <v>2016</v>
      </c>
      <c r="B35" t="s">
        <v>76</v>
      </c>
      <c r="C35" t="s">
        <v>87</v>
      </c>
      <c r="D35">
        <v>3</v>
      </c>
    </row>
    <row r="36" spans="1:4" x14ac:dyDescent="0.2">
      <c r="A36">
        <v>2016</v>
      </c>
      <c r="B36" t="s">
        <v>77</v>
      </c>
      <c r="C36" t="s">
        <v>75</v>
      </c>
      <c r="D36">
        <v>20</v>
      </c>
    </row>
    <row r="37" spans="1:4" x14ac:dyDescent="0.2">
      <c r="A37">
        <v>2016</v>
      </c>
      <c r="B37" t="s">
        <v>77</v>
      </c>
      <c r="C37" t="s">
        <v>75</v>
      </c>
      <c r="D37">
        <v>2</v>
      </c>
    </row>
    <row r="38" spans="1:4" x14ac:dyDescent="0.2">
      <c r="A38">
        <v>2016</v>
      </c>
      <c r="B38" t="s">
        <v>84</v>
      </c>
      <c r="C38" t="s">
        <v>75</v>
      </c>
      <c r="D38">
        <v>0</v>
      </c>
    </row>
    <row r="39" spans="1:4" x14ac:dyDescent="0.2">
      <c r="A39">
        <v>2016</v>
      </c>
      <c r="B39" t="s">
        <v>84</v>
      </c>
      <c r="C39" t="s">
        <v>75</v>
      </c>
      <c r="D39">
        <v>0</v>
      </c>
    </row>
    <row r="40" spans="1:4" x14ac:dyDescent="0.2">
      <c r="A40">
        <v>2016</v>
      </c>
      <c r="B40" t="s">
        <v>84</v>
      </c>
      <c r="C40" t="s">
        <v>89</v>
      </c>
      <c r="D40">
        <v>3</v>
      </c>
    </row>
    <row r="41" spans="1:4" x14ac:dyDescent="0.2">
      <c r="A41">
        <v>2016</v>
      </c>
      <c r="B41" t="s">
        <v>84</v>
      </c>
      <c r="C41" t="s">
        <v>83</v>
      </c>
      <c r="D41">
        <v>4</v>
      </c>
    </row>
    <row r="42" spans="1:4" x14ac:dyDescent="0.2">
      <c r="A42">
        <v>2016</v>
      </c>
      <c r="B42" t="s">
        <v>84</v>
      </c>
      <c r="C42" t="s">
        <v>83</v>
      </c>
      <c r="D42">
        <v>0</v>
      </c>
    </row>
    <row r="43" spans="1:4" x14ac:dyDescent="0.2">
      <c r="A43">
        <v>2016</v>
      </c>
      <c r="B43" t="s">
        <v>76</v>
      </c>
      <c r="C43" t="s">
        <v>97</v>
      </c>
      <c r="D43">
        <v>10</v>
      </c>
    </row>
    <row r="44" spans="1:4" x14ac:dyDescent="0.2">
      <c r="A44">
        <v>2016</v>
      </c>
      <c r="B44" t="s">
        <v>76</v>
      </c>
      <c r="C44" t="s">
        <v>98</v>
      </c>
      <c r="D44">
        <v>2</v>
      </c>
    </row>
    <row r="45" spans="1:4" x14ac:dyDescent="0.2">
      <c r="A45">
        <v>2016</v>
      </c>
      <c r="B45" t="s">
        <v>94</v>
      </c>
      <c r="C45" t="s">
        <v>99</v>
      </c>
      <c r="D45">
        <v>20</v>
      </c>
    </row>
    <row r="46" spans="1:4" x14ac:dyDescent="0.2">
      <c r="A46">
        <v>2016</v>
      </c>
      <c r="B46" t="s">
        <v>76</v>
      </c>
      <c r="C46" t="s">
        <v>100</v>
      </c>
      <c r="D46">
        <v>2</v>
      </c>
    </row>
    <row r="47" spans="1:4" x14ac:dyDescent="0.2">
      <c r="A47">
        <v>2016</v>
      </c>
      <c r="B47" t="s">
        <v>76</v>
      </c>
      <c r="C47" t="s">
        <v>97</v>
      </c>
      <c r="D47">
        <v>10</v>
      </c>
    </row>
    <row r="48" spans="1:4" x14ac:dyDescent="0.2">
      <c r="A48">
        <v>2016</v>
      </c>
      <c r="B48" t="s">
        <v>74</v>
      </c>
      <c r="C48" t="s">
        <v>75</v>
      </c>
      <c r="D48">
        <v>35</v>
      </c>
    </row>
    <row r="49" spans="1:4" x14ac:dyDescent="0.2">
      <c r="A49">
        <v>2016</v>
      </c>
      <c r="B49" t="s">
        <v>77</v>
      </c>
      <c r="C49" t="s">
        <v>75</v>
      </c>
      <c r="D49">
        <v>1</v>
      </c>
    </row>
    <row r="50" spans="1:4" x14ac:dyDescent="0.2">
      <c r="A50">
        <v>2016</v>
      </c>
      <c r="B50" t="s">
        <v>90</v>
      </c>
      <c r="C50" t="s">
        <v>101</v>
      </c>
      <c r="D50">
        <v>1</v>
      </c>
    </row>
    <row r="51" spans="1:4" x14ac:dyDescent="0.2">
      <c r="A51">
        <v>2016</v>
      </c>
      <c r="B51" t="s">
        <v>77</v>
      </c>
      <c r="C51" t="s">
        <v>75</v>
      </c>
      <c r="D51">
        <v>1</v>
      </c>
    </row>
    <row r="52" spans="1:4" x14ac:dyDescent="0.2">
      <c r="A52">
        <v>2016</v>
      </c>
      <c r="B52" t="s">
        <v>77</v>
      </c>
      <c r="C52" t="s">
        <v>102</v>
      </c>
      <c r="D52">
        <v>10000</v>
      </c>
    </row>
    <row r="53" spans="1:4" x14ac:dyDescent="0.2">
      <c r="A53">
        <v>2016</v>
      </c>
      <c r="B53" t="s">
        <v>103</v>
      </c>
      <c r="C53" t="s">
        <v>83</v>
      </c>
      <c r="D53">
        <v>50</v>
      </c>
    </row>
    <row r="54" spans="1:4" x14ac:dyDescent="0.2">
      <c r="A54">
        <v>2016</v>
      </c>
      <c r="B54" t="s">
        <v>77</v>
      </c>
      <c r="C54" t="s">
        <v>75</v>
      </c>
      <c r="D54">
        <v>20</v>
      </c>
    </row>
    <row r="55" spans="1:4" x14ac:dyDescent="0.2">
      <c r="A55">
        <v>2016</v>
      </c>
      <c r="B55" t="s">
        <v>76</v>
      </c>
      <c r="C55" t="s">
        <v>75</v>
      </c>
      <c r="D55">
        <v>5</v>
      </c>
    </row>
    <row r="56" spans="1:4" x14ac:dyDescent="0.2">
      <c r="A56">
        <v>2016</v>
      </c>
      <c r="B56" t="s">
        <v>84</v>
      </c>
      <c r="C56" t="s">
        <v>75</v>
      </c>
      <c r="D56">
        <v>12</v>
      </c>
    </row>
    <row r="57" spans="1:4" x14ac:dyDescent="0.2">
      <c r="A57">
        <v>2016</v>
      </c>
      <c r="B57" t="s">
        <v>77</v>
      </c>
      <c r="C57" t="s">
        <v>104</v>
      </c>
      <c r="D57">
        <v>1</v>
      </c>
    </row>
    <row r="58" spans="1:4" x14ac:dyDescent="0.2">
      <c r="A58">
        <v>2016</v>
      </c>
      <c r="B58" t="s">
        <v>82</v>
      </c>
      <c r="C58" t="s">
        <v>101</v>
      </c>
      <c r="D58">
        <v>10</v>
      </c>
    </row>
    <row r="59" spans="1:4" x14ac:dyDescent="0.2">
      <c r="A59">
        <v>2016</v>
      </c>
      <c r="B59" t="s">
        <v>90</v>
      </c>
      <c r="C59" t="s">
        <v>101</v>
      </c>
      <c r="D59">
        <v>20</v>
      </c>
    </row>
    <row r="60" spans="1:4" x14ac:dyDescent="0.2">
      <c r="A60">
        <v>2016</v>
      </c>
      <c r="B60" t="s">
        <v>77</v>
      </c>
      <c r="C60" t="s">
        <v>75</v>
      </c>
      <c r="D60">
        <v>3</v>
      </c>
    </row>
    <row r="61" spans="1:4" x14ac:dyDescent="0.2">
      <c r="A61">
        <v>2016</v>
      </c>
      <c r="B61" t="s">
        <v>90</v>
      </c>
      <c r="C61" t="s">
        <v>80</v>
      </c>
      <c r="D61">
        <v>1</v>
      </c>
    </row>
    <row r="62" spans="1:4" x14ac:dyDescent="0.2">
      <c r="A62">
        <v>2016</v>
      </c>
      <c r="B62" t="s">
        <v>77</v>
      </c>
      <c r="C62" t="s">
        <v>83</v>
      </c>
      <c r="D62">
        <v>5</v>
      </c>
    </row>
    <row r="63" spans="1:4" x14ac:dyDescent="0.2">
      <c r="A63">
        <v>2016</v>
      </c>
      <c r="B63" t="s">
        <v>82</v>
      </c>
      <c r="C63" t="s">
        <v>100</v>
      </c>
      <c r="D63">
        <v>2</v>
      </c>
    </row>
    <row r="64" spans="1:4" x14ac:dyDescent="0.2">
      <c r="A64">
        <v>2016</v>
      </c>
      <c r="B64" t="s">
        <v>82</v>
      </c>
      <c r="C64" t="s">
        <v>80</v>
      </c>
      <c r="D64">
        <v>50</v>
      </c>
    </row>
    <row r="65" spans="1:4" x14ac:dyDescent="0.2">
      <c r="A65">
        <v>2016</v>
      </c>
      <c r="B65" t="s">
        <v>90</v>
      </c>
      <c r="C65" t="s">
        <v>81</v>
      </c>
      <c r="D65">
        <v>70</v>
      </c>
    </row>
    <row r="66" spans="1:4" x14ac:dyDescent="0.2">
      <c r="A66">
        <v>2016</v>
      </c>
      <c r="B66" t="s">
        <v>76</v>
      </c>
      <c r="C66" t="s">
        <v>105</v>
      </c>
      <c r="D66">
        <v>55</v>
      </c>
    </row>
    <row r="67" spans="1:4" x14ac:dyDescent="0.2">
      <c r="A67">
        <v>2016</v>
      </c>
      <c r="B67" t="s">
        <v>74</v>
      </c>
      <c r="C67" t="s">
        <v>75</v>
      </c>
      <c r="D67">
        <v>200</v>
      </c>
    </row>
    <row r="68" spans="1:4" x14ac:dyDescent="0.2">
      <c r="A68">
        <v>2016</v>
      </c>
      <c r="B68" t="s">
        <v>77</v>
      </c>
      <c r="C68" t="s">
        <v>75</v>
      </c>
      <c r="D68">
        <v>65</v>
      </c>
    </row>
    <row r="69" spans="1:4" x14ac:dyDescent="0.2">
      <c r="A69">
        <v>2016</v>
      </c>
      <c r="B69" t="s">
        <v>74</v>
      </c>
      <c r="C69" t="s">
        <v>75</v>
      </c>
      <c r="D6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77C5-6E00-7A4D-BCE2-76C3568A9D0C}">
  <dimension ref="A1:H152"/>
  <sheetViews>
    <sheetView workbookViewId="0">
      <selection activeCell="K2" sqref="K2"/>
    </sheetView>
  </sheetViews>
  <sheetFormatPr baseColWidth="10" defaultRowHeight="16" x14ac:dyDescent="0.2"/>
  <cols>
    <col min="1" max="1" width="5.1640625" bestFit="1" customWidth="1"/>
    <col min="2" max="2" width="30.5" bestFit="1" customWidth="1"/>
    <col min="3" max="3" width="7.1640625" bestFit="1" customWidth="1"/>
  </cols>
  <sheetData>
    <row r="1" spans="1:8" x14ac:dyDescent="0.2">
      <c r="A1" t="s">
        <v>33</v>
      </c>
      <c r="B1" t="s">
        <v>51</v>
      </c>
      <c r="C1" t="s">
        <v>52</v>
      </c>
      <c r="D1" t="s">
        <v>119</v>
      </c>
      <c r="G1" t="s">
        <v>33</v>
      </c>
      <c r="H1" t="s">
        <v>52</v>
      </c>
    </row>
    <row r="2" spans="1:8" x14ac:dyDescent="0.2">
      <c r="A2">
        <v>2010</v>
      </c>
      <c r="B2" t="s">
        <v>53</v>
      </c>
      <c r="C2">
        <v>343264</v>
      </c>
      <c r="D2" t="s">
        <v>121</v>
      </c>
      <c r="G2">
        <v>2010</v>
      </c>
      <c r="H2">
        <f t="shared" ref="H2:H10" si="0">SUMIF($A$2:$A$152,G2,$C$2:$C$152)</f>
        <v>1804649</v>
      </c>
    </row>
    <row r="3" spans="1:8" x14ac:dyDescent="0.2">
      <c r="A3">
        <v>2010</v>
      </c>
      <c r="B3" t="s">
        <v>54</v>
      </c>
      <c r="C3">
        <v>62223</v>
      </c>
      <c r="D3" t="s">
        <v>121</v>
      </c>
      <c r="G3">
        <v>2011</v>
      </c>
      <c r="H3">
        <f t="shared" si="0"/>
        <v>2255923</v>
      </c>
    </row>
    <row r="4" spans="1:8" x14ac:dyDescent="0.2">
      <c r="A4">
        <v>2010</v>
      </c>
      <c r="B4" t="s">
        <v>55</v>
      </c>
      <c r="C4">
        <v>26361</v>
      </c>
      <c r="D4" t="s">
        <v>121</v>
      </c>
      <c r="G4">
        <v>2012</v>
      </c>
      <c r="H4">
        <f t="shared" si="0"/>
        <v>1640690</v>
      </c>
    </row>
    <row r="5" spans="1:8" x14ac:dyDescent="0.2">
      <c r="A5">
        <v>2010</v>
      </c>
      <c r="B5" t="s">
        <v>56</v>
      </c>
      <c r="C5">
        <v>22</v>
      </c>
      <c r="D5" t="s">
        <v>121</v>
      </c>
      <c r="G5">
        <v>2013</v>
      </c>
      <c r="H5">
        <f t="shared" si="0"/>
        <v>1415791</v>
      </c>
    </row>
    <row r="6" spans="1:8" x14ac:dyDescent="0.2">
      <c r="A6">
        <v>2010</v>
      </c>
      <c r="B6" t="s">
        <v>57</v>
      </c>
      <c r="C6">
        <v>55429</v>
      </c>
      <c r="D6" t="s">
        <v>121</v>
      </c>
      <c r="G6">
        <v>2014</v>
      </c>
      <c r="H6">
        <f t="shared" si="0"/>
        <v>1077798</v>
      </c>
    </row>
    <row r="7" spans="1:8" x14ac:dyDescent="0.2">
      <c r="A7">
        <v>2010</v>
      </c>
      <c r="B7" t="s">
        <v>58</v>
      </c>
      <c r="C7">
        <v>91658</v>
      </c>
      <c r="D7" t="s">
        <v>121</v>
      </c>
      <c r="G7">
        <v>2015</v>
      </c>
      <c r="H7">
        <f t="shared" si="0"/>
        <v>1091312</v>
      </c>
    </row>
    <row r="8" spans="1:8" x14ac:dyDescent="0.2">
      <c r="A8">
        <v>2010</v>
      </c>
      <c r="B8" t="s">
        <v>59</v>
      </c>
      <c r="C8">
        <v>60274</v>
      </c>
      <c r="D8" t="s">
        <v>121</v>
      </c>
      <c r="G8">
        <v>2016</v>
      </c>
      <c r="H8">
        <f t="shared" si="0"/>
        <v>876695</v>
      </c>
    </row>
    <row r="9" spans="1:8" x14ac:dyDescent="0.2">
      <c r="A9">
        <v>2010</v>
      </c>
      <c r="B9" t="s">
        <v>60</v>
      </c>
      <c r="C9">
        <v>118206</v>
      </c>
      <c r="D9" t="s">
        <v>121</v>
      </c>
      <c r="G9">
        <v>2017</v>
      </c>
      <c r="H9">
        <f t="shared" si="0"/>
        <v>598639</v>
      </c>
    </row>
    <row r="10" spans="1:8" x14ac:dyDescent="0.2">
      <c r="A10">
        <v>2010</v>
      </c>
      <c r="B10" t="s">
        <v>61</v>
      </c>
      <c r="C10">
        <v>1938</v>
      </c>
      <c r="D10" t="s">
        <v>121</v>
      </c>
      <c r="G10">
        <v>2018</v>
      </c>
      <c r="H10">
        <f t="shared" si="0"/>
        <v>537093</v>
      </c>
    </row>
    <row r="11" spans="1:8" x14ac:dyDescent="0.2">
      <c r="A11">
        <v>2010</v>
      </c>
      <c r="B11" t="s">
        <v>62</v>
      </c>
      <c r="C11">
        <v>136711</v>
      </c>
      <c r="D11" t="s">
        <v>121</v>
      </c>
    </row>
    <row r="12" spans="1:8" x14ac:dyDescent="0.2">
      <c r="A12">
        <v>2010</v>
      </c>
      <c r="B12" t="s">
        <v>63</v>
      </c>
      <c r="C12">
        <v>75128</v>
      </c>
      <c r="D12" t="s">
        <v>121</v>
      </c>
    </row>
    <row r="13" spans="1:8" x14ac:dyDescent="0.2">
      <c r="A13">
        <v>2010</v>
      </c>
      <c r="B13" t="s">
        <v>64</v>
      </c>
      <c r="C13">
        <v>34562</v>
      </c>
      <c r="D13" t="s">
        <v>121</v>
      </c>
    </row>
    <row r="14" spans="1:8" x14ac:dyDescent="0.2">
      <c r="A14">
        <v>2010</v>
      </c>
      <c r="B14" t="s">
        <v>65</v>
      </c>
      <c r="C14">
        <v>536418</v>
      </c>
      <c r="D14" t="s">
        <v>121</v>
      </c>
    </row>
    <row r="15" spans="1:8" x14ac:dyDescent="0.2">
      <c r="A15">
        <v>2010</v>
      </c>
      <c r="B15" t="s">
        <v>66</v>
      </c>
      <c r="C15">
        <v>17382</v>
      </c>
      <c r="D15" t="s">
        <v>121</v>
      </c>
    </row>
    <row r="16" spans="1:8" x14ac:dyDescent="0.2">
      <c r="A16">
        <v>2010</v>
      </c>
      <c r="B16" t="s">
        <v>67</v>
      </c>
      <c r="C16">
        <v>235658</v>
      </c>
      <c r="D16" t="s">
        <v>121</v>
      </c>
    </row>
    <row r="17" spans="1:4" x14ac:dyDescent="0.2">
      <c r="A17">
        <v>2010</v>
      </c>
      <c r="B17" t="s">
        <v>68</v>
      </c>
      <c r="C17">
        <v>2196</v>
      </c>
      <c r="D17" t="s">
        <v>121</v>
      </c>
    </row>
    <row r="18" spans="1:4" x14ac:dyDescent="0.2">
      <c r="A18">
        <v>2010</v>
      </c>
      <c r="B18" t="s">
        <v>69</v>
      </c>
      <c r="C18">
        <v>7219</v>
      </c>
      <c r="D18" t="s">
        <v>121</v>
      </c>
    </row>
    <row r="19" spans="1:4" x14ac:dyDescent="0.2">
      <c r="A19">
        <v>2011</v>
      </c>
      <c r="B19" t="s">
        <v>53</v>
      </c>
      <c r="C19">
        <v>386370</v>
      </c>
      <c r="D19" t="s">
        <v>121</v>
      </c>
    </row>
    <row r="20" spans="1:4" x14ac:dyDescent="0.2">
      <c r="A20">
        <v>2011</v>
      </c>
      <c r="B20" t="s">
        <v>54</v>
      </c>
      <c r="C20">
        <v>55780</v>
      </c>
      <c r="D20" t="s">
        <v>121</v>
      </c>
    </row>
    <row r="21" spans="1:4" x14ac:dyDescent="0.2">
      <c r="A21">
        <v>2011</v>
      </c>
      <c r="B21" t="s">
        <v>55</v>
      </c>
      <c r="C21">
        <v>18001</v>
      </c>
      <c r="D21" t="s">
        <v>121</v>
      </c>
    </row>
    <row r="22" spans="1:4" x14ac:dyDescent="0.2">
      <c r="A22">
        <v>2011</v>
      </c>
      <c r="B22" t="s">
        <v>57</v>
      </c>
      <c r="C22">
        <v>58586</v>
      </c>
      <c r="D22" t="s">
        <v>121</v>
      </c>
    </row>
    <row r="23" spans="1:4" x14ac:dyDescent="0.2">
      <c r="A23">
        <v>2011</v>
      </c>
      <c r="B23" t="s">
        <v>58</v>
      </c>
      <c r="C23">
        <v>94970</v>
      </c>
      <c r="D23" t="s">
        <v>121</v>
      </c>
    </row>
    <row r="24" spans="1:4" x14ac:dyDescent="0.2">
      <c r="A24">
        <v>2011</v>
      </c>
      <c r="B24" t="s">
        <v>59</v>
      </c>
      <c r="C24">
        <v>85328</v>
      </c>
      <c r="D24" t="s">
        <v>121</v>
      </c>
    </row>
    <row r="25" spans="1:4" x14ac:dyDescent="0.2">
      <c r="A25">
        <v>2011</v>
      </c>
      <c r="B25" t="s">
        <v>60</v>
      </c>
      <c r="C25">
        <v>124923</v>
      </c>
      <c r="D25" t="s">
        <v>121</v>
      </c>
    </row>
    <row r="26" spans="1:4" x14ac:dyDescent="0.2">
      <c r="A26">
        <v>2011</v>
      </c>
      <c r="B26" t="s">
        <v>61</v>
      </c>
      <c r="C26">
        <v>1818</v>
      </c>
      <c r="D26" t="s">
        <v>121</v>
      </c>
    </row>
    <row r="27" spans="1:4" x14ac:dyDescent="0.2">
      <c r="A27">
        <v>2011</v>
      </c>
      <c r="B27" t="s">
        <v>62</v>
      </c>
      <c r="C27">
        <v>181394</v>
      </c>
      <c r="D27" t="s">
        <v>121</v>
      </c>
    </row>
    <row r="28" spans="1:4" x14ac:dyDescent="0.2">
      <c r="A28">
        <v>2011</v>
      </c>
      <c r="B28" t="s">
        <v>63</v>
      </c>
      <c r="C28">
        <v>202878</v>
      </c>
      <c r="D28" t="s">
        <v>121</v>
      </c>
    </row>
    <row r="29" spans="1:4" x14ac:dyDescent="0.2">
      <c r="A29">
        <v>2011</v>
      </c>
      <c r="B29" t="s">
        <v>64</v>
      </c>
      <c r="C29">
        <v>26639</v>
      </c>
      <c r="D29" t="s">
        <v>121</v>
      </c>
    </row>
    <row r="30" spans="1:4" x14ac:dyDescent="0.2">
      <c r="A30">
        <v>2011</v>
      </c>
      <c r="B30" t="s">
        <v>65</v>
      </c>
      <c r="C30">
        <v>632421</v>
      </c>
      <c r="D30" t="s">
        <v>121</v>
      </c>
    </row>
    <row r="31" spans="1:4" x14ac:dyDescent="0.2">
      <c r="A31">
        <v>2011</v>
      </c>
      <c r="B31" t="s">
        <v>66</v>
      </c>
      <c r="C31">
        <v>14673</v>
      </c>
      <c r="D31" t="s">
        <v>121</v>
      </c>
    </row>
    <row r="32" spans="1:4" x14ac:dyDescent="0.2">
      <c r="A32">
        <v>2011</v>
      </c>
      <c r="B32" t="s">
        <v>67</v>
      </c>
      <c r="C32">
        <v>365543</v>
      </c>
      <c r="D32" t="s">
        <v>121</v>
      </c>
    </row>
    <row r="33" spans="1:4" x14ac:dyDescent="0.2">
      <c r="A33">
        <v>2011</v>
      </c>
      <c r="B33" t="s">
        <v>68</v>
      </c>
      <c r="C33">
        <v>2932</v>
      </c>
      <c r="D33" t="s">
        <v>121</v>
      </c>
    </row>
    <row r="34" spans="1:4" x14ac:dyDescent="0.2">
      <c r="A34">
        <v>2011</v>
      </c>
      <c r="B34" t="s">
        <v>69</v>
      </c>
      <c r="C34">
        <v>3667</v>
      </c>
      <c r="D34" t="s">
        <v>121</v>
      </c>
    </row>
    <row r="35" spans="1:4" x14ac:dyDescent="0.2">
      <c r="A35">
        <v>2012</v>
      </c>
      <c r="B35" t="s">
        <v>53</v>
      </c>
      <c r="C35">
        <v>325324</v>
      </c>
      <c r="D35" t="s">
        <v>121</v>
      </c>
    </row>
    <row r="36" spans="1:4" x14ac:dyDescent="0.2">
      <c r="A36">
        <v>2012</v>
      </c>
      <c r="B36" t="s">
        <v>54</v>
      </c>
      <c r="C36">
        <v>42669</v>
      </c>
      <c r="D36" t="s">
        <v>121</v>
      </c>
    </row>
    <row r="37" spans="1:4" x14ac:dyDescent="0.2">
      <c r="A37">
        <v>2012</v>
      </c>
      <c r="B37" t="s">
        <v>55</v>
      </c>
      <c r="C37">
        <v>19519</v>
      </c>
      <c r="D37" t="s">
        <v>121</v>
      </c>
    </row>
    <row r="38" spans="1:4" x14ac:dyDescent="0.2">
      <c r="A38">
        <v>2012</v>
      </c>
      <c r="B38" t="s">
        <v>56</v>
      </c>
      <c r="C38">
        <v>12</v>
      </c>
      <c r="D38" t="s">
        <v>121</v>
      </c>
    </row>
    <row r="39" spans="1:4" x14ac:dyDescent="0.2">
      <c r="A39">
        <v>2012</v>
      </c>
      <c r="B39" t="s">
        <v>57</v>
      </c>
      <c r="C39">
        <v>44113</v>
      </c>
      <c r="D39" t="s">
        <v>121</v>
      </c>
    </row>
    <row r="40" spans="1:4" x14ac:dyDescent="0.2">
      <c r="A40">
        <v>2012</v>
      </c>
      <c r="B40" t="s">
        <v>58</v>
      </c>
      <c r="C40">
        <v>61894</v>
      </c>
      <c r="D40" t="s">
        <v>121</v>
      </c>
    </row>
    <row r="41" spans="1:4" x14ac:dyDescent="0.2">
      <c r="A41">
        <v>2012</v>
      </c>
      <c r="B41" t="s">
        <v>59</v>
      </c>
      <c r="C41">
        <v>50344</v>
      </c>
      <c r="D41" t="s">
        <v>121</v>
      </c>
    </row>
    <row r="42" spans="1:4" x14ac:dyDescent="0.2">
      <c r="A42">
        <v>2012</v>
      </c>
      <c r="B42" t="s">
        <v>60</v>
      </c>
      <c r="C42">
        <v>108892</v>
      </c>
      <c r="D42" t="s">
        <v>121</v>
      </c>
    </row>
    <row r="43" spans="1:4" x14ac:dyDescent="0.2">
      <c r="A43">
        <v>2012</v>
      </c>
      <c r="B43" t="s">
        <v>61</v>
      </c>
      <c r="C43">
        <v>1439</v>
      </c>
      <c r="D43" t="s">
        <v>121</v>
      </c>
    </row>
    <row r="44" spans="1:4" x14ac:dyDescent="0.2">
      <c r="A44">
        <v>2012</v>
      </c>
      <c r="B44" t="s">
        <v>62</v>
      </c>
      <c r="C44">
        <v>123768</v>
      </c>
      <c r="D44" t="s">
        <v>121</v>
      </c>
    </row>
    <row r="45" spans="1:4" x14ac:dyDescent="0.2">
      <c r="A45">
        <v>2012</v>
      </c>
      <c r="B45" t="s">
        <v>63</v>
      </c>
      <c r="C45">
        <v>191496</v>
      </c>
      <c r="D45" t="s">
        <v>121</v>
      </c>
    </row>
    <row r="46" spans="1:4" x14ac:dyDescent="0.2">
      <c r="A46">
        <v>2012</v>
      </c>
      <c r="B46" t="s">
        <v>64</v>
      </c>
      <c r="C46">
        <v>23199</v>
      </c>
      <c r="D46" t="s">
        <v>121</v>
      </c>
    </row>
    <row r="47" spans="1:4" x14ac:dyDescent="0.2">
      <c r="A47">
        <v>2012</v>
      </c>
      <c r="B47" t="s">
        <v>65</v>
      </c>
      <c r="C47">
        <v>462964</v>
      </c>
      <c r="D47" t="s">
        <v>121</v>
      </c>
    </row>
    <row r="48" spans="1:4" x14ac:dyDescent="0.2">
      <c r="A48">
        <v>2012</v>
      </c>
      <c r="B48" t="s">
        <v>66</v>
      </c>
      <c r="C48">
        <v>15756</v>
      </c>
      <c r="D48" t="s">
        <v>121</v>
      </c>
    </row>
    <row r="49" spans="1:4" x14ac:dyDescent="0.2">
      <c r="A49">
        <v>2012</v>
      </c>
      <c r="B49" t="s">
        <v>67</v>
      </c>
      <c r="C49">
        <v>163480</v>
      </c>
      <c r="D49" t="s">
        <v>121</v>
      </c>
    </row>
    <row r="50" spans="1:4" x14ac:dyDescent="0.2">
      <c r="A50">
        <v>2012</v>
      </c>
      <c r="B50" t="s">
        <v>68</v>
      </c>
      <c r="C50">
        <v>1914</v>
      </c>
      <c r="D50" t="s">
        <v>121</v>
      </c>
    </row>
    <row r="51" spans="1:4" x14ac:dyDescent="0.2">
      <c r="A51">
        <v>2012</v>
      </c>
      <c r="B51" t="s">
        <v>69</v>
      </c>
      <c r="C51">
        <v>3907</v>
      </c>
      <c r="D51" t="s">
        <v>121</v>
      </c>
    </row>
    <row r="52" spans="1:4" x14ac:dyDescent="0.2">
      <c r="A52">
        <v>2013</v>
      </c>
      <c r="B52" t="s">
        <v>53</v>
      </c>
      <c r="C52">
        <v>280084</v>
      </c>
      <c r="D52" t="s">
        <v>121</v>
      </c>
    </row>
    <row r="53" spans="1:4" x14ac:dyDescent="0.2">
      <c r="A53">
        <v>2013</v>
      </c>
      <c r="B53" t="s">
        <v>54</v>
      </c>
      <c r="C53">
        <v>37568</v>
      </c>
      <c r="D53" t="s">
        <v>121</v>
      </c>
    </row>
    <row r="54" spans="1:4" x14ac:dyDescent="0.2">
      <c r="A54">
        <v>2013</v>
      </c>
      <c r="B54" t="s">
        <v>55</v>
      </c>
      <c r="C54">
        <v>18415</v>
      </c>
      <c r="D54" t="s">
        <v>121</v>
      </c>
    </row>
    <row r="55" spans="1:4" x14ac:dyDescent="0.2">
      <c r="A55">
        <v>2013</v>
      </c>
      <c r="B55" t="s">
        <v>56</v>
      </c>
      <c r="C55">
        <v>6</v>
      </c>
      <c r="D55" t="s">
        <v>121</v>
      </c>
    </row>
    <row r="56" spans="1:4" x14ac:dyDescent="0.2">
      <c r="A56">
        <v>2013</v>
      </c>
      <c r="B56" t="s">
        <v>57</v>
      </c>
      <c r="C56">
        <v>53991</v>
      </c>
      <c r="D56" t="s">
        <v>121</v>
      </c>
    </row>
    <row r="57" spans="1:4" x14ac:dyDescent="0.2">
      <c r="A57">
        <v>2013</v>
      </c>
      <c r="B57" t="s">
        <v>58</v>
      </c>
      <c r="C57">
        <v>57291</v>
      </c>
      <c r="D57" t="s">
        <v>121</v>
      </c>
    </row>
    <row r="58" spans="1:4" x14ac:dyDescent="0.2">
      <c r="A58">
        <v>2013</v>
      </c>
      <c r="B58" t="s">
        <v>59</v>
      </c>
      <c r="C58">
        <v>47179</v>
      </c>
      <c r="D58" t="s">
        <v>121</v>
      </c>
    </row>
    <row r="59" spans="1:4" x14ac:dyDescent="0.2">
      <c r="A59">
        <v>2013</v>
      </c>
      <c r="B59" t="s">
        <v>60</v>
      </c>
      <c r="C59">
        <v>81494</v>
      </c>
      <c r="D59" t="s">
        <v>121</v>
      </c>
    </row>
    <row r="60" spans="1:4" x14ac:dyDescent="0.2">
      <c r="A60">
        <v>2013</v>
      </c>
      <c r="B60" t="s">
        <v>61</v>
      </c>
      <c r="C60">
        <v>1574</v>
      </c>
      <c r="D60" t="s">
        <v>121</v>
      </c>
    </row>
    <row r="61" spans="1:4" x14ac:dyDescent="0.2">
      <c r="A61">
        <v>2013</v>
      </c>
      <c r="B61" t="s">
        <v>62</v>
      </c>
      <c r="C61">
        <v>86936</v>
      </c>
      <c r="D61" t="s">
        <v>121</v>
      </c>
    </row>
    <row r="62" spans="1:4" x14ac:dyDescent="0.2">
      <c r="A62">
        <v>2013</v>
      </c>
      <c r="B62" t="s">
        <v>63</v>
      </c>
      <c r="C62">
        <v>139381</v>
      </c>
      <c r="D62" t="s">
        <v>121</v>
      </c>
    </row>
    <row r="63" spans="1:4" x14ac:dyDescent="0.2">
      <c r="A63">
        <v>2013</v>
      </c>
      <c r="B63" t="s">
        <v>64</v>
      </c>
      <c r="C63">
        <v>37910</v>
      </c>
      <c r="D63" t="s">
        <v>121</v>
      </c>
    </row>
    <row r="64" spans="1:4" x14ac:dyDescent="0.2">
      <c r="A64">
        <v>2013</v>
      </c>
      <c r="B64" t="s">
        <v>65</v>
      </c>
      <c r="C64">
        <v>380137</v>
      </c>
      <c r="D64" t="s">
        <v>121</v>
      </c>
    </row>
    <row r="65" spans="1:4" x14ac:dyDescent="0.2">
      <c r="A65">
        <v>2013</v>
      </c>
      <c r="B65" t="s">
        <v>66</v>
      </c>
      <c r="C65">
        <v>11881</v>
      </c>
      <c r="D65" t="s">
        <v>121</v>
      </c>
    </row>
    <row r="66" spans="1:4" x14ac:dyDescent="0.2">
      <c r="A66">
        <v>2013</v>
      </c>
      <c r="B66" t="s">
        <v>67</v>
      </c>
      <c r="C66">
        <v>170838</v>
      </c>
      <c r="D66" t="s">
        <v>121</v>
      </c>
    </row>
    <row r="67" spans="1:4" x14ac:dyDescent="0.2">
      <c r="A67">
        <v>2013</v>
      </c>
      <c r="B67" t="s">
        <v>68</v>
      </c>
      <c r="C67">
        <v>2929</v>
      </c>
      <c r="D67" t="s">
        <v>121</v>
      </c>
    </row>
    <row r="68" spans="1:4" x14ac:dyDescent="0.2">
      <c r="A68">
        <v>2013</v>
      </c>
      <c r="B68" t="s">
        <v>69</v>
      </c>
      <c r="C68">
        <v>8177</v>
      </c>
      <c r="D68" t="s">
        <v>121</v>
      </c>
    </row>
    <row r="69" spans="1:4" x14ac:dyDescent="0.2">
      <c r="A69">
        <v>2014</v>
      </c>
      <c r="B69" t="s">
        <v>53</v>
      </c>
      <c r="C69">
        <v>190202</v>
      </c>
      <c r="D69" t="s">
        <v>121</v>
      </c>
    </row>
    <row r="70" spans="1:4" x14ac:dyDescent="0.2">
      <c r="A70">
        <v>2014</v>
      </c>
      <c r="B70" t="s">
        <v>54</v>
      </c>
      <c r="C70">
        <v>25084</v>
      </c>
      <c r="D70" t="s">
        <v>121</v>
      </c>
    </row>
    <row r="71" spans="1:4" x14ac:dyDescent="0.2">
      <c r="A71">
        <v>2014</v>
      </c>
      <c r="B71" t="s">
        <v>55</v>
      </c>
      <c r="C71">
        <v>12053</v>
      </c>
      <c r="D71" t="s">
        <v>121</v>
      </c>
    </row>
    <row r="72" spans="1:4" x14ac:dyDescent="0.2">
      <c r="A72">
        <v>2014</v>
      </c>
      <c r="B72" t="s">
        <v>56</v>
      </c>
      <c r="C72">
        <v>5</v>
      </c>
      <c r="D72" t="s">
        <v>121</v>
      </c>
    </row>
    <row r="73" spans="1:4" x14ac:dyDescent="0.2">
      <c r="A73">
        <v>2014</v>
      </c>
      <c r="B73" t="s">
        <v>57</v>
      </c>
      <c r="C73">
        <v>42839</v>
      </c>
      <c r="D73" t="s">
        <v>121</v>
      </c>
    </row>
    <row r="74" spans="1:4" x14ac:dyDescent="0.2">
      <c r="A74">
        <v>2014</v>
      </c>
      <c r="B74" t="s">
        <v>58</v>
      </c>
      <c r="C74">
        <v>41083</v>
      </c>
      <c r="D74" t="s">
        <v>121</v>
      </c>
    </row>
    <row r="75" spans="1:4" x14ac:dyDescent="0.2">
      <c r="A75">
        <v>2014</v>
      </c>
      <c r="B75" t="s">
        <v>59</v>
      </c>
      <c r="C75">
        <v>37169</v>
      </c>
      <c r="D75" t="s">
        <v>121</v>
      </c>
    </row>
    <row r="76" spans="1:4" x14ac:dyDescent="0.2">
      <c r="A76">
        <v>2014</v>
      </c>
      <c r="B76" t="s">
        <v>60</v>
      </c>
      <c r="C76">
        <v>57020</v>
      </c>
      <c r="D76" t="s">
        <v>121</v>
      </c>
    </row>
    <row r="77" spans="1:4" x14ac:dyDescent="0.2">
      <c r="A77">
        <v>2014</v>
      </c>
      <c r="B77" t="s">
        <v>61</v>
      </c>
      <c r="C77">
        <v>3117</v>
      </c>
      <c r="D77" t="s">
        <v>121</v>
      </c>
    </row>
    <row r="78" spans="1:4" x14ac:dyDescent="0.2">
      <c r="A78">
        <v>2014</v>
      </c>
      <c r="B78" t="s">
        <v>62</v>
      </c>
      <c r="C78">
        <v>84685</v>
      </c>
      <c r="D78" t="s">
        <v>121</v>
      </c>
    </row>
    <row r="79" spans="1:4" x14ac:dyDescent="0.2">
      <c r="A79">
        <v>2014</v>
      </c>
      <c r="B79" t="s">
        <v>63</v>
      </c>
      <c r="C79">
        <v>139839</v>
      </c>
      <c r="D79" t="s">
        <v>121</v>
      </c>
    </row>
    <row r="80" spans="1:4" x14ac:dyDescent="0.2">
      <c r="A80">
        <v>2014</v>
      </c>
      <c r="B80" t="s">
        <v>64</v>
      </c>
      <c r="C80">
        <v>20562</v>
      </c>
      <c r="D80" t="s">
        <v>121</v>
      </c>
    </row>
    <row r="81" spans="1:4" x14ac:dyDescent="0.2">
      <c r="A81">
        <v>2014</v>
      </c>
      <c r="B81" t="s">
        <v>65</v>
      </c>
      <c r="C81">
        <v>282184</v>
      </c>
      <c r="D81" t="s">
        <v>121</v>
      </c>
    </row>
    <row r="82" spans="1:4" x14ac:dyDescent="0.2">
      <c r="A82">
        <v>2014</v>
      </c>
      <c r="B82" t="s">
        <v>66</v>
      </c>
      <c r="C82">
        <v>12785</v>
      </c>
      <c r="D82" t="s">
        <v>121</v>
      </c>
    </row>
    <row r="83" spans="1:4" x14ac:dyDescent="0.2">
      <c r="A83">
        <v>2014</v>
      </c>
      <c r="B83" t="s">
        <v>67</v>
      </c>
      <c r="C83">
        <v>121525</v>
      </c>
      <c r="D83" t="s">
        <v>121</v>
      </c>
    </row>
    <row r="84" spans="1:4" x14ac:dyDescent="0.2">
      <c r="A84">
        <v>2014</v>
      </c>
      <c r="B84" t="s">
        <v>68</v>
      </c>
      <c r="C84">
        <v>4099</v>
      </c>
      <c r="D84" t="s">
        <v>121</v>
      </c>
    </row>
    <row r="85" spans="1:4" x14ac:dyDescent="0.2">
      <c r="A85">
        <v>2014</v>
      </c>
      <c r="B85" t="s">
        <v>69</v>
      </c>
      <c r="C85">
        <v>3547</v>
      </c>
      <c r="D85" t="s">
        <v>121</v>
      </c>
    </row>
    <row r="86" spans="1:4" x14ac:dyDescent="0.2">
      <c r="A86">
        <v>2015</v>
      </c>
      <c r="B86" t="s">
        <v>53</v>
      </c>
      <c r="C86">
        <v>155193</v>
      </c>
      <c r="D86" t="s">
        <v>121</v>
      </c>
    </row>
    <row r="87" spans="1:4" x14ac:dyDescent="0.2">
      <c r="A87">
        <v>2015</v>
      </c>
      <c r="B87" t="s">
        <v>54</v>
      </c>
      <c r="C87">
        <v>21909</v>
      </c>
      <c r="D87" t="s">
        <v>121</v>
      </c>
    </row>
    <row r="88" spans="1:4" x14ac:dyDescent="0.2">
      <c r="A88">
        <v>2015</v>
      </c>
      <c r="B88" t="s">
        <v>55</v>
      </c>
      <c r="C88">
        <v>10473</v>
      </c>
      <c r="D88" t="s">
        <v>121</v>
      </c>
    </row>
    <row r="89" spans="1:4" x14ac:dyDescent="0.2">
      <c r="A89">
        <v>2015</v>
      </c>
      <c r="B89" t="s">
        <v>56</v>
      </c>
      <c r="C89">
        <v>2</v>
      </c>
      <c r="D89" t="s">
        <v>121</v>
      </c>
    </row>
    <row r="90" spans="1:4" x14ac:dyDescent="0.2">
      <c r="A90">
        <v>2015</v>
      </c>
      <c r="B90" t="s">
        <v>57</v>
      </c>
      <c r="C90">
        <v>46296</v>
      </c>
      <c r="D90" t="s">
        <v>121</v>
      </c>
    </row>
    <row r="91" spans="1:4" x14ac:dyDescent="0.2">
      <c r="A91">
        <v>2015</v>
      </c>
      <c r="B91" t="s">
        <v>58</v>
      </c>
      <c r="C91">
        <v>34619</v>
      </c>
      <c r="D91" t="s">
        <v>121</v>
      </c>
    </row>
    <row r="92" spans="1:4" x14ac:dyDescent="0.2">
      <c r="A92">
        <v>2015</v>
      </c>
      <c r="B92" t="s">
        <v>59</v>
      </c>
      <c r="C92">
        <v>39007</v>
      </c>
      <c r="D92" t="s">
        <v>121</v>
      </c>
    </row>
    <row r="93" spans="1:4" x14ac:dyDescent="0.2">
      <c r="A93">
        <v>2015</v>
      </c>
      <c r="B93" t="s">
        <v>60</v>
      </c>
      <c r="C93">
        <v>56052</v>
      </c>
      <c r="D93" t="s">
        <v>121</v>
      </c>
    </row>
    <row r="94" spans="1:4" x14ac:dyDescent="0.2">
      <c r="A94">
        <v>2015</v>
      </c>
      <c r="B94" t="s">
        <v>61</v>
      </c>
      <c r="C94">
        <v>758</v>
      </c>
      <c r="D94" t="s">
        <v>121</v>
      </c>
    </row>
    <row r="95" spans="1:4" x14ac:dyDescent="0.2">
      <c r="A95">
        <v>2015</v>
      </c>
      <c r="B95" t="s">
        <v>62</v>
      </c>
      <c r="C95">
        <v>74521</v>
      </c>
      <c r="D95" t="s">
        <v>121</v>
      </c>
    </row>
    <row r="96" spans="1:4" x14ac:dyDescent="0.2">
      <c r="A96">
        <v>2015</v>
      </c>
      <c r="B96" t="s">
        <v>63</v>
      </c>
      <c r="C96">
        <v>191718</v>
      </c>
      <c r="D96" t="s">
        <v>121</v>
      </c>
    </row>
    <row r="97" spans="1:4" x14ac:dyDescent="0.2">
      <c r="A97">
        <v>2015</v>
      </c>
      <c r="B97" t="s">
        <v>64</v>
      </c>
      <c r="C97">
        <v>14754</v>
      </c>
      <c r="D97" t="s">
        <v>121</v>
      </c>
    </row>
    <row r="98" spans="1:4" x14ac:dyDescent="0.2">
      <c r="A98">
        <v>2015</v>
      </c>
      <c r="B98" t="s">
        <v>65</v>
      </c>
      <c r="C98">
        <v>302527</v>
      </c>
      <c r="D98" t="s">
        <v>121</v>
      </c>
    </row>
    <row r="99" spans="1:4" x14ac:dyDescent="0.2">
      <c r="A99">
        <v>2015</v>
      </c>
      <c r="B99" t="s">
        <v>66</v>
      </c>
      <c r="C99">
        <v>7419</v>
      </c>
      <c r="D99" t="s">
        <v>121</v>
      </c>
    </row>
    <row r="100" spans="1:4" x14ac:dyDescent="0.2">
      <c r="A100">
        <v>2015</v>
      </c>
      <c r="B100" t="s">
        <v>67</v>
      </c>
      <c r="C100">
        <v>126824</v>
      </c>
      <c r="D100" t="s">
        <v>121</v>
      </c>
    </row>
    <row r="101" spans="1:4" x14ac:dyDescent="0.2">
      <c r="A101">
        <v>2015</v>
      </c>
      <c r="B101" t="s">
        <v>68</v>
      </c>
      <c r="C101">
        <v>3464</v>
      </c>
      <c r="D101" t="s">
        <v>121</v>
      </c>
    </row>
    <row r="102" spans="1:4" x14ac:dyDescent="0.2">
      <c r="A102">
        <v>2015</v>
      </c>
      <c r="B102" t="s">
        <v>69</v>
      </c>
      <c r="C102">
        <v>5776</v>
      </c>
      <c r="D102" t="s">
        <v>121</v>
      </c>
    </row>
    <row r="103" spans="1:4" x14ac:dyDescent="0.2">
      <c r="A103">
        <v>2016</v>
      </c>
      <c r="B103" t="s">
        <v>53</v>
      </c>
      <c r="C103">
        <v>169149</v>
      </c>
      <c r="D103" t="s">
        <v>121</v>
      </c>
    </row>
    <row r="104" spans="1:4" x14ac:dyDescent="0.2">
      <c r="A104">
        <v>2016</v>
      </c>
      <c r="B104" t="s">
        <v>54</v>
      </c>
      <c r="C104">
        <v>19684</v>
      </c>
      <c r="D104" t="s">
        <v>121</v>
      </c>
    </row>
    <row r="105" spans="1:4" x14ac:dyDescent="0.2">
      <c r="A105">
        <v>2016</v>
      </c>
      <c r="B105" t="s">
        <v>55</v>
      </c>
      <c r="C105">
        <v>10619</v>
      </c>
      <c r="D105" t="s">
        <v>121</v>
      </c>
    </row>
    <row r="106" spans="1:4" x14ac:dyDescent="0.2">
      <c r="A106">
        <v>2016</v>
      </c>
      <c r="B106" t="s">
        <v>56</v>
      </c>
      <c r="C106">
        <v>1</v>
      </c>
      <c r="D106" t="s">
        <v>121</v>
      </c>
    </row>
    <row r="107" spans="1:4" x14ac:dyDescent="0.2">
      <c r="A107">
        <v>2016</v>
      </c>
      <c r="B107" t="s">
        <v>57</v>
      </c>
      <c r="C107">
        <v>34551</v>
      </c>
      <c r="D107" t="s">
        <v>121</v>
      </c>
    </row>
    <row r="108" spans="1:4" x14ac:dyDescent="0.2">
      <c r="A108">
        <v>2016</v>
      </c>
      <c r="B108" t="s">
        <v>58</v>
      </c>
      <c r="C108">
        <v>28004</v>
      </c>
      <c r="D108" t="s">
        <v>121</v>
      </c>
    </row>
    <row r="109" spans="1:4" x14ac:dyDescent="0.2">
      <c r="A109">
        <v>2016</v>
      </c>
      <c r="B109" t="s">
        <v>59</v>
      </c>
      <c r="C109">
        <v>24804</v>
      </c>
      <c r="D109" t="s">
        <v>121</v>
      </c>
    </row>
    <row r="110" spans="1:4" x14ac:dyDescent="0.2">
      <c r="A110">
        <v>2016</v>
      </c>
      <c r="B110" t="s">
        <v>60</v>
      </c>
      <c r="C110">
        <v>52318</v>
      </c>
      <c r="D110" t="s">
        <v>121</v>
      </c>
    </row>
    <row r="111" spans="1:4" x14ac:dyDescent="0.2">
      <c r="A111">
        <v>2016</v>
      </c>
      <c r="B111" t="s">
        <v>61</v>
      </c>
      <c r="C111">
        <v>1098</v>
      </c>
      <c r="D111" t="s">
        <v>121</v>
      </c>
    </row>
    <row r="112" spans="1:4" x14ac:dyDescent="0.2">
      <c r="A112">
        <v>2016</v>
      </c>
      <c r="B112" t="s">
        <v>62</v>
      </c>
      <c r="C112">
        <v>63274</v>
      </c>
      <c r="D112" t="s">
        <v>121</v>
      </c>
    </row>
    <row r="113" spans="1:4" x14ac:dyDescent="0.2">
      <c r="A113">
        <v>2016</v>
      </c>
      <c r="B113" t="s">
        <v>63</v>
      </c>
      <c r="C113">
        <v>123002</v>
      </c>
      <c r="D113" t="s">
        <v>121</v>
      </c>
    </row>
    <row r="114" spans="1:4" x14ac:dyDescent="0.2">
      <c r="A114">
        <v>2016</v>
      </c>
      <c r="B114" t="s">
        <v>64</v>
      </c>
      <c r="C114">
        <v>12442</v>
      </c>
      <c r="D114" t="s">
        <v>121</v>
      </c>
    </row>
    <row r="115" spans="1:4" x14ac:dyDescent="0.2">
      <c r="A115">
        <v>2016</v>
      </c>
      <c r="B115" t="s">
        <v>65</v>
      </c>
      <c r="C115">
        <v>243200</v>
      </c>
      <c r="D115" t="s">
        <v>121</v>
      </c>
    </row>
    <row r="116" spans="1:4" x14ac:dyDescent="0.2">
      <c r="A116">
        <v>2016</v>
      </c>
      <c r="B116" t="s">
        <v>66</v>
      </c>
      <c r="C116">
        <v>6079</v>
      </c>
      <c r="D116" t="s">
        <v>121</v>
      </c>
    </row>
    <row r="117" spans="1:4" x14ac:dyDescent="0.2">
      <c r="A117">
        <v>2016</v>
      </c>
      <c r="B117" t="s">
        <v>67</v>
      </c>
      <c r="C117">
        <v>83116</v>
      </c>
      <c r="D117" t="s">
        <v>121</v>
      </c>
    </row>
    <row r="118" spans="1:4" x14ac:dyDescent="0.2">
      <c r="A118">
        <v>2016</v>
      </c>
      <c r="B118" t="s">
        <v>68</v>
      </c>
      <c r="C118">
        <v>535</v>
      </c>
      <c r="D118" t="s">
        <v>121</v>
      </c>
    </row>
    <row r="119" spans="1:4" x14ac:dyDescent="0.2">
      <c r="A119">
        <v>2016</v>
      </c>
      <c r="B119" t="s">
        <v>69</v>
      </c>
      <c r="C119">
        <v>4819</v>
      </c>
      <c r="D119" t="s">
        <v>121</v>
      </c>
    </row>
    <row r="120" spans="1:4" x14ac:dyDescent="0.2">
      <c r="A120">
        <v>2017</v>
      </c>
      <c r="B120" t="s">
        <v>53</v>
      </c>
      <c r="C120">
        <v>139823</v>
      </c>
      <c r="D120" t="s">
        <v>121</v>
      </c>
    </row>
    <row r="121" spans="1:4" x14ac:dyDescent="0.2">
      <c r="A121">
        <v>2017</v>
      </c>
      <c r="B121" t="s">
        <v>54</v>
      </c>
      <c r="C121">
        <v>15803</v>
      </c>
      <c r="D121" t="s">
        <v>121</v>
      </c>
    </row>
    <row r="122" spans="1:4" x14ac:dyDescent="0.2">
      <c r="A122">
        <v>2017</v>
      </c>
      <c r="B122" t="s">
        <v>55</v>
      </c>
      <c r="C122">
        <v>8366</v>
      </c>
      <c r="D122" t="s">
        <v>121</v>
      </c>
    </row>
    <row r="123" spans="1:4" x14ac:dyDescent="0.2">
      <c r="A123">
        <v>2017</v>
      </c>
      <c r="B123" t="s">
        <v>57</v>
      </c>
      <c r="C123">
        <v>26823</v>
      </c>
      <c r="D123" t="s">
        <v>121</v>
      </c>
    </row>
    <row r="124" spans="1:4" x14ac:dyDescent="0.2">
      <c r="A124">
        <v>2017</v>
      </c>
      <c r="B124" t="s">
        <v>58</v>
      </c>
      <c r="C124">
        <v>26191</v>
      </c>
      <c r="D124" t="s">
        <v>121</v>
      </c>
    </row>
    <row r="125" spans="1:4" x14ac:dyDescent="0.2">
      <c r="A125">
        <v>2017</v>
      </c>
      <c r="B125" t="s">
        <v>59</v>
      </c>
      <c r="C125">
        <v>29051</v>
      </c>
      <c r="D125" t="s">
        <v>121</v>
      </c>
    </row>
    <row r="126" spans="1:4" x14ac:dyDescent="0.2">
      <c r="A126">
        <v>2017</v>
      </c>
      <c r="B126" t="s">
        <v>70</v>
      </c>
      <c r="C126">
        <v>15</v>
      </c>
      <c r="D126" t="s">
        <v>121</v>
      </c>
    </row>
    <row r="127" spans="1:4" x14ac:dyDescent="0.2">
      <c r="A127">
        <v>2017</v>
      </c>
      <c r="B127" t="s">
        <v>60</v>
      </c>
      <c r="C127">
        <v>34123</v>
      </c>
      <c r="D127" t="s">
        <v>121</v>
      </c>
    </row>
    <row r="128" spans="1:4" x14ac:dyDescent="0.2">
      <c r="A128">
        <v>2017</v>
      </c>
      <c r="B128" t="s">
        <v>61</v>
      </c>
      <c r="C128">
        <v>939</v>
      </c>
      <c r="D128" t="s">
        <v>121</v>
      </c>
    </row>
    <row r="129" spans="1:4" x14ac:dyDescent="0.2">
      <c r="A129">
        <v>2017</v>
      </c>
      <c r="B129" t="s">
        <v>62</v>
      </c>
      <c r="C129">
        <v>40636</v>
      </c>
      <c r="D129" t="s">
        <v>121</v>
      </c>
    </row>
    <row r="130" spans="1:4" x14ac:dyDescent="0.2">
      <c r="A130">
        <v>2017</v>
      </c>
      <c r="B130" t="s">
        <v>63</v>
      </c>
      <c r="C130">
        <v>54349</v>
      </c>
      <c r="D130" t="s">
        <v>121</v>
      </c>
    </row>
    <row r="131" spans="1:4" x14ac:dyDescent="0.2">
      <c r="A131">
        <v>2017</v>
      </c>
      <c r="B131" t="s">
        <v>64</v>
      </c>
      <c r="C131">
        <v>7450</v>
      </c>
      <c r="D131" t="s">
        <v>121</v>
      </c>
    </row>
    <row r="132" spans="1:4" x14ac:dyDescent="0.2">
      <c r="A132">
        <v>2017</v>
      </c>
      <c r="B132" t="s">
        <v>65</v>
      </c>
      <c r="C132">
        <v>160529</v>
      </c>
      <c r="D132" t="s">
        <v>121</v>
      </c>
    </row>
    <row r="133" spans="1:4" x14ac:dyDescent="0.2">
      <c r="A133">
        <v>2017</v>
      </c>
      <c r="B133" t="s">
        <v>66</v>
      </c>
      <c r="C133">
        <v>2898</v>
      </c>
      <c r="D133" t="s">
        <v>121</v>
      </c>
    </row>
    <row r="134" spans="1:4" x14ac:dyDescent="0.2">
      <c r="A134">
        <v>2017</v>
      </c>
      <c r="B134" t="s">
        <v>67</v>
      </c>
      <c r="C134">
        <v>49170</v>
      </c>
      <c r="D134" t="s">
        <v>121</v>
      </c>
    </row>
    <row r="135" spans="1:4" x14ac:dyDescent="0.2">
      <c r="A135">
        <v>2017</v>
      </c>
      <c r="B135" t="s">
        <v>68</v>
      </c>
      <c r="C135">
        <v>1220</v>
      </c>
      <c r="D135" t="s">
        <v>121</v>
      </c>
    </row>
    <row r="136" spans="1:4" x14ac:dyDescent="0.2">
      <c r="A136">
        <v>2017</v>
      </c>
      <c r="B136" t="s">
        <v>69</v>
      </c>
      <c r="C136">
        <v>1253</v>
      </c>
      <c r="D136" t="s">
        <v>121</v>
      </c>
    </row>
    <row r="137" spans="1:4" x14ac:dyDescent="0.2">
      <c r="A137">
        <v>2018</v>
      </c>
      <c r="B137" t="s">
        <v>53</v>
      </c>
      <c r="C137">
        <v>110698</v>
      </c>
      <c r="D137" t="s">
        <v>121</v>
      </c>
    </row>
    <row r="138" spans="1:4" x14ac:dyDescent="0.2">
      <c r="A138">
        <v>2018</v>
      </c>
      <c r="B138" t="s">
        <v>54</v>
      </c>
      <c r="C138">
        <v>15017</v>
      </c>
      <c r="D138" t="s">
        <v>121</v>
      </c>
    </row>
    <row r="139" spans="1:4" x14ac:dyDescent="0.2">
      <c r="A139">
        <v>2018</v>
      </c>
      <c r="B139" t="s">
        <v>55</v>
      </c>
      <c r="C139">
        <v>5494</v>
      </c>
      <c r="D139" t="s">
        <v>121</v>
      </c>
    </row>
    <row r="140" spans="1:4" x14ac:dyDescent="0.2">
      <c r="A140">
        <v>2018</v>
      </c>
      <c r="B140" t="s">
        <v>57</v>
      </c>
      <c r="C140">
        <v>25026</v>
      </c>
      <c r="D140" t="s">
        <v>121</v>
      </c>
    </row>
    <row r="141" spans="1:4" x14ac:dyDescent="0.2">
      <c r="A141">
        <v>2018</v>
      </c>
      <c r="B141" t="s">
        <v>58</v>
      </c>
      <c r="C141">
        <v>29631</v>
      </c>
      <c r="D141" t="s">
        <v>121</v>
      </c>
    </row>
    <row r="142" spans="1:4" x14ac:dyDescent="0.2">
      <c r="A142">
        <v>2018</v>
      </c>
      <c r="B142" t="s">
        <v>59</v>
      </c>
      <c r="C142">
        <v>20853</v>
      </c>
      <c r="D142" t="s">
        <v>121</v>
      </c>
    </row>
    <row r="143" spans="1:4" x14ac:dyDescent="0.2">
      <c r="A143">
        <v>2018</v>
      </c>
      <c r="B143" t="s">
        <v>60</v>
      </c>
      <c r="C143">
        <v>27816</v>
      </c>
      <c r="D143" t="s">
        <v>121</v>
      </c>
    </row>
    <row r="144" spans="1:4" x14ac:dyDescent="0.2">
      <c r="A144">
        <v>2018</v>
      </c>
      <c r="B144" t="s">
        <v>61</v>
      </c>
      <c r="C144">
        <v>251</v>
      </c>
      <c r="D144" t="s">
        <v>121</v>
      </c>
    </row>
    <row r="145" spans="1:4" x14ac:dyDescent="0.2">
      <c r="A145">
        <v>2018</v>
      </c>
      <c r="B145" t="s">
        <v>62</v>
      </c>
      <c r="C145">
        <v>41284</v>
      </c>
      <c r="D145" t="s">
        <v>121</v>
      </c>
    </row>
    <row r="146" spans="1:4" x14ac:dyDescent="0.2">
      <c r="A146">
        <v>2018</v>
      </c>
      <c r="B146" t="s">
        <v>63</v>
      </c>
      <c r="C146">
        <v>44848</v>
      </c>
      <c r="D146" t="s">
        <v>121</v>
      </c>
    </row>
    <row r="147" spans="1:4" x14ac:dyDescent="0.2">
      <c r="A147">
        <v>2018</v>
      </c>
      <c r="B147" t="s">
        <v>64</v>
      </c>
      <c r="C147">
        <v>3660</v>
      </c>
      <c r="D147" t="s">
        <v>121</v>
      </c>
    </row>
    <row r="148" spans="1:4" x14ac:dyDescent="0.2">
      <c r="A148">
        <v>2018</v>
      </c>
      <c r="B148" t="s">
        <v>65</v>
      </c>
      <c r="C148">
        <v>148170</v>
      </c>
      <c r="D148" t="s">
        <v>121</v>
      </c>
    </row>
    <row r="149" spans="1:4" x14ac:dyDescent="0.2">
      <c r="A149">
        <v>2018</v>
      </c>
      <c r="B149" t="s">
        <v>66</v>
      </c>
      <c r="C149">
        <v>4198</v>
      </c>
      <c r="D149" t="s">
        <v>121</v>
      </c>
    </row>
    <row r="150" spans="1:4" x14ac:dyDescent="0.2">
      <c r="A150">
        <v>2018</v>
      </c>
      <c r="B150" t="s">
        <v>67</v>
      </c>
      <c r="C150">
        <v>57877</v>
      </c>
      <c r="D150" t="s">
        <v>121</v>
      </c>
    </row>
    <row r="151" spans="1:4" x14ac:dyDescent="0.2">
      <c r="A151">
        <v>2018</v>
      </c>
      <c r="B151" t="s">
        <v>68</v>
      </c>
      <c r="C151">
        <v>302</v>
      </c>
      <c r="D151" t="s">
        <v>121</v>
      </c>
    </row>
    <row r="152" spans="1:4" x14ac:dyDescent="0.2">
      <c r="A152">
        <v>2018</v>
      </c>
      <c r="B152" t="s">
        <v>69</v>
      </c>
      <c r="C152">
        <v>1968</v>
      </c>
      <c r="D152" t="s">
        <v>121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F2B13-27EE-C04F-885B-49F8E2D70EF5}">
  <dimension ref="A1:J145"/>
  <sheetViews>
    <sheetView topLeftCell="B1" zoomScale="106" zoomScaleNormal="133" workbookViewId="0">
      <selection activeCell="M24" sqref="M24"/>
    </sheetView>
  </sheetViews>
  <sheetFormatPr baseColWidth="10" defaultRowHeight="16" x14ac:dyDescent="0.2"/>
  <cols>
    <col min="1" max="1" width="7.1640625" customWidth="1"/>
    <col min="2" max="2" width="30.5" bestFit="1" customWidth="1"/>
    <col min="3" max="3" width="7.6640625" customWidth="1"/>
  </cols>
  <sheetData>
    <row r="1" spans="1:10" x14ac:dyDescent="0.2">
      <c r="A1" t="s">
        <v>33</v>
      </c>
      <c r="B1" t="s">
        <v>51</v>
      </c>
      <c r="C1" t="s">
        <v>52</v>
      </c>
      <c r="D1" t="s">
        <v>119</v>
      </c>
      <c r="G1" s="5" t="s">
        <v>33</v>
      </c>
      <c r="H1" s="6" t="s">
        <v>51</v>
      </c>
      <c r="I1" s="6" t="s">
        <v>52</v>
      </c>
      <c r="J1" s="7" t="s">
        <v>119</v>
      </c>
    </row>
    <row r="2" spans="1:10" x14ac:dyDescent="0.2">
      <c r="A2">
        <v>2010</v>
      </c>
      <c r="B2" t="e" vm="1">
        <v>#VALUE!</v>
      </c>
      <c r="C2">
        <v>343264</v>
      </c>
      <c r="D2" t="s">
        <v>120</v>
      </c>
      <c r="G2" s="8">
        <v>2018</v>
      </c>
      <c r="H2" s="9" t="e" vm="1">
        <v>#VALUE!</v>
      </c>
      <c r="I2" s="9">
        <v>110698</v>
      </c>
      <c r="J2" s="10" t="s">
        <v>120</v>
      </c>
    </row>
    <row r="3" spans="1:10" x14ac:dyDescent="0.2">
      <c r="A3">
        <v>2010</v>
      </c>
      <c r="B3" t="e" vm="2">
        <v>#VALUE!</v>
      </c>
      <c r="C3">
        <v>62223</v>
      </c>
      <c r="D3" t="s">
        <v>120</v>
      </c>
      <c r="G3" s="11">
        <v>2018</v>
      </c>
      <c r="H3" s="12" t="e" vm="2">
        <v>#VALUE!</v>
      </c>
      <c r="I3" s="12">
        <v>15017</v>
      </c>
      <c r="J3" s="13" t="s">
        <v>120</v>
      </c>
    </row>
    <row r="4" spans="1:10" x14ac:dyDescent="0.2">
      <c r="A4">
        <v>2010</v>
      </c>
      <c r="B4" t="e" vm="3">
        <v>#VALUE!</v>
      </c>
      <c r="C4">
        <v>26361</v>
      </c>
      <c r="D4" t="s">
        <v>120</v>
      </c>
      <c r="G4" s="8">
        <v>2018</v>
      </c>
      <c r="H4" s="9" t="e" vm="3">
        <v>#VALUE!</v>
      </c>
      <c r="I4" s="9">
        <v>5494</v>
      </c>
      <c r="J4" s="10" t="s">
        <v>120</v>
      </c>
    </row>
    <row r="5" spans="1:10" x14ac:dyDescent="0.2">
      <c r="A5">
        <v>2010</v>
      </c>
      <c r="B5" t="e" vm="4">
        <v>#VALUE!</v>
      </c>
      <c r="C5">
        <v>55429</v>
      </c>
      <c r="D5" t="s">
        <v>120</v>
      </c>
      <c r="G5" s="11">
        <v>2018</v>
      </c>
      <c r="H5" s="12" t="e" vm="4">
        <v>#VALUE!</v>
      </c>
      <c r="I5" s="12">
        <v>25026</v>
      </c>
      <c r="J5" s="13" t="s">
        <v>120</v>
      </c>
    </row>
    <row r="6" spans="1:10" x14ac:dyDescent="0.2">
      <c r="A6">
        <v>2010</v>
      </c>
      <c r="B6" t="e" vm="5">
        <v>#VALUE!</v>
      </c>
      <c r="C6">
        <v>91658</v>
      </c>
      <c r="D6" t="s">
        <v>120</v>
      </c>
      <c r="G6" s="8">
        <v>2018</v>
      </c>
      <c r="H6" s="9" t="e" vm="5">
        <v>#VALUE!</v>
      </c>
      <c r="I6" s="9">
        <v>29631</v>
      </c>
      <c r="J6" s="10" t="s">
        <v>120</v>
      </c>
    </row>
    <row r="7" spans="1:10" x14ac:dyDescent="0.2">
      <c r="A7">
        <v>2010</v>
      </c>
      <c r="B7" t="e" vm="6">
        <v>#VALUE!</v>
      </c>
      <c r="C7">
        <v>60274</v>
      </c>
      <c r="D7" t="s">
        <v>120</v>
      </c>
      <c r="G7" s="11">
        <v>2018</v>
      </c>
      <c r="H7" s="12" t="e" vm="6">
        <v>#VALUE!</v>
      </c>
      <c r="I7" s="12">
        <v>20853</v>
      </c>
      <c r="J7" s="13" t="s">
        <v>120</v>
      </c>
    </row>
    <row r="8" spans="1:10" x14ac:dyDescent="0.2">
      <c r="A8">
        <v>2010</v>
      </c>
      <c r="B8" t="e" vm="7">
        <v>#VALUE!</v>
      </c>
      <c r="C8">
        <v>118206</v>
      </c>
      <c r="D8" t="s">
        <v>120</v>
      </c>
      <c r="G8" s="8">
        <v>2018</v>
      </c>
      <c r="H8" s="9" t="e" vm="7">
        <v>#VALUE!</v>
      </c>
      <c r="I8" s="9">
        <v>27816</v>
      </c>
      <c r="J8" s="10" t="s">
        <v>120</v>
      </c>
    </row>
    <row r="9" spans="1:10" x14ac:dyDescent="0.2">
      <c r="A9">
        <v>2010</v>
      </c>
      <c r="B9" t="e" vm="8">
        <v>#VALUE!</v>
      </c>
      <c r="C9">
        <v>1938</v>
      </c>
      <c r="D9" t="s">
        <v>120</v>
      </c>
      <c r="G9" s="11">
        <v>2018</v>
      </c>
      <c r="H9" s="12" t="e" vm="8">
        <v>#VALUE!</v>
      </c>
      <c r="I9" s="12">
        <v>251</v>
      </c>
      <c r="J9" s="13" t="s">
        <v>120</v>
      </c>
    </row>
    <row r="10" spans="1:10" x14ac:dyDescent="0.2">
      <c r="A10">
        <v>2010</v>
      </c>
      <c r="B10" t="e" vm="9">
        <v>#VALUE!</v>
      </c>
      <c r="C10">
        <v>136711</v>
      </c>
      <c r="D10" t="s">
        <v>120</v>
      </c>
      <c r="G10" s="8">
        <v>2018</v>
      </c>
      <c r="H10" s="9" t="e" vm="9">
        <v>#VALUE!</v>
      </c>
      <c r="I10" s="9">
        <v>41284</v>
      </c>
      <c r="J10" s="10" t="s">
        <v>120</v>
      </c>
    </row>
    <row r="11" spans="1:10" x14ac:dyDescent="0.2">
      <c r="A11">
        <v>2010</v>
      </c>
      <c r="B11" t="e" vm="10">
        <v>#VALUE!</v>
      </c>
      <c r="C11">
        <v>75128</v>
      </c>
      <c r="D11" t="s">
        <v>120</v>
      </c>
      <c r="G11" s="11">
        <v>2018</v>
      </c>
      <c r="H11" s="12" t="e" vm="10">
        <v>#VALUE!</v>
      </c>
      <c r="I11" s="12">
        <v>44848</v>
      </c>
      <c r="J11" s="13" t="s">
        <v>120</v>
      </c>
    </row>
    <row r="12" spans="1:10" x14ac:dyDescent="0.2">
      <c r="A12">
        <v>2010</v>
      </c>
      <c r="B12" t="e" vm="11">
        <v>#VALUE!</v>
      </c>
      <c r="C12">
        <v>34562</v>
      </c>
      <c r="D12" t="s">
        <v>120</v>
      </c>
      <c r="G12" s="8">
        <v>2018</v>
      </c>
      <c r="H12" s="9" t="e" vm="11">
        <v>#VALUE!</v>
      </c>
      <c r="I12" s="9">
        <v>3660</v>
      </c>
      <c r="J12" s="10" t="s">
        <v>120</v>
      </c>
    </row>
    <row r="13" spans="1:10" x14ac:dyDescent="0.2">
      <c r="A13">
        <v>2010</v>
      </c>
      <c r="B13" t="e" vm="12">
        <v>#VALUE!</v>
      </c>
      <c r="C13">
        <v>536418</v>
      </c>
      <c r="D13" t="s">
        <v>120</v>
      </c>
      <c r="G13" s="11">
        <v>2018</v>
      </c>
      <c r="H13" s="12" t="e" vm="12">
        <v>#VALUE!</v>
      </c>
      <c r="I13" s="12">
        <v>148170</v>
      </c>
      <c r="J13" s="13" t="s">
        <v>120</v>
      </c>
    </row>
    <row r="14" spans="1:10" x14ac:dyDescent="0.2">
      <c r="A14">
        <v>2010</v>
      </c>
      <c r="B14" t="e" vm="13">
        <v>#VALUE!</v>
      </c>
      <c r="C14">
        <v>17382</v>
      </c>
      <c r="D14" t="s">
        <v>120</v>
      </c>
      <c r="G14" s="8">
        <v>2018</v>
      </c>
      <c r="H14" s="9" t="e" vm="13">
        <v>#VALUE!</v>
      </c>
      <c r="I14" s="9">
        <v>4198</v>
      </c>
      <c r="J14" s="10" t="s">
        <v>120</v>
      </c>
    </row>
    <row r="15" spans="1:10" x14ac:dyDescent="0.2">
      <c r="A15">
        <v>2010</v>
      </c>
      <c r="B15" t="e" vm="14">
        <v>#VALUE!</v>
      </c>
      <c r="C15">
        <v>235658</v>
      </c>
      <c r="D15" t="s">
        <v>120</v>
      </c>
      <c r="G15" s="11">
        <v>2018</v>
      </c>
      <c r="H15" s="12" t="e" vm="14">
        <v>#VALUE!</v>
      </c>
      <c r="I15" s="12">
        <v>57877</v>
      </c>
      <c r="J15" s="13" t="s">
        <v>120</v>
      </c>
    </row>
    <row r="16" spans="1:10" x14ac:dyDescent="0.2">
      <c r="A16">
        <v>2010</v>
      </c>
      <c r="B16" t="e" vm="15">
        <v>#VALUE!</v>
      </c>
      <c r="C16">
        <v>2196</v>
      </c>
      <c r="D16" t="s">
        <v>120</v>
      </c>
      <c r="G16" s="8">
        <v>2018</v>
      </c>
      <c r="H16" s="9" t="e" vm="15">
        <v>#VALUE!</v>
      </c>
      <c r="I16" s="9">
        <v>302</v>
      </c>
      <c r="J16" s="10" t="s">
        <v>120</v>
      </c>
    </row>
    <row r="17" spans="1:10" x14ac:dyDescent="0.2">
      <c r="A17">
        <v>2010</v>
      </c>
      <c r="B17" t="e" vm="16">
        <v>#VALUE!</v>
      </c>
      <c r="C17">
        <v>7219</v>
      </c>
      <c r="D17" t="s">
        <v>120</v>
      </c>
      <c r="G17" s="11">
        <v>2018</v>
      </c>
      <c r="H17" s="12" t="e" vm="16">
        <v>#VALUE!</v>
      </c>
      <c r="I17" s="12">
        <v>1968</v>
      </c>
      <c r="J17" s="13" t="s">
        <v>120</v>
      </c>
    </row>
    <row r="18" spans="1:10" x14ac:dyDescent="0.2">
      <c r="A18">
        <v>2011</v>
      </c>
      <c r="B18" t="e" vm="1">
        <v>#VALUE!</v>
      </c>
      <c r="C18">
        <v>386370</v>
      </c>
      <c r="D18" t="s">
        <v>120</v>
      </c>
    </row>
    <row r="19" spans="1:10" x14ac:dyDescent="0.2">
      <c r="A19">
        <v>2011</v>
      </c>
      <c r="B19" t="e" vm="2">
        <v>#VALUE!</v>
      </c>
      <c r="C19">
        <v>55780</v>
      </c>
      <c r="D19" t="s">
        <v>120</v>
      </c>
    </row>
    <row r="20" spans="1:10" x14ac:dyDescent="0.2">
      <c r="A20">
        <v>2011</v>
      </c>
      <c r="B20" t="e" vm="3">
        <v>#VALUE!</v>
      </c>
      <c r="C20">
        <v>18001</v>
      </c>
      <c r="D20" t="s">
        <v>120</v>
      </c>
    </row>
    <row r="21" spans="1:10" x14ac:dyDescent="0.2">
      <c r="A21">
        <v>2011</v>
      </c>
      <c r="B21" t="e" vm="4">
        <v>#VALUE!</v>
      </c>
      <c r="C21">
        <v>58586</v>
      </c>
      <c r="D21" t="s">
        <v>120</v>
      </c>
    </row>
    <row r="22" spans="1:10" x14ac:dyDescent="0.2">
      <c r="A22">
        <v>2011</v>
      </c>
      <c r="B22" t="e" vm="5">
        <v>#VALUE!</v>
      </c>
      <c r="C22">
        <v>94970</v>
      </c>
      <c r="D22" t="s">
        <v>120</v>
      </c>
    </row>
    <row r="23" spans="1:10" x14ac:dyDescent="0.2">
      <c r="A23">
        <v>2011</v>
      </c>
      <c r="B23" t="e" vm="6">
        <v>#VALUE!</v>
      </c>
      <c r="C23">
        <v>85328</v>
      </c>
      <c r="D23" t="s">
        <v>120</v>
      </c>
    </row>
    <row r="24" spans="1:10" x14ac:dyDescent="0.2">
      <c r="A24">
        <v>2011</v>
      </c>
      <c r="B24" t="e" vm="7">
        <v>#VALUE!</v>
      </c>
      <c r="C24">
        <v>124923</v>
      </c>
      <c r="D24" t="s">
        <v>120</v>
      </c>
    </row>
    <row r="25" spans="1:10" x14ac:dyDescent="0.2">
      <c r="A25">
        <v>2011</v>
      </c>
      <c r="B25" t="e" vm="8">
        <v>#VALUE!</v>
      </c>
      <c r="C25">
        <v>1818</v>
      </c>
      <c r="D25" t="s">
        <v>120</v>
      </c>
    </row>
    <row r="26" spans="1:10" x14ac:dyDescent="0.2">
      <c r="A26">
        <v>2011</v>
      </c>
      <c r="B26" t="e" vm="9">
        <v>#VALUE!</v>
      </c>
      <c r="C26">
        <v>181394</v>
      </c>
      <c r="D26" t="s">
        <v>120</v>
      </c>
    </row>
    <row r="27" spans="1:10" x14ac:dyDescent="0.2">
      <c r="A27">
        <v>2011</v>
      </c>
      <c r="B27" t="e" vm="10">
        <v>#VALUE!</v>
      </c>
      <c r="C27">
        <v>202878</v>
      </c>
      <c r="D27" t="s">
        <v>120</v>
      </c>
    </row>
    <row r="28" spans="1:10" x14ac:dyDescent="0.2">
      <c r="A28">
        <v>2011</v>
      </c>
      <c r="B28" t="e" vm="11">
        <v>#VALUE!</v>
      </c>
      <c r="C28">
        <v>26639</v>
      </c>
      <c r="D28" t="s">
        <v>120</v>
      </c>
    </row>
    <row r="29" spans="1:10" x14ac:dyDescent="0.2">
      <c r="A29">
        <v>2011</v>
      </c>
      <c r="B29" t="e" vm="12">
        <v>#VALUE!</v>
      </c>
      <c r="C29">
        <v>632421</v>
      </c>
      <c r="D29" t="s">
        <v>120</v>
      </c>
    </row>
    <row r="30" spans="1:10" x14ac:dyDescent="0.2">
      <c r="A30">
        <v>2011</v>
      </c>
      <c r="B30" t="e" vm="13">
        <v>#VALUE!</v>
      </c>
      <c r="C30">
        <v>14673</v>
      </c>
      <c r="D30" t="s">
        <v>120</v>
      </c>
    </row>
    <row r="31" spans="1:10" x14ac:dyDescent="0.2">
      <c r="A31">
        <v>2011</v>
      </c>
      <c r="B31" t="e" vm="14">
        <v>#VALUE!</v>
      </c>
      <c r="C31">
        <v>365543</v>
      </c>
      <c r="D31" t="s">
        <v>120</v>
      </c>
    </row>
    <row r="32" spans="1:10" x14ac:dyDescent="0.2">
      <c r="A32">
        <v>2011</v>
      </c>
      <c r="B32" t="e" vm="15">
        <v>#VALUE!</v>
      </c>
      <c r="C32">
        <v>2932</v>
      </c>
      <c r="D32" t="s">
        <v>120</v>
      </c>
    </row>
    <row r="33" spans="1:4" x14ac:dyDescent="0.2">
      <c r="A33">
        <v>2011</v>
      </c>
      <c r="B33" t="e" vm="16">
        <v>#VALUE!</v>
      </c>
      <c r="C33">
        <v>3667</v>
      </c>
      <c r="D33" t="s">
        <v>120</v>
      </c>
    </row>
    <row r="34" spans="1:4" x14ac:dyDescent="0.2">
      <c r="A34">
        <v>2012</v>
      </c>
      <c r="B34" t="e" vm="1">
        <v>#VALUE!</v>
      </c>
      <c r="C34">
        <v>325324</v>
      </c>
      <c r="D34" t="s">
        <v>120</v>
      </c>
    </row>
    <row r="35" spans="1:4" x14ac:dyDescent="0.2">
      <c r="A35">
        <v>2012</v>
      </c>
      <c r="B35" t="e" vm="2">
        <v>#VALUE!</v>
      </c>
      <c r="C35">
        <v>42669</v>
      </c>
      <c r="D35" t="s">
        <v>120</v>
      </c>
    </row>
    <row r="36" spans="1:4" x14ac:dyDescent="0.2">
      <c r="A36">
        <v>2012</v>
      </c>
      <c r="B36" t="e" vm="3">
        <v>#VALUE!</v>
      </c>
      <c r="C36">
        <v>19519</v>
      </c>
      <c r="D36" t="s">
        <v>120</v>
      </c>
    </row>
    <row r="37" spans="1:4" x14ac:dyDescent="0.2">
      <c r="A37">
        <v>2012</v>
      </c>
      <c r="B37" t="e" vm="4">
        <v>#VALUE!</v>
      </c>
      <c r="C37">
        <v>44113</v>
      </c>
      <c r="D37" t="s">
        <v>120</v>
      </c>
    </row>
    <row r="38" spans="1:4" x14ac:dyDescent="0.2">
      <c r="A38">
        <v>2012</v>
      </c>
      <c r="B38" t="e" vm="5">
        <v>#VALUE!</v>
      </c>
      <c r="C38">
        <v>61894</v>
      </c>
      <c r="D38" t="s">
        <v>120</v>
      </c>
    </row>
    <row r="39" spans="1:4" x14ac:dyDescent="0.2">
      <c r="A39">
        <v>2012</v>
      </c>
      <c r="B39" t="e" vm="6">
        <v>#VALUE!</v>
      </c>
      <c r="C39">
        <v>50344</v>
      </c>
      <c r="D39" t="s">
        <v>120</v>
      </c>
    </row>
    <row r="40" spans="1:4" x14ac:dyDescent="0.2">
      <c r="A40">
        <v>2012</v>
      </c>
      <c r="B40" t="e" vm="7">
        <v>#VALUE!</v>
      </c>
      <c r="C40">
        <v>108892</v>
      </c>
      <c r="D40" t="s">
        <v>120</v>
      </c>
    </row>
    <row r="41" spans="1:4" x14ac:dyDescent="0.2">
      <c r="A41">
        <v>2012</v>
      </c>
      <c r="B41" t="e" vm="8">
        <v>#VALUE!</v>
      </c>
      <c r="C41">
        <v>1439</v>
      </c>
      <c r="D41" t="s">
        <v>120</v>
      </c>
    </row>
    <row r="42" spans="1:4" x14ac:dyDescent="0.2">
      <c r="A42">
        <v>2012</v>
      </c>
      <c r="B42" t="e" vm="9">
        <v>#VALUE!</v>
      </c>
      <c r="C42">
        <v>123768</v>
      </c>
      <c r="D42" t="s">
        <v>120</v>
      </c>
    </row>
    <row r="43" spans="1:4" x14ac:dyDescent="0.2">
      <c r="A43">
        <v>2012</v>
      </c>
      <c r="B43" t="e" vm="10">
        <v>#VALUE!</v>
      </c>
      <c r="C43">
        <v>191496</v>
      </c>
      <c r="D43" t="s">
        <v>120</v>
      </c>
    </row>
    <row r="44" spans="1:4" x14ac:dyDescent="0.2">
      <c r="A44">
        <v>2012</v>
      </c>
      <c r="B44" t="e" vm="11">
        <v>#VALUE!</v>
      </c>
      <c r="C44">
        <v>23199</v>
      </c>
      <c r="D44" t="s">
        <v>120</v>
      </c>
    </row>
    <row r="45" spans="1:4" x14ac:dyDescent="0.2">
      <c r="A45">
        <v>2012</v>
      </c>
      <c r="B45" t="e" vm="12">
        <v>#VALUE!</v>
      </c>
      <c r="C45">
        <v>462964</v>
      </c>
      <c r="D45" t="s">
        <v>120</v>
      </c>
    </row>
    <row r="46" spans="1:4" x14ac:dyDescent="0.2">
      <c r="A46">
        <v>2012</v>
      </c>
      <c r="B46" t="e" vm="13">
        <v>#VALUE!</v>
      </c>
      <c r="C46">
        <v>15756</v>
      </c>
      <c r="D46" t="s">
        <v>120</v>
      </c>
    </row>
    <row r="47" spans="1:4" x14ac:dyDescent="0.2">
      <c r="A47">
        <v>2012</v>
      </c>
      <c r="B47" t="e" vm="14">
        <v>#VALUE!</v>
      </c>
      <c r="C47">
        <v>163480</v>
      </c>
      <c r="D47" t="s">
        <v>120</v>
      </c>
    </row>
    <row r="48" spans="1:4" x14ac:dyDescent="0.2">
      <c r="A48">
        <v>2012</v>
      </c>
      <c r="B48" t="e" vm="15">
        <v>#VALUE!</v>
      </c>
      <c r="C48">
        <v>1914</v>
      </c>
      <c r="D48" t="s">
        <v>120</v>
      </c>
    </row>
    <row r="49" spans="1:4" x14ac:dyDescent="0.2">
      <c r="A49">
        <v>2012</v>
      </c>
      <c r="B49" t="e" vm="16">
        <v>#VALUE!</v>
      </c>
      <c r="C49">
        <v>3907</v>
      </c>
      <c r="D49" t="s">
        <v>120</v>
      </c>
    </row>
    <row r="50" spans="1:4" x14ac:dyDescent="0.2">
      <c r="A50">
        <v>2013</v>
      </c>
      <c r="B50" t="e" vm="1">
        <v>#VALUE!</v>
      </c>
      <c r="C50">
        <v>280084</v>
      </c>
      <c r="D50" t="s">
        <v>120</v>
      </c>
    </row>
    <row r="51" spans="1:4" x14ac:dyDescent="0.2">
      <c r="A51">
        <v>2013</v>
      </c>
      <c r="B51" t="e" vm="2">
        <v>#VALUE!</v>
      </c>
      <c r="C51">
        <v>37568</v>
      </c>
      <c r="D51" t="s">
        <v>120</v>
      </c>
    </row>
    <row r="52" spans="1:4" x14ac:dyDescent="0.2">
      <c r="A52">
        <v>2013</v>
      </c>
      <c r="B52" t="e" vm="3">
        <v>#VALUE!</v>
      </c>
      <c r="C52">
        <v>18415</v>
      </c>
      <c r="D52" t="s">
        <v>120</v>
      </c>
    </row>
    <row r="53" spans="1:4" x14ac:dyDescent="0.2">
      <c r="A53">
        <v>2013</v>
      </c>
      <c r="B53" t="e" vm="4">
        <v>#VALUE!</v>
      </c>
      <c r="C53">
        <v>53991</v>
      </c>
      <c r="D53" t="s">
        <v>120</v>
      </c>
    </row>
    <row r="54" spans="1:4" x14ac:dyDescent="0.2">
      <c r="A54">
        <v>2013</v>
      </c>
      <c r="B54" t="e" vm="5">
        <v>#VALUE!</v>
      </c>
      <c r="C54">
        <v>57291</v>
      </c>
      <c r="D54" t="s">
        <v>120</v>
      </c>
    </row>
    <row r="55" spans="1:4" x14ac:dyDescent="0.2">
      <c r="A55">
        <v>2013</v>
      </c>
      <c r="B55" t="e" vm="6">
        <v>#VALUE!</v>
      </c>
      <c r="C55">
        <v>47179</v>
      </c>
      <c r="D55" t="s">
        <v>120</v>
      </c>
    </row>
    <row r="56" spans="1:4" x14ac:dyDescent="0.2">
      <c r="A56">
        <v>2013</v>
      </c>
      <c r="B56" t="e" vm="7">
        <v>#VALUE!</v>
      </c>
      <c r="C56">
        <v>81494</v>
      </c>
      <c r="D56" t="s">
        <v>120</v>
      </c>
    </row>
    <row r="57" spans="1:4" x14ac:dyDescent="0.2">
      <c r="A57">
        <v>2013</v>
      </c>
      <c r="B57" t="e" vm="8">
        <v>#VALUE!</v>
      </c>
      <c r="C57">
        <v>1574</v>
      </c>
      <c r="D57" t="s">
        <v>120</v>
      </c>
    </row>
    <row r="58" spans="1:4" x14ac:dyDescent="0.2">
      <c r="A58">
        <v>2013</v>
      </c>
      <c r="B58" t="e" vm="9">
        <v>#VALUE!</v>
      </c>
      <c r="C58">
        <v>86936</v>
      </c>
      <c r="D58" t="s">
        <v>120</v>
      </c>
    </row>
    <row r="59" spans="1:4" x14ac:dyDescent="0.2">
      <c r="A59">
        <v>2013</v>
      </c>
      <c r="B59" t="e" vm="10">
        <v>#VALUE!</v>
      </c>
      <c r="C59">
        <v>139381</v>
      </c>
      <c r="D59" t="s">
        <v>120</v>
      </c>
    </row>
    <row r="60" spans="1:4" x14ac:dyDescent="0.2">
      <c r="A60">
        <v>2013</v>
      </c>
      <c r="B60" t="e" vm="11">
        <v>#VALUE!</v>
      </c>
      <c r="C60">
        <v>37910</v>
      </c>
      <c r="D60" t="s">
        <v>120</v>
      </c>
    </row>
    <row r="61" spans="1:4" x14ac:dyDescent="0.2">
      <c r="A61">
        <v>2013</v>
      </c>
      <c r="B61" t="e" vm="12">
        <v>#VALUE!</v>
      </c>
      <c r="C61">
        <v>380137</v>
      </c>
      <c r="D61" t="s">
        <v>120</v>
      </c>
    </row>
    <row r="62" spans="1:4" x14ac:dyDescent="0.2">
      <c r="A62">
        <v>2013</v>
      </c>
      <c r="B62" t="e" vm="13">
        <v>#VALUE!</v>
      </c>
      <c r="C62">
        <v>11881</v>
      </c>
      <c r="D62" t="s">
        <v>120</v>
      </c>
    </row>
    <row r="63" spans="1:4" x14ac:dyDescent="0.2">
      <c r="A63">
        <v>2013</v>
      </c>
      <c r="B63" t="e" vm="14">
        <v>#VALUE!</v>
      </c>
      <c r="C63">
        <v>170838</v>
      </c>
      <c r="D63" t="s">
        <v>120</v>
      </c>
    </row>
    <row r="64" spans="1:4" x14ac:dyDescent="0.2">
      <c r="A64">
        <v>2013</v>
      </c>
      <c r="B64" t="e" vm="15">
        <v>#VALUE!</v>
      </c>
      <c r="C64">
        <v>2929</v>
      </c>
      <c r="D64" t="s">
        <v>120</v>
      </c>
    </row>
    <row r="65" spans="1:4" x14ac:dyDescent="0.2">
      <c r="A65">
        <v>2013</v>
      </c>
      <c r="B65" t="e" vm="16">
        <v>#VALUE!</v>
      </c>
      <c r="C65">
        <v>8177</v>
      </c>
      <c r="D65" t="s">
        <v>120</v>
      </c>
    </row>
    <row r="66" spans="1:4" x14ac:dyDescent="0.2">
      <c r="A66">
        <v>2014</v>
      </c>
      <c r="B66" t="e" vm="1">
        <v>#VALUE!</v>
      </c>
      <c r="C66">
        <v>190202</v>
      </c>
      <c r="D66" t="s">
        <v>120</v>
      </c>
    </row>
    <row r="67" spans="1:4" x14ac:dyDescent="0.2">
      <c r="A67">
        <v>2014</v>
      </c>
      <c r="B67" t="e" vm="2">
        <v>#VALUE!</v>
      </c>
      <c r="C67">
        <v>25084</v>
      </c>
      <c r="D67" t="s">
        <v>120</v>
      </c>
    </row>
    <row r="68" spans="1:4" x14ac:dyDescent="0.2">
      <c r="A68">
        <v>2014</v>
      </c>
      <c r="B68" t="e" vm="3">
        <v>#VALUE!</v>
      </c>
      <c r="C68">
        <v>12053</v>
      </c>
      <c r="D68" t="s">
        <v>120</v>
      </c>
    </row>
    <row r="69" spans="1:4" x14ac:dyDescent="0.2">
      <c r="A69">
        <v>2014</v>
      </c>
      <c r="B69" t="e" vm="4">
        <v>#VALUE!</v>
      </c>
      <c r="C69">
        <v>42839</v>
      </c>
      <c r="D69" t="s">
        <v>120</v>
      </c>
    </row>
    <row r="70" spans="1:4" x14ac:dyDescent="0.2">
      <c r="A70">
        <v>2014</v>
      </c>
      <c r="B70" t="e" vm="5">
        <v>#VALUE!</v>
      </c>
      <c r="C70">
        <v>41083</v>
      </c>
      <c r="D70" t="s">
        <v>120</v>
      </c>
    </row>
    <row r="71" spans="1:4" x14ac:dyDescent="0.2">
      <c r="A71">
        <v>2014</v>
      </c>
      <c r="B71" t="e" vm="6">
        <v>#VALUE!</v>
      </c>
      <c r="C71">
        <v>37169</v>
      </c>
      <c r="D71" t="s">
        <v>120</v>
      </c>
    </row>
    <row r="72" spans="1:4" x14ac:dyDescent="0.2">
      <c r="A72">
        <v>2014</v>
      </c>
      <c r="B72" t="e" vm="7">
        <v>#VALUE!</v>
      </c>
      <c r="C72">
        <v>57020</v>
      </c>
      <c r="D72" t="s">
        <v>120</v>
      </c>
    </row>
    <row r="73" spans="1:4" x14ac:dyDescent="0.2">
      <c r="A73">
        <v>2014</v>
      </c>
      <c r="B73" t="e" vm="8">
        <v>#VALUE!</v>
      </c>
      <c r="C73">
        <v>3117</v>
      </c>
      <c r="D73" t="s">
        <v>120</v>
      </c>
    </row>
    <row r="74" spans="1:4" x14ac:dyDescent="0.2">
      <c r="A74">
        <v>2014</v>
      </c>
      <c r="B74" t="e" vm="9">
        <v>#VALUE!</v>
      </c>
      <c r="C74">
        <v>84685</v>
      </c>
      <c r="D74" t="s">
        <v>120</v>
      </c>
    </row>
    <row r="75" spans="1:4" x14ac:dyDescent="0.2">
      <c r="A75">
        <v>2014</v>
      </c>
      <c r="B75" t="e" vm="10">
        <v>#VALUE!</v>
      </c>
      <c r="C75">
        <v>139839</v>
      </c>
      <c r="D75" t="s">
        <v>120</v>
      </c>
    </row>
    <row r="76" spans="1:4" x14ac:dyDescent="0.2">
      <c r="A76">
        <v>2014</v>
      </c>
      <c r="B76" t="e" vm="11">
        <v>#VALUE!</v>
      </c>
      <c r="C76">
        <v>20562</v>
      </c>
      <c r="D76" t="s">
        <v>120</v>
      </c>
    </row>
    <row r="77" spans="1:4" x14ac:dyDescent="0.2">
      <c r="A77">
        <v>2014</v>
      </c>
      <c r="B77" t="e" vm="12">
        <v>#VALUE!</v>
      </c>
      <c r="C77">
        <v>282184</v>
      </c>
      <c r="D77" t="s">
        <v>120</v>
      </c>
    </row>
    <row r="78" spans="1:4" x14ac:dyDescent="0.2">
      <c r="A78">
        <v>2014</v>
      </c>
      <c r="B78" t="e" vm="13">
        <v>#VALUE!</v>
      </c>
      <c r="C78">
        <v>12785</v>
      </c>
      <c r="D78" t="s">
        <v>120</v>
      </c>
    </row>
    <row r="79" spans="1:4" x14ac:dyDescent="0.2">
      <c r="A79">
        <v>2014</v>
      </c>
      <c r="B79" t="e" vm="14">
        <v>#VALUE!</v>
      </c>
      <c r="C79">
        <v>121525</v>
      </c>
      <c r="D79" t="s">
        <v>120</v>
      </c>
    </row>
    <row r="80" spans="1:4" x14ac:dyDescent="0.2">
      <c r="A80">
        <v>2014</v>
      </c>
      <c r="B80" t="e" vm="15">
        <v>#VALUE!</v>
      </c>
      <c r="C80">
        <v>4099</v>
      </c>
      <c r="D80" t="s">
        <v>120</v>
      </c>
    </row>
    <row r="81" spans="1:4" x14ac:dyDescent="0.2">
      <c r="A81">
        <v>2014</v>
      </c>
      <c r="B81" t="e" vm="16">
        <v>#VALUE!</v>
      </c>
      <c r="C81">
        <v>3547</v>
      </c>
      <c r="D81" t="s">
        <v>120</v>
      </c>
    </row>
    <row r="82" spans="1:4" x14ac:dyDescent="0.2">
      <c r="A82">
        <v>2015</v>
      </c>
      <c r="B82" t="e" vm="1">
        <v>#VALUE!</v>
      </c>
      <c r="C82">
        <v>155193</v>
      </c>
      <c r="D82" t="s">
        <v>120</v>
      </c>
    </row>
    <row r="83" spans="1:4" x14ac:dyDescent="0.2">
      <c r="A83">
        <v>2015</v>
      </c>
      <c r="B83" t="e" vm="2">
        <v>#VALUE!</v>
      </c>
      <c r="C83">
        <v>21909</v>
      </c>
      <c r="D83" t="s">
        <v>120</v>
      </c>
    </row>
    <row r="84" spans="1:4" x14ac:dyDescent="0.2">
      <c r="A84">
        <v>2015</v>
      </c>
      <c r="B84" t="e" vm="3">
        <v>#VALUE!</v>
      </c>
      <c r="C84">
        <v>10473</v>
      </c>
      <c r="D84" t="s">
        <v>120</v>
      </c>
    </row>
    <row r="85" spans="1:4" x14ac:dyDescent="0.2">
      <c r="A85">
        <v>2015</v>
      </c>
      <c r="B85" t="e" vm="4">
        <v>#VALUE!</v>
      </c>
      <c r="C85">
        <v>46296</v>
      </c>
      <c r="D85" t="s">
        <v>120</v>
      </c>
    </row>
    <row r="86" spans="1:4" x14ac:dyDescent="0.2">
      <c r="A86">
        <v>2015</v>
      </c>
      <c r="B86" t="e" vm="5">
        <v>#VALUE!</v>
      </c>
      <c r="C86">
        <v>34619</v>
      </c>
      <c r="D86" t="s">
        <v>120</v>
      </c>
    </row>
    <row r="87" spans="1:4" x14ac:dyDescent="0.2">
      <c r="A87">
        <v>2015</v>
      </c>
      <c r="B87" t="e" vm="6">
        <v>#VALUE!</v>
      </c>
      <c r="C87">
        <v>39007</v>
      </c>
      <c r="D87" t="s">
        <v>120</v>
      </c>
    </row>
    <row r="88" spans="1:4" x14ac:dyDescent="0.2">
      <c r="A88">
        <v>2015</v>
      </c>
      <c r="B88" t="e" vm="7">
        <v>#VALUE!</v>
      </c>
      <c r="C88">
        <v>56052</v>
      </c>
      <c r="D88" t="s">
        <v>120</v>
      </c>
    </row>
    <row r="89" spans="1:4" x14ac:dyDescent="0.2">
      <c r="A89">
        <v>2015</v>
      </c>
      <c r="B89" t="e" vm="8">
        <v>#VALUE!</v>
      </c>
      <c r="C89">
        <v>758</v>
      </c>
      <c r="D89" t="s">
        <v>120</v>
      </c>
    </row>
    <row r="90" spans="1:4" x14ac:dyDescent="0.2">
      <c r="A90">
        <v>2015</v>
      </c>
      <c r="B90" t="e" vm="9">
        <v>#VALUE!</v>
      </c>
      <c r="C90">
        <v>74521</v>
      </c>
      <c r="D90" t="s">
        <v>120</v>
      </c>
    </row>
    <row r="91" spans="1:4" x14ac:dyDescent="0.2">
      <c r="A91">
        <v>2015</v>
      </c>
      <c r="B91" t="e" vm="10">
        <v>#VALUE!</v>
      </c>
      <c r="C91">
        <v>191718</v>
      </c>
      <c r="D91" t="s">
        <v>120</v>
      </c>
    </row>
    <row r="92" spans="1:4" x14ac:dyDescent="0.2">
      <c r="A92">
        <v>2015</v>
      </c>
      <c r="B92" t="e" vm="11">
        <v>#VALUE!</v>
      </c>
      <c r="C92">
        <v>14754</v>
      </c>
      <c r="D92" t="s">
        <v>120</v>
      </c>
    </row>
    <row r="93" spans="1:4" x14ac:dyDescent="0.2">
      <c r="A93">
        <v>2015</v>
      </c>
      <c r="B93" t="e" vm="12">
        <v>#VALUE!</v>
      </c>
      <c r="C93">
        <v>302527</v>
      </c>
      <c r="D93" t="s">
        <v>120</v>
      </c>
    </row>
    <row r="94" spans="1:4" x14ac:dyDescent="0.2">
      <c r="A94">
        <v>2015</v>
      </c>
      <c r="B94" t="e" vm="13">
        <v>#VALUE!</v>
      </c>
      <c r="C94">
        <v>7419</v>
      </c>
      <c r="D94" t="s">
        <v>120</v>
      </c>
    </row>
    <row r="95" spans="1:4" x14ac:dyDescent="0.2">
      <c r="A95">
        <v>2015</v>
      </c>
      <c r="B95" t="e" vm="14">
        <v>#VALUE!</v>
      </c>
      <c r="C95">
        <v>126824</v>
      </c>
      <c r="D95" t="s">
        <v>120</v>
      </c>
    </row>
    <row r="96" spans="1:4" x14ac:dyDescent="0.2">
      <c r="A96">
        <v>2015</v>
      </c>
      <c r="B96" t="e" vm="15">
        <v>#VALUE!</v>
      </c>
      <c r="C96">
        <v>3464</v>
      </c>
      <c r="D96" t="s">
        <v>120</v>
      </c>
    </row>
    <row r="97" spans="1:4" x14ac:dyDescent="0.2">
      <c r="A97">
        <v>2015</v>
      </c>
      <c r="B97" t="e" vm="16">
        <v>#VALUE!</v>
      </c>
      <c r="C97">
        <v>5776</v>
      </c>
      <c r="D97" t="s">
        <v>120</v>
      </c>
    </row>
    <row r="98" spans="1:4" x14ac:dyDescent="0.2">
      <c r="A98">
        <v>2016</v>
      </c>
      <c r="B98" t="e" vm="1">
        <v>#VALUE!</v>
      </c>
      <c r="C98">
        <v>169149</v>
      </c>
      <c r="D98" t="s">
        <v>120</v>
      </c>
    </row>
    <row r="99" spans="1:4" x14ac:dyDescent="0.2">
      <c r="A99">
        <v>2016</v>
      </c>
      <c r="B99" t="e" vm="2">
        <v>#VALUE!</v>
      </c>
      <c r="C99">
        <v>19684</v>
      </c>
      <c r="D99" t="s">
        <v>120</v>
      </c>
    </row>
    <row r="100" spans="1:4" x14ac:dyDescent="0.2">
      <c r="A100">
        <v>2016</v>
      </c>
      <c r="B100" t="e" vm="3">
        <v>#VALUE!</v>
      </c>
      <c r="C100">
        <v>10619</v>
      </c>
      <c r="D100" t="s">
        <v>120</v>
      </c>
    </row>
    <row r="101" spans="1:4" x14ac:dyDescent="0.2">
      <c r="A101">
        <v>2016</v>
      </c>
      <c r="B101" t="e" vm="4">
        <v>#VALUE!</v>
      </c>
      <c r="C101">
        <v>34551</v>
      </c>
      <c r="D101" t="s">
        <v>120</v>
      </c>
    </row>
    <row r="102" spans="1:4" x14ac:dyDescent="0.2">
      <c r="A102">
        <v>2016</v>
      </c>
      <c r="B102" t="e" vm="5">
        <v>#VALUE!</v>
      </c>
      <c r="C102">
        <v>28004</v>
      </c>
      <c r="D102" t="s">
        <v>120</v>
      </c>
    </row>
    <row r="103" spans="1:4" x14ac:dyDescent="0.2">
      <c r="A103">
        <v>2016</v>
      </c>
      <c r="B103" t="e" vm="6">
        <v>#VALUE!</v>
      </c>
      <c r="C103">
        <v>24804</v>
      </c>
      <c r="D103" t="s">
        <v>120</v>
      </c>
    </row>
    <row r="104" spans="1:4" x14ac:dyDescent="0.2">
      <c r="A104">
        <v>2016</v>
      </c>
      <c r="B104" t="e" vm="7">
        <v>#VALUE!</v>
      </c>
      <c r="C104">
        <v>52318</v>
      </c>
      <c r="D104" t="s">
        <v>120</v>
      </c>
    </row>
    <row r="105" spans="1:4" x14ac:dyDescent="0.2">
      <c r="A105">
        <v>2016</v>
      </c>
      <c r="B105" t="e" vm="8">
        <v>#VALUE!</v>
      </c>
      <c r="C105">
        <v>1098</v>
      </c>
      <c r="D105" t="s">
        <v>120</v>
      </c>
    </row>
    <row r="106" spans="1:4" x14ac:dyDescent="0.2">
      <c r="A106">
        <v>2016</v>
      </c>
      <c r="B106" t="e" vm="9">
        <v>#VALUE!</v>
      </c>
      <c r="C106">
        <v>63274</v>
      </c>
      <c r="D106" t="s">
        <v>120</v>
      </c>
    </row>
    <row r="107" spans="1:4" x14ac:dyDescent="0.2">
      <c r="A107">
        <v>2016</v>
      </c>
      <c r="B107" t="e" vm="10">
        <v>#VALUE!</v>
      </c>
      <c r="C107">
        <v>123002</v>
      </c>
      <c r="D107" t="s">
        <v>120</v>
      </c>
    </row>
    <row r="108" spans="1:4" x14ac:dyDescent="0.2">
      <c r="A108">
        <v>2016</v>
      </c>
      <c r="B108" t="e" vm="11">
        <v>#VALUE!</v>
      </c>
      <c r="C108">
        <v>12442</v>
      </c>
      <c r="D108" t="s">
        <v>120</v>
      </c>
    </row>
    <row r="109" spans="1:4" x14ac:dyDescent="0.2">
      <c r="A109">
        <v>2016</v>
      </c>
      <c r="B109" t="e" vm="12">
        <v>#VALUE!</v>
      </c>
      <c r="C109">
        <v>243200</v>
      </c>
      <c r="D109" t="s">
        <v>120</v>
      </c>
    </row>
    <row r="110" spans="1:4" x14ac:dyDescent="0.2">
      <c r="A110">
        <v>2016</v>
      </c>
      <c r="B110" t="e" vm="13">
        <v>#VALUE!</v>
      </c>
      <c r="C110">
        <v>6079</v>
      </c>
      <c r="D110" t="s">
        <v>120</v>
      </c>
    </row>
    <row r="111" spans="1:4" x14ac:dyDescent="0.2">
      <c r="A111">
        <v>2016</v>
      </c>
      <c r="B111" t="e" vm="14">
        <v>#VALUE!</v>
      </c>
      <c r="C111">
        <v>83116</v>
      </c>
      <c r="D111" t="s">
        <v>120</v>
      </c>
    </row>
    <row r="112" spans="1:4" x14ac:dyDescent="0.2">
      <c r="A112">
        <v>2016</v>
      </c>
      <c r="B112" t="e" vm="15">
        <v>#VALUE!</v>
      </c>
      <c r="C112">
        <v>535</v>
      </c>
      <c r="D112" t="s">
        <v>120</v>
      </c>
    </row>
    <row r="113" spans="1:4" x14ac:dyDescent="0.2">
      <c r="A113">
        <v>2016</v>
      </c>
      <c r="B113" t="e" vm="16">
        <v>#VALUE!</v>
      </c>
      <c r="C113">
        <v>4819</v>
      </c>
      <c r="D113" t="s">
        <v>120</v>
      </c>
    </row>
    <row r="114" spans="1:4" x14ac:dyDescent="0.2">
      <c r="A114">
        <v>2017</v>
      </c>
      <c r="B114" t="e" vm="1">
        <v>#VALUE!</v>
      </c>
      <c r="C114">
        <v>139823</v>
      </c>
      <c r="D114" t="s">
        <v>120</v>
      </c>
    </row>
    <row r="115" spans="1:4" x14ac:dyDescent="0.2">
      <c r="A115">
        <v>2017</v>
      </c>
      <c r="B115" t="e" vm="2">
        <v>#VALUE!</v>
      </c>
      <c r="C115">
        <v>15803</v>
      </c>
      <c r="D115" t="s">
        <v>120</v>
      </c>
    </row>
    <row r="116" spans="1:4" x14ac:dyDescent="0.2">
      <c r="A116">
        <v>2017</v>
      </c>
      <c r="B116" t="e" vm="3">
        <v>#VALUE!</v>
      </c>
      <c r="C116">
        <v>8366</v>
      </c>
      <c r="D116" t="s">
        <v>120</v>
      </c>
    </row>
    <row r="117" spans="1:4" x14ac:dyDescent="0.2">
      <c r="A117">
        <v>2017</v>
      </c>
      <c r="B117" t="e" vm="4">
        <v>#VALUE!</v>
      </c>
      <c r="C117">
        <v>26823</v>
      </c>
      <c r="D117" t="s">
        <v>120</v>
      </c>
    </row>
    <row r="118" spans="1:4" x14ac:dyDescent="0.2">
      <c r="A118">
        <v>2017</v>
      </c>
      <c r="B118" t="e" vm="5">
        <v>#VALUE!</v>
      </c>
      <c r="C118">
        <v>26191</v>
      </c>
      <c r="D118" t="s">
        <v>120</v>
      </c>
    </row>
    <row r="119" spans="1:4" x14ac:dyDescent="0.2">
      <c r="A119">
        <v>2017</v>
      </c>
      <c r="B119" t="e" vm="6">
        <v>#VALUE!</v>
      </c>
      <c r="C119">
        <v>29051</v>
      </c>
      <c r="D119" t="s">
        <v>120</v>
      </c>
    </row>
    <row r="120" spans="1:4" x14ac:dyDescent="0.2">
      <c r="A120">
        <v>2017</v>
      </c>
      <c r="B120" t="e" vm="7">
        <v>#VALUE!</v>
      </c>
      <c r="C120">
        <v>34123</v>
      </c>
      <c r="D120" t="s">
        <v>120</v>
      </c>
    </row>
    <row r="121" spans="1:4" x14ac:dyDescent="0.2">
      <c r="A121">
        <v>2017</v>
      </c>
      <c r="B121" t="e" vm="8">
        <v>#VALUE!</v>
      </c>
      <c r="C121">
        <v>939</v>
      </c>
      <c r="D121" t="s">
        <v>120</v>
      </c>
    </row>
    <row r="122" spans="1:4" x14ac:dyDescent="0.2">
      <c r="A122">
        <v>2017</v>
      </c>
      <c r="B122" t="e" vm="9">
        <v>#VALUE!</v>
      </c>
      <c r="C122">
        <v>40636</v>
      </c>
      <c r="D122" t="s">
        <v>120</v>
      </c>
    </row>
    <row r="123" spans="1:4" x14ac:dyDescent="0.2">
      <c r="A123">
        <v>2017</v>
      </c>
      <c r="B123" t="e" vm="10">
        <v>#VALUE!</v>
      </c>
      <c r="C123">
        <v>54349</v>
      </c>
      <c r="D123" t="s">
        <v>120</v>
      </c>
    </row>
    <row r="124" spans="1:4" x14ac:dyDescent="0.2">
      <c r="A124">
        <v>2017</v>
      </c>
      <c r="B124" t="e" vm="11">
        <v>#VALUE!</v>
      </c>
      <c r="C124">
        <v>7450</v>
      </c>
      <c r="D124" t="s">
        <v>120</v>
      </c>
    </row>
    <row r="125" spans="1:4" x14ac:dyDescent="0.2">
      <c r="A125">
        <v>2017</v>
      </c>
      <c r="B125" t="e" vm="12">
        <v>#VALUE!</v>
      </c>
      <c r="C125">
        <v>160529</v>
      </c>
      <c r="D125" t="s">
        <v>120</v>
      </c>
    </row>
    <row r="126" spans="1:4" x14ac:dyDescent="0.2">
      <c r="A126">
        <v>2017</v>
      </c>
      <c r="B126" t="e" vm="13">
        <v>#VALUE!</v>
      </c>
      <c r="C126">
        <v>2898</v>
      </c>
      <c r="D126" t="s">
        <v>120</v>
      </c>
    </row>
    <row r="127" spans="1:4" x14ac:dyDescent="0.2">
      <c r="A127">
        <v>2017</v>
      </c>
      <c r="B127" t="e" vm="14">
        <v>#VALUE!</v>
      </c>
      <c r="C127">
        <v>49170</v>
      </c>
      <c r="D127" t="s">
        <v>120</v>
      </c>
    </row>
    <row r="128" spans="1:4" x14ac:dyDescent="0.2">
      <c r="A128">
        <v>2017</v>
      </c>
      <c r="B128" t="e" vm="15">
        <v>#VALUE!</v>
      </c>
      <c r="C128">
        <v>1220</v>
      </c>
      <c r="D128" t="s">
        <v>120</v>
      </c>
    </row>
    <row r="129" spans="1:10" x14ac:dyDescent="0.2">
      <c r="A129">
        <v>2017</v>
      </c>
      <c r="B129" t="e" vm="16">
        <v>#VALUE!</v>
      </c>
      <c r="C129">
        <v>1253</v>
      </c>
      <c r="D129" t="s">
        <v>120</v>
      </c>
    </row>
    <row r="130" spans="1:10" x14ac:dyDescent="0.2">
      <c r="A130">
        <v>2018</v>
      </c>
      <c r="B130" t="e" vm="1">
        <v>#VALUE!</v>
      </c>
      <c r="C130">
        <v>110698</v>
      </c>
      <c r="D130" t="s">
        <v>120</v>
      </c>
      <c r="G130" s="8">
        <v>2018</v>
      </c>
      <c r="H130" s="9" t="e" vm="1">
        <v>#VALUE!</v>
      </c>
      <c r="I130" s="9">
        <v>110698</v>
      </c>
      <c r="J130" s="10" t="s">
        <v>120</v>
      </c>
    </row>
    <row r="131" spans="1:10" x14ac:dyDescent="0.2">
      <c r="A131">
        <v>2018</v>
      </c>
      <c r="B131" t="e" vm="2">
        <v>#VALUE!</v>
      </c>
      <c r="C131">
        <v>15017</v>
      </c>
      <c r="D131" t="s">
        <v>120</v>
      </c>
      <c r="G131" s="11">
        <v>2018</v>
      </c>
      <c r="H131" s="12" t="e" vm="2">
        <v>#VALUE!</v>
      </c>
      <c r="I131" s="12">
        <v>15017</v>
      </c>
      <c r="J131" s="13" t="s">
        <v>120</v>
      </c>
    </row>
    <row r="132" spans="1:10" x14ac:dyDescent="0.2">
      <c r="A132">
        <v>2018</v>
      </c>
      <c r="B132" t="e" vm="3">
        <v>#VALUE!</v>
      </c>
      <c r="C132">
        <v>5494</v>
      </c>
      <c r="D132" t="s">
        <v>120</v>
      </c>
      <c r="G132" s="8">
        <v>2018</v>
      </c>
      <c r="H132" s="9" t="e" vm="3">
        <v>#VALUE!</v>
      </c>
      <c r="I132" s="9">
        <v>5494</v>
      </c>
      <c r="J132" s="10" t="s">
        <v>120</v>
      </c>
    </row>
    <row r="133" spans="1:10" x14ac:dyDescent="0.2">
      <c r="A133">
        <v>2018</v>
      </c>
      <c r="B133" t="e" vm="4">
        <v>#VALUE!</v>
      </c>
      <c r="C133">
        <v>25026</v>
      </c>
      <c r="D133" t="s">
        <v>120</v>
      </c>
      <c r="G133" s="11">
        <v>2018</v>
      </c>
      <c r="H133" s="12" t="e" vm="4">
        <v>#VALUE!</v>
      </c>
      <c r="I133" s="12">
        <v>25026</v>
      </c>
      <c r="J133" s="13" t="s">
        <v>120</v>
      </c>
    </row>
    <row r="134" spans="1:10" x14ac:dyDescent="0.2">
      <c r="A134">
        <v>2018</v>
      </c>
      <c r="B134" t="e" vm="5">
        <v>#VALUE!</v>
      </c>
      <c r="C134">
        <v>29631</v>
      </c>
      <c r="D134" t="s">
        <v>120</v>
      </c>
      <c r="G134" s="8">
        <v>2018</v>
      </c>
      <c r="H134" s="9" t="e" vm="5">
        <v>#VALUE!</v>
      </c>
      <c r="I134" s="9">
        <v>29631</v>
      </c>
      <c r="J134" s="10" t="s">
        <v>120</v>
      </c>
    </row>
    <row r="135" spans="1:10" x14ac:dyDescent="0.2">
      <c r="A135">
        <v>2018</v>
      </c>
      <c r="B135" t="e" vm="6">
        <v>#VALUE!</v>
      </c>
      <c r="C135">
        <v>20853</v>
      </c>
      <c r="D135" t="s">
        <v>120</v>
      </c>
      <c r="G135" s="11">
        <v>2018</v>
      </c>
      <c r="H135" s="12" t="e" vm="6">
        <v>#VALUE!</v>
      </c>
      <c r="I135" s="12">
        <v>20853</v>
      </c>
      <c r="J135" s="13" t="s">
        <v>120</v>
      </c>
    </row>
    <row r="136" spans="1:10" x14ac:dyDescent="0.2">
      <c r="A136">
        <v>2018</v>
      </c>
      <c r="B136" t="e" vm="7">
        <v>#VALUE!</v>
      </c>
      <c r="C136">
        <v>27816</v>
      </c>
      <c r="D136" t="s">
        <v>120</v>
      </c>
      <c r="G136" s="8">
        <v>2018</v>
      </c>
      <c r="H136" s="9" t="e" vm="7">
        <v>#VALUE!</v>
      </c>
      <c r="I136" s="9">
        <v>27816</v>
      </c>
      <c r="J136" s="10" t="s">
        <v>120</v>
      </c>
    </row>
    <row r="137" spans="1:10" x14ac:dyDescent="0.2">
      <c r="A137">
        <v>2018</v>
      </c>
      <c r="B137" t="e" vm="8">
        <v>#VALUE!</v>
      </c>
      <c r="C137">
        <v>251</v>
      </c>
      <c r="D137" t="s">
        <v>120</v>
      </c>
      <c r="G137" s="11">
        <v>2018</v>
      </c>
      <c r="H137" s="12" t="e" vm="8">
        <v>#VALUE!</v>
      </c>
      <c r="I137" s="12">
        <v>251</v>
      </c>
      <c r="J137" s="13" t="s">
        <v>120</v>
      </c>
    </row>
    <row r="138" spans="1:10" x14ac:dyDescent="0.2">
      <c r="A138">
        <v>2018</v>
      </c>
      <c r="B138" t="e" vm="9">
        <v>#VALUE!</v>
      </c>
      <c r="C138">
        <v>41284</v>
      </c>
      <c r="D138" t="s">
        <v>120</v>
      </c>
      <c r="G138" s="8">
        <v>2018</v>
      </c>
      <c r="H138" s="9" t="e" vm="9">
        <v>#VALUE!</v>
      </c>
      <c r="I138" s="9">
        <v>41284</v>
      </c>
      <c r="J138" s="10" t="s">
        <v>120</v>
      </c>
    </row>
    <row r="139" spans="1:10" x14ac:dyDescent="0.2">
      <c r="A139">
        <v>2018</v>
      </c>
      <c r="B139" t="e" vm="10">
        <v>#VALUE!</v>
      </c>
      <c r="C139">
        <v>44848</v>
      </c>
      <c r="D139" t="s">
        <v>120</v>
      </c>
      <c r="G139" s="11">
        <v>2018</v>
      </c>
      <c r="H139" s="12" t="e" vm="10">
        <v>#VALUE!</v>
      </c>
      <c r="I139" s="12">
        <v>44848</v>
      </c>
      <c r="J139" s="13" t="s">
        <v>120</v>
      </c>
    </row>
    <row r="140" spans="1:10" x14ac:dyDescent="0.2">
      <c r="A140">
        <v>2018</v>
      </c>
      <c r="B140" t="e" vm="11">
        <v>#VALUE!</v>
      </c>
      <c r="C140">
        <v>3660</v>
      </c>
      <c r="D140" t="s">
        <v>120</v>
      </c>
      <c r="G140" s="8">
        <v>2018</v>
      </c>
      <c r="H140" s="9" t="e" vm="11">
        <v>#VALUE!</v>
      </c>
      <c r="I140" s="9">
        <v>3660</v>
      </c>
      <c r="J140" s="10" t="s">
        <v>120</v>
      </c>
    </row>
    <row r="141" spans="1:10" x14ac:dyDescent="0.2">
      <c r="A141">
        <v>2018</v>
      </c>
      <c r="B141" t="e" vm="12">
        <v>#VALUE!</v>
      </c>
      <c r="C141">
        <v>148170</v>
      </c>
      <c r="D141" t="s">
        <v>120</v>
      </c>
      <c r="G141" s="11">
        <v>2018</v>
      </c>
      <c r="H141" s="12" t="e" vm="12">
        <v>#VALUE!</v>
      </c>
      <c r="I141" s="12">
        <v>148170</v>
      </c>
      <c r="J141" s="13" t="s">
        <v>120</v>
      </c>
    </row>
    <row r="142" spans="1:10" x14ac:dyDescent="0.2">
      <c r="A142">
        <v>2018</v>
      </c>
      <c r="B142" t="e" vm="13">
        <v>#VALUE!</v>
      </c>
      <c r="C142">
        <v>4198</v>
      </c>
      <c r="D142" t="s">
        <v>120</v>
      </c>
      <c r="G142" s="8">
        <v>2018</v>
      </c>
      <c r="H142" s="9" t="e" vm="13">
        <v>#VALUE!</v>
      </c>
      <c r="I142" s="9">
        <v>4198</v>
      </c>
      <c r="J142" s="10" t="s">
        <v>120</v>
      </c>
    </row>
    <row r="143" spans="1:10" x14ac:dyDescent="0.2">
      <c r="A143">
        <v>2018</v>
      </c>
      <c r="B143" t="e" vm="14">
        <v>#VALUE!</v>
      </c>
      <c r="C143">
        <v>57877</v>
      </c>
      <c r="D143" t="s">
        <v>120</v>
      </c>
      <c r="G143" s="11">
        <v>2018</v>
      </c>
      <c r="H143" s="12" t="e" vm="14">
        <v>#VALUE!</v>
      </c>
      <c r="I143" s="12">
        <v>57877</v>
      </c>
      <c r="J143" s="13" t="s">
        <v>120</v>
      </c>
    </row>
    <row r="144" spans="1:10" x14ac:dyDescent="0.2">
      <c r="A144">
        <v>2018</v>
      </c>
      <c r="B144" t="e" vm="15">
        <v>#VALUE!</v>
      </c>
      <c r="C144">
        <v>302</v>
      </c>
      <c r="D144" t="s">
        <v>120</v>
      </c>
      <c r="G144" s="8">
        <v>2018</v>
      </c>
      <c r="H144" s="9" t="e" vm="15">
        <v>#VALUE!</v>
      </c>
      <c r="I144" s="9">
        <v>302</v>
      </c>
      <c r="J144" s="10" t="s">
        <v>120</v>
      </c>
    </row>
    <row r="145" spans="1:10" x14ac:dyDescent="0.2">
      <c r="A145">
        <v>2018</v>
      </c>
      <c r="B145" t="e" vm="16">
        <v>#VALUE!</v>
      </c>
      <c r="C145">
        <v>1968</v>
      </c>
      <c r="D145" t="s">
        <v>120</v>
      </c>
      <c r="G145" s="11">
        <v>2018</v>
      </c>
      <c r="H145" s="12" t="e" vm="16">
        <v>#VALUE!</v>
      </c>
      <c r="I145" s="12">
        <v>1968</v>
      </c>
      <c r="J145" s="13" t="s">
        <v>120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EE1A-C420-A14D-B03C-D8C6F470A6E2}">
  <dimension ref="A1:D303"/>
  <sheetViews>
    <sheetView workbookViewId="0"/>
  </sheetViews>
  <sheetFormatPr baseColWidth="10" defaultRowHeight="16" x14ac:dyDescent="0.2"/>
  <sheetData>
    <row r="1" spans="1:4" x14ac:dyDescent="0.2">
      <c r="A1" t="s">
        <v>33</v>
      </c>
      <c r="B1" t="s">
        <v>51</v>
      </c>
      <c r="C1" t="s">
        <v>52</v>
      </c>
      <c r="D1" t="s">
        <v>119</v>
      </c>
    </row>
    <row r="2" spans="1:4" x14ac:dyDescent="0.2">
      <c r="A2">
        <v>2010</v>
      </c>
      <c r="B2" t="s">
        <v>53</v>
      </c>
      <c r="C2">
        <v>343264</v>
      </c>
      <c r="D2" t="s">
        <v>120</v>
      </c>
    </row>
    <row r="3" spans="1:4" x14ac:dyDescent="0.2">
      <c r="A3">
        <v>2010</v>
      </c>
      <c r="B3" t="s">
        <v>54</v>
      </c>
      <c r="C3">
        <v>62223</v>
      </c>
      <c r="D3" t="s">
        <v>120</v>
      </c>
    </row>
    <row r="4" spans="1:4" x14ac:dyDescent="0.2">
      <c r="A4">
        <v>2010</v>
      </c>
      <c r="B4" t="s">
        <v>55</v>
      </c>
      <c r="C4">
        <v>26361</v>
      </c>
      <c r="D4" t="s">
        <v>120</v>
      </c>
    </row>
    <row r="5" spans="1:4" x14ac:dyDescent="0.2">
      <c r="A5">
        <v>2010</v>
      </c>
      <c r="B5" t="s">
        <v>56</v>
      </c>
      <c r="C5">
        <v>22</v>
      </c>
      <c r="D5" t="s">
        <v>120</v>
      </c>
    </row>
    <row r="6" spans="1:4" x14ac:dyDescent="0.2">
      <c r="A6">
        <v>2010</v>
      </c>
      <c r="B6" t="s">
        <v>57</v>
      </c>
      <c r="C6">
        <v>55429</v>
      </c>
      <c r="D6" t="s">
        <v>120</v>
      </c>
    </row>
    <row r="7" spans="1:4" x14ac:dyDescent="0.2">
      <c r="A7">
        <v>2010</v>
      </c>
      <c r="B7" t="s">
        <v>58</v>
      </c>
      <c r="C7">
        <v>91658</v>
      </c>
      <c r="D7" t="s">
        <v>120</v>
      </c>
    </row>
    <row r="8" spans="1:4" x14ac:dyDescent="0.2">
      <c r="A8">
        <v>2010</v>
      </c>
      <c r="B8" t="s">
        <v>59</v>
      </c>
      <c r="C8">
        <v>60274</v>
      </c>
      <c r="D8" t="s">
        <v>120</v>
      </c>
    </row>
    <row r="9" spans="1:4" x14ac:dyDescent="0.2">
      <c r="A9">
        <v>2010</v>
      </c>
      <c r="B9" t="s">
        <v>60</v>
      </c>
      <c r="C9">
        <v>118206</v>
      </c>
      <c r="D9" t="s">
        <v>120</v>
      </c>
    </row>
    <row r="10" spans="1:4" x14ac:dyDescent="0.2">
      <c r="A10">
        <v>2010</v>
      </c>
      <c r="B10" t="s">
        <v>61</v>
      </c>
      <c r="C10">
        <v>1938</v>
      </c>
      <c r="D10" t="s">
        <v>120</v>
      </c>
    </row>
    <row r="11" spans="1:4" x14ac:dyDescent="0.2">
      <c r="A11">
        <v>2010</v>
      </c>
      <c r="B11" t="s">
        <v>62</v>
      </c>
      <c r="C11">
        <v>136711</v>
      </c>
      <c r="D11" t="s">
        <v>120</v>
      </c>
    </row>
    <row r="12" spans="1:4" x14ac:dyDescent="0.2">
      <c r="A12">
        <v>2010</v>
      </c>
      <c r="B12" t="s">
        <v>63</v>
      </c>
      <c r="C12">
        <v>75128</v>
      </c>
      <c r="D12" t="s">
        <v>120</v>
      </c>
    </row>
    <row r="13" spans="1:4" x14ac:dyDescent="0.2">
      <c r="A13">
        <v>2010</v>
      </c>
      <c r="B13" t="s">
        <v>64</v>
      </c>
      <c r="C13">
        <v>34562</v>
      </c>
      <c r="D13" t="s">
        <v>120</v>
      </c>
    </row>
    <row r="14" spans="1:4" x14ac:dyDescent="0.2">
      <c r="A14">
        <v>2010</v>
      </c>
      <c r="B14" t="s">
        <v>65</v>
      </c>
      <c r="C14">
        <v>536418</v>
      </c>
      <c r="D14" t="s">
        <v>120</v>
      </c>
    </row>
    <row r="15" spans="1:4" x14ac:dyDescent="0.2">
      <c r="A15">
        <v>2010</v>
      </c>
      <c r="B15" t="s">
        <v>66</v>
      </c>
      <c r="C15">
        <v>17382</v>
      </c>
      <c r="D15" t="s">
        <v>120</v>
      </c>
    </row>
    <row r="16" spans="1:4" x14ac:dyDescent="0.2">
      <c r="A16">
        <v>2010</v>
      </c>
      <c r="B16" t="s">
        <v>67</v>
      </c>
      <c r="C16">
        <v>235658</v>
      </c>
      <c r="D16" t="s">
        <v>120</v>
      </c>
    </row>
    <row r="17" spans="1:4" x14ac:dyDescent="0.2">
      <c r="A17">
        <v>2010</v>
      </c>
      <c r="B17" t="s">
        <v>68</v>
      </c>
      <c r="C17">
        <v>2196</v>
      </c>
      <c r="D17" t="s">
        <v>120</v>
      </c>
    </row>
    <row r="18" spans="1:4" x14ac:dyDescent="0.2">
      <c r="A18">
        <v>2010</v>
      </c>
      <c r="B18" t="s">
        <v>69</v>
      </c>
      <c r="C18">
        <v>7219</v>
      </c>
      <c r="D18" t="s">
        <v>120</v>
      </c>
    </row>
    <row r="19" spans="1:4" x14ac:dyDescent="0.2">
      <c r="A19">
        <v>2011</v>
      </c>
      <c r="B19" t="s">
        <v>53</v>
      </c>
      <c r="C19">
        <v>386370</v>
      </c>
      <c r="D19" t="s">
        <v>120</v>
      </c>
    </row>
    <row r="20" spans="1:4" x14ac:dyDescent="0.2">
      <c r="A20">
        <v>2011</v>
      </c>
      <c r="B20" t="s">
        <v>54</v>
      </c>
      <c r="C20">
        <v>55780</v>
      </c>
      <c r="D20" t="s">
        <v>120</v>
      </c>
    </row>
    <row r="21" spans="1:4" x14ac:dyDescent="0.2">
      <c r="A21">
        <v>2011</v>
      </c>
      <c r="B21" t="s">
        <v>55</v>
      </c>
      <c r="C21">
        <v>18001</v>
      </c>
      <c r="D21" t="s">
        <v>120</v>
      </c>
    </row>
    <row r="22" spans="1:4" x14ac:dyDescent="0.2">
      <c r="A22">
        <v>2011</v>
      </c>
      <c r="B22" t="s">
        <v>57</v>
      </c>
      <c r="C22">
        <v>58586</v>
      </c>
      <c r="D22" t="s">
        <v>120</v>
      </c>
    </row>
    <row r="23" spans="1:4" x14ac:dyDescent="0.2">
      <c r="A23">
        <v>2011</v>
      </c>
      <c r="B23" t="s">
        <v>58</v>
      </c>
      <c r="C23">
        <v>94970</v>
      </c>
      <c r="D23" t="s">
        <v>120</v>
      </c>
    </row>
    <row r="24" spans="1:4" x14ac:dyDescent="0.2">
      <c r="A24">
        <v>2011</v>
      </c>
      <c r="B24" t="s">
        <v>59</v>
      </c>
      <c r="C24">
        <v>85328</v>
      </c>
      <c r="D24" t="s">
        <v>120</v>
      </c>
    </row>
    <row r="25" spans="1:4" x14ac:dyDescent="0.2">
      <c r="A25">
        <v>2011</v>
      </c>
      <c r="B25" t="s">
        <v>60</v>
      </c>
      <c r="C25">
        <v>124923</v>
      </c>
      <c r="D25" t="s">
        <v>120</v>
      </c>
    </row>
    <row r="26" spans="1:4" x14ac:dyDescent="0.2">
      <c r="A26">
        <v>2011</v>
      </c>
      <c r="B26" t="s">
        <v>61</v>
      </c>
      <c r="C26">
        <v>1818</v>
      </c>
      <c r="D26" t="s">
        <v>120</v>
      </c>
    </row>
    <row r="27" spans="1:4" x14ac:dyDescent="0.2">
      <c r="A27">
        <v>2011</v>
      </c>
      <c r="B27" t="s">
        <v>62</v>
      </c>
      <c r="C27">
        <v>181394</v>
      </c>
      <c r="D27" t="s">
        <v>120</v>
      </c>
    </row>
    <row r="28" spans="1:4" x14ac:dyDescent="0.2">
      <c r="A28">
        <v>2011</v>
      </c>
      <c r="B28" t="s">
        <v>63</v>
      </c>
      <c r="C28">
        <v>202878</v>
      </c>
      <c r="D28" t="s">
        <v>120</v>
      </c>
    </row>
    <row r="29" spans="1:4" x14ac:dyDescent="0.2">
      <c r="A29">
        <v>2011</v>
      </c>
      <c r="B29" t="s">
        <v>64</v>
      </c>
      <c r="C29">
        <v>26639</v>
      </c>
      <c r="D29" t="s">
        <v>120</v>
      </c>
    </row>
    <row r="30" spans="1:4" x14ac:dyDescent="0.2">
      <c r="A30">
        <v>2011</v>
      </c>
      <c r="B30" t="s">
        <v>65</v>
      </c>
      <c r="C30">
        <v>632421</v>
      </c>
      <c r="D30" t="s">
        <v>120</v>
      </c>
    </row>
    <row r="31" spans="1:4" x14ac:dyDescent="0.2">
      <c r="A31">
        <v>2011</v>
      </c>
      <c r="B31" t="s">
        <v>66</v>
      </c>
      <c r="C31">
        <v>14673</v>
      </c>
      <c r="D31" t="s">
        <v>120</v>
      </c>
    </row>
    <row r="32" spans="1:4" x14ac:dyDescent="0.2">
      <c r="A32">
        <v>2011</v>
      </c>
      <c r="B32" t="s">
        <v>67</v>
      </c>
      <c r="C32">
        <v>365543</v>
      </c>
      <c r="D32" t="s">
        <v>120</v>
      </c>
    </row>
    <row r="33" spans="1:4" x14ac:dyDescent="0.2">
      <c r="A33">
        <v>2011</v>
      </c>
      <c r="B33" t="s">
        <v>68</v>
      </c>
      <c r="C33">
        <v>2932</v>
      </c>
      <c r="D33" t="s">
        <v>120</v>
      </c>
    </row>
    <row r="34" spans="1:4" x14ac:dyDescent="0.2">
      <c r="A34">
        <v>2011</v>
      </c>
      <c r="B34" t="s">
        <v>69</v>
      </c>
      <c r="C34">
        <v>3667</v>
      </c>
      <c r="D34" t="s">
        <v>120</v>
      </c>
    </row>
    <row r="35" spans="1:4" x14ac:dyDescent="0.2">
      <c r="A35">
        <v>2012</v>
      </c>
      <c r="B35" t="s">
        <v>53</v>
      </c>
      <c r="C35">
        <v>325324</v>
      </c>
      <c r="D35" t="s">
        <v>120</v>
      </c>
    </row>
    <row r="36" spans="1:4" x14ac:dyDescent="0.2">
      <c r="A36">
        <v>2012</v>
      </c>
      <c r="B36" t="s">
        <v>54</v>
      </c>
      <c r="C36">
        <v>42669</v>
      </c>
      <c r="D36" t="s">
        <v>120</v>
      </c>
    </row>
    <row r="37" spans="1:4" x14ac:dyDescent="0.2">
      <c r="A37">
        <v>2012</v>
      </c>
      <c r="B37" t="s">
        <v>55</v>
      </c>
      <c r="C37">
        <v>19519</v>
      </c>
      <c r="D37" t="s">
        <v>120</v>
      </c>
    </row>
    <row r="38" spans="1:4" x14ac:dyDescent="0.2">
      <c r="A38">
        <v>2012</v>
      </c>
      <c r="B38" t="s">
        <v>56</v>
      </c>
      <c r="C38">
        <v>12</v>
      </c>
      <c r="D38" t="s">
        <v>120</v>
      </c>
    </row>
    <row r="39" spans="1:4" x14ac:dyDescent="0.2">
      <c r="A39">
        <v>2012</v>
      </c>
      <c r="B39" t="s">
        <v>57</v>
      </c>
      <c r="C39">
        <v>44113</v>
      </c>
      <c r="D39" t="s">
        <v>120</v>
      </c>
    </row>
    <row r="40" spans="1:4" x14ac:dyDescent="0.2">
      <c r="A40">
        <v>2012</v>
      </c>
      <c r="B40" t="s">
        <v>58</v>
      </c>
      <c r="C40">
        <v>61894</v>
      </c>
      <c r="D40" t="s">
        <v>120</v>
      </c>
    </row>
    <row r="41" spans="1:4" x14ac:dyDescent="0.2">
      <c r="A41">
        <v>2012</v>
      </c>
      <c r="B41" t="s">
        <v>59</v>
      </c>
      <c r="C41">
        <v>50344</v>
      </c>
      <c r="D41" t="s">
        <v>120</v>
      </c>
    </row>
    <row r="42" spans="1:4" x14ac:dyDescent="0.2">
      <c r="A42">
        <v>2012</v>
      </c>
      <c r="B42" t="s">
        <v>60</v>
      </c>
      <c r="C42">
        <v>108892</v>
      </c>
      <c r="D42" t="s">
        <v>120</v>
      </c>
    </row>
    <row r="43" spans="1:4" x14ac:dyDescent="0.2">
      <c r="A43">
        <v>2012</v>
      </c>
      <c r="B43" t="s">
        <v>61</v>
      </c>
      <c r="C43">
        <v>1439</v>
      </c>
      <c r="D43" t="s">
        <v>120</v>
      </c>
    </row>
    <row r="44" spans="1:4" x14ac:dyDescent="0.2">
      <c r="A44">
        <v>2012</v>
      </c>
      <c r="B44" t="s">
        <v>62</v>
      </c>
      <c r="C44">
        <v>123768</v>
      </c>
      <c r="D44" t="s">
        <v>120</v>
      </c>
    </row>
    <row r="45" spans="1:4" x14ac:dyDescent="0.2">
      <c r="A45">
        <v>2012</v>
      </c>
      <c r="B45" t="s">
        <v>63</v>
      </c>
      <c r="C45">
        <v>191496</v>
      </c>
      <c r="D45" t="s">
        <v>120</v>
      </c>
    </row>
    <row r="46" spans="1:4" x14ac:dyDescent="0.2">
      <c r="A46">
        <v>2012</v>
      </c>
      <c r="B46" t="s">
        <v>64</v>
      </c>
      <c r="C46">
        <v>23199</v>
      </c>
      <c r="D46" t="s">
        <v>120</v>
      </c>
    </row>
    <row r="47" spans="1:4" x14ac:dyDescent="0.2">
      <c r="A47">
        <v>2012</v>
      </c>
      <c r="B47" t="s">
        <v>65</v>
      </c>
      <c r="C47">
        <v>462964</v>
      </c>
      <c r="D47" t="s">
        <v>120</v>
      </c>
    </row>
    <row r="48" spans="1:4" x14ac:dyDescent="0.2">
      <c r="A48">
        <v>2012</v>
      </c>
      <c r="B48" t="s">
        <v>66</v>
      </c>
      <c r="C48">
        <v>15756</v>
      </c>
      <c r="D48" t="s">
        <v>120</v>
      </c>
    </row>
    <row r="49" spans="1:4" x14ac:dyDescent="0.2">
      <c r="A49">
        <v>2012</v>
      </c>
      <c r="B49" t="s">
        <v>67</v>
      </c>
      <c r="C49">
        <v>163480</v>
      </c>
      <c r="D49" t="s">
        <v>120</v>
      </c>
    </row>
    <row r="50" spans="1:4" x14ac:dyDescent="0.2">
      <c r="A50">
        <v>2012</v>
      </c>
      <c r="B50" t="s">
        <v>68</v>
      </c>
      <c r="C50">
        <v>1914</v>
      </c>
      <c r="D50" t="s">
        <v>120</v>
      </c>
    </row>
    <row r="51" spans="1:4" x14ac:dyDescent="0.2">
      <c r="A51">
        <v>2012</v>
      </c>
      <c r="B51" t="s">
        <v>69</v>
      </c>
      <c r="C51">
        <v>3907</v>
      </c>
      <c r="D51" t="s">
        <v>120</v>
      </c>
    </row>
    <row r="52" spans="1:4" x14ac:dyDescent="0.2">
      <c r="A52">
        <v>2013</v>
      </c>
      <c r="B52" t="s">
        <v>53</v>
      </c>
      <c r="C52">
        <v>280084</v>
      </c>
      <c r="D52" t="s">
        <v>120</v>
      </c>
    </row>
    <row r="53" spans="1:4" x14ac:dyDescent="0.2">
      <c r="A53">
        <v>2013</v>
      </c>
      <c r="B53" t="s">
        <v>54</v>
      </c>
      <c r="C53">
        <v>37568</v>
      </c>
      <c r="D53" t="s">
        <v>120</v>
      </c>
    </row>
    <row r="54" spans="1:4" x14ac:dyDescent="0.2">
      <c r="A54">
        <v>2013</v>
      </c>
      <c r="B54" t="s">
        <v>55</v>
      </c>
      <c r="C54">
        <v>18415</v>
      </c>
      <c r="D54" t="s">
        <v>120</v>
      </c>
    </row>
    <row r="55" spans="1:4" x14ac:dyDescent="0.2">
      <c r="A55">
        <v>2013</v>
      </c>
      <c r="B55" t="s">
        <v>56</v>
      </c>
      <c r="C55">
        <v>6</v>
      </c>
      <c r="D55" t="s">
        <v>120</v>
      </c>
    </row>
    <row r="56" spans="1:4" x14ac:dyDescent="0.2">
      <c r="A56">
        <v>2013</v>
      </c>
      <c r="B56" t="s">
        <v>57</v>
      </c>
      <c r="C56">
        <v>53991</v>
      </c>
      <c r="D56" t="s">
        <v>120</v>
      </c>
    </row>
    <row r="57" spans="1:4" x14ac:dyDescent="0.2">
      <c r="A57">
        <v>2013</v>
      </c>
      <c r="B57" t="s">
        <v>58</v>
      </c>
      <c r="C57">
        <v>57291</v>
      </c>
      <c r="D57" t="s">
        <v>120</v>
      </c>
    </row>
    <row r="58" spans="1:4" x14ac:dyDescent="0.2">
      <c r="A58">
        <v>2013</v>
      </c>
      <c r="B58" t="s">
        <v>59</v>
      </c>
      <c r="C58">
        <v>47179</v>
      </c>
      <c r="D58" t="s">
        <v>120</v>
      </c>
    </row>
    <row r="59" spans="1:4" x14ac:dyDescent="0.2">
      <c r="A59">
        <v>2013</v>
      </c>
      <c r="B59" t="s">
        <v>60</v>
      </c>
      <c r="C59">
        <v>81494</v>
      </c>
      <c r="D59" t="s">
        <v>120</v>
      </c>
    </row>
    <row r="60" spans="1:4" x14ac:dyDescent="0.2">
      <c r="A60">
        <v>2013</v>
      </c>
      <c r="B60" t="s">
        <v>61</v>
      </c>
      <c r="C60">
        <v>1574</v>
      </c>
      <c r="D60" t="s">
        <v>120</v>
      </c>
    </row>
    <row r="61" spans="1:4" x14ac:dyDescent="0.2">
      <c r="A61">
        <v>2013</v>
      </c>
      <c r="B61" t="s">
        <v>62</v>
      </c>
      <c r="C61">
        <v>86936</v>
      </c>
      <c r="D61" t="s">
        <v>120</v>
      </c>
    </row>
    <row r="62" spans="1:4" x14ac:dyDescent="0.2">
      <c r="A62">
        <v>2013</v>
      </c>
      <c r="B62" t="s">
        <v>63</v>
      </c>
      <c r="C62">
        <v>139381</v>
      </c>
      <c r="D62" t="s">
        <v>120</v>
      </c>
    </row>
    <row r="63" spans="1:4" x14ac:dyDescent="0.2">
      <c r="A63">
        <v>2013</v>
      </c>
      <c r="B63" t="s">
        <v>64</v>
      </c>
      <c r="C63">
        <v>37910</v>
      </c>
      <c r="D63" t="s">
        <v>120</v>
      </c>
    </row>
    <row r="64" spans="1:4" x14ac:dyDescent="0.2">
      <c r="A64">
        <v>2013</v>
      </c>
      <c r="B64" t="s">
        <v>65</v>
      </c>
      <c r="C64">
        <v>380137</v>
      </c>
      <c r="D64" t="s">
        <v>120</v>
      </c>
    </row>
    <row r="65" spans="1:4" x14ac:dyDescent="0.2">
      <c r="A65">
        <v>2013</v>
      </c>
      <c r="B65" t="s">
        <v>66</v>
      </c>
      <c r="C65">
        <v>11881</v>
      </c>
      <c r="D65" t="s">
        <v>120</v>
      </c>
    </row>
    <row r="66" spans="1:4" x14ac:dyDescent="0.2">
      <c r="A66">
        <v>2013</v>
      </c>
      <c r="B66" t="s">
        <v>67</v>
      </c>
      <c r="C66">
        <v>170838</v>
      </c>
      <c r="D66" t="s">
        <v>120</v>
      </c>
    </row>
    <row r="67" spans="1:4" x14ac:dyDescent="0.2">
      <c r="A67">
        <v>2013</v>
      </c>
      <c r="B67" t="s">
        <v>68</v>
      </c>
      <c r="C67">
        <v>2929</v>
      </c>
      <c r="D67" t="s">
        <v>120</v>
      </c>
    </row>
    <row r="68" spans="1:4" x14ac:dyDescent="0.2">
      <c r="A68">
        <v>2013</v>
      </c>
      <c r="B68" t="s">
        <v>69</v>
      </c>
      <c r="C68">
        <v>8177</v>
      </c>
      <c r="D68" t="s">
        <v>120</v>
      </c>
    </row>
    <row r="69" spans="1:4" x14ac:dyDescent="0.2">
      <c r="A69">
        <v>2014</v>
      </c>
      <c r="B69" t="s">
        <v>53</v>
      </c>
      <c r="C69">
        <v>190202</v>
      </c>
      <c r="D69" t="s">
        <v>120</v>
      </c>
    </row>
    <row r="70" spans="1:4" x14ac:dyDescent="0.2">
      <c r="A70">
        <v>2014</v>
      </c>
      <c r="B70" t="s">
        <v>54</v>
      </c>
      <c r="C70">
        <v>25084</v>
      </c>
      <c r="D70" t="s">
        <v>120</v>
      </c>
    </row>
    <row r="71" spans="1:4" x14ac:dyDescent="0.2">
      <c r="A71">
        <v>2014</v>
      </c>
      <c r="B71" t="s">
        <v>55</v>
      </c>
      <c r="C71">
        <v>12053</v>
      </c>
      <c r="D71" t="s">
        <v>120</v>
      </c>
    </row>
    <row r="72" spans="1:4" x14ac:dyDescent="0.2">
      <c r="A72">
        <v>2014</v>
      </c>
      <c r="B72" t="s">
        <v>56</v>
      </c>
      <c r="C72">
        <v>5</v>
      </c>
      <c r="D72" t="s">
        <v>120</v>
      </c>
    </row>
    <row r="73" spans="1:4" x14ac:dyDescent="0.2">
      <c r="A73">
        <v>2014</v>
      </c>
      <c r="B73" t="s">
        <v>57</v>
      </c>
      <c r="C73">
        <v>42839</v>
      </c>
      <c r="D73" t="s">
        <v>120</v>
      </c>
    </row>
    <row r="74" spans="1:4" x14ac:dyDescent="0.2">
      <c r="A74">
        <v>2014</v>
      </c>
      <c r="B74" t="s">
        <v>58</v>
      </c>
      <c r="C74">
        <v>41083</v>
      </c>
      <c r="D74" t="s">
        <v>120</v>
      </c>
    </row>
    <row r="75" spans="1:4" x14ac:dyDescent="0.2">
      <c r="A75">
        <v>2014</v>
      </c>
      <c r="B75" t="s">
        <v>59</v>
      </c>
      <c r="C75">
        <v>37169</v>
      </c>
      <c r="D75" t="s">
        <v>120</v>
      </c>
    </row>
    <row r="76" spans="1:4" x14ac:dyDescent="0.2">
      <c r="A76">
        <v>2014</v>
      </c>
      <c r="B76" t="s">
        <v>60</v>
      </c>
      <c r="C76">
        <v>57020</v>
      </c>
      <c r="D76" t="s">
        <v>120</v>
      </c>
    </row>
    <row r="77" spans="1:4" x14ac:dyDescent="0.2">
      <c r="A77">
        <v>2014</v>
      </c>
      <c r="B77" t="s">
        <v>61</v>
      </c>
      <c r="C77">
        <v>3117</v>
      </c>
      <c r="D77" t="s">
        <v>120</v>
      </c>
    </row>
    <row r="78" spans="1:4" x14ac:dyDescent="0.2">
      <c r="A78">
        <v>2014</v>
      </c>
      <c r="B78" t="s">
        <v>62</v>
      </c>
      <c r="C78">
        <v>84685</v>
      </c>
      <c r="D78" t="s">
        <v>120</v>
      </c>
    </row>
    <row r="79" spans="1:4" x14ac:dyDescent="0.2">
      <c r="A79">
        <v>2014</v>
      </c>
      <c r="B79" t="s">
        <v>63</v>
      </c>
      <c r="C79">
        <v>139839</v>
      </c>
      <c r="D79" t="s">
        <v>120</v>
      </c>
    </row>
    <row r="80" spans="1:4" x14ac:dyDescent="0.2">
      <c r="A80">
        <v>2014</v>
      </c>
      <c r="B80" t="s">
        <v>64</v>
      </c>
      <c r="C80">
        <v>20562</v>
      </c>
      <c r="D80" t="s">
        <v>120</v>
      </c>
    </row>
    <row r="81" spans="1:4" x14ac:dyDescent="0.2">
      <c r="A81">
        <v>2014</v>
      </c>
      <c r="B81" t="s">
        <v>65</v>
      </c>
      <c r="C81">
        <v>282184</v>
      </c>
      <c r="D81" t="s">
        <v>120</v>
      </c>
    </row>
    <row r="82" spans="1:4" x14ac:dyDescent="0.2">
      <c r="A82">
        <v>2014</v>
      </c>
      <c r="B82" t="s">
        <v>66</v>
      </c>
      <c r="C82">
        <v>12785</v>
      </c>
      <c r="D82" t="s">
        <v>120</v>
      </c>
    </row>
    <row r="83" spans="1:4" x14ac:dyDescent="0.2">
      <c r="A83">
        <v>2014</v>
      </c>
      <c r="B83" t="s">
        <v>67</v>
      </c>
      <c r="C83">
        <v>121525</v>
      </c>
      <c r="D83" t="s">
        <v>120</v>
      </c>
    </row>
    <row r="84" spans="1:4" x14ac:dyDescent="0.2">
      <c r="A84">
        <v>2014</v>
      </c>
      <c r="B84" t="s">
        <v>68</v>
      </c>
      <c r="C84">
        <v>4099</v>
      </c>
      <c r="D84" t="s">
        <v>120</v>
      </c>
    </row>
    <row r="85" spans="1:4" x14ac:dyDescent="0.2">
      <c r="A85">
        <v>2014</v>
      </c>
      <c r="B85" t="s">
        <v>69</v>
      </c>
      <c r="C85">
        <v>3547</v>
      </c>
      <c r="D85" t="s">
        <v>120</v>
      </c>
    </row>
    <row r="86" spans="1:4" x14ac:dyDescent="0.2">
      <c r="A86">
        <v>2015</v>
      </c>
      <c r="B86" t="s">
        <v>53</v>
      </c>
      <c r="C86">
        <v>155193</v>
      </c>
      <c r="D86" t="s">
        <v>120</v>
      </c>
    </row>
    <row r="87" spans="1:4" x14ac:dyDescent="0.2">
      <c r="A87">
        <v>2015</v>
      </c>
      <c r="B87" t="s">
        <v>54</v>
      </c>
      <c r="C87">
        <v>21909</v>
      </c>
      <c r="D87" t="s">
        <v>120</v>
      </c>
    </row>
    <row r="88" spans="1:4" x14ac:dyDescent="0.2">
      <c r="A88">
        <v>2015</v>
      </c>
      <c r="B88" t="s">
        <v>55</v>
      </c>
      <c r="C88">
        <v>10473</v>
      </c>
      <c r="D88" t="s">
        <v>120</v>
      </c>
    </row>
    <row r="89" spans="1:4" x14ac:dyDescent="0.2">
      <c r="A89">
        <v>2015</v>
      </c>
      <c r="B89" t="s">
        <v>56</v>
      </c>
      <c r="C89">
        <v>2</v>
      </c>
      <c r="D89" t="s">
        <v>120</v>
      </c>
    </row>
    <row r="90" spans="1:4" x14ac:dyDescent="0.2">
      <c r="A90">
        <v>2015</v>
      </c>
      <c r="B90" t="s">
        <v>57</v>
      </c>
      <c r="C90">
        <v>46296</v>
      </c>
      <c r="D90" t="s">
        <v>120</v>
      </c>
    </row>
    <row r="91" spans="1:4" x14ac:dyDescent="0.2">
      <c r="A91">
        <v>2015</v>
      </c>
      <c r="B91" t="s">
        <v>58</v>
      </c>
      <c r="C91">
        <v>34619</v>
      </c>
      <c r="D91" t="s">
        <v>120</v>
      </c>
    </row>
    <row r="92" spans="1:4" x14ac:dyDescent="0.2">
      <c r="A92">
        <v>2015</v>
      </c>
      <c r="B92" t="s">
        <v>59</v>
      </c>
      <c r="C92">
        <v>39007</v>
      </c>
      <c r="D92" t="s">
        <v>120</v>
      </c>
    </row>
    <row r="93" spans="1:4" x14ac:dyDescent="0.2">
      <c r="A93">
        <v>2015</v>
      </c>
      <c r="B93" t="s">
        <v>60</v>
      </c>
      <c r="C93">
        <v>56052</v>
      </c>
      <c r="D93" t="s">
        <v>120</v>
      </c>
    </row>
    <row r="94" spans="1:4" x14ac:dyDescent="0.2">
      <c r="A94">
        <v>2015</v>
      </c>
      <c r="B94" t="s">
        <v>61</v>
      </c>
      <c r="C94">
        <v>758</v>
      </c>
      <c r="D94" t="s">
        <v>120</v>
      </c>
    </row>
    <row r="95" spans="1:4" x14ac:dyDescent="0.2">
      <c r="A95">
        <v>2015</v>
      </c>
      <c r="B95" t="s">
        <v>62</v>
      </c>
      <c r="C95">
        <v>74521</v>
      </c>
      <c r="D95" t="s">
        <v>120</v>
      </c>
    </row>
    <row r="96" spans="1:4" x14ac:dyDescent="0.2">
      <c r="A96">
        <v>2015</v>
      </c>
      <c r="B96" t="s">
        <v>63</v>
      </c>
      <c r="C96">
        <v>191718</v>
      </c>
      <c r="D96" t="s">
        <v>120</v>
      </c>
    </row>
    <row r="97" spans="1:4" x14ac:dyDescent="0.2">
      <c r="A97">
        <v>2015</v>
      </c>
      <c r="B97" t="s">
        <v>64</v>
      </c>
      <c r="C97">
        <v>14754</v>
      </c>
      <c r="D97" t="s">
        <v>120</v>
      </c>
    </row>
    <row r="98" spans="1:4" x14ac:dyDescent="0.2">
      <c r="A98">
        <v>2015</v>
      </c>
      <c r="B98" t="s">
        <v>65</v>
      </c>
      <c r="C98">
        <v>302527</v>
      </c>
      <c r="D98" t="s">
        <v>120</v>
      </c>
    </row>
    <row r="99" spans="1:4" x14ac:dyDescent="0.2">
      <c r="A99">
        <v>2015</v>
      </c>
      <c r="B99" t="s">
        <v>66</v>
      </c>
      <c r="C99">
        <v>7419</v>
      </c>
      <c r="D99" t="s">
        <v>120</v>
      </c>
    </row>
    <row r="100" spans="1:4" x14ac:dyDescent="0.2">
      <c r="A100">
        <v>2015</v>
      </c>
      <c r="B100" t="s">
        <v>67</v>
      </c>
      <c r="C100">
        <v>126824</v>
      </c>
      <c r="D100" t="s">
        <v>120</v>
      </c>
    </row>
    <row r="101" spans="1:4" x14ac:dyDescent="0.2">
      <c r="A101">
        <v>2015</v>
      </c>
      <c r="B101" t="s">
        <v>68</v>
      </c>
      <c r="C101">
        <v>3464</v>
      </c>
      <c r="D101" t="s">
        <v>120</v>
      </c>
    </row>
    <row r="102" spans="1:4" x14ac:dyDescent="0.2">
      <c r="A102">
        <v>2015</v>
      </c>
      <c r="B102" t="s">
        <v>69</v>
      </c>
      <c r="C102">
        <v>5776</v>
      </c>
      <c r="D102" t="s">
        <v>120</v>
      </c>
    </row>
    <row r="103" spans="1:4" x14ac:dyDescent="0.2">
      <c r="A103">
        <v>2016</v>
      </c>
      <c r="B103" t="s">
        <v>53</v>
      </c>
      <c r="C103">
        <v>169149</v>
      </c>
      <c r="D103" t="s">
        <v>120</v>
      </c>
    </row>
    <row r="104" spans="1:4" x14ac:dyDescent="0.2">
      <c r="A104">
        <v>2016</v>
      </c>
      <c r="B104" t="s">
        <v>54</v>
      </c>
      <c r="C104">
        <v>19684</v>
      </c>
      <c r="D104" t="s">
        <v>120</v>
      </c>
    </row>
    <row r="105" spans="1:4" x14ac:dyDescent="0.2">
      <c r="A105">
        <v>2016</v>
      </c>
      <c r="B105" t="s">
        <v>55</v>
      </c>
      <c r="C105">
        <v>10619</v>
      </c>
      <c r="D105" t="s">
        <v>120</v>
      </c>
    </row>
    <row r="106" spans="1:4" x14ac:dyDescent="0.2">
      <c r="A106">
        <v>2016</v>
      </c>
      <c r="B106" t="s">
        <v>56</v>
      </c>
      <c r="C106">
        <v>1</v>
      </c>
      <c r="D106" t="s">
        <v>120</v>
      </c>
    </row>
    <row r="107" spans="1:4" x14ac:dyDescent="0.2">
      <c r="A107">
        <v>2016</v>
      </c>
      <c r="B107" t="s">
        <v>57</v>
      </c>
      <c r="C107">
        <v>34551</v>
      </c>
      <c r="D107" t="s">
        <v>120</v>
      </c>
    </row>
    <row r="108" spans="1:4" x14ac:dyDescent="0.2">
      <c r="A108">
        <v>2016</v>
      </c>
      <c r="B108" t="s">
        <v>58</v>
      </c>
      <c r="C108">
        <v>28004</v>
      </c>
      <c r="D108" t="s">
        <v>120</v>
      </c>
    </row>
    <row r="109" spans="1:4" x14ac:dyDescent="0.2">
      <c r="A109">
        <v>2016</v>
      </c>
      <c r="B109" t="s">
        <v>59</v>
      </c>
      <c r="C109">
        <v>24804</v>
      </c>
      <c r="D109" t="s">
        <v>120</v>
      </c>
    </row>
    <row r="110" spans="1:4" x14ac:dyDescent="0.2">
      <c r="A110">
        <v>2016</v>
      </c>
      <c r="B110" t="s">
        <v>60</v>
      </c>
      <c r="C110">
        <v>52318</v>
      </c>
      <c r="D110" t="s">
        <v>120</v>
      </c>
    </row>
    <row r="111" spans="1:4" x14ac:dyDescent="0.2">
      <c r="A111">
        <v>2016</v>
      </c>
      <c r="B111" t="s">
        <v>61</v>
      </c>
      <c r="C111">
        <v>1098</v>
      </c>
      <c r="D111" t="s">
        <v>120</v>
      </c>
    </row>
    <row r="112" spans="1:4" x14ac:dyDescent="0.2">
      <c r="A112">
        <v>2016</v>
      </c>
      <c r="B112" t="s">
        <v>62</v>
      </c>
      <c r="C112">
        <v>63274</v>
      </c>
      <c r="D112" t="s">
        <v>120</v>
      </c>
    </row>
    <row r="113" spans="1:4" x14ac:dyDescent="0.2">
      <c r="A113">
        <v>2016</v>
      </c>
      <c r="B113" t="s">
        <v>63</v>
      </c>
      <c r="C113">
        <v>123002</v>
      </c>
      <c r="D113" t="s">
        <v>120</v>
      </c>
    </row>
    <row r="114" spans="1:4" x14ac:dyDescent="0.2">
      <c r="A114">
        <v>2016</v>
      </c>
      <c r="B114" t="s">
        <v>64</v>
      </c>
      <c r="C114">
        <v>12442</v>
      </c>
      <c r="D114" t="s">
        <v>120</v>
      </c>
    </row>
    <row r="115" spans="1:4" x14ac:dyDescent="0.2">
      <c r="A115">
        <v>2016</v>
      </c>
      <c r="B115" t="s">
        <v>65</v>
      </c>
      <c r="C115">
        <v>243200</v>
      </c>
      <c r="D115" t="s">
        <v>120</v>
      </c>
    </row>
    <row r="116" spans="1:4" x14ac:dyDescent="0.2">
      <c r="A116">
        <v>2016</v>
      </c>
      <c r="B116" t="s">
        <v>66</v>
      </c>
      <c r="C116">
        <v>6079</v>
      </c>
      <c r="D116" t="s">
        <v>120</v>
      </c>
    </row>
    <row r="117" spans="1:4" x14ac:dyDescent="0.2">
      <c r="A117">
        <v>2016</v>
      </c>
      <c r="B117" t="s">
        <v>67</v>
      </c>
      <c r="C117">
        <v>83116</v>
      </c>
      <c r="D117" t="s">
        <v>120</v>
      </c>
    </row>
    <row r="118" spans="1:4" x14ac:dyDescent="0.2">
      <c r="A118">
        <v>2016</v>
      </c>
      <c r="B118" t="s">
        <v>68</v>
      </c>
      <c r="C118">
        <v>535</v>
      </c>
      <c r="D118" t="s">
        <v>120</v>
      </c>
    </row>
    <row r="119" spans="1:4" x14ac:dyDescent="0.2">
      <c r="A119">
        <v>2016</v>
      </c>
      <c r="B119" t="s">
        <v>69</v>
      </c>
      <c r="C119">
        <v>4819</v>
      </c>
      <c r="D119" t="s">
        <v>120</v>
      </c>
    </row>
    <row r="120" spans="1:4" x14ac:dyDescent="0.2">
      <c r="A120">
        <v>2017</v>
      </c>
      <c r="B120" t="s">
        <v>53</v>
      </c>
      <c r="C120">
        <v>139823</v>
      </c>
      <c r="D120" t="s">
        <v>120</v>
      </c>
    </row>
    <row r="121" spans="1:4" x14ac:dyDescent="0.2">
      <c r="A121">
        <v>2017</v>
      </c>
      <c r="B121" t="s">
        <v>54</v>
      </c>
      <c r="C121">
        <v>15803</v>
      </c>
      <c r="D121" t="s">
        <v>120</v>
      </c>
    </row>
    <row r="122" spans="1:4" x14ac:dyDescent="0.2">
      <c r="A122">
        <v>2017</v>
      </c>
      <c r="B122" t="s">
        <v>55</v>
      </c>
      <c r="C122">
        <v>8366</v>
      </c>
      <c r="D122" t="s">
        <v>120</v>
      </c>
    </row>
    <row r="123" spans="1:4" x14ac:dyDescent="0.2">
      <c r="A123">
        <v>2017</v>
      </c>
      <c r="B123" t="s">
        <v>57</v>
      </c>
      <c r="C123">
        <v>26823</v>
      </c>
      <c r="D123" t="s">
        <v>120</v>
      </c>
    </row>
    <row r="124" spans="1:4" x14ac:dyDescent="0.2">
      <c r="A124">
        <v>2017</v>
      </c>
      <c r="B124" t="s">
        <v>58</v>
      </c>
      <c r="C124">
        <v>26191</v>
      </c>
      <c r="D124" t="s">
        <v>120</v>
      </c>
    </row>
    <row r="125" spans="1:4" x14ac:dyDescent="0.2">
      <c r="A125">
        <v>2017</v>
      </c>
      <c r="B125" t="s">
        <v>59</v>
      </c>
      <c r="C125">
        <v>29051</v>
      </c>
      <c r="D125" t="s">
        <v>120</v>
      </c>
    </row>
    <row r="126" spans="1:4" x14ac:dyDescent="0.2">
      <c r="A126">
        <v>2017</v>
      </c>
      <c r="B126" t="s">
        <v>70</v>
      </c>
      <c r="C126">
        <v>15</v>
      </c>
      <c r="D126" t="s">
        <v>120</v>
      </c>
    </row>
    <row r="127" spans="1:4" x14ac:dyDescent="0.2">
      <c r="A127">
        <v>2017</v>
      </c>
      <c r="B127" t="s">
        <v>60</v>
      </c>
      <c r="C127">
        <v>34123</v>
      </c>
      <c r="D127" t="s">
        <v>120</v>
      </c>
    </row>
    <row r="128" spans="1:4" x14ac:dyDescent="0.2">
      <c r="A128">
        <v>2017</v>
      </c>
      <c r="B128" t="s">
        <v>61</v>
      </c>
      <c r="C128">
        <v>939</v>
      </c>
      <c r="D128" t="s">
        <v>120</v>
      </c>
    </row>
    <row r="129" spans="1:4" x14ac:dyDescent="0.2">
      <c r="A129">
        <v>2017</v>
      </c>
      <c r="B129" t="s">
        <v>62</v>
      </c>
      <c r="C129">
        <v>40636</v>
      </c>
      <c r="D129" t="s">
        <v>120</v>
      </c>
    </row>
    <row r="130" spans="1:4" x14ac:dyDescent="0.2">
      <c r="A130">
        <v>2017</v>
      </c>
      <c r="B130" t="s">
        <v>63</v>
      </c>
      <c r="C130">
        <v>54349</v>
      </c>
      <c r="D130" t="s">
        <v>120</v>
      </c>
    </row>
    <row r="131" spans="1:4" x14ac:dyDescent="0.2">
      <c r="A131">
        <v>2017</v>
      </c>
      <c r="B131" t="s">
        <v>64</v>
      </c>
      <c r="C131">
        <v>7450</v>
      </c>
      <c r="D131" t="s">
        <v>120</v>
      </c>
    </row>
    <row r="132" spans="1:4" x14ac:dyDescent="0.2">
      <c r="A132">
        <v>2017</v>
      </c>
      <c r="B132" t="s">
        <v>65</v>
      </c>
      <c r="C132">
        <v>160529</v>
      </c>
      <c r="D132" t="s">
        <v>120</v>
      </c>
    </row>
    <row r="133" spans="1:4" x14ac:dyDescent="0.2">
      <c r="A133">
        <v>2017</v>
      </c>
      <c r="B133" t="s">
        <v>66</v>
      </c>
      <c r="C133">
        <v>2898</v>
      </c>
      <c r="D133" t="s">
        <v>120</v>
      </c>
    </row>
    <row r="134" spans="1:4" x14ac:dyDescent="0.2">
      <c r="A134">
        <v>2017</v>
      </c>
      <c r="B134" t="s">
        <v>67</v>
      </c>
      <c r="C134">
        <v>49170</v>
      </c>
      <c r="D134" t="s">
        <v>120</v>
      </c>
    </row>
    <row r="135" spans="1:4" x14ac:dyDescent="0.2">
      <c r="A135">
        <v>2017</v>
      </c>
      <c r="B135" t="s">
        <v>68</v>
      </c>
      <c r="C135">
        <v>1220</v>
      </c>
      <c r="D135" t="s">
        <v>120</v>
      </c>
    </row>
    <row r="136" spans="1:4" x14ac:dyDescent="0.2">
      <c r="A136">
        <v>2017</v>
      </c>
      <c r="B136" t="s">
        <v>69</v>
      </c>
      <c r="C136">
        <v>1253</v>
      </c>
      <c r="D136" t="s">
        <v>120</v>
      </c>
    </row>
    <row r="137" spans="1:4" x14ac:dyDescent="0.2">
      <c r="A137">
        <v>2018</v>
      </c>
      <c r="B137" t="s">
        <v>53</v>
      </c>
      <c r="C137">
        <v>110698</v>
      </c>
      <c r="D137" t="s">
        <v>120</v>
      </c>
    </row>
    <row r="138" spans="1:4" x14ac:dyDescent="0.2">
      <c r="A138">
        <v>2018</v>
      </c>
      <c r="B138" t="s">
        <v>54</v>
      </c>
      <c r="C138">
        <v>15017</v>
      </c>
      <c r="D138" t="s">
        <v>120</v>
      </c>
    </row>
    <row r="139" spans="1:4" x14ac:dyDescent="0.2">
      <c r="A139">
        <v>2018</v>
      </c>
      <c r="B139" t="s">
        <v>55</v>
      </c>
      <c r="C139">
        <v>5494</v>
      </c>
      <c r="D139" t="s">
        <v>120</v>
      </c>
    </row>
    <row r="140" spans="1:4" x14ac:dyDescent="0.2">
      <c r="A140">
        <v>2018</v>
      </c>
      <c r="B140" t="s">
        <v>57</v>
      </c>
      <c r="C140">
        <v>25026</v>
      </c>
      <c r="D140" t="s">
        <v>120</v>
      </c>
    </row>
    <row r="141" spans="1:4" x14ac:dyDescent="0.2">
      <c r="A141">
        <v>2018</v>
      </c>
      <c r="B141" t="s">
        <v>58</v>
      </c>
      <c r="C141">
        <v>29631</v>
      </c>
      <c r="D141" t="s">
        <v>120</v>
      </c>
    </row>
    <row r="142" spans="1:4" x14ac:dyDescent="0.2">
      <c r="A142">
        <v>2018</v>
      </c>
      <c r="B142" t="s">
        <v>59</v>
      </c>
      <c r="C142">
        <v>20853</v>
      </c>
      <c r="D142" t="s">
        <v>120</v>
      </c>
    </row>
    <row r="143" spans="1:4" x14ac:dyDescent="0.2">
      <c r="A143">
        <v>2018</v>
      </c>
      <c r="B143" t="s">
        <v>60</v>
      </c>
      <c r="C143">
        <v>27816</v>
      </c>
      <c r="D143" t="s">
        <v>120</v>
      </c>
    </row>
    <row r="144" spans="1:4" x14ac:dyDescent="0.2">
      <c r="A144">
        <v>2018</v>
      </c>
      <c r="B144" t="s">
        <v>61</v>
      </c>
      <c r="C144">
        <v>251</v>
      </c>
      <c r="D144" t="s">
        <v>120</v>
      </c>
    </row>
    <row r="145" spans="1:4" x14ac:dyDescent="0.2">
      <c r="A145">
        <v>2018</v>
      </c>
      <c r="B145" t="s">
        <v>62</v>
      </c>
      <c r="C145">
        <v>41284</v>
      </c>
      <c r="D145" t="s">
        <v>120</v>
      </c>
    </row>
    <row r="146" spans="1:4" x14ac:dyDescent="0.2">
      <c r="A146">
        <v>2018</v>
      </c>
      <c r="B146" t="s">
        <v>63</v>
      </c>
      <c r="C146">
        <v>44848</v>
      </c>
      <c r="D146" t="s">
        <v>120</v>
      </c>
    </row>
    <row r="147" spans="1:4" x14ac:dyDescent="0.2">
      <c r="A147">
        <v>2018</v>
      </c>
      <c r="B147" t="s">
        <v>64</v>
      </c>
      <c r="C147">
        <v>3660</v>
      </c>
      <c r="D147" t="s">
        <v>120</v>
      </c>
    </row>
    <row r="148" spans="1:4" x14ac:dyDescent="0.2">
      <c r="A148">
        <v>2018</v>
      </c>
      <c r="B148" t="s">
        <v>65</v>
      </c>
      <c r="C148">
        <v>148170</v>
      </c>
      <c r="D148" t="s">
        <v>120</v>
      </c>
    </row>
    <row r="149" spans="1:4" x14ac:dyDescent="0.2">
      <c r="A149">
        <v>2018</v>
      </c>
      <c r="B149" t="s">
        <v>66</v>
      </c>
      <c r="C149">
        <v>4198</v>
      </c>
      <c r="D149" t="s">
        <v>120</v>
      </c>
    </row>
    <row r="150" spans="1:4" x14ac:dyDescent="0.2">
      <c r="A150">
        <v>2018</v>
      </c>
      <c r="B150" t="s">
        <v>67</v>
      </c>
      <c r="C150">
        <v>57877</v>
      </c>
      <c r="D150" t="s">
        <v>120</v>
      </c>
    </row>
    <row r="151" spans="1:4" x14ac:dyDescent="0.2">
      <c r="A151">
        <v>2018</v>
      </c>
      <c r="B151" t="s">
        <v>68</v>
      </c>
      <c r="C151">
        <v>302</v>
      </c>
      <c r="D151" t="s">
        <v>120</v>
      </c>
    </row>
    <row r="152" spans="1:4" x14ac:dyDescent="0.2">
      <c r="A152">
        <v>2018</v>
      </c>
      <c r="B152" t="s">
        <v>69</v>
      </c>
      <c r="C152">
        <v>1968</v>
      </c>
      <c r="D152" t="s">
        <v>120</v>
      </c>
    </row>
    <row r="153" spans="1:4" x14ac:dyDescent="0.2">
      <c r="A153">
        <v>2010</v>
      </c>
      <c r="B153" t="s">
        <v>53</v>
      </c>
      <c r="C153">
        <v>343264</v>
      </c>
      <c r="D153" t="s">
        <v>121</v>
      </c>
    </row>
    <row r="154" spans="1:4" x14ac:dyDescent="0.2">
      <c r="A154">
        <v>2010</v>
      </c>
      <c r="B154" t="s">
        <v>54</v>
      </c>
      <c r="C154">
        <v>62223</v>
      </c>
      <c r="D154" t="s">
        <v>121</v>
      </c>
    </row>
    <row r="155" spans="1:4" x14ac:dyDescent="0.2">
      <c r="A155">
        <v>2010</v>
      </c>
      <c r="B155" t="s">
        <v>55</v>
      </c>
      <c r="C155">
        <v>26361</v>
      </c>
      <c r="D155" t="s">
        <v>121</v>
      </c>
    </row>
    <row r="156" spans="1:4" x14ac:dyDescent="0.2">
      <c r="A156">
        <v>2010</v>
      </c>
      <c r="B156" t="s">
        <v>56</v>
      </c>
      <c r="C156">
        <v>22</v>
      </c>
      <c r="D156" t="s">
        <v>121</v>
      </c>
    </row>
    <row r="157" spans="1:4" x14ac:dyDescent="0.2">
      <c r="A157">
        <v>2010</v>
      </c>
      <c r="B157" t="s">
        <v>57</v>
      </c>
      <c r="C157">
        <v>55429</v>
      </c>
      <c r="D157" t="s">
        <v>121</v>
      </c>
    </row>
    <row r="158" spans="1:4" x14ac:dyDescent="0.2">
      <c r="A158">
        <v>2010</v>
      </c>
      <c r="B158" t="s">
        <v>58</v>
      </c>
      <c r="C158">
        <v>91658</v>
      </c>
      <c r="D158" t="s">
        <v>121</v>
      </c>
    </row>
    <row r="159" spans="1:4" x14ac:dyDescent="0.2">
      <c r="A159">
        <v>2010</v>
      </c>
      <c r="B159" t="s">
        <v>59</v>
      </c>
      <c r="C159">
        <v>60274</v>
      </c>
      <c r="D159" t="s">
        <v>121</v>
      </c>
    </row>
    <row r="160" spans="1:4" x14ac:dyDescent="0.2">
      <c r="A160">
        <v>2010</v>
      </c>
      <c r="B160" t="s">
        <v>60</v>
      </c>
      <c r="C160">
        <v>118206</v>
      </c>
      <c r="D160" t="s">
        <v>121</v>
      </c>
    </row>
    <row r="161" spans="1:4" x14ac:dyDescent="0.2">
      <c r="A161">
        <v>2010</v>
      </c>
      <c r="B161" t="s">
        <v>61</v>
      </c>
      <c r="C161">
        <v>1938</v>
      </c>
      <c r="D161" t="s">
        <v>121</v>
      </c>
    </row>
    <row r="162" spans="1:4" x14ac:dyDescent="0.2">
      <c r="A162">
        <v>2010</v>
      </c>
      <c r="B162" t="s">
        <v>62</v>
      </c>
      <c r="C162">
        <v>136711</v>
      </c>
      <c r="D162" t="s">
        <v>121</v>
      </c>
    </row>
    <row r="163" spans="1:4" x14ac:dyDescent="0.2">
      <c r="A163">
        <v>2010</v>
      </c>
      <c r="B163" t="s">
        <v>63</v>
      </c>
      <c r="C163">
        <v>75128</v>
      </c>
      <c r="D163" t="s">
        <v>121</v>
      </c>
    </row>
    <row r="164" spans="1:4" x14ac:dyDescent="0.2">
      <c r="A164">
        <v>2010</v>
      </c>
      <c r="B164" t="s">
        <v>64</v>
      </c>
      <c r="C164">
        <v>34562</v>
      </c>
      <c r="D164" t="s">
        <v>121</v>
      </c>
    </row>
    <row r="165" spans="1:4" x14ac:dyDescent="0.2">
      <c r="A165">
        <v>2010</v>
      </c>
      <c r="B165" t="s">
        <v>65</v>
      </c>
      <c r="C165">
        <v>536418</v>
      </c>
      <c r="D165" t="s">
        <v>121</v>
      </c>
    </row>
    <row r="166" spans="1:4" x14ac:dyDescent="0.2">
      <c r="A166">
        <v>2010</v>
      </c>
      <c r="B166" t="s">
        <v>66</v>
      </c>
      <c r="C166">
        <v>17382</v>
      </c>
      <c r="D166" t="s">
        <v>121</v>
      </c>
    </row>
    <row r="167" spans="1:4" x14ac:dyDescent="0.2">
      <c r="A167">
        <v>2010</v>
      </c>
      <c r="B167" t="s">
        <v>67</v>
      </c>
      <c r="C167">
        <v>235658</v>
      </c>
      <c r="D167" t="s">
        <v>121</v>
      </c>
    </row>
    <row r="168" spans="1:4" x14ac:dyDescent="0.2">
      <c r="A168">
        <v>2010</v>
      </c>
      <c r="B168" t="s">
        <v>68</v>
      </c>
      <c r="C168">
        <v>2196</v>
      </c>
      <c r="D168" t="s">
        <v>121</v>
      </c>
    </row>
    <row r="169" spans="1:4" x14ac:dyDescent="0.2">
      <c r="A169">
        <v>2010</v>
      </c>
      <c r="B169" t="s">
        <v>69</v>
      </c>
      <c r="C169">
        <v>7219</v>
      </c>
      <c r="D169" t="s">
        <v>121</v>
      </c>
    </row>
    <row r="170" spans="1:4" x14ac:dyDescent="0.2">
      <c r="A170">
        <v>2011</v>
      </c>
      <c r="B170" t="s">
        <v>53</v>
      </c>
      <c r="C170">
        <v>386370</v>
      </c>
      <c r="D170" t="s">
        <v>121</v>
      </c>
    </row>
    <row r="171" spans="1:4" x14ac:dyDescent="0.2">
      <c r="A171">
        <v>2011</v>
      </c>
      <c r="B171" t="s">
        <v>54</v>
      </c>
      <c r="C171">
        <v>55780</v>
      </c>
      <c r="D171" t="s">
        <v>121</v>
      </c>
    </row>
    <row r="172" spans="1:4" x14ac:dyDescent="0.2">
      <c r="A172">
        <v>2011</v>
      </c>
      <c r="B172" t="s">
        <v>55</v>
      </c>
      <c r="C172">
        <v>18001</v>
      </c>
      <c r="D172" t="s">
        <v>121</v>
      </c>
    </row>
    <row r="173" spans="1:4" x14ac:dyDescent="0.2">
      <c r="A173">
        <v>2011</v>
      </c>
      <c r="B173" t="s">
        <v>57</v>
      </c>
      <c r="C173">
        <v>58586</v>
      </c>
      <c r="D173" t="s">
        <v>121</v>
      </c>
    </row>
    <row r="174" spans="1:4" x14ac:dyDescent="0.2">
      <c r="A174">
        <v>2011</v>
      </c>
      <c r="B174" t="s">
        <v>58</v>
      </c>
      <c r="C174">
        <v>94970</v>
      </c>
      <c r="D174" t="s">
        <v>121</v>
      </c>
    </row>
    <row r="175" spans="1:4" x14ac:dyDescent="0.2">
      <c r="A175">
        <v>2011</v>
      </c>
      <c r="B175" t="s">
        <v>59</v>
      </c>
      <c r="C175">
        <v>85328</v>
      </c>
      <c r="D175" t="s">
        <v>121</v>
      </c>
    </row>
    <row r="176" spans="1:4" x14ac:dyDescent="0.2">
      <c r="A176">
        <v>2011</v>
      </c>
      <c r="B176" t="s">
        <v>60</v>
      </c>
      <c r="C176">
        <v>124923</v>
      </c>
      <c r="D176" t="s">
        <v>121</v>
      </c>
    </row>
    <row r="177" spans="1:4" x14ac:dyDescent="0.2">
      <c r="A177">
        <v>2011</v>
      </c>
      <c r="B177" t="s">
        <v>61</v>
      </c>
      <c r="C177">
        <v>1818</v>
      </c>
      <c r="D177" t="s">
        <v>121</v>
      </c>
    </row>
    <row r="178" spans="1:4" x14ac:dyDescent="0.2">
      <c r="A178">
        <v>2011</v>
      </c>
      <c r="B178" t="s">
        <v>62</v>
      </c>
      <c r="C178">
        <v>181394</v>
      </c>
      <c r="D178" t="s">
        <v>121</v>
      </c>
    </row>
    <row r="179" spans="1:4" x14ac:dyDescent="0.2">
      <c r="A179">
        <v>2011</v>
      </c>
      <c r="B179" t="s">
        <v>63</v>
      </c>
      <c r="C179">
        <v>202878</v>
      </c>
      <c r="D179" t="s">
        <v>121</v>
      </c>
    </row>
    <row r="180" spans="1:4" x14ac:dyDescent="0.2">
      <c r="A180">
        <v>2011</v>
      </c>
      <c r="B180" t="s">
        <v>64</v>
      </c>
      <c r="C180">
        <v>26639</v>
      </c>
      <c r="D180" t="s">
        <v>121</v>
      </c>
    </row>
    <row r="181" spans="1:4" x14ac:dyDescent="0.2">
      <c r="A181">
        <v>2011</v>
      </c>
      <c r="B181" t="s">
        <v>65</v>
      </c>
      <c r="C181">
        <v>632421</v>
      </c>
      <c r="D181" t="s">
        <v>121</v>
      </c>
    </row>
    <row r="182" spans="1:4" x14ac:dyDescent="0.2">
      <c r="A182">
        <v>2011</v>
      </c>
      <c r="B182" t="s">
        <v>66</v>
      </c>
      <c r="C182">
        <v>14673</v>
      </c>
      <c r="D182" t="s">
        <v>121</v>
      </c>
    </row>
    <row r="183" spans="1:4" x14ac:dyDescent="0.2">
      <c r="A183">
        <v>2011</v>
      </c>
      <c r="B183" t="s">
        <v>67</v>
      </c>
      <c r="C183">
        <v>365543</v>
      </c>
      <c r="D183" t="s">
        <v>121</v>
      </c>
    </row>
    <row r="184" spans="1:4" x14ac:dyDescent="0.2">
      <c r="A184">
        <v>2011</v>
      </c>
      <c r="B184" t="s">
        <v>68</v>
      </c>
      <c r="C184">
        <v>2932</v>
      </c>
      <c r="D184" t="s">
        <v>121</v>
      </c>
    </row>
    <row r="185" spans="1:4" x14ac:dyDescent="0.2">
      <c r="A185">
        <v>2011</v>
      </c>
      <c r="B185" t="s">
        <v>69</v>
      </c>
      <c r="C185">
        <v>3667</v>
      </c>
      <c r="D185" t="s">
        <v>121</v>
      </c>
    </row>
    <row r="186" spans="1:4" x14ac:dyDescent="0.2">
      <c r="A186">
        <v>2012</v>
      </c>
      <c r="B186" t="s">
        <v>53</v>
      </c>
      <c r="C186">
        <v>325324</v>
      </c>
      <c r="D186" t="s">
        <v>121</v>
      </c>
    </row>
    <row r="187" spans="1:4" x14ac:dyDescent="0.2">
      <c r="A187">
        <v>2012</v>
      </c>
      <c r="B187" t="s">
        <v>54</v>
      </c>
      <c r="C187">
        <v>42669</v>
      </c>
      <c r="D187" t="s">
        <v>121</v>
      </c>
    </row>
    <row r="188" spans="1:4" x14ac:dyDescent="0.2">
      <c r="A188">
        <v>2012</v>
      </c>
      <c r="B188" t="s">
        <v>55</v>
      </c>
      <c r="C188">
        <v>19519</v>
      </c>
      <c r="D188" t="s">
        <v>121</v>
      </c>
    </row>
    <row r="189" spans="1:4" x14ac:dyDescent="0.2">
      <c r="A189">
        <v>2012</v>
      </c>
      <c r="B189" t="s">
        <v>56</v>
      </c>
      <c r="C189">
        <v>12</v>
      </c>
      <c r="D189" t="s">
        <v>121</v>
      </c>
    </row>
    <row r="190" spans="1:4" x14ac:dyDescent="0.2">
      <c r="A190">
        <v>2012</v>
      </c>
      <c r="B190" t="s">
        <v>57</v>
      </c>
      <c r="C190">
        <v>44113</v>
      </c>
      <c r="D190" t="s">
        <v>121</v>
      </c>
    </row>
    <row r="191" spans="1:4" x14ac:dyDescent="0.2">
      <c r="A191">
        <v>2012</v>
      </c>
      <c r="B191" t="s">
        <v>58</v>
      </c>
      <c r="C191">
        <v>61894</v>
      </c>
      <c r="D191" t="s">
        <v>121</v>
      </c>
    </row>
    <row r="192" spans="1:4" x14ac:dyDescent="0.2">
      <c r="A192">
        <v>2012</v>
      </c>
      <c r="B192" t="s">
        <v>59</v>
      </c>
      <c r="C192">
        <v>50344</v>
      </c>
      <c r="D192" t="s">
        <v>121</v>
      </c>
    </row>
    <row r="193" spans="1:4" x14ac:dyDescent="0.2">
      <c r="A193">
        <v>2012</v>
      </c>
      <c r="B193" t="s">
        <v>60</v>
      </c>
      <c r="C193">
        <v>108892</v>
      </c>
      <c r="D193" t="s">
        <v>121</v>
      </c>
    </row>
    <row r="194" spans="1:4" x14ac:dyDescent="0.2">
      <c r="A194">
        <v>2012</v>
      </c>
      <c r="B194" t="s">
        <v>61</v>
      </c>
      <c r="C194">
        <v>1439</v>
      </c>
      <c r="D194" t="s">
        <v>121</v>
      </c>
    </row>
    <row r="195" spans="1:4" x14ac:dyDescent="0.2">
      <c r="A195">
        <v>2012</v>
      </c>
      <c r="B195" t="s">
        <v>62</v>
      </c>
      <c r="C195">
        <v>123768</v>
      </c>
      <c r="D195" t="s">
        <v>121</v>
      </c>
    </row>
    <row r="196" spans="1:4" x14ac:dyDescent="0.2">
      <c r="A196">
        <v>2012</v>
      </c>
      <c r="B196" t="s">
        <v>63</v>
      </c>
      <c r="C196">
        <v>191496</v>
      </c>
      <c r="D196" t="s">
        <v>121</v>
      </c>
    </row>
    <row r="197" spans="1:4" x14ac:dyDescent="0.2">
      <c r="A197">
        <v>2012</v>
      </c>
      <c r="B197" t="s">
        <v>64</v>
      </c>
      <c r="C197">
        <v>23199</v>
      </c>
      <c r="D197" t="s">
        <v>121</v>
      </c>
    </row>
    <row r="198" spans="1:4" x14ac:dyDescent="0.2">
      <c r="A198">
        <v>2012</v>
      </c>
      <c r="B198" t="s">
        <v>65</v>
      </c>
      <c r="C198">
        <v>462964</v>
      </c>
      <c r="D198" t="s">
        <v>121</v>
      </c>
    </row>
    <row r="199" spans="1:4" x14ac:dyDescent="0.2">
      <c r="A199">
        <v>2012</v>
      </c>
      <c r="B199" t="s">
        <v>66</v>
      </c>
      <c r="C199">
        <v>15756</v>
      </c>
      <c r="D199" t="s">
        <v>121</v>
      </c>
    </row>
    <row r="200" spans="1:4" x14ac:dyDescent="0.2">
      <c r="A200">
        <v>2012</v>
      </c>
      <c r="B200" t="s">
        <v>67</v>
      </c>
      <c r="C200">
        <v>163480</v>
      </c>
      <c r="D200" t="s">
        <v>121</v>
      </c>
    </row>
    <row r="201" spans="1:4" x14ac:dyDescent="0.2">
      <c r="A201">
        <v>2012</v>
      </c>
      <c r="B201" t="s">
        <v>68</v>
      </c>
      <c r="C201">
        <v>1914</v>
      </c>
      <c r="D201" t="s">
        <v>121</v>
      </c>
    </row>
    <row r="202" spans="1:4" x14ac:dyDescent="0.2">
      <c r="A202">
        <v>2012</v>
      </c>
      <c r="B202" t="s">
        <v>69</v>
      </c>
      <c r="C202">
        <v>3907</v>
      </c>
      <c r="D202" t="s">
        <v>121</v>
      </c>
    </row>
    <row r="203" spans="1:4" x14ac:dyDescent="0.2">
      <c r="A203">
        <v>2013</v>
      </c>
      <c r="B203" t="s">
        <v>53</v>
      </c>
      <c r="C203">
        <v>280084</v>
      </c>
      <c r="D203" t="s">
        <v>121</v>
      </c>
    </row>
    <row r="204" spans="1:4" x14ac:dyDescent="0.2">
      <c r="A204">
        <v>2013</v>
      </c>
      <c r="B204" t="s">
        <v>54</v>
      </c>
      <c r="C204">
        <v>37568</v>
      </c>
      <c r="D204" t="s">
        <v>121</v>
      </c>
    </row>
    <row r="205" spans="1:4" x14ac:dyDescent="0.2">
      <c r="A205">
        <v>2013</v>
      </c>
      <c r="B205" t="s">
        <v>55</v>
      </c>
      <c r="C205">
        <v>18415</v>
      </c>
      <c r="D205" t="s">
        <v>121</v>
      </c>
    </row>
    <row r="206" spans="1:4" x14ac:dyDescent="0.2">
      <c r="A206">
        <v>2013</v>
      </c>
      <c r="B206" t="s">
        <v>56</v>
      </c>
      <c r="C206">
        <v>6</v>
      </c>
      <c r="D206" t="s">
        <v>121</v>
      </c>
    </row>
    <row r="207" spans="1:4" x14ac:dyDescent="0.2">
      <c r="A207">
        <v>2013</v>
      </c>
      <c r="B207" t="s">
        <v>57</v>
      </c>
      <c r="C207">
        <v>53991</v>
      </c>
      <c r="D207" t="s">
        <v>121</v>
      </c>
    </row>
    <row r="208" spans="1:4" x14ac:dyDescent="0.2">
      <c r="A208">
        <v>2013</v>
      </c>
      <c r="B208" t="s">
        <v>58</v>
      </c>
      <c r="C208">
        <v>57291</v>
      </c>
      <c r="D208" t="s">
        <v>121</v>
      </c>
    </row>
    <row r="209" spans="1:4" x14ac:dyDescent="0.2">
      <c r="A209">
        <v>2013</v>
      </c>
      <c r="B209" t="s">
        <v>59</v>
      </c>
      <c r="C209">
        <v>47179</v>
      </c>
      <c r="D209" t="s">
        <v>121</v>
      </c>
    </row>
    <row r="210" spans="1:4" x14ac:dyDescent="0.2">
      <c r="A210">
        <v>2013</v>
      </c>
      <c r="B210" t="s">
        <v>60</v>
      </c>
      <c r="C210">
        <v>81494</v>
      </c>
      <c r="D210" t="s">
        <v>121</v>
      </c>
    </row>
    <row r="211" spans="1:4" x14ac:dyDescent="0.2">
      <c r="A211">
        <v>2013</v>
      </c>
      <c r="B211" t="s">
        <v>61</v>
      </c>
      <c r="C211">
        <v>1574</v>
      </c>
      <c r="D211" t="s">
        <v>121</v>
      </c>
    </row>
    <row r="212" spans="1:4" x14ac:dyDescent="0.2">
      <c r="A212">
        <v>2013</v>
      </c>
      <c r="B212" t="s">
        <v>62</v>
      </c>
      <c r="C212">
        <v>86936</v>
      </c>
      <c r="D212" t="s">
        <v>121</v>
      </c>
    </row>
    <row r="213" spans="1:4" x14ac:dyDescent="0.2">
      <c r="A213">
        <v>2013</v>
      </c>
      <c r="B213" t="s">
        <v>63</v>
      </c>
      <c r="C213">
        <v>139381</v>
      </c>
      <c r="D213" t="s">
        <v>121</v>
      </c>
    </row>
    <row r="214" spans="1:4" x14ac:dyDescent="0.2">
      <c r="A214">
        <v>2013</v>
      </c>
      <c r="B214" t="s">
        <v>64</v>
      </c>
      <c r="C214">
        <v>37910</v>
      </c>
      <c r="D214" t="s">
        <v>121</v>
      </c>
    </row>
    <row r="215" spans="1:4" x14ac:dyDescent="0.2">
      <c r="A215">
        <v>2013</v>
      </c>
      <c r="B215" t="s">
        <v>65</v>
      </c>
      <c r="C215">
        <v>380137</v>
      </c>
      <c r="D215" t="s">
        <v>121</v>
      </c>
    </row>
    <row r="216" spans="1:4" x14ac:dyDescent="0.2">
      <c r="A216">
        <v>2013</v>
      </c>
      <c r="B216" t="s">
        <v>66</v>
      </c>
      <c r="C216">
        <v>11881</v>
      </c>
      <c r="D216" t="s">
        <v>121</v>
      </c>
    </row>
    <row r="217" spans="1:4" x14ac:dyDescent="0.2">
      <c r="A217">
        <v>2013</v>
      </c>
      <c r="B217" t="s">
        <v>67</v>
      </c>
      <c r="C217">
        <v>170838</v>
      </c>
      <c r="D217" t="s">
        <v>121</v>
      </c>
    </row>
    <row r="218" spans="1:4" x14ac:dyDescent="0.2">
      <c r="A218">
        <v>2013</v>
      </c>
      <c r="B218" t="s">
        <v>68</v>
      </c>
      <c r="C218">
        <v>2929</v>
      </c>
      <c r="D218" t="s">
        <v>121</v>
      </c>
    </row>
    <row r="219" spans="1:4" x14ac:dyDescent="0.2">
      <c r="A219">
        <v>2013</v>
      </c>
      <c r="B219" t="s">
        <v>69</v>
      </c>
      <c r="C219">
        <v>8177</v>
      </c>
      <c r="D219" t="s">
        <v>121</v>
      </c>
    </row>
    <row r="220" spans="1:4" x14ac:dyDescent="0.2">
      <c r="A220">
        <v>2014</v>
      </c>
      <c r="B220" t="s">
        <v>53</v>
      </c>
      <c r="C220">
        <v>190202</v>
      </c>
      <c r="D220" t="s">
        <v>121</v>
      </c>
    </row>
    <row r="221" spans="1:4" x14ac:dyDescent="0.2">
      <c r="A221">
        <v>2014</v>
      </c>
      <c r="B221" t="s">
        <v>54</v>
      </c>
      <c r="C221">
        <v>25084</v>
      </c>
      <c r="D221" t="s">
        <v>121</v>
      </c>
    </row>
    <row r="222" spans="1:4" x14ac:dyDescent="0.2">
      <c r="A222">
        <v>2014</v>
      </c>
      <c r="B222" t="s">
        <v>55</v>
      </c>
      <c r="C222">
        <v>12053</v>
      </c>
      <c r="D222" t="s">
        <v>121</v>
      </c>
    </row>
    <row r="223" spans="1:4" x14ac:dyDescent="0.2">
      <c r="A223">
        <v>2014</v>
      </c>
      <c r="B223" t="s">
        <v>56</v>
      </c>
      <c r="C223">
        <v>5</v>
      </c>
      <c r="D223" t="s">
        <v>121</v>
      </c>
    </row>
    <row r="224" spans="1:4" x14ac:dyDescent="0.2">
      <c r="A224">
        <v>2014</v>
      </c>
      <c r="B224" t="s">
        <v>57</v>
      </c>
      <c r="C224">
        <v>42839</v>
      </c>
      <c r="D224" t="s">
        <v>121</v>
      </c>
    </row>
    <row r="225" spans="1:4" x14ac:dyDescent="0.2">
      <c r="A225">
        <v>2014</v>
      </c>
      <c r="B225" t="s">
        <v>58</v>
      </c>
      <c r="C225">
        <v>41083</v>
      </c>
      <c r="D225" t="s">
        <v>121</v>
      </c>
    </row>
    <row r="226" spans="1:4" x14ac:dyDescent="0.2">
      <c r="A226">
        <v>2014</v>
      </c>
      <c r="B226" t="s">
        <v>59</v>
      </c>
      <c r="C226">
        <v>37169</v>
      </c>
      <c r="D226" t="s">
        <v>121</v>
      </c>
    </row>
    <row r="227" spans="1:4" x14ac:dyDescent="0.2">
      <c r="A227">
        <v>2014</v>
      </c>
      <c r="B227" t="s">
        <v>60</v>
      </c>
      <c r="C227">
        <v>57020</v>
      </c>
      <c r="D227" t="s">
        <v>121</v>
      </c>
    </row>
    <row r="228" spans="1:4" x14ac:dyDescent="0.2">
      <c r="A228">
        <v>2014</v>
      </c>
      <c r="B228" t="s">
        <v>61</v>
      </c>
      <c r="C228">
        <v>3117</v>
      </c>
      <c r="D228" t="s">
        <v>121</v>
      </c>
    </row>
    <row r="229" spans="1:4" x14ac:dyDescent="0.2">
      <c r="A229">
        <v>2014</v>
      </c>
      <c r="B229" t="s">
        <v>62</v>
      </c>
      <c r="C229">
        <v>84685</v>
      </c>
      <c r="D229" t="s">
        <v>121</v>
      </c>
    </row>
    <row r="230" spans="1:4" x14ac:dyDescent="0.2">
      <c r="A230">
        <v>2014</v>
      </c>
      <c r="B230" t="s">
        <v>63</v>
      </c>
      <c r="C230">
        <v>139839</v>
      </c>
      <c r="D230" t="s">
        <v>121</v>
      </c>
    </row>
    <row r="231" spans="1:4" x14ac:dyDescent="0.2">
      <c r="A231">
        <v>2014</v>
      </c>
      <c r="B231" t="s">
        <v>64</v>
      </c>
      <c r="C231">
        <v>20562</v>
      </c>
      <c r="D231" t="s">
        <v>121</v>
      </c>
    </row>
    <row r="232" spans="1:4" x14ac:dyDescent="0.2">
      <c r="A232">
        <v>2014</v>
      </c>
      <c r="B232" t="s">
        <v>65</v>
      </c>
      <c r="C232">
        <v>282184</v>
      </c>
      <c r="D232" t="s">
        <v>121</v>
      </c>
    </row>
    <row r="233" spans="1:4" x14ac:dyDescent="0.2">
      <c r="A233">
        <v>2014</v>
      </c>
      <c r="B233" t="s">
        <v>66</v>
      </c>
      <c r="C233">
        <v>12785</v>
      </c>
      <c r="D233" t="s">
        <v>121</v>
      </c>
    </row>
    <row r="234" spans="1:4" x14ac:dyDescent="0.2">
      <c r="A234">
        <v>2014</v>
      </c>
      <c r="B234" t="s">
        <v>67</v>
      </c>
      <c r="C234">
        <v>121525</v>
      </c>
      <c r="D234" t="s">
        <v>121</v>
      </c>
    </row>
    <row r="235" spans="1:4" x14ac:dyDescent="0.2">
      <c r="A235">
        <v>2014</v>
      </c>
      <c r="B235" t="s">
        <v>68</v>
      </c>
      <c r="C235">
        <v>4099</v>
      </c>
      <c r="D235" t="s">
        <v>121</v>
      </c>
    </row>
    <row r="236" spans="1:4" x14ac:dyDescent="0.2">
      <c r="A236">
        <v>2014</v>
      </c>
      <c r="B236" t="s">
        <v>69</v>
      </c>
      <c r="C236">
        <v>3547</v>
      </c>
      <c r="D236" t="s">
        <v>121</v>
      </c>
    </row>
    <row r="237" spans="1:4" x14ac:dyDescent="0.2">
      <c r="A237">
        <v>2015</v>
      </c>
      <c r="B237" t="s">
        <v>53</v>
      </c>
      <c r="C237">
        <v>155193</v>
      </c>
      <c r="D237" t="s">
        <v>121</v>
      </c>
    </row>
    <row r="238" spans="1:4" x14ac:dyDescent="0.2">
      <c r="A238">
        <v>2015</v>
      </c>
      <c r="B238" t="s">
        <v>54</v>
      </c>
      <c r="C238">
        <v>21909</v>
      </c>
      <c r="D238" t="s">
        <v>121</v>
      </c>
    </row>
    <row r="239" spans="1:4" x14ac:dyDescent="0.2">
      <c r="A239">
        <v>2015</v>
      </c>
      <c r="B239" t="s">
        <v>55</v>
      </c>
      <c r="C239">
        <v>10473</v>
      </c>
      <c r="D239" t="s">
        <v>121</v>
      </c>
    </row>
    <row r="240" spans="1:4" x14ac:dyDescent="0.2">
      <c r="A240">
        <v>2015</v>
      </c>
      <c r="B240" t="s">
        <v>56</v>
      </c>
      <c r="C240">
        <v>2</v>
      </c>
      <c r="D240" t="s">
        <v>121</v>
      </c>
    </row>
    <row r="241" spans="1:4" x14ac:dyDescent="0.2">
      <c r="A241">
        <v>2015</v>
      </c>
      <c r="B241" t="s">
        <v>57</v>
      </c>
      <c r="C241">
        <v>46296</v>
      </c>
      <c r="D241" t="s">
        <v>121</v>
      </c>
    </row>
    <row r="242" spans="1:4" x14ac:dyDescent="0.2">
      <c r="A242">
        <v>2015</v>
      </c>
      <c r="B242" t="s">
        <v>58</v>
      </c>
      <c r="C242">
        <v>34619</v>
      </c>
      <c r="D242" t="s">
        <v>121</v>
      </c>
    </row>
    <row r="243" spans="1:4" x14ac:dyDescent="0.2">
      <c r="A243">
        <v>2015</v>
      </c>
      <c r="B243" t="s">
        <v>59</v>
      </c>
      <c r="C243">
        <v>39007</v>
      </c>
      <c r="D243" t="s">
        <v>121</v>
      </c>
    </row>
    <row r="244" spans="1:4" x14ac:dyDescent="0.2">
      <c r="A244">
        <v>2015</v>
      </c>
      <c r="B244" t="s">
        <v>60</v>
      </c>
      <c r="C244">
        <v>56052</v>
      </c>
      <c r="D244" t="s">
        <v>121</v>
      </c>
    </row>
    <row r="245" spans="1:4" x14ac:dyDescent="0.2">
      <c r="A245">
        <v>2015</v>
      </c>
      <c r="B245" t="s">
        <v>61</v>
      </c>
      <c r="C245">
        <v>758</v>
      </c>
      <c r="D245" t="s">
        <v>121</v>
      </c>
    </row>
    <row r="246" spans="1:4" x14ac:dyDescent="0.2">
      <c r="A246">
        <v>2015</v>
      </c>
      <c r="B246" t="s">
        <v>62</v>
      </c>
      <c r="C246">
        <v>74521</v>
      </c>
      <c r="D246" t="s">
        <v>121</v>
      </c>
    </row>
    <row r="247" spans="1:4" x14ac:dyDescent="0.2">
      <c r="A247">
        <v>2015</v>
      </c>
      <c r="B247" t="s">
        <v>63</v>
      </c>
      <c r="C247">
        <v>191718</v>
      </c>
      <c r="D247" t="s">
        <v>121</v>
      </c>
    </row>
    <row r="248" spans="1:4" x14ac:dyDescent="0.2">
      <c r="A248">
        <v>2015</v>
      </c>
      <c r="B248" t="s">
        <v>64</v>
      </c>
      <c r="C248">
        <v>14754</v>
      </c>
      <c r="D248" t="s">
        <v>121</v>
      </c>
    </row>
    <row r="249" spans="1:4" x14ac:dyDescent="0.2">
      <c r="A249">
        <v>2015</v>
      </c>
      <c r="B249" t="s">
        <v>65</v>
      </c>
      <c r="C249">
        <v>302527</v>
      </c>
      <c r="D249" t="s">
        <v>121</v>
      </c>
    </row>
    <row r="250" spans="1:4" x14ac:dyDescent="0.2">
      <c r="A250">
        <v>2015</v>
      </c>
      <c r="B250" t="s">
        <v>66</v>
      </c>
      <c r="C250">
        <v>7419</v>
      </c>
      <c r="D250" t="s">
        <v>121</v>
      </c>
    </row>
    <row r="251" spans="1:4" x14ac:dyDescent="0.2">
      <c r="A251">
        <v>2015</v>
      </c>
      <c r="B251" t="s">
        <v>67</v>
      </c>
      <c r="C251">
        <v>126824</v>
      </c>
      <c r="D251" t="s">
        <v>121</v>
      </c>
    </row>
    <row r="252" spans="1:4" x14ac:dyDescent="0.2">
      <c r="A252">
        <v>2015</v>
      </c>
      <c r="B252" t="s">
        <v>68</v>
      </c>
      <c r="C252">
        <v>3464</v>
      </c>
      <c r="D252" t="s">
        <v>121</v>
      </c>
    </row>
    <row r="253" spans="1:4" x14ac:dyDescent="0.2">
      <c r="A253">
        <v>2015</v>
      </c>
      <c r="B253" t="s">
        <v>69</v>
      </c>
      <c r="C253">
        <v>5776</v>
      </c>
      <c r="D253" t="s">
        <v>121</v>
      </c>
    </row>
    <row r="254" spans="1:4" x14ac:dyDescent="0.2">
      <c r="A254">
        <v>2016</v>
      </c>
      <c r="B254" t="s">
        <v>53</v>
      </c>
      <c r="C254">
        <v>169149</v>
      </c>
      <c r="D254" t="s">
        <v>121</v>
      </c>
    </row>
    <row r="255" spans="1:4" x14ac:dyDescent="0.2">
      <c r="A255">
        <v>2016</v>
      </c>
      <c r="B255" t="s">
        <v>54</v>
      </c>
      <c r="C255">
        <v>19684</v>
      </c>
      <c r="D255" t="s">
        <v>121</v>
      </c>
    </row>
    <row r="256" spans="1:4" x14ac:dyDescent="0.2">
      <c r="A256">
        <v>2016</v>
      </c>
      <c r="B256" t="s">
        <v>55</v>
      </c>
      <c r="C256">
        <v>10619</v>
      </c>
      <c r="D256" t="s">
        <v>121</v>
      </c>
    </row>
    <row r="257" spans="1:4" x14ac:dyDescent="0.2">
      <c r="A257">
        <v>2016</v>
      </c>
      <c r="B257" t="s">
        <v>56</v>
      </c>
      <c r="C257">
        <v>1</v>
      </c>
      <c r="D257" t="s">
        <v>121</v>
      </c>
    </row>
    <row r="258" spans="1:4" x14ac:dyDescent="0.2">
      <c r="A258">
        <v>2016</v>
      </c>
      <c r="B258" t="s">
        <v>57</v>
      </c>
      <c r="C258">
        <v>34551</v>
      </c>
      <c r="D258" t="s">
        <v>121</v>
      </c>
    </row>
    <row r="259" spans="1:4" x14ac:dyDescent="0.2">
      <c r="A259">
        <v>2016</v>
      </c>
      <c r="B259" t="s">
        <v>58</v>
      </c>
      <c r="C259">
        <v>28004</v>
      </c>
      <c r="D259" t="s">
        <v>121</v>
      </c>
    </row>
    <row r="260" spans="1:4" x14ac:dyDescent="0.2">
      <c r="A260">
        <v>2016</v>
      </c>
      <c r="B260" t="s">
        <v>59</v>
      </c>
      <c r="C260">
        <v>24804</v>
      </c>
      <c r="D260" t="s">
        <v>121</v>
      </c>
    </row>
    <row r="261" spans="1:4" x14ac:dyDescent="0.2">
      <c r="A261">
        <v>2016</v>
      </c>
      <c r="B261" t="s">
        <v>60</v>
      </c>
      <c r="C261">
        <v>52318</v>
      </c>
      <c r="D261" t="s">
        <v>121</v>
      </c>
    </row>
    <row r="262" spans="1:4" x14ac:dyDescent="0.2">
      <c r="A262">
        <v>2016</v>
      </c>
      <c r="B262" t="s">
        <v>61</v>
      </c>
      <c r="C262">
        <v>1098</v>
      </c>
      <c r="D262" t="s">
        <v>121</v>
      </c>
    </row>
    <row r="263" spans="1:4" x14ac:dyDescent="0.2">
      <c r="A263">
        <v>2016</v>
      </c>
      <c r="B263" t="s">
        <v>62</v>
      </c>
      <c r="C263">
        <v>63274</v>
      </c>
      <c r="D263" t="s">
        <v>121</v>
      </c>
    </row>
    <row r="264" spans="1:4" x14ac:dyDescent="0.2">
      <c r="A264">
        <v>2016</v>
      </c>
      <c r="B264" t="s">
        <v>63</v>
      </c>
      <c r="C264">
        <v>123002</v>
      </c>
      <c r="D264" t="s">
        <v>121</v>
      </c>
    </row>
    <row r="265" spans="1:4" x14ac:dyDescent="0.2">
      <c r="A265">
        <v>2016</v>
      </c>
      <c r="B265" t="s">
        <v>64</v>
      </c>
      <c r="C265">
        <v>12442</v>
      </c>
      <c r="D265" t="s">
        <v>121</v>
      </c>
    </row>
    <row r="266" spans="1:4" x14ac:dyDescent="0.2">
      <c r="A266">
        <v>2016</v>
      </c>
      <c r="B266" t="s">
        <v>65</v>
      </c>
      <c r="C266">
        <v>243200</v>
      </c>
      <c r="D266" t="s">
        <v>121</v>
      </c>
    </row>
    <row r="267" spans="1:4" x14ac:dyDescent="0.2">
      <c r="A267">
        <v>2016</v>
      </c>
      <c r="B267" t="s">
        <v>66</v>
      </c>
      <c r="C267">
        <v>6079</v>
      </c>
      <c r="D267" t="s">
        <v>121</v>
      </c>
    </row>
    <row r="268" spans="1:4" x14ac:dyDescent="0.2">
      <c r="A268">
        <v>2016</v>
      </c>
      <c r="B268" t="s">
        <v>67</v>
      </c>
      <c r="C268">
        <v>83116</v>
      </c>
      <c r="D268" t="s">
        <v>121</v>
      </c>
    </row>
    <row r="269" spans="1:4" x14ac:dyDescent="0.2">
      <c r="A269">
        <v>2016</v>
      </c>
      <c r="B269" t="s">
        <v>68</v>
      </c>
      <c r="C269">
        <v>535</v>
      </c>
      <c r="D269" t="s">
        <v>121</v>
      </c>
    </row>
    <row r="270" spans="1:4" x14ac:dyDescent="0.2">
      <c r="A270">
        <v>2016</v>
      </c>
      <c r="B270" t="s">
        <v>69</v>
      </c>
      <c r="C270">
        <v>4819</v>
      </c>
      <c r="D270" t="s">
        <v>121</v>
      </c>
    </row>
    <row r="271" spans="1:4" x14ac:dyDescent="0.2">
      <c r="A271">
        <v>2017</v>
      </c>
      <c r="B271" t="s">
        <v>53</v>
      </c>
      <c r="C271">
        <v>139823</v>
      </c>
      <c r="D271" t="s">
        <v>121</v>
      </c>
    </row>
    <row r="272" spans="1:4" x14ac:dyDescent="0.2">
      <c r="A272">
        <v>2017</v>
      </c>
      <c r="B272" t="s">
        <v>54</v>
      </c>
      <c r="C272">
        <v>15803</v>
      </c>
      <c r="D272" t="s">
        <v>121</v>
      </c>
    </row>
    <row r="273" spans="1:4" x14ac:dyDescent="0.2">
      <c r="A273">
        <v>2017</v>
      </c>
      <c r="B273" t="s">
        <v>55</v>
      </c>
      <c r="C273">
        <v>8366</v>
      </c>
      <c r="D273" t="s">
        <v>121</v>
      </c>
    </row>
    <row r="274" spans="1:4" x14ac:dyDescent="0.2">
      <c r="A274">
        <v>2017</v>
      </c>
      <c r="B274" t="s">
        <v>57</v>
      </c>
      <c r="C274">
        <v>26823</v>
      </c>
      <c r="D274" t="s">
        <v>121</v>
      </c>
    </row>
    <row r="275" spans="1:4" x14ac:dyDescent="0.2">
      <c r="A275">
        <v>2017</v>
      </c>
      <c r="B275" t="s">
        <v>58</v>
      </c>
      <c r="C275">
        <v>26191</v>
      </c>
      <c r="D275" t="s">
        <v>121</v>
      </c>
    </row>
    <row r="276" spans="1:4" x14ac:dyDescent="0.2">
      <c r="A276">
        <v>2017</v>
      </c>
      <c r="B276" t="s">
        <v>59</v>
      </c>
      <c r="C276">
        <v>29051</v>
      </c>
      <c r="D276" t="s">
        <v>121</v>
      </c>
    </row>
    <row r="277" spans="1:4" x14ac:dyDescent="0.2">
      <c r="A277">
        <v>2017</v>
      </c>
      <c r="B277" t="s">
        <v>70</v>
      </c>
      <c r="C277">
        <v>15</v>
      </c>
      <c r="D277" t="s">
        <v>121</v>
      </c>
    </row>
    <row r="278" spans="1:4" x14ac:dyDescent="0.2">
      <c r="A278">
        <v>2017</v>
      </c>
      <c r="B278" t="s">
        <v>60</v>
      </c>
      <c r="C278">
        <v>34123</v>
      </c>
      <c r="D278" t="s">
        <v>121</v>
      </c>
    </row>
    <row r="279" spans="1:4" x14ac:dyDescent="0.2">
      <c r="A279">
        <v>2017</v>
      </c>
      <c r="B279" t="s">
        <v>61</v>
      </c>
      <c r="C279">
        <v>939</v>
      </c>
      <c r="D279" t="s">
        <v>121</v>
      </c>
    </row>
    <row r="280" spans="1:4" x14ac:dyDescent="0.2">
      <c r="A280">
        <v>2017</v>
      </c>
      <c r="B280" t="s">
        <v>62</v>
      </c>
      <c r="C280">
        <v>40636</v>
      </c>
      <c r="D280" t="s">
        <v>121</v>
      </c>
    </row>
    <row r="281" spans="1:4" x14ac:dyDescent="0.2">
      <c r="A281">
        <v>2017</v>
      </c>
      <c r="B281" t="s">
        <v>63</v>
      </c>
      <c r="C281">
        <v>54349</v>
      </c>
      <c r="D281" t="s">
        <v>121</v>
      </c>
    </row>
    <row r="282" spans="1:4" x14ac:dyDescent="0.2">
      <c r="A282">
        <v>2017</v>
      </c>
      <c r="B282" t="s">
        <v>64</v>
      </c>
      <c r="C282">
        <v>7450</v>
      </c>
      <c r="D282" t="s">
        <v>121</v>
      </c>
    </row>
    <row r="283" spans="1:4" x14ac:dyDescent="0.2">
      <c r="A283">
        <v>2017</v>
      </c>
      <c r="B283" t="s">
        <v>65</v>
      </c>
      <c r="C283">
        <v>160529</v>
      </c>
      <c r="D283" t="s">
        <v>121</v>
      </c>
    </row>
    <row r="284" spans="1:4" x14ac:dyDescent="0.2">
      <c r="A284">
        <v>2017</v>
      </c>
      <c r="B284" t="s">
        <v>66</v>
      </c>
      <c r="C284">
        <v>2898</v>
      </c>
      <c r="D284" t="s">
        <v>121</v>
      </c>
    </row>
    <row r="285" spans="1:4" x14ac:dyDescent="0.2">
      <c r="A285">
        <v>2017</v>
      </c>
      <c r="B285" t="s">
        <v>67</v>
      </c>
      <c r="C285">
        <v>49170</v>
      </c>
      <c r="D285" t="s">
        <v>121</v>
      </c>
    </row>
    <row r="286" spans="1:4" x14ac:dyDescent="0.2">
      <c r="A286">
        <v>2017</v>
      </c>
      <c r="B286" t="s">
        <v>68</v>
      </c>
      <c r="C286">
        <v>1220</v>
      </c>
      <c r="D286" t="s">
        <v>121</v>
      </c>
    </row>
    <row r="287" spans="1:4" x14ac:dyDescent="0.2">
      <c r="A287">
        <v>2017</v>
      </c>
      <c r="B287" t="s">
        <v>69</v>
      </c>
      <c r="C287">
        <v>1253</v>
      </c>
      <c r="D287" t="s">
        <v>121</v>
      </c>
    </row>
    <row r="288" spans="1:4" x14ac:dyDescent="0.2">
      <c r="A288">
        <v>2018</v>
      </c>
      <c r="B288" t="s">
        <v>53</v>
      </c>
      <c r="C288">
        <v>110698</v>
      </c>
      <c r="D288" t="s">
        <v>121</v>
      </c>
    </row>
    <row r="289" spans="1:4" x14ac:dyDescent="0.2">
      <c r="A289">
        <v>2018</v>
      </c>
      <c r="B289" t="s">
        <v>54</v>
      </c>
      <c r="C289">
        <v>15017</v>
      </c>
      <c r="D289" t="s">
        <v>121</v>
      </c>
    </row>
    <row r="290" spans="1:4" x14ac:dyDescent="0.2">
      <c r="A290">
        <v>2018</v>
      </c>
      <c r="B290" t="s">
        <v>55</v>
      </c>
      <c r="C290">
        <v>5494</v>
      </c>
      <c r="D290" t="s">
        <v>121</v>
      </c>
    </row>
    <row r="291" spans="1:4" x14ac:dyDescent="0.2">
      <c r="A291">
        <v>2018</v>
      </c>
      <c r="B291" t="s">
        <v>57</v>
      </c>
      <c r="C291">
        <v>25026</v>
      </c>
      <c r="D291" t="s">
        <v>121</v>
      </c>
    </row>
    <row r="292" spans="1:4" x14ac:dyDescent="0.2">
      <c r="A292">
        <v>2018</v>
      </c>
      <c r="B292" t="s">
        <v>58</v>
      </c>
      <c r="C292">
        <v>29631</v>
      </c>
      <c r="D292" t="s">
        <v>121</v>
      </c>
    </row>
    <row r="293" spans="1:4" x14ac:dyDescent="0.2">
      <c r="A293">
        <v>2018</v>
      </c>
      <c r="B293" t="s">
        <v>59</v>
      </c>
      <c r="C293">
        <v>20853</v>
      </c>
      <c r="D293" t="s">
        <v>121</v>
      </c>
    </row>
    <row r="294" spans="1:4" x14ac:dyDescent="0.2">
      <c r="A294">
        <v>2018</v>
      </c>
      <c r="B294" t="s">
        <v>60</v>
      </c>
      <c r="C294">
        <v>27816</v>
      </c>
      <c r="D294" t="s">
        <v>121</v>
      </c>
    </row>
    <row r="295" spans="1:4" x14ac:dyDescent="0.2">
      <c r="A295">
        <v>2018</v>
      </c>
      <c r="B295" t="s">
        <v>61</v>
      </c>
      <c r="C295">
        <v>251</v>
      </c>
      <c r="D295" t="s">
        <v>121</v>
      </c>
    </row>
    <row r="296" spans="1:4" x14ac:dyDescent="0.2">
      <c r="A296">
        <v>2018</v>
      </c>
      <c r="B296" t="s">
        <v>62</v>
      </c>
      <c r="C296">
        <v>41284</v>
      </c>
      <c r="D296" t="s">
        <v>121</v>
      </c>
    </row>
    <row r="297" spans="1:4" x14ac:dyDescent="0.2">
      <c r="A297">
        <v>2018</v>
      </c>
      <c r="B297" t="s">
        <v>63</v>
      </c>
      <c r="C297">
        <v>44848</v>
      </c>
      <c r="D297" t="s">
        <v>121</v>
      </c>
    </row>
    <row r="298" spans="1:4" x14ac:dyDescent="0.2">
      <c r="A298">
        <v>2018</v>
      </c>
      <c r="B298" t="s">
        <v>64</v>
      </c>
      <c r="C298">
        <v>3660</v>
      </c>
      <c r="D298" t="s">
        <v>121</v>
      </c>
    </row>
    <row r="299" spans="1:4" x14ac:dyDescent="0.2">
      <c r="A299">
        <v>2018</v>
      </c>
      <c r="B299" t="s">
        <v>65</v>
      </c>
      <c r="C299">
        <v>148170</v>
      </c>
      <c r="D299" t="s">
        <v>121</v>
      </c>
    </row>
    <row r="300" spans="1:4" x14ac:dyDescent="0.2">
      <c r="A300">
        <v>2018</v>
      </c>
      <c r="B300" t="s">
        <v>66</v>
      </c>
      <c r="C300">
        <v>4198</v>
      </c>
      <c r="D300" t="s">
        <v>121</v>
      </c>
    </row>
    <row r="301" spans="1:4" x14ac:dyDescent="0.2">
      <c r="A301">
        <v>2018</v>
      </c>
      <c r="B301" t="s">
        <v>67</v>
      </c>
      <c r="C301">
        <v>57877</v>
      </c>
      <c r="D301" t="s">
        <v>121</v>
      </c>
    </row>
    <row r="302" spans="1:4" x14ac:dyDescent="0.2">
      <c r="A302">
        <v>2018</v>
      </c>
      <c r="B302" t="s">
        <v>68</v>
      </c>
      <c r="C302">
        <v>302</v>
      </c>
      <c r="D302" t="s">
        <v>121</v>
      </c>
    </row>
    <row r="303" spans="1:4" x14ac:dyDescent="0.2">
      <c r="A303">
        <v>2018</v>
      </c>
      <c r="B303" t="s">
        <v>69</v>
      </c>
      <c r="C303">
        <v>1968</v>
      </c>
      <c r="D303" t="s">
        <v>121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0FC2-06DC-E946-9BEF-D3EF08E14860}">
  <dimension ref="A1:C82"/>
  <sheetViews>
    <sheetView workbookViewId="0">
      <selection activeCell="B10" sqref="B10"/>
    </sheetView>
  </sheetViews>
  <sheetFormatPr baseColWidth="10" defaultRowHeight="16" x14ac:dyDescent="0.2"/>
  <cols>
    <col min="1" max="1" width="5.1640625" bestFit="1" customWidth="1"/>
    <col min="2" max="2" width="42.33203125" bestFit="1" customWidth="1"/>
    <col min="3" max="3" width="8.1640625" bestFit="1" customWidth="1"/>
  </cols>
  <sheetData>
    <row r="1" spans="1:3" x14ac:dyDescent="0.2">
      <c r="A1" t="s">
        <v>33</v>
      </c>
      <c r="B1" t="s">
        <v>35</v>
      </c>
      <c r="C1" t="s">
        <v>52</v>
      </c>
    </row>
    <row r="2" spans="1:3" x14ac:dyDescent="0.2">
      <c r="A2">
        <v>2010</v>
      </c>
      <c r="B2" t="s">
        <v>106</v>
      </c>
      <c r="C2">
        <v>13877</v>
      </c>
    </row>
    <row r="3" spans="1:3" x14ac:dyDescent="0.2">
      <c r="A3">
        <v>2010</v>
      </c>
      <c r="B3" t="s">
        <v>107</v>
      </c>
      <c r="C3">
        <v>74182</v>
      </c>
    </row>
    <row r="4" spans="1:3" x14ac:dyDescent="0.2">
      <c r="A4">
        <v>2010</v>
      </c>
      <c r="B4" t="s">
        <v>108</v>
      </c>
      <c r="C4">
        <v>164582</v>
      </c>
    </row>
    <row r="5" spans="1:3" x14ac:dyDescent="0.2">
      <c r="A5">
        <v>2010</v>
      </c>
      <c r="B5" t="s">
        <v>109</v>
      </c>
      <c r="C5">
        <v>38336</v>
      </c>
    </row>
    <row r="6" spans="1:3" x14ac:dyDescent="0.2">
      <c r="A6">
        <v>2010</v>
      </c>
      <c r="B6" t="s">
        <v>110</v>
      </c>
      <c r="C6">
        <v>79664</v>
      </c>
    </row>
    <row r="7" spans="1:3" x14ac:dyDescent="0.2">
      <c r="A7">
        <v>2010</v>
      </c>
      <c r="B7" t="s">
        <v>111</v>
      </c>
      <c r="C7">
        <v>9185</v>
      </c>
    </row>
    <row r="8" spans="1:3" x14ac:dyDescent="0.2">
      <c r="A8">
        <v>2010</v>
      </c>
      <c r="B8" t="s">
        <v>112</v>
      </c>
      <c r="C8">
        <v>25389</v>
      </c>
    </row>
    <row r="9" spans="1:3" x14ac:dyDescent="0.2">
      <c r="A9">
        <v>2010</v>
      </c>
      <c r="B9" t="s">
        <v>113</v>
      </c>
      <c r="C9">
        <v>169843</v>
      </c>
    </row>
    <row r="10" spans="1:3" x14ac:dyDescent="0.2">
      <c r="A10">
        <v>2010</v>
      </c>
      <c r="B10" t="s">
        <v>114</v>
      </c>
      <c r="C10">
        <v>1228834</v>
      </c>
    </row>
    <row r="11" spans="1:3" x14ac:dyDescent="0.2">
      <c r="A11">
        <v>2011</v>
      </c>
      <c r="B11" t="s">
        <v>106</v>
      </c>
      <c r="C11">
        <v>22090</v>
      </c>
    </row>
    <row r="12" spans="1:3" x14ac:dyDescent="0.2">
      <c r="A12">
        <v>2011</v>
      </c>
      <c r="B12" t="s">
        <v>107</v>
      </c>
      <c r="C12">
        <v>197269</v>
      </c>
    </row>
    <row r="13" spans="1:3" x14ac:dyDescent="0.2">
      <c r="A13">
        <v>2011</v>
      </c>
      <c r="B13" t="s">
        <v>108</v>
      </c>
      <c r="C13">
        <v>76287</v>
      </c>
    </row>
    <row r="14" spans="1:3" x14ac:dyDescent="0.2">
      <c r="A14">
        <v>2011</v>
      </c>
      <c r="B14" t="s">
        <v>109</v>
      </c>
      <c r="C14">
        <v>39545</v>
      </c>
    </row>
    <row r="15" spans="1:3" x14ac:dyDescent="0.2">
      <c r="A15">
        <v>2011</v>
      </c>
      <c r="B15" t="s">
        <v>110</v>
      </c>
      <c r="C15">
        <v>116918</v>
      </c>
    </row>
    <row r="16" spans="1:3" x14ac:dyDescent="0.2">
      <c r="A16">
        <v>2011</v>
      </c>
      <c r="B16" t="s">
        <v>111</v>
      </c>
      <c r="C16">
        <v>39107</v>
      </c>
    </row>
    <row r="17" spans="1:3" x14ac:dyDescent="0.2">
      <c r="A17">
        <v>2011</v>
      </c>
      <c r="B17" t="s">
        <v>112</v>
      </c>
      <c r="C17">
        <v>79760</v>
      </c>
    </row>
    <row r="18" spans="1:3" x14ac:dyDescent="0.2">
      <c r="A18">
        <v>2011</v>
      </c>
      <c r="B18" t="s">
        <v>113</v>
      </c>
      <c r="C18">
        <v>183768</v>
      </c>
    </row>
    <row r="19" spans="1:3" x14ac:dyDescent="0.2">
      <c r="A19">
        <v>2011</v>
      </c>
      <c r="B19" t="s">
        <v>114</v>
      </c>
      <c r="C19">
        <v>1499267</v>
      </c>
    </row>
    <row r="20" spans="1:3" x14ac:dyDescent="0.2">
      <c r="A20">
        <v>2012</v>
      </c>
      <c r="B20" t="s">
        <v>106</v>
      </c>
      <c r="C20">
        <v>28905</v>
      </c>
    </row>
    <row r="21" spans="1:3" x14ac:dyDescent="0.2">
      <c r="A21">
        <v>2012</v>
      </c>
      <c r="B21" t="s">
        <v>107</v>
      </c>
      <c r="C21">
        <v>47155</v>
      </c>
    </row>
    <row r="22" spans="1:3" x14ac:dyDescent="0.2">
      <c r="A22">
        <v>2012</v>
      </c>
      <c r="B22" t="s">
        <v>108</v>
      </c>
      <c r="C22">
        <v>59754</v>
      </c>
    </row>
    <row r="23" spans="1:3" x14ac:dyDescent="0.2">
      <c r="A23">
        <v>2012</v>
      </c>
      <c r="B23" t="s">
        <v>109</v>
      </c>
      <c r="C23">
        <v>29159</v>
      </c>
    </row>
    <row r="24" spans="1:3" x14ac:dyDescent="0.2">
      <c r="A24">
        <v>2012</v>
      </c>
      <c r="B24" t="s">
        <v>110</v>
      </c>
      <c r="C24">
        <v>76671</v>
      </c>
    </row>
    <row r="25" spans="1:3" x14ac:dyDescent="0.2">
      <c r="A25">
        <v>2012</v>
      </c>
      <c r="B25" t="s">
        <v>111</v>
      </c>
      <c r="C25">
        <v>30113</v>
      </c>
    </row>
    <row r="26" spans="1:3" x14ac:dyDescent="0.2">
      <c r="A26">
        <v>2012</v>
      </c>
      <c r="B26" t="s">
        <v>112</v>
      </c>
      <c r="C26">
        <v>47208</v>
      </c>
    </row>
    <row r="27" spans="1:3" x14ac:dyDescent="0.2">
      <c r="A27">
        <v>2012</v>
      </c>
      <c r="B27" t="s">
        <v>113</v>
      </c>
      <c r="C27">
        <v>151872</v>
      </c>
    </row>
    <row r="28" spans="1:3" x14ac:dyDescent="0.2">
      <c r="A28">
        <v>2012</v>
      </c>
      <c r="B28" t="s">
        <v>114</v>
      </c>
      <c r="C28">
        <v>1168453</v>
      </c>
    </row>
    <row r="29" spans="1:3" x14ac:dyDescent="0.2">
      <c r="A29">
        <v>2013</v>
      </c>
      <c r="B29" t="s">
        <v>106</v>
      </c>
      <c r="C29">
        <v>8309</v>
      </c>
    </row>
    <row r="30" spans="1:3" x14ac:dyDescent="0.2">
      <c r="A30">
        <v>2013</v>
      </c>
      <c r="B30" t="s">
        <v>107</v>
      </c>
      <c r="C30">
        <v>34044</v>
      </c>
    </row>
    <row r="31" spans="1:3" x14ac:dyDescent="0.2">
      <c r="A31">
        <v>2013</v>
      </c>
      <c r="B31" t="s">
        <v>108</v>
      </c>
      <c r="C31">
        <v>24297</v>
      </c>
    </row>
    <row r="32" spans="1:3" x14ac:dyDescent="0.2">
      <c r="A32">
        <v>2013</v>
      </c>
      <c r="B32" t="s">
        <v>109</v>
      </c>
      <c r="C32">
        <v>17571</v>
      </c>
    </row>
    <row r="33" spans="1:3" x14ac:dyDescent="0.2">
      <c r="A33">
        <v>2013</v>
      </c>
      <c r="B33" t="s">
        <v>110</v>
      </c>
      <c r="C33">
        <v>111740</v>
      </c>
    </row>
    <row r="34" spans="1:3" x14ac:dyDescent="0.2">
      <c r="A34">
        <v>2013</v>
      </c>
      <c r="B34" t="s">
        <v>111</v>
      </c>
      <c r="C34">
        <v>25591</v>
      </c>
    </row>
    <row r="35" spans="1:3" x14ac:dyDescent="0.2">
      <c r="A35">
        <v>2013</v>
      </c>
      <c r="B35" t="s">
        <v>112</v>
      </c>
      <c r="C35">
        <v>43093</v>
      </c>
    </row>
    <row r="36" spans="1:3" x14ac:dyDescent="0.2">
      <c r="A36">
        <v>2013</v>
      </c>
      <c r="B36" t="s">
        <v>113</v>
      </c>
      <c r="C36">
        <v>126707</v>
      </c>
    </row>
    <row r="37" spans="1:3" x14ac:dyDescent="0.2">
      <c r="A37">
        <v>2013</v>
      </c>
      <c r="B37" t="s">
        <v>114</v>
      </c>
      <c r="C37">
        <v>1023407</v>
      </c>
    </row>
    <row r="38" spans="1:3" x14ac:dyDescent="0.2">
      <c r="A38">
        <v>2014</v>
      </c>
      <c r="B38" t="s">
        <v>106</v>
      </c>
      <c r="C38">
        <v>6804</v>
      </c>
    </row>
    <row r="39" spans="1:3" x14ac:dyDescent="0.2">
      <c r="A39">
        <v>2014</v>
      </c>
      <c r="B39" t="s">
        <v>107</v>
      </c>
      <c r="C39">
        <v>31265</v>
      </c>
    </row>
    <row r="40" spans="1:3" x14ac:dyDescent="0.2">
      <c r="A40">
        <v>2014</v>
      </c>
      <c r="B40" t="s">
        <v>108</v>
      </c>
      <c r="C40">
        <v>22525</v>
      </c>
    </row>
    <row r="41" spans="1:3" x14ac:dyDescent="0.2">
      <c r="A41">
        <v>2014</v>
      </c>
      <c r="B41" t="s">
        <v>109</v>
      </c>
      <c r="C41">
        <v>14090</v>
      </c>
    </row>
    <row r="42" spans="1:3" x14ac:dyDescent="0.2">
      <c r="A42">
        <v>2014</v>
      </c>
      <c r="B42" t="s">
        <v>110</v>
      </c>
      <c r="C42">
        <v>96979</v>
      </c>
    </row>
    <row r="43" spans="1:3" x14ac:dyDescent="0.2">
      <c r="A43">
        <v>2014</v>
      </c>
      <c r="B43" t="s">
        <v>111</v>
      </c>
      <c r="C43">
        <v>13790</v>
      </c>
    </row>
    <row r="44" spans="1:3" x14ac:dyDescent="0.2">
      <c r="A44">
        <v>2014</v>
      </c>
      <c r="B44" t="s">
        <v>112</v>
      </c>
      <c r="C44">
        <v>25879</v>
      </c>
    </row>
    <row r="45" spans="1:3" x14ac:dyDescent="0.2">
      <c r="A45">
        <v>2014</v>
      </c>
      <c r="B45" t="s">
        <v>113</v>
      </c>
      <c r="C45">
        <v>122074</v>
      </c>
    </row>
    <row r="46" spans="1:3" x14ac:dyDescent="0.2">
      <c r="A46">
        <v>2014</v>
      </c>
      <c r="B46" t="s">
        <v>114</v>
      </c>
      <c r="C46">
        <v>743739</v>
      </c>
    </row>
    <row r="47" spans="1:3" x14ac:dyDescent="0.2">
      <c r="A47">
        <v>2015</v>
      </c>
      <c r="B47" t="s">
        <v>106</v>
      </c>
      <c r="C47">
        <v>25653</v>
      </c>
    </row>
    <row r="48" spans="1:3" x14ac:dyDescent="0.2">
      <c r="A48">
        <v>2015</v>
      </c>
      <c r="B48" t="s">
        <v>107</v>
      </c>
      <c r="C48">
        <v>39353</v>
      </c>
    </row>
    <row r="49" spans="1:3" x14ac:dyDescent="0.2">
      <c r="A49">
        <v>2015</v>
      </c>
      <c r="B49" t="s">
        <v>108</v>
      </c>
      <c r="C49">
        <v>16401</v>
      </c>
    </row>
    <row r="50" spans="1:3" x14ac:dyDescent="0.2">
      <c r="A50">
        <v>2015</v>
      </c>
      <c r="B50" t="s">
        <v>109</v>
      </c>
      <c r="C50">
        <v>22141</v>
      </c>
    </row>
    <row r="51" spans="1:3" x14ac:dyDescent="0.2">
      <c r="A51">
        <v>2015</v>
      </c>
      <c r="B51" t="s">
        <v>110</v>
      </c>
      <c r="C51">
        <v>105100</v>
      </c>
    </row>
    <row r="52" spans="1:3" x14ac:dyDescent="0.2">
      <c r="A52">
        <v>2015</v>
      </c>
      <c r="B52" t="s">
        <v>111</v>
      </c>
      <c r="C52">
        <v>12151</v>
      </c>
    </row>
    <row r="53" spans="1:3" x14ac:dyDescent="0.2">
      <c r="A53">
        <v>2015</v>
      </c>
      <c r="B53" t="s">
        <v>112</v>
      </c>
      <c r="C53">
        <v>31411</v>
      </c>
    </row>
    <row r="54" spans="1:3" x14ac:dyDescent="0.2">
      <c r="A54">
        <v>2015</v>
      </c>
      <c r="B54" t="s">
        <v>113</v>
      </c>
      <c r="C54">
        <v>98553</v>
      </c>
    </row>
    <row r="55" spans="1:3" x14ac:dyDescent="0.2">
      <c r="A55">
        <v>2015</v>
      </c>
      <c r="B55" t="s">
        <v>114</v>
      </c>
      <c r="C55">
        <v>740276</v>
      </c>
    </row>
    <row r="56" spans="1:3" x14ac:dyDescent="0.2">
      <c r="A56">
        <v>2016</v>
      </c>
      <c r="B56" t="s">
        <v>106</v>
      </c>
      <c r="C56">
        <v>26502</v>
      </c>
    </row>
    <row r="57" spans="1:3" x14ac:dyDescent="0.2">
      <c r="A57">
        <v>2016</v>
      </c>
      <c r="B57" t="s">
        <v>107</v>
      </c>
      <c r="C57">
        <v>39306</v>
      </c>
    </row>
    <row r="58" spans="1:3" x14ac:dyDescent="0.2">
      <c r="A58">
        <v>2016</v>
      </c>
      <c r="B58" t="s">
        <v>108</v>
      </c>
      <c r="C58">
        <v>15857</v>
      </c>
    </row>
    <row r="59" spans="1:3" x14ac:dyDescent="0.2">
      <c r="A59">
        <v>2016</v>
      </c>
      <c r="B59" t="s">
        <v>109</v>
      </c>
      <c r="C59">
        <v>11844</v>
      </c>
    </row>
    <row r="60" spans="1:3" x14ac:dyDescent="0.2">
      <c r="A60">
        <v>2016</v>
      </c>
      <c r="B60" t="s">
        <v>110</v>
      </c>
      <c r="C60">
        <v>41445</v>
      </c>
    </row>
    <row r="61" spans="1:3" x14ac:dyDescent="0.2">
      <c r="A61">
        <v>2016</v>
      </c>
      <c r="B61" t="s">
        <v>111</v>
      </c>
      <c r="C61">
        <v>10173</v>
      </c>
    </row>
    <row r="62" spans="1:3" x14ac:dyDescent="0.2">
      <c r="A62">
        <v>2016</v>
      </c>
      <c r="B62" t="s">
        <v>112</v>
      </c>
      <c r="C62">
        <v>24495</v>
      </c>
    </row>
    <row r="63" spans="1:3" x14ac:dyDescent="0.2">
      <c r="A63">
        <v>2016</v>
      </c>
      <c r="B63" t="s">
        <v>113</v>
      </c>
      <c r="C63">
        <v>125020</v>
      </c>
    </row>
    <row r="64" spans="1:3" x14ac:dyDescent="0.2">
      <c r="A64">
        <v>2016</v>
      </c>
      <c r="B64" t="s">
        <v>114</v>
      </c>
      <c r="C64">
        <v>581618</v>
      </c>
    </row>
    <row r="65" spans="1:3" x14ac:dyDescent="0.2">
      <c r="A65">
        <v>2017</v>
      </c>
      <c r="B65" t="s">
        <v>106</v>
      </c>
      <c r="C65">
        <v>5911</v>
      </c>
    </row>
    <row r="66" spans="1:3" x14ac:dyDescent="0.2">
      <c r="A66">
        <v>2017</v>
      </c>
      <c r="B66" t="s">
        <v>107</v>
      </c>
      <c r="C66">
        <v>21450</v>
      </c>
    </row>
    <row r="67" spans="1:3" x14ac:dyDescent="0.2">
      <c r="A67">
        <v>2017</v>
      </c>
      <c r="B67" t="s">
        <v>108</v>
      </c>
      <c r="C67">
        <v>8887</v>
      </c>
    </row>
    <row r="68" spans="1:3" x14ac:dyDescent="0.2">
      <c r="A68">
        <v>2017</v>
      </c>
      <c r="B68" t="s">
        <v>109</v>
      </c>
      <c r="C68">
        <v>6614</v>
      </c>
    </row>
    <row r="69" spans="1:3" x14ac:dyDescent="0.2">
      <c r="A69">
        <v>2017</v>
      </c>
      <c r="B69" t="s">
        <v>110</v>
      </c>
      <c r="C69">
        <v>29990</v>
      </c>
    </row>
    <row r="70" spans="1:3" x14ac:dyDescent="0.2">
      <c r="A70">
        <v>2017</v>
      </c>
      <c r="B70" t="s">
        <v>111</v>
      </c>
      <c r="C70">
        <v>7105</v>
      </c>
    </row>
    <row r="71" spans="1:3" x14ac:dyDescent="0.2">
      <c r="A71">
        <v>2017</v>
      </c>
      <c r="B71" t="s">
        <v>112</v>
      </c>
      <c r="C71">
        <v>13312</v>
      </c>
    </row>
    <row r="72" spans="1:3" x14ac:dyDescent="0.2">
      <c r="A72">
        <v>2017</v>
      </c>
      <c r="B72" t="s">
        <v>113</v>
      </c>
      <c r="C72">
        <v>67242</v>
      </c>
    </row>
    <row r="73" spans="1:3" x14ac:dyDescent="0.2">
      <c r="A73">
        <v>2017</v>
      </c>
      <c r="B73" t="s">
        <v>114</v>
      </c>
      <c r="C73">
        <v>437880</v>
      </c>
    </row>
    <row r="74" spans="1:3" x14ac:dyDescent="0.2">
      <c r="A74">
        <v>2018</v>
      </c>
      <c r="B74" t="s">
        <v>106</v>
      </c>
      <c r="C74">
        <v>2146</v>
      </c>
    </row>
    <row r="75" spans="1:3" x14ac:dyDescent="0.2">
      <c r="A75">
        <v>2018</v>
      </c>
      <c r="B75" t="s">
        <v>107</v>
      </c>
      <c r="C75">
        <v>12453</v>
      </c>
    </row>
    <row r="76" spans="1:3" x14ac:dyDescent="0.2">
      <c r="A76">
        <v>2018</v>
      </c>
      <c r="B76" t="s">
        <v>108</v>
      </c>
      <c r="C76">
        <v>6520</v>
      </c>
    </row>
    <row r="77" spans="1:3" x14ac:dyDescent="0.2">
      <c r="A77">
        <v>2018</v>
      </c>
      <c r="B77" t="s">
        <v>109</v>
      </c>
      <c r="C77">
        <v>4254</v>
      </c>
    </row>
    <row r="78" spans="1:3" x14ac:dyDescent="0.2">
      <c r="A78">
        <v>2018</v>
      </c>
      <c r="B78" t="s">
        <v>110</v>
      </c>
      <c r="C78">
        <v>20497</v>
      </c>
    </row>
    <row r="79" spans="1:3" x14ac:dyDescent="0.2">
      <c r="A79">
        <v>2018</v>
      </c>
      <c r="B79" t="s">
        <v>111</v>
      </c>
      <c r="C79">
        <v>4873</v>
      </c>
    </row>
    <row r="80" spans="1:3" x14ac:dyDescent="0.2">
      <c r="A80">
        <v>2018</v>
      </c>
      <c r="B80" t="s">
        <v>112</v>
      </c>
      <c r="C80">
        <v>8827</v>
      </c>
    </row>
    <row r="81" spans="1:3" x14ac:dyDescent="0.2">
      <c r="A81">
        <v>2018</v>
      </c>
      <c r="B81" t="s">
        <v>113</v>
      </c>
      <c r="C81">
        <v>60026</v>
      </c>
    </row>
    <row r="82" spans="1:3" x14ac:dyDescent="0.2">
      <c r="A82">
        <v>2018</v>
      </c>
      <c r="B82" t="s">
        <v>114</v>
      </c>
      <c r="C82">
        <v>427033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6D18-0E52-0140-81CF-E47468110446}">
  <dimension ref="A2:AP115"/>
  <sheetViews>
    <sheetView zoomScaleNormal="135" workbookViewId="0">
      <selection activeCell="D8" sqref="D8"/>
    </sheetView>
  </sheetViews>
  <sheetFormatPr baseColWidth="10" defaultRowHeight="16" x14ac:dyDescent="0.2"/>
  <cols>
    <col min="1" max="1" width="30.5" bestFit="1" customWidth="1"/>
    <col min="2" max="2" width="15.5" bestFit="1" customWidth="1"/>
    <col min="3" max="3" width="9.33203125" bestFit="1" customWidth="1"/>
    <col min="4" max="4" width="9.83203125" bestFit="1" customWidth="1"/>
    <col min="5" max="5" width="9" bestFit="1" customWidth="1"/>
    <col min="6" max="6" width="9.33203125" bestFit="1" customWidth="1"/>
    <col min="7" max="7" width="9.83203125" bestFit="1" customWidth="1"/>
    <col min="8" max="8" width="9" bestFit="1" customWidth="1"/>
    <col min="9" max="9" width="9.33203125" bestFit="1" customWidth="1"/>
    <col min="10" max="10" width="9.83203125" bestFit="1" customWidth="1"/>
    <col min="11" max="11" width="9" bestFit="1" customWidth="1"/>
    <col min="12" max="12" width="9.33203125" bestFit="1" customWidth="1"/>
    <col min="13" max="13" width="9.83203125" bestFit="1" customWidth="1"/>
    <col min="14" max="14" width="9" bestFit="1" customWidth="1"/>
    <col min="15" max="15" width="9.33203125" bestFit="1" customWidth="1"/>
    <col min="16" max="16" width="9.83203125" bestFit="1" customWidth="1"/>
    <col min="17" max="17" width="9" bestFit="1" customWidth="1"/>
    <col min="18" max="18" width="9.33203125" bestFit="1" customWidth="1"/>
    <col min="19" max="19" width="9.83203125" bestFit="1" customWidth="1"/>
    <col min="20" max="20" width="9" bestFit="1" customWidth="1"/>
    <col min="21" max="21" width="9.33203125" bestFit="1" customWidth="1"/>
    <col min="22" max="22" width="9.83203125" bestFit="1" customWidth="1"/>
    <col min="23" max="23" width="13" bestFit="1" customWidth="1"/>
    <col min="24" max="24" width="15.5" bestFit="1" customWidth="1"/>
    <col min="25" max="25" width="7.1640625" bestFit="1" customWidth="1"/>
    <col min="26" max="26" width="8.5" bestFit="1" customWidth="1"/>
    <col min="27" max="27" width="11.1640625" bestFit="1" customWidth="1"/>
    <col min="28" max="28" width="7.33203125" bestFit="1" customWidth="1"/>
    <col min="29" max="29" width="14.83203125" bestFit="1" customWidth="1"/>
    <col min="30" max="30" width="7.1640625" bestFit="1" customWidth="1"/>
    <col min="31" max="31" width="14.1640625" bestFit="1" customWidth="1"/>
    <col min="32" max="32" width="7.1640625" bestFit="1" customWidth="1"/>
    <col min="33" max="33" width="6.1640625" bestFit="1" customWidth="1"/>
    <col min="34" max="34" width="11.6640625" bestFit="1" customWidth="1"/>
    <col min="35" max="35" width="8.1640625" bestFit="1" customWidth="1"/>
    <col min="36" max="37" width="8.33203125" bestFit="1" customWidth="1"/>
    <col min="38" max="38" width="10.83203125" bestFit="1" customWidth="1"/>
    <col min="39" max="39" width="31" bestFit="1" customWidth="1"/>
    <col min="40" max="40" width="25.33203125" bestFit="1" customWidth="1"/>
    <col min="41" max="41" width="27.5" bestFit="1" customWidth="1"/>
    <col min="42" max="42" width="10.83203125" bestFit="1" customWidth="1"/>
    <col min="43" max="120" width="45.1640625" bestFit="1" customWidth="1"/>
    <col min="121" max="121" width="23" bestFit="1" customWidth="1"/>
    <col min="122" max="122" width="17.6640625" bestFit="1" customWidth="1"/>
    <col min="123" max="123" width="50" bestFit="1" customWidth="1"/>
    <col min="124" max="124" width="26.33203125" bestFit="1" customWidth="1"/>
    <col min="125" max="125" width="28.5" bestFit="1" customWidth="1"/>
    <col min="126" max="126" width="9.83203125" bestFit="1" customWidth="1"/>
    <col min="127" max="127" width="7.5" bestFit="1" customWidth="1"/>
    <col min="128" max="128" width="6.5" bestFit="1" customWidth="1"/>
    <col min="129" max="129" width="8.6640625" bestFit="1" customWidth="1"/>
    <col min="130" max="130" width="7.33203125" bestFit="1" customWidth="1"/>
    <col min="131" max="131" width="14.83203125" bestFit="1" customWidth="1"/>
    <col min="132" max="132" width="7.33203125" bestFit="1" customWidth="1"/>
    <col min="133" max="133" width="14.1640625" bestFit="1" customWidth="1"/>
    <col min="134" max="134" width="6.1640625" bestFit="1" customWidth="1"/>
    <col min="135" max="135" width="5.6640625" bestFit="1" customWidth="1"/>
    <col min="136" max="136" width="12" bestFit="1" customWidth="1"/>
    <col min="137" max="137" width="6.33203125" bestFit="1" customWidth="1"/>
    <col min="138" max="138" width="8.33203125" bestFit="1" customWidth="1"/>
    <col min="139" max="139" width="8.5" bestFit="1" customWidth="1"/>
    <col min="140" max="140" width="11.33203125" bestFit="1" customWidth="1"/>
    <col min="141" max="141" width="32.1640625" bestFit="1" customWidth="1"/>
    <col min="142" max="142" width="26.33203125" bestFit="1" customWidth="1"/>
    <col min="143" max="143" width="28.5" bestFit="1" customWidth="1"/>
    <col min="144" max="144" width="9.83203125" bestFit="1" customWidth="1"/>
    <col min="145" max="145" width="7.5" bestFit="1" customWidth="1"/>
    <col min="146" max="146" width="6.5" bestFit="1" customWidth="1"/>
    <col min="147" max="147" width="8.6640625" bestFit="1" customWidth="1"/>
    <col min="148" max="148" width="7.33203125" bestFit="1" customWidth="1"/>
    <col min="149" max="149" width="14.83203125" bestFit="1" customWidth="1"/>
    <col min="150" max="150" width="7.33203125" bestFit="1" customWidth="1"/>
    <col min="151" max="151" width="6.1640625" bestFit="1" customWidth="1"/>
    <col min="152" max="152" width="5.6640625" bestFit="1" customWidth="1"/>
    <col min="153" max="153" width="12" bestFit="1" customWidth="1"/>
    <col min="154" max="154" width="6.33203125" bestFit="1" customWidth="1"/>
    <col min="155" max="155" width="8.33203125" bestFit="1" customWidth="1"/>
    <col min="156" max="156" width="8.5" bestFit="1" customWidth="1"/>
    <col min="157" max="157" width="11.33203125" bestFit="1" customWidth="1"/>
    <col min="158" max="158" width="32.1640625" bestFit="1" customWidth="1"/>
    <col min="159" max="159" width="26.33203125" bestFit="1" customWidth="1"/>
    <col min="160" max="160" width="28.5" bestFit="1" customWidth="1"/>
    <col min="161" max="161" width="9.83203125" bestFit="1" customWidth="1"/>
    <col min="162" max="162" width="11.1640625" bestFit="1" customWidth="1"/>
  </cols>
  <sheetData>
    <row r="2" spans="1:4" ht="21" x14ac:dyDescent="0.25">
      <c r="A2" s="16" t="s">
        <v>133</v>
      </c>
      <c r="B2" s="16"/>
    </row>
    <row r="3" spans="1:4" x14ac:dyDescent="0.2">
      <c r="A3" s="3" t="s">
        <v>33</v>
      </c>
      <c r="B3" t="s">
        <v>147</v>
      </c>
    </row>
    <row r="5" spans="1:4" x14ac:dyDescent="0.2">
      <c r="A5" s="3" t="s">
        <v>115</v>
      </c>
      <c r="B5" t="s">
        <v>118</v>
      </c>
    </row>
    <row r="6" spans="1:4" x14ac:dyDescent="0.2">
      <c r="A6" s="4" t="s">
        <v>109</v>
      </c>
      <c r="B6" s="17">
        <v>183554</v>
      </c>
    </row>
    <row r="7" spans="1:4" x14ac:dyDescent="0.2">
      <c r="A7" s="4" t="s">
        <v>112</v>
      </c>
      <c r="B7" s="17">
        <v>299374</v>
      </c>
    </row>
    <row r="8" spans="1:4" x14ac:dyDescent="0.2">
      <c r="A8" s="4" t="s">
        <v>114</v>
      </c>
      <c r="B8" s="17">
        <v>7850507</v>
      </c>
      <c r="D8" s="55">
        <f>(GETPIVOTDATA("Total",$A$5,"Occupation","Technician and Associate Professionals")+GETPIVOTDATA("Total",$A$5,"Occupation","Managers"))/GETPIVOTDATA("Total",$A$5)</f>
        <v>4.7366365418280328E-2</v>
      </c>
    </row>
    <row r="9" spans="1:4" x14ac:dyDescent="0.2">
      <c r="A9" s="4" t="s">
        <v>106</v>
      </c>
      <c r="B9" s="17">
        <v>140197</v>
      </c>
    </row>
    <row r="10" spans="1:4" x14ac:dyDescent="0.2">
      <c r="A10" s="4" t="s">
        <v>113</v>
      </c>
      <c r="B10" s="17">
        <v>1105105</v>
      </c>
    </row>
    <row r="11" spans="1:4" x14ac:dyDescent="0.2">
      <c r="A11" s="4" t="s">
        <v>107</v>
      </c>
      <c r="B11" s="17">
        <v>496477</v>
      </c>
    </row>
    <row r="12" spans="1:4" x14ac:dyDescent="0.2">
      <c r="A12" s="4" t="s">
        <v>110</v>
      </c>
      <c r="B12" s="17">
        <v>679004</v>
      </c>
    </row>
    <row r="13" spans="1:4" x14ac:dyDescent="0.2">
      <c r="A13" s="4" t="s">
        <v>111</v>
      </c>
      <c r="B13" s="17">
        <v>152088</v>
      </c>
    </row>
    <row r="14" spans="1:4" x14ac:dyDescent="0.2">
      <c r="A14" s="4" t="s">
        <v>108</v>
      </c>
      <c r="B14" s="17">
        <v>395110</v>
      </c>
    </row>
    <row r="15" spans="1:4" x14ac:dyDescent="0.2">
      <c r="A15" s="4" t="s">
        <v>116</v>
      </c>
      <c r="B15" s="17">
        <v>11301416</v>
      </c>
    </row>
    <row r="20" spans="1:20" ht="21" x14ac:dyDescent="0.25">
      <c r="A20" s="16" t="s">
        <v>132</v>
      </c>
      <c r="B20" s="16"/>
      <c r="C20" s="16"/>
      <c r="D20" s="16"/>
      <c r="E20" s="16"/>
      <c r="F20" s="16"/>
      <c r="G20" s="16"/>
      <c r="H20" s="16"/>
      <c r="I20" s="16"/>
      <c r="J20" s="16"/>
      <c r="K20" s="16"/>
      <c r="L20" s="16"/>
      <c r="M20" s="16"/>
      <c r="N20" s="16"/>
      <c r="O20" s="16"/>
      <c r="P20" s="16"/>
      <c r="Q20" s="16"/>
      <c r="R20" s="16"/>
      <c r="S20" s="16"/>
      <c r="T20" s="16"/>
    </row>
    <row r="21" spans="1:20" x14ac:dyDescent="0.2">
      <c r="A21" s="3" t="s">
        <v>118</v>
      </c>
      <c r="B21" s="3" t="s">
        <v>117</v>
      </c>
    </row>
    <row r="22" spans="1:20" x14ac:dyDescent="0.2">
      <c r="A22" s="3" t="s">
        <v>115</v>
      </c>
      <c r="B22" t="s">
        <v>53</v>
      </c>
      <c r="C22" t="s">
        <v>54</v>
      </c>
      <c r="D22" t="s">
        <v>55</v>
      </c>
      <c r="E22" t="s">
        <v>58</v>
      </c>
      <c r="F22" t="s">
        <v>59</v>
      </c>
      <c r="G22" t="s">
        <v>60</v>
      </c>
      <c r="H22" t="s">
        <v>61</v>
      </c>
      <c r="I22" t="s">
        <v>63</v>
      </c>
      <c r="J22" t="s">
        <v>64</v>
      </c>
      <c r="K22" t="s">
        <v>65</v>
      </c>
      <c r="L22" t="s">
        <v>66</v>
      </c>
      <c r="M22" t="s">
        <v>135</v>
      </c>
      <c r="N22" t="s">
        <v>136</v>
      </c>
      <c r="O22" t="s">
        <v>137</v>
      </c>
      <c r="P22" t="s">
        <v>138</v>
      </c>
      <c r="Q22" t="s">
        <v>139</v>
      </c>
      <c r="R22" t="s">
        <v>116</v>
      </c>
    </row>
    <row r="23" spans="1:20" x14ac:dyDescent="0.2">
      <c r="A23" s="4">
        <v>2010</v>
      </c>
      <c r="B23">
        <v>343264</v>
      </c>
      <c r="C23">
        <v>62223</v>
      </c>
      <c r="D23">
        <v>26361</v>
      </c>
      <c r="E23">
        <v>91658</v>
      </c>
      <c r="F23">
        <v>60274</v>
      </c>
      <c r="G23">
        <v>118206</v>
      </c>
      <c r="H23">
        <v>1938</v>
      </c>
      <c r="I23">
        <v>75128</v>
      </c>
      <c r="J23">
        <v>34562</v>
      </c>
      <c r="K23">
        <v>536418</v>
      </c>
      <c r="L23">
        <v>17382</v>
      </c>
      <c r="M23">
        <v>55429</v>
      </c>
      <c r="N23">
        <v>136711</v>
      </c>
      <c r="O23">
        <v>235658</v>
      </c>
      <c r="P23">
        <v>2196</v>
      </c>
      <c r="Q23">
        <v>7219</v>
      </c>
      <c r="R23">
        <v>1804627</v>
      </c>
    </row>
    <row r="24" spans="1:20" x14ac:dyDescent="0.2">
      <c r="A24" s="4">
        <v>2011</v>
      </c>
      <c r="B24">
        <v>386370</v>
      </c>
      <c r="C24">
        <v>55780</v>
      </c>
      <c r="D24">
        <v>18001</v>
      </c>
      <c r="E24">
        <v>94970</v>
      </c>
      <c r="F24">
        <v>85328</v>
      </c>
      <c r="G24">
        <v>124923</v>
      </c>
      <c r="H24">
        <v>1818</v>
      </c>
      <c r="I24">
        <v>202878</v>
      </c>
      <c r="J24">
        <v>26639</v>
      </c>
      <c r="K24">
        <v>632421</v>
      </c>
      <c r="L24">
        <v>14673</v>
      </c>
      <c r="M24">
        <v>58586</v>
      </c>
      <c r="N24">
        <v>181394</v>
      </c>
      <c r="O24">
        <v>365543</v>
      </c>
      <c r="P24">
        <v>2932</v>
      </c>
      <c r="Q24">
        <v>3667</v>
      </c>
      <c r="R24">
        <v>2255923</v>
      </c>
    </row>
    <row r="25" spans="1:20" x14ac:dyDescent="0.2">
      <c r="A25" s="4">
        <v>2012</v>
      </c>
      <c r="B25">
        <v>325324</v>
      </c>
      <c r="C25">
        <v>42669</v>
      </c>
      <c r="D25">
        <v>19519</v>
      </c>
      <c r="E25">
        <v>61894</v>
      </c>
      <c r="F25">
        <v>50344</v>
      </c>
      <c r="G25">
        <v>108892</v>
      </c>
      <c r="H25">
        <v>1439</v>
      </c>
      <c r="I25">
        <v>191496</v>
      </c>
      <c r="J25">
        <v>23199</v>
      </c>
      <c r="K25">
        <v>462964</v>
      </c>
      <c r="L25">
        <v>15756</v>
      </c>
      <c r="M25">
        <v>44113</v>
      </c>
      <c r="N25">
        <v>123768</v>
      </c>
      <c r="O25">
        <v>163480</v>
      </c>
      <c r="P25">
        <v>1914</v>
      </c>
      <c r="Q25">
        <v>3907</v>
      </c>
      <c r="R25">
        <v>1640678</v>
      </c>
    </row>
    <row r="26" spans="1:20" x14ac:dyDescent="0.2">
      <c r="A26" s="4">
        <v>2013</v>
      </c>
      <c r="B26">
        <v>280084</v>
      </c>
      <c r="C26">
        <v>37568</v>
      </c>
      <c r="D26">
        <v>18415</v>
      </c>
      <c r="E26">
        <v>57291</v>
      </c>
      <c r="F26">
        <v>47179</v>
      </c>
      <c r="G26">
        <v>81494</v>
      </c>
      <c r="H26">
        <v>1574</v>
      </c>
      <c r="I26">
        <v>139381</v>
      </c>
      <c r="J26">
        <v>37910</v>
      </c>
      <c r="K26">
        <v>380137</v>
      </c>
      <c r="L26">
        <v>11881</v>
      </c>
      <c r="M26">
        <v>53991</v>
      </c>
      <c r="N26">
        <v>86936</v>
      </c>
      <c r="O26">
        <v>170838</v>
      </c>
      <c r="P26">
        <v>2929</v>
      </c>
      <c r="Q26">
        <v>8177</v>
      </c>
      <c r="R26">
        <v>1415785</v>
      </c>
    </row>
    <row r="27" spans="1:20" x14ac:dyDescent="0.2">
      <c r="A27" s="4">
        <v>2014</v>
      </c>
      <c r="B27">
        <v>190202</v>
      </c>
      <c r="C27">
        <v>25084</v>
      </c>
      <c r="D27">
        <v>12053</v>
      </c>
      <c r="E27">
        <v>41083</v>
      </c>
      <c r="F27">
        <v>37169</v>
      </c>
      <c r="G27">
        <v>57020</v>
      </c>
      <c r="H27">
        <v>3117</v>
      </c>
      <c r="I27">
        <v>139839</v>
      </c>
      <c r="J27">
        <v>20562</v>
      </c>
      <c r="K27">
        <v>282184</v>
      </c>
      <c r="L27">
        <v>12785</v>
      </c>
      <c r="M27">
        <v>42839</v>
      </c>
      <c r="N27">
        <v>84685</v>
      </c>
      <c r="O27">
        <v>121525</v>
      </c>
      <c r="P27">
        <v>4099</v>
      </c>
      <c r="Q27">
        <v>3547</v>
      </c>
      <c r="R27">
        <v>1077793</v>
      </c>
    </row>
    <row r="28" spans="1:20" x14ac:dyDescent="0.2">
      <c r="A28" s="4">
        <v>2015</v>
      </c>
      <c r="B28">
        <v>155193</v>
      </c>
      <c r="C28">
        <v>21909</v>
      </c>
      <c r="D28">
        <v>10473</v>
      </c>
      <c r="E28">
        <v>34619</v>
      </c>
      <c r="F28">
        <v>39007</v>
      </c>
      <c r="G28">
        <v>56052</v>
      </c>
      <c r="H28">
        <v>758</v>
      </c>
      <c r="I28">
        <v>191718</v>
      </c>
      <c r="J28">
        <v>14754</v>
      </c>
      <c r="K28">
        <v>302527</v>
      </c>
      <c r="L28">
        <v>7419</v>
      </c>
      <c r="M28">
        <v>46296</v>
      </c>
      <c r="N28">
        <v>74521</v>
      </c>
      <c r="O28">
        <v>126824</v>
      </c>
      <c r="P28">
        <v>3464</v>
      </c>
      <c r="Q28">
        <v>5776</v>
      </c>
      <c r="R28">
        <v>1091310</v>
      </c>
    </row>
    <row r="29" spans="1:20" x14ac:dyDescent="0.2">
      <c r="A29" s="4">
        <v>2016</v>
      </c>
      <c r="B29">
        <v>169149</v>
      </c>
      <c r="C29">
        <v>19684</v>
      </c>
      <c r="D29">
        <v>10619</v>
      </c>
      <c r="E29">
        <v>28004</v>
      </c>
      <c r="F29">
        <v>24804</v>
      </c>
      <c r="G29">
        <v>52318</v>
      </c>
      <c r="H29">
        <v>1098</v>
      </c>
      <c r="I29">
        <v>123002</v>
      </c>
      <c r="J29">
        <v>12442</v>
      </c>
      <c r="K29">
        <v>243200</v>
      </c>
      <c r="L29">
        <v>6079</v>
      </c>
      <c r="M29">
        <v>34551</v>
      </c>
      <c r="N29">
        <v>63274</v>
      </c>
      <c r="O29">
        <v>83116</v>
      </c>
      <c r="P29">
        <v>535</v>
      </c>
      <c r="Q29">
        <v>4819</v>
      </c>
      <c r="R29">
        <v>876694</v>
      </c>
    </row>
    <row r="30" spans="1:20" x14ac:dyDescent="0.2">
      <c r="A30" s="4">
        <v>2017</v>
      </c>
      <c r="B30">
        <v>139823</v>
      </c>
      <c r="C30">
        <v>15803</v>
      </c>
      <c r="D30">
        <v>8366</v>
      </c>
      <c r="E30">
        <v>26191</v>
      </c>
      <c r="F30">
        <v>29051</v>
      </c>
      <c r="G30">
        <v>34123</v>
      </c>
      <c r="H30">
        <v>939</v>
      </c>
      <c r="I30">
        <v>54349</v>
      </c>
      <c r="J30">
        <v>7450</v>
      </c>
      <c r="K30">
        <v>160529</v>
      </c>
      <c r="L30">
        <v>2898</v>
      </c>
      <c r="M30">
        <v>26823</v>
      </c>
      <c r="N30">
        <v>40636</v>
      </c>
      <c r="O30">
        <v>49170</v>
      </c>
      <c r="P30">
        <v>1220</v>
      </c>
      <c r="Q30">
        <v>1253</v>
      </c>
      <c r="R30">
        <v>598624</v>
      </c>
    </row>
    <row r="31" spans="1:20" x14ac:dyDescent="0.2">
      <c r="A31" s="4">
        <v>2018</v>
      </c>
      <c r="B31">
        <v>110698</v>
      </c>
      <c r="C31">
        <v>15017</v>
      </c>
      <c r="D31">
        <v>5494</v>
      </c>
      <c r="E31">
        <v>29631</v>
      </c>
      <c r="F31">
        <v>20853</v>
      </c>
      <c r="G31">
        <v>27816</v>
      </c>
      <c r="H31">
        <v>251</v>
      </c>
      <c r="I31">
        <v>44848</v>
      </c>
      <c r="J31">
        <v>3660</v>
      </c>
      <c r="K31">
        <v>148170</v>
      </c>
      <c r="L31">
        <v>4198</v>
      </c>
      <c r="M31">
        <v>25026</v>
      </c>
      <c r="N31">
        <v>41284</v>
      </c>
      <c r="O31">
        <v>57877</v>
      </c>
      <c r="P31">
        <v>302</v>
      </c>
      <c r="Q31">
        <v>1968</v>
      </c>
      <c r="R31">
        <v>537093</v>
      </c>
    </row>
    <row r="32" spans="1:20" x14ac:dyDescent="0.2">
      <c r="A32" s="4" t="s">
        <v>116</v>
      </c>
      <c r="B32">
        <v>2100107</v>
      </c>
      <c r="C32">
        <v>295737</v>
      </c>
      <c r="D32">
        <v>129301</v>
      </c>
      <c r="E32">
        <v>465341</v>
      </c>
      <c r="F32">
        <v>394009</v>
      </c>
      <c r="G32">
        <v>660844</v>
      </c>
      <c r="H32">
        <v>12932</v>
      </c>
      <c r="I32">
        <v>1162639</v>
      </c>
      <c r="J32">
        <v>181178</v>
      </c>
      <c r="K32">
        <v>3148550</v>
      </c>
      <c r="L32">
        <v>93071</v>
      </c>
      <c r="M32">
        <v>387654</v>
      </c>
      <c r="N32">
        <v>833209</v>
      </c>
      <c r="O32">
        <v>1374031</v>
      </c>
      <c r="P32">
        <v>19591</v>
      </c>
      <c r="Q32">
        <v>40333</v>
      </c>
      <c r="R32">
        <v>11298527</v>
      </c>
    </row>
    <row r="36" spans="1:29" ht="21" x14ac:dyDescent="0.25">
      <c r="A36" s="16" t="s">
        <v>131</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x14ac:dyDescent="0.2">
      <c r="A37" s="3" t="s">
        <v>118</v>
      </c>
      <c r="B37" s="3" t="s">
        <v>117</v>
      </c>
    </row>
    <row r="38" spans="1:29" x14ac:dyDescent="0.2">
      <c r="B38">
        <v>2010</v>
      </c>
      <c r="D38" t="s">
        <v>122</v>
      </c>
      <c r="E38">
        <v>2011</v>
      </c>
      <c r="G38" t="s">
        <v>123</v>
      </c>
      <c r="H38">
        <v>2012</v>
      </c>
      <c r="J38" t="s">
        <v>124</v>
      </c>
      <c r="K38">
        <v>2013</v>
      </c>
      <c r="M38" t="s">
        <v>125</v>
      </c>
      <c r="N38">
        <v>2014</v>
      </c>
      <c r="P38" t="s">
        <v>126</v>
      </c>
      <c r="Q38">
        <v>2015</v>
      </c>
      <c r="S38" t="s">
        <v>127</v>
      </c>
      <c r="T38">
        <v>2016</v>
      </c>
      <c r="V38" t="s">
        <v>128</v>
      </c>
      <c r="W38">
        <v>2017</v>
      </c>
      <c r="Y38" t="s">
        <v>129</v>
      </c>
      <c r="Z38">
        <v>2018</v>
      </c>
      <c r="AB38" t="s">
        <v>130</v>
      </c>
      <c r="AC38" t="s">
        <v>116</v>
      </c>
    </row>
    <row r="39" spans="1:29" x14ac:dyDescent="0.2">
      <c r="A39" s="3" t="s">
        <v>115</v>
      </c>
      <c r="B39" t="s">
        <v>121</v>
      </c>
      <c r="C39" t="s">
        <v>120</v>
      </c>
      <c r="E39" t="s">
        <v>121</v>
      </c>
      <c r="F39" t="s">
        <v>120</v>
      </c>
      <c r="H39" t="s">
        <v>121</v>
      </c>
      <c r="I39" t="s">
        <v>120</v>
      </c>
      <c r="K39" t="s">
        <v>121</v>
      </c>
      <c r="L39" t="s">
        <v>120</v>
      </c>
      <c r="N39" t="s">
        <v>121</v>
      </c>
      <c r="O39" t="s">
        <v>120</v>
      </c>
      <c r="Q39" t="s">
        <v>121</v>
      </c>
      <c r="R39" t="s">
        <v>120</v>
      </c>
      <c r="T39" t="s">
        <v>121</v>
      </c>
      <c r="U39" t="s">
        <v>120</v>
      </c>
      <c r="W39" t="s">
        <v>121</v>
      </c>
      <c r="X39" t="s">
        <v>120</v>
      </c>
      <c r="Z39" t="s">
        <v>121</v>
      </c>
      <c r="AA39" t="s">
        <v>120</v>
      </c>
    </row>
    <row r="40" spans="1:29" x14ac:dyDescent="0.2">
      <c r="A40" s="4" t="s">
        <v>53</v>
      </c>
      <c r="B40" s="17">
        <v>343264</v>
      </c>
      <c r="C40" s="17">
        <v>343264</v>
      </c>
      <c r="D40" s="17">
        <v>686528</v>
      </c>
      <c r="E40" s="17">
        <v>386370</v>
      </c>
      <c r="F40" s="17">
        <v>386370</v>
      </c>
      <c r="G40" s="17">
        <v>772740</v>
      </c>
      <c r="H40" s="17">
        <v>325324</v>
      </c>
      <c r="I40" s="17">
        <v>325324</v>
      </c>
      <c r="J40" s="17">
        <v>650648</v>
      </c>
      <c r="K40" s="17">
        <v>280084</v>
      </c>
      <c r="L40" s="17">
        <v>280084</v>
      </c>
      <c r="M40" s="17">
        <v>560168</v>
      </c>
      <c r="N40" s="17">
        <v>190202</v>
      </c>
      <c r="O40" s="17">
        <v>190202</v>
      </c>
      <c r="P40" s="17">
        <v>380404</v>
      </c>
      <c r="Q40" s="17">
        <v>155193</v>
      </c>
      <c r="R40" s="17">
        <v>155193</v>
      </c>
      <c r="S40" s="17">
        <v>310386</v>
      </c>
      <c r="T40" s="17">
        <v>169149</v>
      </c>
      <c r="U40" s="17">
        <v>169149</v>
      </c>
      <c r="V40" s="17">
        <v>338298</v>
      </c>
      <c r="W40" s="17">
        <v>139823</v>
      </c>
      <c r="X40" s="17">
        <v>139823</v>
      </c>
      <c r="Y40" s="17">
        <v>279646</v>
      </c>
      <c r="Z40" s="17">
        <v>110698</v>
      </c>
      <c r="AA40" s="17">
        <v>110698</v>
      </c>
      <c r="AB40" s="17">
        <v>221396</v>
      </c>
      <c r="AC40" s="17">
        <v>4200214</v>
      </c>
    </row>
    <row r="41" spans="1:29" x14ac:dyDescent="0.2">
      <c r="A41" s="4" t="s">
        <v>54</v>
      </c>
      <c r="B41" s="17">
        <v>62223</v>
      </c>
      <c r="C41" s="17">
        <v>62223</v>
      </c>
      <c r="D41" s="17">
        <v>124446</v>
      </c>
      <c r="E41" s="17">
        <v>55780</v>
      </c>
      <c r="F41" s="17">
        <v>55780</v>
      </c>
      <c r="G41" s="17">
        <v>111560</v>
      </c>
      <c r="H41" s="17">
        <v>42669</v>
      </c>
      <c r="I41" s="17">
        <v>42669</v>
      </c>
      <c r="J41" s="17">
        <v>85338</v>
      </c>
      <c r="K41" s="17">
        <v>37568</v>
      </c>
      <c r="L41" s="17">
        <v>37568</v>
      </c>
      <c r="M41" s="17">
        <v>75136</v>
      </c>
      <c r="N41" s="17">
        <v>25084</v>
      </c>
      <c r="O41" s="17">
        <v>25084</v>
      </c>
      <c r="P41" s="17">
        <v>50168</v>
      </c>
      <c r="Q41" s="17">
        <v>21909</v>
      </c>
      <c r="R41" s="17">
        <v>21909</v>
      </c>
      <c r="S41" s="17">
        <v>43818</v>
      </c>
      <c r="T41" s="17">
        <v>19684</v>
      </c>
      <c r="U41" s="17">
        <v>19684</v>
      </c>
      <c r="V41" s="17">
        <v>39368</v>
      </c>
      <c r="W41" s="17">
        <v>15803</v>
      </c>
      <c r="X41" s="17">
        <v>15803</v>
      </c>
      <c r="Y41" s="17">
        <v>31606</v>
      </c>
      <c r="Z41" s="17">
        <v>15017</v>
      </c>
      <c r="AA41" s="17">
        <v>15017</v>
      </c>
      <c r="AB41" s="17">
        <v>30034</v>
      </c>
      <c r="AC41" s="17">
        <v>591474</v>
      </c>
    </row>
    <row r="42" spans="1:29" x14ac:dyDescent="0.2">
      <c r="A42" s="4" t="s">
        <v>55</v>
      </c>
      <c r="B42" s="17">
        <v>26361</v>
      </c>
      <c r="C42" s="17">
        <v>26361</v>
      </c>
      <c r="D42" s="17">
        <v>52722</v>
      </c>
      <c r="E42" s="17">
        <v>18001</v>
      </c>
      <c r="F42" s="17">
        <v>18001</v>
      </c>
      <c r="G42" s="17">
        <v>36002</v>
      </c>
      <c r="H42" s="17">
        <v>19519</v>
      </c>
      <c r="I42" s="17">
        <v>19519</v>
      </c>
      <c r="J42" s="17">
        <v>39038</v>
      </c>
      <c r="K42" s="17">
        <v>18415</v>
      </c>
      <c r="L42" s="17">
        <v>18415</v>
      </c>
      <c r="M42" s="17">
        <v>36830</v>
      </c>
      <c r="N42" s="17">
        <v>12053</v>
      </c>
      <c r="O42" s="17">
        <v>12053</v>
      </c>
      <c r="P42" s="17">
        <v>24106</v>
      </c>
      <c r="Q42" s="17">
        <v>10473</v>
      </c>
      <c r="R42" s="17">
        <v>10473</v>
      </c>
      <c r="S42" s="17">
        <v>20946</v>
      </c>
      <c r="T42" s="17">
        <v>10619</v>
      </c>
      <c r="U42" s="17">
        <v>10619</v>
      </c>
      <c r="V42" s="17">
        <v>21238</v>
      </c>
      <c r="W42" s="17">
        <v>8366</v>
      </c>
      <c r="X42" s="17">
        <v>8366</v>
      </c>
      <c r="Y42" s="17">
        <v>16732</v>
      </c>
      <c r="Z42" s="17">
        <v>5494</v>
      </c>
      <c r="AA42" s="17">
        <v>5494</v>
      </c>
      <c r="AB42" s="17">
        <v>10988</v>
      </c>
      <c r="AC42" s="17">
        <v>258602</v>
      </c>
    </row>
    <row r="43" spans="1:29" x14ac:dyDescent="0.2">
      <c r="A43" s="4" t="s">
        <v>56</v>
      </c>
      <c r="B43" s="17">
        <v>22</v>
      </c>
      <c r="C43" s="17">
        <v>22</v>
      </c>
      <c r="D43" s="17">
        <v>44</v>
      </c>
      <c r="E43" s="17"/>
      <c r="F43" s="17"/>
      <c r="G43" s="17"/>
      <c r="H43" s="17">
        <v>12</v>
      </c>
      <c r="I43" s="17">
        <v>12</v>
      </c>
      <c r="J43" s="17">
        <v>24</v>
      </c>
      <c r="K43" s="17">
        <v>6</v>
      </c>
      <c r="L43" s="17">
        <v>6</v>
      </c>
      <c r="M43" s="17">
        <v>12</v>
      </c>
      <c r="N43" s="17">
        <v>5</v>
      </c>
      <c r="O43" s="17">
        <v>5</v>
      </c>
      <c r="P43" s="17">
        <v>10</v>
      </c>
      <c r="Q43" s="17">
        <v>2</v>
      </c>
      <c r="R43" s="17">
        <v>2</v>
      </c>
      <c r="S43" s="17">
        <v>4</v>
      </c>
      <c r="T43" s="17">
        <v>1</v>
      </c>
      <c r="U43" s="17">
        <v>1</v>
      </c>
      <c r="V43" s="17">
        <v>2</v>
      </c>
      <c r="W43" s="17"/>
      <c r="X43" s="17"/>
      <c r="Y43" s="17"/>
      <c r="Z43" s="17"/>
      <c r="AA43" s="17"/>
      <c r="AB43" s="17"/>
      <c r="AC43" s="17">
        <v>96</v>
      </c>
    </row>
    <row r="44" spans="1:29" x14ac:dyDescent="0.2">
      <c r="A44" s="4" t="s">
        <v>57</v>
      </c>
      <c r="B44" s="17">
        <v>55429</v>
      </c>
      <c r="C44" s="17">
        <v>55429</v>
      </c>
      <c r="D44" s="17">
        <v>110858</v>
      </c>
      <c r="E44" s="17">
        <v>58586</v>
      </c>
      <c r="F44" s="17">
        <v>58586</v>
      </c>
      <c r="G44" s="17">
        <v>117172</v>
      </c>
      <c r="H44" s="17">
        <v>44113</v>
      </c>
      <c r="I44" s="17">
        <v>44113</v>
      </c>
      <c r="J44" s="17">
        <v>88226</v>
      </c>
      <c r="K44" s="17">
        <v>53991</v>
      </c>
      <c r="L44" s="17">
        <v>53991</v>
      </c>
      <c r="M44" s="17">
        <v>107982</v>
      </c>
      <c r="N44" s="17">
        <v>42839</v>
      </c>
      <c r="O44" s="17">
        <v>42839</v>
      </c>
      <c r="P44" s="17">
        <v>85678</v>
      </c>
      <c r="Q44" s="17">
        <v>46296</v>
      </c>
      <c r="R44" s="17">
        <v>46296</v>
      </c>
      <c r="S44" s="17">
        <v>92592</v>
      </c>
      <c r="T44" s="17">
        <v>34551</v>
      </c>
      <c r="U44" s="17">
        <v>34551</v>
      </c>
      <c r="V44" s="17">
        <v>69102</v>
      </c>
      <c r="W44" s="17">
        <v>26823</v>
      </c>
      <c r="X44" s="17">
        <v>26823</v>
      </c>
      <c r="Y44" s="17">
        <v>53646</v>
      </c>
      <c r="Z44" s="17">
        <v>25026</v>
      </c>
      <c r="AA44" s="17">
        <v>25026</v>
      </c>
      <c r="AB44" s="17">
        <v>50052</v>
      </c>
      <c r="AC44" s="17">
        <v>775308</v>
      </c>
    </row>
    <row r="45" spans="1:29" x14ac:dyDescent="0.2">
      <c r="A45" s="4" t="s">
        <v>58</v>
      </c>
      <c r="B45" s="17">
        <v>91658</v>
      </c>
      <c r="C45" s="17">
        <v>91658</v>
      </c>
      <c r="D45" s="17">
        <v>183316</v>
      </c>
      <c r="E45" s="17">
        <v>94970</v>
      </c>
      <c r="F45" s="17">
        <v>94970</v>
      </c>
      <c r="G45" s="17">
        <v>189940</v>
      </c>
      <c r="H45" s="17">
        <v>61894</v>
      </c>
      <c r="I45" s="17">
        <v>61894</v>
      </c>
      <c r="J45" s="17">
        <v>123788</v>
      </c>
      <c r="K45" s="17">
        <v>57291</v>
      </c>
      <c r="L45" s="17">
        <v>57291</v>
      </c>
      <c r="M45" s="17">
        <v>114582</v>
      </c>
      <c r="N45" s="17">
        <v>41083</v>
      </c>
      <c r="O45" s="17">
        <v>41083</v>
      </c>
      <c r="P45" s="17">
        <v>82166</v>
      </c>
      <c r="Q45" s="17">
        <v>34619</v>
      </c>
      <c r="R45" s="17">
        <v>34619</v>
      </c>
      <c r="S45" s="17">
        <v>69238</v>
      </c>
      <c r="T45" s="17">
        <v>28004</v>
      </c>
      <c r="U45" s="17">
        <v>28004</v>
      </c>
      <c r="V45" s="17">
        <v>56008</v>
      </c>
      <c r="W45" s="17">
        <v>26191</v>
      </c>
      <c r="X45" s="17">
        <v>26191</v>
      </c>
      <c r="Y45" s="17">
        <v>52382</v>
      </c>
      <c r="Z45" s="17">
        <v>29631</v>
      </c>
      <c r="AA45" s="17">
        <v>29631</v>
      </c>
      <c r="AB45" s="17">
        <v>59262</v>
      </c>
      <c r="AC45" s="17">
        <v>930682</v>
      </c>
    </row>
    <row r="46" spans="1:29" x14ac:dyDescent="0.2">
      <c r="A46" s="4" t="s">
        <v>59</v>
      </c>
      <c r="B46" s="17">
        <v>60274</v>
      </c>
      <c r="C46" s="17">
        <v>60274</v>
      </c>
      <c r="D46" s="17">
        <v>120548</v>
      </c>
      <c r="E46" s="17">
        <v>85328</v>
      </c>
      <c r="F46" s="17">
        <v>85328</v>
      </c>
      <c r="G46" s="17">
        <v>170656</v>
      </c>
      <c r="H46" s="17">
        <v>50344</v>
      </c>
      <c r="I46" s="17">
        <v>50344</v>
      </c>
      <c r="J46" s="17">
        <v>100688</v>
      </c>
      <c r="K46" s="17">
        <v>47179</v>
      </c>
      <c r="L46" s="17">
        <v>47179</v>
      </c>
      <c r="M46" s="17">
        <v>94358</v>
      </c>
      <c r="N46" s="17">
        <v>37169</v>
      </c>
      <c r="O46" s="17">
        <v>37169</v>
      </c>
      <c r="P46" s="17">
        <v>74338</v>
      </c>
      <c r="Q46" s="17">
        <v>39007</v>
      </c>
      <c r="R46" s="17">
        <v>39007</v>
      </c>
      <c r="S46" s="17">
        <v>78014</v>
      </c>
      <c r="T46" s="17">
        <v>24804</v>
      </c>
      <c r="U46" s="17">
        <v>24804</v>
      </c>
      <c r="V46" s="17">
        <v>49608</v>
      </c>
      <c r="W46" s="17">
        <v>29051</v>
      </c>
      <c r="X46" s="17">
        <v>29051</v>
      </c>
      <c r="Y46" s="17">
        <v>58102</v>
      </c>
      <c r="Z46" s="17">
        <v>20853</v>
      </c>
      <c r="AA46" s="17">
        <v>20853</v>
      </c>
      <c r="AB46" s="17">
        <v>41706</v>
      </c>
      <c r="AC46" s="17">
        <v>788018</v>
      </c>
    </row>
    <row r="47" spans="1:29" x14ac:dyDescent="0.2">
      <c r="A47" s="4" t="s">
        <v>70</v>
      </c>
      <c r="B47" s="17"/>
      <c r="C47" s="17"/>
      <c r="D47" s="17"/>
      <c r="E47" s="17"/>
      <c r="F47" s="17"/>
      <c r="G47" s="17"/>
      <c r="H47" s="17"/>
      <c r="I47" s="17"/>
      <c r="J47" s="17"/>
      <c r="K47" s="17"/>
      <c r="L47" s="17"/>
      <c r="M47" s="17"/>
      <c r="N47" s="17"/>
      <c r="O47" s="17"/>
      <c r="P47" s="17"/>
      <c r="Q47" s="17"/>
      <c r="R47" s="17"/>
      <c r="S47" s="17"/>
      <c r="T47" s="17"/>
      <c r="U47" s="17"/>
      <c r="V47" s="17"/>
      <c r="W47" s="17">
        <v>15</v>
      </c>
      <c r="X47" s="17">
        <v>15</v>
      </c>
      <c r="Y47" s="17">
        <v>30</v>
      </c>
      <c r="Z47" s="17"/>
      <c r="AA47" s="17"/>
      <c r="AB47" s="17"/>
      <c r="AC47" s="17">
        <v>30</v>
      </c>
    </row>
    <row r="48" spans="1:29" x14ac:dyDescent="0.2">
      <c r="A48" s="4" t="s">
        <v>60</v>
      </c>
      <c r="B48" s="17">
        <v>118206</v>
      </c>
      <c r="C48" s="17">
        <v>118206</v>
      </c>
      <c r="D48" s="17">
        <v>236412</v>
      </c>
      <c r="E48" s="17">
        <v>124923</v>
      </c>
      <c r="F48" s="17">
        <v>124923</v>
      </c>
      <c r="G48" s="17">
        <v>249846</v>
      </c>
      <c r="H48" s="17">
        <v>108892</v>
      </c>
      <c r="I48" s="17">
        <v>108892</v>
      </c>
      <c r="J48" s="17">
        <v>217784</v>
      </c>
      <c r="K48" s="17">
        <v>81494</v>
      </c>
      <c r="L48" s="17">
        <v>81494</v>
      </c>
      <c r="M48" s="17">
        <v>162988</v>
      </c>
      <c r="N48" s="17">
        <v>57020</v>
      </c>
      <c r="O48" s="17">
        <v>57020</v>
      </c>
      <c r="P48" s="17">
        <v>114040</v>
      </c>
      <c r="Q48" s="17">
        <v>56052</v>
      </c>
      <c r="R48" s="17">
        <v>56052</v>
      </c>
      <c r="S48" s="17">
        <v>112104</v>
      </c>
      <c r="T48" s="17">
        <v>52318</v>
      </c>
      <c r="U48" s="17">
        <v>52318</v>
      </c>
      <c r="V48" s="17">
        <v>104636</v>
      </c>
      <c r="W48" s="17">
        <v>34123</v>
      </c>
      <c r="X48" s="17">
        <v>34123</v>
      </c>
      <c r="Y48" s="17">
        <v>68246</v>
      </c>
      <c r="Z48" s="17">
        <v>27816</v>
      </c>
      <c r="AA48" s="17">
        <v>27816</v>
      </c>
      <c r="AB48" s="17">
        <v>55632</v>
      </c>
      <c r="AC48" s="17">
        <v>1321688</v>
      </c>
    </row>
    <row r="49" spans="1:29" x14ac:dyDescent="0.2">
      <c r="A49" s="4" t="s">
        <v>61</v>
      </c>
      <c r="B49" s="17">
        <v>1938</v>
      </c>
      <c r="C49" s="17">
        <v>1938</v>
      </c>
      <c r="D49" s="17">
        <v>3876</v>
      </c>
      <c r="E49" s="17">
        <v>1818</v>
      </c>
      <c r="F49" s="17">
        <v>1818</v>
      </c>
      <c r="G49" s="17">
        <v>3636</v>
      </c>
      <c r="H49" s="17">
        <v>1439</v>
      </c>
      <c r="I49" s="17">
        <v>1439</v>
      </c>
      <c r="J49" s="17">
        <v>2878</v>
      </c>
      <c r="K49" s="17">
        <v>1574</v>
      </c>
      <c r="L49" s="17">
        <v>1574</v>
      </c>
      <c r="M49" s="17">
        <v>3148</v>
      </c>
      <c r="N49" s="17">
        <v>3117</v>
      </c>
      <c r="O49" s="17">
        <v>3117</v>
      </c>
      <c r="P49" s="17">
        <v>6234</v>
      </c>
      <c r="Q49" s="17">
        <v>758</v>
      </c>
      <c r="R49" s="17">
        <v>758</v>
      </c>
      <c r="S49" s="17">
        <v>1516</v>
      </c>
      <c r="T49" s="17">
        <v>1098</v>
      </c>
      <c r="U49" s="17">
        <v>1098</v>
      </c>
      <c r="V49" s="17">
        <v>2196</v>
      </c>
      <c r="W49" s="17">
        <v>939</v>
      </c>
      <c r="X49" s="17">
        <v>939</v>
      </c>
      <c r="Y49" s="17">
        <v>1878</v>
      </c>
      <c r="Z49" s="17">
        <v>251</v>
      </c>
      <c r="AA49" s="17">
        <v>251</v>
      </c>
      <c r="AB49" s="17">
        <v>502</v>
      </c>
      <c r="AC49" s="17">
        <v>25864</v>
      </c>
    </row>
    <row r="50" spans="1:29" x14ac:dyDescent="0.2">
      <c r="A50" s="4" t="s">
        <v>62</v>
      </c>
      <c r="B50" s="17">
        <v>136711</v>
      </c>
      <c r="C50" s="17">
        <v>136711</v>
      </c>
      <c r="D50" s="17">
        <v>273422</v>
      </c>
      <c r="E50" s="17">
        <v>181394</v>
      </c>
      <c r="F50" s="17">
        <v>181394</v>
      </c>
      <c r="G50" s="17">
        <v>362788</v>
      </c>
      <c r="H50" s="17">
        <v>123768</v>
      </c>
      <c r="I50" s="17">
        <v>123768</v>
      </c>
      <c r="J50" s="17">
        <v>247536</v>
      </c>
      <c r="K50" s="17">
        <v>86936</v>
      </c>
      <c r="L50" s="17">
        <v>86936</v>
      </c>
      <c r="M50" s="17">
        <v>173872</v>
      </c>
      <c r="N50" s="17">
        <v>84685</v>
      </c>
      <c r="O50" s="17">
        <v>84685</v>
      </c>
      <c r="P50" s="17">
        <v>169370</v>
      </c>
      <c r="Q50" s="17">
        <v>74521</v>
      </c>
      <c r="R50" s="17">
        <v>74521</v>
      </c>
      <c r="S50" s="17">
        <v>149042</v>
      </c>
      <c r="T50" s="17">
        <v>63274</v>
      </c>
      <c r="U50" s="17">
        <v>63274</v>
      </c>
      <c r="V50" s="17">
        <v>126548</v>
      </c>
      <c r="W50" s="17">
        <v>40636</v>
      </c>
      <c r="X50" s="17">
        <v>40636</v>
      </c>
      <c r="Y50" s="17">
        <v>81272</v>
      </c>
      <c r="Z50" s="17">
        <v>41284</v>
      </c>
      <c r="AA50" s="17">
        <v>41284</v>
      </c>
      <c r="AB50" s="17">
        <v>82568</v>
      </c>
      <c r="AC50" s="17">
        <v>1666418</v>
      </c>
    </row>
    <row r="51" spans="1:29" x14ac:dyDescent="0.2">
      <c r="A51" s="4" t="s">
        <v>63</v>
      </c>
      <c r="B51" s="17">
        <v>75128</v>
      </c>
      <c r="C51" s="17">
        <v>75128</v>
      </c>
      <c r="D51" s="17">
        <v>150256</v>
      </c>
      <c r="E51" s="17">
        <v>202878</v>
      </c>
      <c r="F51" s="17">
        <v>202878</v>
      </c>
      <c r="G51" s="17">
        <v>405756</v>
      </c>
      <c r="H51" s="17">
        <v>191496</v>
      </c>
      <c r="I51" s="17">
        <v>191496</v>
      </c>
      <c r="J51" s="17">
        <v>382992</v>
      </c>
      <c r="K51" s="17">
        <v>139381</v>
      </c>
      <c r="L51" s="17">
        <v>139381</v>
      </c>
      <c r="M51" s="17">
        <v>278762</v>
      </c>
      <c r="N51" s="17">
        <v>139839</v>
      </c>
      <c r="O51" s="17">
        <v>139839</v>
      </c>
      <c r="P51" s="17">
        <v>279678</v>
      </c>
      <c r="Q51" s="17">
        <v>191718</v>
      </c>
      <c r="R51" s="17">
        <v>191718</v>
      </c>
      <c r="S51" s="17">
        <v>383436</v>
      </c>
      <c r="T51" s="17">
        <v>123002</v>
      </c>
      <c r="U51" s="17">
        <v>123002</v>
      </c>
      <c r="V51" s="17">
        <v>246004</v>
      </c>
      <c r="W51" s="17">
        <v>54349</v>
      </c>
      <c r="X51" s="17">
        <v>54349</v>
      </c>
      <c r="Y51" s="17">
        <v>108698</v>
      </c>
      <c r="Z51" s="17">
        <v>44848</v>
      </c>
      <c r="AA51" s="17">
        <v>44848</v>
      </c>
      <c r="AB51" s="17">
        <v>89696</v>
      </c>
      <c r="AC51" s="17">
        <v>2325278</v>
      </c>
    </row>
    <row r="52" spans="1:29" x14ac:dyDescent="0.2">
      <c r="A52" s="4" t="s">
        <v>64</v>
      </c>
      <c r="B52" s="17">
        <v>34562</v>
      </c>
      <c r="C52" s="17">
        <v>34562</v>
      </c>
      <c r="D52" s="17">
        <v>69124</v>
      </c>
      <c r="E52" s="17">
        <v>26639</v>
      </c>
      <c r="F52" s="17">
        <v>26639</v>
      </c>
      <c r="G52" s="17">
        <v>53278</v>
      </c>
      <c r="H52" s="17">
        <v>23199</v>
      </c>
      <c r="I52" s="17">
        <v>23199</v>
      </c>
      <c r="J52" s="17">
        <v>46398</v>
      </c>
      <c r="K52" s="17">
        <v>37910</v>
      </c>
      <c r="L52" s="17">
        <v>37910</v>
      </c>
      <c r="M52" s="17">
        <v>75820</v>
      </c>
      <c r="N52" s="17">
        <v>20562</v>
      </c>
      <c r="O52" s="17">
        <v>20562</v>
      </c>
      <c r="P52" s="17">
        <v>41124</v>
      </c>
      <c r="Q52" s="17">
        <v>14754</v>
      </c>
      <c r="R52" s="17">
        <v>14754</v>
      </c>
      <c r="S52" s="17">
        <v>29508</v>
      </c>
      <c r="T52" s="17">
        <v>12442</v>
      </c>
      <c r="U52" s="17">
        <v>12442</v>
      </c>
      <c r="V52" s="17">
        <v>24884</v>
      </c>
      <c r="W52" s="17">
        <v>7450</v>
      </c>
      <c r="X52" s="17">
        <v>7450</v>
      </c>
      <c r="Y52" s="17">
        <v>14900</v>
      </c>
      <c r="Z52" s="17">
        <v>3660</v>
      </c>
      <c r="AA52" s="17">
        <v>3660</v>
      </c>
      <c r="AB52" s="17">
        <v>7320</v>
      </c>
      <c r="AC52" s="17">
        <v>362356</v>
      </c>
    </row>
    <row r="53" spans="1:29" x14ac:dyDescent="0.2">
      <c r="A53" s="4" t="s">
        <v>65</v>
      </c>
      <c r="B53" s="17">
        <v>536418</v>
      </c>
      <c r="C53" s="17">
        <v>536418</v>
      </c>
      <c r="D53" s="17">
        <v>1072836</v>
      </c>
      <c r="E53" s="17">
        <v>632421</v>
      </c>
      <c r="F53" s="17">
        <v>632421</v>
      </c>
      <c r="G53" s="17">
        <v>1264842</v>
      </c>
      <c r="H53" s="17">
        <v>462964</v>
      </c>
      <c r="I53" s="17">
        <v>462964</v>
      </c>
      <c r="J53" s="17">
        <v>925928</v>
      </c>
      <c r="K53" s="17">
        <v>380137</v>
      </c>
      <c r="L53" s="17">
        <v>380137</v>
      </c>
      <c r="M53" s="17">
        <v>760274</v>
      </c>
      <c r="N53" s="17">
        <v>282184</v>
      </c>
      <c r="O53" s="17">
        <v>282184</v>
      </c>
      <c r="P53" s="17">
        <v>564368</v>
      </c>
      <c r="Q53" s="17">
        <v>302527</v>
      </c>
      <c r="R53" s="17">
        <v>302527</v>
      </c>
      <c r="S53" s="17">
        <v>605054</v>
      </c>
      <c r="T53" s="17">
        <v>243200</v>
      </c>
      <c r="U53" s="17">
        <v>243200</v>
      </c>
      <c r="V53" s="17">
        <v>486400</v>
      </c>
      <c r="W53" s="17">
        <v>160529</v>
      </c>
      <c r="X53" s="17">
        <v>160529</v>
      </c>
      <c r="Y53" s="17">
        <v>321058</v>
      </c>
      <c r="Z53" s="17">
        <v>148170</v>
      </c>
      <c r="AA53" s="17">
        <v>148170</v>
      </c>
      <c r="AB53" s="17">
        <v>296340</v>
      </c>
      <c r="AC53" s="17">
        <v>6297100</v>
      </c>
    </row>
    <row r="54" spans="1:29" x14ac:dyDescent="0.2">
      <c r="A54" s="4" t="s">
        <v>66</v>
      </c>
      <c r="B54" s="17">
        <v>17382</v>
      </c>
      <c r="C54" s="17">
        <v>17382</v>
      </c>
      <c r="D54" s="17">
        <v>34764</v>
      </c>
      <c r="E54" s="17">
        <v>14673</v>
      </c>
      <c r="F54" s="17">
        <v>14673</v>
      </c>
      <c r="G54" s="17">
        <v>29346</v>
      </c>
      <c r="H54" s="17">
        <v>15756</v>
      </c>
      <c r="I54" s="17">
        <v>15756</v>
      </c>
      <c r="J54" s="17">
        <v>31512</v>
      </c>
      <c r="K54" s="17">
        <v>11881</v>
      </c>
      <c r="L54" s="17">
        <v>11881</v>
      </c>
      <c r="M54" s="17">
        <v>23762</v>
      </c>
      <c r="N54" s="17">
        <v>12785</v>
      </c>
      <c r="O54" s="17">
        <v>12785</v>
      </c>
      <c r="P54" s="17">
        <v>25570</v>
      </c>
      <c r="Q54" s="17">
        <v>7419</v>
      </c>
      <c r="R54" s="17">
        <v>7419</v>
      </c>
      <c r="S54" s="17">
        <v>14838</v>
      </c>
      <c r="T54" s="17">
        <v>6079</v>
      </c>
      <c r="U54" s="17">
        <v>6079</v>
      </c>
      <c r="V54" s="17">
        <v>12158</v>
      </c>
      <c r="W54" s="17">
        <v>2898</v>
      </c>
      <c r="X54" s="17">
        <v>2898</v>
      </c>
      <c r="Y54" s="17">
        <v>5796</v>
      </c>
      <c r="Z54" s="17">
        <v>4198</v>
      </c>
      <c r="AA54" s="17">
        <v>4198</v>
      </c>
      <c r="AB54" s="17">
        <v>8396</v>
      </c>
      <c r="AC54" s="17">
        <v>186142</v>
      </c>
    </row>
    <row r="55" spans="1:29" x14ac:dyDescent="0.2">
      <c r="A55" s="4" t="s">
        <v>67</v>
      </c>
      <c r="B55" s="17">
        <v>235658</v>
      </c>
      <c r="C55" s="17">
        <v>235658</v>
      </c>
      <c r="D55" s="17">
        <v>471316</v>
      </c>
      <c r="E55" s="17">
        <v>365543</v>
      </c>
      <c r="F55" s="17">
        <v>365543</v>
      </c>
      <c r="G55" s="17">
        <v>731086</v>
      </c>
      <c r="H55" s="17">
        <v>163480</v>
      </c>
      <c r="I55" s="17">
        <v>163480</v>
      </c>
      <c r="J55" s="17">
        <v>326960</v>
      </c>
      <c r="K55" s="17">
        <v>170838</v>
      </c>
      <c r="L55" s="17">
        <v>170838</v>
      </c>
      <c r="M55" s="17">
        <v>341676</v>
      </c>
      <c r="N55" s="17">
        <v>121525</v>
      </c>
      <c r="O55" s="17">
        <v>121525</v>
      </c>
      <c r="P55" s="17">
        <v>243050</v>
      </c>
      <c r="Q55" s="17">
        <v>126824</v>
      </c>
      <c r="R55" s="17">
        <v>126824</v>
      </c>
      <c r="S55" s="17">
        <v>253648</v>
      </c>
      <c r="T55" s="17">
        <v>83116</v>
      </c>
      <c r="U55" s="17">
        <v>83116</v>
      </c>
      <c r="V55" s="17">
        <v>166232</v>
      </c>
      <c r="W55" s="17">
        <v>49170</v>
      </c>
      <c r="X55" s="17">
        <v>49170</v>
      </c>
      <c r="Y55" s="17">
        <v>98340</v>
      </c>
      <c r="Z55" s="17">
        <v>57877</v>
      </c>
      <c r="AA55" s="17">
        <v>57877</v>
      </c>
      <c r="AB55" s="17">
        <v>115754</v>
      </c>
      <c r="AC55" s="17">
        <v>2748062</v>
      </c>
    </row>
    <row r="56" spans="1:29" x14ac:dyDescent="0.2">
      <c r="A56" s="4" t="s">
        <v>68</v>
      </c>
      <c r="B56" s="17">
        <v>2196</v>
      </c>
      <c r="C56" s="17">
        <v>2196</v>
      </c>
      <c r="D56" s="17">
        <v>4392</v>
      </c>
      <c r="E56" s="17">
        <v>2932</v>
      </c>
      <c r="F56" s="17">
        <v>2932</v>
      </c>
      <c r="G56" s="17">
        <v>5864</v>
      </c>
      <c r="H56" s="17">
        <v>1914</v>
      </c>
      <c r="I56" s="17">
        <v>1914</v>
      </c>
      <c r="J56" s="17">
        <v>3828</v>
      </c>
      <c r="K56" s="17">
        <v>2929</v>
      </c>
      <c r="L56" s="17">
        <v>2929</v>
      </c>
      <c r="M56" s="17">
        <v>5858</v>
      </c>
      <c r="N56" s="17">
        <v>4099</v>
      </c>
      <c r="O56" s="17">
        <v>4099</v>
      </c>
      <c r="P56" s="17">
        <v>8198</v>
      </c>
      <c r="Q56" s="17">
        <v>3464</v>
      </c>
      <c r="R56" s="17">
        <v>3464</v>
      </c>
      <c r="S56" s="17">
        <v>6928</v>
      </c>
      <c r="T56" s="17">
        <v>535</v>
      </c>
      <c r="U56" s="17">
        <v>535</v>
      </c>
      <c r="V56" s="17">
        <v>1070</v>
      </c>
      <c r="W56" s="17">
        <v>1220</v>
      </c>
      <c r="X56" s="17">
        <v>1220</v>
      </c>
      <c r="Y56" s="17">
        <v>2440</v>
      </c>
      <c r="Z56" s="17">
        <v>302</v>
      </c>
      <c r="AA56" s="17">
        <v>302</v>
      </c>
      <c r="AB56" s="17">
        <v>604</v>
      </c>
      <c r="AC56" s="17">
        <v>39182</v>
      </c>
    </row>
    <row r="57" spans="1:29" x14ac:dyDescent="0.2">
      <c r="A57" s="4" t="s">
        <v>69</v>
      </c>
      <c r="B57" s="17">
        <v>7219</v>
      </c>
      <c r="C57" s="17">
        <v>7219</v>
      </c>
      <c r="D57" s="17">
        <v>14438</v>
      </c>
      <c r="E57" s="17">
        <v>3667</v>
      </c>
      <c r="F57" s="17">
        <v>3667</v>
      </c>
      <c r="G57" s="17">
        <v>7334</v>
      </c>
      <c r="H57" s="17">
        <v>3907</v>
      </c>
      <c r="I57" s="17">
        <v>3907</v>
      </c>
      <c r="J57" s="17">
        <v>7814</v>
      </c>
      <c r="K57" s="17">
        <v>8177</v>
      </c>
      <c r="L57" s="17">
        <v>8177</v>
      </c>
      <c r="M57" s="17">
        <v>16354</v>
      </c>
      <c r="N57" s="17">
        <v>3547</v>
      </c>
      <c r="O57" s="17">
        <v>3547</v>
      </c>
      <c r="P57" s="17">
        <v>7094</v>
      </c>
      <c r="Q57" s="17">
        <v>5776</v>
      </c>
      <c r="R57" s="17">
        <v>5776</v>
      </c>
      <c r="S57" s="17">
        <v>11552</v>
      </c>
      <c r="T57" s="17">
        <v>4819</v>
      </c>
      <c r="U57" s="17">
        <v>4819</v>
      </c>
      <c r="V57" s="17">
        <v>9638</v>
      </c>
      <c r="W57" s="17">
        <v>1253</v>
      </c>
      <c r="X57" s="17">
        <v>1253</v>
      </c>
      <c r="Y57" s="17">
        <v>2506</v>
      </c>
      <c r="Z57" s="17">
        <v>1968</v>
      </c>
      <c r="AA57" s="17">
        <v>1968</v>
      </c>
      <c r="AB57" s="17">
        <v>3936</v>
      </c>
      <c r="AC57" s="17">
        <v>80666</v>
      </c>
    </row>
    <row r="58" spans="1:29" x14ac:dyDescent="0.2">
      <c r="A58" s="4" t="s">
        <v>116</v>
      </c>
      <c r="B58" s="17">
        <v>1804649</v>
      </c>
      <c r="C58" s="17">
        <v>1804649</v>
      </c>
      <c r="D58" s="17">
        <v>3609298</v>
      </c>
      <c r="E58" s="17">
        <v>2255923</v>
      </c>
      <c r="F58" s="17">
        <v>2255923</v>
      </c>
      <c r="G58" s="17">
        <v>4511846</v>
      </c>
      <c r="H58" s="17">
        <v>1640690</v>
      </c>
      <c r="I58" s="17">
        <v>1640690</v>
      </c>
      <c r="J58" s="17">
        <v>3281380</v>
      </c>
      <c r="K58" s="17">
        <v>1415791</v>
      </c>
      <c r="L58" s="17">
        <v>1415791</v>
      </c>
      <c r="M58" s="17">
        <v>2831582</v>
      </c>
      <c r="N58" s="17">
        <v>1077798</v>
      </c>
      <c r="O58" s="17">
        <v>1077798</v>
      </c>
      <c r="P58" s="17">
        <v>2155596</v>
      </c>
      <c r="Q58" s="17">
        <v>1091312</v>
      </c>
      <c r="R58" s="17">
        <v>1091312</v>
      </c>
      <c r="S58" s="17">
        <v>2182624</v>
      </c>
      <c r="T58" s="17">
        <v>876695</v>
      </c>
      <c r="U58" s="17">
        <v>876695</v>
      </c>
      <c r="V58" s="17">
        <v>1753390</v>
      </c>
      <c r="W58" s="17">
        <v>598639</v>
      </c>
      <c r="X58" s="17">
        <v>598639</v>
      </c>
      <c r="Y58" s="17">
        <v>1197278</v>
      </c>
      <c r="Z58" s="17">
        <v>537093</v>
      </c>
      <c r="AA58" s="17">
        <v>537093</v>
      </c>
      <c r="AB58" s="17">
        <v>1074186</v>
      </c>
      <c r="AC58" s="17">
        <v>22597180</v>
      </c>
    </row>
    <row r="60" spans="1:29" x14ac:dyDescent="0.2">
      <c r="A60" s="4" t="s">
        <v>143</v>
      </c>
      <c r="B60" s="15">
        <f>(GETPIVOTDATA("Total",$A$37,"Year",2011,"Type","Employer")-GETPIVOTDATA("Total",$A$37,"Year",2010,"Type","Employer"))/GETPIVOTDATA("Total",$A$37,"Year",2010,"Type","Employer")</f>
        <v>0.25006192339895461</v>
      </c>
      <c r="D60" t="s">
        <v>174</v>
      </c>
      <c r="E60" s="51">
        <f>(GETPIVOTDATA("Total",$A$37,"Year",2015,"Type","Employer")-GETPIVOTDATA("Total",$A$37,"Year",2014,"Type","Employer"))/GETPIVOTDATA("Total",$A$37,"Year",2014,"Type","Employer")</f>
        <v>1.2538527627625955E-2</v>
      </c>
    </row>
    <row r="61" spans="1:29" x14ac:dyDescent="0.2">
      <c r="A61" s="4" t="s">
        <v>145</v>
      </c>
      <c r="B61" s="15">
        <f>(GETPIVOTDATA("Total",$A$37,"Year",2012,"Type","Employer")-GETPIVOTDATA("Total",$A$37,"Year",2011,"Type","Employer"))/GETPIVOTDATA("Total",$A$37,"Year",2011,"Type","Employer")</f>
        <v>-0.2727189713478696</v>
      </c>
      <c r="D61" t="s">
        <v>175</v>
      </c>
      <c r="E61" s="15">
        <f>(GETPIVOTDATA("Total",$A$37,"Year",2016,"Type","Employer")-GETPIVOTDATA("Total",$A$37,"Year",2015,"Type","Employer"))/GETPIVOTDATA("Total",$A$37,"Year",2015,"Type","Employer")</f>
        <v>-0.19665961704810356</v>
      </c>
      <c r="F61" t="s">
        <v>178</v>
      </c>
      <c r="G61" s="15">
        <f>AVERAGE(E63,E62,E61,E60,B63,B62,B61,B60)</f>
        <v>-0.125319828417365</v>
      </c>
    </row>
    <row r="62" spans="1:29" x14ac:dyDescent="0.2">
      <c r="A62" s="4" t="s">
        <v>144</v>
      </c>
      <c r="B62" s="15">
        <f>(GETPIVOTDATA("Total",$A$37,"Year",2013,"Type","Employer")-GETPIVOTDATA("Total",$A$37,"Year",2012,"Type","Employer"))/GETPIVOTDATA("Total",$A$37,"Year",2012,"Type","Employer")</f>
        <v>-0.13707586442289524</v>
      </c>
      <c r="D62" t="s">
        <v>176</v>
      </c>
      <c r="E62" s="15">
        <f>(GETPIVOTDATA("Total",$A$37,"Year",2017,"Type","Employer")-GETPIVOTDATA("Total",$A$37,"Year",2016,"Type","Employer"))/GETPIVOTDATA("Total",$A$37,"Year",2016,"Type","Employer")</f>
        <v>-0.3171638939425912</v>
      </c>
    </row>
    <row r="63" spans="1:29" x14ac:dyDescent="0.2">
      <c r="A63" s="4" t="s">
        <v>146</v>
      </c>
      <c r="B63" s="15">
        <f>(GETPIVOTDATA("Total",$A$37,"Year",2014,"Type","Employer")-GETPIVOTDATA("Total",$A$37,"Year",2013,"Type","Employer"))/GETPIVOTDATA("Total",$A$37,"Year",2013,"Type","Employer")</f>
        <v>-0.23873085787379633</v>
      </c>
      <c r="D63" t="s">
        <v>177</v>
      </c>
      <c r="E63" s="15">
        <f>(GETPIVOTDATA("Total",$A$37,"Year",2018,"Type","Employer")-GETPIVOTDATA("Total",$A$37,"Year",2017,"Type","Employer"))/GETPIVOTDATA("Total",$A$37,"Year",2017,"Type","Employer")</f>
        <v>-0.10280987373024478</v>
      </c>
    </row>
    <row r="65" spans="1:42" x14ac:dyDescent="0.2">
      <c r="W65" s="3" t="s">
        <v>119</v>
      </c>
      <c r="X65" t="s">
        <v>121</v>
      </c>
    </row>
    <row r="67" spans="1:42" x14ac:dyDescent="0.2">
      <c r="A67" s="3" t="s">
        <v>115</v>
      </c>
      <c r="B67" t="s">
        <v>134</v>
      </c>
      <c r="S67" s="3" t="s">
        <v>115</v>
      </c>
      <c r="T67" t="s">
        <v>118</v>
      </c>
      <c r="W67" s="3" t="s">
        <v>118</v>
      </c>
      <c r="X67" s="3" t="s">
        <v>117</v>
      </c>
    </row>
    <row r="68" spans="1:42" x14ac:dyDescent="0.2">
      <c r="A68" s="4" t="s">
        <v>102</v>
      </c>
      <c r="B68">
        <v>10000</v>
      </c>
      <c r="S68" s="4" t="s">
        <v>109</v>
      </c>
      <c r="T68" s="17">
        <v>183554</v>
      </c>
      <c r="W68" s="3" t="s">
        <v>115</v>
      </c>
      <c r="X68" t="s">
        <v>53</v>
      </c>
      <c r="Y68" t="s">
        <v>54</v>
      </c>
      <c r="Z68" t="s">
        <v>55</v>
      </c>
      <c r="AA68" t="s">
        <v>56</v>
      </c>
      <c r="AB68" t="s">
        <v>57</v>
      </c>
      <c r="AC68" t="s">
        <v>58</v>
      </c>
      <c r="AD68" t="s">
        <v>59</v>
      </c>
      <c r="AE68" t="s">
        <v>70</v>
      </c>
      <c r="AF68" t="s">
        <v>60</v>
      </c>
      <c r="AG68" t="s">
        <v>61</v>
      </c>
      <c r="AH68" t="s">
        <v>62</v>
      </c>
      <c r="AI68" t="s">
        <v>63</v>
      </c>
      <c r="AJ68" t="s">
        <v>64</v>
      </c>
      <c r="AK68" t="s">
        <v>65</v>
      </c>
      <c r="AL68" t="s">
        <v>66</v>
      </c>
      <c r="AM68" t="s">
        <v>67</v>
      </c>
      <c r="AN68" t="s">
        <v>68</v>
      </c>
      <c r="AO68" t="s">
        <v>69</v>
      </c>
      <c r="AP68" t="s">
        <v>116</v>
      </c>
    </row>
    <row r="69" spans="1:42" x14ac:dyDescent="0.2">
      <c r="A69" s="4" t="s">
        <v>75</v>
      </c>
      <c r="B69">
        <v>629</v>
      </c>
      <c r="S69" s="4" t="s">
        <v>112</v>
      </c>
      <c r="T69" s="17">
        <v>299374</v>
      </c>
      <c r="W69" s="4">
        <v>2010</v>
      </c>
      <c r="X69" s="17">
        <v>343264</v>
      </c>
      <c r="Y69" s="17">
        <v>62223</v>
      </c>
      <c r="Z69" s="17">
        <v>26361</v>
      </c>
      <c r="AA69" s="17">
        <v>22</v>
      </c>
      <c r="AB69" s="17">
        <v>55429</v>
      </c>
      <c r="AC69" s="17">
        <v>91658</v>
      </c>
      <c r="AD69" s="17">
        <v>60274</v>
      </c>
      <c r="AE69" s="17"/>
      <c r="AF69" s="17">
        <v>118206</v>
      </c>
      <c r="AG69" s="17">
        <v>1938</v>
      </c>
      <c r="AH69" s="17">
        <v>136711</v>
      </c>
      <c r="AI69" s="17">
        <v>75128</v>
      </c>
      <c r="AJ69" s="17">
        <v>34562</v>
      </c>
      <c r="AK69" s="17">
        <v>536418</v>
      </c>
      <c r="AL69" s="17">
        <v>17382</v>
      </c>
      <c r="AM69" s="17">
        <v>235658</v>
      </c>
      <c r="AN69" s="17">
        <v>2196</v>
      </c>
      <c r="AO69" s="17">
        <v>7219</v>
      </c>
      <c r="AP69" s="17">
        <v>1804649</v>
      </c>
    </row>
    <row r="70" spans="1:42" x14ac:dyDescent="0.2">
      <c r="A70" s="4" t="s">
        <v>88</v>
      </c>
      <c r="B70">
        <v>160</v>
      </c>
      <c r="E70" s="3" t="s">
        <v>115</v>
      </c>
      <c r="F70" t="s">
        <v>134</v>
      </c>
      <c r="H70" s="3" t="s">
        <v>115</v>
      </c>
      <c r="I70" t="s">
        <v>141</v>
      </c>
      <c r="K70" s="3" t="s">
        <v>142</v>
      </c>
      <c r="L70" s="3" t="s">
        <v>117</v>
      </c>
      <c r="S70" s="4" t="s">
        <v>114</v>
      </c>
      <c r="T70" s="17">
        <v>7850507</v>
      </c>
      <c r="W70" s="4">
        <v>2011</v>
      </c>
      <c r="X70" s="17">
        <v>386370</v>
      </c>
      <c r="Y70" s="17">
        <v>55780</v>
      </c>
      <c r="Z70" s="17">
        <v>18001</v>
      </c>
      <c r="AA70" s="17"/>
      <c r="AB70" s="17">
        <v>58586</v>
      </c>
      <c r="AC70" s="17">
        <v>94970</v>
      </c>
      <c r="AD70" s="17">
        <v>85328</v>
      </c>
      <c r="AE70" s="17"/>
      <c r="AF70" s="17">
        <v>124923</v>
      </c>
      <c r="AG70" s="17">
        <v>1818</v>
      </c>
      <c r="AH70" s="17">
        <v>181394</v>
      </c>
      <c r="AI70" s="17">
        <v>202878</v>
      </c>
      <c r="AJ70" s="17">
        <v>26639</v>
      </c>
      <c r="AK70" s="17">
        <v>632421</v>
      </c>
      <c r="AL70" s="17">
        <v>14673</v>
      </c>
      <c r="AM70" s="17">
        <v>365543</v>
      </c>
      <c r="AN70" s="17">
        <v>2932</v>
      </c>
      <c r="AO70" s="17">
        <v>3667</v>
      </c>
      <c r="AP70" s="17">
        <v>2255923</v>
      </c>
    </row>
    <row r="71" spans="1:42" x14ac:dyDescent="0.2">
      <c r="A71" s="4" t="s">
        <v>80</v>
      </c>
      <c r="B71">
        <v>153</v>
      </c>
      <c r="E71" s="4" t="s">
        <v>77</v>
      </c>
      <c r="F71">
        <v>10355</v>
      </c>
      <c r="H71" s="4" t="s">
        <v>40</v>
      </c>
      <c r="I71">
        <v>3349</v>
      </c>
      <c r="K71" s="3" t="s">
        <v>115</v>
      </c>
      <c r="L71" t="s">
        <v>44</v>
      </c>
      <c r="M71" t="s">
        <v>40</v>
      </c>
      <c r="N71" t="s">
        <v>43</v>
      </c>
      <c r="O71" t="s">
        <v>41</v>
      </c>
      <c r="P71" t="s">
        <v>42</v>
      </c>
      <c r="S71" s="4" t="s">
        <v>106</v>
      </c>
      <c r="T71" s="17">
        <v>140197</v>
      </c>
      <c r="W71" s="4">
        <v>2012</v>
      </c>
      <c r="X71" s="17">
        <v>325324</v>
      </c>
      <c r="Y71" s="17">
        <v>42669</v>
      </c>
      <c r="Z71" s="17">
        <v>19519</v>
      </c>
      <c r="AA71" s="17">
        <v>12</v>
      </c>
      <c r="AB71" s="17">
        <v>44113</v>
      </c>
      <c r="AC71" s="17">
        <v>61894</v>
      </c>
      <c r="AD71" s="17">
        <v>50344</v>
      </c>
      <c r="AE71" s="17"/>
      <c r="AF71" s="17">
        <v>108892</v>
      </c>
      <c r="AG71" s="17">
        <v>1439</v>
      </c>
      <c r="AH71" s="17">
        <v>123768</v>
      </c>
      <c r="AI71" s="17">
        <v>191496</v>
      </c>
      <c r="AJ71" s="17">
        <v>23199</v>
      </c>
      <c r="AK71" s="17">
        <v>462964</v>
      </c>
      <c r="AL71" s="17">
        <v>15756</v>
      </c>
      <c r="AM71" s="17">
        <v>163480</v>
      </c>
      <c r="AN71" s="17">
        <v>1914</v>
      </c>
      <c r="AO71" s="17">
        <v>3907</v>
      </c>
      <c r="AP71" s="17">
        <v>1640690</v>
      </c>
    </row>
    <row r="72" spans="1:42" x14ac:dyDescent="0.2">
      <c r="A72" s="4" t="s">
        <v>81</v>
      </c>
      <c r="B72">
        <v>110</v>
      </c>
      <c r="E72" s="4" t="s">
        <v>74</v>
      </c>
      <c r="F72">
        <v>530</v>
      </c>
      <c r="H72" s="4" t="s">
        <v>41</v>
      </c>
      <c r="I72">
        <v>1790</v>
      </c>
      <c r="K72" s="4" t="s">
        <v>39</v>
      </c>
      <c r="L72">
        <v>1</v>
      </c>
      <c r="M72">
        <v>50</v>
      </c>
      <c r="N72">
        <v>3</v>
      </c>
      <c r="O72">
        <v>26</v>
      </c>
      <c r="P72">
        <v>10.5</v>
      </c>
      <c r="S72" s="4" t="s">
        <v>113</v>
      </c>
      <c r="T72" s="17">
        <v>1105105</v>
      </c>
      <c r="W72" s="4">
        <v>2013</v>
      </c>
      <c r="X72" s="17">
        <v>280084</v>
      </c>
      <c r="Y72" s="17">
        <v>37568</v>
      </c>
      <c r="Z72" s="17">
        <v>18415</v>
      </c>
      <c r="AA72" s="17">
        <v>6</v>
      </c>
      <c r="AB72" s="17">
        <v>53991</v>
      </c>
      <c r="AC72" s="17">
        <v>57291</v>
      </c>
      <c r="AD72" s="17">
        <v>47179</v>
      </c>
      <c r="AE72" s="17"/>
      <c r="AF72" s="17">
        <v>81494</v>
      </c>
      <c r="AG72" s="17">
        <v>1574</v>
      </c>
      <c r="AH72" s="17">
        <v>86936</v>
      </c>
      <c r="AI72" s="17">
        <v>139381</v>
      </c>
      <c r="AJ72" s="17">
        <v>37910</v>
      </c>
      <c r="AK72" s="17">
        <v>380137</v>
      </c>
      <c r="AL72" s="17">
        <v>11881</v>
      </c>
      <c r="AM72" s="17">
        <v>170838</v>
      </c>
      <c r="AN72" s="17">
        <v>2929</v>
      </c>
      <c r="AO72" s="17">
        <v>8177</v>
      </c>
      <c r="AP72" s="17">
        <v>1415791</v>
      </c>
    </row>
    <row r="73" spans="1:42" x14ac:dyDescent="0.2">
      <c r="A73" s="4" t="s">
        <v>83</v>
      </c>
      <c r="B73">
        <v>99</v>
      </c>
      <c r="E73" s="4" t="s">
        <v>76</v>
      </c>
      <c r="F73">
        <v>149</v>
      </c>
      <c r="H73" s="4" t="s">
        <v>42</v>
      </c>
      <c r="I73">
        <v>651</v>
      </c>
      <c r="K73" s="4" t="s">
        <v>48</v>
      </c>
      <c r="L73">
        <v>15</v>
      </c>
      <c r="M73">
        <v>938.5</v>
      </c>
      <c r="N73">
        <v>36.5</v>
      </c>
      <c r="O73">
        <v>462</v>
      </c>
      <c r="P73">
        <v>156</v>
      </c>
      <c r="S73" s="4" t="s">
        <v>107</v>
      </c>
      <c r="T73" s="17">
        <v>496477</v>
      </c>
      <c r="W73" s="4">
        <v>2014</v>
      </c>
      <c r="X73" s="17">
        <v>190202</v>
      </c>
      <c r="Y73" s="17">
        <v>25084</v>
      </c>
      <c r="Z73" s="17">
        <v>12053</v>
      </c>
      <c r="AA73" s="17">
        <v>5</v>
      </c>
      <c r="AB73" s="17">
        <v>42839</v>
      </c>
      <c r="AC73" s="17">
        <v>41083</v>
      </c>
      <c r="AD73" s="17">
        <v>37169</v>
      </c>
      <c r="AE73" s="17"/>
      <c r="AF73" s="17">
        <v>57020</v>
      </c>
      <c r="AG73" s="17">
        <v>3117</v>
      </c>
      <c r="AH73" s="17">
        <v>84685</v>
      </c>
      <c r="AI73" s="17">
        <v>139839</v>
      </c>
      <c r="AJ73" s="17">
        <v>20562</v>
      </c>
      <c r="AK73" s="17">
        <v>282184</v>
      </c>
      <c r="AL73" s="17">
        <v>12785</v>
      </c>
      <c r="AM73" s="17">
        <v>121525</v>
      </c>
      <c r="AN73" s="17">
        <v>4099</v>
      </c>
      <c r="AO73" s="17">
        <v>3547</v>
      </c>
      <c r="AP73" s="17">
        <v>1077798</v>
      </c>
    </row>
    <row r="74" spans="1:42" x14ac:dyDescent="0.2">
      <c r="A74" s="4" t="s">
        <v>105</v>
      </c>
      <c r="B74">
        <v>55</v>
      </c>
      <c r="E74" s="4" t="s">
        <v>82</v>
      </c>
      <c r="F74">
        <v>142</v>
      </c>
      <c r="H74" s="4" t="s">
        <v>43</v>
      </c>
      <c r="I74">
        <v>155</v>
      </c>
      <c r="K74" s="4" t="s">
        <v>46</v>
      </c>
      <c r="L74">
        <v>1</v>
      </c>
      <c r="M74">
        <v>52.5</v>
      </c>
      <c r="N74">
        <v>2</v>
      </c>
      <c r="O74">
        <v>32.5</v>
      </c>
      <c r="P74">
        <v>10.5</v>
      </c>
      <c r="S74" s="4" t="s">
        <v>110</v>
      </c>
      <c r="T74" s="17">
        <v>679004</v>
      </c>
      <c r="W74" s="4">
        <v>2015</v>
      </c>
      <c r="X74" s="17">
        <v>155193</v>
      </c>
      <c r="Y74" s="17">
        <v>21909</v>
      </c>
      <c r="Z74" s="17">
        <v>10473</v>
      </c>
      <c r="AA74" s="17">
        <v>2</v>
      </c>
      <c r="AB74" s="17">
        <v>46296</v>
      </c>
      <c r="AC74" s="17">
        <v>34619</v>
      </c>
      <c r="AD74" s="17">
        <v>39007</v>
      </c>
      <c r="AE74" s="17"/>
      <c r="AF74" s="17">
        <v>56052</v>
      </c>
      <c r="AG74" s="17">
        <v>758</v>
      </c>
      <c r="AH74" s="17">
        <v>74521</v>
      </c>
      <c r="AI74" s="17">
        <v>191718</v>
      </c>
      <c r="AJ74" s="17">
        <v>14754</v>
      </c>
      <c r="AK74" s="17">
        <v>302527</v>
      </c>
      <c r="AL74" s="17">
        <v>7419</v>
      </c>
      <c r="AM74" s="17">
        <v>126824</v>
      </c>
      <c r="AN74" s="17">
        <v>3464</v>
      </c>
      <c r="AO74" s="17">
        <v>5776</v>
      </c>
      <c r="AP74" s="17">
        <v>1091312</v>
      </c>
    </row>
    <row r="75" spans="1:42" x14ac:dyDescent="0.2">
      <c r="A75" s="4" t="s">
        <v>92</v>
      </c>
      <c r="B75">
        <v>50</v>
      </c>
      <c r="E75" s="4" t="s">
        <v>90</v>
      </c>
      <c r="F75">
        <v>122</v>
      </c>
      <c r="H75" s="4" t="s">
        <v>44</v>
      </c>
      <c r="I75">
        <v>75</v>
      </c>
      <c r="K75" s="4" t="s">
        <v>50</v>
      </c>
      <c r="L75">
        <v>15</v>
      </c>
      <c r="M75">
        <v>411</v>
      </c>
      <c r="N75">
        <v>24</v>
      </c>
      <c r="O75">
        <v>263.5</v>
      </c>
      <c r="P75">
        <v>97</v>
      </c>
      <c r="S75" s="4" t="s">
        <v>111</v>
      </c>
      <c r="T75" s="17">
        <v>152088</v>
      </c>
      <c r="W75" s="4">
        <v>2016</v>
      </c>
      <c r="X75" s="17">
        <v>169149</v>
      </c>
      <c r="Y75" s="17">
        <v>19684</v>
      </c>
      <c r="Z75" s="17">
        <v>10619</v>
      </c>
      <c r="AA75" s="17">
        <v>1</v>
      </c>
      <c r="AB75" s="17">
        <v>34551</v>
      </c>
      <c r="AC75" s="17">
        <v>28004</v>
      </c>
      <c r="AD75" s="17">
        <v>24804</v>
      </c>
      <c r="AE75" s="17"/>
      <c r="AF75" s="17">
        <v>52318</v>
      </c>
      <c r="AG75" s="17">
        <v>1098</v>
      </c>
      <c r="AH75" s="17">
        <v>63274</v>
      </c>
      <c r="AI75" s="17">
        <v>123002</v>
      </c>
      <c r="AJ75" s="17">
        <v>12442</v>
      </c>
      <c r="AK75" s="17">
        <v>243200</v>
      </c>
      <c r="AL75" s="17">
        <v>6079</v>
      </c>
      <c r="AM75" s="17">
        <v>83116</v>
      </c>
      <c r="AN75" s="17">
        <v>535</v>
      </c>
      <c r="AO75" s="17">
        <v>4819</v>
      </c>
      <c r="AP75" s="17">
        <v>876695</v>
      </c>
    </row>
    <row r="76" spans="1:42" x14ac:dyDescent="0.2">
      <c r="A76" s="4" t="s">
        <v>91</v>
      </c>
      <c r="B76">
        <v>35</v>
      </c>
      <c r="E76" s="4" t="s">
        <v>94</v>
      </c>
      <c r="F76">
        <v>70</v>
      </c>
      <c r="H76" s="4" t="s">
        <v>116</v>
      </c>
      <c r="I76">
        <v>6020</v>
      </c>
      <c r="K76" s="4" t="s">
        <v>49</v>
      </c>
      <c r="L76">
        <v>4.5</v>
      </c>
      <c r="M76">
        <v>150.5</v>
      </c>
      <c r="N76">
        <v>8</v>
      </c>
      <c r="O76">
        <v>80.5</v>
      </c>
      <c r="P76">
        <v>35</v>
      </c>
      <c r="S76" s="4" t="s">
        <v>108</v>
      </c>
      <c r="T76" s="17">
        <v>395110</v>
      </c>
      <c r="W76" s="4">
        <v>2017</v>
      </c>
      <c r="X76" s="17">
        <v>139823</v>
      </c>
      <c r="Y76" s="17">
        <v>15803</v>
      </c>
      <c r="Z76" s="17">
        <v>8366</v>
      </c>
      <c r="AA76" s="17"/>
      <c r="AB76" s="17">
        <v>26823</v>
      </c>
      <c r="AC76" s="17">
        <v>26191</v>
      </c>
      <c r="AD76" s="17">
        <v>29051</v>
      </c>
      <c r="AE76" s="17">
        <v>15</v>
      </c>
      <c r="AF76" s="17">
        <v>34123</v>
      </c>
      <c r="AG76" s="17">
        <v>939</v>
      </c>
      <c r="AH76" s="17">
        <v>40636</v>
      </c>
      <c r="AI76" s="17">
        <v>54349</v>
      </c>
      <c r="AJ76" s="17">
        <v>7450</v>
      </c>
      <c r="AK76" s="17">
        <v>160529</v>
      </c>
      <c r="AL76" s="17">
        <v>2898</v>
      </c>
      <c r="AM76" s="17">
        <v>49170</v>
      </c>
      <c r="AN76" s="17">
        <v>1220</v>
      </c>
      <c r="AO76" s="17">
        <v>1253</v>
      </c>
      <c r="AP76" s="17">
        <v>598639</v>
      </c>
    </row>
    <row r="77" spans="1:42" x14ac:dyDescent="0.2">
      <c r="A77" s="4" t="s">
        <v>101</v>
      </c>
      <c r="B77">
        <v>31</v>
      </c>
      <c r="E77" s="4" t="s">
        <v>103</v>
      </c>
      <c r="F77">
        <v>50</v>
      </c>
      <c r="K77" s="4" t="s">
        <v>45</v>
      </c>
      <c r="L77">
        <v>1</v>
      </c>
      <c r="M77">
        <v>13.5</v>
      </c>
      <c r="N77">
        <v>1</v>
      </c>
      <c r="O77">
        <v>5</v>
      </c>
      <c r="P77">
        <v>5.5</v>
      </c>
      <c r="S77" s="4" t="s">
        <v>116</v>
      </c>
      <c r="T77" s="17">
        <v>11301416</v>
      </c>
      <c r="W77" s="4">
        <v>2018</v>
      </c>
      <c r="X77" s="17">
        <v>110698</v>
      </c>
      <c r="Y77" s="17">
        <v>15017</v>
      </c>
      <c r="Z77" s="17">
        <v>5494</v>
      </c>
      <c r="AA77" s="17"/>
      <c r="AB77" s="17">
        <v>25026</v>
      </c>
      <c r="AC77" s="17">
        <v>29631</v>
      </c>
      <c r="AD77" s="17">
        <v>20853</v>
      </c>
      <c r="AE77" s="17"/>
      <c r="AF77" s="17">
        <v>27816</v>
      </c>
      <c r="AG77" s="17">
        <v>251</v>
      </c>
      <c r="AH77" s="17">
        <v>41284</v>
      </c>
      <c r="AI77" s="17">
        <v>44848</v>
      </c>
      <c r="AJ77" s="17">
        <v>3660</v>
      </c>
      <c r="AK77" s="17">
        <v>148170</v>
      </c>
      <c r="AL77" s="17">
        <v>4198</v>
      </c>
      <c r="AM77" s="17">
        <v>57877</v>
      </c>
      <c r="AN77" s="17">
        <v>302</v>
      </c>
      <c r="AO77" s="17">
        <v>1968</v>
      </c>
      <c r="AP77" s="17">
        <v>537093</v>
      </c>
    </row>
    <row r="78" spans="1:42" x14ac:dyDescent="0.2">
      <c r="A78" s="4" t="s">
        <v>96</v>
      </c>
      <c r="B78">
        <v>30</v>
      </c>
      <c r="E78" s="4" t="s">
        <v>84</v>
      </c>
      <c r="F78">
        <v>26</v>
      </c>
      <c r="K78" s="4" t="s">
        <v>47</v>
      </c>
      <c r="L78">
        <v>3</v>
      </c>
      <c r="M78">
        <v>58.5</v>
      </c>
      <c r="N78">
        <v>3.5</v>
      </c>
      <c r="O78">
        <v>25.5</v>
      </c>
      <c r="P78">
        <v>11</v>
      </c>
      <c r="W78" s="4" t="s">
        <v>116</v>
      </c>
      <c r="X78" s="17">
        <v>2100107</v>
      </c>
      <c r="Y78" s="17">
        <v>295737</v>
      </c>
      <c r="Z78" s="17">
        <v>129301</v>
      </c>
      <c r="AA78" s="17">
        <v>48</v>
      </c>
      <c r="AB78" s="17">
        <v>387654</v>
      </c>
      <c r="AC78" s="17">
        <v>465341</v>
      </c>
      <c r="AD78" s="17">
        <v>394009</v>
      </c>
      <c r="AE78" s="17">
        <v>15</v>
      </c>
      <c r="AF78" s="17">
        <v>660844</v>
      </c>
      <c r="AG78" s="17">
        <v>12932</v>
      </c>
      <c r="AH78" s="17">
        <v>833209</v>
      </c>
      <c r="AI78" s="17">
        <v>1162639</v>
      </c>
      <c r="AJ78" s="17">
        <v>181178</v>
      </c>
      <c r="AK78" s="17">
        <v>3148550</v>
      </c>
      <c r="AL78" s="17">
        <v>93071</v>
      </c>
      <c r="AM78" s="17">
        <v>1374031</v>
      </c>
      <c r="AN78" s="17">
        <v>19591</v>
      </c>
      <c r="AO78" s="17">
        <v>40333</v>
      </c>
      <c r="AP78" s="17">
        <v>11298590</v>
      </c>
    </row>
    <row r="79" spans="1:42" x14ac:dyDescent="0.2">
      <c r="A79" s="4" t="s">
        <v>99</v>
      </c>
      <c r="B79">
        <v>20</v>
      </c>
      <c r="E79" s="4" t="s">
        <v>116</v>
      </c>
      <c r="F79">
        <v>11444</v>
      </c>
    </row>
    <row r="80" spans="1:42" x14ac:dyDescent="0.2">
      <c r="A80" s="4" t="s">
        <v>97</v>
      </c>
      <c r="B80">
        <v>20</v>
      </c>
    </row>
    <row r="81" spans="1:24" x14ac:dyDescent="0.2">
      <c r="A81" s="4" t="s">
        <v>89</v>
      </c>
      <c r="B81">
        <v>13</v>
      </c>
      <c r="W81" s="4"/>
      <c r="X81" s="15"/>
    </row>
    <row r="82" spans="1:24" x14ac:dyDescent="0.2">
      <c r="A82" s="4" t="s">
        <v>79</v>
      </c>
      <c r="B82">
        <v>10</v>
      </c>
      <c r="W82" s="4"/>
      <c r="X82" s="15"/>
    </row>
    <row r="83" spans="1:24" x14ac:dyDescent="0.2">
      <c r="A83" s="4" t="s">
        <v>93</v>
      </c>
      <c r="B83">
        <v>10</v>
      </c>
      <c r="W83" s="4"/>
      <c r="X83" s="15"/>
    </row>
    <row r="84" spans="1:24" x14ac:dyDescent="0.2">
      <c r="A84" s="4" t="s">
        <v>85</v>
      </c>
      <c r="B84">
        <v>5</v>
      </c>
      <c r="W84" s="4"/>
      <c r="X84" s="15"/>
    </row>
    <row r="85" spans="1:24" x14ac:dyDescent="0.2">
      <c r="A85" s="4" t="s">
        <v>87</v>
      </c>
      <c r="B85">
        <v>5</v>
      </c>
    </row>
    <row r="86" spans="1:24" x14ac:dyDescent="0.2">
      <c r="A86" s="4" t="s">
        <v>100</v>
      </c>
      <c r="B86">
        <v>4</v>
      </c>
    </row>
    <row r="87" spans="1:24" x14ac:dyDescent="0.2">
      <c r="A87" s="4" t="s">
        <v>98</v>
      </c>
      <c r="B87">
        <v>2</v>
      </c>
    </row>
    <row r="88" spans="1:24" x14ac:dyDescent="0.2">
      <c r="A88" s="4" t="s">
        <v>78</v>
      </c>
      <c r="B88">
        <v>1</v>
      </c>
    </row>
    <row r="89" spans="1:24" x14ac:dyDescent="0.2">
      <c r="A89" s="4" t="s">
        <v>104</v>
      </c>
      <c r="B89">
        <v>1</v>
      </c>
    </row>
    <row r="90" spans="1:24" x14ac:dyDescent="0.2">
      <c r="A90" s="4" t="s">
        <v>86</v>
      </c>
      <c r="B90">
        <v>1</v>
      </c>
    </row>
    <row r="91" spans="1:24" x14ac:dyDescent="0.2">
      <c r="A91" s="4" t="s">
        <v>95</v>
      </c>
      <c r="B91">
        <v>0</v>
      </c>
    </row>
    <row r="92" spans="1:24" x14ac:dyDescent="0.2">
      <c r="A92" s="4" t="s">
        <v>116</v>
      </c>
      <c r="B92">
        <v>11444</v>
      </c>
    </row>
    <row r="97" spans="1:6" x14ac:dyDescent="0.2">
      <c r="A97" s="3" t="s">
        <v>115</v>
      </c>
      <c r="B97" t="s">
        <v>171</v>
      </c>
      <c r="C97" t="s">
        <v>172</v>
      </c>
      <c r="D97" t="s">
        <v>173</v>
      </c>
    </row>
    <row r="98" spans="1:6" x14ac:dyDescent="0.2">
      <c r="A98" s="4">
        <v>2004</v>
      </c>
      <c r="B98" s="17">
        <v>0</v>
      </c>
      <c r="C98" s="17">
        <v>758.8</v>
      </c>
      <c r="D98" s="17">
        <v>3503.7</v>
      </c>
    </row>
    <row r="99" spans="1:6" x14ac:dyDescent="0.2">
      <c r="A99" s="4">
        <v>2005</v>
      </c>
      <c r="B99" s="17">
        <v>0</v>
      </c>
      <c r="C99" s="17">
        <v>836.4</v>
      </c>
      <c r="D99" s="17">
        <v>3658.8</v>
      </c>
    </row>
    <row r="100" spans="1:6" x14ac:dyDescent="0.2">
      <c r="A100" s="4">
        <v>2006</v>
      </c>
      <c r="B100" s="17">
        <v>255.3</v>
      </c>
      <c r="C100" s="17">
        <v>812.8</v>
      </c>
      <c r="D100" s="17">
        <v>3801.9</v>
      </c>
      <c r="E100" t="s">
        <v>181</v>
      </c>
      <c r="F100" s="55">
        <f>(GETPIVOTDATA("Sum of SPM atau yang setaraf                                    ",$A$97)/((GETPIVOTDATA("Sum of Sijil3             ",$A$97)+GETPIVOTDATA("Sum of Ijazah ",$A$97)+GETPIVOTDATA("Sum of SPM atau yang setaraf                                    ",$A$97))))</f>
        <v>0.74176809405417077</v>
      </c>
    </row>
    <row r="101" spans="1:6" x14ac:dyDescent="0.2">
      <c r="A101" s="4">
        <v>2007</v>
      </c>
      <c r="B101" s="17">
        <v>220.7</v>
      </c>
      <c r="C101" s="17">
        <v>901.8</v>
      </c>
      <c r="D101" s="17">
        <v>4020.4</v>
      </c>
    </row>
    <row r="102" spans="1:6" x14ac:dyDescent="0.2">
      <c r="A102" s="4">
        <v>2008</v>
      </c>
      <c r="B102" s="17">
        <v>251.7</v>
      </c>
      <c r="C102" s="17">
        <v>1034.5999999999999</v>
      </c>
      <c r="D102" s="17">
        <v>4150.5</v>
      </c>
    </row>
    <row r="103" spans="1:6" x14ac:dyDescent="0.2">
      <c r="A103" s="4">
        <v>2009</v>
      </c>
      <c r="B103" s="17">
        <v>285.2</v>
      </c>
      <c r="C103" s="17">
        <v>1196.7</v>
      </c>
      <c r="D103" s="17">
        <v>4508.3999999999996</v>
      </c>
    </row>
    <row r="104" spans="1:6" x14ac:dyDescent="0.2">
      <c r="A104" s="4">
        <v>2010</v>
      </c>
      <c r="B104" s="17">
        <v>316.39999999999998</v>
      </c>
      <c r="C104" s="17">
        <v>1262.8</v>
      </c>
      <c r="D104" s="17">
        <v>4694.5</v>
      </c>
    </row>
    <row r="105" spans="1:6" x14ac:dyDescent="0.2">
      <c r="A105" s="4">
        <v>2011</v>
      </c>
      <c r="B105" s="17">
        <v>314.3</v>
      </c>
      <c r="C105" s="17">
        <v>1352</v>
      </c>
      <c r="D105" s="17">
        <v>4881.5</v>
      </c>
    </row>
    <row r="106" spans="1:6" x14ac:dyDescent="0.2">
      <c r="A106" s="4">
        <v>2012</v>
      </c>
      <c r="B106" s="17">
        <v>304.39999999999998</v>
      </c>
      <c r="C106" s="17">
        <v>1396.9</v>
      </c>
      <c r="D106" s="17">
        <v>5180.2</v>
      </c>
    </row>
    <row r="107" spans="1:6" x14ac:dyDescent="0.2">
      <c r="A107" s="4">
        <v>2013</v>
      </c>
      <c r="B107" s="17">
        <v>356.7</v>
      </c>
      <c r="C107" s="17">
        <v>1592.1</v>
      </c>
      <c r="D107" s="17">
        <v>5375.8</v>
      </c>
    </row>
    <row r="108" spans="1:6" x14ac:dyDescent="0.2">
      <c r="A108" s="4">
        <v>2014</v>
      </c>
      <c r="B108" s="17">
        <v>370.7</v>
      </c>
      <c r="C108" s="17">
        <v>1740.4</v>
      </c>
      <c r="D108" s="17">
        <v>5345.6</v>
      </c>
    </row>
    <row r="109" spans="1:6" x14ac:dyDescent="0.2">
      <c r="A109" s="4">
        <v>2015</v>
      </c>
      <c r="B109" s="17">
        <v>366.1</v>
      </c>
      <c r="C109" s="17">
        <v>1829</v>
      </c>
      <c r="D109" s="17">
        <v>5631.4</v>
      </c>
    </row>
    <row r="110" spans="1:6" x14ac:dyDescent="0.2">
      <c r="A110" s="4">
        <v>2016</v>
      </c>
      <c r="B110" s="17">
        <v>370.6</v>
      </c>
      <c r="C110" s="17">
        <v>1941.1</v>
      </c>
      <c r="D110" s="17">
        <v>5925</v>
      </c>
    </row>
    <row r="111" spans="1:6" x14ac:dyDescent="0.2">
      <c r="A111" s="4">
        <v>2017</v>
      </c>
      <c r="B111" s="17">
        <v>400.6</v>
      </c>
      <c r="C111" s="17">
        <v>2002.8</v>
      </c>
      <c r="D111" s="17">
        <v>6185.8</v>
      </c>
    </row>
    <row r="112" spans="1:6" x14ac:dyDescent="0.2">
      <c r="A112" s="4">
        <v>2018</v>
      </c>
      <c r="B112" s="17">
        <v>386.7</v>
      </c>
      <c r="C112" s="17">
        <v>2106.9</v>
      </c>
      <c r="D112" s="17">
        <v>6413.2</v>
      </c>
    </row>
    <row r="113" spans="1:4" x14ac:dyDescent="0.2">
      <c r="A113" s="4">
        <v>2019</v>
      </c>
      <c r="B113" s="17">
        <v>493.6</v>
      </c>
      <c r="C113" s="17">
        <v>2209.1</v>
      </c>
      <c r="D113" s="17">
        <v>6801.6</v>
      </c>
    </row>
    <row r="114" spans="1:4" x14ac:dyDescent="0.2">
      <c r="A114" s="4">
        <v>2020</v>
      </c>
      <c r="B114" s="17">
        <v>317.60000000000002</v>
      </c>
      <c r="C114" s="17">
        <v>2416.3000000000002</v>
      </c>
      <c r="D114" s="17">
        <v>7248.5</v>
      </c>
    </row>
    <row r="115" spans="1:4" x14ac:dyDescent="0.2">
      <c r="A115" s="4" t="s">
        <v>116</v>
      </c>
      <c r="B115" s="17">
        <v>5010.6000000000004</v>
      </c>
      <c r="C115" s="17">
        <v>25390.499999999996</v>
      </c>
      <c r="D115" s="17">
        <v>87326.8</v>
      </c>
    </row>
  </sheetData>
  <mergeCells count="3">
    <mergeCell ref="A36:AC36"/>
    <mergeCell ref="A20:T20"/>
    <mergeCell ref="A2:B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6D2C-EA07-0740-8F10-7BDE227C7022}">
  <dimension ref="W24:AO47"/>
  <sheetViews>
    <sheetView showGridLines="0" tabSelected="1" topLeftCell="P12" zoomScale="50" zoomScaleNormal="43" workbookViewId="0">
      <selection activeCell="AB92" sqref="AB92"/>
    </sheetView>
  </sheetViews>
  <sheetFormatPr baseColWidth="10" defaultRowHeight="16" x14ac:dyDescent="0.2"/>
  <cols>
    <col min="23" max="23" width="14.1640625" bestFit="1" customWidth="1"/>
    <col min="27" max="27" width="8" customWidth="1"/>
    <col min="33" max="33" width="20" customWidth="1"/>
  </cols>
  <sheetData>
    <row r="24" spans="23:41" ht="47" x14ac:dyDescent="0.55000000000000004">
      <c r="W24" s="14"/>
    </row>
    <row r="26" spans="23:41" ht="16" customHeight="1" x14ac:dyDescent="0.2"/>
    <row r="27" spans="23:41" ht="16" customHeight="1" x14ac:dyDescent="0.2"/>
    <row r="28" spans="23:41" ht="16" customHeight="1" x14ac:dyDescent="0.2">
      <c r="AB28" s="53" t="s">
        <v>179</v>
      </c>
      <c r="AC28" s="53"/>
      <c r="AD28" s="53"/>
      <c r="AE28" s="53"/>
      <c r="AF28" s="53"/>
      <c r="AG28" s="53"/>
      <c r="AJ28" s="61" t="s">
        <v>182</v>
      </c>
      <c r="AK28" s="61"/>
      <c r="AL28" s="61"/>
      <c r="AM28" s="61"/>
      <c r="AN28" s="61"/>
      <c r="AO28" s="61"/>
    </row>
    <row r="29" spans="23:41" ht="16" customHeight="1" x14ac:dyDescent="0.2">
      <c r="AB29" s="53"/>
      <c r="AC29" s="53"/>
      <c r="AD29" s="53"/>
      <c r="AE29" s="53"/>
      <c r="AF29" s="53"/>
      <c r="AG29" s="53"/>
      <c r="AJ29" s="59">
        <v>0.46</v>
      </c>
      <c r="AK29" s="59"/>
      <c r="AL29" s="59"/>
      <c r="AM29" s="59"/>
      <c r="AN29" s="59"/>
      <c r="AO29" s="59"/>
    </row>
    <row r="30" spans="23:41" x14ac:dyDescent="0.2">
      <c r="AB30" s="52">
        <f>AVERAGE(pivots!E63,pivots!E62,pivots!E61,pivots!E60,pivots!B63,pivots!B62,pivots!B61,pivots!B60)</f>
        <v>-0.125319828417365</v>
      </c>
      <c r="AC30" s="52"/>
      <c r="AD30" s="52"/>
      <c r="AE30" s="52"/>
      <c r="AF30" s="52"/>
      <c r="AG30" s="52"/>
      <c r="AJ30" s="59"/>
      <c r="AK30" s="59"/>
      <c r="AL30" s="59"/>
      <c r="AM30" s="59"/>
      <c r="AN30" s="59"/>
      <c r="AO30" s="59"/>
    </row>
    <row r="31" spans="23:41" x14ac:dyDescent="0.2">
      <c r="AB31" s="52"/>
      <c r="AC31" s="52"/>
      <c r="AD31" s="52"/>
      <c r="AE31" s="52"/>
      <c r="AF31" s="52"/>
      <c r="AG31" s="52"/>
      <c r="AJ31" s="59"/>
      <c r="AK31" s="59"/>
      <c r="AL31" s="59"/>
      <c r="AM31" s="59"/>
      <c r="AN31" s="59"/>
      <c r="AO31" s="59"/>
    </row>
    <row r="32" spans="23:41" ht="16" customHeight="1" x14ac:dyDescent="0.2">
      <c r="AB32" s="52"/>
      <c r="AC32" s="52"/>
      <c r="AD32" s="52"/>
      <c r="AE32" s="52"/>
      <c r="AF32" s="52"/>
      <c r="AG32" s="52"/>
      <c r="AJ32" s="60" t="s">
        <v>183</v>
      </c>
      <c r="AK32" s="60"/>
      <c r="AL32" s="60"/>
      <c r="AM32" s="60"/>
      <c r="AN32" s="60"/>
      <c r="AO32" s="60"/>
    </row>
    <row r="33" spans="28:41" hidden="1" x14ac:dyDescent="0.2">
      <c r="AB33" s="52"/>
      <c r="AC33" s="52"/>
      <c r="AD33" s="52"/>
      <c r="AE33" s="52"/>
      <c r="AF33" s="52"/>
      <c r="AG33" s="52"/>
      <c r="AJ33" s="60"/>
      <c r="AK33" s="60"/>
      <c r="AL33" s="60"/>
      <c r="AM33" s="60"/>
      <c r="AN33" s="60"/>
      <c r="AO33" s="60"/>
    </row>
    <row r="34" spans="28:41" hidden="1" x14ac:dyDescent="0.2">
      <c r="AB34" s="52"/>
      <c r="AC34" s="52"/>
      <c r="AD34" s="52"/>
      <c r="AE34" s="52"/>
      <c r="AF34" s="52"/>
      <c r="AG34" s="52"/>
      <c r="AJ34" s="60"/>
      <c r="AK34" s="60"/>
      <c r="AL34" s="60"/>
      <c r="AM34" s="60"/>
      <c r="AN34" s="60"/>
      <c r="AO34" s="60"/>
    </row>
    <row r="35" spans="28:41" hidden="1" x14ac:dyDescent="0.2">
      <c r="AJ35" s="60"/>
      <c r="AK35" s="60"/>
      <c r="AL35" s="60"/>
      <c r="AM35" s="60"/>
      <c r="AN35" s="60"/>
      <c r="AO35" s="60"/>
    </row>
    <row r="36" spans="28:41" x14ac:dyDescent="0.2">
      <c r="AJ36" s="60"/>
      <c r="AK36" s="60"/>
      <c r="AL36" s="60"/>
      <c r="AM36" s="60"/>
      <c r="AN36" s="60"/>
      <c r="AO36" s="60"/>
    </row>
    <row r="37" spans="28:41" x14ac:dyDescent="0.2">
      <c r="AJ37" s="60"/>
      <c r="AK37" s="60"/>
      <c r="AL37" s="60"/>
      <c r="AM37" s="60"/>
      <c r="AN37" s="60"/>
      <c r="AO37" s="60"/>
    </row>
    <row r="38" spans="28:41" hidden="1" x14ac:dyDescent="0.2">
      <c r="AB38" s="54" t="s">
        <v>180</v>
      </c>
      <c r="AC38" s="54"/>
      <c r="AD38" s="54"/>
      <c r="AE38" s="54"/>
      <c r="AF38" s="54"/>
      <c r="AG38" s="54"/>
      <c r="AJ38" s="60"/>
      <c r="AK38" s="60"/>
      <c r="AL38" s="60"/>
      <c r="AM38" s="60"/>
      <c r="AN38" s="60"/>
      <c r="AO38" s="60"/>
    </row>
    <row r="39" spans="28:41" x14ac:dyDescent="0.2">
      <c r="AB39" s="54"/>
      <c r="AC39" s="54"/>
      <c r="AD39" s="54"/>
      <c r="AE39" s="54"/>
      <c r="AF39" s="54"/>
      <c r="AG39" s="54"/>
      <c r="AJ39" s="60"/>
      <c r="AK39" s="60"/>
      <c r="AL39" s="60"/>
      <c r="AM39" s="60"/>
      <c r="AN39" s="60"/>
      <c r="AO39" s="60"/>
    </row>
    <row r="40" spans="28:41" x14ac:dyDescent="0.2">
      <c r="AJ40" s="56"/>
      <c r="AK40" s="56"/>
      <c r="AL40" s="56"/>
      <c r="AM40" s="56"/>
      <c r="AN40" s="56"/>
      <c r="AO40" s="56"/>
    </row>
    <row r="41" spans="28:41" x14ac:dyDescent="0.2">
      <c r="AJ41" s="56"/>
      <c r="AK41" s="56"/>
      <c r="AL41" s="56"/>
      <c r="AM41" s="56"/>
      <c r="AN41" s="56"/>
      <c r="AO41" s="56"/>
    </row>
    <row r="42" spans="28:41" x14ac:dyDescent="0.2">
      <c r="AJ42" s="56"/>
      <c r="AK42" s="56"/>
      <c r="AL42" s="56"/>
      <c r="AM42" s="56"/>
      <c r="AN42" s="56"/>
      <c r="AO42" s="56"/>
    </row>
    <row r="43" spans="28:41" x14ac:dyDescent="0.2">
      <c r="AJ43" s="56"/>
      <c r="AK43" s="56"/>
      <c r="AL43" s="56"/>
      <c r="AM43" s="56"/>
      <c r="AN43" s="56"/>
      <c r="AO43" s="56"/>
    </row>
    <row r="44" spans="28:41" x14ac:dyDescent="0.2">
      <c r="AJ44" s="56"/>
      <c r="AK44" s="56"/>
      <c r="AL44" s="56"/>
      <c r="AM44" s="56"/>
      <c r="AN44" s="56"/>
      <c r="AO44" s="56"/>
    </row>
    <row r="45" spans="28:41" x14ac:dyDescent="0.2">
      <c r="AJ45" s="56"/>
      <c r="AK45" s="56"/>
      <c r="AL45" s="56"/>
      <c r="AM45" s="56"/>
      <c r="AN45" s="56"/>
      <c r="AO45" s="56"/>
    </row>
    <row r="46" spans="28:41" x14ac:dyDescent="0.2">
      <c r="AJ46" s="56"/>
      <c r="AK46" s="56"/>
      <c r="AL46" s="56"/>
      <c r="AM46" s="56"/>
      <c r="AN46" s="56"/>
      <c r="AO46" s="56"/>
    </row>
    <row r="47" spans="28:41" x14ac:dyDescent="0.2">
      <c r="AJ47" s="56"/>
      <c r="AK47" s="56"/>
      <c r="AL47" s="56"/>
      <c r="AM47" s="56"/>
      <c r="AN47" s="56"/>
      <c r="AO47" s="56"/>
    </row>
  </sheetData>
  <mergeCells count="6">
    <mergeCell ref="AB30:AG34"/>
    <mergeCell ref="AB28:AG29"/>
    <mergeCell ref="AB38:AG39"/>
    <mergeCell ref="AJ32:AO39"/>
    <mergeCell ref="AJ29:AO31"/>
    <mergeCell ref="AJ28:AO28"/>
  </mergeCells>
  <phoneticPr fontId="1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cash_allowance</vt:lpstr>
      <vt:lpstr>job_duration</vt:lpstr>
      <vt:lpstr>worker_nationality</vt:lpstr>
      <vt:lpstr>employer_state</vt:lpstr>
      <vt:lpstr>vacancies_state</vt:lpstr>
      <vt:lpstr>state_vacancies_employer</vt:lpstr>
      <vt:lpstr>vacancies_occu</vt:lpstr>
      <vt:lpstr>pivots</vt:lpstr>
      <vt:lpstr>dashboard</vt:lpstr>
      <vt:lpstr>Sheet2</vt:lpstr>
      <vt:lpstr>cash_allowance!Cash_Allowances_of_Firms_for_Malaysian_Employees_by_Sector_and_Job_Category</vt:lpstr>
      <vt:lpstr>job_duration!JTM_TRAC_DURATN_OCC</vt:lpstr>
      <vt:lpstr>worker_nationality!OTH_KSM_JTKSWK_FWE_WorkerApplied_by_Nationality_Occupation_Year</vt:lpstr>
      <vt:lpstr>vacancies_occu!Total_Registered_Vacancies_by_Occupation__2010_2018</vt:lpstr>
      <vt:lpstr>employer_state!Total_Registered_Vacancies_by_State__2010_2018</vt:lpstr>
      <vt:lpstr>state_vacancies_employer!Total_Registered_Vacancies_by_State__2010_2018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ADJANI PUTRI CEMYLLA UDAYANA</dc:creator>
  <cp:lastModifiedBy>ADJANI PUTRI CEMYLLA UDAYANA</cp:lastModifiedBy>
  <dcterms:created xsi:type="dcterms:W3CDTF">2023-11-06T12:29:49Z</dcterms:created>
  <dcterms:modified xsi:type="dcterms:W3CDTF">2023-11-09T01:24:58Z</dcterms:modified>
</cp:coreProperties>
</file>