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queryTables/queryTable5.xml" ContentType="application/vnd.openxmlformats-officedocument.spreadsheetml.queryTable+xml"/>
  <Override PartName="/xl/queryTables/queryTable6.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hidePivotFieldList="1" defaultThemeVersion="166925"/>
  <mc:AlternateContent xmlns:mc="http://schemas.openxmlformats.org/markup-compatibility/2006">
    <mc:Choice Requires="x15">
      <x15ac:absPath xmlns:x15ac="http://schemas.microsoft.com/office/spreadsheetml/2010/11/ac" url="/Users/djoneeeeyyy/Downloads/IGSC-SUBMISSION/"/>
    </mc:Choice>
  </mc:AlternateContent>
  <xr:revisionPtr revIDLastSave="0" documentId="13_ncr:1_{CE1BAF67-915E-C94F-A218-E435336E522D}" xr6:coauthVersionLast="47" xr6:coauthVersionMax="47" xr10:uidLastSave="{00000000-0000-0000-0000-000000000000}"/>
  <bookViews>
    <workbookView xWindow="80" yWindow="500" windowWidth="25060" windowHeight="14480" firstSheet="5" activeTab="8" xr2:uid="{C86C77FB-C69F-A242-A688-14BEA5001ED8}"/>
  </bookViews>
  <sheets>
    <sheet name="cash_allowance" sheetId="1" r:id="rId1"/>
    <sheet name="job_duration" sheetId="2" r:id="rId2"/>
    <sheet name="worker_nationality" sheetId="4" r:id="rId3"/>
    <sheet name="Employer_State" sheetId="13" r:id="rId4"/>
    <sheet name="vacancies_state" sheetId="5" r:id="rId5"/>
    <sheet name="vacancies_occu" sheetId="6" r:id="rId6"/>
    <sheet name="state_vacancies_employer" sheetId="10" r:id="rId7"/>
    <sheet name="pivots" sheetId="8" r:id="rId8"/>
    <sheet name="dashboard" sheetId="9" r:id="rId9"/>
    <sheet name="Sheet2" sheetId="12" r:id="rId10"/>
  </sheets>
  <definedNames>
    <definedName name="_xlchart.v6.0" hidden="1">vacancies_state!$G$1:$H$1</definedName>
    <definedName name="_xlchart.v6.1" hidden="1">vacancies_state!$G$2:$H$17</definedName>
    <definedName name="_xlchart.v6.10" hidden="1">vacancies_state!$J$1</definedName>
    <definedName name="_xlchart.v6.11" hidden="1">vacancies_state!$J$2:$J$17</definedName>
    <definedName name="_xlchart.v6.2" hidden="1">vacancies_state!$I$1</definedName>
    <definedName name="_xlchart.v6.3" hidden="1">vacancies_state!$I$2:$I$17</definedName>
    <definedName name="_xlchart.v6.4" hidden="1">vacancies_state!$J$1</definedName>
    <definedName name="_xlchart.v6.5" hidden="1">vacancies_state!$J$2:$J$17</definedName>
    <definedName name="_xlchart.v6.6" hidden="1">vacancies_state!$G$1:$H$1</definedName>
    <definedName name="_xlchart.v6.7" hidden="1">vacancies_state!$G$2:$H$17</definedName>
    <definedName name="_xlchart.v6.8" hidden="1">vacancies_state!$I$1</definedName>
    <definedName name="_xlchart.v6.9" hidden="1">vacancies_state!$I$2:$I$17</definedName>
    <definedName name="Cash_Allowances_of_Firms_for_Malaysian_Employees_by_Sector_and_Job_Category" localSheetId="0">cash_allowance!$A$1:$K$25</definedName>
    <definedName name="JTM_TRAC_DURATN_OCC" localSheetId="1">job_duration!$A$1:$E$66</definedName>
    <definedName name="OTH_KSM_JTKSWK_FWE_WorkerApplied_by_Nationality_Occupation_Year" localSheetId="2">worker_nationality!$A$1:$D$69</definedName>
    <definedName name="Slicer_State">#N/A</definedName>
    <definedName name="Slicer_Type">#N/A</definedName>
    <definedName name="Slicer_Year">#N/A</definedName>
    <definedName name="Slicer_Year1">#N/A</definedName>
    <definedName name="Slicer_Year2">#N/A</definedName>
    <definedName name="Slicer_Year3">#N/A</definedName>
    <definedName name="Total_Registered_Employers_by_State__2010_2017" localSheetId="3">Employer_State!$A$1:$C$129</definedName>
    <definedName name="Total_Registered_Vacancies_by_Occupation__2010_2018" localSheetId="5">vacancies_occu!$A$1:$C$82</definedName>
    <definedName name="Total_Registered_Vacancies_by_State__2010_2018" localSheetId="6">state_vacancies_employer!$A$1:$C$136</definedName>
  </definedNames>
  <calcPr calcId="191029"/>
  <pivotCaches>
    <pivotCache cacheId="25" r:id="rId11"/>
    <pivotCache cacheId="26" r:id="rId12"/>
    <pivotCache cacheId="27" r:id="rId13"/>
    <pivotCache cacheId="28" r:id="rId14"/>
    <pivotCache cacheId="29" r:id="rId15"/>
    <pivotCache cacheId="30" r:id="rId16"/>
    <pivotCache cacheId="31" r:id="rId17"/>
    <pivotCache cacheId="32" r:id="rId18"/>
  </pivotCaches>
  <extLst>
    <ext xmlns:x14="http://schemas.microsoft.com/office/spreadsheetml/2009/9/main" uri="{BBE1A952-AA13-448e-AADC-164F8A28A991}">
      <x14:slicerCaches>
        <x14:slicerCache r:id="rId19"/>
        <x14:slicerCache r:id="rId20"/>
        <x14:slicerCache r:id="rId21"/>
        <x14:slicerCache r:id="rId22"/>
        <x14:slicerCache r:id="rId23"/>
        <x14:slicerCache r:id="rId2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3" i="12" l="1"/>
  <c r="F100" i="8"/>
  <c r="E60" i="8"/>
  <c r="B62" i="8"/>
  <c r="B61" i="8"/>
  <c r="E61" i="8"/>
  <c r="B60" i="8"/>
  <c r="B63" i="8"/>
  <c r="E62" i="8"/>
  <c r="N59" i="8"/>
  <c r="D8" i="8"/>
  <c r="G61" i="8" l="1"/>
  <c r="AB30"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2F6BD67-659F-B849-9EBA-1EAB70B044E2}" name="Cash Allowances of Firms for Malaysian Employees by Sector and Job Category" type="6" refreshedVersion="8" background="1" saveData="1">
    <textPr sourceFile="/Users/djoneeeeyyy/Downloads/Cash Allowances of Firms for Malaysian Employees by Sector and Job Category.csv" decimal="," thousands="." tab="0" comma="1">
      <textFields count="11">
        <textField/>
        <textField/>
        <textField/>
        <textField/>
        <textField/>
        <textField/>
        <textField/>
        <textField/>
        <textField/>
        <textField/>
        <textField/>
      </textFields>
    </textPr>
  </connection>
  <connection id="2" xr16:uid="{F8A3FCC6-7D30-AA4D-8C1A-C4C077D976CA}" name="JTM_TRAC_DURATN_OCC" type="6" refreshedVersion="8" background="1" saveData="1">
    <textPr sourceFile="/Users/djoneeeeyyy/Downloads/JTM_TRAC_DURATN_OCC.csv" decimal="," thousands="." tab="0" comma="1">
      <textFields count="5">
        <textField/>
        <textField/>
        <textField/>
        <textField/>
        <textField/>
      </textFields>
    </textPr>
  </connection>
  <connection id="3" xr16:uid="{4C647BD3-DE0F-B24A-AECB-E24A5849F0EF}" name="OTH-KSM-JTKSWK-FWE-WorkerApplied_by_Nationality_Occupation_Year" type="6" refreshedVersion="8" background="1" saveData="1">
    <textPr sourceFile="/Users/djoneeeeyyy/Downloads/OTH-KSM-JTKSWK-FWE-WorkerApplied_by_Nationality_Occupation_Year.csv" decimal="," thousands="." comma="1">
      <textFields count="4">
        <textField/>
        <textField/>
        <textField/>
        <textField/>
      </textFields>
    </textPr>
  </connection>
  <connection id="4" xr16:uid="{5DE993AD-987B-5045-B9BC-A4B700F2186D}" name="Total Registered Employers by State, 2010-2017" type="6" refreshedVersion="8" background="1" saveData="1">
    <textPr sourceFile="/Users/djoneeeeyyy/Downloads/Total Registered Employers by State, 2010-2017.csv" decimal="," thousands="." comma="1">
      <textFields count="3">
        <textField/>
        <textField/>
        <textField/>
      </textFields>
    </textPr>
  </connection>
  <connection id="5" xr16:uid="{2EB28FC8-F7EA-C343-BCB0-025530572BE1}" name="Total Registered Vacancies by Occupation, 2010-2018" type="6" refreshedVersion="8" background="1" saveData="1">
    <textPr sourceFile="/Users/djoneeeeyyy/Downloads/Total Registered Vacancies by Occupation, 2010-2018.csv" decimal="," thousands="." tab="0" comma="1">
      <textFields count="3">
        <textField/>
        <textField/>
        <textField/>
      </textFields>
    </textPr>
  </connection>
  <connection id="6" xr16:uid="{BAF0EFB4-4DFE-9D41-A91B-393475486A5F}" name="Total Registered Vacancies by State, 2010-201811" type="6" refreshedVersion="8" background="1" saveData="1">
    <textPr sourceFile="/Users/djoneeeeyyy/Downloads/Total Registered Vacancies by State, 2010-2018.csv" decimal="," thousands="." comma="1">
      <textFields count="3">
        <textField/>
        <textField/>
        <textField/>
      </textFields>
    </textPr>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6">
    <bk>
      <extLst>
        <ext uri="{3e2802c4-a4d2-4d8b-9148-e3be6c30e623}">
          <xlrd:rvb i="0"/>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14"/>
        </ext>
      </extLst>
    </bk>
    <bk>
      <extLst>
        <ext uri="{3e2802c4-a4d2-4d8b-9148-e3be6c30e623}">
          <xlrd:rvb i="60"/>
        </ext>
      </extLst>
    </bk>
    <bk>
      <extLst>
        <ext uri="{3e2802c4-a4d2-4d8b-9148-e3be6c30e623}">
          <xlrd:rvb i="61"/>
        </ext>
      </extLst>
    </bk>
  </futureMetadata>
  <valueMetadata count="16">
    <bk>
      <rc t="1" v="0"/>
    </bk>
    <bk>
      <rc t="1" v="1"/>
    </bk>
    <bk>
      <rc t="1" v="2"/>
    </bk>
    <bk>
      <rc t="1" v="3"/>
    </bk>
    <bk>
      <rc t="1" v="4"/>
    </bk>
    <bk>
      <rc t="1" v="5"/>
    </bk>
    <bk>
      <rc t="1" v="6"/>
    </bk>
    <bk>
      <rc t="1" v="7"/>
    </bk>
    <bk>
      <rc t="1" v="8"/>
    </bk>
    <bk>
      <rc t="1" v="9"/>
    </bk>
    <bk>
      <rc t="1" v="10"/>
    </bk>
    <bk>
      <rc t="1" v="11"/>
    </bk>
    <bk>
      <rc t="1" v="12"/>
    </bk>
    <bk>
      <rc t="1" v="13"/>
    </bk>
    <bk>
      <rc t="1" v="14"/>
    </bk>
    <bk>
      <rc t="1" v="15"/>
    </bk>
  </valueMetadata>
</metadata>
</file>

<file path=xl/sharedStrings.xml><?xml version="1.0" encoding="utf-8"?>
<sst xmlns="http://schemas.openxmlformats.org/spreadsheetml/2006/main" count="1766" uniqueCount="186">
  <si>
    <t>Cash Allowances of Firms for Malaysian Employees by Sector and Job Category</t>
  </si>
  <si>
    <t xml:space="preserve">† </t>
  </si>
  <si>
    <t xml:space="preserve">Managers </t>
  </si>
  <si>
    <t xml:space="preserve">Professionals </t>
  </si>
  <si>
    <t xml:space="preserve">Technicians &amp; Associate Professionals </t>
  </si>
  <si>
    <t xml:space="preserve">Clerical Support Workers </t>
  </si>
  <si>
    <t xml:space="preserve">Service and Sales Workers </t>
  </si>
  <si>
    <t xml:space="preserve">Skilled Agricultural, Forestry, Livestock &amp; Fishery Workers </t>
  </si>
  <si>
    <t xml:space="preserve">Craft &amp; Related Trades Workers </t>
  </si>
  <si>
    <t xml:space="preserve">Plant &amp; Machine Operators, &amp; Assemblers </t>
  </si>
  <si>
    <t xml:space="preserve">Elementary Occupations </t>
  </si>
  <si>
    <t xml:space="preserve">Total </t>
  </si>
  <si>
    <t xml:space="preserve">Agriculture, forestry &amp; fishing </t>
  </si>
  <si>
    <t xml:space="preserve">Mining &amp; quarrying </t>
  </si>
  <si>
    <t xml:space="preserve">Manufacturing </t>
  </si>
  <si>
    <t xml:space="preserve">Electricity, gas, steam &amp; air conditioning supply </t>
  </si>
  <si>
    <t xml:space="preserve">Water supply, sewerage, waste management &amp; remediation activities </t>
  </si>
  <si>
    <t xml:space="preserve">Construction </t>
  </si>
  <si>
    <t xml:space="preserve">Wholesale &amp; retail trade, repair of motor vehicles &amp; motorcycles </t>
  </si>
  <si>
    <t xml:space="preserve">Transportation &amp; storage </t>
  </si>
  <si>
    <t xml:space="preserve">Accommodation &amp; food service activities </t>
  </si>
  <si>
    <t xml:space="preserve">Information &amp; communication </t>
  </si>
  <si>
    <t xml:space="preserve">Financial &amp; insurance/takaful activities </t>
  </si>
  <si>
    <t xml:space="preserve">Real estate activities </t>
  </si>
  <si>
    <t xml:space="preserve">Professional, scientific &amp; technical activities </t>
  </si>
  <si>
    <t xml:space="preserve">Administrative &amp; support service activities </t>
  </si>
  <si>
    <t xml:space="preserve">Public administration &amp; defence, compulsory social security </t>
  </si>
  <si>
    <t xml:space="preserve">Education </t>
  </si>
  <si>
    <t xml:space="preserve">Human health &amp; social work activities </t>
  </si>
  <si>
    <t xml:space="preserve">Arts, entertainment &amp; recreation </t>
  </si>
  <si>
    <t xml:space="preserve">Other service activities </t>
  </si>
  <si>
    <t xml:space="preserve">Activities of households as employers </t>
  </si>
  <si>
    <t>Category</t>
  </si>
  <si>
    <t>Year</t>
  </si>
  <si>
    <t>Agency</t>
  </si>
  <si>
    <t>Occupation</t>
  </si>
  <si>
    <t>Duration_Employed</t>
  </si>
  <si>
    <t>Number_of_Students</t>
  </si>
  <si>
    <t>JABATAN TENAGA MANUSIA</t>
  </si>
  <si>
    <t>Eksekutif / Pengurusan</t>
  </si>
  <si>
    <t>1 - 2 bulan</t>
  </si>
  <si>
    <t>3 - 5 bulan</t>
  </si>
  <si>
    <t>6 - 9 bulan</t>
  </si>
  <si>
    <t>10 - 12 bulan</t>
  </si>
  <si>
    <t>&gt; 12 bulan</t>
  </si>
  <si>
    <t>Pengajar / PPLV</t>
  </si>
  <si>
    <t>Jurutera / Pembantu Jurutera</t>
  </si>
  <si>
    <t>Penyelia</t>
  </si>
  <si>
    <t>Juruteknik / Mekanik</t>
  </si>
  <si>
    <t>Operator / Pengendali Mesin</t>
  </si>
  <si>
    <t>Lain-Lain</t>
  </si>
  <si>
    <t>State</t>
  </si>
  <si>
    <t>Total</t>
  </si>
  <si>
    <t>Johor</t>
  </si>
  <si>
    <t>Kedah</t>
  </si>
  <si>
    <t>Kelantan</t>
  </si>
  <si>
    <t>Luar Negara</t>
  </si>
  <si>
    <t>Melaka</t>
  </si>
  <si>
    <t>Negeri Sembilan</t>
  </si>
  <si>
    <t>Pahang</t>
  </si>
  <si>
    <t>Perak</t>
  </si>
  <si>
    <t>Perlis</t>
  </si>
  <si>
    <t>Pulau Pinang</t>
  </si>
  <si>
    <t>Sabah</t>
  </si>
  <si>
    <t>Sarawak</t>
  </si>
  <si>
    <t>Selangor</t>
  </si>
  <si>
    <t>Terengganu</t>
  </si>
  <si>
    <t>Wilayah Persekutuan Kuala Lumpur</t>
  </si>
  <si>
    <t>Wilayah Persekutuan Labuan</t>
  </si>
  <si>
    <t>Wilayah Persekutuan Putrajaya</t>
  </si>
  <si>
    <t>Pelbagai Negeri</t>
  </si>
  <si>
    <t>year</t>
  </si>
  <si>
    <t>nationality</t>
  </si>
  <si>
    <t>work_approved</t>
  </si>
  <si>
    <t>PEKERJA MAHIR PERTANIAN, PERHUTANAN, DAN PERIKANAN</t>
  </si>
  <si>
    <t>Indonesia</t>
  </si>
  <si>
    <t>OPERATOR LOJI DAN MESIN PEMASANG</t>
  </si>
  <si>
    <t>PEKERJAAN ASAS</t>
  </si>
  <si>
    <t>Fiji</t>
  </si>
  <si>
    <t>Maldives</t>
  </si>
  <si>
    <t>Bangladesh</t>
  </si>
  <si>
    <t>Myanmar</t>
  </si>
  <si>
    <t>PROFESIONAL</t>
  </si>
  <si>
    <t>China</t>
  </si>
  <si>
    <t>PEKERJA PERKHIDMATAN DAN JUALAN</t>
  </si>
  <si>
    <t>Antartica</t>
  </si>
  <si>
    <t>Korea, Democratic People's Republic Of</t>
  </si>
  <si>
    <t>India</t>
  </si>
  <si>
    <t>Pakistan</t>
  </si>
  <si>
    <t>Vietnam</t>
  </si>
  <si>
    <t>JURUTEKNIK DAN PROFESIONAL BERSEKUTU</t>
  </si>
  <si>
    <t>Oman</t>
  </si>
  <si>
    <t>Australia</t>
  </si>
  <si>
    <t>Jamaica</t>
  </si>
  <si>
    <t>PENGURUS</t>
  </si>
  <si>
    <t>Malaysia</t>
  </si>
  <si>
    <t>Nepal</t>
  </si>
  <si>
    <t>Korea, Republic Of</t>
  </si>
  <si>
    <t>Anguilla</t>
  </si>
  <si>
    <t>Bahrain</t>
  </si>
  <si>
    <t>Afghanistan</t>
  </si>
  <si>
    <t>Cambodia</t>
  </si>
  <si>
    <t>Spain</t>
  </si>
  <si>
    <t>PEKERJA KEMAHIRAN DAN PEKERJA PERTUKANGAN YANG BERKAITAN</t>
  </si>
  <si>
    <t>Philippines</t>
  </si>
  <si>
    <t>Thailand</t>
  </si>
  <si>
    <t>Managers</t>
  </si>
  <si>
    <t>Professionals</t>
  </si>
  <si>
    <t>Technician and Associate Professionals</t>
  </si>
  <si>
    <t>Clerical Support Workers</t>
  </si>
  <si>
    <t>Service and Sales Workers</t>
  </si>
  <si>
    <t>Skilled Agricultural, Forestry and Fishery Workers</t>
  </si>
  <si>
    <t>Craft and related Trades Workers</t>
  </si>
  <si>
    <t>Plant and Machine-Operators and Assemblers</t>
  </si>
  <si>
    <t>Elementary Occupations</t>
  </si>
  <si>
    <t>Row Labels</t>
  </si>
  <si>
    <t>Grand Total</t>
  </si>
  <si>
    <t>Column Labels</t>
  </si>
  <si>
    <t>Sum of Total</t>
  </si>
  <si>
    <t>Type</t>
  </si>
  <si>
    <t>Vacancies</t>
  </si>
  <si>
    <t>Employer</t>
  </si>
  <si>
    <t>2017 Total</t>
  </si>
  <si>
    <t>Yearly Job Vacancies For Each State</t>
  </si>
  <si>
    <t>Vacancies  By Each Sector</t>
  </si>
  <si>
    <t>Sum of work_approved</t>
  </si>
  <si>
    <t>Malacca</t>
  </si>
  <si>
    <t>Penang</t>
  </si>
  <si>
    <t>Kuala Lumpur</t>
  </si>
  <si>
    <t>Labuan</t>
  </si>
  <si>
    <t>Putrajaya</t>
  </si>
  <si>
    <t>Work Line</t>
  </si>
  <si>
    <t>Sum of Number_of_Students</t>
  </si>
  <si>
    <t>Average of Number_of_Students</t>
  </si>
  <si>
    <t xml:space="preserve">2010-2011 EMPLOYER GROWTH </t>
  </si>
  <si>
    <t>2012-2013 EMPLOYER GROWTH</t>
  </si>
  <si>
    <t>2011-2012 EMPLOYER GROWTH</t>
  </si>
  <si>
    <t>2013-2014 EMPLOYER GROWTH</t>
  </si>
  <si>
    <r>
      <t>Jumlah</t>
    </r>
    <r>
      <rPr>
        <b/>
        <vertAlign val="superscript"/>
        <sz val="11"/>
        <rFont val="Franklin Gothic Book"/>
        <family val="2"/>
      </rPr>
      <t>2</t>
    </r>
    <r>
      <rPr>
        <b/>
        <sz val="11"/>
        <rFont val="Franklin Gothic Book"/>
        <family val="2"/>
      </rPr>
      <t xml:space="preserve">                     </t>
    </r>
  </si>
  <si>
    <t xml:space="preserve">UPSR/UPSRA atau yang  setaraf                                       </t>
  </si>
  <si>
    <t xml:space="preserve">PT3/PMR/SRP/
LCE/SRA atau yang setaraf                                             </t>
  </si>
  <si>
    <t xml:space="preserve">SPM atau yang setaraf                                    </t>
  </si>
  <si>
    <t xml:space="preserve">STPM atau yang setaraf                                     </t>
  </si>
  <si>
    <r>
      <t>Sijil</t>
    </r>
    <r>
      <rPr>
        <b/>
        <vertAlign val="superscript"/>
        <sz val="11"/>
        <rFont val="Franklin Gothic Book"/>
        <family val="2"/>
      </rPr>
      <t>3</t>
    </r>
    <r>
      <rPr>
        <b/>
        <sz val="11"/>
        <rFont val="Franklin Gothic Book"/>
        <family val="2"/>
      </rPr>
      <t xml:space="preserve">             </t>
    </r>
  </si>
  <si>
    <t>Diploma</t>
  </si>
  <si>
    <t xml:space="preserve">Ijazah </t>
  </si>
  <si>
    <r>
      <t>Sijil agama</t>
    </r>
    <r>
      <rPr>
        <b/>
        <vertAlign val="superscript"/>
        <sz val="11"/>
        <rFont val="Franklin Gothic Book"/>
        <family val="2"/>
      </rPr>
      <t>4</t>
    </r>
    <r>
      <rPr>
        <b/>
        <sz val="11"/>
        <rFont val="Franklin Gothic Book"/>
        <family val="2"/>
      </rPr>
      <t xml:space="preserve">               </t>
    </r>
  </si>
  <si>
    <t xml:space="preserve">Tiada sijil                              </t>
  </si>
  <si>
    <t xml:space="preserve">Tidak berkenaan               </t>
  </si>
  <si>
    <t>UPSR/UPSRA or equivalent</t>
  </si>
  <si>
    <t>PT3/PMR/SRP/LCE/
SRA or equivalent</t>
  </si>
  <si>
    <t>SPM or equivalent</t>
  </si>
  <si>
    <t>STPM or equivalent</t>
  </si>
  <si>
    <t>Certificate</t>
  </si>
  <si>
    <t>Degree</t>
  </si>
  <si>
    <r>
      <rPr>
        <i/>
        <sz val="11"/>
        <rFont val="Franklin Gothic Book"/>
        <family val="2"/>
      </rPr>
      <t>Religious certificate</t>
    </r>
    <r>
      <rPr>
        <i/>
        <vertAlign val="superscript"/>
        <sz val="11"/>
        <rFont val="Franklin Gothic Book"/>
        <family val="2"/>
      </rPr>
      <t xml:space="preserve"> </t>
    </r>
  </si>
  <si>
    <r>
      <rPr>
        <i/>
        <sz val="11"/>
        <rFont val="Franklin Gothic Book"/>
        <family val="2"/>
      </rPr>
      <t xml:space="preserve">No certificate    </t>
    </r>
    <r>
      <rPr>
        <b/>
        <sz val="11"/>
        <rFont val="Franklin Gothic Book"/>
        <family val="2"/>
      </rPr>
      <t xml:space="preserve">  </t>
    </r>
  </si>
  <si>
    <t>Not applicable</t>
  </si>
  <si>
    <t>-</t>
  </si>
  <si>
    <t xml:space="preserve"> Year</t>
  </si>
  <si>
    <t xml:space="preserve">Tahun        </t>
  </si>
  <si>
    <t xml:space="preserve">Sum of Sijil3             </t>
  </si>
  <si>
    <t xml:space="preserve">Sum of Ijazah </t>
  </si>
  <si>
    <t xml:space="preserve">Sum of SPM atau yang setaraf                                    </t>
  </si>
  <si>
    <t>2014-2015 EMPLOYER GROWTH</t>
  </si>
  <si>
    <t>2015-2016 EMPLOYER GROWTH</t>
  </si>
  <si>
    <t>2016-2017 EMPLOYER GROWTH</t>
  </si>
  <si>
    <t>AVERAGE EMPLOYER GROWTH</t>
  </si>
  <si>
    <t>PERCENTAGE OF SPM HOLDER FROM OVERALL WORKFORCE</t>
  </si>
  <si>
    <t>By 2021</t>
  </si>
  <si>
    <t>of employees are SPM holders</t>
  </si>
  <si>
    <t>Ratio Vac/Emp</t>
  </si>
  <si>
    <t>EMPLOYER-VACANCIES RATIO</t>
  </si>
  <si>
    <t>BUSINESS GROWTH TABLE</t>
  </si>
  <si>
    <t>AVERAGE EMPLOYEE:VACANCIES RATIO</t>
  </si>
  <si>
    <t>The Average Business Growth</t>
  </si>
  <si>
    <t>2010-2017</t>
  </si>
  <si>
    <t>with notable positive growth in</t>
  </si>
  <si>
    <t xml:space="preserve"> 2011, 2015 &amp; 2017</t>
  </si>
  <si>
    <t>2010 Total</t>
  </si>
  <si>
    <t>2011 Total</t>
  </si>
  <si>
    <t>2012 Total</t>
  </si>
  <si>
    <t>2013 Total</t>
  </si>
  <si>
    <t>2014 Total</t>
  </si>
  <si>
    <t>2015 Total</t>
  </si>
  <si>
    <t>2016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</si>
</sst>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00"/>
  </numFmts>
  <fonts count="19">
    <font>
      <sz val="12"/>
      <color theme="1"/>
      <name val="Calibri"/>
      <family val="2"/>
      <scheme val="minor"/>
    </font>
    <font>
      <b/>
      <sz val="12"/>
      <color theme="0"/>
      <name val="Calibri"/>
      <family val="2"/>
      <scheme val="minor"/>
    </font>
    <font>
      <b/>
      <sz val="16"/>
      <color theme="1"/>
      <name val="Calibri"/>
      <family val="2"/>
      <scheme val="minor"/>
    </font>
    <font>
      <b/>
      <sz val="36"/>
      <color theme="1"/>
      <name val="Calibri"/>
      <family val="2"/>
      <scheme val="minor"/>
    </font>
    <font>
      <sz val="12"/>
      <color theme="1"/>
      <name val="Calibri"/>
      <family val="2"/>
      <scheme val="minor"/>
    </font>
    <font>
      <sz val="11"/>
      <name val="Franklin Gothic Book"/>
      <family val="2"/>
    </font>
    <font>
      <b/>
      <sz val="11"/>
      <name val="Franklin Gothic Book"/>
      <family val="2"/>
    </font>
    <font>
      <i/>
      <sz val="11"/>
      <name val="Franklin Gothic Book"/>
      <family val="2"/>
    </font>
    <font>
      <b/>
      <vertAlign val="superscript"/>
      <sz val="11"/>
      <name val="Franklin Gothic Book"/>
      <family val="2"/>
    </font>
    <font>
      <sz val="10"/>
      <name val="Arial"/>
      <family val="2"/>
    </font>
    <font>
      <i/>
      <vertAlign val="superscript"/>
      <sz val="11"/>
      <name val="Franklin Gothic Book"/>
      <family val="2"/>
    </font>
    <font>
      <sz val="8"/>
      <name val="Calibri"/>
      <family val="2"/>
      <scheme val="minor"/>
    </font>
    <font>
      <sz val="24"/>
      <color theme="4" tint="-0.249977111117893"/>
      <name val="Aharoni Bold"/>
    </font>
    <font>
      <sz val="20"/>
      <color theme="4" tint="-0.249977111117893"/>
      <name val="Aharoni Bold"/>
    </font>
    <font>
      <sz val="36"/>
      <color theme="4" tint="-0.249977111117893"/>
      <name val="Aharoni Bold"/>
    </font>
    <font>
      <sz val="24"/>
      <color theme="4" tint="-0.249977111117893"/>
      <name val="Baloo Da Regular"/>
    </font>
    <font>
      <sz val="48"/>
      <color rgb="FFFF0000"/>
      <name val="Baloo Da Regular"/>
    </font>
    <font>
      <sz val="48"/>
      <color theme="9" tint="-0.249977111117893"/>
      <name val="Baloo Da Regular"/>
    </font>
    <font>
      <sz val="28"/>
      <color theme="4" tint="-0.249977111117893"/>
      <name val="Baloo Da Regular"/>
    </font>
  </fonts>
  <fills count="10">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4" tint="0.79998168889431442"/>
        <bgColor theme="4" tint="0.79998168889431442"/>
      </patternFill>
    </fill>
    <fill>
      <patternFill patternType="solid">
        <fgColor theme="8" tint="0.79998168889431442"/>
        <bgColor indexed="64"/>
      </patternFill>
    </fill>
    <fill>
      <patternFill patternType="solid">
        <fgColor theme="4"/>
        <bgColor theme="4"/>
      </patternFill>
    </fill>
    <fill>
      <patternFill patternType="solid">
        <fgColor theme="0"/>
        <bgColor indexed="64"/>
      </patternFill>
    </fill>
    <fill>
      <patternFill patternType="solid">
        <fgColor theme="4" tint="0.59999389629810485"/>
        <bgColor indexed="64"/>
      </patternFill>
    </fill>
    <fill>
      <patternFill patternType="solid">
        <fgColor theme="4" tint="0.39997558519241921"/>
        <bgColor indexed="64"/>
      </patternFill>
    </fill>
  </fills>
  <borders count="11">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medium">
        <color indexed="64"/>
      </left>
      <right/>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s>
  <cellStyleXfs count="4">
    <xf numFmtId="0" fontId="0" fillId="0" borderId="0"/>
    <xf numFmtId="43" fontId="4" fillId="0" borderId="0" applyFont="0" applyFill="0" applyBorder="0" applyAlignment="0" applyProtection="0"/>
    <xf numFmtId="9" fontId="4" fillId="0" borderId="0" applyFont="0" applyFill="0" applyBorder="0" applyAlignment="0" applyProtection="0"/>
    <xf numFmtId="0" fontId="9" fillId="0" borderId="0"/>
  </cellStyleXfs>
  <cellXfs count="70">
    <xf numFmtId="0" fontId="0" fillId="0" borderId="0" xfId="0"/>
    <xf numFmtId="0" fontId="0" fillId="2" borderId="0" xfId="0" applyFill="1" applyAlignment="1">
      <alignment horizontal="center"/>
    </xf>
    <xf numFmtId="0" fontId="0" fillId="3" borderId="0" xfId="0" applyFill="1"/>
    <xf numFmtId="0" fontId="0" fillId="0" borderId="0" xfId="0" pivotButton="1"/>
    <xf numFmtId="0" fontId="0" fillId="0" borderId="0" xfId="0" applyAlignment="1">
      <alignment horizontal="left"/>
    </xf>
    <xf numFmtId="0" fontId="1" fillId="6" borderId="1" xfId="0" applyFont="1" applyFill="1" applyBorder="1"/>
    <xf numFmtId="0" fontId="1" fillId="6" borderId="2" xfId="0" applyFont="1" applyFill="1" applyBorder="1"/>
    <xf numFmtId="0" fontId="1" fillId="6" borderId="3" xfId="0" applyFont="1" applyFill="1" applyBorder="1"/>
    <xf numFmtId="0" fontId="0" fillId="4" borderId="1" xfId="0" applyFill="1" applyBorder="1"/>
    <xf numFmtId="0" fontId="0" fillId="4" borderId="2" xfId="0" applyFill="1" applyBorder="1"/>
    <xf numFmtId="0" fontId="0" fillId="4" borderId="3" xfId="0" applyFill="1" applyBorder="1"/>
    <xf numFmtId="0" fontId="0" fillId="0" borderId="1" xfId="0" applyBorder="1"/>
    <xf numFmtId="0" fontId="0" fillId="0" borderId="2" xfId="0" applyBorder="1"/>
    <xf numFmtId="0" fontId="0" fillId="0" borderId="3" xfId="0" applyBorder="1"/>
    <xf numFmtId="0" fontId="3" fillId="0" borderId="0" xfId="0" applyFont="1"/>
    <xf numFmtId="2" fontId="0" fillId="0" borderId="0" xfId="0" applyNumberFormat="1"/>
    <xf numFmtId="0" fontId="6" fillId="7" borderId="5" xfId="0" applyFont="1" applyFill="1" applyBorder="1" applyAlignment="1">
      <alignment horizontal="center" wrapText="1"/>
    </xf>
    <xf numFmtId="2" fontId="6" fillId="7" borderId="5" xfId="0" applyNumberFormat="1" applyFont="1" applyFill="1" applyBorder="1" applyAlignment="1">
      <alignment horizontal="center" wrapText="1"/>
    </xf>
    <xf numFmtId="0" fontId="6" fillId="7" borderId="5" xfId="3" applyFont="1" applyFill="1" applyBorder="1" applyAlignment="1">
      <alignment horizontal="center"/>
    </xf>
    <xf numFmtId="2" fontId="6" fillId="7" borderId="5" xfId="3" applyNumberFormat="1" applyFont="1" applyFill="1" applyBorder="1" applyAlignment="1">
      <alignment horizontal="center" wrapText="1"/>
    </xf>
    <xf numFmtId="0" fontId="6" fillId="7" borderId="5" xfId="3" applyFont="1" applyFill="1" applyBorder="1" applyAlignment="1">
      <alignment horizontal="center" wrapText="1"/>
    </xf>
    <xf numFmtId="0" fontId="7" fillId="7" borderId="6" xfId="0" applyFont="1" applyFill="1" applyBorder="1" applyAlignment="1">
      <alignment horizontal="center" vertical="top" wrapText="1"/>
    </xf>
    <xf numFmtId="2" fontId="7" fillId="7" borderId="6" xfId="0" applyNumberFormat="1" applyFont="1" applyFill="1" applyBorder="1" applyAlignment="1">
      <alignment horizontal="center" vertical="top" wrapText="1"/>
    </xf>
    <xf numFmtId="0" fontId="5" fillId="7" borderId="6" xfId="3" applyFont="1" applyFill="1" applyBorder="1" applyAlignment="1">
      <alignment horizontal="center" vertical="top"/>
    </xf>
    <xf numFmtId="2" fontId="7" fillId="7" borderId="6" xfId="3" applyNumberFormat="1" applyFont="1" applyFill="1" applyBorder="1" applyAlignment="1">
      <alignment horizontal="center" vertical="top" wrapText="1"/>
    </xf>
    <xf numFmtId="0" fontId="6" fillId="7" borderId="6" xfId="3" applyFont="1" applyFill="1" applyBorder="1" applyAlignment="1">
      <alignment horizontal="center" vertical="top" wrapText="1"/>
    </xf>
    <xf numFmtId="0" fontId="5" fillId="7" borderId="4" xfId="0" applyFont="1" applyFill="1" applyBorder="1" applyAlignment="1">
      <alignment horizontal="left" indent="1"/>
    </xf>
    <xf numFmtId="164" fontId="6" fillId="7" borderId="7" xfId="0" applyNumberFormat="1" applyFont="1" applyFill="1" applyBorder="1" applyAlignment="1">
      <alignment horizontal="right" wrapText="1" indent="1"/>
    </xf>
    <xf numFmtId="164" fontId="5" fillId="7" borderId="0" xfId="0" applyNumberFormat="1" applyFont="1" applyFill="1" applyAlignment="1">
      <alignment horizontal="center" wrapText="1"/>
    </xf>
    <xf numFmtId="164" fontId="5" fillId="7" borderId="0" xfId="0" applyNumberFormat="1" applyFont="1" applyFill="1" applyAlignment="1">
      <alignment horizontal="right" wrapText="1" indent="4"/>
    </xf>
    <xf numFmtId="164" fontId="5" fillId="7" borderId="0" xfId="0" applyNumberFormat="1" applyFont="1" applyFill="1" applyAlignment="1">
      <alignment horizontal="right" wrapText="1" indent="1"/>
    </xf>
    <xf numFmtId="164" fontId="5" fillId="7" borderId="0" xfId="0" applyNumberFormat="1" applyFont="1" applyFill="1" applyAlignment="1">
      <alignment horizontal="right" indent="1"/>
    </xf>
    <xf numFmtId="164" fontId="5" fillId="7" borderId="0" xfId="0" applyNumberFormat="1" applyFont="1" applyFill="1" applyAlignment="1">
      <alignment horizontal="right" indent="3"/>
    </xf>
    <xf numFmtId="164" fontId="5" fillId="7" borderId="0" xfId="0" applyNumberFormat="1" applyFont="1" applyFill="1" applyAlignment="1">
      <alignment horizontal="right" wrapText="1" indent="3"/>
    </xf>
    <xf numFmtId="164" fontId="6" fillId="7" borderId="7" xfId="1" applyNumberFormat="1" applyFont="1" applyFill="1" applyBorder="1" applyAlignment="1">
      <alignment horizontal="right" wrapText="1" indent="1"/>
    </xf>
    <xf numFmtId="164" fontId="5" fillId="7" borderId="0" xfId="1" applyNumberFormat="1" applyFont="1" applyFill="1" applyBorder="1" applyAlignment="1">
      <alignment horizontal="right" indent="4"/>
    </xf>
    <xf numFmtId="164" fontId="6" fillId="7" borderId="7" xfId="1" applyNumberFormat="1" applyFont="1" applyFill="1" applyBorder="1" applyAlignment="1">
      <alignment horizontal="right" indent="1"/>
    </xf>
    <xf numFmtId="164" fontId="5" fillId="7" borderId="0" xfId="0" applyNumberFormat="1" applyFont="1" applyFill="1" applyAlignment="1">
      <alignment horizontal="right" indent="4"/>
    </xf>
    <xf numFmtId="164" fontId="5" fillId="7" borderId="0" xfId="0" applyNumberFormat="1" applyFont="1" applyFill="1" applyAlignment="1">
      <alignment horizontal="right" indent="2"/>
    </xf>
    <xf numFmtId="164" fontId="5" fillId="7" borderId="0" xfId="1" applyNumberFormat="1" applyFont="1" applyFill="1" applyBorder="1" applyAlignment="1">
      <alignment horizontal="center" wrapText="1"/>
    </xf>
    <xf numFmtId="164" fontId="5" fillId="7" borderId="0" xfId="1" applyNumberFormat="1" applyFont="1" applyFill="1" applyBorder="1" applyAlignment="1">
      <alignment horizontal="right" wrapText="1" indent="4"/>
    </xf>
    <xf numFmtId="0" fontId="5" fillId="7" borderId="0" xfId="0" applyFont="1" applyFill="1" applyAlignment="1">
      <alignment horizontal="left" indent="1"/>
    </xf>
    <xf numFmtId="0" fontId="5" fillId="7" borderId="0" xfId="0" applyFont="1" applyFill="1" applyAlignment="1">
      <alignment horizontal="left" wrapText="1" indent="1"/>
    </xf>
    <xf numFmtId="0" fontId="6" fillId="7" borderId="7" xfId="3" applyFont="1" applyFill="1" applyBorder="1" applyAlignment="1">
      <alignment horizontal="center" wrapText="1"/>
    </xf>
    <xf numFmtId="0" fontId="7" fillId="7" borderId="8" xfId="3" applyFont="1" applyFill="1" applyBorder="1" applyAlignment="1">
      <alignment horizontal="center" vertical="top" wrapText="1"/>
    </xf>
    <xf numFmtId="0" fontId="5" fillId="7" borderId="9" xfId="0" applyFont="1" applyFill="1" applyBorder="1" applyAlignment="1">
      <alignment horizontal="left" vertical="center" wrapText="1" indent="1"/>
    </xf>
    <xf numFmtId="0" fontId="5" fillId="7" borderId="10" xfId="0" applyFont="1" applyFill="1" applyBorder="1" applyAlignment="1">
      <alignment horizontal="left" vertical="center" wrapText="1" indent="1"/>
    </xf>
    <xf numFmtId="9" fontId="0" fillId="0" borderId="0" xfId="2" applyFont="1"/>
    <xf numFmtId="0" fontId="0" fillId="0" borderId="0" xfId="0" applyAlignment="1">
      <alignment vertical="center"/>
    </xf>
    <xf numFmtId="0" fontId="2" fillId="0" borderId="0" xfId="0" applyFont="1"/>
    <xf numFmtId="0" fontId="0" fillId="5" borderId="0" xfId="0" applyFill="1" applyAlignment="1">
      <alignment horizontal="left"/>
    </xf>
    <xf numFmtId="2" fontId="0" fillId="5" borderId="0" xfId="0" applyNumberFormat="1" applyFill="1"/>
    <xf numFmtId="0" fontId="0" fillId="5" borderId="0" xfId="0" applyFill="1"/>
    <xf numFmtId="165" fontId="0" fillId="5" borderId="0" xfId="0" applyNumberFormat="1" applyFill="1"/>
    <xf numFmtId="165" fontId="0" fillId="9" borderId="0" xfId="0" applyNumberFormat="1" applyFill="1"/>
    <xf numFmtId="0" fontId="12" fillId="0" borderId="0" xfId="0" applyFont="1" applyAlignment="1">
      <alignment vertical="center"/>
    </xf>
    <xf numFmtId="9" fontId="13" fillId="0" borderId="0" xfId="0" applyNumberFormat="1" applyFont="1" applyAlignment="1">
      <alignment vertical="center"/>
    </xf>
    <xf numFmtId="0" fontId="2" fillId="5" borderId="0" xfId="0" applyFont="1" applyFill="1" applyAlignment="1">
      <alignment horizontal="center"/>
    </xf>
    <xf numFmtId="0" fontId="2" fillId="8" borderId="0" xfId="0" applyFont="1" applyFill="1" applyAlignment="1">
      <alignment horizontal="center"/>
    </xf>
    <xf numFmtId="0" fontId="0" fillId="8" borderId="0" xfId="0" applyFill="1" applyAlignment="1">
      <alignment horizontal="center"/>
    </xf>
    <xf numFmtId="0" fontId="0" fillId="5" borderId="0" xfId="0" applyFill="1" applyAlignment="1">
      <alignment horizontal="center"/>
    </xf>
    <xf numFmtId="0" fontId="15" fillId="0" borderId="0" xfId="0" applyFont="1" applyAlignment="1">
      <alignment horizontal="center" vertical="center"/>
    </xf>
    <xf numFmtId="0" fontId="18" fillId="0" borderId="0" xfId="0" applyFont="1" applyAlignment="1">
      <alignment horizontal="center" vertical="center"/>
    </xf>
    <xf numFmtId="9" fontId="12" fillId="0" borderId="0" xfId="0" applyNumberFormat="1" applyFont="1" applyAlignment="1">
      <alignment horizontal="center" vertical="center"/>
    </xf>
    <xf numFmtId="9" fontId="17" fillId="0" borderId="0" xfId="0" applyNumberFormat="1" applyFont="1" applyAlignment="1">
      <alignment horizontal="center" vertical="center"/>
    </xf>
    <xf numFmtId="2" fontId="16" fillId="0" borderId="0" xfId="0" applyNumberFormat="1" applyFont="1" applyAlignment="1">
      <alignment horizontal="center" vertical="center"/>
    </xf>
    <xf numFmtId="0" fontId="12" fillId="0" borderId="0" xfId="0" applyFont="1" applyAlignment="1">
      <alignment horizontal="center" vertical="center"/>
    </xf>
    <xf numFmtId="0" fontId="14" fillId="0" borderId="0" xfId="0" applyFont="1" applyAlignment="1">
      <alignment horizontal="center" vertical="center"/>
    </xf>
    <xf numFmtId="0" fontId="13" fillId="0" borderId="0" xfId="0" applyFont="1" applyAlignment="1">
      <alignment horizontal="center" vertical="center"/>
    </xf>
    <xf numFmtId="0" fontId="0" fillId="0" borderId="0" xfId="0" applyNumberFormat="1"/>
  </cellXfs>
  <cellStyles count="4">
    <cellStyle name="Comma" xfId="1" builtinId="3"/>
    <cellStyle name="Normal" xfId="0" builtinId="0"/>
    <cellStyle name="Normal_18.Jadual A3.20,1.8,2.5" xfId="3" xr:uid="{62E84E95-49EB-0F44-8621-6DDAEE29C75E}"/>
    <cellStyle name="Percent" xfId="2" builtinId="5"/>
  </cellStyles>
  <dxfs count="26">
    <dxf>
      <font>
        <b val="0"/>
        <i val="0"/>
        <strike val="0"/>
        <condense val="0"/>
        <extend val="0"/>
        <outline val="0"/>
        <shadow val="0"/>
        <u val="none"/>
        <vertAlign val="baseline"/>
        <sz val="11"/>
        <color auto="1"/>
        <name val="Franklin Gothic Book"/>
        <family val="2"/>
        <scheme val="none"/>
      </font>
      <numFmt numFmtId="164" formatCode="#,##0.0"/>
      <fill>
        <patternFill patternType="solid">
          <fgColor indexed="64"/>
          <bgColor theme="0"/>
        </patternFill>
      </fill>
      <alignment horizontal="right" vertical="bottom" textRotation="0" wrapText="1" indent="1" justifyLastLine="0" shrinkToFit="0" readingOrder="0"/>
      <border diagonalUp="0" diagonalDown="0" outline="0">
        <left/>
        <right/>
        <top/>
        <bottom/>
      </border>
    </dxf>
    <dxf>
      <font>
        <b val="0"/>
        <i val="0"/>
        <strike val="0"/>
        <condense val="0"/>
        <extend val="0"/>
        <outline val="0"/>
        <shadow val="0"/>
        <u val="none"/>
        <vertAlign val="baseline"/>
        <sz val="11"/>
        <color auto="1"/>
        <name val="Franklin Gothic Book"/>
        <family val="2"/>
        <scheme val="none"/>
      </font>
      <numFmt numFmtId="164" formatCode="#,##0.0"/>
      <fill>
        <patternFill patternType="solid">
          <fgColor indexed="64"/>
          <bgColor theme="0"/>
        </patternFill>
      </fill>
      <alignment horizontal="right" vertical="bottom" textRotation="0" wrapText="1" indent="1" justifyLastLine="0" shrinkToFit="0" readingOrder="0"/>
    </dxf>
    <dxf>
      <font>
        <b val="0"/>
        <i val="0"/>
        <strike val="0"/>
        <condense val="0"/>
        <extend val="0"/>
        <outline val="0"/>
        <shadow val="0"/>
        <u val="none"/>
        <vertAlign val="baseline"/>
        <sz val="11"/>
        <color auto="1"/>
        <name val="Franklin Gothic Book"/>
        <family val="2"/>
        <scheme val="none"/>
      </font>
      <numFmt numFmtId="164" formatCode="#,##0.0"/>
      <fill>
        <patternFill patternType="solid">
          <fgColor indexed="64"/>
          <bgColor theme="0"/>
        </patternFill>
      </fill>
      <alignment horizontal="right" vertical="bottom" textRotation="0" wrapText="1" indent="1" justifyLastLine="0" shrinkToFit="0" readingOrder="0"/>
      <border diagonalUp="0" diagonalDown="0" outline="0">
        <left/>
        <right/>
        <top/>
        <bottom/>
      </border>
    </dxf>
    <dxf>
      <font>
        <b val="0"/>
        <i val="0"/>
        <strike val="0"/>
        <condense val="0"/>
        <extend val="0"/>
        <outline val="0"/>
        <shadow val="0"/>
        <u val="none"/>
        <vertAlign val="baseline"/>
        <sz val="11"/>
        <color auto="1"/>
        <name val="Franklin Gothic Book"/>
        <family val="2"/>
        <scheme val="none"/>
      </font>
      <numFmt numFmtId="164" formatCode="#,##0.0"/>
      <fill>
        <patternFill patternType="solid">
          <fgColor indexed="64"/>
          <bgColor theme="0"/>
        </patternFill>
      </fill>
      <alignment horizontal="right" vertical="bottom" textRotation="0" wrapText="1" indent="1" justifyLastLine="0" shrinkToFit="0" readingOrder="0"/>
    </dxf>
    <dxf>
      <font>
        <b val="0"/>
        <i val="0"/>
        <strike val="0"/>
        <condense val="0"/>
        <extend val="0"/>
        <outline val="0"/>
        <shadow val="0"/>
        <u val="none"/>
        <vertAlign val="baseline"/>
        <sz val="11"/>
        <color auto="1"/>
        <name val="Franklin Gothic Book"/>
        <family val="2"/>
        <scheme val="none"/>
      </font>
      <numFmt numFmtId="164" formatCode="#,##0.0"/>
      <fill>
        <patternFill patternType="solid">
          <fgColor indexed="64"/>
          <bgColor theme="0"/>
        </patternFill>
      </fill>
      <alignment horizontal="right" vertical="bottom" textRotation="0" wrapText="1" indent="3" justifyLastLine="0" shrinkToFit="0" readingOrder="0"/>
      <border diagonalUp="0" diagonalDown="0" outline="0">
        <left/>
        <right/>
        <top/>
        <bottom/>
      </border>
    </dxf>
    <dxf>
      <font>
        <b val="0"/>
        <i val="0"/>
        <strike val="0"/>
        <condense val="0"/>
        <extend val="0"/>
        <outline val="0"/>
        <shadow val="0"/>
        <u val="none"/>
        <vertAlign val="baseline"/>
        <sz val="11"/>
        <color auto="1"/>
        <name val="Franklin Gothic Book"/>
        <family val="2"/>
        <scheme val="none"/>
      </font>
      <numFmt numFmtId="164" formatCode="#,##0.0"/>
      <fill>
        <patternFill patternType="solid">
          <fgColor indexed="64"/>
          <bgColor theme="0"/>
        </patternFill>
      </fill>
      <alignment horizontal="right" vertical="bottom" textRotation="0" wrapText="1" indent="3" justifyLastLine="0" shrinkToFit="0" readingOrder="0"/>
    </dxf>
    <dxf>
      <font>
        <b val="0"/>
        <i val="0"/>
        <strike val="0"/>
        <condense val="0"/>
        <extend val="0"/>
        <outline val="0"/>
        <shadow val="0"/>
        <u val="none"/>
        <vertAlign val="baseline"/>
        <sz val="11"/>
        <color auto="1"/>
        <name val="Franklin Gothic Book"/>
        <family val="2"/>
        <scheme val="none"/>
      </font>
      <numFmt numFmtId="164" formatCode="#,##0.0"/>
      <fill>
        <patternFill patternType="solid">
          <fgColor indexed="64"/>
          <bgColor theme="0"/>
        </patternFill>
      </fill>
      <alignment horizontal="right" vertical="bottom" textRotation="0" wrapText="0" indent="1" justifyLastLine="0" shrinkToFit="0" readingOrder="0"/>
      <border diagonalUp="0" diagonalDown="0" outline="0">
        <left/>
        <right/>
        <top/>
        <bottom/>
      </border>
    </dxf>
    <dxf>
      <font>
        <b val="0"/>
        <i val="0"/>
        <strike val="0"/>
        <condense val="0"/>
        <extend val="0"/>
        <outline val="0"/>
        <shadow val="0"/>
        <u val="none"/>
        <vertAlign val="baseline"/>
        <sz val="11"/>
        <color auto="1"/>
        <name val="Franklin Gothic Book"/>
        <family val="2"/>
        <scheme val="none"/>
      </font>
      <numFmt numFmtId="164" formatCode="#,##0.0"/>
      <fill>
        <patternFill patternType="solid">
          <fgColor indexed="64"/>
          <bgColor theme="0"/>
        </patternFill>
      </fill>
      <alignment horizontal="right" vertical="bottom" textRotation="0" wrapText="0" indent="1" justifyLastLine="0" shrinkToFit="0" readingOrder="0"/>
    </dxf>
    <dxf>
      <font>
        <b val="0"/>
        <i val="0"/>
        <strike val="0"/>
        <condense val="0"/>
        <extend val="0"/>
        <outline val="0"/>
        <shadow val="0"/>
        <u val="none"/>
        <vertAlign val="baseline"/>
        <sz val="11"/>
        <color auto="1"/>
        <name val="Franklin Gothic Book"/>
        <family val="2"/>
        <scheme val="none"/>
      </font>
      <numFmt numFmtId="164" formatCode="#,##0.0"/>
      <fill>
        <patternFill patternType="solid">
          <fgColor indexed="64"/>
          <bgColor theme="0"/>
        </patternFill>
      </fill>
      <alignment horizontal="right" vertical="bottom" textRotation="0" wrapText="0" indent="1" justifyLastLine="0" shrinkToFit="0" readingOrder="0"/>
      <border diagonalUp="0" diagonalDown="0" outline="0">
        <left/>
        <right/>
        <top/>
        <bottom/>
      </border>
    </dxf>
    <dxf>
      <font>
        <b val="0"/>
        <i val="0"/>
        <strike val="0"/>
        <condense val="0"/>
        <extend val="0"/>
        <outline val="0"/>
        <shadow val="0"/>
        <u val="none"/>
        <vertAlign val="baseline"/>
        <sz val="11"/>
        <color auto="1"/>
        <name val="Franklin Gothic Book"/>
        <family val="2"/>
        <scheme val="none"/>
      </font>
      <numFmt numFmtId="164" formatCode="#,##0.0"/>
      <fill>
        <patternFill patternType="solid">
          <fgColor indexed="64"/>
          <bgColor theme="0"/>
        </patternFill>
      </fill>
      <alignment horizontal="right" vertical="bottom" textRotation="0" wrapText="0" indent="1" justifyLastLine="0" shrinkToFit="0" readingOrder="0"/>
    </dxf>
    <dxf>
      <font>
        <b val="0"/>
        <i val="0"/>
        <strike val="0"/>
        <condense val="0"/>
        <extend val="0"/>
        <outline val="0"/>
        <shadow val="0"/>
        <u val="none"/>
        <vertAlign val="baseline"/>
        <sz val="11"/>
        <color auto="1"/>
        <name val="Franklin Gothic Book"/>
        <family val="2"/>
        <scheme val="none"/>
      </font>
      <numFmt numFmtId="164" formatCode="#,##0.0"/>
      <fill>
        <patternFill patternType="solid">
          <fgColor indexed="64"/>
          <bgColor theme="0"/>
        </patternFill>
      </fill>
      <alignment horizontal="right" vertical="bottom" textRotation="0" wrapText="0" indent="2" justifyLastLine="0" shrinkToFit="0" readingOrder="0"/>
      <border diagonalUp="0" diagonalDown="0" outline="0">
        <left/>
        <right/>
        <top/>
        <bottom/>
      </border>
    </dxf>
    <dxf>
      <font>
        <b val="0"/>
        <i val="0"/>
        <strike val="0"/>
        <condense val="0"/>
        <extend val="0"/>
        <outline val="0"/>
        <shadow val="0"/>
        <u val="none"/>
        <vertAlign val="baseline"/>
        <sz val="11"/>
        <color auto="1"/>
        <name val="Franklin Gothic Book"/>
        <family val="2"/>
        <scheme val="none"/>
      </font>
      <numFmt numFmtId="164" formatCode="#,##0.0"/>
      <fill>
        <patternFill patternType="solid">
          <fgColor indexed="64"/>
          <bgColor theme="0"/>
        </patternFill>
      </fill>
      <alignment horizontal="right" vertical="bottom" textRotation="0" wrapText="0" indent="2" justifyLastLine="0" shrinkToFit="0" readingOrder="0"/>
    </dxf>
    <dxf>
      <font>
        <b val="0"/>
        <i val="0"/>
        <strike val="0"/>
        <condense val="0"/>
        <extend val="0"/>
        <outline val="0"/>
        <shadow val="0"/>
        <u val="none"/>
        <vertAlign val="baseline"/>
        <sz val="11"/>
        <color auto="1"/>
        <name val="Franklin Gothic Book"/>
        <family val="2"/>
        <scheme val="none"/>
      </font>
      <numFmt numFmtId="164" formatCode="#,##0.0"/>
      <fill>
        <patternFill patternType="solid">
          <fgColor indexed="64"/>
          <bgColor theme="0"/>
        </patternFill>
      </fill>
      <alignment horizontal="right" vertical="bottom" textRotation="0" wrapText="0" indent="1" justifyLastLine="0" shrinkToFit="0" readingOrder="0"/>
      <border diagonalUp="0" diagonalDown="0" outline="0">
        <left/>
        <right/>
        <top/>
        <bottom/>
      </border>
    </dxf>
    <dxf>
      <font>
        <b val="0"/>
        <i val="0"/>
        <strike val="0"/>
        <condense val="0"/>
        <extend val="0"/>
        <outline val="0"/>
        <shadow val="0"/>
        <u val="none"/>
        <vertAlign val="baseline"/>
        <sz val="11"/>
        <color auto="1"/>
        <name val="Franklin Gothic Book"/>
        <family val="2"/>
        <scheme val="none"/>
      </font>
      <numFmt numFmtId="164" formatCode="#,##0.0"/>
      <fill>
        <patternFill patternType="solid">
          <fgColor indexed="64"/>
          <bgColor theme="0"/>
        </patternFill>
      </fill>
      <alignment horizontal="right" vertical="bottom" textRotation="0" wrapText="0" indent="1" justifyLastLine="0" shrinkToFit="0" readingOrder="0"/>
    </dxf>
    <dxf>
      <font>
        <b val="0"/>
        <i val="0"/>
        <strike val="0"/>
        <condense val="0"/>
        <extend val="0"/>
        <outline val="0"/>
        <shadow val="0"/>
        <u val="none"/>
        <vertAlign val="baseline"/>
        <sz val="11"/>
        <color auto="1"/>
        <name val="Franklin Gothic Book"/>
        <family val="2"/>
        <scheme val="none"/>
      </font>
      <numFmt numFmtId="164" formatCode="#,##0.0"/>
      <fill>
        <patternFill patternType="solid">
          <fgColor indexed="64"/>
          <bgColor theme="0"/>
        </patternFill>
      </fill>
      <alignment horizontal="right" vertical="bottom" textRotation="0" wrapText="0" indent="1" justifyLastLine="0" shrinkToFit="0" readingOrder="0"/>
      <border diagonalUp="0" diagonalDown="0" outline="0">
        <left/>
        <right/>
        <top/>
        <bottom/>
      </border>
    </dxf>
    <dxf>
      <font>
        <b val="0"/>
        <i val="0"/>
        <strike val="0"/>
        <condense val="0"/>
        <extend val="0"/>
        <outline val="0"/>
        <shadow val="0"/>
        <u val="none"/>
        <vertAlign val="baseline"/>
        <sz val="11"/>
        <color auto="1"/>
        <name val="Franklin Gothic Book"/>
        <family val="2"/>
        <scheme val="none"/>
      </font>
      <numFmt numFmtId="164" formatCode="#,##0.0"/>
      <fill>
        <patternFill patternType="solid">
          <fgColor indexed="64"/>
          <bgColor theme="0"/>
        </patternFill>
      </fill>
      <alignment horizontal="right" vertical="bottom" textRotation="0" wrapText="0" indent="1" justifyLastLine="0" shrinkToFit="0" readingOrder="0"/>
    </dxf>
    <dxf>
      <font>
        <b val="0"/>
        <i val="0"/>
        <strike val="0"/>
        <condense val="0"/>
        <extend val="0"/>
        <outline val="0"/>
        <shadow val="0"/>
        <u val="none"/>
        <vertAlign val="baseline"/>
        <sz val="11"/>
        <color auto="1"/>
        <name val="Franklin Gothic Book"/>
        <family val="2"/>
        <scheme val="none"/>
      </font>
      <numFmt numFmtId="164" formatCode="#,##0.0"/>
      <fill>
        <patternFill patternType="solid">
          <fgColor indexed="64"/>
          <bgColor theme="0"/>
        </patternFill>
      </fill>
      <alignment horizontal="right" vertical="bottom" textRotation="0" wrapText="1" indent="4" justifyLastLine="0" shrinkToFit="0" readingOrder="0"/>
      <border diagonalUp="0" diagonalDown="0" outline="0">
        <left/>
        <right/>
        <top/>
        <bottom/>
      </border>
    </dxf>
    <dxf>
      <font>
        <b val="0"/>
        <i val="0"/>
        <strike val="0"/>
        <condense val="0"/>
        <extend val="0"/>
        <outline val="0"/>
        <shadow val="0"/>
        <u val="none"/>
        <vertAlign val="baseline"/>
        <sz val="11"/>
        <color auto="1"/>
        <name val="Franklin Gothic Book"/>
        <family val="2"/>
        <scheme val="none"/>
      </font>
      <numFmt numFmtId="164" formatCode="#,##0.0"/>
      <fill>
        <patternFill patternType="solid">
          <fgColor indexed="64"/>
          <bgColor theme="0"/>
        </patternFill>
      </fill>
      <alignment horizontal="right" vertical="bottom" textRotation="0" wrapText="1" indent="4" justifyLastLine="0" shrinkToFit="0" readingOrder="0"/>
    </dxf>
    <dxf>
      <font>
        <b val="0"/>
        <i val="0"/>
        <strike val="0"/>
        <condense val="0"/>
        <extend val="0"/>
        <outline val="0"/>
        <shadow val="0"/>
        <u val="none"/>
        <vertAlign val="baseline"/>
        <sz val="11"/>
        <color auto="1"/>
        <name val="Franklin Gothic Book"/>
        <family val="2"/>
        <scheme val="none"/>
      </font>
      <numFmt numFmtId="164" formatCode="#,##0.0"/>
      <fill>
        <patternFill patternType="solid">
          <fgColor indexed="64"/>
          <bgColor theme="0"/>
        </patternFill>
      </fill>
      <alignment horizontal="center" vertical="bottom"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auto="1"/>
        <name val="Franklin Gothic Book"/>
        <family val="2"/>
        <scheme val="none"/>
      </font>
      <numFmt numFmtId="164" formatCode="#,##0.0"/>
      <fill>
        <patternFill patternType="solid">
          <fgColor indexed="64"/>
          <bgColor theme="0"/>
        </patternFill>
      </fill>
      <alignment horizontal="center" vertical="bottom" textRotation="0" wrapText="1" indent="0" justifyLastLine="0" shrinkToFit="0" readingOrder="0"/>
    </dxf>
    <dxf>
      <font>
        <b/>
        <i val="0"/>
        <strike val="0"/>
        <condense val="0"/>
        <extend val="0"/>
        <outline val="0"/>
        <shadow val="0"/>
        <u val="none"/>
        <vertAlign val="baseline"/>
        <sz val="11"/>
        <color auto="1"/>
        <name val="Franklin Gothic Book"/>
        <family val="2"/>
        <scheme val="none"/>
      </font>
      <numFmt numFmtId="164" formatCode="#,##0.0"/>
      <fill>
        <patternFill patternType="solid">
          <fgColor indexed="64"/>
          <bgColor theme="0"/>
        </patternFill>
      </fill>
      <alignment horizontal="right" vertical="bottom" textRotation="0" wrapText="1" indent="1" justifyLastLine="0" shrinkToFit="0" readingOrder="0"/>
      <border diagonalUp="0" diagonalDown="0" outline="0">
        <left style="thin">
          <color indexed="64"/>
        </left>
        <right/>
        <top/>
        <bottom/>
      </border>
    </dxf>
    <dxf>
      <font>
        <b/>
        <i val="0"/>
        <strike val="0"/>
        <condense val="0"/>
        <extend val="0"/>
        <outline val="0"/>
        <shadow val="0"/>
        <u val="none"/>
        <vertAlign val="baseline"/>
        <sz val="11"/>
        <color auto="1"/>
        <name val="Franklin Gothic Book"/>
        <family val="2"/>
        <scheme val="none"/>
      </font>
      <numFmt numFmtId="164" formatCode="#,##0.0"/>
      <fill>
        <patternFill patternType="solid">
          <fgColor indexed="64"/>
          <bgColor theme="0"/>
        </patternFill>
      </fill>
      <alignment horizontal="right" vertical="bottom" textRotation="0" wrapText="1" indent="1"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auto="1"/>
        <name val="Franklin Gothic Book"/>
        <family val="2"/>
        <scheme val="none"/>
      </font>
      <fill>
        <patternFill patternType="solid">
          <fgColor indexed="64"/>
          <bgColor theme="0"/>
        </patternFill>
      </fill>
      <alignment horizontal="left" vertical="bottom" textRotation="0" wrapText="0" indent="1" justifyLastLine="0" shrinkToFit="0" readingOrder="0"/>
      <border diagonalUp="0" diagonalDown="0" outline="0">
        <left style="medium">
          <color indexed="64"/>
        </left>
        <right/>
        <top/>
        <bottom/>
      </border>
    </dxf>
    <dxf>
      <font>
        <b val="0"/>
        <i val="0"/>
        <strike val="0"/>
        <condense val="0"/>
        <extend val="0"/>
        <outline val="0"/>
        <shadow val="0"/>
        <u val="none"/>
        <vertAlign val="baseline"/>
        <sz val="11"/>
        <color auto="1"/>
        <name val="Franklin Gothic Book"/>
        <family val="2"/>
        <scheme val="none"/>
      </font>
      <fill>
        <patternFill patternType="solid">
          <fgColor indexed="64"/>
          <bgColor theme="0"/>
        </patternFill>
      </fill>
      <alignment horizontal="left" vertical="bottom" textRotation="0" wrapText="0" indent="1" justifyLastLine="0" shrinkToFit="0" readingOrder="0"/>
    </dxf>
    <dxf>
      <border outline="0">
        <left style="medium">
          <color indexed="64"/>
        </left>
        <right style="medium">
          <color indexed="64"/>
        </right>
      </border>
    </dxf>
    <dxf>
      <font>
        <b/>
        <i val="0"/>
        <strike val="0"/>
        <condense val="0"/>
        <extend val="0"/>
        <outline val="0"/>
        <shadow val="0"/>
        <u val="none"/>
        <vertAlign val="baseline"/>
        <sz val="11"/>
        <color auto="1"/>
        <name val="Franklin Gothic Book"/>
        <family val="2"/>
        <scheme val="none"/>
      </font>
      <fill>
        <patternFill patternType="solid">
          <fgColor indexed="64"/>
          <bgColor theme="0"/>
        </patternFill>
      </fill>
      <alignment horizontal="center"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3.xml"/><Relationship Id="rId18" Type="http://schemas.openxmlformats.org/officeDocument/2006/relationships/pivotCacheDefinition" Target="pivotCache/pivotCacheDefinition8.xml"/><Relationship Id="rId26" Type="http://schemas.openxmlformats.org/officeDocument/2006/relationships/connections" Target="connections.xml"/><Relationship Id="rId21" Type="http://schemas.microsoft.com/office/2007/relationships/slicerCache" Target="slicerCaches/slicerCache3.xml"/><Relationship Id="rId34" Type="http://schemas.microsoft.com/office/2017/06/relationships/richStyles" Target="richData/richStyle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pivotCacheDefinition" Target="pivotCache/pivotCacheDefinition7.xml"/><Relationship Id="rId25" Type="http://schemas.openxmlformats.org/officeDocument/2006/relationships/theme" Target="theme/theme1.xml"/><Relationship Id="rId33" Type="http://schemas.microsoft.com/office/2017/06/relationships/rdArray" Target="richData/rdarray.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6.xml"/><Relationship Id="rId20" Type="http://schemas.microsoft.com/office/2007/relationships/slicerCache" Target="slicerCaches/slicerCache2.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microsoft.com/office/2007/relationships/slicerCache" Target="slicerCaches/slicerCache6.xml"/><Relationship Id="rId32" Type="http://schemas.microsoft.com/office/2017/06/relationships/rdRichValueStructure" Target="richData/rdrichvaluestructure.xml"/><Relationship Id="rId37"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microsoft.com/office/2007/relationships/slicerCache" Target="slicerCaches/slicerCache5.xml"/><Relationship Id="rId28" Type="http://schemas.openxmlformats.org/officeDocument/2006/relationships/sharedStrings" Target="sharedStrings.xml"/><Relationship Id="rId36" Type="http://schemas.microsoft.com/office/2017/06/relationships/rdSupportingPropertyBag" Target="richData/rdsupportingpropertybag.xml"/><Relationship Id="rId10" Type="http://schemas.openxmlformats.org/officeDocument/2006/relationships/worksheet" Target="worksheets/sheet10.xml"/><Relationship Id="rId19" Type="http://schemas.microsoft.com/office/2007/relationships/slicerCache" Target="slicerCaches/slicerCache1.xml"/><Relationship Id="rId31"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microsoft.com/office/2007/relationships/slicerCache" Target="slicerCaches/slicerCache4.xml"/><Relationship Id="rId27" Type="http://schemas.openxmlformats.org/officeDocument/2006/relationships/styles" Target="styles.xml"/><Relationship Id="rId30" Type="http://schemas.microsoft.com/office/2020/07/relationships/rdRichValueWebImage" Target="richData/rdRichValueWebImage.xml"/><Relationship Id="rId35" Type="http://schemas.microsoft.com/office/2017/06/relationships/rdSupportingPropertyBagStructure" Target="richData/rdsupportingpropertybagstructure.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[HSW Dashboard.xlsx]pivots!PivotTable6</c:name>
    <c:fmtId val="2"/>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a:t>Job</a:t>
            </a:r>
            <a:r>
              <a:rPr lang="en-US" baseline="0"/>
              <a:t> Vacancy Based on Sector</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w="19050">
            <a:solidFill>
              <a:schemeClr val="lt1"/>
            </a:solidFill>
          </a:ln>
          <a:effectLst/>
        </c:spPr>
      </c:pivotFmt>
      <c:pivotFmt>
        <c:idx val="12"/>
        <c:spPr>
          <a:solidFill>
            <a:schemeClr val="accent2"/>
          </a:solidFill>
          <a:ln w="19050">
            <a:solidFill>
              <a:schemeClr val="lt1"/>
            </a:solidFill>
          </a:ln>
          <a:effectLst/>
        </c:spPr>
      </c:pivotFmt>
      <c:pivotFmt>
        <c:idx val="13"/>
        <c:spPr>
          <a:solidFill>
            <a:schemeClr val="accent2"/>
          </a:solidFill>
          <a:ln w="19050">
            <a:solidFill>
              <a:schemeClr val="lt1"/>
            </a:solidFill>
          </a:ln>
          <a:effectLst/>
        </c:spPr>
      </c:pivotFmt>
      <c:pivotFmt>
        <c:idx val="14"/>
        <c:spPr>
          <a:solidFill>
            <a:schemeClr val="accent2"/>
          </a:solidFill>
          <a:ln w="19050">
            <a:solidFill>
              <a:schemeClr val="lt1"/>
            </a:solidFill>
          </a:ln>
          <a:effectLst/>
        </c:spPr>
      </c:pivotFmt>
      <c:pivotFmt>
        <c:idx val="15"/>
        <c:spPr>
          <a:solidFill>
            <a:schemeClr val="accent2"/>
          </a:solidFill>
          <a:ln w="19050">
            <a:solidFill>
              <a:schemeClr val="lt1"/>
            </a:solidFill>
          </a:ln>
          <a:effectLst/>
        </c:spPr>
      </c:pivotFmt>
      <c:pivotFmt>
        <c:idx val="16"/>
        <c:spPr>
          <a:solidFill>
            <a:schemeClr val="accent2"/>
          </a:solidFill>
          <a:ln w="19050">
            <a:solidFill>
              <a:schemeClr val="lt1"/>
            </a:solidFill>
          </a:ln>
          <a:effectLst/>
        </c:spPr>
      </c:pivotFmt>
      <c:pivotFmt>
        <c:idx val="17"/>
        <c:spPr>
          <a:solidFill>
            <a:schemeClr val="accent2"/>
          </a:solidFill>
          <a:ln w="19050">
            <a:solidFill>
              <a:schemeClr val="lt1"/>
            </a:solidFill>
          </a:ln>
          <a:effectLst/>
        </c:spPr>
      </c:pivotFmt>
      <c:pivotFmt>
        <c:idx val="18"/>
        <c:spPr>
          <a:solidFill>
            <a:schemeClr val="accent2"/>
          </a:solidFill>
          <a:ln w="19050">
            <a:solidFill>
              <a:schemeClr val="lt1"/>
            </a:solidFill>
          </a:ln>
          <a:effectLst/>
        </c:spPr>
      </c:pivotFmt>
      <c:pivotFmt>
        <c:idx val="19"/>
        <c:spPr>
          <a:solidFill>
            <a:schemeClr val="accent2"/>
          </a:solidFill>
          <a:ln w="19050">
            <a:solidFill>
              <a:schemeClr val="lt1"/>
            </a:solidFill>
          </a:ln>
          <a:effectLst/>
        </c:spPr>
      </c:pivotFmt>
      <c:pivotFmt>
        <c:idx val="2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2"/>
          </a:solidFill>
          <a:ln w="19050">
            <a:solidFill>
              <a:schemeClr val="lt1"/>
            </a:solidFill>
          </a:ln>
          <a:effectLst/>
        </c:spPr>
      </c:pivotFmt>
      <c:pivotFmt>
        <c:idx val="22"/>
        <c:spPr>
          <a:solidFill>
            <a:schemeClr val="accent2"/>
          </a:solidFill>
          <a:ln w="19050">
            <a:solidFill>
              <a:schemeClr val="lt1"/>
            </a:solidFill>
          </a:ln>
          <a:effectLst/>
        </c:spPr>
      </c:pivotFmt>
      <c:pivotFmt>
        <c:idx val="23"/>
        <c:spPr>
          <a:solidFill>
            <a:schemeClr val="accent2"/>
          </a:solidFill>
          <a:ln w="19050">
            <a:solidFill>
              <a:schemeClr val="lt1"/>
            </a:solidFill>
          </a:ln>
          <a:effectLst/>
        </c:spPr>
      </c:pivotFmt>
      <c:pivotFmt>
        <c:idx val="24"/>
        <c:spPr>
          <a:solidFill>
            <a:schemeClr val="accent2"/>
          </a:solidFill>
          <a:ln w="19050">
            <a:solidFill>
              <a:schemeClr val="lt1"/>
            </a:solidFill>
          </a:ln>
          <a:effectLst/>
        </c:spPr>
      </c:pivotFmt>
      <c:pivotFmt>
        <c:idx val="25"/>
        <c:spPr>
          <a:solidFill>
            <a:schemeClr val="accent2"/>
          </a:solidFill>
          <a:ln w="19050">
            <a:solidFill>
              <a:schemeClr val="lt1"/>
            </a:solidFill>
          </a:ln>
          <a:effectLst/>
        </c:spPr>
      </c:pivotFmt>
      <c:pivotFmt>
        <c:idx val="26"/>
        <c:spPr>
          <a:solidFill>
            <a:schemeClr val="accent2"/>
          </a:solidFill>
          <a:ln w="19050">
            <a:solidFill>
              <a:schemeClr val="lt1"/>
            </a:solidFill>
          </a:ln>
          <a:effectLst/>
        </c:spPr>
      </c:pivotFmt>
      <c:pivotFmt>
        <c:idx val="27"/>
        <c:spPr>
          <a:solidFill>
            <a:schemeClr val="accent2"/>
          </a:solidFill>
          <a:ln w="19050">
            <a:solidFill>
              <a:schemeClr val="lt1"/>
            </a:solidFill>
          </a:ln>
          <a:effectLst/>
        </c:spPr>
      </c:pivotFmt>
      <c:pivotFmt>
        <c:idx val="28"/>
        <c:spPr>
          <a:solidFill>
            <a:schemeClr val="accent2"/>
          </a:solidFill>
          <a:ln w="19050">
            <a:solidFill>
              <a:schemeClr val="lt1"/>
            </a:solidFill>
          </a:ln>
          <a:effectLst/>
        </c:spPr>
      </c:pivotFmt>
      <c:pivotFmt>
        <c:idx val="29"/>
        <c:spPr>
          <a:solidFill>
            <a:schemeClr val="accent2"/>
          </a:solidFill>
          <a:ln w="19050">
            <a:solidFill>
              <a:schemeClr val="lt1"/>
            </a:solidFill>
          </a:ln>
          <a:effectLst/>
        </c:spPr>
      </c:pivotFmt>
    </c:pivotFmts>
    <c:plotArea>
      <c:layout/>
      <c:ofPieChart>
        <c:ofPieType val="bar"/>
        <c:varyColors val="1"/>
        <c:ser>
          <c:idx val="0"/>
          <c:order val="0"/>
          <c:tx>
            <c:strRef>
              <c:f>pivots!$B$5</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4083-8140-A00E-B349E620AF5C}"/>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4083-8140-A00E-B349E620AF5C}"/>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4083-8140-A00E-B349E620AF5C}"/>
              </c:ext>
            </c:extLst>
          </c:dPt>
          <c:dPt>
            <c:idx val="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7-4083-8140-A00E-B349E620AF5C}"/>
              </c:ext>
            </c:extLst>
          </c:dPt>
          <c:dPt>
            <c:idx val="4"/>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09-4083-8140-A00E-B349E620AF5C}"/>
              </c:ext>
            </c:extLst>
          </c:dPt>
          <c:dPt>
            <c:idx val="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B-4083-8140-A00E-B349E620AF5C}"/>
              </c:ext>
            </c:extLst>
          </c:dPt>
          <c:dPt>
            <c:idx val="6"/>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0D-4083-8140-A00E-B349E620AF5C}"/>
              </c:ext>
            </c:extLst>
          </c:dPt>
          <c:dPt>
            <c:idx val="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0F-4083-8140-A00E-B349E620AF5C}"/>
              </c:ext>
            </c:extLst>
          </c:dPt>
          <c:dPt>
            <c:idx val="8"/>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11-4083-8140-A00E-B349E620AF5C}"/>
              </c:ext>
            </c:extLst>
          </c:dPt>
          <c:dPt>
            <c:idx val="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13-4083-8140-A00E-B349E620AF5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pivots!$A$6:$A$15</c:f>
              <c:strCache>
                <c:ptCount val="9"/>
                <c:pt idx="0">
                  <c:v>Elementary Occupations</c:v>
                </c:pt>
                <c:pt idx="1">
                  <c:v>Plant and Machine-Operators and Assemblers</c:v>
                </c:pt>
                <c:pt idx="2">
                  <c:v>Service and Sales Workers</c:v>
                </c:pt>
                <c:pt idx="3">
                  <c:v>Professionals</c:v>
                </c:pt>
                <c:pt idx="4">
                  <c:v>Craft and related Trades Workers</c:v>
                </c:pt>
                <c:pt idx="5">
                  <c:v>Technician and Associate Professionals</c:v>
                </c:pt>
                <c:pt idx="6">
                  <c:v>Skilled Agricultural, Forestry and Fishery Workers</c:v>
                </c:pt>
                <c:pt idx="7">
                  <c:v>Clerical Support Workers</c:v>
                </c:pt>
                <c:pt idx="8">
                  <c:v>Managers</c:v>
                </c:pt>
              </c:strCache>
            </c:strRef>
          </c:cat>
          <c:val>
            <c:numRef>
              <c:f>pivots!$B$6:$B$15</c:f>
              <c:numCache>
                <c:formatCode>General</c:formatCode>
                <c:ptCount val="9"/>
                <c:pt idx="0">
                  <c:v>427033</c:v>
                </c:pt>
                <c:pt idx="1">
                  <c:v>60026</c:v>
                </c:pt>
                <c:pt idx="2">
                  <c:v>20497</c:v>
                </c:pt>
                <c:pt idx="3">
                  <c:v>12453</c:v>
                </c:pt>
                <c:pt idx="4">
                  <c:v>8827</c:v>
                </c:pt>
                <c:pt idx="5">
                  <c:v>6520</c:v>
                </c:pt>
                <c:pt idx="6">
                  <c:v>4873</c:v>
                </c:pt>
                <c:pt idx="7">
                  <c:v>4254</c:v>
                </c:pt>
                <c:pt idx="8">
                  <c:v>2146</c:v>
                </c:pt>
              </c:numCache>
            </c:numRef>
          </c:val>
          <c:extLst>
            <c:ext xmlns:c16="http://schemas.microsoft.com/office/drawing/2014/chart" uri="{C3380CC4-5D6E-409C-BE32-E72D297353CC}">
              <c16:uniqueId val="{00000014-4083-8140-A00E-B349E620AF5C}"/>
            </c:ext>
          </c:extLst>
        </c:ser>
        <c:dLbls>
          <c:dLblPos val="bestFit"/>
          <c:showLegendKey val="0"/>
          <c:showVal val="1"/>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[HSW Dashboard.xlsx]pivots!PivotTable2</c:name>
    <c:fmtId val="3"/>
  </c:pivotSource>
  <c:chart>
    <c:title>
      <c:tx>
        <c:rich>
          <a:bodyPr rot="0" spcFirstLastPara="1" vertOverflow="ellipsis" vert="horz" wrap="square" anchor="ctr" anchorCtr="1"/>
          <a:lstStyle/>
          <a:p>
            <a:pPr>
              <a:defRPr sz="1600" b="1" i="0" u="none" strike="noStrike" kern="1200" cap="all" spc="150" baseline="0">
                <a:solidFill>
                  <a:schemeClr val="tx1">
                    <a:lumMod val="50000"/>
                    <a:lumOff val="50000"/>
                  </a:schemeClr>
                </a:solidFill>
                <a:latin typeface="+mn-lt"/>
                <a:ea typeface="+mn-ea"/>
                <a:cs typeface="+mn-cs"/>
              </a:defRPr>
            </a:pPr>
            <a:r>
              <a:rPr lang="en-ID" sz="1600"/>
              <a:t>Foreign Worker Distribution by Nationality (2016)</a:t>
            </a:r>
            <a:r>
              <a:rPr lang="en-US" sz="1600"/>
              <a:t> </a:t>
            </a:r>
          </a:p>
        </c:rich>
      </c:tx>
      <c:overlay val="0"/>
      <c:spPr>
        <a:noFill/>
        <a:ln>
          <a:noFill/>
        </a:ln>
        <a:effectLst/>
      </c:spPr>
      <c:txPr>
        <a:bodyPr rot="0" spcFirstLastPara="1" vertOverflow="ellipsis" vert="horz" wrap="square" anchor="ctr" anchorCtr="1"/>
        <a:lstStyle/>
        <a:p>
          <a:pPr>
            <a:defRPr sz="16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3"/>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4"/>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5"/>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6"/>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7"/>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8"/>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9"/>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1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11"/>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12"/>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13"/>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14"/>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15"/>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16"/>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17"/>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18"/>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19"/>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2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21"/>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22"/>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23"/>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24"/>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25"/>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26"/>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28"/>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29"/>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3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31"/>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32"/>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33"/>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34"/>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35"/>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36"/>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37"/>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38"/>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39"/>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4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41"/>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42"/>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43"/>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44"/>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45"/>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46"/>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47"/>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48"/>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49"/>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5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s>
    <c:plotArea>
      <c:layout/>
      <c:pieChart>
        <c:varyColors val="1"/>
        <c:ser>
          <c:idx val="0"/>
          <c:order val="0"/>
          <c:tx>
            <c:strRef>
              <c:f>pivots!$B$67</c:f>
              <c:strCache>
                <c:ptCount val="1"/>
                <c:pt idx="0">
                  <c:v>Total</c:v>
                </c:pt>
              </c:strCache>
            </c:strRef>
          </c:tx>
          <c:dPt>
            <c:idx val="0"/>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1-E242-6D48-9B01-8358AF28BBA9}"/>
              </c:ext>
            </c:extLst>
          </c:dPt>
          <c:dPt>
            <c:idx val="1"/>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003-E242-6D48-9B01-8358AF28BBA9}"/>
              </c:ext>
            </c:extLst>
          </c:dPt>
          <c:dPt>
            <c:idx val="2"/>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extLst>
              <c:ext xmlns:c16="http://schemas.microsoft.com/office/drawing/2014/chart" uri="{C3380CC4-5D6E-409C-BE32-E72D297353CC}">
                <c16:uniqueId val="{00000005-E242-6D48-9B01-8358AF28BBA9}"/>
              </c:ext>
            </c:extLst>
          </c:dPt>
          <c:dPt>
            <c:idx val="3"/>
            <c:bubble3D val="0"/>
            <c:spPr>
              <a:pattFill prst="ltUpDiag">
                <a:fgClr>
                  <a:schemeClr val="accent2">
                    <a:lumMod val="60000"/>
                  </a:schemeClr>
                </a:fgClr>
                <a:bgClr>
                  <a:schemeClr val="accent2">
                    <a:lumMod val="60000"/>
                    <a:lumMod val="20000"/>
                    <a:lumOff val="80000"/>
                  </a:schemeClr>
                </a:bgClr>
              </a:pattFill>
              <a:ln w="19050">
                <a:solidFill>
                  <a:schemeClr val="lt1"/>
                </a:solidFill>
              </a:ln>
              <a:effectLst>
                <a:innerShdw blurRad="114300">
                  <a:schemeClr val="accent2">
                    <a:lumMod val="60000"/>
                  </a:schemeClr>
                </a:innerShdw>
              </a:effectLst>
            </c:spPr>
            <c:extLst>
              <c:ext xmlns:c16="http://schemas.microsoft.com/office/drawing/2014/chart" uri="{C3380CC4-5D6E-409C-BE32-E72D297353CC}">
                <c16:uniqueId val="{00000007-E242-6D48-9B01-8358AF28BBA9}"/>
              </c:ext>
            </c:extLst>
          </c:dPt>
          <c:dPt>
            <c:idx val="4"/>
            <c:bubble3D val="0"/>
            <c:spPr>
              <a:pattFill prst="ltUpDiag">
                <a:fgClr>
                  <a:schemeClr val="accent4">
                    <a:lumMod val="60000"/>
                  </a:schemeClr>
                </a:fgClr>
                <a:bgClr>
                  <a:schemeClr val="accent4">
                    <a:lumMod val="60000"/>
                    <a:lumMod val="20000"/>
                    <a:lumOff val="80000"/>
                  </a:schemeClr>
                </a:bgClr>
              </a:pattFill>
              <a:ln w="19050">
                <a:solidFill>
                  <a:schemeClr val="lt1"/>
                </a:solidFill>
              </a:ln>
              <a:effectLst>
                <a:innerShdw blurRad="114300">
                  <a:schemeClr val="accent4">
                    <a:lumMod val="60000"/>
                  </a:schemeClr>
                </a:innerShdw>
              </a:effectLst>
            </c:spPr>
            <c:extLst>
              <c:ext xmlns:c16="http://schemas.microsoft.com/office/drawing/2014/chart" uri="{C3380CC4-5D6E-409C-BE32-E72D297353CC}">
                <c16:uniqueId val="{00000009-E242-6D48-9B01-8358AF28BBA9}"/>
              </c:ext>
            </c:extLst>
          </c:dPt>
          <c:dPt>
            <c:idx val="5"/>
            <c:bubble3D val="0"/>
            <c:spPr>
              <a:pattFill prst="ltUpDiag">
                <a:fgClr>
                  <a:schemeClr val="accent6">
                    <a:lumMod val="60000"/>
                  </a:schemeClr>
                </a:fgClr>
                <a:bgClr>
                  <a:schemeClr val="accent6">
                    <a:lumMod val="60000"/>
                    <a:lumMod val="20000"/>
                    <a:lumOff val="80000"/>
                  </a:schemeClr>
                </a:bgClr>
              </a:pattFill>
              <a:ln w="19050">
                <a:solidFill>
                  <a:schemeClr val="lt1"/>
                </a:solidFill>
              </a:ln>
              <a:effectLst>
                <a:innerShdw blurRad="114300">
                  <a:schemeClr val="accent6">
                    <a:lumMod val="60000"/>
                  </a:schemeClr>
                </a:innerShdw>
              </a:effectLst>
            </c:spPr>
            <c:extLst>
              <c:ext xmlns:c16="http://schemas.microsoft.com/office/drawing/2014/chart" uri="{C3380CC4-5D6E-409C-BE32-E72D297353CC}">
                <c16:uniqueId val="{0000000B-E242-6D48-9B01-8358AF28BBA9}"/>
              </c:ext>
            </c:extLst>
          </c:dPt>
          <c:dPt>
            <c:idx val="6"/>
            <c:bubble3D val="0"/>
            <c:spPr>
              <a:pattFill prst="ltUpDiag">
                <a:fgClr>
                  <a:schemeClr val="accent2">
                    <a:lumMod val="80000"/>
                    <a:lumOff val="20000"/>
                  </a:schemeClr>
                </a:fgClr>
                <a:bgClr>
                  <a:schemeClr val="accent2">
                    <a:lumMod val="80000"/>
                    <a:lumOff val="20000"/>
                    <a:lumMod val="20000"/>
                    <a:lumOff val="80000"/>
                  </a:schemeClr>
                </a:bgClr>
              </a:pattFill>
              <a:ln w="19050">
                <a:solidFill>
                  <a:schemeClr val="lt1"/>
                </a:solidFill>
              </a:ln>
              <a:effectLst>
                <a:innerShdw blurRad="114300">
                  <a:schemeClr val="accent2">
                    <a:lumMod val="80000"/>
                    <a:lumOff val="20000"/>
                  </a:schemeClr>
                </a:innerShdw>
              </a:effectLst>
            </c:spPr>
            <c:extLst>
              <c:ext xmlns:c16="http://schemas.microsoft.com/office/drawing/2014/chart" uri="{C3380CC4-5D6E-409C-BE32-E72D297353CC}">
                <c16:uniqueId val="{0000000D-E242-6D48-9B01-8358AF28BBA9}"/>
              </c:ext>
            </c:extLst>
          </c:dPt>
          <c:dPt>
            <c:idx val="7"/>
            <c:bubble3D val="0"/>
            <c:spPr>
              <a:pattFill prst="ltUpDiag">
                <a:fgClr>
                  <a:schemeClr val="accent4">
                    <a:lumMod val="80000"/>
                    <a:lumOff val="20000"/>
                  </a:schemeClr>
                </a:fgClr>
                <a:bgClr>
                  <a:schemeClr val="accent4">
                    <a:lumMod val="80000"/>
                    <a:lumOff val="20000"/>
                    <a:lumMod val="20000"/>
                    <a:lumOff val="80000"/>
                  </a:schemeClr>
                </a:bgClr>
              </a:pattFill>
              <a:ln w="19050">
                <a:solidFill>
                  <a:schemeClr val="lt1"/>
                </a:solidFill>
              </a:ln>
              <a:effectLst>
                <a:innerShdw blurRad="114300">
                  <a:schemeClr val="accent4">
                    <a:lumMod val="80000"/>
                    <a:lumOff val="20000"/>
                  </a:schemeClr>
                </a:innerShdw>
              </a:effectLst>
            </c:spPr>
            <c:extLst>
              <c:ext xmlns:c16="http://schemas.microsoft.com/office/drawing/2014/chart" uri="{C3380CC4-5D6E-409C-BE32-E72D297353CC}">
                <c16:uniqueId val="{0000000F-E242-6D48-9B01-8358AF28BBA9}"/>
              </c:ext>
            </c:extLst>
          </c:dPt>
          <c:dPt>
            <c:idx val="8"/>
            <c:bubble3D val="0"/>
            <c:spPr>
              <a:pattFill prst="ltUpDiag">
                <a:fgClr>
                  <a:schemeClr val="accent6">
                    <a:lumMod val="80000"/>
                    <a:lumOff val="20000"/>
                  </a:schemeClr>
                </a:fgClr>
                <a:bgClr>
                  <a:schemeClr val="accent6">
                    <a:lumMod val="80000"/>
                    <a:lumOff val="20000"/>
                    <a:lumMod val="20000"/>
                    <a:lumOff val="80000"/>
                  </a:schemeClr>
                </a:bgClr>
              </a:pattFill>
              <a:ln w="19050">
                <a:solidFill>
                  <a:schemeClr val="lt1"/>
                </a:solidFill>
              </a:ln>
              <a:effectLst>
                <a:innerShdw blurRad="114300">
                  <a:schemeClr val="accent6">
                    <a:lumMod val="80000"/>
                    <a:lumOff val="20000"/>
                  </a:schemeClr>
                </a:innerShdw>
              </a:effectLst>
            </c:spPr>
            <c:extLst>
              <c:ext xmlns:c16="http://schemas.microsoft.com/office/drawing/2014/chart" uri="{C3380CC4-5D6E-409C-BE32-E72D297353CC}">
                <c16:uniqueId val="{00000011-E242-6D48-9B01-8358AF28BBA9}"/>
              </c:ext>
            </c:extLst>
          </c:dPt>
          <c:dPt>
            <c:idx val="9"/>
            <c:bubble3D val="0"/>
            <c:spPr>
              <a:pattFill prst="ltUpDiag">
                <a:fgClr>
                  <a:schemeClr val="accent2">
                    <a:lumMod val="80000"/>
                  </a:schemeClr>
                </a:fgClr>
                <a:bgClr>
                  <a:schemeClr val="accent2">
                    <a:lumMod val="80000"/>
                    <a:lumMod val="20000"/>
                    <a:lumOff val="80000"/>
                  </a:schemeClr>
                </a:bgClr>
              </a:pattFill>
              <a:ln w="19050">
                <a:solidFill>
                  <a:schemeClr val="lt1"/>
                </a:solidFill>
              </a:ln>
              <a:effectLst>
                <a:innerShdw blurRad="114300">
                  <a:schemeClr val="accent2">
                    <a:lumMod val="80000"/>
                  </a:schemeClr>
                </a:innerShdw>
              </a:effectLst>
            </c:spPr>
            <c:extLst>
              <c:ext xmlns:c16="http://schemas.microsoft.com/office/drawing/2014/chart" uri="{C3380CC4-5D6E-409C-BE32-E72D297353CC}">
                <c16:uniqueId val="{00000013-E242-6D48-9B01-8358AF28BBA9}"/>
              </c:ext>
            </c:extLst>
          </c:dPt>
          <c:dPt>
            <c:idx val="10"/>
            <c:bubble3D val="0"/>
            <c:spPr>
              <a:pattFill prst="ltUpDiag">
                <a:fgClr>
                  <a:schemeClr val="accent4">
                    <a:lumMod val="80000"/>
                  </a:schemeClr>
                </a:fgClr>
                <a:bgClr>
                  <a:schemeClr val="accent4">
                    <a:lumMod val="80000"/>
                    <a:lumMod val="20000"/>
                    <a:lumOff val="80000"/>
                  </a:schemeClr>
                </a:bgClr>
              </a:pattFill>
              <a:ln w="19050">
                <a:solidFill>
                  <a:schemeClr val="lt1"/>
                </a:solidFill>
              </a:ln>
              <a:effectLst>
                <a:innerShdw blurRad="114300">
                  <a:schemeClr val="accent4">
                    <a:lumMod val="80000"/>
                  </a:schemeClr>
                </a:innerShdw>
              </a:effectLst>
            </c:spPr>
            <c:extLst>
              <c:ext xmlns:c16="http://schemas.microsoft.com/office/drawing/2014/chart" uri="{C3380CC4-5D6E-409C-BE32-E72D297353CC}">
                <c16:uniqueId val="{00000015-E242-6D48-9B01-8358AF28BBA9}"/>
              </c:ext>
            </c:extLst>
          </c:dPt>
          <c:dPt>
            <c:idx val="11"/>
            <c:bubble3D val="0"/>
            <c:spPr>
              <a:pattFill prst="ltUpDiag">
                <a:fgClr>
                  <a:schemeClr val="accent6">
                    <a:lumMod val="80000"/>
                  </a:schemeClr>
                </a:fgClr>
                <a:bgClr>
                  <a:schemeClr val="accent6">
                    <a:lumMod val="80000"/>
                    <a:lumMod val="20000"/>
                    <a:lumOff val="80000"/>
                  </a:schemeClr>
                </a:bgClr>
              </a:pattFill>
              <a:ln w="19050">
                <a:solidFill>
                  <a:schemeClr val="lt1"/>
                </a:solidFill>
              </a:ln>
              <a:effectLst>
                <a:innerShdw blurRad="114300">
                  <a:schemeClr val="accent6">
                    <a:lumMod val="80000"/>
                  </a:schemeClr>
                </a:innerShdw>
              </a:effectLst>
            </c:spPr>
            <c:extLst>
              <c:ext xmlns:c16="http://schemas.microsoft.com/office/drawing/2014/chart" uri="{C3380CC4-5D6E-409C-BE32-E72D297353CC}">
                <c16:uniqueId val="{00000017-E242-6D48-9B01-8358AF28BBA9}"/>
              </c:ext>
            </c:extLst>
          </c:dPt>
          <c:dPt>
            <c:idx val="12"/>
            <c:bubble3D val="0"/>
            <c:spPr>
              <a:pattFill prst="ltUpDiag">
                <a:fgClr>
                  <a:schemeClr val="accent2">
                    <a:lumMod val="60000"/>
                    <a:lumOff val="40000"/>
                  </a:schemeClr>
                </a:fgClr>
                <a:bgClr>
                  <a:schemeClr val="accent2">
                    <a:lumMod val="60000"/>
                    <a:lumOff val="40000"/>
                    <a:lumMod val="20000"/>
                    <a:lumOff val="80000"/>
                  </a:schemeClr>
                </a:bgClr>
              </a:pattFill>
              <a:ln w="19050">
                <a:solidFill>
                  <a:schemeClr val="lt1"/>
                </a:solidFill>
              </a:ln>
              <a:effectLst>
                <a:innerShdw blurRad="114300">
                  <a:schemeClr val="accent2">
                    <a:lumMod val="60000"/>
                    <a:lumOff val="40000"/>
                  </a:schemeClr>
                </a:innerShdw>
              </a:effectLst>
            </c:spPr>
            <c:extLst>
              <c:ext xmlns:c16="http://schemas.microsoft.com/office/drawing/2014/chart" uri="{C3380CC4-5D6E-409C-BE32-E72D297353CC}">
                <c16:uniqueId val="{00000019-E242-6D48-9B01-8358AF28BBA9}"/>
              </c:ext>
            </c:extLst>
          </c:dPt>
          <c:dPt>
            <c:idx val="13"/>
            <c:bubble3D val="0"/>
            <c:spPr>
              <a:pattFill prst="ltUpDiag">
                <a:fgClr>
                  <a:schemeClr val="accent4">
                    <a:lumMod val="60000"/>
                    <a:lumOff val="40000"/>
                  </a:schemeClr>
                </a:fgClr>
                <a:bgClr>
                  <a:schemeClr val="accent4">
                    <a:lumMod val="60000"/>
                    <a:lumOff val="40000"/>
                    <a:lumMod val="20000"/>
                    <a:lumOff val="80000"/>
                  </a:schemeClr>
                </a:bgClr>
              </a:pattFill>
              <a:ln w="19050">
                <a:solidFill>
                  <a:schemeClr val="lt1"/>
                </a:solidFill>
              </a:ln>
              <a:effectLst>
                <a:innerShdw blurRad="114300">
                  <a:schemeClr val="accent4">
                    <a:lumMod val="60000"/>
                    <a:lumOff val="40000"/>
                  </a:schemeClr>
                </a:innerShdw>
              </a:effectLst>
            </c:spPr>
            <c:extLst>
              <c:ext xmlns:c16="http://schemas.microsoft.com/office/drawing/2014/chart" uri="{C3380CC4-5D6E-409C-BE32-E72D297353CC}">
                <c16:uniqueId val="{0000001B-E242-6D48-9B01-8358AF28BBA9}"/>
              </c:ext>
            </c:extLst>
          </c:dPt>
          <c:dPt>
            <c:idx val="14"/>
            <c:bubble3D val="0"/>
            <c:spPr>
              <a:pattFill prst="ltUpDiag">
                <a:fgClr>
                  <a:schemeClr val="accent6">
                    <a:lumMod val="60000"/>
                    <a:lumOff val="40000"/>
                  </a:schemeClr>
                </a:fgClr>
                <a:bgClr>
                  <a:schemeClr val="accent6">
                    <a:lumMod val="60000"/>
                    <a:lumOff val="40000"/>
                    <a:lumMod val="20000"/>
                    <a:lumOff val="80000"/>
                  </a:schemeClr>
                </a:bgClr>
              </a:pattFill>
              <a:ln w="19050">
                <a:solidFill>
                  <a:schemeClr val="lt1"/>
                </a:solidFill>
              </a:ln>
              <a:effectLst>
                <a:innerShdw blurRad="114300">
                  <a:schemeClr val="accent6">
                    <a:lumMod val="60000"/>
                    <a:lumOff val="40000"/>
                  </a:schemeClr>
                </a:innerShdw>
              </a:effectLst>
            </c:spPr>
            <c:extLst>
              <c:ext xmlns:c16="http://schemas.microsoft.com/office/drawing/2014/chart" uri="{C3380CC4-5D6E-409C-BE32-E72D297353CC}">
                <c16:uniqueId val="{0000001D-E242-6D48-9B01-8358AF28BBA9}"/>
              </c:ext>
            </c:extLst>
          </c:dPt>
          <c:dPt>
            <c:idx val="15"/>
            <c:bubble3D val="0"/>
            <c:spPr>
              <a:pattFill prst="ltUpDiag">
                <a:fgClr>
                  <a:schemeClr val="accent2">
                    <a:lumMod val="50000"/>
                  </a:schemeClr>
                </a:fgClr>
                <a:bgClr>
                  <a:schemeClr val="accent2">
                    <a:lumMod val="50000"/>
                    <a:lumMod val="20000"/>
                    <a:lumOff val="80000"/>
                  </a:schemeClr>
                </a:bgClr>
              </a:pattFill>
              <a:ln w="19050">
                <a:solidFill>
                  <a:schemeClr val="lt1"/>
                </a:solidFill>
              </a:ln>
              <a:effectLst>
                <a:innerShdw blurRad="114300">
                  <a:schemeClr val="accent2">
                    <a:lumMod val="50000"/>
                  </a:schemeClr>
                </a:innerShdw>
              </a:effectLst>
            </c:spPr>
            <c:extLst>
              <c:ext xmlns:c16="http://schemas.microsoft.com/office/drawing/2014/chart" uri="{C3380CC4-5D6E-409C-BE32-E72D297353CC}">
                <c16:uniqueId val="{0000001F-E242-6D48-9B01-8358AF28BBA9}"/>
              </c:ext>
            </c:extLst>
          </c:dPt>
          <c:dPt>
            <c:idx val="16"/>
            <c:bubble3D val="0"/>
            <c:spPr>
              <a:pattFill prst="ltUpDiag">
                <a:fgClr>
                  <a:schemeClr val="accent4">
                    <a:lumMod val="50000"/>
                  </a:schemeClr>
                </a:fgClr>
                <a:bgClr>
                  <a:schemeClr val="accent4">
                    <a:lumMod val="50000"/>
                    <a:lumMod val="20000"/>
                    <a:lumOff val="80000"/>
                  </a:schemeClr>
                </a:bgClr>
              </a:pattFill>
              <a:ln w="19050">
                <a:solidFill>
                  <a:schemeClr val="lt1"/>
                </a:solidFill>
              </a:ln>
              <a:effectLst>
                <a:innerShdw blurRad="114300">
                  <a:schemeClr val="accent4">
                    <a:lumMod val="50000"/>
                  </a:schemeClr>
                </a:innerShdw>
              </a:effectLst>
            </c:spPr>
            <c:extLst>
              <c:ext xmlns:c16="http://schemas.microsoft.com/office/drawing/2014/chart" uri="{C3380CC4-5D6E-409C-BE32-E72D297353CC}">
                <c16:uniqueId val="{00000021-E242-6D48-9B01-8358AF28BBA9}"/>
              </c:ext>
            </c:extLst>
          </c:dPt>
          <c:dPt>
            <c:idx val="17"/>
            <c:bubble3D val="0"/>
            <c:spPr>
              <a:pattFill prst="ltUpDiag">
                <a:fgClr>
                  <a:schemeClr val="accent6">
                    <a:lumMod val="50000"/>
                  </a:schemeClr>
                </a:fgClr>
                <a:bgClr>
                  <a:schemeClr val="accent6">
                    <a:lumMod val="50000"/>
                    <a:lumMod val="20000"/>
                    <a:lumOff val="80000"/>
                  </a:schemeClr>
                </a:bgClr>
              </a:pattFill>
              <a:ln w="19050">
                <a:solidFill>
                  <a:schemeClr val="lt1"/>
                </a:solidFill>
              </a:ln>
              <a:effectLst>
                <a:innerShdw blurRad="114300">
                  <a:schemeClr val="accent6">
                    <a:lumMod val="50000"/>
                  </a:schemeClr>
                </a:innerShdw>
              </a:effectLst>
            </c:spPr>
            <c:extLst>
              <c:ext xmlns:c16="http://schemas.microsoft.com/office/drawing/2014/chart" uri="{C3380CC4-5D6E-409C-BE32-E72D297353CC}">
                <c16:uniqueId val="{00000023-E242-6D48-9B01-8358AF28BBA9}"/>
              </c:ext>
            </c:extLst>
          </c:dPt>
          <c:dPt>
            <c:idx val="18"/>
            <c:bubble3D val="0"/>
            <c:spPr>
              <a:pattFill prst="ltUpDiag">
                <a:fgClr>
                  <a:schemeClr val="accent2">
                    <a:lumMod val="70000"/>
                    <a:lumOff val="30000"/>
                  </a:schemeClr>
                </a:fgClr>
                <a:bgClr>
                  <a:schemeClr val="accent2">
                    <a:lumMod val="70000"/>
                    <a:lumOff val="30000"/>
                    <a:lumMod val="20000"/>
                    <a:lumOff val="80000"/>
                  </a:schemeClr>
                </a:bgClr>
              </a:pattFill>
              <a:ln w="19050">
                <a:solidFill>
                  <a:schemeClr val="lt1"/>
                </a:solidFill>
              </a:ln>
              <a:effectLst>
                <a:innerShdw blurRad="114300">
                  <a:schemeClr val="accent2">
                    <a:lumMod val="70000"/>
                    <a:lumOff val="30000"/>
                  </a:schemeClr>
                </a:innerShdw>
              </a:effectLst>
            </c:spPr>
            <c:extLst>
              <c:ext xmlns:c16="http://schemas.microsoft.com/office/drawing/2014/chart" uri="{C3380CC4-5D6E-409C-BE32-E72D297353CC}">
                <c16:uniqueId val="{00000025-E242-6D48-9B01-8358AF28BBA9}"/>
              </c:ext>
            </c:extLst>
          </c:dPt>
          <c:dPt>
            <c:idx val="19"/>
            <c:bubble3D val="0"/>
            <c:spPr>
              <a:pattFill prst="ltUpDiag">
                <a:fgClr>
                  <a:schemeClr val="accent4">
                    <a:lumMod val="70000"/>
                    <a:lumOff val="30000"/>
                  </a:schemeClr>
                </a:fgClr>
                <a:bgClr>
                  <a:schemeClr val="accent4">
                    <a:lumMod val="70000"/>
                    <a:lumOff val="30000"/>
                    <a:lumMod val="20000"/>
                    <a:lumOff val="80000"/>
                  </a:schemeClr>
                </a:bgClr>
              </a:pattFill>
              <a:ln w="19050">
                <a:solidFill>
                  <a:schemeClr val="lt1"/>
                </a:solidFill>
              </a:ln>
              <a:effectLst>
                <a:innerShdw blurRad="114300">
                  <a:schemeClr val="accent4">
                    <a:lumMod val="70000"/>
                    <a:lumOff val="30000"/>
                  </a:schemeClr>
                </a:innerShdw>
              </a:effectLst>
            </c:spPr>
            <c:extLst>
              <c:ext xmlns:c16="http://schemas.microsoft.com/office/drawing/2014/chart" uri="{C3380CC4-5D6E-409C-BE32-E72D297353CC}">
                <c16:uniqueId val="{00000027-E242-6D48-9B01-8358AF28BBA9}"/>
              </c:ext>
            </c:extLst>
          </c:dPt>
          <c:dPt>
            <c:idx val="20"/>
            <c:bubble3D val="0"/>
            <c:spPr>
              <a:pattFill prst="ltUpDiag">
                <a:fgClr>
                  <a:schemeClr val="accent6">
                    <a:lumMod val="70000"/>
                    <a:lumOff val="30000"/>
                  </a:schemeClr>
                </a:fgClr>
                <a:bgClr>
                  <a:schemeClr val="accent6">
                    <a:lumMod val="70000"/>
                    <a:lumOff val="30000"/>
                    <a:lumMod val="20000"/>
                    <a:lumOff val="80000"/>
                  </a:schemeClr>
                </a:bgClr>
              </a:pattFill>
              <a:ln w="19050">
                <a:solidFill>
                  <a:schemeClr val="lt1"/>
                </a:solidFill>
              </a:ln>
              <a:effectLst>
                <a:innerShdw blurRad="114300">
                  <a:schemeClr val="accent6">
                    <a:lumMod val="70000"/>
                    <a:lumOff val="30000"/>
                  </a:schemeClr>
                </a:innerShdw>
              </a:effectLst>
            </c:spPr>
            <c:extLst>
              <c:ext xmlns:c16="http://schemas.microsoft.com/office/drawing/2014/chart" uri="{C3380CC4-5D6E-409C-BE32-E72D297353CC}">
                <c16:uniqueId val="{00000029-E242-6D48-9B01-8358AF28BBA9}"/>
              </c:ext>
            </c:extLst>
          </c:dPt>
          <c:dPt>
            <c:idx val="21"/>
            <c:bubble3D val="0"/>
            <c:spPr>
              <a:pattFill prst="ltUpDiag">
                <a:fgClr>
                  <a:schemeClr val="accent2">
                    <a:lumMod val="70000"/>
                  </a:schemeClr>
                </a:fgClr>
                <a:bgClr>
                  <a:schemeClr val="accent2">
                    <a:lumMod val="70000"/>
                    <a:lumMod val="20000"/>
                    <a:lumOff val="80000"/>
                  </a:schemeClr>
                </a:bgClr>
              </a:pattFill>
              <a:ln w="19050">
                <a:solidFill>
                  <a:schemeClr val="lt1"/>
                </a:solidFill>
              </a:ln>
              <a:effectLst>
                <a:innerShdw blurRad="114300">
                  <a:schemeClr val="accent2">
                    <a:lumMod val="70000"/>
                  </a:schemeClr>
                </a:innerShdw>
              </a:effectLst>
            </c:spPr>
            <c:extLst>
              <c:ext xmlns:c16="http://schemas.microsoft.com/office/drawing/2014/chart" uri="{C3380CC4-5D6E-409C-BE32-E72D297353CC}">
                <c16:uniqueId val="{0000002B-E242-6D48-9B01-8358AF28BBA9}"/>
              </c:ext>
            </c:extLst>
          </c:dPt>
          <c:dPt>
            <c:idx val="22"/>
            <c:bubble3D val="0"/>
            <c:spPr>
              <a:pattFill prst="ltUpDiag">
                <a:fgClr>
                  <a:schemeClr val="accent4">
                    <a:lumMod val="70000"/>
                  </a:schemeClr>
                </a:fgClr>
                <a:bgClr>
                  <a:schemeClr val="accent4">
                    <a:lumMod val="70000"/>
                    <a:lumMod val="20000"/>
                    <a:lumOff val="80000"/>
                  </a:schemeClr>
                </a:bgClr>
              </a:pattFill>
              <a:ln w="19050">
                <a:solidFill>
                  <a:schemeClr val="lt1"/>
                </a:solidFill>
              </a:ln>
              <a:effectLst>
                <a:innerShdw blurRad="114300">
                  <a:schemeClr val="accent4">
                    <a:lumMod val="70000"/>
                  </a:schemeClr>
                </a:innerShdw>
              </a:effectLst>
            </c:spPr>
            <c:extLst>
              <c:ext xmlns:c16="http://schemas.microsoft.com/office/drawing/2014/chart" uri="{C3380CC4-5D6E-409C-BE32-E72D297353CC}">
                <c16:uniqueId val="{0000002D-E242-6D48-9B01-8358AF28BBA9}"/>
              </c:ext>
            </c:extLst>
          </c:dPt>
          <c:dPt>
            <c:idx val="23"/>
            <c:bubble3D val="0"/>
            <c:spPr>
              <a:pattFill prst="ltUpDiag">
                <a:fgClr>
                  <a:schemeClr val="accent6">
                    <a:lumMod val="70000"/>
                  </a:schemeClr>
                </a:fgClr>
                <a:bgClr>
                  <a:schemeClr val="accent6">
                    <a:lumMod val="70000"/>
                    <a:lumMod val="20000"/>
                    <a:lumOff val="80000"/>
                  </a:schemeClr>
                </a:bgClr>
              </a:pattFill>
              <a:ln w="19050">
                <a:solidFill>
                  <a:schemeClr val="lt1"/>
                </a:solidFill>
              </a:ln>
              <a:effectLst>
                <a:innerShdw blurRad="114300">
                  <a:schemeClr val="accent6">
                    <a:lumMod val="70000"/>
                  </a:schemeClr>
                </a:innerShdw>
              </a:effectLst>
            </c:spPr>
            <c:extLst>
              <c:ext xmlns:c16="http://schemas.microsoft.com/office/drawing/2014/chart" uri="{C3380CC4-5D6E-409C-BE32-E72D297353CC}">
                <c16:uniqueId val="{0000002F-E242-6D48-9B01-8358AF28BBA9}"/>
              </c:ext>
            </c:extLst>
          </c:dPt>
          <c:cat>
            <c:strRef>
              <c:f>pivots!$A$68:$A$92</c:f>
              <c:strCache>
                <c:ptCount val="24"/>
                <c:pt idx="0">
                  <c:v>Spain</c:v>
                </c:pt>
                <c:pt idx="1">
                  <c:v>Indonesia</c:v>
                </c:pt>
                <c:pt idx="2">
                  <c:v>Pakistan</c:v>
                </c:pt>
                <c:pt idx="3">
                  <c:v>Bangladesh</c:v>
                </c:pt>
                <c:pt idx="4">
                  <c:v>Myanmar</c:v>
                </c:pt>
                <c:pt idx="5">
                  <c:v>China</c:v>
                </c:pt>
                <c:pt idx="6">
                  <c:v>Thailand</c:v>
                </c:pt>
                <c:pt idx="7">
                  <c:v>Australia</c:v>
                </c:pt>
                <c:pt idx="8">
                  <c:v>Oman</c:v>
                </c:pt>
                <c:pt idx="9">
                  <c:v>Cambodia</c:v>
                </c:pt>
                <c:pt idx="10">
                  <c:v>Nepal</c:v>
                </c:pt>
                <c:pt idx="11">
                  <c:v>Bahrain</c:v>
                </c:pt>
                <c:pt idx="12">
                  <c:v>Korea, Republic Of</c:v>
                </c:pt>
                <c:pt idx="13">
                  <c:v>Vietnam</c:v>
                </c:pt>
                <c:pt idx="14">
                  <c:v>Maldives</c:v>
                </c:pt>
                <c:pt idx="15">
                  <c:v>Jamaica</c:v>
                </c:pt>
                <c:pt idx="16">
                  <c:v>Antartica</c:v>
                </c:pt>
                <c:pt idx="17">
                  <c:v>India</c:v>
                </c:pt>
                <c:pt idx="18">
                  <c:v>Afghanistan</c:v>
                </c:pt>
                <c:pt idx="19">
                  <c:v>Anguilla</c:v>
                </c:pt>
                <c:pt idx="20">
                  <c:v>Fiji</c:v>
                </c:pt>
                <c:pt idx="21">
                  <c:v>Philippines</c:v>
                </c:pt>
                <c:pt idx="22">
                  <c:v>Korea, Democratic People's Republic Of</c:v>
                </c:pt>
                <c:pt idx="23">
                  <c:v>Malaysia</c:v>
                </c:pt>
              </c:strCache>
            </c:strRef>
          </c:cat>
          <c:val>
            <c:numRef>
              <c:f>pivots!$B$68:$B$92</c:f>
              <c:numCache>
                <c:formatCode>General</c:formatCode>
                <c:ptCount val="24"/>
                <c:pt idx="0">
                  <c:v>10000</c:v>
                </c:pt>
                <c:pt idx="1">
                  <c:v>629</c:v>
                </c:pt>
                <c:pt idx="2">
                  <c:v>160</c:v>
                </c:pt>
                <c:pt idx="3">
                  <c:v>153</c:v>
                </c:pt>
                <c:pt idx="4">
                  <c:v>110</c:v>
                </c:pt>
                <c:pt idx="5">
                  <c:v>99</c:v>
                </c:pt>
                <c:pt idx="6">
                  <c:v>55</c:v>
                </c:pt>
                <c:pt idx="7">
                  <c:v>50</c:v>
                </c:pt>
                <c:pt idx="8">
                  <c:v>35</c:v>
                </c:pt>
                <c:pt idx="9">
                  <c:v>31</c:v>
                </c:pt>
                <c:pt idx="10">
                  <c:v>30</c:v>
                </c:pt>
                <c:pt idx="11">
                  <c:v>20</c:v>
                </c:pt>
                <c:pt idx="12">
                  <c:v>20</c:v>
                </c:pt>
                <c:pt idx="13">
                  <c:v>13</c:v>
                </c:pt>
                <c:pt idx="14">
                  <c:v>10</c:v>
                </c:pt>
                <c:pt idx="15">
                  <c:v>10</c:v>
                </c:pt>
                <c:pt idx="16">
                  <c:v>5</c:v>
                </c:pt>
                <c:pt idx="17">
                  <c:v>5</c:v>
                </c:pt>
                <c:pt idx="18">
                  <c:v>4</c:v>
                </c:pt>
                <c:pt idx="19">
                  <c:v>2</c:v>
                </c:pt>
                <c:pt idx="20">
                  <c:v>1</c:v>
                </c:pt>
                <c:pt idx="21">
                  <c:v>1</c:v>
                </c:pt>
                <c:pt idx="22">
                  <c:v>1</c:v>
                </c:pt>
                <c:pt idx="23">
                  <c:v>0</c:v>
                </c:pt>
              </c:numCache>
            </c:numRef>
          </c:val>
          <c:extLst>
            <c:ext xmlns:c16="http://schemas.microsoft.com/office/drawing/2014/chart" uri="{C3380CC4-5D6E-409C-BE32-E72D297353CC}">
              <c16:uniqueId val="{00000030-E242-6D48-9B01-8358AF28BBA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[HSW Dashboard.xlsx]pivots!PivotTable5</c:name>
    <c:fmtId val="3"/>
  </c:pivotSource>
  <c:chart>
    <c:autoTitleDeleted val="1"/>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pivotFmt>
      <c:pivotFmt>
        <c:idx val="7"/>
        <c:spPr>
          <a:solidFill>
            <a:schemeClr val="accent2"/>
          </a:solidFill>
          <a:ln w="19050">
            <a:solidFill>
              <a:schemeClr val="lt1"/>
            </a:solidFill>
          </a:ln>
          <a:effectLst/>
        </c:spPr>
      </c:pivotFmt>
      <c:pivotFmt>
        <c:idx val="8"/>
        <c:spPr>
          <a:solidFill>
            <a:schemeClr val="accent2"/>
          </a:solidFill>
          <a:ln w="19050">
            <a:solidFill>
              <a:schemeClr val="lt1"/>
            </a:solidFill>
          </a:ln>
          <a:effectLst/>
        </c:spPr>
      </c:pivotFmt>
      <c:pivotFmt>
        <c:idx val="9"/>
        <c:spPr>
          <a:solidFill>
            <a:schemeClr val="accent2"/>
          </a:solidFill>
          <a:ln w="19050">
            <a:solidFill>
              <a:schemeClr val="lt1"/>
            </a:solidFill>
          </a:ln>
          <a:effectLst/>
        </c:spPr>
      </c:pivotFmt>
      <c:pivotFmt>
        <c:idx val="1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w="19050">
            <a:solidFill>
              <a:schemeClr val="lt1"/>
            </a:solidFill>
          </a:ln>
          <a:effectLst/>
        </c:spPr>
      </c:pivotFmt>
      <c:pivotFmt>
        <c:idx val="12"/>
        <c:spPr>
          <a:solidFill>
            <a:schemeClr val="accent2"/>
          </a:solidFill>
          <a:ln w="19050">
            <a:solidFill>
              <a:schemeClr val="lt1"/>
            </a:solidFill>
          </a:ln>
          <a:effectLst/>
        </c:spPr>
      </c:pivotFmt>
      <c:pivotFmt>
        <c:idx val="13"/>
        <c:spPr>
          <a:solidFill>
            <a:schemeClr val="accent2"/>
          </a:solidFill>
          <a:ln w="19050">
            <a:solidFill>
              <a:schemeClr val="lt1"/>
            </a:solidFill>
          </a:ln>
          <a:effectLst/>
        </c:spPr>
      </c:pivotFmt>
      <c:pivotFmt>
        <c:idx val="14"/>
        <c:spPr>
          <a:solidFill>
            <a:schemeClr val="accent2"/>
          </a:solidFill>
          <a:ln w="19050">
            <a:solidFill>
              <a:schemeClr val="lt1"/>
            </a:solidFill>
          </a:ln>
          <a:effectLst/>
        </c:spPr>
      </c:pivotFmt>
      <c:pivotFmt>
        <c:idx val="15"/>
        <c:spPr>
          <a:solidFill>
            <a:schemeClr val="accent2"/>
          </a:solidFill>
          <a:ln w="19050">
            <a:solidFill>
              <a:schemeClr val="lt1"/>
            </a:solidFill>
          </a:ln>
          <a:effectLst/>
        </c:spPr>
      </c:pivotFmt>
      <c:pivotFmt>
        <c:idx val="16"/>
        <c:spPr>
          <a:solidFill>
            <a:schemeClr val="accent2"/>
          </a:solidFill>
          <a:ln w="19050">
            <a:solidFill>
              <a:schemeClr val="lt1"/>
            </a:solidFill>
          </a:ln>
          <a:effectLst/>
        </c:spPr>
      </c:pivotFmt>
      <c:pivotFmt>
        <c:idx val="17"/>
        <c:spPr>
          <a:solidFill>
            <a:schemeClr val="accent2"/>
          </a:solidFill>
          <a:ln w="19050">
            <a:solidFill>
              <a:schemeClr val="lt1"/>
            </a:solidFill>
          </a:ln>
          <a:effectLst/>
        </c:spPr>
      </c:pivotFmt>
      <c:pivotFmt>
        <c:idx val="18"/>
        <c:spPr>
          <a:solidFill>
            <a:schemeClr val="accent2"/>
          </a:solidFill>
          <a:ln w="19050">
            <a:solidFill>
              <a:schemeClr val="lt1"/>
            </a:solidFill>
          </a:ln>
          <a:effectLst/>
        </c:spPr>
      </c:pivotFmt>
    </c:pivotFmts>
    <c:plotArea>
      <c:layout/>
      <c:ofPieChart>
        <c:ofPieType val="pie"/>
        <c:varyColors val="1"/>
        <c:ser>
          <c:idx val="0"/>
          <c:order val="0"/>
          <c:tx>
            <c:strRef>
              <c:f>pivots!$F$70</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763E-D94A-88F0-2E678367F1AD}"/>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763E-D94A-88F0-2E678367F1AD}"/>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763E-D94A-88F0-2E678367F1AD}"/>
              </c:ext>
            </c:extLst>
          </c:dPt>
          <c:dPt>
            <c:idx val="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7-763E-D94A-88F0-2E678367F1AD}"/>
              </c:ext>
            </c:extLst>
          </c:dPt>
          <c:dPt>
            <c:idx val="4"/>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09-763E-D94A-88F0-2E678367F1AD}"/>
              </c:ext>
            </c:extLst>
          </c:dPt>
          <c:dPt>
            <c:idx val="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B-763E-D94A-88F0-2E678367F1AD}"/>
              </c:ext>
            </c:extLst>
          </c:dPt>
          <c:dPt>
            <c:idx val="6"/>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0D-763E-D94A-88F0-2E678367F1AD}"/>
              </c:ext>
            </c:extLst>
          </c:dPt>
          <c:dPt>
            <c:idx val="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0F-763E-D94A-88F0-2E678367F1AD}"/>
              </c:ext>
            </c:extLst>
          </c:dPt>
          <c:dPt>
            <c:idx val="8"/>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11-763E-D94A-88F0-2E678367F1AD}"/>
              </c:ext>
            </c:extLst>
          </c:dPt>
          <c:cat>
            <c:strRef>
              <c:f>pivots!$E$71:$E$79</c:f>
              <c:strCache>
                <c:ptCount val="8"/>
                <c:pt idx="0">
                  <c:v>PEKERJAAN ASAS</c:v>
                </c:pt>
                <c:pt idx="1">
                  <c:v>PEKERJA MAHIR PERTANIAN, PERHUTANAN, DAN PERIKANAN</c:v>
                </c:pt>
                <c:pt idx="2">
                  <c:v>OPERATOR LOJI DAN MESIN PEMASANG</c:v>
                </c:pt>
                <c:pt idx="3">
                  <c:v>PROFESIONAL</c:v>
                </c:pt>
                <c:pt idx="4">
                  <c:v>JURUTEKNIK DAN PROFESIONAL BERSEKUTU</c:v>
                </c:pt>
                <c:pt idx="5">
                  <c:v>PENGURUS</c:v>
                </c:pt>
                <c:pt idx="6">
                  <c:v>PEKERJA KEMAHIRAN DAN PEKERJA PERTUKANGAN YANG BERKAITAN</c:v>
                </c:pt>
                <c:pt idx="7">
                  <c:v>PEKERJA PERKHIDMATAN DAN JUALAN</c:v>
                </c:pt>
              </c:strCache>
            </c:strRef>
          </c:cat>
          <c:val>
            <c:numRef>
              <c:f>pivots!$F$71:$F$79</c:f>
              <c:numCache>
                <c:formatCode>General</c:formatCode>
                <c:ptCount val="8"/>
                <c:pt idx="0">
                  <c:v>10355</c:v>
                </c:pt>
                <c:pt idx="1">
                  <c:v>530</c:v>
                </c:pt>
                <c:pt idx="2">
                  <c:v>149</c:v>
                </c:pt>
                <c:pt idx="3">
                  <c:v>142</c:v>
                </c:pt>
                <c:pt idx="4">
                  <c:v>122</c:v>
                </c:pt>
                <c:pt idx="5">
                  <c:v>70</c:v>
                </c:pt>
                <c:pt idx="6">
                  <c:v>50</c:v>
                </c:pt>
                <c:pt idx="7">
                  <c:v>26</c:v>
                </c:pt>
              </c:numCache>
            </c:numRef>
          </c:val>
          <c:extLst>
            <c:ext xmlns:c16="http://schemas.microsoft.com/office/drawing/2014/chart" uri="{C3380CC4-5D6E-409C-BE32-E72D297353CC}">
              <c16:uniqueId val="{00000012-763E-D94A-88F0-2E678367F1AD}"/>
            </c:ext>
          </c:extLst>
        </c:ser>
        <c:dLbls>
          <c:showLegendKey val="0"/>
          <c:showVal val="0"/>
          <c:showCatName val="0"/>
          <c:showSerName val="0"/>
          <c:showPercent val="0"/>
          <c:showBubbleSize val="0"/>
          <c:showLeaderLines val="1"/>
        </c:dLbls>
        <c:gapWidth val="15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[HSW Dashboard.xlsx]pivots!PivotTable14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Comparison</a:t>
            </a:r>
            <a:r>
              <a:rPr lang="en-US" baseline="0"/>
              <a:t> of Most Desired Highest Certification Amongst Employed Individuals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pivots!$B$97</c:f>
              <c:strCache>
                <c:ptCount val="1"/>
                <c:pt idx="0">
                  <c:v>Sum of Sijil3             </c:v>
                </c:pt>
              </c:strCache>
            </c:strRef>
          </c:tx>
          <c:spPr>
            <a:solidFill>
              <a:schemeClr val="accent1"/>
            </a:solidFill>
            <a:ln>
              <a:noFill/>
            </a:ln>
            <a:effectLst/>
          </c:spPr>
          <c:invertIfNegative val="0"/>
          <c:cat>
            <c:strRef>
              <c:f>pivots!$A$98:$A$115</c:f>
              <c:strCache>
                <c:ptCount val="17"/>
                <c:pt idx="0">
                  <c:v>2004</c:v>
                </c:pt>
                <c:pt idx="1">
                  <c:v>2005</c:v>
                </c:pt>
                <c:pt idx="2">
                  <c:v>2006</c:v>
                </c:pt>
                <c:pt idx="3">
                  <c:v>2007</c:v>
                </c:pt>
                <c:pt idx="4">
                  <c:v>2008</c:v>
                </c:pt>
                <c:pt idx="5">
                  <c:v>2009</c:v>
                </c:pt>
                <c:pt idx="6">
                  <c:v>2010</c:v>
                </c:pt>
                <c:pt idx="7">
                  <c:v>2011</c:v>
                </c:pt>
                <c:pt idx="8">
                  <c:v>2012</c:v>
                </c:pt>
                <c:pt idx="9">
                  <c:v>2013</c:v>
                </c:pt>
                <c:pt idx="10">
                  <c:v>2014</c:v>
                </c:pt>
                <c:pt idx="11">
                  <c:v>2015</c:v>
                </c:pt>
                <c:pt idx="12">
                  <c:v>2016</c:v>
                </c:pt>
                <c:pt idx="13">
                  <c:v>2017</c:v>
                </c:pt>
                <c:pt idx="14">
                  <c:v>2018</c:v>
                </c:pt>
                <c:pt idx="15">
                  <c:v>2019</c:v>
                </c:pt>
                <c:pt idx="16">
                  <c:v>2020</c:v>
                </c:pt>
              </c:strCache>
            </c:strRef>
          </c:cat>
          <c:val>
            <c:numRef>
              <c:f>pivots!$B$98:$B$115</c:f>
              <c:numCache>
                <c:formatCode>General</c:formatCode>
                <c:ptCount val="17"/>
                <c:pt idx="0">
                  <c:v>0</c:v>
                </c:pt>
                <c:pt idx="1">
                  <c:v>0</c:v>
                </c:pt>
                <c:pt idx="2">
                  <c:v>255.3</c:v>
                </c:pt>
                <c:pt idx="3">
                  <c:v>220.7</c:v>
                </c:pt>
                <c:pt idx="4">
                  <c:v>251.7</c:v>
                </c:pt>
                <c:pt idx="5">
                  <c:v>285.2</c:v>
                </c:pt>
                <c:pt idx="6">
                  <c:v>316.39999999999998</c:v>
                </c:pt>
                <c:pt idx="7">
                  <c:v>314.3</c:v>
                </c:pt>
                <c:pt idx="8">
                  <c:v>304.39999999999998</c:v>
                </c:pt>
                <c:pt idx="9">
                  <c:v>356.7</c:v>
                </c:pt>
                <c:pt idx="10">
                  <c:v>370.7</c:v>
                </c:pt>
                <c:pt idx="11">
                  <c:v>366.1</c:v>
                </c:pt>
                <c:pt idx="12">
                  <c:v>370.6</c:v>
                </c:pt>
                <c:pt idx="13">
                  <c:v>400.6</c:v>
                </c:pt>
                <c:pt idx="14">
                  <c:v>386.7</c:v>
                </c:pt>
                <c:pt idx="15">
                  <c:v>493.6</c:v>
                </c:pt>
                <c:pt idx="16">
                  <c:v>317.60000000000002</c:v>
                </c:pt>
              </c:numCache>
            </c:numRef>
          </c:val>
          <c:extLst>
            <c:ext xmlns:c16="http://schemas.microsoft.com/office/drawing/2014/chart" uri="{C3380CC4-5D6E-409C-BE32-E72D297353CC}">
              <c16:uniqueId val="{00000000-F64C-A848-9400-92FF7A4ECE47}"/>
            </c:ext>
          </c:extLst>
        </c:ser>
        <c:ser>
          <c:idx val="1"/>
          <c:order val="1"/>
          <c:tx>
            <c:strRef>
              <c:f>pivots!$C$97</c:f>
              <c:strCache>
                <c:ptCount val="1"/>
                <c:pt idx="0">
                  <c:v>Sum of Ijazah </c:v>
                </c:pt>
              </c:strCache>
            </c:strRef>
          </c:tx>
          <c:spPr>
            <a:solidFill>
              <a:schemeClr val="accent2"/>
            </a:solidFill>
            <a:ln>
              <a:noFill/>
            </a:ln>
            <a:effectLst/>
          </c:spPr>
          <c:invertIfNegative val="0"/>
          <c:cat>
            <c:strRef>
              <c:f>pivots!$A$98:$A$115</c:f>
              <c:strCache>
                <c:ptCount val="17"/>
                <c:pt idx="0">
                  <c:v>2004</c:v>
                </c:pt>
                <c:pt idx="1">
                  <c:v>2005</c:v>
                </c:pt>
                <c:pt idx="2">
                  <c:v>2006</c:v>
                </c:pt>
                <c:pt idx="3">
                  <c:v>2007</c:v>
                </c:pt>
                <c:pt idx="4">
                  <c:v>2008</c:v>
                </c:pt>
                <c:pt idx="5">
                  <c:v>2009</c:v>
                </c:pt>
                <c:pt idx="6">
                  <c:v>2010</c:v>
                </c:pt>
                <c:pt idx="7">
                  <c:v>2011</c:v>
                </c:pt>
                <c:pt idx="8">
                  <c:v>2012</c:v>
                </c:pt>
                <c:pt idx="9">
                  <c:v>2013</c:v>
                </c:pt>
                <c:pt idx="10">
                  <c:v>2014</c:v>
                </c:pt>
                <c:pt idx="11">
                  <c:v>2015</c:v>
                </c:pt>
                <c:pt idx="12">
                  <c:v>2016</c:v>
                </c:pt>
                <c:pt idx="13">
                  <c:v>2017</c:v>
                </c:pt>
                <c:pt idx="14">
                  <c:v>2018</c:v>
                </c:pt>
                <c:pt idx="15">
                  <c:v>2019</c:v>
                </c:pt>
                <c:pt idx="16">
                  <c:v>2020</c:v>
                </c:pt>
              </c:strCache>
            </c:strRef>
          </c:cat>
          <c:val>
            <c:numRef>
              <c:f>pivots!$C$98:$C$115</c:f>
              <c:numCache>
                <c:formatCode>General</c:formatCode>
                <c:ptCount val="17"/>
                <c:pt idx="0">
                  <c:v>758.8</c:v>
                </c:pt>
                <c:pt idx="1">
                  <c:v>836.4</c:v>
                </c:pt>
                <c:pt idx="2">
                  <c:v>812.8</c:v>
                </c:pt>
                <c:pt idx="3">
                  <c:v>901.8</c:v>
                </c:pt>
                <c:pt idx="4">
                  <c:v>1034.5999999999999</c:v>
                </c:pt>
                <c:pt idx="5">
                  <c:v>1196.7</c:v>
                </c:pt>
                <c:pt idx="6">
                  <c:v>1262.8</c:v>
                </c:pt>
                <c:pt idx="7">
                  <c:v>1352</c:v>
                </c:pt>
                <c:pt idx="8">
                  <c:v>1396.9</c:v>
                </c:pt>
                <c:pt idx="9">
                  <c:v>1592.1</c:v>
                </c:pt>
                <c:pt idx="10">
                  <c:v>1740.4</c:v>
                </c:pt>
                <c:pt idx="11">
                  <c:v>1829</c:v>
                </c:pt>
                <c:pt idx="12">
                  <c:v>1941.1</c:v>
                </c:pt>
                <c:pt idx="13">
                  <c:v>2002.8</c:v>
                </c:pt>
                <c:pt idx="14">
                  <c:v>2106.9</c:v>
                </c:pt>
                <c:pt idx="15">
                  <c:v>2209.1</c:v>
                </c:pt>
                <c:pt idx="16">
                  <c:v>2416.3000000000002</c:v>
                </c:pt>
              </c:numCache>
            </c:numRef>
          </c:val>
          <c:extLst>
            <c:ext xmlns:c16="http://schemas.microsoft.com/office/drawing/2014/chart" uri="{C3380CC4-5D6E-409C-BE32-E72D297353CC}">
              <c16:uniqueId val="{00000001-F64C-A848-9400-92FF7A4ECE47}"/>
            </c:ext>
          </c:extLst>
        </c:ser>
        <c:ser>
          <c:idx val="2"/>
          <c:order val="2"/>
          <c:tx>
            <c:strRef>
              <c:f>pivots!$D$97</c:f>
              <c:strCache>
                <c:ptCount val="1"/>
                <c:pt idx="0">
                  <c:v>Sum of SPM atau yang setaraf                                    </c:v>
                </c:pt>
              </c:strCache>
            </c:strRef>
          </c:tx>
          <c:spPr>
            <a:solidFill>
              <a:schemeClr val="accent3"/>
            </a:solidFill>
            <a:ln>
              <a:noFill/>
            </a:ln>
            <a:effectLst/>
          </c:spPr>
          <c:invertIfNegative val="0"/>
          <c:cat>
            <c:strRef>
              <c:f>pivots!$A$98:$A$115</c:f>
              <c:strCache>
                <c:ptCount val="17"/>
                <c:pt idx="0">
                  <c:v>2004</c:v>
                </c:pt>
                <c:pt idx="1">
                  <c:v>2005</c:v>
                </c:pt>
                <c:pt idx="2">
                  <c:v>2006</c:v>
                </c:pt>
                <c:pt idx="3">
                  <c:v>2007</c:v>
                </c:pt>
                <c:pt idx="4">
                  <c:v>2008</c:v>
                </c:pt>
                <c:pt idx="5">
                  <c:v>2009</c:v>
                </c:pt>
                <c:pt idx="6">
                  <c:v>2010</c:v>
                </c:pt>
                <c:pt idx="7">
                  <c:v>2011</c:v>
                </c:pt>
                <c:pt idx="8">
                  <c:v>2012</c:v>
                </c:pt>
                <c:pt idx="9">
                  <c:v>2013</c:v>
                </c:pt>
                <c:pt idx="10">
                  <c:v>2014</c:v>
                </c:pt>
                <c:pt idx="11">
                  <c:v>2015</c:v>
                </c:pt>
                <c:pt idx="12">
                  <c:v>2016</c:v>
                </c:pt>
                <c:pt idx="13">
                  <c:v>2017</c:v>
                </c:pt>
                <c:pt idx="14">
                  <c:v>2018</c:v>
                </c:pt>
                <c:pt idx="15">
                  <c:v>2019</c:v>
                </c:pt>
                <c:pt idx="16">
                  <c:v>2020</c:v>
                </c:pt>
              </c:strCache>
            </c:strRef>
          </c:cat>
          <c:val>
            <c:numRef>
              <c:f>pivots!$D$98:$D$115</c:f>
              <c:numCache>
                <c:formatCode>General</c:formatCode>
                <c:ptCount val="17"/>
                <c:pt idx="0">
                  <c:v>3503.7</c:v>
                </c:pt>
                <c:pt idx="1">
                  <c:v>3658.8</c:v>
                </c:pt>
                <c:pt idx="2">
                  <c:v>3801.9</c:v>
                </c:pt>
                <c:pt idx="3">
                  <c:v>4020.4</c:v>
                </c:pt>
                <c:pt idx="4">
                  <c:v>4150.5</c:v>
                </c:pt>
                <c:pt idx="5">
                  <c:v>4508.3999999999996</c:v>
                </c:pt>
                <c:pt idx="6">
                  <c:v>4694.5</c:v>
                </c:pt>
                <c:pt idx="7">
                  <c:v>4881.5</c:v>
                </c:pt>
                <c:pt idx="8">
                  <c:v>5180.2</c:v>
                </c:pt>
                <c:pt idx="9">
                  <c:v>5375.8</c:v>
                </c:pt>
                <c:pt idx="10">
                  <c:v>5345.6</c:v>
                </c:pt>
                <c:pt idx="11">
                  <c:v>5631.4</c:v>
                </c:pt>
                <c:pt idx="12">
                  <c:v>5925</c:v>
                </c:pt>
                <c:pt idx="13">
                  <c:v>6185.8</c:v>
                </c:pt>
                <c:pt idx="14">
                  <c:v>6413.2</c:v>
                </c:pt>
                <c:pt idx="15">
                  <c:v>6801.6</c:v>
                </c:pt>
                <c:pt idx="16">
                  <c:v>7248.5</c:v>
                </c:pt>
              </c:numCache>
            </c:numRef>
          </c:val>
          <c:extLst>
            <c:ext xmlns:c16="http://schemas.microsoft.com/office/drawing/2014/chart" uri="{C3380CC4-5D6E-409C-BE32-E72D297353CC}">
              <c16:uniqueId val="{00000002-F64C-A848-9400-92FF7A4ECE47}"/>
            </c:ext>
          </c:extLst>
        </c:ser>
        <c:dLbls>
          <c:showLegendKey val="0"/>
          <c:showVal val="0"/>
          <c:showCatName val="0"/>
          <c:showSerName val="0"/>
          <c:showPercent val="0"/>
          <c:showBubbleSize val="0"/>
        </c:dLbls>
        <c:gapWidth val="219"/>
        <c:overlap val="-27"/>
        <c:axId val="1505611759"/>
        <c:axId val="1463771071"/>
      </c:barChart>
      <c:catAx>
        <c:axId val="1505611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3771071"/>
        <c:crosses val="autoZero"/>
        <c:auto val="1"/>
        <c:lblAlgn val="ctr"/>
        <c:lblOffset val="100"/>
        <c:noMultiLvlLbl val="0"/>
      </c:catAx>
      <c:valAx>
        <c:axId val="1463771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5611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[HSW Dashboard.xlsx]pivots!PivotTable1</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pivots!$B$37:$B$39</c:f>
              <c:strCache>
                <c:ptCount val="1"/>
                <c:pt idx="0">
                  <c:v>2010 - Employer</c:v>
                </c:pt>
              </c:strCache>
            </c:strRef>
          </c:tx>
          <c:spPr>
            <a:solidFill>
              <a:schemeClr val="accent1"/>
            </a:solidFill>
            <a:ln>
              <a:noFill/>
            </a:ln>
            <a:effectLst/>
          </c:spPr>
          <c:invertIfNegative val="0"/>
          <c:cat>
            <c:strRef>
              <c:f>pivots!$A$40:$A$58</c:f>
              <c:strCache>
                <c:ptCount val="18"/>
                <c:pt idx="0">
                  <c:v>Johor</c:v>
                </c:pt>
                <c:pt idx="1">
                  <c:v>Kedah</c:v>
                </c:pt>
                <c:pt idx="2">
                  <c:v>Kelantan</c:v>
                </c:pt>
                <c:pt idx="3">
                  <c:v>Luar Negara</c:v>
                </c:pt>
                <c:pt idx="4">
                  <c:v>Melaka</c:v>
                </c:pt>
                <c:pt idx="5">
                  <c:v>Negeri Sembilan</c:v>
                </c:pt>
                <c:pt idx="6">
                  <c:v>Pahang</c:v>
                </c:pt>
                <c:pt idx="7">
                  <c:v>Pelbagai Negeri</c:v>
                </c:pt>
                <c:pt idx="8">
                  <c:v>Perak</c:v>
                </c:pt>
                <c:pt idx="9">
                  <c:v>Perlis</c:v>
                </c:pt>
                <c:pt idx="10">
                  <c:v>Pulau Pinang</c:v>
                </c:pt>
                <c:pt idx="11">
                  <c:v>Sabah</c:v>
                </c:pt>
                <c:pt idx="12">
                  <c:v>Sarawak</c:v>
                </c:pt>
                <c:pt idx="13">
                  <c:v>Selangor</c:v>
                </c:pt>
                <c:pt idx="14">
                  <c:v>Terengganu</c:v>
                </c:pt>
                <c:pt idx="15">
                  <c:v>Wilayah Persekutuan Kuala Lumpur</c:v>
                </c:pt>
                <c:pt idx="16">
                  <c:v>Wilayah Persekutuan Labuan</c:v>
                </c:pt>
                <c:pt idx="17">
                  <c:v>Wilayah Persekutuan Putrajaya</c:v>
                </c:pt>
              </c:strCache>
            </c:strRef>
          </c:cat>
          <c:val>
            <c:numRef>
              <c:f>pivots!$B$40:$B$58</c:f>
              <c:numCache>
                <c:formatCode>General</c:formatCode>
                <c:ptCount val="18"/>
                <c:pt idx="0">
                  <c:v>4340</c:v>
                </c:pt>
                <c:pt idx="1">
                  <c:v>1675</c:v>
                </c:pt>
                <c:pt idx="2">
                  <c:v>591</c:v>
                </c:pt>
                <c:pt idx="4">
                  <c:v>1024</c:v>
                </c:pt>
                <c:pt idx="5">
                  <c:v>2037</c:v>
                </c:pt>
                <c:pt idx="6">
                  <c:v>1505</c:v>
                </c:pt>
                <c:pt idx="8">
                  <c:v>2300</c:v>
                </c:pt>
                <c:pt idx="9">
                  <c:v>83</c:v>
                </c:pt>
                <c:pt idx="10">
                  <c:v>1840</c:v>
                </c:pt>
                <c:pt idx="11">
                  <c:v>2485</c:v>
                </c:pt>
                <c:pt idx="12">
                  <c:v>834</c:v>
                </c:pt>
                <c:pt idx="13">
                  <c:v>12012</c:v>
                </c:pt>
                <c:pt idx="14">
                  <c:v>718</c:v>
                </c:pt>
                <c:pt idx="15">
                  <c:v>5133</c:v>
                </c:pt>
                <c:pt idx="16">
                  <c:v>98</c:v>
                </c:pt>
                <c:pt idx="17">
                  <c:v>114</c:v>
                </c:pt>
              </c:numCache>
            </c:numRef>
          </c:val>
          <c:extLst>
            <c:ext xmlns:c16="http://schemas.microsoft.com/office/drawing/2014/chart" uri="{C3380CC4-5D6E-409C-BE32-E72D297353CC}">
              <c16:uniqueId val="{00000000-96E7-A94C-843F-F9344AB7B94F}"/>
            </c:ext>
          </c:extLst>
        </c:ser>
        <c:ser>
          <c:idx val="1"/>
          <c:order val="1"/>
          <c:tx>
            <c:strRef>
              <c:f>pivots!$C$37:$C$39</c:f>
              <c:strCache>
                <c:ptCount val="1"/>
                <c:pt idx="0">
                  <c:v>2010 - Vacancies</c:v>
                </c:pt>
              </c:strCache>
            </c:strRef>
          </c:tx>
          <c:spPr>
            <a:solidFill>
              <a:schemeClr val="accent2"/>
            </a:solidFill>
            <a:ln>
              <a:noFill/>
            </a:ln>
            <a:effectLst/>
          </c:spPr>
          <c:invertIfNegative val="0"/>
          <c:cat>
            <c:strRef>
              <c:f>pivots!$A$40:$A$58</c:f>
              <c:strCache>
                <c:ptCount val="18"/>
                <c:pt idx="0">
                  <c:v>Johor</c:v>
                </c:pt>
                <c:pt idx="1">
                  <c:v>Kedah</c:v>
                </c:pt>
                <c:pt idx="2">
                  <c:v>Kelantan</c:v>
                </c:pt>
                <c:pt idx="3">
                  <c:v>Luar Negara</c:v>
                </c:pt>
                <c:pt idx="4">
                  <c:v>Melaka</c:v>
                </c:pt>
                <c:pt idx="5">
                  <c:v>Negeri Sembilan</c:v>
                </c:pt>
                <c:pt idx="6">
                  <c:v>Pahang</c:v>
                </c:pt>
                <c:pt idx="7">
                  <c:v>Pelbagai Negeri</c:v>
                </c:pt>
                <c:pt idx="8">
                  <c:v>Perak</c:v>
                </c:pt>
                <c:pt idx="9">
                  <c:v>Perlis</c:v>
                </c:pt>
                <c:pt idx="10">
                  <c:v>Pulau Pinang</c:v>
                </c:pt>
                <c:pt idx="11">
                  <c:v>Sabah</c:v>
                </c:pt>
                <c:pt idx="12">
                  <c:v>Sarawak</c:v>
                </c:pt>
                <c:pt idx="13">
                  <c:v>Selangor</c:v>
                </c:pt>
                <c:pt idx="14">
                  <c:v>Terengganu</c:v>
                </c:pt>
                <c:pt idx="15">
                  <c:v>Wilayah Persekutuan Kuala Lumpur</c:v>
                </c:pt>
                <c:pt idx="16">
                  <c:v>Wilayah Persekutuan Labuan</c:v>
                </c:pt>
                <c:pt idx="17">
                  <c:v>Wilayah Persekutuan Putrajaya</c:v>
                </c:pt>
              </c:strCache>
            </c:strRef>
          </c:cat>
          <c:val>
            <c:numRef>
              <c:f>pivots!$C$40:$C$58</c:f>
              <c:numCache>
                <c:formatCode>General</c:formatCode>
                <c:ptCount val="18"/>
                <c:pt idx="0">
                  <c:v>343264</c:v>
                </c:pt>
                <c:pt idx="1">
                  <c:v>62223</c:v>
                </c:pt>
                <c:pt idx="2">
                  <c:v>26361</c:v>
                </c:pt>
                <c:pt idx="3">
                  <c:v>22</c:v>
                </c:pt>
                <c:pt idx="4">
                  <c:v>55429</c:v>
                </c:pt>
                <c:pt idx="5">
                  <c:v>91658</c:v>
                </c:pt>
                <c:pt idx="6">
                  <c:v>60274</c:v>
                </c:pt>
                <c:pt idx="8">
                  <c:v>118206</c:v>
                </c:pt>
                <c:pt idx="9">
                  <c:v>1938</c:v>
                </c:pt>
                <c:pt idx="10">
                  <c:v>136711</c:v>
                </c:pt>
                <c:pt idx="11">
                  <c:v>75128</c:v>
                </c:pt>
                <c:pt idx="12">
                  <c:v>34562</c:v>
                </c:pt>
                <c:pt idx="13">
                  <c:v>536418</c:v>
                </c:pt>
                <c:pt idx="14">
                  <c:v>17382</c:v>
                </c:pt>
                <c:pt idx="15">
                  <c:v>235658</c:v>
                </c:pt>
                <c:pt idx="16">
                  <c:v>2196</c:v>
                </c:pt>
                <c:pt idx="17">
                  <c:v>7219</c:v>
                </c:pt>
              </c:numCache>
            </c:numRef>
          </c:val>
          <c:extLst>
            <c:ext xmlns:c16="http://schemas.microsoft.com/office/drawing/2014/chart" uri="{C3380CC4-5D6E-409C-BE32-E72D297353CC}">
              <c16:uniqueId val="{00000001-AF36-4C47-83C1-DB47B2352920}"/>
            </c:ext>
          </c:extLst>
        </c:ser>
        <c:ser>
          <c:idx val="2"/>
          <c:order val="2"/>
          <c:tx>
            <c:strRef>
              <c:f>pivots!$E$37:$E$39</c:f>
              <c:strCache>
                <c:ptCount val="1"/>
                <c:pt idx="0">
                  <c:v>2011 - Employer</c:v>
                </c:pt>
              </c:strCache>
            </c:strRef>
          </c:tx>
          <c:spPr>
            <a:solidFill>
              <a:schemeClr val="accent3"/>
            </a:solidFill>
            <a:ln>
              <a:noFill/>
            </a:ln>
            <a:effectLst/>
          </c:spPr>
          <c:invertIfNegative val="0"/>
          <c:cat>
            <c:strRef>
              <c:f>pivots!$A$40:$A$58</c:f>
              <c:strCache>
                <c:ptCount val="18"/>
                <c:pt idx="0">
                  <c:v>Johor</c:v>
                </c:pt>
                <c:pt idx="1">
                  <c:v>Kedah</c:v>
                </c:pt>
                <c:pt idx="2">
                  <c:v>Kelantan</c:v>
                </c:pt>
                <c:pt idx="3">
                  <c:v>Luar Negara</c:v>
                </c:pt>
                <c:pt idx="4">
                  <c:v>Melaka</c:v>
                </c:pt>
                <c:pt idx="5">
                  <c:v>Negeri Sembilan</c:v>
                </c:pt>
                <c:pt idx="6">
                  <c:v>Pahang</c:v>
                </c:pt>
                <c:pt idx="7">
                  <c:v>Pelbagai Negeri</c:v>
                </c:pt>
                <c:pt idx="8">
                  <c:v>Perak</c:v>
                </c:pt>
                <c:pt idx="9">
                  <c:v>Perlis</c:v>
                </c:pt>
                <c:pt idx="10">
                  <c:v>Pulau Pinang</c:v>
                </c:pt>
                <c:pt idx="11">
                  <c:v>Sabah</c:v>
                </c:pt>
                <c:pt idx="12">
                  <c:v>Sarawak</c:v>
                </c:pt>
                <c:pt idx="13">
                  <c:v>Selangor</c:v>
                </c:pt>
                <c:pt idx="14">
                  <c:v>Terengganu</c:v>
                </c:pt>
                <c:pt idx="15">
                  <c:v>Wilayah Persekutuan Kuala Lumpur</c:v>
                </c:pt>
                <c:pt idx="16">
                  <c:v>Wilayah Persekutuan Labuan</c:v>
                </c:pt>
                <c:pt idx="17">
                  <c:v>Wilayah Persekutuan Putrajaya</c:v>
                </c:pt>
              </c:strCache>
            </c:strRef>
          </c:cat>
          <c:val>
            <c:numRef>
              <c:f>pivots!$E$40:$E$58</c:f>
              <c:numCache>
                <c:formatCode>General</c:formatCode>
                <c:ptCount val="18"/>
                <c:pt idx="0">
                  <c:v>8383</c:v>
                </c:pt>
                <c:pt idx="1">
                  <c:v>1632</c:v>
                </c:pt>
                <c:pt idx="2">
                  <c:v>645</c:v>
                </c:pt>
                <c:pt idx="4">
                  <c:v>1638</c:v>
                </c:pt>
                <c:pt idx="5">
                  <c:v>2546</c:v>
                </c:pt>
                <c:pt idx="6">
                  <c:v>4021</c:v>
                </c:pt>
                <c:pt idx="8">
                  <c:v>4223</c:v>
                </c:pt>
                <c:pt idx="9">
                  <c:v>95</c:v>
                </c:pt>
                <c:pt idx="10">
                  <c:v>4547</c:v>
                </c:pt>
                <c:pt idx="11">
                  <c:v>4659</c:v>
                </c:pt>
                <c:pt idx="12">
                  <c:v>557</c:v>
                </c:pt>
                <c:pt idx="13">
                  <c:v>17621</c:v>
                </c:pt>
                <c:pt idx="14">
                  <c:v>663</c:v>
                </c:pt>
                <c:pt idx="15">
                  <c:v>7031</c:v>
                </c:pt>
                <c:pt idx="16">
                  <c:v>99</c:v>
                </c:pt>
                <c:pt idx="17">
                  <c:v>98</c:v>
                </c:pt>
              </c:numCache>
            </c:numRef>
          </c:val>
          <c:extLst>
            <c:ext xmlns:c16="http://schemas.microsoft.com/office/drawing/2014/chart" uri="{C3380CC4-5D6E-409C-BE32-E72D297353CC}">
              <c16:uniqueId val="{00000002-AF36-4C47-83C1-DB47B2352920}"/>
            </c:ext>
          </c:extLst>
        </c:ser>
        <c:ser>
          <c:idx val="3"/>
          <c:order val="3"/>
          <c:tx>
            <c:strRef>
              <c:f>pivots!$F$37:$F$39</c:f>
              <c:strCache>
                <c:ptCount val="1"/>
                <c:pt idx="0">
                  <c:v>2011 - Vacancies</c:v>
                </c:pt>
              </c:strCache>
            </c:strRef>
          </c:tx>
          <c:spPr>
            <a:solidFill>
              <a:schemeClr val="accent4"/>
            </a:solidFill>
            <a:ln>
              <a:noFill/>
            </a:ln>
            <a:effectLst/>
          </c:spPr>
          <c:invertIfNegative val="0"/>
          <c:cat>
            <c:strRef>
              <c:f>pivots!$A$40:$A$58</c:f>
              <c:strCache>
                <c:ptCount val="18"/>
                <c:pt idx="0">
                  <c:v>Johor</c:v>
                </c:pt>
                <c:pt idx="1">
                  <c:v>Kedah</c:v>
                </c:pt>
                <c:pt idx="2">
                  <c:v>Kelantan</c:v>
                </c:pt>
                <c:pt idx="3">
                  <c:v>Luar Negara</c:v>
                </c:pt>
                <c:pt idx="4">
                  <c:v>Melaka</c:v>
                </c:pt>
                <c:pt idx="5">
                  <c:v>Negeri Sembilan</c:v>
                </c:pt>
                <c:pt idx="6">
                  <c:v>Pahang</c:v>
                </c:pt>
                <c:pt idx="7">
                  <c:v>Pelbagai Negeri</c:v>
                </c:pt>
                <c:pt idx="8">
                  <c:v>Perak</c:v>
                </c:pt>
                <c:pt idx="9">
                  <c:v>Perlis</c:v>
                </c:pt>
                <c:pt idx="10">
                  <c:v>Pulau Pinang</c:v>
                </c:pt>
                <c:pt idx="11">
                  <c:v>Sabah</c:v>
                </c:pt>
                <c:pt idx="12">
                  <c:v>Sarawak</c:v>
                </c:pt>
                <c:pt idx="13">
                  <c:v>Selangor</c:v>
                </c:pt>
                <c:pt idx="14">
                  <c:v>Terengganu</c:v>
                </c:pt>
                <c:pt idx="15">
                  <c:v>Wilayah Persekutuan Kuala Lumpur</c:v>
                </c:pt>
                <c:pt idx="16">
                  <c:v>Wilayah Persekutuan Labuan</c:v>
                </c:pt>
                <c:pt idx="17">
                  <c:v>Wilayah Persekutuan Putrajaya</c:v>
                </c:pt>
              </c:strCache>
            </c:strRef>
          </c:cat>
          <c:val>
            <c:numRef>
              <c:f>pivots!$F$40:$F$58</c:f>
              <c:numCache>
                <c:formatCode>General</c:formatCode>
                <c:ptCount val="18"/>
                <c:pt idx="0">
                  <c:v>386370</c:v>
                </c:pt>
                <c:pt idx="1">
                  <c:v>55780</c:v>
                </c:pt>
                <c:pt idx="2">
                  <c:v>18001</c:v>
                </c:pt>
                <c:pt idx="4">
                  <c:v>58586</c:v>
                </c:pt>
                <c:pt idx="5">
                  <c:v>94970</c:v>
                </c:pt>
                <c:pt idx="6">
                  <c:v>85328</c:v>
                </c:pt>
                <c:pt idx="8">
                  <c:v>124923</c:v>
                </c:pt>
                <c:pt idx="9">
                  <c:v>1818</c:v>
                </c:pt>
                <c:pt idx="10">
                  <c:v>181394</c:v>
                </c:pt>
                <c:pt idx="11">
                  <c:v>202878</c:v>
                </c:pt>
                <c:pt idx="12">
                  <c:v>26639</c:v>
                </c:pt>
                <c:pt idx="13">
                  <c:v>632421</c:v>
                </c:pt>
                <c:pt idx="14">
                  <c:v>14673</c:v>
                </c:pt>
                <c:pt idx="15">
                  <c:v>365543</c:v>
                </c:pt>
                <c:pt idx="16">
                  <c:v>2932</c:v>
                </c:pt>
                <c:pt idx="17">
                  <c:v>3667</c:v>
                </c:pt>
              </c:numCache>
            </c:numRef>
          </c:val>
          <c:extLst>
            <c:ext xmlns:c16="http://schemas.microsoft.com/office/drawing/2014/chart" uri="{C3380CC4-5D6E-409C-BE32-E72D297353CC}">
              <c16:uniqueId val="{00000003-AF36-4C47-83C1-DB47B2352920}"/>
            </c:ext>
          </c:extLst>
        </c:ser>
        <c:ser>
          <c:idx val="4"/>
          <c:order val="4"/>
          <c:tx>
            <c:strRef>
              <c:f>pivots!$H$37:$H$39</c:f>
              <c:strCache>
                <c:ptCount val="1"/>
                <c:pt idx="0">
                  <c:v>2012 - Employer</c:v>
                </c:pt>
              </c:strCache>
            </c:strRef>
          </c:tx>
          <c:spPr>
            <a:solidFill>
              <a:schemeClr val="accent5"/>
            </a:solidFill>
            <a:ln>
              <a:noFill/>
            </a:ln>
            <a:effectLst/>
          </c:spPr>
          <c:invertIfNegative val="0"/>
          <c:cat>
            <c:strRef>
              <c:f>pivots!$A$40:$A$58</c:f>
              <c:strCache>
                <c:ptCount val="18"/>
                <c:pt idx="0">
                  <c:v>Johor</c:v>
                </c:pt>
                <c:pt idx="1">
                  <c:v>Kedah</c:v>
                </c:pt>
                <c:pt idx="2">
                  <c:v>Kelantan</c:v>
                </c:pt>
                <c:pt idx="3">
                  <c:v>Luar Negara</c:v>
                </c:pt>
                <c:pt idx="4">
                  <c:v>Melaka</c:v>
                </c:pt>
                <c:pt idx="5">
                  <c:v>Negeri Sembilan</c:v>
                </c:pt>
                <c:pt idx="6">
                  <c:v>Pahang</c:v>
                </c:pt>
                <c:pt idx="7">
                  <c:v>Pelbagai Negeri</c:v>
                </c:pt>
                <c:pt idx="8">
                  <c:v>Perak</c:v>
                </c:pt>
                <c:pt idx="9">
                  <c:v>Perlis</c:v>
                </c:pt>
                <c:pt idx="10">
                  <c:v>Pulau Pinang</c:v>
                </c:pt>
                <c:pt idx="11">
                  <c:v>Sabah</c:v>
                </c:pt>
                <c:pt idx="12">
                  <c:v>Sarawak</c:v>
                </c:pt>
                <c:pt idx="13">
                  <c:v>Selangor</c:v>
                </c:pt>
                <c:pt idx="14">
                  <c:v>Terengganu</c:v>
                </c:pt>
                <c:pt idx="15">
                  <c:v>Wilayah Persekutuan Kuala Lumpur</c:v>
                </c:pt>
                <c:pt idx="16">
                  <c:v>Wilayah Persekutuan Labuan</c:v>
                </c:pt>
                <c:pt idx="17">
                  <c:v>Wilayah Persekutuan Putrajaya</c:v>
                </c:pt>
              </c:strCache>
            </c:strRef>
          </c:cat>
          <c:val>
            <c:numRef>
              <c:f>pivots!$H$40:$H$58</c:f>
              <c:numCache>
                <c:formatCode>General</c:formatCode>
                <c:ptCount val="18"/>
                <c:pt idx="0">
                  <c:v>2347</c:v>
                </c:pt>
                <c:pt idx="1">
                  <c:v>564</c:v>
                </c:pt>
                <c:pt idx="2">
                  <c:v>339</c:v>
                </c:pt>
                <c:pt idx="4">
                  <c:v>704</c:v>
                </c:pt>
                <c:pt idx="5">
                  <c:v>934</c:v>
                </c:pt>
                <c:pt idx="6">
                  <c:v>792</c:v>
                </c:pt>
                <c:pt idx="8">
                  <c:v>1210</c:v>
                </c:pt>
                <c:pt idx="9">
                  <c:v>36</c:v>
                </c:pt>
                <c:pt idx="10">
                  <c:v>941</c:v>
                </c:pt>
                <c:pt idx="11">
                  <c:v>4288</c:v>
                </c:pt>
                <c:pt idx="12">
                  <c:v>524</c:v>
                </c:pt>
                <c:pt idx="13">
                  <c:v>4303</c:v>
                </c:pt>
                <c:pt idx="14">
                  <c:v>330</c:v>
                </c:pt>
                <c:pt idx="15">
                  <c:v>1944</c:v>
                </c:pt>
                <c:pt idx="16">
                  <c:v>69</c:v>
                </c:pt>
                <c:pt idx="17">
                  <c:v>54</c:v>
                </c:pt>
              </c:numCache>
            </c:numRef>
          </c:val>
          <c:extLst>
            <c:ext xmlns:c16="http://schemas.microsoft.com/office/drawing/2014/chart" uri="{C3380CC4-5D6E-409C-BE32-E72D297353CC}">
              <c16:uniqueId val="{00000004-AF36-4C47-83C1-DB47B2352920}"/>
            </c:ext>
          </c:extLst>
        </c:ser>
        <c:ser>
          <c:idx val="5"/>
          <c:order val="5"/>
          <c:tx>
            <c:strRef>
              <c:f>pivots!$I$37:$I$39</c:f>
              <c:strCache>
                <c:ptCount val="1"/>
                <c:pt idx="0">
                  <c:v>2012 - Vacancies</c:v>
                </c:pt>
              </c:strCache>
            </c:strRef>
          </c:tx>
          <c:spPr>
            <a:solidFill>
              <a:schemeClr val="accent6"/>
            </a:solidFill>
            <a:ln>
              <a:noFill/>
            </a:ln>
            <a:effectLst/>
          </c:spPr>
          <c:invertIfNegative val="0"/>
          <c:cat>
            <c:strRef>
              <c:f>pivots!$A$40:$A$58</c:f>
              <c:strCache>
                <c:ptCount val="18"/>
                <c:pt idx="0">
                  <c:v>Johor</c:v>
                </c:pt>
                <c:pt idx="1">
                  <c:v>Kedah</c:v>
                </c:pt>
                <c:pt idx="2">
                  <c:v>Kelantan</c:v>
                </c:pt>
                <c:pt idx="3">
                  <c:v>Luar Negara</c:v>
                </c:pt>
                <c:pt idx="4">
                  <c:v>Melaka</c:v>
                </c:pt>
                <c:pt idx="5">
                  <c:v>Negeri Sembilan</c:v>
                </c:pt>
                <c:pt idx="6">
                  <c:v>Pahang</c:v>
                </c:pt>
                <c:pt idx="7">
                  <c:v>Pelbagai Negeri</c:v>
                </c:pt>
                <c:pt idx="8">
                  <c:v>Perak</c:v>
                </c:pt>
                <c:pt idx="9">
                  <c:v>Perlis</c:v>
                </c:pt>
                <c:pt idx="10">
                  <c:v>Pulau Pinang</c:v>
                </c:pt>
                <c:pt idx="11">
                  <c:v>Sabah</c:v>
                </c:pt>
                <c:pt idx="12">
                  <c:v>Sarawak</c:v>
                </c:pt>
                <c:pt idx="13">
                  <c:v>Selangor</c:v>
                </c:pt>
                <c:pt idx="14">
                  <c:v>Terengganu</c:v>
                </c:pt>
                <c:pt idx="15">
                  <c:v>Wilayah Persekutuan Kuala Lumpur</c:v>
                </c:pt>
                <c:pt idx="16">
                  <c:v>Wilayah Persekutuan Labuan</c:v>
                </c:pt>
                <c:pt idx="17">
                  <c:v>Wilayah Persekutuan Putrajaya</c:v>
                </c:pt>
              </c:strCache>
            </c:strRef>
          </c:cat>
          <c:val>
            <c:numRef>
              <c:f>pivots!$I$40:$I$58</c:f>
              <c:numCache>
                <c:formatCode>General</c:formatCode>
                <c:ptCount val="18"/>
                <c:pt idx="0">
                  <c:v>325324</c:v>
                </c:pt>
                <c:pt idx="1">
                  <c:v>42669</c:v>
                </c:pt>
                <c:pt idx="2">
                  <c:v>19519</c:v>
                </c:pt>
                <c:pt idx="3">
                  <c:v>12</c:v>
                </c:pt>
                <c:pt idx="4">
                  <c:v>44113</c:v>
                </c:pt>
                <c:pt idx="5">
                  <c:v>61894</c:v>
                </c:pt>
                <c:pt idx="6">
                  <c:v>50344</c:v>
                </c:pt>
                <c:pt idx="8">
                  <c:v>108892</c:v>
                </c:pt>
                <c:pt idx="9">
                  <c:v>1439</c:v>
                </c:pt>
                <c:pt idx="10">
                  <c:v>123768</c:v>
                </c:pt>
                <c:pt idx="11">
                  <c:v>191496</c:v>
                </c:pt>
                <c:pt idx="12">
                  <c:v>23199</c:v>
                </c:pt>
                <c:pt idx="13">
                  <c:v>462964</c:v>
                </c:pt>
                <c:pt idx="14">
                  <c:v>15756</c:v>
                </c:pt>
                <c:pt idx="15">
                  <c:v>163480</c:v>
                </c:pt>
                <c:pt idx="16">
                  <c:v>1914</c:v>
                </c:pt>
                <c:pt idx="17">
                  <c:v>3907</c:v>
                </c:pt>
              </c:numCache>
            </c:numRef>
          </c:val>
          <c:extLst>
            <c:ext xmlns:c16="http://schemas.microsoft.com/office/drawing/2014/chart" uri="{C3380CC4-5D6E-409C-BE32-E72D297353CC}">
              <c16:uniqueId val="{00000005-AF36-4C47-83C1-DB47B2352920}"/>
            </c:ext>
          </c:extLst>
        </c:ser>
        <c:ser>
          <c:idx val="6"/>
          <c:order val="6"/>
          <c:tx>
            <c:strRef>
              <c:f>pivots!$K$37:$K$39</c:f>
              <c:strCache>
                <c:ptCount val="1"/>
                <c:pt idx="0">
                  <c:v>2013 - Employer</c:v>
                </c:pt>
              </c:strCache>
            </c:strRef>
          </c:tx>
          <c:spPr>
            <a:solidFill>
              <a:schemeClr val="accent1">
                <a:lumMod val="60000"/>
              </a:schemeClr>
            </a:solidFill>
            <a:ln>
              <a:noFill/>
            </a:ln>
            <a:effectLst/>
          </c:spPr>
          <c:invertIfNegative val="0"/>
          <c:cat>
            <c:strRef>
              <c:f>pivots!$A$40:$A$58</c:f>
              <c:strCache>
                <c:ptCount val="18"/>
                <c:pt idx="0">
                  <c:v>Johor</c:v>
                </c:pt>
                <c:pt idx="1">
                  <c:v>Kedah</c:v>
                </c:pt>
                <c:pt idx="2">
                  <c:v>Kelantan</c:v>
                </c:pt>
                <c:pt idx="3">
                  <c:v>Luar Negara</c:v>
                </c:pt>
                <c:pt idx="4">
                  <c:v>Melaka</c:v>
                </c:pt>
                <c:pt idx="5">
                  <c:v>Negeri Sembilan</c:v>
                </c:pt>
                <c:pt idx="6">
                  <c:v>Pahang</c:v>
                </c:pt>
                <c:pt idx="7">
                  <c:v>Pelbagai Negeri</c:v>
                </c:pt>
                <c:pt idx="8">
                  <c:v>Perak</c:v>
                </c:pt>
                <c:pt idx="9">
                  <c:v>Perlis</c:v>
                </c:pt>
                <c:pt idx="10">
                  <c:v>Pulau Pinang</c:v>
                </c:pt>
                <c:pt idx="11">
                  <c:v>Sabah</c:v>
                </c:pt>
                <c:pt idx="12">
                  <c:v>Sarawak</c:v>
                </c:pt>
                <c:pt idx="13">
                  <c:v>Selangor</c:v>
                </c:pt>
                <c:pt idx="14">
                  <c:v>Terengganu</c:v>
                </c:pt>
                <c:pt idx="15">
                  <c:v>Wilayah Persekutuan Kuala Lumpur</c:v>
                </c:pt>
                <c:pt idx="16">
                  <c:v>Wilayah Persekutuan Labuan</c:v>
                </c:pt>
                <c:pt idx="17">
                  <c:v>Wilayah Persekutuan Putrajaya</c:v>
                </c:pt>
              </c:strCache>
            </c:strRef>
          </c:cat>
          <c:val>
            <c:numRef>
              <c:f>pivots!$K$40:$K$58</c:f>
              <c:numCache>
                <c:formatCode>General</c:formatCode>
                <c:ptCount val="18"/>
                <c:pt idx="0">
                  <c:v>2165</c:v>
                </c:pt>
                <c:pt idx="1">
                  <c:v>484</c:v>
                </c:pt>
                <c:pt idx="2">
                  <c:v>304</c:v>
                </c:pt>
                <c:pt idx="4">
                  <c:v>793</c:v>
                </c:pt>
                <c:pt idx="5">
                  <c:v>837</c:v>
                </c:pt>
                <c:pt idx="6">
                  <c:v>614</c:v>
                </c:pt>
                <c:pt idx="8">
                  <c:v>850</c:v>
                </c:pt>
                <c:pt idx="9">
                  <c:v>51</c:v>
                </c:pt>
                <c:pt idx="10">
                  <c:v>803</c:v>
                </c:pt>
                <c:pt idx="11">
                  <c:v>3448</c:v>
                </c:pt>
                <c:pt idx="12">
                  <c:v>456</c:v>
                </c:pt>
                <c:pt idx="13">
                  <c:v>3878</c:v>
                </c:pt>
                <c:pt idx="14">
                  <c:v>269</c:v>
                </c:pt>
                <c:pt idx="15">
                  <c:v>1705</c:v>
                </c:pt>
                <c:pt idx="16">
                  <c:v>75</c:v>
                </c:pt>
                <c:pt idx="17">
                  <c:v>52</c:v>
                </c:pt>
              </c:numCache>
            </c:numRef>
          </c:val>
          <c:extLst>
            <c:ext xmlns:c16="http://schemas.microsoft.com/office/drawing/2014/chart" uri="{C3380CC4-5D6E-409C-BE32-E72D297353CC}">
              <c16:uniqueId val="{00000006-AF36-4C47-83C1-DB47B2352920}"/>
            </c:ext>
          </c:extLst>
        </c:ser>
        <c:ser>
          <c:idx val="7"/>
          <c:order val="7"/>
          <c:tx>
            <c:strRef>
              <c:f>pivots!$L$37:$L$39</c:f>
              <c:strCache>
                <c:ptCount val="1"/>
                <c:pt idx="0">
                  <c:v>2013 - Vacancies</c:v>
                </c:pt>
              </c:strCache>
            </c:strRef>
          </c:tx>
          <c:spPr>
            <a:solidFill>
              <a:schemeClr val="accent2">
                <a:lumMod val="60000"/>
              </a:schemeClr>
            </a:solidFill>
            <a:ln>
              <a:noFill/>
            </a:ln>
            <a:effectLst/>
          </c:spPr>
          <c:invertIfNegative val="0"/>
          <c:cat>
            <c:strRef>
              <c:f>pivots!$A$40:$A$58</c:f>
              <c:strCache>
                <c:ptCount val="18"/>
                <c:pt idx="0">
                  <c:v>Johor</c:v>
                </c:pt>
                <c:pt idx="1">
                  <c:v>Kedah</c:v>
                </c:pt>
                <c:pt idx="2">
                  <c:v>Kelantan</c:v>
                </c:pt>
                <c:pt idx="3">
                  <c:v>Luar Negara</c:v>
                </c:pt>
                <c:pt idx="4">
                  <c:v>Melaka</c:v>
                </c:pt>
                <c:pt idx="5">
                  <c:v>Negeri Sembilan</c:v>
                </c:pt>
                <c:pt idx="6">
                  <c:v>Pahang</c:v>
                </c:pt>
                <c:pt idx="7">
                  <c:v>Pelbagai Negeri</c:v>
                </c:pt>
                <c:pt idx="8">
                  <c:v>Perak</c:v>
                </c:pt>
                <c:pt idx="9">
                  <c:v>Perlis</c:v>
                </c:pt>
                <c:pt idx="10">
                  <c:v>Pulau Pinang</c:v>
                </c:pt>
                <c:pt idx="11">
                  <c:v>Sabah</c:v>
                </c:pt>
                <c:pt idx="12">
                  <c:v>Sarawak</c:v>
                </c:pt>
                <c:pt idx="13">
                  <c:v>Selangor</c:v>
                </c:pt>
                <c:pt idx="14">
                  <c:v>Terengganu</c:v>
                </c:pt>
                <c:pt idx="15">
                  <c:v>Wilayah Persekutuan Kuala Lumpur</c:v>
                </c:pt>
                <c:pt idx="16">
                  <c:v>Wilayah Persekutuan Labuan</c:v>
                </c:pt>
                <c:pt idx="17">
                  <c:v>Wilayah Persekutuan Putrajaya</c:v>
                </c:pt>
              </c:strCache>
            </c:strRef>
          </c:cat>
          <c:val>
            <c:numRef>
              <c:f>pivots!$L$40:$L$58</c:f>
              <c:numCache>
                <c:formatCode>General</c:formatCode>
                <c:ptCount val="18"/>
                <c:pt idx="0">
                  <c:v>280084</c:v>
                </c:pt>
                <c:pt idx="1">
                  <c:v>37568</c:v>
                </c:pt>
                <c:pt idx="2">
                  <c:v>18415</c:v>
                </c:pt>
                <c:pt idx="3">
                  <c:v>6</c:v>
                </c:pt>
                <c:pt idx="4">
                  <c:v>53991</c:v>
                </c:pt>
                <c:pt idx="5">
                  <c:v>57291</c:v>
                </c:pt>
                <c:pt idx="6">
                  <c:v>47179</c:v>
                </c:pt>
                <c:pt idx="8">
                  <c:v>81494</c:v>
                </c:pt>
                <c:pt idx="9">
                  <c:v>1574</c:v>
                </c:pt>
                <c:pt idx="10">
                  <c:v>86936</c:v>
                </c:pt>
                <c:pt idx="11">
                  <c:v>139381</c:v>
                </c:pt>
                <c:pt idx="12">
                  <c:v>37910</c:v>
                </c:pt>
                <c:pt idx="13">
                  <c:v>380137</c:v>
                </c:pt>
                <c:pt idx="14">
                  <c:v>11881</c:v>
                </c:pt>
                <c:pt idx="15">
                  <c:v>170838</c:v>
                </c:pt>
                <c:pt idx="16">
                  <c:v>2929</c:v>
                </c:pt>
                <c:pt idx="17">
                  <c:v>8177</c:v>
                </c:pt>
              </c:numCache>
            </c:numRef>
          </c:val>
          <c:extLst>
            <c:ext xmlns:c16="http://schemas.microsoft.com/office/drawing/2014/chart" uri="{C3380CC4-5D6E-409C-BE32-E72D297353CC}">
              <c16:uniqueId val="{00000007-AF36-4C47-83C1-DB47B2352920}"/>
            </c:ext>
          </c:extLst>
        </c:ser>
        <c:ser>
          <c:idx val="8"/>
          <c:order val="8"/>
          <c:tx>
            <c:strRef>
              <c:f>pivots!$N$37:$N$39</c:f>
              <c:strCache>
                <c:ptCount val="1"/>
                <c:pt idx="0">
                  <c:v>2014 - Employer</c:v>
                </c:pt>
              </c:strCache>
            </c:strRef>
          </c:tx>
          <c:spPr>
            <a:solidFill>
              <a:schemeClr val="accent3">
                <a:lumMod val="60000"/>
              </a:schemeClr>
            </a:solidFill>
            <a:ln>
              <a:noFill/>
            </a:ln>
            <a:effectLst/>
          </c:spPr>
          <c:invertIfNegative val="0"/>
          <c:cat>
            <c:strRef>
              <c:f>pivots!$A$40:$A$58</c:f>
              <c:strCache>
                <c:ptCount val="18"/>
                <c:pt idx="0">
                  <c:v>Johor</c:v>
                </c:pt>
                <c:pt idx="1">
                  <c:v>Kedah</c:v>
                </c:pt>
                <c:pt idx="2">
                  <c:v>Kelantan</c:v>
                </c:pt>
                <c:pt idx="3">
                  <c:v>Luar Negara</c:v>
                </c:pt>
                <c:pt idx="4">
                  <c:v>Melaka</c:v>
                </c:pt>
                <c:pt idx="5">
                  <c:v>Negeri Sembilan</c:v>
                </c:pt>
                <c:pt idx="6">
                  <c:v>Pahang</c:v>
                </c:pt>
                <c:pt idx="7">
                  <c:v>Pelbagai Negeri</c:v>
                </c:pt>
                <c:pt idx="8">
                  <c:v>Perak</c:v>
                </c:pt>
                <c:pt idx="9">
                  <c:v>Perlis</c:v>
                </c:pt>
                <c:pt idx="10">
                  <c:v>Pulau Pinang</c:v>
                </c:pt>
                <c:pt idx="11">
                  <c:v>Sabah</c:v>
                </c:pt>
                <c:pt idx="12">
                  <c:v>Sarawak</c:v>
                </c:pt>
                <c:pt idx="13">
                  <c:v>Selangor</c:v>
                </c:pt>
                <c:pt idx="14">
                  <c:v>Terengganu</c:v>
                </c:pt>
                <c:pt idx="15">
                  <c:v>Wilayah Persekutuan Kuala Lumpur</c:v>
                </c:pt>
                <c:pt idx="16">
                  <c:v>Wilayah Persekutuan Labuan</c:v>
                </c:pt>
                <c:pt idx="17">
                  <c:v>Wilayah Persekutuan Putrajaya</c:v>
                </c:pt>
              </c:strCache>
            </c:strRef>
          </c:cat>
          <c:val>
            <c:numRef>
              <c:f>pivots!$N$40:$N$58</c:f>
              <c:numCache>
                <c:formatCode>General</c:formatCode>
                <c:ptCount val="18"/>
                <c:pt idx="0">
                  <c:v>1606</c:v>
                </c:pt>
                <c:pt idx="1">
                  <c:v>366</c:v>
                </c:pt>
                <c:pt idx="2">
                  <c:v>251</c:v>
                </c:pt>
                <c:pt idx="4">
                  <c:v>536</c:v>
                </c:pt>
                <c:pt idx="5">
                  <c:v>635</c:v>
                </c:pt>
                <c:pt idx="6">
                  <c:v>489</c:v>
                </c:pt>
                <c:pt idx="8">
                  <c:v>695</c:v>
                </c:pt>
                <c:pt idx="9">
                  <c:v>27</c:v>
                </c:pt>
                <c:pt idx="10">
                  <c:v>626</c:v>
                </c:pt>
                <c:pt idx="11">
                  <c:v>3562</c:v>
                </c:pt>
                <c:pt idx="12">
                  <c:v>409</c:v>
                </c:pt>
                <c:pt idx="13">
                  <c:v>3123</c:v>
                </c:pt>
                <c:pt idx="14">
                  <c:v>220</c:v>
                </c:pt>
                <c:pt idx="15">
                  <c:v>1348</c:v>
                </c:pt>
                <c:pt idx="16">
                  <c:v>101</c:v>
                </c:pt>
                <c:pt idx="17">
                  <c:v>46</c:v>
                </c:pt>
              </c:numCache>
            </c:numRef>
          </c:val>
          <c:extLst>
            <c:ext xmlns:c16="http://schemas.microsoft.com/office/drawing/2014/chart" uri="{C3380CC4-5D6E-409C-BE32-E72D297353CC}">
              <c16:uniqueId val="{00000010-AF36-4C47-83C1-DB47B2352920}"/>
            </c:ext>
          </c:extLst>
        </c:ser>
        <c:ser>
          <c:idx val="9"/>
          <c:order val="9"/>
          <c:tx>
            <c:strRef>
              <c:f>pivots!$O$37:$O$39</c:f>
              <c:strCache>
                <c:ptCount val="1"/>
                <c:pt idx="0">
                  <c:v>2014 - Vacancies</c:v>
                </c:pt>
              </c:strCache>
            </c:strRef>
          </c:tx>
          <c:spPr>
            <a:solidFill>
              <a:schemeClr val="accent4">
                <a:lumMod val="60000"/>
              </a:schemeClr>
            </a:solidFill>
            <a:ln>
              <a:noFill/>
            </a:ln>
            <a:effectLst/>
          </c:spPr>
          <c:invertIfNegative val="0"/>
          <c:cat>
            <c:strRef>
              <c:f>pivots!$A$40:$A$58</c:f>
              <c:strCache>
                <c:ptCount val="18"/>
                <c:pt idx="0">
                  <c:v>Johor</c:v>
                </c:pt>
                <c:pt idx="1">
                  <c:v>Kedah</c:v>
                </c:pt>
                <c:pt idx="2">
                  <c:v>Kelantan</c:v>
                </c:pt>
                <c:pt idx="3">
                  <c:v>Luar Negara</c:v>
                </c:pt>
                <c:pt idx="4">
                  <c:v>Melaka</c:v>
                </c:pt>
                <c:pt idx="5">
                  <c:v>Negeri Sembilan</c:v>
                </c:pt>
                <c:pt idx="6">
                  <c:v>Pahang</c:v>
                </c:pt>
                <c:pt idx="7">
                  <c:v>Pelbagai Negeri</c:v>
                </c:pt>
                <c:pt idx="8">
                  <c:v>Perak</c:v>
                </c:pt>
                <c:pt idx="9">
                  <c:v>Perlis</c:v>
                </c:pt>
                <c:pt idx="10">
                  <c:v>Pulau Pinang</c:v>
                </c:pt>
                <c:pt idx="11">
                  <c:v>Sabah</c:v>
                </c:pt>
                <c:pt idx="12">
                  <c:v>Sarawak</c:v>
                </c:pt>
                <c:pt idx="13">
                  <c:v>Selangor</c:v>
                </c:pt>
                <c:pt idx="14">
                  <c:v>Terengganu</c:v>
                </c:pt>
                <c:pt idx="15">
                  <c:v>Wilayah Persekutuan Kuala Lumpur</c:v>
                </c:pt>
                <c:pt idx="16">
                  <c:v>Wilayah Persekutuan Labuan</c:v>
                </c:pt>
                <c:pt idx="17">
                  <c:v>Wilayah Persekutuan Putrajaya</c:v>
                </c:pt>
              </c:strCache>
            </c:strRef>
          </c:cat>
          <c:val>
            <c:numRef>
              <c:f>pivots!$O$40:$O$58</c:f>
              <c:numCache>
                <c:formatCode>General</c:formatCode>
                <c:ptCount val="18"/>
                <c:pt idx="0">
                  <c:v>190202</c:v>
                </c:pt>
                <c:pt idx="1">
                  <c:v>25084</c:v>
                </c:pt>
                <c:pt idx="2">
                  <c:v>12053</c:v>
                </c:pt>
                <c:pt idx="3">
                  <c:v>5</c:v>
                </c:pt>
                <c:pt idx="4">
                  <c:v>42839</c:v>
                </c:pt>
                <c:pt idx="5">
                  <c:v>41083</c:v>
                </c:pt>
                <c:pt idx="6">
                  <c:v>37169</c:v>
                </c:pt>
                <c:pt idx="8">
                  <c:v>57020</c:v>
                </c:pt>
                <c:pt idx="9">
                  <c:v>3117</c:v>
                </c:pt>
                <c:pt idx="10">
                  <c:v>84685</c:v>
                </c:pt>
                <c:pt idx="11">
                  <c:v>139839</c:v>
                </c:pt>
                <c:pt idx="12">
                  <c:v>20562</c:v>
                </c:pt>
                <c:pt idx="13">
                  <c:v>282184</c:v>
                </c:pt>
                <c:pt idx="14">
                  <c:v>12785</c:v>
                </c:pt>
                <c:pt idx="15">
                  <c:v>121525</c:v>
                </c:pt>
                <c:pt idx="16">
                  <c:v>4099</c:v>
                </c:pt>
                <c:pt idx="17">
                  <c:v>3547</c:v>
                </c:pt>
              </c:numCache>
            </c:numRef>
          </c:val>
          <c:extLst>
            <c:ext xmlns:c16="http://schemas.microsoft.com/office/drawing/2014/chart" uri="{C3380CC4-5D6E-409C-BE32-E72D297353CC}">
              <c16:uniqueId val="{00000011-AF36-4C47-83C1-DB47B2352920}"/>
            </c:ext>
          </c:extLst>
        </c:ser>
        <c:ser>
          <c:idx val="10"/>
          <c:order val="10"/>
          <c:tx>
            <c:strRef>
              <c:f>pivots!$Q$37:$Q$39</c:f>
              <c:strCache>
                <c:ptCount val="1"/>
                <c:pt idx="0">
                  <c:v>2015 - Employer</c:v>
                </c:pt>
              </c:strCache>
            </c:strRef>
          </c:tx>
          <c:spPr>
            <a:solidFill>
              <a:schemeClr val="accent5">
                <a:lumMod val="60000"/>
              </a:schemeClr>
            </a:solidFill>
            <a:ln>
              <a:noFill/>
            </a:ln>
            <a:effectLst/>
          </c:spPr>
          <c:invertIfNegative val="0"/>
          <c:cat>
            <c:strRef>
              <c:f>pivots!$A$40:$A$58</c:f>
              <c:strCache>
                <c:ptCount val="18"/>
                <c:pt idx="0">
                  <c:v>Johor</c:v>
                </c:pt>
                <c:pt idx="1">
                  <c:v>Kedah</c:v>
                </c:pt>
                <c:pt idx="2">
                  <c:v>Kelantan</c:v>
                </c:pt>
                <c:pt idx="3">
                  <c:v>Luar Negara</c:v>
                </c:pt>
                <c:pt idx="4">
                  <c:v>Melaka</c:v>
                </c:pt>
                <c:pt idx="5">
                  <c:v>Negeri Sembilan</c:v>
                </c:pt>
                <c:pt idx="6">
                  <c:v>Pahang</c:v>
                </c:pt>
                <c:pt idx="7">
                  <c:v>Pelbagai Negeri</c:v>
                </c:pt>
                <c:pt idx="8">
                  <c:v>Perak</c:v>
                </c:pt>
                <c:pt idx="9">
                  <c:v>Perlis</c:v>
                </c:pt>
                <c:pt idx="10">
                  <c:v>Pulau Pinang</c:v>
                </c:pt>
                <c:pt idx="11">
                  <c:v>Sabah</c:v>
                </c:pt>
                <c:pt idx="12">
                  <c:v>Sarawak</c:v>
                </c:pt>
                <c:pt idx="13">
                  <c:v>Selangor</c:v>
                </c:pt>
                <c:pt idx="14">
                  <c:v>Terengganu</c:v>
                </c:pt>
                <c:pt idx="15">
                  <c:v>Wilayah Persekutuan Kuala Lumpur</c:v>
                </c:pt>
                <c:pt idx="16">
                  <c:v>Wilayah Persekutuan Labuan</c:v>
                </c:pt>
                <c:pt idx="17">
                  <c:v>Wilayah Persekutuan Putrajaya</c:v>
                </c:pt>
              </c:strCache>
            </c:strRef>
          </c:cat>
          <c:val>
            <c:numRef>
              <c:f>pivots!$Q$40:$Q$58</c:f>
              <c:numCache>
                <c:formatCode>General</c:formatCode>
                <c:ptCount val="18"/>
                <c:pt idx="0">
                  <c:v>1353</c:v>
                </c:pt>
                <c:pt idx="1">
                  <c:v>361</c:v>
                </c:pt>
                <c:pt idx="2">
                  <c:v>212</c:v>
                </c:pt>
                <c:pt idx="4">
                  <c:v>486</c:v>
                </c:pt>
                <c:pt idx="5">
                  <c:v>570</c:v>
                </c:pt>
                <c:pt idx="6">
                  <c:v>507</c:v>
                </c:pt>
                <c:pt idx="8">
                  <c:v>815</c:v>
                </c:pt>
                <c:pt idx="9">
                  <c:v>31</c:v>
                </c:pt>
                <c:pt idx="10">
                  <c:v>718</c:v>
                </c:pt>
                <c:pt idx="11">
                  <c:v>3918</c:v>
                </c:pt>
                <c:pt idx="12">
                  <c:v>354</c:v>
                </c:pt>
                <c:pt idx="13">
                  <c:v>3412</c:v>
                </c:pt>
                <c:pt idx="14">
                  <c:v>132</c:v>
                </c:pt>
                <c:pt idx="15">
                  <c:v>1584</c:v>
                </c:pt>
                <c:pt idx="16">
                  <c:v>81</c:v>
                </c:pt>
                <c:pt idx="17">
                  <c:v>83</c:v>
                </c:pt>
              </c:numCache>
            </c:numRef>
          </c:val>
          <c:extLst>
            <c:ext xmlns:c16="http://schemas.microsoft.com/office/drawing/2014/chart" uri="{C3380CC4-5D6E-409C-BE32-E72D297353CC}">
              <c16:uniqueId val="{00000012-AF36-4C47-83C1-DB47B2352920}"/>
            </c:ext>
          </c:extLst>
        </c:ser>
        <c:ser>
          <c:idx val="11"/>
          <c:order val="11"/>
          <c:tx>
            <c:strRef>
              <c:f>pivots!$R$37:$R$39</c:f>
              <c:strCache>
                <c:ptCount val="1"/>
                <c:pt idx="0">
                  <c:v>2015 - Vacancies</c:v>
                </c:pt>
              </c:strCache>
            </c:strRef>
          </c:tx>
          <c:spPr>
            <a:solidFill>
              <a:schemeClr val="accent6">
                <a:lumMod val="60000"/>
              </a:schemeClr>
            </a:solidFill>
            <a:ln>
              <a:noFill/>
            </a:ln>
            <a:effectLst/>
          </c:spPr>
          <c:invertIfNegative val="0"/>
          <c:cat>
            <c:strRef>
              <c:f>pivots!$A$40:$A$58</c:f>
              <c:strCache>
                <c:ptCount val="18"/>
                <c:pt idx="0">
                  <c:v>Johor</c:v>
                </c:pt>
                <c:pt idx="1">
                  <c:v>Kedah</c:v>
                </c:pt>
                <c:pt idx="2">
                  <c:v>Kelantan</c:v>
                </c:pt>
                <c:pt idx="3">
                  <c:v>Luar Negara</c:v>
                </c:pt>
                <c:pt idx="4">
                  <c:v>Melaka</c:v>
                </c:pt>
                <c:pt idx="5">
                  <c:v>Negeri Sembilan</c:v>
                </c:pt>
                <c:pt idx="6">
                  <c:v>Pahang</c:v>
                </c:pt>
                <c:pt idx="7">
                  <c:v>Pelbagai Negeri</c:v>
                </c:pt>
                <c:pt idx="8">
                  <c:v>Perak</c:v>
                </c:pt>
                <c:pt idx="9">
                  <c:v>Perlis</c:v>
                </c:pt>
                <c:pt idx="10">
                  <c:v>Pulau Pinang</c:v>
                </c:pt>
                <c:pt idx="11">
                  <c:v>Sabah</c:v>
                </c:pt>
                <c:pt idx="12">
                  <c:v>Sarawak</c:v>
                </c:pt>
                <c:pt idx="13">
                  <c:v>Selangor</c:v>
                </c:pt>
                <c:pt idx="14">
                  <c:v>Terengganu</c:v>
                </c:pt>
                <c:pt idx="15">
                  <c:v>Wilayah Persekutuan Kuala Lumpur</c:v>
                </c:pt>
                <c:pt idx="16">
                  <c:v>Wilayah Persekutuan Labuan</c:v>
                </c:pt>
                <c:pt idx="17">
                  <c:v>Wilayah Persekutuan Putrajaya</c:v>
                </c:pt>
              </c:strCache>
            </c:strRef>
          </c:cat>
          <c:val>
            <c:numRef>
              <c:f>pivots!$R$40:$R$58</c:f>
              <c:numCache>
                <c:formatCode>General</c:formatCode>
                <c:ptCount val="18"/>
                <c:pt idx="0">
                  <c:v>155193</c:v>
                </c:pt>
                <c:pt idx="1">
                  <c:v>21909</c:v>
                </c:pt>
                <c:pt idx="2">
                  <c:v>10473</c:v>
                </c:pt>
                <c:pt idx="3">
                  <c:v>2</c:v>
                </c:pt>
                <c:pt idx="4">
                  <c:v>46296</c:v>
                </c:pt>
                <c:pt idx="5">
                  <c:v>34619</c:v>
                </c:pt>
                <c:pt idx="6">
                  <c:v>39007</c:v>
                </c:pt>
                <c:pt idx="8">
                  <c:v>56052</c:v>
                </c:pt>
                <c:pt idx="9">
                  <c:v>758</c:v>
                </c:pt>
                <c:pt idx="10">
                  <c:v>74521</c:v>
                </c:pt>
                <c:pt idx="11">
                  <c:v>191718</c:v>
                </c:pt>
                <c:pt idx="12">
                  <c:v>14754</c:v>
                </c:pt>
                <c:pt idx="13">
                  <c:v>302527</c:v>
                </c:pt>
                <c:pt idx="14">
                  <c:v>7419</c:v>
                </c:pt>
                <c:pt idx="15">
                  <c:v>126824</c:v>
                </c:pt>
                <c:pt idx="16">
                  <c:v>3464</c:v>
                </c:pt>
                <c:pt idx="17">
                  <c:v>5776</c:v>
                </c:pt>
              </c:numCache>
            </c:numRef>
          </c:val>
          <c:extLst>
            <c:ext xmlns:c16="http://schemas.microsoft.com/office/drawing/2014/chart" uri="{C3380CC4-5D6E-409C-BE32-E72D297353CC}">
              <c16:uniqueId val="{00000013-AF36-4C47-83C1-DB47B2352920}"/>
            </c:ext>
          </c:extLst>
        </c:ser>
        <c:ser>
          <c:idx val="12"/>
          <c:order val="12"/>
          <c:tx>
            <c:strRef>
              <c:f>pivots!$T$37:$T$39</c:f>
              <c:strCache>
                <c:ptCount val="1"/>
                <c:pt idx="0">
                  <c:v>2016 - Employer</c:v>
                </c:pt>
              </c:strCache>
            </c:strRef>
          </c:tx>
          <c:spPr>
            <a:solidFill>
              <a:schemeClr val="accent1">
                <a:lumMod val="80000"/>
                <a:lumOff val="20000"/>
              </a:schemeClr>
            </a:solidFill>
            <a:ln>
              <a:noFill/>
            </a:ln>
            <a:effectLst/>
          </c:spPr>
          <c:invertIfNegative val="0"/>
          <c:cat>
            <c:strRef>
              <c:f>pivots!$A$40:$A$58</c:f>
              <c:strCache>
                <c:ptCount val="18"/>
                <c:pt idx="0">
                  <c:v>Johor</c:v>
                </c:pt>
                <c:pt idx="1">
                  <c:v>Kedah</c:v>
                </c:pt>
                <c:pt idx="2">
                  <c:v>Kelantan</c:v>
                </c:pt>
                <c:pt idx="3">
                  <c:v>Luar Negara</c:v>
                </c:pt>
                <c:pt idx="4">
                  <c:v>Melaka</c:v>
                </c:pt>
                <c:pt idx="5">
                  <c:v>Negeri Sembilan</c:v>
                </c:pt>
                <c:pt idx="6">
                  <c:v>Pahang</c:v>
                </c:pt>
                <c:pt idx="7">
                  <c:v>Pelbagai Negeri</c:v>
                </c:pt>
                <c:pt idx="8">
                  <c:v>Perak</c:v>
                </c:pt>
                <c:pt idx="9">
                  <c:v>Perlis</c:v>
                </c:pt>
                <c:pt idx="10">
                  <c:v>Pulau Pinang</c:v>
                </c:pt>
                <c:pt idx="11">
                  <c:v>Sabah</c:v>
                </c:pt>
                <c:pt idx="12">
                  <c:v>Sarawak</c:v>
                </c:pt>
                <c:pt idx="13">
                  <c:v>Selangor</c:v>
                </c:pt>
                <c:pt idx="14">
                  <c:v>Terengganu</c:v>
                </c:pt>
                <c:pt idx="15">
                  <c:v>Wilayah Persekutuan Kuala Lumpur</c:v>
                </c:pt>
                <c:pt idx="16">
                  <c:v>Wilayah Persekutuan Labuan</c:v>
                </c:pt>
                <c:pt idx="17">
                  <c:v>Wilayah Persekutuan Putrajaya</c:v>
                </c:pt>
              </c:strCache>
            </c:strRef>
          </c:cat>
          <c:val>
            <c:numRef>
              <c:f>pivots!$T$40:$T$58</c:f>
              <c:numCache>
                <c:formatCode>General</c:formatCode>
                <c:ptCount val="18"/>
                <c:pt idx="0">
                  <c:v>910</c:v>
                </c:pt>
                <c:pt idx="1">
                  <c:v>251</c:v>
                </c:pt>
                <c:pt idx="2">
                  <c:v>171</c:v>
                </c:pt>
                <c:pt idx="4">
                  <c:v>280</c:v>
                </c:pt>
                <c:pt idx="5">
                  <c:v>312</c:v>
                </c:pt>
                <c:pt idx="6">
                  <c:v>224</c:v>
                </c:pt>
                <c:pt idx="8">
                  <c:v>335</c:v>
                </c:pt>
                <c:pt idx="9">
                  <c:v>23</c:v>
                </c:pt>
                <c:pt idx="10">
                  <c:v>302</c:v>
                </c:pt>
                <c:pt idx="11">
                  <c:v>2777</c:v>
                </c:pt>
                <c:pt idx="12">
                  <c:v>298</c:v>
                </c:pt>
                <c:pt idx="13">
                  <c:v>2144</c:v>
                </c:pt>
                <c:pt idx="14">
                  <c:v>139</c:v>
                </c:pt>
                <c:pt idx="15">
                  <c:v>1036</c:v>
                </c:pt>
                <c:pt idx="16">
                  <c:v>31</c:v>
                </c:pt>
                <c:pt idx="17">
                  <c:v>53</c:v>
                </c:pt>
              </c:numCache>
            </c:numRef>
          </c:val>
          <c:extLst>
            <c:ext xmlns:c16="http://schemas.microsoft.com/office/drawing/2014/chart" uri="{C3380CC4-5D6E-409C-BE32-E72D297353CC}">
              <c16:uniqueId val="{00000014-AF36-4C47-83C1-DB47B2352920}"/>
            </c:ext>
          </c:extLst>
        </c:ser>
        <c:ser>
          <c:idx val="13"/>
          <c:order val="13"/>
          <c:tx>
            <c:strRef>
              <c:f>pivots!$U$37:$U$39</c:f>
              <c:strCache>
                <c:ptCount val="1"/>
                <c:pt idx="0">
                  <c:v>2016 - Vacancies</c:v>
                </c:pt>
              </c:strCache>
            </c:strRef>
          </c:tx>
          <c:spPr>
            <a:solidFill>
              <a:schemeClr val="accent2">
                <a:lumMod val="80000"/>
                <a:lumOff val="20000"/>
              </a:schemeClr>
            </a:solidFill>
            <a:ln>
              <a:noFill/>
            </a:ln>
            <a:effectLst/>
          </c:spPr>
          <c:invertIfNegative val="0"/>
          <c:cat>
            <c:strRef>
              <c:f>pivots!$A$40:$A$58</c:f>
              <c:strCache>
                <c:ptCount val="18"/>
                <c:pt idx="0">
                  <c:v>Johor</c:v>
                </c:pt>
                <c:pt idx="1">
                  <c:v>Kedah</c:v>
                </c:pt>
                <c:pt idx="2">
                  <c:v>Kelantan</c:v>
                </c:pt>
                <c:pt idx="3">
                  <c:v>Luar Negara</c:v>
                </c:pt>
                <c:pt idx="4">
                  <c:v>Melaka</c:v>
                </c:pt>
                <c:pt idx="5">
                  <c:v>Negeri Sembilan</c:v>
                </c:pt>
                <c:pt idx="6">
                  <c:v>Pahang</c:v>
                </c:pt>
                <c:pt idx="7">
                  <c:v>Pelbagai Negeri</c:v>
                </c:pt>
                <c:pt idx="8">
                  <c:v>Perak</c:v>
                </c:pt>
                <c:pt idx="9">
                  <c:v>Perlis</c:v>
                </c:pt>
                <c:pt idx="10">
                  <c:v>Pulau Pinang</c:v>
                </c:pt>
                <c:pt idx="11">
                  <c:v>Sabah</c:v>
                </c:pt>
                <c:pt idx="12">
                  <c:v>Sarawak</c:v>
                </c:pt>
                <c:pt idx="13">
                  <c:v>Selangor</c:v>
                </c:pt>
                <c:pt idx="14">
                  <c:v>Terengganu</c:v>
                </c:pt>
                <c:pt idx="15">
                  <c:v>Wilayah Persekutuan Kuala Lumpur</c:v>
                </c:pt>
                <c:pt idx="16">
                  <c:v>Wilayah Persekutuan Labuan</c:v>
                </c:pt>
                <c:pt idx="17">
                  <c:v>Wilayah Persekutuan Putrajaya</c:v>
                </c:pt>
              </c:strCache>
            </c:strRef>
          </c:cat>
          <c:val>
            <c:numRef>
              <c:f>pivots!$U$40:$U$58</c:f>
              <c:numCache>
                <c:formatCode>General</c:formatCode>
                <c:ptCount val="18"/>
                <c:pt idx="0">
                  <c:v>169149</c:v>
                </c:pt>
                <c:pt idx="1">
                  <c:v>19684</c:v>
                </c:pt>
                <c:pt idx="2">
                  <c:v>10619</c:v>
                </c:pt>
                <c:pt idx="3">
                  <c:v>1</c:v>
                </c:pt>
                <c:pt idx="4">
                  <c:v>34551</c:v>
                </c:pt>
                <c:pt idx="5">
                  <c:v>28004</c:v>
                </c:pt>
                <c:pt idx="6">
                  <c:v>24804</c:v>
                </c:pt>
                <c:pt idx="8">
                  <c:v>52318</c:v>
                </c:pt>
                <c:pt idx="9">
                  <c:v>1098</c:v>
                </c:pt>
                <c:pt idx="10">
                  <c:v>63274</c:v>
                </c:pt>
                <c:pt idx="11">
                  <c:v>123002</c:v>
                </c:pt>
                <c:pt idx="12">
                  <c:v>12442</c:v>
                </c:pt>
                <c:pt idx="13">
                  <c:v>243200</c:v>
                </c:pt>
                <c:pt idx="14">
                  <c:v>6079</c:v>
                </c:pt>
                <c:pt idx="15">
                  <c:v>83116</c:v>
                </c:pt>
                <c:pt idx="16">
                  <c:v>535</c:v>
                </c:pt>
                <c:pt idx="17">
                  <c:v>4819</c:v>
                </c:pt>
              </c:numCache>
            </c:numRef>
          </c:val>
          <c:extLst>
            <c:ext xmlns:c16="http://schemas.microsoft.com/office/drawing/2014/chart" uri="{C3380CC4-5D6E-409C-BE32-E72D297353CC}">
              <c16:uniqueId val="{00000015-AF36-4C47-83C1-DB47B2352920}"/>
            </c:ext>
          </c:extLst>
        </c:ser>
        <c:ser>
          <c:idx val="14"/>
          <c:order val="14"/>
          <c:tx>
            <c:strRef>
              <c:f>pivots!$W$37:$W$39</c:f>
              <c:strCache>
                <c:ptCount val="1"/>
                <c:pt idx="0">
                  <c:v>2017 - Employer</c:v>
                </c:pt>
              </c:strCache>
            </c:strRef>
          </c:tx>
          <c:spPr>
            <a:solidFill>
              <a:schemeClr val="accent3">
                <a:lumMod val="80000"/>
                <a:lumOff val="20000"/>
              </a:schemeClr>
            </a:solidFill>
            <a:ln>
              <a:noFill/>
            </a:ln>
            <a:effectLst/>
          </c:spPr>
          <c:invertIfNegative val="0"/>
          <c:cat>
            <c:strRef>
              <c:f>pivots!$A$40:$A$58</c:f>
              <c:strCache>
                <c:ptCount val="18"/>
                <c:pt idx="0">
                  <c:v>Johor</c:v>
                </c:pt>
                <c:pt idx="1">
                  <c:v>Kedah</c:v>
                </c:pt>
                <c:pt idx="2">
                  <c:v>Kelantan</c:v>
                </c:pt>
                <c:pt idx="3">
                  <c:v>Luar Negara</c:v>
                </c:pt>
                <c:pt idx="4">
                  <c:v>Melaka</c:v>
                </c:pt>
                <c:pt idx="5">
                  <c:v>Negeri Sembilan</c:v>
                </c:pt>
                <c:pt idx="6">
                  <c:v>Pahang</c:v>
                </c:pt>
                <c:pt idx="7">
                  <c:v>Pelbagai Negeri</c:v>
                </c:pt>
                <c:pt idx="8">
                  <c:v>Perak</c:v>
                </c:pt>
                <c:pt idx="9">
                  <c:v>Perlis</c:v>
                </c:pt>
                <c:pt idx="10">
                  <c:v>Pulau Pinang</c:v>
                </c:pt>
                <c:pt idx="11">
                  <c:v>Sabah</c:v>
                </c:pt>
                <c:pt idx="12">
                  <c:v>Sarawak</c:v>
                </c:pt>
                <c:pt idx="13">
                  <c:v>Selangor</c:v>
                </c:pt>
                <c:pt idx="14">
                  <c:v>Terengganu</c:v>
                </c:pt>
                <c:pt idx="15">
                  <c:v>Wilayah Persekutuan Kuala Lumpur</c:v>
                </c:pt>
                <c:pt idx="16">
                  <c:v>Wilayah Persekutuan Labuan</c:v>
                </c:pt>
                <c:pt idx="17">
                  <c:v>Wilayah Persekutuan Putrajaya</c:v>
                </c:pt>
              </c:strCache>
            </c:strRef>
          </c:cat>
          <c:val>
            <c:numRef>
              <c:f>pivots!$W$40:$W$58</c:f>
              <c:numCache>
                <c:formatCode>General</c:formatCode>
                <c:ptCount val="18"/>
                <c:pt idx="0">
                  <c:v>2138</c:v>
                </c:pt>
                <c:pt idx="1">
                  <c:v>350</c:v>
                </c:pt>
                <c:pt idx="2">
                  <c:v>182</c:v>
                </c:pt>
                <c:pt idx="4">
                  <c:v>518</c:v>
                </c:pt>
                <c:pt idx="5">
                  <c:v>514</c:v>
                </c:pt>
                <c:pt idx="6">
                  <c:v>557</c:v>
                </c:pt>
                <c:pt idx="8">
                  <c:v>770</c:v>
                </c:pt>
                <c:pt idx="9">
                  <c:v>22</c:v>
                </c:pt>
                <c:pt idx="10">
                  <c:v>625</c:v>
                </c:pt>
                <c:pt idx="11">
                  <c:v>2915</c:v>
                </c:pt>
                <c:pt idx="12">
                  <c:v>423</c:v>
                </c:pt>
                <c:pt idx="13">
                  <c:v>3589</c:v>
                </c:pt>
                <c:pt idx="14">
                  <c:v>181</c:v>
                </c:pt>
                <c:pt idx="15">
                  <c:v>1646</c:v>
                </c:pt>
                <c:pt idx="16">
                  <c:v>104</c:v>
                </c:pt>
                <c:pt idx="17">
                  <c:v>57</c:v>
                </c:pt>
              </c:numCache>
            </c:numRef>
          </c:val>
          <c:extLst>
            <c:ext xmlns:c16="http://schemas.microsoft.com/office/drawing/2014/chart" uri="{C3380CC4-5D6E-409C-BE32-E72D297353CC}">
              <c16:uniqueId val="{00000016-AF36-4C47-83C1-DB47B2352920}"/>
            </c:ext>
          </c:extLst>
        </c:ser>
        <c:ser>
          <c:idx val="15"/>
          <c:order val="15"/>
          <c:tx>
            <c:strRef>
              <c:f>pivots!$X$37:$X$39</c:f>
              <c:strCache>
                <c:ptCount val="1"/>
                <c:pt idx="0">
                  <c:v>2017 - Vacancies</c:v>
                </c:pt>
              </c:strCache>
            </c:strRef>
          </c:tx>
          <c:spPr>
            <a:solidFill>
              <a:schemeClr val="accent4">
                <a:lumMod val="80000"/>
                <a:lumOff val="20000"/>
              </a:schemeClr>
            </a:solidFill>
            <a:ln>
              <a:noFill/>
            </a:ln>
            <a:effectLst/>
          </c:spPr>
          <c:invertIfNegative val="0"/>
          <c:cat>
            <c:strRef>
              <c:f>pivots!$A$40:$A$58</c:f>
              <c:strCache>
                <c:ptCount val="18"/>
                <c:pt idx="0">
                  <c:v>Johor</c:v>
                </c:pt>
                <c:pt idx="1">
                  <c:v>Kedah</c:v>
                </c:pt>
                <c:pt idx="2">
                  <c:v>Kelantan</c:v>
                </c:pt>
                <c:pt idx="3">
                  <c:v>Luar Negara</c:v>
                </c:pt>
                <c:pt idx="4">
                  <c:v>Melaka</c:v>
                </c:pt>
                <c:pt idx="5">
                  <c:v>Negeri Sembilan</c:v>
                </c:pt>
                <c:pt idx="6">
                  <c:v>Pahang</c:v>
                </c:pt>
                <c:pt idx="7">
                  <c:v>Pelbagai Negeri</c:v>
                </c:pt>
                <c:pt idx="8">
                  <c:v>Perak</c:v>
                </c:pt>
                <c:pt idx="9">
                  <c:v>Perlis</c:v>
                </c:pt>
                <c:pt idx="10">
                  <c:v>Pulau Pinang</c:v>
                </c:pt>
                <c:pt idx="11">
                  <c:v>Sabah</c:v>
                </c:pt>
                <c:pt idx="12">
                  <c:v>Sarawak</c:v>
                </c:pt>
                <c:pt idx="13">
                  <c:v>Selangor</c:v>
                </c:pt>
                <c:pt idx="14">
                  <c:v>Terengganu</c:v>
                </c:pt>
                <c:pt idx="15">
                  <c:v>Wilayah Persekutuan Kuala Lumpur</c:v>
                </c:pt>
                <c:pt idx="16">
                  <c:v>Wilayah Persekutuan Labuan</c:v>
                </c:pt>
                <c:pt idx="17">
                  <c:v>Wilayah Persekutuan Putrajaya</c:v>
                </c:pt>
              </c:strCache>
            </c:strRef>
          </c:cat>
          <c:val>
            <c:numRef>
              <c:f>pivots!$X$40:$X$58</c:f>
              <c:numCache>
                <c:formatCode>General</c:formatCode>
                <c:ptCount val="18"/>
                <c:pt idx="0">
                  <c:v>139823</c:v>
                </c:pt>
                <c:pt idx="1">
                  <c:v>15803</c:v>
                </c:pt>
                <c:pt idx="2">
                  <c:v>8366</c:v>
                </c:pt>
                <c:pt idx="4">
                  <c:v>26823</c:v>
                </c:pt>
                <c:pt idx="5">
                  <c:v>26191</c:v>
                </c:pt>
                <c:pt idx="6">
                  <c:v>29051</c:v>
                </c:pt>
                <c:pt idx="7">
                  <c:v>15</c:v>
                </c:pt>
                <c:pt idx="8">
                  <c:v>34123</c:v>
                </c:pt>
                <c:pt idx="9">
                  <c:v>939</c:v>
                </c:pt>
                <c:pt idx="10">
                  <c:v>40636</c:v>
                </c:pt>
                <c:pt idx="11">
                  <c:v>54349</c:v>
                </c:pt>
                <c:pt idx="12">
                  <c:v>7450</c:v>
                </c:pt>
                <c:pt idx="13">
                  <c:v>160529</c:v>
                </c:pt>
                <c:pt idx="14">
                  <c:v>2898</c:v>
                </c:pt>
                <c:pt idx="15">
                  <c:v>49170</c:v>
                </c:pt>
                <c:pt idx="16">
                  <c:v>1220</c:v>
                </c:pt>
                <c:pt idx="17">
                  <c:v>1253</c:v>
                </c:pt>
              </c:numCache>
            </c:numRef>
          </c:val>
          <c:extLst>
            <c:ext xmlns:c16="http://schemas.microsoft.com/office/drawing/2014/chart" uri="{C3380CC4-5D6E-409C-BE32-E72D297353CC}">
              <c16:uniqueId val="{00000017-AF36-4C47-83C1-DB47B2352920}"/>
            </c:ext>
          </c:extLst>
        </c:ser>
        <c:dLbls>
          <c:showLegendKey val="0"/>
          <c:showVal val="0"/>
          <c:showCatName val="0"/>
          <c:showSerName val="0"/>
          <c:showPercent val="0"/>
          <c:showBubbleSize val="0"/>
        </c:dLbls>
        <c:gapWidth val="219"/>
        <c:overlap val="-27"/>
        <c:axId val="1894503168"/>
        <c:axId val="1894486416"/>
      </c:barChart>
      <c:catAx>
        <c:axId val="1894503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4486416"/>
        <c:crosses val="autoZero"/>
        <c:auto val="1"/>
        <c:lblAlgn val="ctr"/>
        <c:lblOffset val="100"/>
        <c:noMultiLvlLbl val="0"/>
      </c:catAx>
      <c:valAx>
        <c:axId val="1894486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4503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[HSW Dashboard.xlsx]pivots!PivotTable3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Employment</a:t>
            </a:r>
            <a:r>
              <a:rPr lang="en-US" baseline="0"/>
              <a:t> Time Upon Graduation for Each Profession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pivotFmt>
      <c:pivotFmt>
        <c:idx val="6"/>
        <c:spPr>
          <a:solidFill>
            <a:schemeClr val="accent2"/>
          </a:solidFill>
          <a:ln>
            <a:noFill/>
          </a:ln>
          <a:effectLst/>
        </c:spPr>
      </c:pivotFmt>
      <c:pivotFmt>
        <c:idx val="7"/>
        <c:spPr>
          <a:solidFill>
            <a:schemeClr val="accent3"/>
          </a:solidFill>
          <a:ln>
            <a:noFill/>
          </a:ln>
          <a:effectLst/>
        </c:spPr>
      </c:pivotFmt>
      <c:pivotFmt>
        <c:idx val="8"/>
        <c:spPr>
          <a:solidFill>
            <a:schemeClr val="accent4"/>
          </a:solidFill>
          <a:ln>
            <a:noFill/>
          </a:ln>
          <a:effectLst/>
        </c:spPr>
      </c:pivotFmt>
      <c:pivotFmt>
        <c:idx val="9"/>
        <c:spPr>
          <a:solidFill>
            <a:schemeClr val="accent5"/>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pivots!$P$97:$P$98</c:f>
              <c:strCache>
                <c:ptCount val="1"/>
                <c:pt idx="0">
                  <c:v>&gt; 12 bulan</c:v>
                </c:pt>
              </c:strCache>
            </c:strRef>
          </c:tx>
          <c:spPr>
            <a:solidFill>
              <a:schemeClr val="accent1"/>
            </a:solidFill>
            <a:ln>
              <a:noFill/>
            </a:ln>
            <a:effectLst/>
          </c:spPr>
          <c:invertIfNegative val="0"/>
          <c:cat>
            <c:strRef>
              <c:f>pivots!$O$99:$O$106</c:f>
              <c:strCache>
                <c:ptCount val="7"/>
                <c:pt idx="0">
                  <c:v>Eksekutif / Pengurusan</c:v>
                </c:pt>
                <c:pt idx="1">
                  <c:v>Juruteknik / Mekanik</c:v>
                </c:pt>
                <c:pt idx="2">
                  <c:v>Jurutera / Pembantu Jurutera</c:v>
                </c:pt>
                <c:pt idx="3">
                  <c:v>Lain-Lain</c:v>
                </c:pt>
                <c:pt idx="4">
                  <c:v>Operator / Pengendali Mesin</c:v>
                </c:pt>
                <c:pt idx="5">
                  <c:v>Pengajar / PPLV</c:v>
                </c:pt>
                <c:pt idx="6">
                  <c:v>Penyelia</c:v>
                </c:pt>
              </c:strCache>
            </c:strRef>
          </c:cat>
          <c:val>
            <c:numRef>
              <c:f>pivots!$P$99:$P$106</c:f>
              <c:numCache>
                <c:formatCode>General</c:formatCode>
                <c:ptCount val="7"/>
                <c:pt idx="1">
                  <c:v>5</c:v>
                </c:pt>
                <c:pt idx="3">
                  <c:v>8</c:v>
                </c:pt>
                <c:pt idx="4">
                  <c:v>2</c:v>
                </c:pt>
              </c:numCache>
            </c:numRef>
          </c:val>
          <c:extLst>
            <c:ext xmlns:c16="http://schemas.microsoft.com/office/drawing/2014/chart" uri="{C3380CC4-5D6E-409C-BE32-E72D297353CC}">
              <c16:uniqueId val="{00000000-831A-164C-AD47-2BE86D86EB41}"/>
            </c:ext>
          </c:extLst>
        </c:ser>
        <c:ser>
          <c:idx val="1"/>
          <c:order val="1"/>
          <c:tx>
            <c:strRef>
              <c:f>pivots!$Q$97:$Q$98</c:f>
              <c:strCache>
                <c:ptCount val="1"/>
                <c:pt idx="0">
                  <c:v>1 - 2 bulan</c:v>
                </c:pt>
              </c:strCache>
            </c:strRef>
          </c:tx>
          <c:spPr>
            <a:solidFill>
              <a:schemeClr val="accent2"/>
            </a:solidFill>
            <a:ln>
              <a:noFill/>
            </a:ln>
            <a:effectLst/>
          </c:spPr>
          <c:invertIfNegative val="0"/>
          <c:cat>
            <c:strRef>
              <c:f>pivots!$O$99:$O$106</c:f>
              <c:strCache>
                <c:ptCount val="7"/>
                <c:pt idx="0">
                  <c:v>Eksekutif / Pengurusan</c:v>
                </c:pt>
                <c:pt idx="1">
                  <c:v>Juruteknik / Mekanik</c:v>
                </c:pt>
                <c:pt idx="2">
                  <c:v>Jurutera / Pembantu Jurutera</c:v>
                </c:pt>
                <c:pt idx="3">
                  <c:v>Lain-Lain</c:v>
                </c:pt>
                <c:pt idx="4">
                  <c:v>Operator / Pengendali Mesin</c:v>
                </c:pt>
                <c:pt idx="5">
                  <c:v>Pengajar / PPLV</c:v>
                </c:pt>
                <c:pt idx="6">
                  <c:v>Penyelia</c:v>
                </c:pt>
              </c:strCache>
            </c:strRef>
          </c:cat>
          <c:val>
            <c:numRef>
              <c:f>pivots!$Q$99:$Q$106</c:f>
              <c:numCache>
                <c:formatCode>General</c:formatCode>
                <c:ptCount val="7"/>
                <c:pt idx="0">
                  <c:v>38</c:v>
                </c:pt>
                <c:pt idx="1">
                  <c:v>603</c:v>
                </c:pt>
                <c:pt idx="2">
                  <c:v>36</c:v>
                </c:pt>
                <c:pt idx="3">
                  <c:v>241</c:v>
                </c:pt>
                <c:pt idx="4">
                  <c:v>97</c:v>
                </c:pt>
                <c:pt idx="5">
                  <c:v>7</c:v>
                </c:pt>
                <c:pt idx="6">
                  <c:v>38</c:v>
                </c:pt>
              </c:numCache>
            </c:numRef>
          </c:val>
          <c:extLst>
            <c:ext xmlns:c16="http://schemas.microsoft.com/office/drawing/2014/chart" uri="{C3380CC4-5D6E-409C-BE32-E72D297353CC}">
              <c16:uniqueId val="{00000001-831A-164C-AD47-2BE86D86EB41}"/>
            </c:ext>
          </c:extLst>
        </c:ser>
        <c:ser>
          <c:idx val="2"/>
          <c:order val="2"/>
          <c:tx>
            <c:strRef>
              <c:f>pivots!$R$97:$R$98</c:f>
              <c:strCache>
                <c:ptCount val="1"/>
                <c:pt idx="0">
                  <c:v>10 - 12 bulan</c:v>
                </c:pt>
              </c:strCache>
            </c:strRef>
          </c:tx>
          <c:spPr>
            <a:solidFill>
              <a:schemeClr val="accent3"/>
            </a:solidFill>
            <a:ln>
              <a:noFill/>
            </a:ln>
            <a:effectLst/>
          </c:spPr>
          <c:invertIfNegative val="0"/>
          <c:cat>
            <c:strRef>
              <c:f>pivots!$O$99:$O$106</c:f>
              <c:strCache>
                <c:ptCount val="7"/>
                <c:pt idx="0">
                  <c:v>Eksekutif / Pengurusan</c:v>
                </c:pt>
                <c:pt idx="1">
                  <c:v>Juruteknik / Mekanik</c:v>
                </c:pt>
                <c:pt idx="2">
                  <c:v>Jurutera / Pembantu Jurutera</c:v>
                </c:pt>
                <c:pt idx="3">
                  <c:v>Lain-Lain</c:v>
                </c:pt>
                <c:pt idx="4">
                  <c:v>Operator / Pengendali Mesin</c:v>
                </c:pt>
                <c:pt idx="5">
                  <c:v>Pengajar / PPLV</c:v>
                </c:pt>
                <c:pt idx="6">
                  <c:v>Penyelia</c:v>
                </c:pt>
              </c:strCache>
            </c:strRef>
          </c:cat>
          <c:val>
            <c:numRef>
              <c:f>pivots!$R$99:$R$106</c:f>
              <c:numCache>
                <c:formatCode>General</c:formatCode>
                <c:ptCount val="7"/>
                <c:pt idx="0">
                  <c:v>1</c:v>
                </c:pt>
                <c:pt idx="1">
                  <c:v>23</c:v>
                </c:pt>
                <c:pt idx="2">
                  <c:v>1</c:v>
                </c:pt>
                <c:pt idx="3">
                  <c:v>14</c:v>
                </c:pt>
                <c:pt idx="4">
                  <c:v>6</c:v>
                </c:pt>
                <c:pt idx="6">
                  <c:v>3</c:v>
                </c:pt>
              </c:numCache>
            </c:numRef>
          </c:val>
          <c:extLst>
            <c:ext xmlns:c16="http://schemas.microsoft.com/office/drawing/2014/chart" uri="{C3380CC4-5D6E-409C-BE32-E72D297353CC}">
              <c16:uniqueId val="{00000002-831A-164C-AD47-2BE86D86EB41}"/>
            </c:ext>
          </c:extLst>
        </c:ser>
        <c:ser>
          <c:idx val="3"/>
          <c:order val="3"/>
          <c:tx>
            <c:strRef>
              <c:f>pivots!$S$97:$S$98</c:f>
              <c:strCache>
                <c:ptCount val="1"/>
                <c:pt idx="0">
                  <c:v>3 - 5 bulan</c:v>
                </c:pt>
              </c:strCache>
            </c:strRef>
          </c:tx>
          <c:spPr>
            <a:solidFill>
              <a:schemeClr val="accent4"/>
            </a:solidFill>
            <a:ln>
              <a:noFill/>
            </a:ln>
            <a:effectLst/>
          </c:spPr>
          <c:invertIfNegative val="0"/>
          <c:cat>
            <c:strRef>
              <c:f>pivots!$O$99:$O$106</c:f>
              <c:strCache>
                <c:ptCount val="7"/>
                <c:pt idx="0">
                  <c:v>Eksekutif / Pengurusan</c:v>
                </c:pt>
                <c:pt idx="1">
                  <c:v>Juruteknik / Mekanik</c:v>
                </c:pt>
                <c:pt idx="2">
                  <c:v>Jurutera / Pembantu Jurutera</c:v>
                </c:pt>
                <c:pt idx="3">
                  <c:v>Lain-Lain</c:v>
                </c:pt>
                <c:pt idx="4">
                  <c:v>Operator / Pengendali Mesin</c:v>
                </c:pt>
                <c:pt idx="5">
                  <c:v>Pengajar / PPLV</c:v>
                </c:pt>
                <c:pt idx="6">
                  <c:v>Penyelia</c:v>
                </c:pt>
              </c:strCache>
            </c:strRef>
          </c:cat>
          <c:val>
            <c:numRef>
              <c:f>pivots!$S$99:$S$106</c:f>
              <c:numCache>
                <c:formatCode>General</c:formatCode>
                <c:ptCount val="7"/>
                <c:pt idx="0">
                  <c:v>17</c:v>
                </c:pt>
                <c:pt idx="1">
                  <c:v>309</c:v>
                </c:pt>
                <c:pt idx="2">
                  <c:v>18</c:v>
                </c:pt>
                <c:pt idx="3">
                  <c:v>206</c:v>
                </c:pt>
                <c:pt idx="4">
                  <c:v>56</c:v>
                </c:pt>
                <c:pt idx="5">
                  <c:v>3</c:v>
                </c:pt>
                <c:pt idx="6">
                  <c:v>20</c:v>
                </c:pt>
              </c:numCache>
            </c:numRef>
          </c:val>
          <c:extLst>
            <c:ext xmlns:c16="http://schemas.microsoft.com/office/drawing/2014/chart" uri="{C3380CC4-5D6E-409C-BE32-E72D297353CC}">
              <c16:uniqueId val="{00000003-831A-164C-AD47-2BE86D86EB41}"/>
            </c:ext>
          </c:extLst>
        </c:ser>
        <c:ser>
          <c:idx val="4"/>
          <c:order val="4"/>
          <c:tx>
            <c:strRef>
              <c:f>pivots!$T$97:$T$98</c:f>
              <c:strCache>
                <c:ptCount val="1"/>
                <c:pt idx="0">
                  <c:v>6 - 9 bulan</c:v>
                </c:pt>
              </c:strCache>
            </c:strRef>
          </c:tx>
          <c:spPr>
            <a:solidFill>
              <a:schemeClr val="accent5"/>
            </a:solidFill>
            <a:ln>
              <a:noFill/>
            </a:ln>
            <a:effectLst/>
          </c:spPr>
          <c:invertIfNegative val="0"/>
          <c:cat>
            <c:strRef>
              <c:f>pivots!$O$99:$O$106</c:f>
              <c:strCache>
                <c:ptCount val="7"/>
                <c:pt idx="0">
                  <c:v>Eksekutif / Pengurusan</c:v>
                </c:pt>
                <c:pt idx="1">
                  <c:v>Juruteknik / Mekanik</c:v>
                </c:pt>
                <c:pt idx="2">
                  <c:v>Jurutera / Pembantu Jurutera</c:v>
                </c:pt>
                <c:pt idx="3">
                  <c:v>Lain-Lain</c:v>
                </c:pt>
                <c:pt idx="4">
                  <c:v>Operator / Pengendali Mesin</c:v>
                </c:pt>
                <c:pt idx="5">
                  <c:v>Pengajar / PPLV</c:v>
                </c:pt>
                <c:pt idx="6">
                  <c:v>Penyelia</c:v>
                </c:pt>
              </c:strCache>
            </c:strRef>
          </c:cat>
          <c:val>
            <c:numRef>
              <c:f>pivots!$T$99:$T$106</c:f>
              <c:numCache>
                <c:formatCode>General</c:formatCode>
                <c:ptCount val="7"/>
                <c:pt idx="0">
                  <c:v>3</c:v>
                </c:pt>
                <c:pt idx="1">
                  <c:v>138</c:v>
                </c:pt>
                <c:pt idx="2">
                  <c:v>14</c:v>
                </c:pt>
                <c:pt idx="3">
                  <c:v>65</c:v>
                </c:pt>
                <c:pt idx="4">
                  <c:v>20</c:v>
                </c:pt>
                <c:pt idx="5">
                  <c:v>4</c:v>
                </c:pt>
                <c:pt idx="6">
                  <c:v>10</c:v>
                </c:pt>
              </c:numCache>
            </c:numRef>
          </c:val>
          <c:extLst>
            <c:ext xmlns:c16="http://schemas.microsoft.com/office/drawing/2014/chart" uri="{C3380CC4-5D6E-409C-BE32-E72D297353CC}">
              <c16:uniqueId val="{00000004-831A-164C-AD47-2BE86D86EB41}"/>
            </c:ext>
          </c:extLst>
        </c:ser>
        <c:dLbls>
          <c:showLegendKey val="0"/>
          <c:showVal val="0"/>
          <c:showCatName val="0"/>
          <c:showSerName val="0"/>
          <c:showPercent val="0"/>
          <c:showBubbleSize val="0"/>
        </c:dLbls>
        <c:gapWidth val="95"/>
        <c:overlap val="100"/>
        <c:axId val="1980486448"/>
        <c:axId val="1980451328"/>
      </c:barChart>
      <c:catAx>
        <c:axId val="1980486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0451328"/>
        <c:crosses val="autoZero"/>
        <c:auto val="1"/>
        <c:lblAlgn val="ctr"/>
        <c:lblOffset val="100"/>
        <c:noMultiLvlLbl val="0"/>
      </c:catAx>
      <c:valAx>
        <c:axId val="1980451328"/>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04864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entityId">
        <cx:lvl ptCount="16">
          <cx:pt idx="0">7594849</cx:pt>
          <cx:pt idx="1">16371</cx:pt>
          <cx:pt idx="2">10215559</cx:pt>
          <cx:pt idx="3">20899</cx:pt>
          <cx:pt idx="4">22890</cx:pt>
          <cx:pt idx="5">10215557</cx:pt>
          <cx:pt idx="6">7594837</cx:pt>
          <cx:pt idx="7">10215558</cx:pt>
          <cx:pt idx="8">41861</cx:pt>
          <cx:pt idx="9">28487</cx:pt>
          <cx:pt idx="10">29882</cx:pt>
          <cx:pt idx="11">10215561</cx:pt>
          <cx:pt idx="12">10215560</cx:pt>
          <cx:pt idx="13">7886181754984202244</cx:pt>
          <cx:pt idx="14">10215556</cx:pt>
          <cx:pt idx="15">7886186426331561985</cx:pt>
        </cx:lvl>
        <cx:lvl ptCount="16">
          <cx:pt idx="0"/>
          <cx:pt idx="1"/>
          <cx:pt idx="2"/>
          <cx:pt idx="3"/>
          <cx:pt idx="4"/>
          <cx:pt idx="5"/>
          <cx:pt idx="6"/>
          <cx:pt idx="7"/>
          <cx:pt idx="8"/>
          <cx:pt idx="9"/>
          <cx:pt idx="10"/>
          <cx:pt idx="11"/>
          <cx:pt idx="12"/>
          <cx:pt idx="13"/>
          <cx:pt idx="14"/>
          <cx:pt idx="15"/>
        </cx:lvl>
      </cx:strDim>
      <cx:strDim type="cat">
        <cx:f>_xlchart.v6.1</cx:f>
        <cx:nf>_xlchart.v6.0</cx:nf>
      </cx:strDim>
      <cx:numDim type="colorVal">
        <cx:f>_xlchart.v6.3</cx:f>
        <cx:nf>_xlchart.v6.2</cx:nf>
      </cx:numDim>
    </cx:data>
    <cx:data id="1">
      <cx:strDim type="cat">
        <cx:f>_xlchart.v6.1</cx:f>
        <cx:nf>_xlchart.v6.0</cx:nf>
      </cx:strDim>
      <cx:numDim type="colorVal">
        <cx:f>_xlchart.v6.5</cx:f>
        <cx:nf>_xlchart.v6.4</cx:nf>
      </cx:numDim>
    </cx:data>
  </cx:chartData>
  <cx:chart>
    <cx:title pos="t" align="ctr" overlay="0">
      <cx:tx>
        <cx:txData>
          <cx:v>Job Vacancy Spread By State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Job Vacancy Spread By State</a:t>
          </a:r>
        </a:p>
      </cx:txPr>
    </cx:title>
    <cx:plotArea>
      <cx:plotAreaRegion>
        <cx:series layoutId="regionMap" uniqueId="{45F8DEC0-08E2-CF42-998B-A68C79DBA4D6}" formatIdx="0">
          <cx:tx>
            <cx:txData>
              <cx:f>_xlchart.v6.2</cx:f>
              <cx:v>Total</cx:v>
            </cx:txData>
          </cx:tx>
          <cx:dataId val="0"/>
          <cx:layoutPr>
            <cx:geography cultureLanguage="en-US" cultureRegion="ID" attribution="Powered by Bing">
              <cx:geoCache provider="{E9337A44-BEBE-4D9F-B70C-5C5E7DAFC167}">
                <cx:binary>1FrXdt1Glv0VLz0P7IoooFd7HgDciMBLUpQ1esGiKBqxqhAK8evnFB1asrvdPY/jZerei1DxhH32
rr+/rH97aV+fh+9W2arxby/rj+9KY7q//fDD+FK+yufxe1m9DHrUP5vvX7T8Qf/8c/Xy+sOX4Xmp
VPEDQZj98FI+D+Z1fffff4fWilcdPZvngzKV2e6n12F7eB2n1ox/efdf3Pzu9a2Z91v3+uO7Vr88
t9Dou1+vXr78+E54nos9LDjzPUYQIYy9++6Hr1v79eHsWUIT8fTcPn+XTLKbhn/bzOvzaH58hxH+
XjDBfMG5x30q+Lvvltff7rgUcYSETxkXiL77TunBlD++o98TAld9nxCfUYw5effdqKdfbiHuM7gl
fIR97PLfl+2m263Q6veF+vX3d2qSN10pM/74zkXvvut+eewfsyce/Mc5dz3qY7j/8vwAWwNP4/8i
Ay/8ysfqRNa5ioT2Xlut4hG3beC32I2o3JrIF9N8EE2no6mvZTAV/BWNTkDYWAVuuesQSfRMKyco
0X7fmy6pMCmOpJenxpHFUWm/DlTJ5lAU+RTQwuvuVF+vgeLN54nl3nlrHTfx6FKHei7LeG/p+xKX
a7DQygReVXSBktsY7rsX0Jn2WbPx6sIUDxb+PLcvvIk1qoKSevc+NtBDJVW4N4UTtOveHHCjPzRT
3QZoXMKuQToYG72FZBj9oFjQF7MXTdyuVXHeWxIN0iuCNxv54Rdr/WbZX3S3DVVR/mquv//87/Q3
L/i7fe0f163J/+PXaXj+/F0B/1hf+esnX7U1yfGPD33TOpjCr4O0LvXNjz/519c2/5/e/Ma9nr/I
SkXVaIbqxXztHBgRDNYFpvevHev96/CqiuJZTf/8zd98iX7v+pgRH1MPe5T7//Al8j31OFxkHmaM
UzDkX32Jf+9TH5xJuJgjjon4ypU8gV0PPMllTAhO/f+LL0E737oSgQjiM0aYSz3CffdbV9ompXYy
efiUj+L9OPVeoDsyBk2nxkAN+RMyP3+1Qv/EebH3px59WAKCXYhdyGUIQtfXzqt2P+/NvJFTmT8T
uVYHvHNx2H0SNGM5h7uz1lE17NcSjWWwNPgnOtfXfBp/mvTahUMl3AgfqJrZlbjrGPT57vxi+d8Y
/tfxBdshfBNfiE9dShmCEOa6HrHx56v4sk9uoYoOkxObiUy0XzWREg2NJEYBqbYt8qujmlwR6b0X
MBpf7Oogp+WuX8n93LThXy/Zn/fIZwSiPRZIeD71/jCcaZvqvJsFOWG9NNGiMQ9d/YBz2gWVuz4X
eq7+TY/0TxH2LYIjCLJUELBLO6SvVqBEfknHoqIn/aFv6j7K9W3I9RhgleODWpYm2LapD/e5POxy
WE586M4ddZeIjpqEDZ/v9dTNYd2bPkDEzQM5VPPJ68enrh3xweTFGq7afCF+v5xKQtqAem4TenXu
RqhUkcMUCSFt7Ad5/OvFxH+aGvdhV2EVkQDrQy5449dTa+Um3H5xyYk023LyhukipQuhXu1jUI4C
BR6H6VFM3ldOnUh7+a9HYDv4xrq4L4igHuMMcitlfxiAh10zdmVFTnLmdcQF+VTOsgmlGKrIP/VM
vJJ+8oL/oGcMCfjbrl3EKQwdMYy4R9EfukayFy1dSuharCpaTP3FYOezu/up3rqgreUYmL6eQ121
l5Lo/6mKxQt2M5HLXy8BZn8OAy5hEG98SN+wGi6xQ/3Kwsggl5qPjt19mTqblyDZxTv2M4/OWe5u
aTmbUGxr1A/yWmN5WxeZLk2XEk9eq0lki77V+X5mQqdDz5OlxreKOGPQ8SLIO3PeF3XbaR9i7oY5
vFet8jJv6qaNSBSS6QZgoJHNYV7lTRRlItGc7cjLSLcdpzUFCHhd2g+lhsWibjbVOvUnluwzwJZW
p2vdx9uru+qgnGLMTTQYmfLaS6g/ZTVRN6+RcXXmOY2rfMw6pG7IkBix5uZIJ6qLOrRvDG0fc1Ek
ReMmywATd+TZrT4UQ5P6Dr7pqUpqExshzhyzxGlpjHjx0Dl7zCaU9OxaOn2M2ZT1skv5tN+8QSRU
tZGH9wDDCiw1iWupbmoxl/J93+IbkyTuS5G0cxOvMhSm+sBKdXVKFtuXjaE3cJugRt7BzqedZdrt
8tZQk5SrTMf9PR3qs92NQZjMPoKMEy9syWiL43aeMybVNW+8rGHkjjoqdUYdF/sciUaEs9LQu5eN
M7lrdjdpBO4DPrI7e3GpWGLaCbafHnWtwh7j2Kf6OldOFyxLmU7bmfrqWq1sAxOWR/Cg8SDkQs8e
KknkuesQLop+GGl/N7ftFg3lqMKx18XRQfIpn6o20Y1nTqtSa+hSnp8qZ3Cija1hKftL0+AuGN36
WbUIxm2cI9oYv2v5ftgxC3lTmYcFf1whHF+JqOqAGNadpMPTnjbkTDUdQ4wKJ1zdvovWzWsOpXZh
GIy5AVrLdCxQGdVl/rSpsriMBZEB23Sg6qY98b1GyWj4sRwAG0s8htzs+6HJKxGV8r2c+Hoc57EI
XNGFJTOffLbBFdJGzsyd8zz3T/S8EjSeuDeziEAKvkw594JFlWOolv2Yl+hLT3jcbAx8hFbkQqfy
aRx8eed3zeO64emJ96pKlhlfe8PuJ+M1H5tJynM75cuhLPv248ZqFDiIzOk4qzVydt5epuWAKtd8
GPW23cqyeHS05u+58gOCVB/npihDxPTyoTTteJ58TaIS1fsFa7GFFAqHM825CY0rm/ejv3V3mD6N
G7t6Ym6e+TY1Ye46B7l4+6WrfPZhH6dT77H1OFNA5C4Tx75axUOnPmpH+Snrob/BneWnSg9LUA6w
Jibnc7CTeX1gar0bdoI+Chx24yAj8GL5RBxGg6nqh8gZqiHp1+JkwEPPXa3n68BpUJdbc6frsY4o
E59GI5p72uNngdkejGU/nZsVV6cCT4+6JfgXGEWIkzZ42sNCTLfe01dCTB2MjoPvzYqPrHebtEOL
Cb35QKuKPo6D+556APF120ypIibY6rw/i6ItT9zpIrMOfba1Ow17x7tM3YofzLoeSsJfFuk7jyhX
2VJ6NOymfTxTeiml1k/1DKvEnTxqAWs+DHvLo9rbVEhXro9Q/E0nxKePU+voAxZbk5V5+yxzdFd4
3vYoWVMFaB6fULs0j56zZY3J9aE1S3PuAT6FTdvL6yA3GeB6QgEaonFH13kRQVMuh61VqTLtbVtV
DFg41Ht7GPv26q5Tts5turvupSUnNELkd/ts2lCsPJ3aR8rJv1+wjooahfZxVqtUXLt1TxeFU9vg
onmydu1tnNYr2ng2m8+b614Lg+KdVnEjw4FvsX3PL9dbPkNoHvDJLOVtbfzTusrA9qNbnvRDfRPk
2sxb0sNP+8rqz1eGI8rVGS9P295fqvfNoG5OV95mKP1gX1M99dE8DNHatymGBOZO6G1QpoI6MJ9O
nc5TR+MbJjSpiwAKy6RA0FPXxdW2Xtd9zGptMk144nkSclufUQjGk4BgCBGWjm5S781tlDS2v/Pl
OC7NBcJG6nD/nkAs5KS5NeUcaE8dMTzeQbocPUgITXkAiwpJRePd6aPBHaPVb68zZBm1banpm5vo
3cS2hVGbDqWBQDkfe4RiufIE5WtaduQOIkCKYfNJcR5ok4pZ3/YVx7arDUZUoDHwu+HY0fY2zF3M
9XrTs3dxjE7RfhyHIu1WkTm7vNo18nrYRpLM1D/rTsHmD3G+oNT9DK4Uo89Ol2cGMm21saSD4N+O
Ol3QfKh8GtgWa0hC9hPzOZOTf+U8cospm7VOe8imLaTwWsurHdy6nxqen40oHqrVu9hVtxvmzfSu
LNq0mJwIuzIseHvIsR+YCcf1kq7ddpWMxF29WO+Oey3TeZkzF3J0T02wl/WpECLpKzcu+2Dp5c1m
vVrBisAn8rp4KiEELkMMXnJfHUW3J5UKRr6AR8DKDzjWTN6UFom1FYeq8+qioHpvLc6u/UTkrVYA
NrR/sVtuFhNIuh5dAvPcaWIcJx44v9NjHrNO3cZdxa4gQUV45CGedAx8CpCGK9R1HNDdCMbD7sq9
0RGCnz2NJptNJ+png0sTzhEJ7DtciCyXXkKqMtHzGuyeONp1tWspAS7ZZ6jw74agBiD1Zs+ovSF3
SFwSrQ0Ah7VNWyc/VsMc0NVN/Lm55eN8UHUV7oWObWIvmylr8vaGCxwTbAKfjJGvYZlHWEcXvJTM
947PEm/WaTHfHGc9s/5QFObCyhwiEYkdM2R7UyVO7b79rR2Ou+Zmd38CSGbSyquyke2xmobYdG7W
byIZ2uZW5HUClQfPIQjn5n709uuwAeJrm4AU/nEdcVwZllQ5vnWCJ+P8wS3EacT4poYtHkpxLsr9
tuItrt1YTJZpKk8MQQxyp8yHhVJbe3MdllhfdocyMWWeauVcavq+dt/7QNTkdX0Q9ZcNQKa1Let9
ppFX61JtdXZUfWXUy+Q2JUzRuB6Wm/WFuQ/qpgbradKq8BLhuJld7kbXt21A8bDIqzdxAKgybFZ2
6Nmr2PWJACastDoM1Zl99tiTdXMGWE3yOnadcCwSw9pLDoCy5U1q+9kree3MnM3lcj/kKj33rErz
cb/ZjeVNB4gT4GUBeBZGsUXEwDR/tUnrquvkJtpVMVIsGBdyLHuRoGW/vQUKssdvUzFj0uOQFm7i
VhDNpjFoR0hTEMYciM2Nu51b8aDLLqUDhOSKpi4BXOzKS6ufZqpS3ruZk8MtQuJWNbcZvg81iYye
AjMfNmOyalJXXKBbXdkY4GYkB28F69ALbA3rUr94basvuTeFSKz3sliymfNE8PbKSnKbkMlMk82L
d3IXk+E2zwrNkrx3jwNffyphDCObQq/EkTUsBrPoYL6ruCyDTFdUPCxghdYPIVOkwpVXJThkdz+y
ua6fVOqtKM05ubPGLGoce1LebHTYnLDAeeD17mGi4lJBxWOHvXCTeYv3FhVXnhk0Q8E0Z8aF6A9b
vHpbTAHQV5Nzv04Ad6t47LZ7DQXCW7yE+LmDZXu4CXDLDzZ0+XzILCq3oc3B7UUDu1lgdUUdJALl
JsI7VF2TuApug5NhrFIiTSZ9FjkOCXCRZ2QSF2m8jG/Fw5R3sc0nSJ9508a2h7VFl/K6euDP0Je1
KfudDSZjLrqZDRISW0LfQNSVEFqho3KCWDGra0Mh5q/jQ9s3x7L+8sHbUYZNmYyqDvgmALY/AKd6
ZVuX2rIx8ikEyHLObLywFxiYSw/GaM1mbEU2Nt1R8y6YxZpNE7hw3QergMoFd2B1a0A2cVaFTvMc
NgSCnDVSO2nurye2fbb7Y/OlDfGTCXq1ZnbaaFdXF0PWLvp46NCNTDKtN3lZxlQSFHsuJPi1SZEJ
WIGzGuYGHN+pmL1sGINqGd7gijNBnnKjxvHjeRoz4OFSh43ZDPlK+iS2Vjf5UzBiSOuwK61HE+uM
NkUgqOs6TBO0HYfZPWlZ3xaYlA0+fb4e6r6KxsruWntFO7hV0cLQAIV5Y1aOt7aTb85qk4uNCC1U
t5va7k2bOcg72UDoQe6oLPiUvoHY9kC97tzo4TCOa2D9ChD++3ltL7QfE+sidn0YuMsM5er2eZfb
mZeP9l2bkK1j+OCnUw+N4nwMPJ1Hi78dUCcuNnFOdLnvl+7KYfxdQSIJDuagKdFgddb67C5YZ8wh
udbLBa8LVLefR0gZdquUI2+eg+Ny81JzmQik9r6DKnXJpl5kSOJzOYWLhWsNvUlRX7v9SEoSMw9g
45af1+lOQrllp21d14aMvR6AeehCu4kqZ3erpAHTfmCDgzLFA8NdvNDnbRGXnBeJzTR0AuqLjtEO
WyWZura6DVqsL8PiJm/J0BmzhaK48s21Lz5tEBB9MCyeo9ROe4I1sljPRukS6AK7y+36LBt0aumY
WYiLqbzqZn8DVxYk54PzWALU4/2FdexAnSXawe1yNyuDrtWgKehLw8Bvhz1iBZS4YLRl90sXtj22
8Mza4LgevY6fEYVwvoR0F8mMoGz321QKFPuaJmvT3oS7XXOFYHnGjAFUrskaypKHjo4BBZ79tXxY
cxjgCqjdjh8AqIbyqvX6Ay0hpMK24JUmtknugrEU3sXtLzUAfAx0Tj86Z10/T0zF9m0ft7eig70Y
0W2fVcTqIrQTGzkMYF3v7epskH4cp43aAR/KGZYHmtkhxNpkZfHexHlmF97hIrOeXbjqajfD5dVD
/nkgFcQUD5AZGPk4QxLxhiNgMWC/SGyxzTh9nCd5sV5pQZf9tIvWSRY2fR2pAriZfD9Z0GZHXIFv
M6KuFvNYVHGm0okt7WFvtIuO91Kn1nzs39a8d4CxEO183ouzques2nVqIAsVbDpUswzohK5teyS6
fWPG/A6w69KnPIeQjOjduqLrqsZo2tfQVwqgDbgsbJCNejZU2yxlaLi0JmlVe01Hb36EavvqCrjf
V2E7qoONLw03Z3d9sdh2UcNBNSJADWQx3dysiVv0ZCPt2jqBaFU0SghggKRs0BazoyKbjXkF0Rc8
27q/CysAlESE/TEqHJOJGt0GYMSa8eqZPbYJ3AJBkaMYiD9As/NRjG3UGHlF/R6vwnkcbVOQKAYk
jgP7qT5NrMssLrNJL4eIZQGIDQY281r3txG7PcxsTIatSaf5ZvO9t4gzAQs2Q/HQ7MC6bRCsbbpr
/PMu28DJySF3ZWCh5+D8UhPZBbEzxABDGRiOXcwZyswdDM0SbP6qDi5QCHbCgzgwXZy7tXmrhaxd
7kDstfeLdlJOxbXhF5u8Lcr7LYe2jZ9pqIM7o68O5mfefhLspdmGo1sv4FPgqRrIx3Pf1Wet8sd5
B2ALqcxCwUaB8Fcfpfvs8KiE4sA2PrpVZqPVFjuDubPozWJad++vZEusnbm0e7M5Pjap5CLh/XbF
8/9Qh182YDH9xon97lkDlWJTQcsElM/dmwMOUKZqD4AaqQ4AJmOGAE/rObMpFsigdGPVGyhZB3qa
xKd82iOfAH8M0T5H1a3T/pltHnxX114AR7h6Jy1kYDOBrWbtFlnga39bvPDGLf+fdMv3WsL/f1QZ
vxEt/0Np8/X/m2AJEuK/FiwfX9tnwDPDP5Er4b3f5Er8PUiLArQ5gjwQ6UAd+036R997yCWCMQzS
HYEzAb8r/96bIulT5Anhgi7/u1xJvuegfWIfRD9CQLEEve830RaI8n8n/bM/aWEICwzqIQGZhLl/
0ivXUvR9m3ftiVX5gbf1ctdWuQmKTomw6r803kROAxMYygHhhQ6ktGKbnUM+CBGt7s9et+xBJwFO
yrZ7akQDAuIeiFLsgcHlZyPlHFLvfZWXkV/TnxfkiGgD5hg00YOUTRP0dbmfkdu+bCMQJmujjsVC
yrBSK5wb6EvgULc2KOe9CouW9hcHwTc6SxO4tRiCfLOPFSTZZqAEoDmO6BAt4DT/RsAjVrf9RmSC
dYLN8K10zDFGVoX9Sl7p577CQCO0J1F/2hGkaKPVqc4LLxKibIPR+GehzXYsN3OozTSBwAligF7m
Myr9MpgAoE+LiMQq2mNTe0PU5qCldLBMtDq6q+eF/l7TAEYxHhb3kxpHcyhM/JVx/rr7Xwux1tS+
nYWLBRCojMNJFwzswh9kSH9gkwukdHtSbRf2fveADJtOK17ogWyegG1nTsj1VIQ+MNodXp2jN3XT
aYJjGCDdfigIZZEW5Rghtx+CraRPWnJ5WprXZp3xaWzGDHVQXDe4ChUkuoPay9Tz2RKRmkzn3fFf
3LzPOumOR90Fcl76C7DgLCBQ90TdCGOo+LwFmDrXtSzdQ0f2LlSl4x4Zd++LwvXPagIQ3Jbm38iI
GIS7Py0PCMM+QYhRcAn2Jvd9tcnGEWbRm9+enHw+9Ma7Cqo+7bvz3EGfhyL4SNttCsptIdE+sCXY
HHTUJRCffX/qaPXzOHIWYmBfuyn/0PDmCarw7tJ0YzBJ0obzusaDcLrQ8K4I6NYf+RDNEh25+anS
xdVrSSALdpoHfcUOuVmUvXHnOmZw5uI6wpmXoJu2bCcqtsLTXp58Zi7zzRb4K4BhBTSjVeScVaWy
AHhdJxyy3TQDBpudNK+Ls0PnqGLg7W1+JgCQXdbd2c8J6DqJ8lD0KrSKmJWiKgB1ViUzJbqWvjhX
5KNryVHlX7x5e9MQ3z5rYPerM3D7KcjRe6cuJWBDDKAdaK8HUD2vDS4f6A7mkpuj8qcENH7fgMy1
bHFejbGAotMBCJWXJrLURcHWe+Y0S7DW/FiRITQFHACirAeNg4be0KW1zxOiD9OSuPNwsrne5Ou1
g4xqv6MdJQ4oGd6F9/nTTtXJqaLanHJnSAWca3Lb5bgXKrCFsA8k8bzUwHKIbMc0tmKeC9zMVONb
0QLy6coAStSjWnAqgWOs8KVs8+uyAfnVVMB+o6CgoAP09AbnozIr+hF64kSFbICik7oRV3loZVgr
LDabSbrq4AJbbeVVCMdnYAsOzfQZye6G3sBn70FN4QLQ7r2z48wPtrxfoEpYaQ8SK8iw3gscI8Cr
vnZAC1uZsgIob/fM1TPIE0kP47KXa9OdzXtVfDCiTOjunZdaxsZ7caU4w3JD0QwwSei02UZAnQCi
Jn5udhVUwJ97EsCe2rKOLFACXYBezjzALQLqWCvv2s2Fbu6Ai22AHm6AFel7AOSgWbYLFJhAk29t
Bcc41HWDmsMa1wLwy6rO3fZaON3ZMYE1O42XbPnQYze1MM4z8uLl/E7tj2aTZzgxcrPNWYHZvv5m
x9BzA5BHADRugB2yjawAe2jLjuquNo9VDeUP0ChWU5a9DzNq3vqHyJ7SsymmzDZrN0fDdooCeOXc
wLk3E1ihdoJurAK74SatG+AMvfYMMk9X5Y9u3V0B595ZzdaKtW+Tknu2A39bBPO4H4uGwA6NiZvv
t8JHcV020fal6MtEDPWpXT6ZAdjIAeAfQOIOJjWBylLuw2PfjsninJbJzVqoKq127QB5IwCWwzm0
rEFOWrvAGQJELwJd0UuP8ycGHIFVuL0agx7Rps2JdiLlIBWXLdBbHaBvIB1tWwYq+wIk/ua8evcj
8LvSslJQpMxANXlQU7BqOzsNuSmWH3oJmRZeci24BZivHCeYnPK4AbFAtbzZsfvAn3FYcPANh9+B
dLzC4YsBeqmhsLAbbkOEtREMSayvKkhoNFzpHlqxH0NFRKARBAB7gfp5dYBYBW4zh6gJh0iAoLgR
UCOE6GOh/MyafsE7YBmAKH2WIAOt23Rmpk1rQWMsvASEz9ug6ds5hK0IO89cBwLo31IlAup9YIdL
KJ52zY7Go4Hd3mbDoKFCLQAM31LECLgKDbxE4W+htyzRorqrXTQb0qz9WCObG33JgYTocHG21mPP
AvSFpXXWezsSG5BzUCtpYs9TjFIkNRCWpfeCZ3VaFz+zhKzELBIKBcKKc8CxTGP5oGoNaQbsySR6
qi825u8t2AeoOc3c3eZHe5qkA6JzAA5gmZ3MurK9qx+MD8cq9H6lsny0MZ/BOCvwRzgL5IJgMrnT
o1TbVUGt0kG1lkN11gxPlXLA3t3szcyq+qy6JhSNumxFCQtVJBVUhjakKNXH06QCxaYjBi7TNqFd
EesnazPWt2ySsGsEYtruLdcSSg+7u0OFUjXYEhOY4vJLqabTxiJOijeLHIDFqH1rjrcCeCCt+ME6
sDX8HejmRfQRG3ioFJx5qF0wjTrdd1A/IOxPcMDEU9kEsV6OQ1Z1U2ZpFusJD4yStxkN0I0diAsk
EnHOHi2A3feyap2PqLxVvrrReX+z+sKAJ/Z51gGRTcAjMO9SzR+NkCcH48surm9XYeZvDgQ+AWJ8
WlX+RViGtYQTHXtcAx8xAg2ylNWDAX5sOOykSwoNZAnUy6RB8ZsQCry1ZZcXlV9R4omXfgGtHuwE
DitmsgESu+GJGoFZ6b1LvsPLBb605iUfgS4BqscyKrsL4nNxb0U/K/5Z9ueNLfEipygShOrUOCDo
Me/RMlvzfp7gMI/vwxyBU7FPW+qScSCzdHnagXvZ4TEKjMhIi8DvdTh7XZAvdSrAMJsJaM4ZmiwA
3Awg5jw09Xoe5QQ5+WPeAgbqvbflLgHJ2r8ZttCuhT3Goxv/Mq6htRcboDio4CD9BArKcfvaAidW
KLC+NcgeE1St9prTAZVTnTo+xpOagg5AfOn6pwV93Ov8cSjLYzU+rUDd2/M905QDBtpjndrjPB00
VZXnCuJqQduLteoZSuqykLfJf2Cb+lA6+eeSw5E6OMhUzwI2mYpo1oMKBtlX162HdGP8LuE/zYXu
w3WFw2u0bA6TgLqfRMx3q0CBLjDLMe54/lK7/cdKAt2x/y87Z9JjKc9l6z9UfKIz4KlpThN930ys
jMgIwBgwGDD2r691XlWVqq50r3TnNcpQZuRpANt7r/Ws7QPZ24jlLDQB8wf901P+YFCs5SoEPzzv
7jqczcoy35VcGF2tkJVul3l8AP2oi6Xf7x0Nfrv4N+NNPo41ZWL5gYa3bIIFCYes1GR45Tp9ABk4
5Kvlr7HwWBLSZ2gJnO2ePvdJg+6Lh08mDEBiD/k++2MOgGwrzMTktF4PAEWCWb+JIC2IEFsJfCaf
+jehvTfgbUWS1I/bilfzl2Ps0q2SQED3APW5F1erHC1rMn2VzMPfyBWps15Jl4SF23pV81YyC1iR
mQwWHrqHQyAAZdR32+w+nHhW+3h0PDqLuH0dwho8hV/ZUDQsmPf3YU6qkU95VoMXHDuOPkjBv6zV
wSM9UAG87Lgmks1y8HB1pnJX0xeu3sFDoRDt23Fo22Oqk0LLqClhGlUbDqc5PazDbwbYKCdT8+JC
a/J2tmfTq+sUx+MWiJPfCAAC0fIkG0nZhF2NyPEoJxKzaeaHmfjwoB5sGrxumXjc4jpkY11mE/jy
HjgN3N7gTSUaZef0Ho/qPE+4JlnUlnJ2adHJvQCICVSpP469Gooh2Y8JuB5Gsuaq9egDNaHOQz95
zob9FIk0ZuvlMUqGrIg16gzZPlIceqjIDw0UOTbItsnjOv1Spgnga/kvAY1wyNuHJjJH6nWEBdk8
l5MDL+KnpiSr9x179rqJ1Hnabb7gUYf+vvmnPnPv3MnChXsVEBEyGyXPI3CWtclNsL47GnesTzq0
9bE6B72peDtWoS+HnP/tLYwSD9563eUywlekHApeuvXQQDWqpeazpngaQzk2uWqyz6iJ8vqSFnBD
1ufAoF3zqLr+qw/mSidW5CGXj94Q44pqM5SdXHMy662IbtXAp3JFjQ2DhwJGfB2SMWFtI64oUibt
4KMyGbqCBPunp5KcwAjKGvTP3fwlV2/KEy8KDnG3tnlnw7AMw20En7Y98GCdT0m8TVWQLTCU+jBm
vJOO+balBVpfVUba5VnIVlnXh9DBopMrSQtnPmLfqHJ0vGVpLV44J+hxgxkcFVwv6CiikgmEFD+e
89bHzTbBhJ/gupQobCqaqc9kCl0eLaY97dEsc7M0L8GKjcJfFYo65w59u/aHzBe4FSbjue+NNNcp
bkeaTw0AI4+bDRiGb9noh9Mx8qL7ek/+4NHOikDpoVrCql4gQZghKdPZ7w9yEy+t6do8C5qQRb5+
SdLRz0H8XcfQDYtt0F7OgYWzacdXnfR0P23mx2/bplgX6o4iq3ENR3wu1AW23l7sRiHBAMU9zDJ8
npLR4nvrYmhnaBjSO2iHEzSUuq4U+MRl10fhBfZI5ymGxxutSHGY+06GQ7l6Gci3vsfDa2ZImi2K
ufCdeJQX1GqsqCF98027Mpnpg5PNcGhV/OF4sDEha69sWnFodhcWE7CIyfKmCqTa85l3frWIvhSj
NxdCXKCtSLN/Phd2z4l1HgwxUZ+hWPSHaZ6f1wE8jE+SGSxHU22zwuXqZQaintNKKfQHG2SZkALn
3cf2joAVy20vVjYf0hjYijIcmNs4bbltvC6fw2oKvsZoU28oG7EnbHGe9BMI5MHloByvIpqrpbfV
voa/47ynLBr8sWwUqB3/09ZRl4f1eN31cZDvvfQPrjtPdHuUytoKhwQv12G/ujCHM6TCYxPgr+2A
DSWNdb6HTcfSeZmLvufPcdpkuDXZayLknNs0wcLXXdF7gubW4rOuC5/vEqvP2qBdEQHqGm9v/s4p
OcXrRWceu5HRKPJunIA3NbUU2tzluabqfm1tcwAvZNADr4/xgut3cQCG1AZFxmNgLNLct13/J6l1
jEOwh24IzI9tcw1QvN5SJkR94pYkd4bbu6jFdRIRB4frBC5UOty0mzkOJsYp5K+vUbeM+OTtDk/V
FJ0IbBUaXkKzlDg2fdSMl8WYbkfDocE3wWDLMMLLfyEGkZQDB9DhhQ3Kozo9r6HluaeXsJx9l5WU
kiL1Z1Ghb2qutkmegNkBp/FUyv7NijCyc+2GA0c5E8KVh7Si8syZso/VsU6aKvMNg7OG588dfAC4
ID/v6jWuei89DSL+smtUZNuQz9kTp2vN0rjuWEvn786bKht593OgnxIfhRfBakBU5dCgKN+acxN5
39tsHqPGPi07P2izvkVxiMZ+82nhh+bWpupO4JT950+Khi6Kch5ulRW3Di2N/wxNdmDCQ3c87E/1
qr+BNdds6SgzY7V6Qym2OUYpRM+LQOnT9h7UwRjq7Fjndd8x6N+sFuR936Dc0FKm+EQGP054slV0
VXv6W7dRefksrR0PWjLO07IbD4mNsIRRtG98fF9xZCehOFz6uqFvT5Fab8TqHsRf16pjvC4vY5Yv
a1wmhrwv2/LPt+Wied497KS1OYoaO59sIfmiG6Jsix9DtZU8Vmjku7w2iNc02dNo/bdOk5ZJ3Bkd
7I+r2359rZ8aal6U9xgmcy7BJNvElQ2OVdewjAbvGa+fw7F/R+HJqFvPwQAJNGxdbuao3DWI6oEf
Lu+3LuSONsOxxxWiSr5ru5UAWB5RRFdp6z3uuBtBEqIOQ0cHBDi73MppPI1RylLc33gO/hLj3tYd
Z1Iq3ueeXBl6twXRacNb1Z0WLAlsvur+eHmtDu8DsfIgaPfuLfr78hp7m/dqLZatcf/83uV9ZYKn
LsBDs3bj8+UvlCB3BIIjSOfhCCa70GPzusdRe7Bhc7p8DLDXT15kyjrc7vowK5fBexym5p2D6MMe
/2gGU+que69rYdj2B6AuC3HTbMAPqBXe/9dk+m+h0/9rKi6kWYakxv/DYfqDjOyf7r8bTP/xf/7D
XQrIv+AzRwjfpFkIRwjGxX+6S/RfJMKmgchRQBC6iv7LXor/RdMMQRkYS4hjUQTl/stegiNFSAh7
KUFeL0RACqHT/w9/icDg+h+iehZlEbIx2JOQ/cMfJPw/MjK9nH0j27Q5xv3yinc+tmRAMFOOsIzi
6RzvNdg/EF0saGN9dCbLXdYaltSzLTaCPROIHYsnfdU5IPyUJCkLUCyjUB4kDKksH9OQFwFCXdCX
xHFasCwm196loxPFaOXj6EBNmACCr0zDouZhQQyK1HXZY1Qux3EJ+9xk5GeYEnOIYpQs7cveE8iS
cxW6bkDx2iJOBOHoYI05kmmPT0u4Au9IGjb7Ux4ZRGKGvXtKRRWM3VOMOCs2PYtyag0OCKpG9ipM
5NWwITSyBgHOpkifoTixxJPvY6OjAi4QuhQBLWkRvEziej+M+L9rssUsipqXxMIP3kYY/MB8Ky6i
G1DkcRkmas4T7OCJzrfGR+3ireLaywDEapLCN9vq3IezzuN6ZZZmH9pDMY5+8KuPWpXzibbYNTL4
18th9GWPWIC1bGspf0aX/5yC+T+MV6vhQ9VD28r1mJ2X2SPHDVmQrZvDHKjJSzYDXW4VowY+YTau
XplkmuRtEsE56o5DBL/E0/PL1KPZrBODSMiXaFBWzbH941o0cF6LmG5q+q1YbPON2niF5owrK6RG
5wU88zAnzXTy9a5YstSsbnGipz738inh3xMKrHtVQ9ugCQWYRxoojkGXL3pNcA6ilwaK+OhNKwex
jY8oGz8XSismyCVuOC2/+GpxVr9Zn9+sDZpfDw4dkgJNYVXN0e1G0SFKgHd7bRXHyBBAmctFtvOb
TsWV1RlOyiRU6EL016gjmffclsGkHTMtUldAOO99U3cFn9DGrVH9iU0ZhEM7FrD6/9TQHjYfquQQ
t2yeGvTQnt4OaxnJ/Ue5sdCodxjuLM3hPxVTjxMx0pwyz2vQ6CDwnqKo6jjXxyWxE+Ta61TEAuZS
qAq7AD6yuzl3aMWCDkVvlx5F5P5OZLp2KjlONPvVbgVy34vPZTqFHI/K5vyaSdtc8xnVYuLbYwej
ptcAJgQxbPSK3nktC+fAsHRRuawnWRoV4qYT/RHKBcJ23Zf95eRwDX6HLGVIsv0QrMR7dOl87Iw4
EfKTkDo8jDv6/93tt5GO7mVKyVHLTOQZdIE8XmApNTy36OdY2iYfjW4+Or2wLfBA86V4Zm10eYo3
/qpndUJ059XQfCduKuiWoZWtG1nJGblKPz10zaCOifRy6cakELMkTIZvvsjWK5S/h63Tfe5btA7e
gPSedFduilekXOalCsxh8zJ0nOOA9IyPMqZLlzsZ2z5fp/XHE35lXAjXMguKWCLWDitznvVvi5x4
3qrh6NKY5gtNkFrY7LtwsGdIQ386Ty4QY/YGtLlGoUsgjvgj6pB16E8TfDDWKhOeBkTGSND+bhJf
zHJSRc106LN2z3Xb0bJBrIBpv3uJkBJNNg8ZA4qkFu8Kf0LdiQ7MKwOd5TOdkUAj9Z2F7Sy62THX
4R5m4nVpx7DsKPbbdHlQafoxmPazmee5WlP4kjyIH2bZ+nhJZHO7risaNXXM6X5HzY5SeJywq8/Q
CeCVnbNtprlcO2w6FnH9xr81QYgRAgm8KX9NDvU6fqBdsNXE5XvaI2blkfYq4+Kv3zh+JMbwQ78v
eKoFpgtkifeyau/PIORn04xxuaE0xeqDkTpiGQAyUKyW61di1jsIZmmhQO1cD5IcTOqWFwgbZKPu
YC+oUtY+eDKrC8EX3I26ADTgl8OEzXKpa3NGI76d62F9kZlHmQxQ+2b+/qAu+rHqzKkV8tnr8b1o
h8ShKijdgQMO01Cq2VdQ0BJknnacdWv3AtG8LrCeB+yUfqm3F4ecNrOOf0Mp6pjZeVkLV2TdT9YB
IWgNhIVoRs+X9t6DnBOV02xecpOqKo35CpF67PNtUnecYl1z27GKIy6ST/4O+K+tSNaZfPAQfRIi
08Xk1XkcOZ1jhQ0JmSE67X/2nVpWN1GfZ4l8n/3uYP3Ez7stTA56QpeSxOIiBO5PjRy90l5UUuUh
i9WMBQJKCC7ZRRQaofwcEyNKbDOfsfJmNihk6JbQrWwd/e86UH5pHD1ExgcULCA4cD4krENn3yX6
nqTrkwgp4uoGjVmU3QUEav3mPQxDErGoMWG+YBDFFIcderDgru1qvyTDft974fsoyGmogZ3QcHDF
KMStDaKi3dVTHMUjG0e6MDJG6po7VWYqM1d9ElzbvWsPvQCX4oIRTVLgEKmc6xzIGx4Sig0VTLk0
nmAN3b5RZ7W5rf3riKxJPmqQGxQDOqAUSkgAXmOPagoPtiau2jokxrIl91z9N5uqpa0jZig0rGxT
aOU6/b0F9HpJ9me9RPC0F5GyxFAMuUinc7RQi+01+ZOhKdy9AMIMzvVSQCfEsYd93m3erx4JQQOH
oEgU1Dny/Dj1VhiKKcKRcxR8gS14RGDiwtSmLzzA/Qtq7DkEKaMNXo9uA9aQ4HnnCw4fXOmcUnOn
PAwD2Bw25HlhnZ+EWFD1HzkbaFr+lKJdbs60t8vdrPS1Bci4qOiIo3TJm64redh9u3V/sSLei9mh
SBGCqGql9tHWDqfYuLt819LkHe/iYo4wbsOlDruna2YWNul8yhqYdSn8+LMJzQB9xP/xMChB051W
Q9u7HNIbdu/MLswIZfKsq1mbbp91GETIu6/VEqyHFOttoagTtt1nUQd/wkkfritBWUmmqo7CZ+2b
cyCKRKG3XfUUVWa2T22IsEwbLZCsAbIWqRdx7KOEgVDmeUMFLbr1lRsAqC2mnEQe9PTNsCVZZJ6C
7mHr/o/oET43MJ6xktUDDfkVn2p7aJMaeXwcaGlW+1UE2rHudtbGEYS9OfjkUKiQemruEEMci4bW
GsVJv5chioQcLIk+gxfq2WQxtiSA6h7Y4XdO4vZJyO4q7IKHxsMTudVWXqUwdFa6IS3ZBe9LqtOL
tPjS994z16gt0/pSFWAaytZnzKbhC8yH68UXvEApi4M6jd4QqanL2onDmBAQVU3ykIUB0grL9xru
WBschsEc/Lqgj3KxK5yhQuU69q6m2n3NkROVa9IKhAKOLHQUOeDEb2VwhrT1CmF5zMJ7L5wAnKj7
yWt0OQ3ykSrzNmIuw6nBMIBo+w22ZqyQIb7w0BgXs/Vwatpa5tAT0nKbkqbAm177dJZn3O17XLG2
6C2KPjr/ogACayZS0NoLxsD4Q3O6TGVhbh6QUXdB1UvQaJJrmxvMq6mCev9D4uRMbfy7js16TteQ
noidVyZsNiHv7G0s8CeG1hyrKFkDXANZ7dATdq9/mD0e59rYviBLwGiARbhZE+GhXiCheoxrjT47
3K7CxvOLLW6B87TN5yobHFd2YAj9YJBNoN4iOSVwh1AlZCaEaHiLQqqkSXOqsdVA7RiWPOLeR7pD
IN+b5cF0MJFEn317KXohFYz7aU3p09hLFLkZ9nm0X2XWTD7iScho9nAvVAcYy+pX40DGbx2U7pZD
Z+yX9bwkENi9LSvTfYQy37zaQO83sQfVHMMKCodHe4KZgAiRgcZi9yc/w9CCVsHpmfcNepC/5IL+
lY2HKUDSvx8kXgs7defSDxny+IiEyr0V7hmBTWi3VsOVCwAGGix9o6RhFMbX9ZYFHsu0hOiTxE/x
BjdrSP5qRfd3gyKAud7dm3hbjrYNl0KrCfrpMr1zAjuaYvPASUQeVADN33Rkza0fDfnYQcNUymcb
hTCIJEWGMRTrUXIvYXrQTYUtkJYLEIFc7wmCzI0/o4ZUvGyyI7zPibUA2OrVu9p5Vq28hx2hyQBJ
qOmq0WKpjckGIMhzN9qfYFqAcTaqVxUQr70grZhyu/DHWYnP2dX4xXaDuF7Ll16b8SDAQmb+9k5G
76Of6lepBmzITTYyxc9rr1VJAAICy4vvkUhHob+LD5GufRVlU3oe+jE6kbRpWewjgy2jZSuS3hDW
Q4wxZkOe1XdFS4IV9iAMmXGUtNxFC4yzb559PHXThpJU1Qs4jJnf7TDfJs3F1cqjQtvpu1eWXGUE
/ZF/QQIw6aPFc4BtAdW+JEv02IxLcoKJh+81TIibDOokvOVqHicgJBOmFHQzpPXWlJlwKKei5pwh
6vDpyKF/wN0c4ATVLt9keB1uOryunYFM3lAol8PRd+4vlPQYzLMvCh4nRbiOhCHSQg9rhHLHpDyn
M33ZK5SVPbawEEHi8B7bvWIKayjQ8AEsffYhdt+IcOkqNLc4amj0tbYnZdaxImyngI3SLWQ1enzm
FL8y0/Ck11ljKJU8qxngXY2I05wFljnysBL/KXXxjURr2azJzjr0b2QaTp79O6CdRg4KpOmWkS/f
kKHwfWsY7KuqUWq6ETAu3LT6DzMSYEkw3nim+ZvN1LudY7Tru0mvarSyXl2SfYdyvnaItYdoZTZR
FxuYlANBFpXtQ3A7xciQJzupgE5NDO1pi91luLUtrE0MIUI0rQ+KBeFexvsfz/NShGf1X39spwIW
0l8/i6+sthkDZwIXbCFXkrOO6Nsu5QgeSuowoCQd0RMnbwRhFLTSqAsdNO5opJWs+/AQIXsd+5By
Q1lhSM/76NUvTvuwFLGvZQNqiiEfthuTjARc4cRxGehLi+WwRf1bgGjlttKp6Pq0zReI5pU+0N6B
2Y09w2IaP2ewrr1kgPtOceCvaxTm/TYjh3gxGkFlMQL6nkU0umni097t4531QhQEjbyM/YiYjSds
eiFuQj9gjMRI2tcs+9k1dl41rrKauUFqR79tbUqxObqRdQHMXJEBaG4XWewe5JA6IAC4RsFojywd
Zq3cj4knCjt2U06+lAqG3GCqk/KTp1HrDVoUNIRETfV1R9sfhOTVtdPtGdjS524BGzSpXEqLTNfO
3WsHV3Hd4cJ6CTavoJbQOvrsfcp8CUW6BxUdLXeB6Uc2B1MVL5M+aSLvETml1jcnk0LG0NF2tUf8
YYZ6zhYkMHAz+1xcjvM+mkO2x+6M0Ru8gBdaLTPSFaLHU4rS7TfDvD70zM21h/alMC5OyqUAheA/
xxIz29qWf2tK3tdMQOJvUK3Bui07SBMId/SHVMPA6dJsZTHvYGz3+jlumnwy8+c6orFryIZk/Dh+
CdzIIrwsZJPZBnPCVJUNPi8y1cvcpUHN9IIrJ1L0o2u2om9VsloSKPign2npjEC7p50FtzCek6SJ
C4xuydCCaHm7a1SRy1BjUtwuHBt8iyI7XF/VvmaF2PU9Suf0JjSiYwk37yirTgOGZDAUKtsRsRRI
/Vqc68sFF9tNs5jSILOJHsl/iAVO7g36R4TMLUqmeMoGhBlzHo0f3hrckNk5Nl3O8UZPE+JvsuhN
aMupRmUa1QEGaEXS5dRLUBrFG5szHZzbKByrOv6QA3LOjmBAE+YG4AtgEhi4kzHPdAs+q/v1VMjz
vTXQDdrlYQ1kdtTjcjTYa4QH5IxmkpfZmowFHIGg6nb7qOd7wylkywhscTjiIPVtept2/CECbT9g
8FeOxigtIuV9LKNsimAcUVv3ljKFkS1aomxGJ8BaEVrQ9zNukrr9Z2GOc4jxMDsw7AWmc9aDIbm2
F5gFwxMnNghfotMPr4bhc1RpcpO6DDgKj0254uHCMlwA3Onm1U+vLJnKFMLuYd22PzJuCo4PeRP3
5L4T/PuTA6I8zwN53XycNqGNAWcFj1p436uFUz1rFRYj0aDz4I34ykqkfxO/8KMHYtrpQBUUqq1L
QIhuJYmmxzlxNVoOECog/wKmJkAVo48PZsP6MTXyBzl4eo3JDOdWppb1GFUGsiGPW41WdG7PkyNj
7ohf5y1XZbyaj0zD6TOT3a6lhdi1bV4lqIHAU4uSNOvGNsmfISWjhAmw2hcHZkehkY8EmlTjPScj
xQpY2qcJp09ByDKU4f4Hd2tjXpi9dwGGGaqOgGBZH0Ap3mjbj4VMLgE6pAakfvBF90Cz5befLUO5
koK0MSlEgS4qo+Ae118iQ49HkYA+yqCf4KhqYd2gRruc4NVmvSrmwZKvJrCFQCsLZy541UaA8Ilv
Umqe5Iy+00suJeIkgPMbbKKo6HEG56IlR4eT41CLCKEPiHHF7NuwWkFSMFi5NdScPWEp8mCMINDE
2pkXLiU+ImV94TBIrVjc5nIicLfU0nzELspy2SUfaYw+OEvFh086V4amP9V2DB9UTYOHGGpgYpqH
NjiCcqYjAW+ok98p26qwh/K4hHuJVmcvIpO91GisdTIoNhF5p2T3JHwIMQ40uR/tBRZqUOrLMCDl
eNWYGgLFLPqKDts1T73PjlN44CtR5Q0m99Q50H84kCAztfX3QmFvjYC+YWoLqeOG7dzHZZXweY2a
eNGs5pFwh5p0Xb+JsIQ1gyw7hGCLGY8XjGaEgqel3PT4JAh1VUMxVyi99fVwUZSExawY+iSBOi1T
fBjD+LNtGkzj27y/krbw5KI0rwfbVQRmoJkudIDuv1Nr7jIDW5KsKepA4NYxme6IGvF0ItPG1iZ8
3WuTMKmKbM6+1eSHJZ11RY2DpjmLDXNqbrYGORWn6i+q/Wcyx7IYRgi1g+dSlEFwDOJogs4QxtC0
cF0Unu0thdLcB3TPRwq5coO1H79GE0e0ncDJnKBiiAkLwaVmLK0m972arvfLkax4X8BYuIsF/Wp2
JSoKbMKO2CsyrLOc7NHCZgDq6YCxThsGG6F33KG0I8vD66BSPtmLlXBaTKH64SDyd4VTLdAWL7S/
jf3kjpED/rSuI5R1CWaohqrDVT3muDUjMAGEbxZw88Be/sR0g7Jhd1B7DsU4yVoDIftZrvR38af6
sMWYO6YX7Lazn+V86G5JgHXh6mkuBbCqy7wjLMBAKJS3GRDHXiMO064IrsQKE5sg/SC9cpdsBCtg
M0/LBJ0vyX7gAaIqHl5QRXeVbDABz4vRyfepKicvfdibgAUpxH8ez98k7kSOcXJHi0z9vEUMU1aS
qg3goUDBqUxGUVz5GCPiJ9iu4AV7MX8MprGtwiC7XrgkT5ihI4nOrVDhKUwm7LA2RmdjQLrR383M
5A5Jwp9lVeqUSD/G7V/2nITRy2q6x2hEnkNdlhk6/kOC8RfaSSCx2+sYNWFJNhGBhfI9pF/XQ0Ts
XwyMlCgx7JsMnQaMevzno0k+oc/wypDqON9SdH1WdGEVTNNd8AP2OqdjXwYYqrZwwGMQ+4YWAyTA
REGHxMM44UxoSNFGL8O6liM6jeTJei8Y+WNsk+McSMxe9Pxhc6Cdby/etOaMv0MyGL5qcQt0M8/4
j293FqfZY5h+puJ39W1u9Q0WC7hc5r9n8i426qC4wr+6E49H1M/oqhBv/QKobReKCFbvjlOH0Tbb
RwP1swto1enwRFAKi9BnA7bwNv2E9x6PCTBuD4YPOu3pdq6RZPD9OwUG29hvo9YoB4d9D6LEnsCW
hmF7E6Lc3TCytDAbDtFATiD13sYFkd+4TL23WOlHYZEsAnB5648BmCe0uDhdMeMQPZhw6s5fQR2j
SY0JVkod13ln9k8Zyvd1LumKBB8B7gZ67HsVtcKmXdWTzsd5/hMTCSA/4my1+wlfQNj6PU9N+xVB
Es9o8xYsFC2gkD5kTJbJ6x5wGoZM3oxTICCBxQ9ZS5AZC/zvMFM3Rlg07IsHByI8dfst2hQASTDa
lDjENbpw30cDtZkBvTr9kdt1OgYVTsXDMGsLAVi9pRI13zJ5tx151d26l/56FrY97qo+4Rz9Her0
Zk/pEQbfyaEWuzT05nbT/snr2uLfaTqzndiRbYt+kSW3YfvVXfYkmfS8WMAG933vrz/DdXWlKkTt
YgOZtiNizTXnWDy8sMZMiFmTGaEOECiXxiCJv9cl2xvdQiErlvcV+qDQPa6j30kN7+DUBx4nXI9o
jqeoktPghC5s4aSV4RP04kdgA4SiiZfEqzLdWWQ6ehLrOH3YsnylCoH6ltmeBMdJwTazfS+1aDwp
DYMC8ZSTQPIh0UlsAOKUkX2IWjRGa4qcUkn8kdPs3Gaz38XDTa+TOyLNjBNnC0uvs+x2mvZqruJ5
Ia3fI/yWeeTSBT42YnCazOTW4s+qexR+9BLH6ihyc0AQbT092nmXB/pa7EZVRq5NntpFdss2/Yp3
ShHdpX/otLpTrjKbkBX0jfaql2agmHAh6wwaKTcj1zNVVQ/t79UcsaWhfEjeRNfA/Jl1Ol557iVy
6cYK3eTWCpa13fqdvFW24ZdR+64jCQq0Krv+p4YXBRzgUudHCjFdWz4zrQ8x6PSOUrWeaPgrvTnt
hoESAyfnfqptDOs9NpO0vUtC8Wtjdbd0aNsJdyr6O3mQPcEgBKqaIjfQ9JOyWWQ4UCxcLeWTYOgc
W0FjX7P43irjCRM5aXzjWOAoFupDXKcELcF3TUAyPyzzJRWJP2tfqo47ZhTPvV06RNs9lU1oyQ6x
xHm0yk9GrT2Os1AcLtZ3vimmUyuxZJQyd3rrYpshpGD4Vg//q1YuVt2wpiDk91mf+cCa1my9d+FR
Wy+qtLiK2SJP0Ihw+15jC5Re8vI37sca5Ut8mrCt8WaOoMNguapNO5wLq7vbVvcERXjiiIjNSrJi
0NxN7iqSeS8M+z2lW80SF7J3avlDqlk8mTTiej0wOXYM07eqRW+2QFXQGzt3mp3sruCpJNzVG6Jj
0ujV7Ex0QsQbVwlvJbhJDxhtOl/WJkLtM37WBZbsOcuf2ibK9+0a0uI46KprIlqveBzTxMMjHdEJ
1ouid+lUknq3uHNRNv3rAMkw+swWl0IGcEz3HrP1WbgpvsLu2hgPockzIYCmcke3dBbtXvFG7WWU
ttzF6hjNjhIdvhJRxE4EgEWN+dSf46QJSNVUervvWU0JB0fRNZeO9YSuM3GMSdjxVRz2sYUMSCyR
xU/f5190fAxuEy1oyXTspalOvKieD62+p0mmWO8t+oW0qzJONC9S7BXZWwIsUopPftfvYg3lEcpU
deWtNUOuoRjnxUm67qbr7cV2W5b3kI4j4VUsCf+iusIuKP5qEJVpEmh0SdTiIZeuct57dgtGDGRX
3/eBBHeSas2bol9JW9hyPm31r1WXQwtxzHAb3XCyea9Ix1ZcRql6lxO81MV+im4wlZ2Fbz8O815P
tg4STfQoYt3KfBNX4erPVfu8Zvl32vhL/soWDMdRxYe8U6znLH/touugJkHNqfMHbxChXb+nZB37
R7t8b2hjrFrvZrxUjXyrQmA35fQGJGG2vynTHTYVuWfTmd70VH+rx+YR5dzVaxNvPoec7NA6LSpU
kiFLbTbH+GDmxyikEnlcTZr5YwXBRDjGxOrQO2/tH23ePH3W1adkuogoGI1/LFnADuLtxNuz2EKs
GnpWwU9bukhPUe7pFYV1mhf/8CZ/N8QTePpS69AazU81G8C89FtuH8dmvBrzq7JzOBh88sHRnfF4
ll7O+tObcsud7V/1qjuOeRnd7Ow4dIvOBOMOtd8FXVD76w6G8153ojP13uVtue7Up9oPA2e+8w8f
9Of/+5SPdIne1Gf1+b//5az3nfyxK99+y7fH8u2evx2c/z77tZ75o1/tDu3t/v+fhc/iH5tS+E/F
w5I67Xcx3Cba11g/su9Ior/WSaI5Y4n3zNbWd9PSoYKW04LKVjqaMJ4lsVW0R86HWDt705uShVVZ
zitPIVnXGO0+pO4IzdnLF/O165Z3O8y9dBUXi5wdC4ojaTdwwKk5IvfwCJGHy6biwVxDd0CHnIuf
5oMu7to8WmhX7L3UCYorlvIQjgbB2Fd4IIX8ZEGx64oXKaNIzn862gV6+GERohFa5VYY2rf0vjyc
kuKsr09ZJdOUpO1M7aHFFw1DvKl/2MWTVkP453fFGtBZKXGwzjHH+5ZcUw+Tfcjkh8L4N1uy26Jn
1A9p81jqz3aBnoAmiRnanfiVAWYOJGtOy8ph7mbW8IBQHyXa0p7ePMcoZgVUWaMLBFqh6afmrbU/
tHI6oeckStD1156s7hDQ302iL343jmT6vDMneK1f9kN2Eb3X4JLJqTAeROQ1kTf13t3izKN75Jrl
yE+i3dTcelK4rP2rl6t+aR5NznqmY1Z+J/aGvIPkVsRcsLOxIj4EHa38bjoIw41TVzcPWfqSToWT
0ZhsB/We9BZWgfJmSa9jiVMGZvOfIZ2SYwRm9nEc3RjeOhuDejLwVOUlLoHkeUyfDPttjpYPJdb3
yHuhrJxlfQ1W+sCWauME8JWoxST9b5lifAuKw7bPKbePnrbfAvV0icuvaWjYUMcPTBWBTVwoD6uH
Uph+n+lu2/yY0uDhOkIk3Ecr7IfeeqtGYy/ZYl8szSWqtBsAWwQYz0bNCKPJJyLhDWX1p6pND/hh
8ZF3/bpXfHNTruAJJfx3yQElr1a3lgvHtMenNCYQ/zlV0UVg2itGgsKouPNL29L5HUhiXGV0fGks
AFZwIoQyYaQCjm5xjhblg05UoY53YzJusFEpLiT7mE7jXZbCN2Xdz50KGFdwV1svSfrS5lYwsRK1
c/pFy+LaGgCl6GI9qriSmvW1qd8nsJtY66WXLi5fy+aRGxOsvaNNXqjUTwgBrRM1AnPC6sRFgWSt
+XQUXakmlwbM8CPb7CvHeOETfZekmjuW3Bwq3/fdjA5R+axPj81VNY82/ThSWh9aVu6RJI7rZQ4z
F6gD98XHHCWOzR4wzj7nbrW+Ulmk9WMJ7Go8D13kFgk3o6ckvxwBh3jXKI1bsX5Al69WqD6oxzMr
KjmrCeMUcVgvRQqujEtRH8MHNCIpgULWYOvbt/NBoQZQLdzPuAzr+NnV55iaBNSDddFICrXF27pw
P+rHsRTEbJ9lpyiebUAZ1kI4SGaN/iUU7cXNS7vkeLk+DDbQOjvZhLHg10+7Xh7czD7K5qVl90dt
d7LyWTMeCLQ7A5kLGWHixGQB5cuIARGH303jQS4V899Mmjv3bNLhMSbPY8/W3aIgYTybSNFXnmb5
OWl9tBIIz1r9T0/uOhjQodnr1nHmVIAfYsuTHhDahGoFov/LAJvAu8qjJ33+E/2TdQrzK2CnRLpq
KFsiuQ/RKRuPHN29PPctSnROL51+kgd4uae+CTQRsDyu1V8qf0YjnMUAr9RuK1GcCcBceyZ25XCY
ffOmgU6lAImyB+DVFJyhiCRVf1X5qeRkTll1QZpS3fG8KOqpR6PL5lereMfrg4qtBBEg0cjjyQ61
c0PXM+sO9GISeiC1fa4SCcDUDc5d2zxWWrp9kYqZ0kmbIJmCiihdV3s511c/LtHimYDjFo832wo9
FTVULy5kzuCgctTwzOFK7zcxKOBD2cmTS03Kp4oeBMw0JhJU+7L/hKhkLLtMHDQuQxckugsmRGte
dcPnViGu44zxgVs27v8pWexyay7GXsO60PGQiIeCh6yEFtY9G8P3LO8lGMSzh6jW8GpTLeiMPak7
m/IsGrarOhJjLsydCm7+a+kPef094SHKd2OxH+2RxvVpW+9XP6KF3O0mDrW9eFNsuit+GF5TQucV
biSx43VOU2Ba79bmWZ45if4btzU1vJnqpZB6X/T7TLxUkumMS+6q9B7Na1Pe9HY3Tpcx+jXTx4J4
Z0bCwjMtj2h8KG3f2B6ufE0974vW52UrM8fG/nVO/xkTlehejI4aHuYckt6/ni7JFl7zIpwn4DBU
b8z9/66ftFnYnLQlAWUDCrdveBJcaabSS4H+eszAkWiNTHru6Bl+Fp589p1dXfI+kq4IuNwVp7sJ
inYXjDH8EEJXq29hcl2DPD9wflWNgxIfp/6k2wGSqPq+WJ/F8NRP93jxMG3VJlkoTBWDj9YRrOt7
svyU6YNgR6Rtbhm4I4Aahvu8x6uNbcfEchAvI5kRupqSeLPK31KFwh+UbKBMFCraO1+twXyV7oPy
0umXwT6t8zLtKa72Vq64+gVV30nCU6fyGu5Wsi9nstG7UNuXKBW890up7kQRWNGO4CjHa7nbbTFO
bBsE/EXQk2SJHsjNFOOpGZ4SLuV8S8zdlj7u9hxhUzXye3p3rJOV9G284F4s5j95Pc/R1Z5fJKlz
44icFvqode8T81xIHNpxR5K9pE2PKUq6aemfal54fii2+oIqhzdjPa/xfjCPeXNWh7ex2mX9oSs+
zeYfYHkjCrhiln3rm3uGZDicp/AFJwCPcCc+R6Acm2yTueNyadevWjnYA20Dg5Ev0cMCccl8xIDX
d6+KQndnt4q3pfPUcvC4baz6oE6Bre5SHsuagQc5/Qv6oSwjfFEDwRnxV5MPy3pSucub5kO6DOZ+
qS8C/3uEyLEnJtw9It67cIQbAuLxZZ09ofpi/ZEpJfvnOblA+GMUE1XSLeWsnhdPPBq89QkmvPCQ
dLe2eOKlNu2lmimobRLMCtGb9K0Jr2X5pCAoW6Dfqphihkp3eZsRp5dtb0KkS/lj5H5P7RLMwX/K
WjhWuBv+W1Ma3aXiS9sAjHNh0WXuvYi/MtGv4m3Fxtc6dR8gZjQZ6sfNXo82SSVrj22mOkjdOYrA
z/a7sn5MiqA2g7p62l6GCDJr30/SsZwGN43f7eqpH37i+FaAgipqKsD4QuxdpW4e9JgL8D7H0dkY
SBw/Sfy6VvaSmydOdLK5t2+ScapXFu6nWT7w8M3NAwDQcvxO698+fKpl6lvy7xxajkmHe+qbs0zR
PhcyjMTJndrbpq7I8qNl/KniXuZv7fA9WF2gUvhvBj5d/IBPdaLlZKo7SqyO0h2Lpn7r+A2tg6Wd
Bzgy0U3078LggEMJI1FIAVI4h6zhlfgKixs2zn45rrNAfc3B65Fbry0K/vEDltkMhbYP0gVX9Bsg
JBrYrQ9Zh4+26QOpj+hQ5bvC/inkNz3czRpv5WOc0piXU6QVkkThIZJwyP62KxkCKQ+ShSEeS+LT
5UW4wTdo/Ux0K3kLWmqQjnhAYdGyRh9AHjxV5k+vPSscADUZELwNhWfB5Rh2fgsQxcCjhjd5KBY/
Z8O3rO+y/zZhlC7trQh3SvfaVAOM8bes+ByLJx7diMufDYaj50GRmEGRLk9GgSJpDP3HaLW5U239
lgg6LYkPeuJKbQXFHP2sfjLQNKr/NOtdbT/m7Hdcv7hf2D/DDKlVFa5sqaAY1D1ebeqb1Btt8gCf
qYFYavYUx3ApOK122UuW3BPjzpXoEZ8lHo/cmS3WxQmZNj8YMY70Fh9o7uo28zUSrBckgXdJoaF4
PNfTFceF2+N1jwFmREGKb10Ov/nVSnCyxzWjTbKvq3+dWh5S7Vlm8xjzY68dCSZc5OhkZeftR2dv
04DZgth0k9y3yo23q9yJeAxSEGCsm6I7KNRcRB/tmykeaaJ27Ij5vpG++4LKUr3wtyZ6FNYMmJ1E
BqCHwjerNzFCR/wpsKkn8d2ePhXsLrL9tY5oE9aT2X/p5Yel/9vOnpgVOdYVbhkBqVJxwuuvusVk
DH6rJDubOb3HNs33itowzGMNsO8QLG4uyqp7w2jejB67ZiLvRosdTlbFE9a2oGViQ0gW29NQj1Na
03hKGUih+GkZto6WtzsZCWlcNBI8Nv5KQvcDpHAAt1Q8iIomXhedjEu+WCdJlw/MAjqElD15NLJU
Wr+jeE/oq8L+IaWIUyg0xSkhZ1IqFJ85D3Pfm89EXQ3fWIcviaxfCsmfikXBVRYSGNQbY98pNWSu
O5OLMAEiOYxvDd1NZeDxFfN1UMydtU0e6b/mhqOqPB5L+TlsGZkzITxRN+TRxGMCI6i4R/arVB2n
jM2KuPttRrP+kHBEymF+GmzNOGjhdTA4K4jZ/pLVuMDL8Afh963Qnqrk0aK9Hc/AWfHXJT27Q/0U
JZ8TouGiE7UvOq+aVM7+q1dSnSp40YcoxbHqSsqLOt26ClJq5qbL2aKHto8XzDu0m/AZKflBpiDb
58X72Fixm4cFHcqzilKTpRBOn5kgFNkriaT1HDNKqSdPmprIAGlCkZS4QhDv3c/anshrXO/nNJCj
YB5BbpLIoQaY+2CgNFHriXJtzt/rZibBqF70D615M9SYZ0bY1OWwaXVTwjpwqQ3lWtB8K+dPjWNQ
qP4T4hs2di7gHFcvRfvJrJGB4T02qfFlOhoPNol9LMVqTkPaDuv6TOwBu2iFixx3xaOtYU7OM4kU
BVtXNJV8pXKtVUr2iW27+2IXa+4TjckxST2y1Clpe7JQozfHEseOKb823iB9E+MXaKFGxcMkESf2
a0Gl6LHQiYHb9rCwzooRC4GLgjC3p5FBjbk3eCk6roUqUNOLtbFCDzqpAF+br0nr1fIVW0iePqV/
pt35ABE4OGB8sKZgaK5pR0jsu1UOjXg1ppfZQn3w55ySAxGxvU0x/Bc2C+3IElDOnIC9+K5aLU4w
UmNtF17bUrvnadr5mTQd+uxQRLsh8pHVZ2JFjtFOblsl97hQfjMch2VGfPyHcOBXlU33bj5lthPa
cwAxTaPkz2yQvLaNAaAwjmr2IC9HaMSvXa3c1ajFP++SPLwrts4kyMUi115Zu6hRX7HQ7/tN+0Xi
L8Yzyu0KV7+lh+JE9nvX8kMZXhg2gCU3M1Ul0acwqePU1OtDG8j5RFzrt8dX+E/PxlMWcb3swT7I
vXjBVKQ/FvlJ7U1fjlYwj8s2tgCDPnCg8WzPKlpw91Rk65eSpvJFUtPmbm5g8HJfJwyvWXBb6laB
618ri1Nncf4v9UPRpH/10OATLOD9mkVz0yQi8H3HL99GoBSiVCoCVSPEMzWxp6qMEQMZRyAPdFif
aYoHEYMVfRv+1ESa7sOCQf7VkdbaWQ7o47e+lIibscnCjWlKx8xQ+RkD3tOIbY9NxgGMCwV+afaF
wUJu9suHnmrYqHNupdWgFz8q70OosEh2XfhsGw/rNliop8NW01/isJdm73Gm7+JFMv06nCYX95wO
1iL8Cxupv4GE2tNXoGZQioeuVPJdPGDPAXB6MOkb4i7paneUlPrF1KXPTpGlC0aMY7WuxlP5kEhN
/jHauX6wEeg8LYYDakp9+ICjBDddM/8tk36XrCV8WhlRM6a4p+Zy7d8VoSH2xD5+tfawzi8h99Cb
3quQApiGt5p1sUvHQrum2+YM+3F9jxr5PvXrwYTf8jnorV+YKkbzhLPqAk0YOwGtRK282gyy8LPl
DYQGuXQJ2RR2yvxbLNNzLdXrG54yN9GWzSxd6xeGDJnXNaSLQbe0YUQtR4lIaa1bLvWBiOXlpCR1
zbyC1XhrKgJek6rT35hAs2B563d6n6n3Ahf0MKmmr9eiccKc/SVqzKthZoGOcw8PDdaEclCm77Bv
X6OkS/xsngYPvjGNnMwsdzG5O3Am27PAgTvKYk6fif1ehhusulwGzJWJ8BoG4LQibw/tCu+sMEnv
aRHwhXKM7/mwQcjtNSI7Uq0YeYr10MvsZOWQZC/zkn3pmIzPQ81mO8cjJtgots/1/EW7LnvTqPbJ
+e4m0bV0tlNoqWGhkp4VbH1YkZ2VBNIXnVX8ub0uc1776myIVbJkbLe2Ee07zXi1UtnARQLYRcZ6
TQoCc72BdtEltuwq7XLNp03tsCEm8N7xWibLI9evPWuweB1cZ+2l16Ue9vNfW1jWS2zg35gsk+it
rOK6kKMLhCeFUSXsdkIboDqQAT7H20DGUQFYt6Tk+lXKbWaBzZeCyV+h3S5nQb52a1GS1TFjPJCq
RFrZ6IbxBA32uOoB1jRmg2VReVX0cD3oGmyBqGE5bSXJOk9D0h1Awh8ht4I7M/PmMm0fGAV8iwdE
J9xcfpXlCuNpmKxI1TDVD0rtziJXHtbtQ9RbMdCI7CaFg3qtlJY2bNySubZqIbhH+UMQ2SQVmvyh
U8xNtBvQRE2lvSqg7x/C+KW18K+giUTdtYqi8UFYDJbjP6jATKetS2bwmAViaNjU/QWTREhmxxx9
uWnr/Wguqp93lnA1jck4NRZrp42ZriL48ed6+4y5ctS665AAHjLoHou5oWsXz9cogo629DFvGDNq
wrqQ0AuRINsh/+2RBzU7FT67pgg2KJFZj93e1jYIRaPv5xbTVKfn2X40Qmo/JXvRbbjccdoC8II1
izgjv6QDdYi+AGInUYJBJbsW5EJNLbdOzDX7Dif0NpEnr0Sjb/B+vabUWxZJa9eMI6tvbldBDWQI
eXKtH0ThqjEno4jkSJBos3oUUYNNJsnuWS5Ju0VqcYXEdnbqANdqlLdM81FewcJF5xZkFP4v8xrR
1BlUtIy6hENlzIZFSR8fc5PJa2uTkjRm4COAKPEhAQB3bTlklmtOa1OPaQOSIMcwyAC3o6aphccU
Q36nMrHPqxQzBy8DVhpFGzQ2N0w/XMqnyBCfgz1bhOrKLTI7QAqtrtawAZ4iebwOava8yPrJyJr6
LNmD6cxDyx5SrHOwNPHgK0uCGqjxxmFIcmdGAroN6ecgNoZnOx47Bm4Bx7BE8iIw8J6HaPki8Grc
dIaUOnLc1mD4tYMlMwhUlyhRa5PCTmEmB9ZGQjar0ukPtZDKU61bO3mdJqZ1yTfbZPfFko9FVwOw
u3SNHUgJVfXQSNpu4SZwstzYOGK5X4gG5rtSNhd7Fl6YkEhsNfU0GiScOxIVbg3Vyy/buIYoJF/0
6ivqk/DM5K/V62MK4XOq3LraEkegJr+lIBEOZ/BS6Dx5g2yNO5PqolTm8EVN9E99jQE9m+a1r6tX
Kyw/GywGTCyi14plEmHflDCIRWDiOiv/7OKZPEwkDww/NBE17W+5l4VXNH11iKfoYDL1oSkrce2j
YqLvtuytHulWFZiSYgEYjU1dUhKTYrcURz0ZnolzcmVSGp+LbVLTMAd1r2lTFiBsc7QXqQhkrN5H
2MunZuwtdkrtR1lUbScpJac+sWZBNxj+EJIKaSYbHOlIY2Cmw7MtRYYSw6yDue1AL/yjuTgwkYIO
fy2q0tPM9n1cQvMqWQa7z+RKSWMFMof6A1bOzMV106nheCQdbHsFIGE/iYfokXygs/1bN1r92DZ2
hBytXGaKnNPQGn92ghbfCpHQMWI8aI1FG4fV1iNptgBcK8xnXDlfRsW3R2Nag8S2ZAqAsXGHGpIj
HQdGm0UJmRaujdWEIY4dafUMjcbb1DOBapXJYyeED+qUE1+bJMQ40lnAASTFxc8eGXbAwSHbZTXd
O5P2npVOhqcviuoDId6xNitBOkSkGdxqppuq9whvaVFj9TOb2p9JdQSRyJ61EqZxN+ILk/M32c6a
U5oK97+nLrVVweC9rronB1pt7NmrZF6ZpjBWQHtwmcL6R/yI5HlfxzNvbRzWQT9aORIWTd9yNgtP
MuN4bxi04bLEUjne5amvSMXHqhNsyisGuxiK5LbUnjtyLKVXDRYN+16W96VsnzMVAnikkFMluWvt
aCcIXxou2riwK27opIYfudNLI/R1fMx+zHSoUJ2XQ2azbw4ah6pUHjVeIB2JMP5r4FNepSLsADNX
IiiKjUEoYsMJgTpFxpyBkh7dmRKeMj1EIIl5EpomsJmrQqchVfw1MvaFjto5TvUHhXjPvBJ2ZXxm
V4DSNjHTIn4IN2eSMcmKN7B0EhyykiF0y0xUF7Uqv/GUthSRNoFXFmU1Z7CTDbkwFAW+6OcskaR9
Zi/0ewV+jHB9q7DpgwD8hjXVXrORM7YkVapjEWFxl0x6ruQ6RkGG29OX34aN/Var19Zt8lEEM7WO
khnlwQTTzFY/VYeuNe5rWDMTKvoQQwO7Lo96n0Vq3BsrHUu80+T24UVPsrk8pWRQqzHtDo2MsLJ0
2NtSle3lvwvbNtolI71Axt94kCcMHzPenKkN20OkV3EAgc9y1B5UemxkmGHtpvNpzRjwvyaI2Wnz
OulvZa7eDL4x/f0Uz3APmfQr3uTSrK7NQ5LhEJxFSei7VsAYhVuCbmSuWjS3TAsxh59QsQxfdGA2
ws3B2rKYpdk8O2A4FOZOpc4orP5q9d15WKs7tXrELMvqTiIMxCzG06iou5OG6bgXxo3hwg8qKRuz
otXWKjyFM8EBukagD0yjDOIc7llWMyhFHeLaoR7+pSyXdpZEuFEimHKA9TAwBMgveuGJjPqPpmwC
KW/ZK8nyu4B9fTCYM+6lkoZRFbtrtMI0NTucP2W0DYyN1Utbde+0h/dWQQdw3q6cba8/Bd5Kr6RX
Btc+BLNXzkg/Vj3v8op+4UZbKKAaZF1ytCHMsHwxfcqOXGNLMyY5vTS10/ZtKIEqxlSkjiUWmd4e
aV2zAtvV+Gp2+YxcTqZBU/PfSgxPcUH+AmRqwoziMmYalwiGXv9L0vLR5Hx6KNBqhwJQpiGRO+86
jrqW8mBVI7ttpf/T7RyRaEmAgtY1q/xS7gim4dbAkH2itoN2Vjmk5tgVOXW5OjcFfX35GEXkq6K4
+azkgWeI0Gs4wybb3uNMREC3MbtdDPaG/07XUaYn7F9/VSEp52SKuwvkyFQDfhHZA/xpVt0EFAvo
X06SSqQHJEcsjek2K913Uyexx0JM1OLPSIadUbETZdsrVucxPSwiIdZQw7xSlOcm2qsav2fR8pcM
Q6EhbJX+CNMYcDfjBGyHpS3ej20BIQLJ9b9vrHc2+Q/ZIoK3xP2OkRm+bCzGsyIle/Y+OShCZKxU
09Lb0Kzzyc6Vr9YiXccjn+yLiXciRdCmA/pJzJdUlMC9XNNsqQQckIUzqr+GWYQTQbnKGJz2aaz8
hOYq8+ZJxApCaddvW7rNdPAtsb245TaHWtcznFTh7JqAW7kFODJphNKNqGzYlKRXmJzfTThwaNMY
maPq+mk5b4XAU5gN47mI68+RqRoHbhRtP64Rbd6QAYYSBwU7Jj7GSC54pp1BY17XPVmxfo1yeV1q
jZ9sabfMqI4dY4oCHPe/Zg2HR6BOPWgJfSBLXXZaaVeMyaC7lhQW2nvTwtegIZWFNHTRiBrqwIJH
BX9a1SyPDZG0gO7S3e7xF1v617RI4lI21rdYv6POeobAjIkAVonWUssklbjbYaP7GcN1lCwQE8pQ
J8ORnYv+WRcD/fWWWE1JmsKWTZhMRjPspPqh1RJqLsKjmW3+6xaDm1dqjV3GhAj2eTuFB0RaCBJF
Lcng+mS8lWiSdCHqXaPgFlzlFoY3J9awHIgVIKusdf+kTDjmsHHSvtO/LFX7U0gBCE36QsplFgEU
H3MGKpjj2n2UF6kMpgmnz1hvVhl1P0F121ldeKjVJt13iOtOuaWuhsF6CUfF4jCm/swQorxOxo7W
clyGFOSFLV84r/p7PtUpvBTxRXaAE4uyhaQsSOb94JaDzrBA3og+WRlb2MWntcXLnMqab63EHbOE
mAjoTWCWNY6nKv6XTyopkonYXNrHACxWEln9ei0pqJWVF0I+VPa6UoJBCK0ITt3o6Bx8raIGSUBW
WauAWMVxw3GBeF9cRJlflziFOk1H2S70S5IZbm8Q62lb8QB2t3VyIe9CoPy7FDpnno77MIs5VZYW
FZROcoeziiMvxWmUNMhTJfSFqLgVwsB+IR7Bqy7EZLbkWLWQWMkypjLDrCnL5Kezkk/dsN140FC8
EqgmdvYCiWHznNUuvulNqAAgUETbwbINxk77ilr1PaW/PKT6ixTWG6sygcxPclKdeXkdARiIq3PH
m6W8xXq7jQdd3Wy14hcdr87wO2t54VkJ4F1QqsLDSTt1jJtP5C38AKYGAKT81CVf6SAtXs/xAFI2
K0QJkrOxmV/DfBvBodi1Q66PZsNamcV4ZgCd7PWNVaD0Ln9Wb7yRL2FE+EDyRu6jK+VXJ3y1w9yM
WXthZGs9HMz/sXcey3WcWbZ+lYqepyK9GfQd4PiTxwEECBKTDAoA03ufT3+/DZVUlEpdXYqOG3EH
XREokcSxafe/91rfygPoqF0Y3OUWASOOTrVaexdDBy1B8iRLs9h7zervQTLDsJw4nNg5IVLQYj1a
RH50XvkBQbvLnOE1IZHOVxfnScWHCBkklgLJdU+B9xX7z4s6BIeWMxLqRplvU/UcdjVK3sIxt5a5
7KFMPxahvbOcXEpKNJKpTr9ZDUSHXe1K8lfuLEPZssB9jd36m9lgd7HB6Zsuwz3sbNjqsWlPX1rn
GGQTnW/PIlthDlBOuNuyXh5Y2WHU1S2Nsh81i9py31uKUyucEAJXnY1iN0cSM6CU116B3FZ34Csj
eq8ihv/l86TN7/8LG/y3YIPkF0Hf+69hg+dv2bfX12+/gw3+8pxfo6wkfcqD5/dBD1S9H6KsNJiC
quGphua5uqkDNfx7lpX+EwZuzQahqpoumVXej1lWqmkjI/QMl/9ZJuzAv8Aa1P4po8n2+IK667IC
A3po/yHdCPoQQKuwxfdQRdsZd3HZYOooe9jr7aYnWED1nLWCUah232EHMYy2MSR+z+d3s1XerDj+
+sPG+5O4JSEb/i4zii+NFMwyTddxNVf/w+dZ+rYqjZ7PU3dAWsBdWIyJ+qFd9d77rG6dMSSHxvlv
kqqMf8p4clQu7ESNWbgeOK3Y3D8mVXFD0EjgbfKd2sOQ6fUt/BpByO8BYa/M5SWIsr1CcTga7npu
3p0cH1lbn6RWwYRrYXyOzed0sVcgKVDNg4sS41jWrvKxxoV3K70jAv5EW6duAlGOGsh7r/p25W5d
T32iCl//xa0o38fQ8farturYOqzKH79PabN4GQza9DrMJ3V2ViMFjNO/82HD8XmmKuyNZvc/e0/Z
xj8GQWll62nI43dRFkEjIneiRl2lCHbrffZmMaFt7bLb/Ot31dQ/HjDyVS1D5ZxTDXCef0Bl2npF
opSL206ro2011YSxf1/gj6jas7yr2z/nzjtzrv8m+crS/+yNLZMz1zFt01XtP6SbJaqtNGOq5Lsy
w0mWY3MKQvMtGtjVtfalNpsvPf5xM8lm7B7Ova6jNTALvO81UydnpISs8PYMHfKUiaPEKhsCQrQv
Ttb3O5uM9xV3+Z+RyhFWO11mjKu4wRJhnrCQM6Y3fJ8nRB45vm369g/MIu7bYLi5QfnY2ecRy8RK
Y6gadugF+skv0vjIbQft2Bgmu3m2zxmL1JW1jOFm6ZVtm1Qaopxsn2i0f6rsKVRgoJmqiDtdomgG
OtXuSN05u40PUHMDkh6p+uwO27oq9FWgnVONJkK4MCPyCBAnKGNwT7SEd8rol6F2s8jUKCNSt+z+
0qqtX+gEdJw0jop+jmFhFDcMSIeRGFIjIDml6MnytE998slMxq0+lWeuizCNMHqFZPQEpO3m3P4Z
QmNz2en1iAe5WneoR7LWOk3tfWCu6ZTSQql8hX4Kleqm5C2VniCQyLsHjrJrcXYNuGba+Iy02M+4
03do9yR1IyHCm7TVrdV/L8nIkgAU0yaBp7XRzdJNShuqbus0ApecYiqsyr4ENP4tLzv3ZJNKyKwC
ZmGhIdgQ/OnwkVTdl4flg6z41+US+RLWooRbQmzphhfnmkdByKcTIsyQvaKQV6aR79tinOwadLQD
Y3TDZyECGpUcUxKM6CMAHIlWdDfP9tJtOt29SwrjBLSISQfRUQAJFmIq5KXlR74aYrUHh1ykTAPT
bO7yxNdG6VFZp4zfyqMkNWlSnMs0PRT95xZfbziFl8TOzlWTb0wAN6BfbgBCD9B4JMJFI5K+SlCk
Oi1cPPJQSILNcAMn5alS6l3UPfC3DjeZk2U3h/DduCNHnHD6iP04gHpVUHlXVot2ZtlJ1q+l5R9Z
v22m3AOl9et1qS3XigCoLAXAZvQPedX4gTnts/lBtrBs+IY0dPmQsmEGh54GQDUtIZqZsFfZvvQA
CBJ2L32Y+VG5N4hniD1lbaHT+/iV7KC49MEEwc4ZcdnZF1voc8FB8lbC9zHIjjpR0y0BtEsUbHSu
LzYpNGUCCQ0KlF4/xmA6OygfHqkeXf0GN2/Td0TNxsttse0DvuTzQFpR0CeCL7+Y8Dk9dzcQvt2Z
pZ8QIyZ7TzafaPGa6di6OwLS9o0xfGqr6ThyiuTddJ5hylid6NUoAVuWouxUjwO5Bj7Rx2DLsG5a
qKeWdnzJ3b3e6N/mokDIEYKwc50z6doH1fIeY1dln1JsmjaSiVYlij2lBEiBloSVdXahbpakLwIL
wAbi9SoTnel9aijxPeVxxitthwNngFl5qzRp3pJAv7Q4Diswe1x5dQuJUICvI7zTQZQx+Qxr0PoM
PrFtp3tWBcg7lLeO23vD/GzewNHeDk5wN8K8vzOBC6xN7VsYskCI5xzH5PRd728gd/ZZ5KxiWhaq
mj3R9rw1wUITkDwFFGxBieoLO2RUkAFezc8aUhqMJSIYVA8MFjEKO2tYfUhJxHGx7kNnrS8NUVbN
rgjpGyNeHeiP16TMpcleC4fvSdztEmvmI7nrqphfYhPSvTblmExSdDw5mSkDUCWnKm+2Rg5SwxYK
CpbY+qSSZ7CrqkndJcUH4Y6BWFnsy2vJeibj9O0nbB5tcyosroQ4Ng1WqhATm647WIvtB9NdPlcX
q2pOE/oMec8C9Tg8IA8r4CNpiqgFWCyk90XeYltvLl1S4Qyfj05YXhakp+xAfIYll3jr2SQaUL5n
7O2ZksSDvkpQehaWPq40XKFV+5pk3t5GjqsDQlJwvY2mb2v9psai0mvaVjZYDSmUMeo983QufuWd
qfMSDFsqUBidZiOMibfN8pxj7bM981mJyot89BIOQAhKsXGfY/Ihl37fg9eYbrp8EreDZQJeFvZj
O9LUBffHWvxQunZ6V+FxGoL+e5GWl7LvP0djdvK7tverkI0+z8YTzQK/LdXnmdysKuCpYY7qZ1TQ
oxc6aLq0eGkSUtnqrkW682h3bBFwb8BZaHbFNQbw3vSj0H4qogw9ps0r9EMFs3/V0J5OVBrSWB6V
tjLuGCI+tVq3h1jxyUZQP80OFonJOVpcHTqdZzpGc7Hq6Zca9S9FCv97ecGP/4PgYfk4r2U1N8L8
a//PR3px+F6uv3XffveXzcfa6b5/b+aH97bPul/XIPLIf/eXf3v/t1ZgOpXdD0WhvMPfn3n5lr//
539c3vGA/+3Te/5zTLLw7xZivzz1HwsxqRVNizWXJsHBvzLftZ8cjeRSlYWWaX8s0H6LFGYlojvM
i2kp6pZlsBppy76L/vM/9J8MKGG2qmo4WkzH0P5SpLCmeX+So+qCkIcOo7EcNPU/lJPQrV2nn2KI
l1b3li09mSGtiuSJk8BJ4yeNgGFuju+McUiDsiuijZi8qJ76ZUwX6xyaRIAV6abhCm7IpbyUi3qs
6ec0Cp9cqBUTV30qNHhD6Ob7wPyWp4fBm19Yt2I+pvCESfVElA0dDUaRtBzkptKTCa8gIXTybZAt
6M6ZKXNvKtzp09JbezfZ60AojdEfWvUILIgoPW7FDVM7cuYU8h9g7X2E+HVkp+nuCTCb9EHJktJu
OuJiQwfgZ71VSbQnRIR8mG6fI7SFtmUGwQqG/ymYuN6RiSuh78AJcUJkR4WASPcycl9GTCgB8BN3
awzya3jM/shdXHLUJTU+4u6uc5cPS1IsM3/k3i+/kmx6CYBXqQ1iaoSeWmGmZpBo8ZoagjnB2aSm
SOcHxEn7jEpDpeKgJbpzShQnBJXUG5uqpC2ih9zV/C4vj15c3Gh6c9cHkQmon96kLzmkjLPPc+lc
isGgCKfIZYoZRWvPfNCKdqdbeB6itWw+N6dqwZbmeSZDEvWjvCXwKJyMQ6GQRgnOMiPxVT6kMoYX
oa3k/edxehip1CSKvqJyS6V0pZJTqeiyxB+p71INVxXPqcIHSXeXR8nPTFVINOEqpErUqRZl702t
dzdzsZf9rlNVOtyeZMNoVJuSv+5SfTpUoTHVqEdVOkt1SpVKe31P09KjdpWXlu2bUdNmKcAZQhGp
dJNunVH3dtS/soMKHiVbuKQ+DnpSA2QbDhfZ8B5V9MfDqKqFmC/fBkoiQ9ORNbd9MfgsOtW4ZMHL
gJ0aPaZWl6+GMvAMmvrcUMvX1PQ9pb1U+FT6U6LcL0oB4lbSM5kxsyIwWRnYrBBcbls6N0VE1oDn
ew1nRGZNDPNUHbA5ymdmEnf2oulr0m7eIN9hq6zMzyVgwK3SeMfRsUm5oWc70C0BnHp0gukUZlAc
20bdpGP2Emr464Op//D1c8haPThV5X42o+6cZzhm+0R9B80MUnAkTi51184QrfIUn5UTRPfQPu+T
CbXRiAcu+VZXKB2sbQkcGkgnXjqdGGMjeVDG8ihBmsUwoYo+VMQeS8Kmg5CzBT/WL+Nl6qyT0Rsr
wZeZ7hfmVb45TPdBycPq/iz5Q1Zk7BnKARo6asQvSlam5HbKyk3ewLEBIyBFkN9J1mZVcS5N7p7Q
iI/H9OBpZuZt8veodQ96ZO5oeSokoMhDozZmwnnMlvEQAiYaU4Q9RvLb55R3cfRbBEmqicyr/JVc
vfvOqs/yFRR8L26uIek6N15xEGpfZkpoW0/j22xPVak+lnF7ySwymzjpgBfoUJCYvK4CRgVa3BoX
SLH7mcwLr/buW5UCPwVDURIUiGGp2hZmtq+8x4XQp4ubzkerUiDUmWuXxFiDKFdZP2Wtryouempv
16gI4/KbpM5G/QUi8K5IPVgX81oWiozjzvNw8JbxODbxSX6W1k8ZjfflqdbjgzxPVyZM5/jk32WR
Ie+hESEbNMOF6dk5AxAfK1zB+LP83rIr/2PtZurAv00WXVc7AMCJdU9+qiF+yDgb5OPGLPPGKTtI
lGlUxTfU400XIid1fgl7VOJN4+lENy7UUvlNPqyHgakazIOZrNW4ZOBMONmX8D201vK+S53f6tG+
1KF9omEP85hpVX6OiU2lCbXNEpFqfqrNYds5+Ebc6bkyK7ii/XbMuUqlgMW8TRPWPp3SJyi8SzHf
M5w8J416XuL+ZNaa79bz8TCkyxW14s0jrUPrKKC76IA1Kib5Vh5fhuU5rHN8BigDOvfiEC3KhfPC
UezXaXWUlNyJT1KmBC+ahxkNBfpqLHqE/hKBKZtRQndLliNRHT8mRvxlypWTZlApQ5523X0Wx7fc
IUi3CSBaPXmywO++AqNyCdTW6sW3mQ04GAgWlXxCLiNlOB8jIrjH4EVnIiadAHmYLEhlYaqGHqzg
g7w8VorjFGOq5LLqRCzQ4VV7zUqWsHrIVbCGtVGGvyxp5ZoOLKXBS0hMyF76EK7tcZfT1vJ4Oa6S
EC/ecGhtEH1xcHGt7DjHmu+ZZ3m0rGA9ckEbBQgZry6LYWMcj2RdnQz+bLXF1boMTn5IneVWxjcG
4fthcPZqOlxavDIR6VoUFjZ3QXVSNjXjqoiEWumGxLyNHPtRml84zbkqS0hpNXUX2f6Fx9nqvDBP
JJE4P0usMrw4PjIGG9U3cuciK1kt+XtCMwGkkgRdpGAxmoOsmFEcg5gj4nhMPoKc9ZrpTD1trXkv
Ug5UZWuNXpA8FMjdaZ6tS6V6e0mOZaecuZTvWlY2C3de2VY1W8Nz6JdwYshx0jlyvJCGSkcBvT8A
IW1TD9VHkDWStg5mYWKaH9GpDVZyz0jxPOdnrdRvYcdCndhW3VKxyuU32ZN0s/fT0TXxrtEYcWP1
o7XTR8PFoSGD9Xbr5mqNrJNk6tg+zUnJCs5YpSh2lQ5QzvBVsqPl5Jcj89eGhHzYfOA1wugE0prF
ZshSnsBipyJJJ/wkR7OcfcVkXkIXvZGjr7J5OC/3XcY1APKJcqi4FXHtiOGEyHVFol4la1uOTDWi
dRFoJ3IWteiGmu8o2blRouO/Ts4u9cxY0hMy2kvwzrBxTfKgD7/vNrXtSUn0c09+dzzhcrgbyPTu
RNvAJgrJ+g7I/LbI/i7JAA+ErJrt49TwJy1F1A9wbaF511MBBi1t2nY3dJxBE800Q/XNarm1JI7r
ezJNzvKiCfSMrPb2Benk1Rw+RKSVx92n/KoTpz1yPdDYIgm55jb55vJglRTtiopi4G0M7veVyQ7i
ZaeC7iboYm4saZh9ZAnHLifK40hHUl6EEpspKbey91jLb/J0eX8QqjfaJceJdHablHZ5Od3rL1VN
dDAp7gnp0eVyqsh2l3eGV3uzebjzkf0urbGDVgyHCfSWbFZp8QA3uGtiaDo0SVUDCjSdURUw/dJn
t9jGh929jmPqO4TOE4dxapan6oFF9L4m0XrGeau5fm13BwwGDxGh0/LPmmIfoqg4kj00dK9xRKwN
ycYh6mTpsCVe95AE9p5IulOd0YqsOEjv0hKUhvJtdPHMtNzB0+U26xgSXaYUzUlr6JtazgW6I3BD
ay07x4M7h9d+6XS/iij0a4iahoc8h9Oaz4XmjX6ue8TvlrM7YcjSC4WMyUok7KWK4w2mwh9n6hVx
FnLOLjoYkiw7TwDy6cyiVuearuEVQYyqZHA01zDKIeoFT4xeDsjnF/X06/ksmdbyZ2cQq/jJKD86
shJ6HatkE3GphsmIXIWWx5xQLwmwUS7ScnL0aQuUAb6jkp7xrPkqkRcW7WZbWydFd6ppeyeg11OK
DzkxKKkeZOcSfHCcq+JQtU/YA85VvI8h/znDDM+BMoD/JsS4WzB2COUMPWffRurR1Fhy6DH9V0bA
7DO7FiRdAMSdKzKHnWWSf8d/i8HbR2aGzm9YW72yUwflLMcxJhM/V6JT/xZS+ydqhgfbOHUJac5U
VON1AnsMFCEG/j4kud9R58EKpusxZUf1FKMQl/O4ogXvSKa2ru9S6qioDI9m9wzrfosewOmq7RTk
IY1ipcJnPviM5rNVi5OwafKKbOr4qUvczyrud3Q0Jh405V1Ae6Xh7GYiPdSGAYUn0vHF7Pu7E5SF
ftjM9Hkw7bws5HRF67IdPoVDdOuU49xk57AlC6ybAzAjmfMydCAhFSwKaCUP9ZSuaX1vVQ0TXJ0l
2wSZTHY/U5sUU8htCuGRi0AFvbxHsIgL7Cwq2g3i1K2RorbSwJUm05ehbI992fltstVjlksojJ30
fUEIQaDxKhg4urTuMJcJTFPGKLgCE+IAm4nJ57KsGvEDKQsWBAxjzoytoNnU6XAClUNYR7ouC6IG
9Dd5ak730WgAtcOncwrCOxTCXU0/zDMoIcsqCXGnNhqsUdIfCN7JHEzVIw7p/tTm7nZBJx0a45eO
23LW8PEhUddxAsnhxYyTLRaQLb6uA7XoZ0IWuZzgOCGFIO7xxxct9Opxb3aYQiDFI7TiK4aP3NvW
LUD2qekPttMehp1F/irhFGRLwVweUXlkYM/Ww3lOAYGV6datug0g8RVpOuvWGQ4xqhwFD79Vp9vJ
YzvTq57bT0HkIW4bcH+EN9WRmwIaSjbglLy7ZJUsgg4t7ZujfO5dckiH6ikF9aa5AHahc3TAfCB9
4CLEEJ6iftbu2uRz5UAumi4abcOo0A52Fl7l+yiY+VoLqi5723bliJ32TS9dVmiCJADMJkYzE4w3
mPscy2NvYR/ha10XvcPtDAWFRpB8z6tX6TuOsQsYYNx8+q4dnAstsO06L5dzbGk7EuA4mNJVUVXU
cyhL2CuEbzyNU3s02itK401Xtq8N1e+SckyhenZLWB2E5QXazgAlMnE4ylE7B2CnMLmsbJrechya
ZffUmLh6OyXAXtofihbHdSGM0+NooxNClJ5sHXKdB7vbtuFDPUKLlB62orKL2SE9dayqMklsnj/a
ZP/bUpwZPdAYJMUNT1g3/9gSdFzX1lzb1G3D0Cyb8S2NwP9a3XHru+Zb8m3+nb7jT1/j1yYjzURD
c0W84NAhdGnz/aPNaNuajrPBkWAXlUH1b2oPxBe0GV3Ls2j8mSLC+K3NyEvZ/Aq0tqcblvuX2oyO
xSv9QV7Bl3cdGZdrLMoc6UL+MKQHImuOReLmO+K77lIwxl3yhGNsRgXrhN+W4BghkqzLt849pvxb
ND+b5ZvWPs8EJOMsNyiVFZoyQW9jju4PbcglUrv3lBcI3bANLtnoa0jlSjLV+3NL/lLPRKQ9jZi5
FbLkYvpAxCWuverclVcGIBiEdrV7z31t1F7LEqFFvldganghKA+jPYwg2cLy6ozrJmDwi1U3b/2A
niMSeMg8+SEbX5PumdeL87ekfSzBzVW7fqJaJ06ywn3Irea64GOYVOAr9x4AaeXEN2mmN865O72/
Fu3zOF4d9xgu99KPic9xuLX1RxyVK0QbWvvSNC9tQYwZXt+zQ3RVJqE+Z119SbNDrV+dPiH4YEPo
NLI9omeZhpjJs+1t+ul1InaE8UKfXinHXArz/lzkV6W56sHJLd7Y4BqsOndg67LJMhuvCHdfZqEM
gcIvRNpX9WNTn512B6eomx7l0Vn3whiR7ccK5A4AlN7ilLjX+nVc0opBOnd1kVjr5h64j5L4YXzg
FZqenlG3c9TukJcq7j/wz9Mj3jK2RVw+ZhWUqRWrGnNpwHLvmghhKQ6j5lrap1rZD86Lnr6xwwpu
zu59kJ5LJMYK0fCPavWW5zu+Ce9SJweSHuBokQTZPuSgHijXH4bSujOWV4e84Rajlc1gHaMDxgwy
xhL7pTL3c/2mG49y7IU4/LHg9mmK7QmTUhMDJA9vfUlEsHm3KJdFezGUT7r63JnHRH20oquJTLyh
O8jAkZ2VAEEKzz2dmYr+X+h+r6yj2z3yHRDy2spn3XrWAV8FmPPs+zk5S1xzyIZVX408uIuLq4Pg
myNdO0baIxvExexVXtGXZMF9jjIDwA8X7WJXO/ve3CjlzVWOxCyXoY+N3on3EGuWFOgQMkWoKWvc
MxFaibUCNai8mAFkjZ2Vb6buZPYrinhYW1Agx2nDCjNkFZUclI4EycMyPIANzQg7mZtbiotdsXY9
SDjYT96OEXGa7RftGTqQHd4bBP8lZ0zQ+irddNYe/RKym7x7ESoQ8N4dXfYi3Js5hABQcWclfrJ0
lhW04M+K93OlP6RMuhE9wWmdUFvOrMQuPdwjEBS9IV1nYCUPNNxisF/atgHlqDwW5bMRVV87A9kG
TRDcD7xIAJCQpEhMGpr689Bd0D32+sFTt029jpydVR2c5UQDgbR4+lT2eq4f0+DR1T8D/ygGbn0W
tml2DpCrc5M+U1DVl0k7sontZVv2R7y25bAZvc9WctA4aWxoTZEJTJ/3Ud9ZZ50DdSHdnEBTDdvP
Tsc9Op3UasMXr7FOLe/8Cxvb7G4Z2D0D1v+ZDQ/AiQXmNKz5Q9pfeAAs7TvbBsJBlGioB6ADntlZ
9nSD6mYNp8R4nBvMIATyXOL6YGXjPq+VdTTCUjdugCFg1mrasWYrxyS7TbjGzpRBTraBiuYxRXUI
Shy/WuH3oDzE6gPCncy5dck7q8Qk82eCEBAuG0AaSfwFUmZaEGhIz27ee8YZtJetkTftINwc8PCx
t9oIqupm7KFaQdoMKwqT0LdqliQ/d/UTiPCJHPLHJPpEePWE6l2LQGwwjRjSbU62brQJtbM27FxA
Hd7ekfb9qYeASQ4qRy82BADiuCWt8Qut3kz7hLfGJLsHaklHQUsXDzMUOOctFiBs1Q5a35pokHXM
yRJRmmc78FvwgyJtn7iY1jm79kly5F9geuWzz79r6h4bE/5mvTnOygroW9tseWfmUTX8OTpK9My7
49JzMK/0DHB8c2e2r6N6jcbdCEVOu3bjLhlRApGQt2dQW0EgR4afYb3d4zOvgLBsjfDzTKTsjE/y
Tm+2oA1ZILLkdN5KnOjhOs+xQWG/BjKmk0NhdqtqSWWmvbaC9zR4GYODuzw301M8gva+LNnRsP12
9HFfFqBi1PMYYnzFFncE1YUbhk25a6dnfpcVu6LcgRNvy3u3Oo7G3hvuLXsPYYzyr+uvenINqi9B
fWQ5oYRHZnlQZflDr+9tpkvKYZyReu+ZeCExJOan4ZrzXbd9xnim4/f1Jy79C1c4b63iEIt3fDfe
pJh3ICKjZZf0uLJ19W75zhfDhcd9ZASgYjxDuRyLDa/WFuu+WRXmPoq3qcIzEUCS8bNpo81UsPDG
98GBgqdkzcYtkBgErK/l3+tQNhYaRniVRDDwLBNnEg6OFH7/Cg4eV1h2RpEAedwx2gujo4OzJlxX
300ws9hhGAjtsYSLXK/ZR9yoDQ4P8lWgc6+T/r6kYs83i4UHcTpHiDSI4wsPS73LEJ853aaZ9JXO
CLEduOFln+Bi5vPbUh+ilsjGvdk8W94pS86KwWLwyh0h0+5zvdjaXGAZLFAixPNLF+xJHFa2k/7s
YH4fxmvd0L9+bpTPTv1KgKhCD7omFxtq/vyax1zcdchCAGT+X9Xku+bbz38L+b+fXsv8Y1D/2+D+
Yxj/j7/t3kuZlLd/fND/h8N+B1s+MuR/WZK/N7/Pdv/tOT+U4BZGICgY6DNVkTz/WoKrPxk25bVj
6khRvR8E19ZPnmHYnqqiBED3JHXz3ytw4yfbtj0MqiikCQLC1/OX9NZoun9fgKuqaaIpMFyWICbv
9vsCXHUiVED9UMB4ASoYg9jzbGjMoL5A/VxVoIsJfSaDGCtI+AMtFiYMujW+/7DF/kRlrf3Jx8Ah
Qf6qobMS0Kw/qGYTtOdas7D8jO3ka1gAjzIZHyn1+G674dd5zr9WOeIP4h71xUE3k5onI4tP//pT
IK/4p89ha6ptoZ9QLZW1z8fn/GE9MvT2rKUVlEFmm0dHpQKrA+XRSFAOz8HneWAu18aINXUMfZWW
EukiFsroMe7eixKZAuPRVQqzkqPh+5QtN4MUKS5j5f2ATuGiJHBUPSoCo2F63k4LUzfm1FOOBbDw
Ari/PTdUjMgm/g0jmEkGr2CyD0X3pbSC18QmqW9U/dL1QAM71HIz8ZskUYySixqW9cp8bjuSyKd6
+VSTT8X1hezfAh3JOh4cNATS+bR2oRL8bMzF5857kGl7nzONT+wTqQiHqCl9LMklYyxQICf6u/T0
uz5gIlr7o8VYkU5jhDI/CT4N6pcQxCI51+uOoQxBT34X74KKrj4jrS6lLR66J52XGpjEyL/JUNwK
UdJRGwxMFEk/O1OMMKM8ENzox5S3PQ300G3W8iMfSp7mZT3AlS8N0550mPed+ZDN26kOdiJRcMvx
UqgGXGcGWMC8oqQCzhZBLAG+WpZHBSGvNsS7Eitv2zNypvdoOrTup9rXa23fcHPmYYYXfJoMxrpt
xoiQvjG0GR4lj17SEtQszaLmXqksAI/Ui7S4g7Q6V+4rUYQHiGWXwAJAj9KY5TOY//JcTw6APayn
inpIm7f2EtrKUWbeAwGFBCncAlPzdYZxY+IQgtGciBxEQLykgMJozCZaSirKvmPlFEwZpTaTL63B
iIvKgzEOQSxMBFU/q4N9nz/IEEzmWpGChoERUkxTdtGQI8eN3w/czoBTpfNBnYJLOMkAp/E1Rb85
iEXrBhDH6N3ZDbN37IFtluw0m2GVVDmMS9VPCtVVrTsfL+zVR7VIjl2gUbNybcgU7lfzObKZ59d0
mR3CfdiDhgVRLfyUU8UafQ58lF/x0RDBnuccunzFYlkF10doGrlj7HTnVI5MSJgnqWZ6C+vqnOcx
m6U4K5pLIz980JPvtkmOJpOOQs3P3YxgmA5eTLg5Gm38TQzCvY5lAhMQZlamwu+YzAQeswzGWzrj
reFGb7HtpoPMrKolv6l29GAwKiuaHjhDsXEVnqBlN9EhlBq7ivfvgGoCw4HvFj2UJbPGHjU5/xUt
AGmpl1KhAzi2u4Z93QEDn0btLugJ0Mt5DWRG8rgk7/eN/koepG/Pw2VcbFjn9KwNGr+cfDIIlKm5
bM1JZ33QM65nODxwbnIWqUVJ9ly6nlRv5TAtlykqg3XmzcpaBpmy4UvQP2VOtY+gpUuPea5TyFTb
BnkhycdMdBHNJNlZhuol6SIkzdR+nXmHGC9wk1lr2UOy6RqmCPLfEjWNWvSrcgzITzJPOHQvcliG
jMkGjyh5D0ozE5gQE7k+jBeNcRFxsceZBQMOom0p63WUlUg9WFos/biSMbfo3e3MvsAmJGot2nUs
yZImQGP17GThXmZRMkARpYBIvuXHtG5mYB1Gme4mV20yoQTnt5HRu2j25Rgv0G+JrqSBJ+m1W5Pt
Lp/GhhEIQWgHUQUzOi2iAZbPmJ5l4th5jxaLJRHQy3uIakAOCdnljm19qFPKobvrrASyhnr7OA+Y
p4wMaIlrPZEaVTf50W4UH2YJk0X3JCcZgVeHMuP8RqwOFUctbEAFjDSr6voxaceu7zR4bzggZml0
uOFxyFcx60C5VsmxtiBskW0WpLo/MvdkVHHnsXo2s2AfaOGD7B05vWSWHtfJGTbXCQH00cgHomiM
O/kyQQJ4nDGwfKnwnrb4KbAakkeZfwOIgyJz1+hcEHL2acDRyR4JChVJbbNvm71jrzW9Imidoag7
3tSwRDfBEcYRocXGNUyDbUmzYmAXyDduuCnI15Vptuy4wcsPytJ+ktl5YyFo0/KNpRAKnHK5tNBw
Gcx76vEiErw+UG9haflQqkYU6LLbgkgDy1KvdQthQWJfBwZzSeMhqPAuas5MFjI5YWxkvsj5z9UN
X4bXuWAKy4MXY+zlbUhD9EMDpJ2X7JQUeQCXHXn8YDgHs+ZghoMbGVcZhct5JBesMZ33kfVNLrEa
tU6sDx/PkCOirdQbA2G7ZXbMZVXOhFrGrBwMtgKdSq7noiwSxVHiNXsBgsm3kU9iqe7pQ2s41tc6
jS/uAB8xDtqLspinRGFkyd1v5C5ogDxxh/KG4/solzbZy/KTmWwCLg9Lt+yK4RYxplNtRkRtcKl0
zhJOCTkY5IIuB3XJPJro0Z1WkXgwcoFjGEeItghHWH7SRtG5GYr+sdO38tkqdprcYWvna1cPO2RY
vnz0tnZINHEvwcDUGpeFhzkgP8reGkz8M3JFntibg80MsTzGBXdSrqQTpYHaKX7CHb8CNzYpj7I9
o4T+WlZwAWR4v3BTRHAgBQKpqWek/ZwJ5KFRLlTUJhDPuXz29CXFmSM3Xr7JZcrdgwM0ggCojZwe
eNtPujqAAuT6YC2+fPsG+2uJAhDWTDbkmATKj+smWu2LgRZDvlEt+FfFn6fxItulYBwMhY+sW/uk
wS5WGbZ/6Em5jRnjPVArpoHhxkhAbvBh5FjHenAkIe2+qQkwMoZVo8QPTe/ddQPqPW7lcktfPGen
ZC9ydn98N83dA81+xBTwIez49b6VMqWXK5gcl/L5FS41JgttNpgcdFJYiJxNLm7xXN4NDfi6EL9R
ic0DsSILUsWsEDcwKubEFGUSIqrDnCVHTfmq8KIlJ1BkqEfHMa4EhF8/TjCdaiZBEF/oG3ErDWuT
vS37VO7tGXg3iEIzB7oc5LKLdQbusq00h8sbe6WkoJE9xFCTdF8dXxEHv3wlTXH2CVA7ebDcyWcZ
x/fHwbOPKo3hSUsQY0xHJQNyo566MXmYuN7JSxZe7csFVq4j7WBAVL9+XFq4zsom79kQHaIAOacX
yH6uQnQONUlleZfo/5J3HstxnFmbvpW+gWSkN5tZlDdAVQFFgCA3GSQApvc+r/5/DiR1kxRFhaYX
MxOzEUNkVaX78nzHvAYd4iK4mVLjhPKU3IcBP5fWvpFrDRK8dtV9Pmi38lJFTn/qSgf/dBaZgAZd
NXwvS0DOWJaE3IWph6jD6xIxXQ6s5uRYLlsMWunqViOEwcLYevN4yJrwvWz/8gyJLzsjv5N7ECf1
MWYmTj1FtkvvyjTO4H7QUSZ/K7kfnPIAgCO04gu12MlENBodgcks6BAycr8okXebgYzrVBoBIa1v
g3fAYTPu2UZnGiKKC0JVP/ZTfvF4CS3U2zJcuyTFlVU8ZXCtbK6sIF60V4FBmwh0mC2uLwB9udEM
T9+CtjI/GuiUC3pNguPb24xoVYoy9GhOd0mL2nJf3DLMuDEPbE6qqWwt2rCpScLcd+9ldUu0Fryk
WiinHg8HMMYSiA0cpAPPX7FM8MhoN4JJEPxJzeOJSMoyUIJSuqGPCO2BRKC1eAiymYER7MLpYnwc
MkA8/Wvtu3v5ixS4kSCqQ50MHyypQD81hF2SXtvKiciJTc2NGlkH8oAbOflY0y9xktwiwAFYo1uO
vDaKy27BSy1Fgl2CcHNJSoeH3Mj3jaKBg55O8k9C+rOq90VH21xJbgSdiinFW7Ar7fmIKe3J8zra
0GKqSPQFMCjgP80hKWedgbI/jaDXLXj5glN1w+Haw4mXisFXAX7F4oEQrOCBbhVJnrTk4lbsFthG
yW9TYu7FApO7JRsRdq338jVZoT4JnFQV5d5lfpAa4yHsZ2yQDCBCJMjytpiEDgfDL6HkCYBSYJHO
jFIeq2Os7HPIBN5y36hjkhv4VIZN0dCcZt1jd5yp8U7Qa45lLeMGPz6iJvvzSeBkRZNcqpZ6LWLM
hoOcMtVbqz5KASLYMjWKLwkvwECZp4a81oCFk7xYR4CBJPbN3haJkLfdxWnKhW5Pmz8CsQSXt8VU
TPeyoNIJPKH5KJG+FUdRnUSBMCMrfgrHmwiG2dE00otkRAM0z05vMNkETwbsLOoS4GrztlCf8D1H
BgtcJFm1pMeZH5Fd32lGy1wheQMJtzo2kNb7JsgP80ppKc7lrSL2dWYK2OCoArOiFWg7m4aWuQME
TB1ZKbzrKvHNM+RdP8qp68Oqi/WD1JYS7iT+6B5IwFTBzBn8JrHWi/pLsVCuyegK5v5WqAdSH0og
kXikzNPdnDMBw/dCdgDZWeVIUtRMxXSE6yPph2wIkh62GBvj4nxrYiaD6Xu5iSMA/gA6VlH9GVRR
sUwMvF9QuvEg11kL0jK0TGymBk3/pVDih6Evb+wwF4clHMe9ifcpnJkNBWhYJSOd4jo3F4BEjpGD
dnVTj8NC84MtoAb0vu0e0bmgwKP54NCmiAsPq+XeU9f26C/7NgIvgnFuP0X+3qiaYjnWLVZx3jm4
aDpY2Plim5OBcB+yTlrlj2urQe1x7DsIXxdU5M1zbXk7UCkB3MgPtINw9SheCreWh82yH7yznTUv
AAiR64iCi5um1sZukEwOOXTQCUoKKd6NMuFPm+kTeoDDPMLXgIWrVwhS6ilieYoShetWU46+gjjN
YDrnvm/pLCAmb+YvIDzaZVtG69DWnMUc+Wf4jbglRpe4r5ikcmhDZYCZQmBZltTfZtKCUMSaq65Q
cJ5ptmwaNcFAVhWnDvg6qJO79qIqg9d0aNV9WkTXkNxzAYUQc7IB/Q20VfKt6qjD0iRMWLaN1p7Z
xgtDs5+adHjUKvx4TJP9ZMQHuDWNZh3MQw/tBlnGKkv6XRFenBC4d+Mme730v7JFPNLQwjUuQIBv
VvsrClaL1gDowXoBr1OxnaHH2BKwG3x1erNQ0dhxNlWdxDd+H7yvTGBYnR29hgCabH3w79E2PhQ5
RDo/VPdx3iB+hKbbGrv3U1lXd1U1DYvCGD5O1KZJlmeLtpgZpjF1TjH48ywMjQpMbZKqPmgkTIWi
f05smlJK/Vzv9DixkJKy1nGI1p3vOvkaHSma336KfTwd8rrgphewROhWdPvW+aQaL9V8QseLV9C6
6ZJiownTsULdlb3TSA1soYCkGXACMNO1Q32DEOTJHKyTRZsm1tK3xlcHWFvaVUpLlkO5GFAUtESN
fEDqJopRnM6O9jCewoHpV4UFBRtSQMcl12vifU4bIEdOoT57A/xAaBRsG5gzWJm9cGEmTHF9yoQS
QZ0gMMRRmwGkMpS0dcS78mNSk2vR1RDYZOXFtzmOO1pr7lR/vC3s/DizkwRqfMlpJhiDv5ryHjXh
WyvLmMEBd++Ms9B45aOCLjW7+SJYSYP9TNPuEMDiee7NRD0Kq1d4zh3soDLQz4NPqTuxKU5QVUDF
Rz4G4LTgZDMO5/oUDDPCj8x3BigT7Bh9rl6koycYQI9Cpzch7nOtWVHPIBN9nJPcG6f+LABFQQPK
xQqCt+TC+RzquluoXrZnHOVbVUyYrZSrAG3lk1QSCztXdjYhf3Sno9GSYbIfIRAJk0g723mz8jET
7CoF1AQtjd/KiFPKza8ph2ic3UbGCbThNgfM2aHw23MSXSXqcP7GIFILIlGgh3nj4XuQHVAIvQkw
79SwqvE795a6KB0OcjKtE9xPJNICg0xUgb4ecmJ1iu0GsJFTnqLWY/Kk6RmFmDQMgkV1e5DmIQ4M
gDviGDg3l+668W3Rwy/jwwOKBaX1PjWdU9MDvG+xO02Hq09SqeTlMccuLe20bRb5h/wk8Fv0fcnE
lLugjy8CyXVJRcuguy/2hZ/cyIVo1NOREIoBr5JSAzF7awkIcFS2bgfqlI2CrVU1b1hfVERvTGpm
6QTJ3i0VpJTuIhAgrYSCRUJ6cUJnKI9PM2hgWS4JEvGz3ywRCTu9QWWl3i3Lo1yfho0bJC0AFsZa
wLlDf6hmfY8Y4huqVlYZhtPHZkLibjLwcMLXKVSuo+le3TY/2szyUFlDizE91FkKlJ2Cf2pOecM9
5tomRNF1LD1k6eOdDez/Vp8ZYrbj25skb06djgtkbXfyLstZ6UZ8cQuFufbD28phlw2RucKO2dPb
B4/GSqR4h+YNcuzPFsU49BwOJTFB7mGK4Hc8Y4Bek5/RFq0N+I5C/qdlIZBlgS4rUXkUyLK8dtqA
IxHxT1/HqPCnI7W+00L1IGuM8eGR45K6Gea0FSqAgKCLUcXE5Na2n4MJqOMMHYNsR/dZKb+/Cuy+
GJSjiuxM0Aero5ybHE9+CdW0dR8hl86x0TW/sSnvDPTMZgxHZJGElC6yNNRBPQqjP3bGfU873Izo
cRMPDagO0vTpE/9uQFy/rkIsyB1acPapc81zSVNCGDr4N1wEmDzl063+EkzlzhrvJRdUlf4uyyEH
+M5NPLFoqLItEMFvBVZrffbxuhpp5kuT02ovyOSZ/Y2rvDgwRt6aeyy6tH01qmkfDzaq48veX/dJ
tg9n9xpNJppa6cLuUbbqQIWQS9UWLBP434Gy9grjRhav2lZHUR0YhfmIiqltuWuFGlyWa0+6Kzmt
qDZ4CawUvmP6TMLbW+TXEWLvpo2DlO/w2ej6YV2pIFQbW9lExBdDUctlZvXclgjZsE6zriIS0PT9
izaVwYqbXi7Nne8nSGLHAzIYyhCu2C7wBK5XIP+wNp2Z3/RVc8g6o1waRnetw0pnBUdbIwyZZGH4
0bftoi/GdBE8tcbYHKPnnLpxaxdNvbDyyl43fegDpKn2HROxBDkZsPGYmBTx9LFu8qMDFd+waWqr
CcgWOtu3rcO8ri4+9Kk4DWftNVKRKqoClAR6+GlFXYr05GihjDDSbDDI+pD3ffX7SKSVJQdEDG4p
+u0a4girpA7ws9UwVxyQ95AGRx0xlZrkirOG7+IbuzQrWHj45+hvZ0L5vMDfGSVof0jJODmMgbIx
GKL+7FdIUXtWszV6XMgBzExjaW2FJGtVyOcVGUdzAo6L97XVIQle1BFPiBmXHLbBQFdzHSCpuywD
fte6gJkT0K9Doh1LsWYx1Vpfvz22WZ5SbzvkHUCDxgEwhcljGGqBHpcjxGMlW6Mf/wolE5h5ZSwd
tPE2evGsmxHAA3TEeQIBzjkezhQpp5Tb4cc+669vSwOnGjKkWTnXs3nNdedx0EzQ6Trf6vXuM2LT
A42PtyXljhNtVLQo0P/FwqJG0LN+hBGy1nVVBW7PEni7Xd44Kb9dZ+DTwYVd3ZlBsS6ZqOHHeHi7
3UlU67jSjB9xxUnF1VpZlD0POgMSCQ76zd7G/zoX/WuBjuICe6uFBbPw7ZSrKjyS0vpLz6ZfWXRp
AAPZV5eJZTzV7QA625geAw+tRtfkRF2zwcUOk7F82r+d2uwM+jqqeehKrjxj32QbF42wns2xVA7Z
0kbJfS3DWYiLp6CJKqDX/OxUsY2p3YviJP6uMapl7JrgbOLwrhRMdmaSG2o99h1vR4kZjibG/GpO
bIiAHDHmBnTcRh8nd7g6Mx1N7SEeeSUbhyiruvmmjPpjMHXbKCyeknB4rRqbi+InFHDqyogFqcUa
1ZBd4N2jlxaWmFX2fYhj6mfL5430P5kjokfy3bBycH5uNWZ2GIYhF73ojSpajtF074d2hq3tTGgf
xpnimQodY69cnZWF0w7X1Gb9eQ4vxjRgmDWil6hkeLH0ocuyMy17gYHF+u2dcBNHXUYD9NAYYcuw
XpkBs3SEJoJVBI9rUU7j66AUX7RERUNYJQbJi1nNRrOirmwha832ykktpjroXvYRioEVHXA8LeYt
ksL4pvpA06IkRSVkWoZe0TAsM1gqCfR70/Q+eCGILMT/tyR31irKcBRzTBRam8y8zWYQ3rYb3St1
Pi27CzLW+C0L4zrXMfpCpzlQqqM8ZlxpXmFuvdIKwli9xBVcQbmahbfW7eKLX7NUMfgKq7HZV2Ay
w0bBejTXycpbhlF2fnJSfOwMLHNT71bPdWTKm3mv1ziMjD20eRguAIJTxuQoTdlRh3R3My3rAWOV
EaGeLsJSPLZ00Dph1K6sWOghaGRkqgpOr8bkOzIQh0UbNgmwQClViJlVjMVw2PKjXat8sBv4lzk6
TQo6LNwi4kyQ9g+1NWHjDmrYzOxm5WjqJzQ4n13cbDd5TgcsUgELDTynHF1SNB1KsUlrRiQiC7dp
GInY3QIHVHZtzX/0LWdYtNQjLLdoWNQE7LwH8hkbGhI5CMog4IYK6BQ8ppDNmG61N9OAOaPnzl8H
J66hXJQUOT1ikFmOsqQF2B5DtPZL6CKNDnLKL2344uOnWIkSYG3IYc/p16oLsaItbLTQ0STxbtoG
D9Ii96u1fjJrZMLjtFu2DfAqPzcxc3Lje1cXpsFAaTbEX5JRucPaLTDp8JRUmwhZL4vQ/aSlcO8x
qsdGyw0/WUp7TCOmt3g4Lqw5rtdmniRLD5HOzrt4Lxp+p0s9LzdlM27QKjjoDXso6UKy6LXuyeSJ
4js0Gvb7MAkIK7hxekwhU3d+UsBl7Eutou8CeQVvloOhoKvbKc+JivJqCSRZdemGhzmi5DBUdg0N
+dAiY/X0By/OtGWh4X2UZahATcjjdaj7WpSaPsBlQ1rbuQvcG6EBPXYgzObjHjTIe3dATzRWvDvb
DY/ODNKlsNFszwCgpF6y69xyneSszHp2VmHGHAJg7trA/oF05slT4QbilN4leokkN8lIkK0J4bhV
M1weHe2xHu+UFq6KJovIMxdmWuxK2zkmIXYR8EavjUlrIqYcsrOciSACDDUocX2iE4COjxpD+daN
V7d2tlSI9YisdwoKkhx5VUTRzhz7nYN60jiX26GsvuRFta7SXKEvYQsZuC4Xc0XLOyjp4pbQgJjh
OQHKP6wLpJqRna7Hp8lGhwlt6U09+ffoRT8ajQ70u9hN8fuunj/qU3Qum4MWhTh3kbhMQV8y6Epx
We+7o9va6BFMylpHo7/OXwI4xL5eTwtH2bQuJ2ARJgK0BDDEbHcd99+yA6QssD1V3A+R9YilO12P
uF/T7FiFQfUBE2p6BB1ybfQ/oNYONVL0Vr7sdQ0jSl8n7rIaf43++RMVQQWf5amawwwdTYsfhfuG
uVGDwUc/r8+mk2mw90iupGn1Vfb/Wf7n1wcUTNN30pIc0ENcxULNBVlE/QfoVaXXzgAqK9tmPV2i
sOyuqusfo8bDBeW10HBfqMOPAX4LfyPGaP5JY1NVoXCg5elaaM8gM/M95sskZ4o1RdTGja6gUiIG
R9mzUYaPrkH2agDvym2I6qKIG0r+ZDpgMzOcSeS2BBCvvCo80Em5KhYBMRLIUliOp3S8mSM8F+IV
VA9w6PMOP3Ol5V+9if9UwwTLidkE+ansIt3A5fXsUA1NYnwSsQqz+ukVQZlnBgAVGVLryC44nWot
++hH6HUnFq+qiv+kigz73zyOn90VQHcW6DOD7poq//4N9Cu1RwvB70y4BgyvWANKO57QIv8N8/br
R/+TtYbSlGoAknZNtHpEy/GbY0WOGxYxk8UtLiTXtO4OsLIwMQDtNtEYI5H79eH+LEoJkFA3dNPU
dBu835t25DfHCybLVDDBgTRgjK9hOL3K46rU8DxA75MEtYl7RMoZ98ea+78hFPXfSEB9qwD1v/4f
go6aMJt4pX/B5XrNP+fBt2Sw37/yB25UfWdZHuqDKnhE2xAFpv/gRjXmj7YFp8sgQ0HalAG3yEBZ
73ijLVflrQaE78ir/Ttu1HrH+Mk0ePWRk7VU3TP+CW70Tff22+AFAJWXREfj0qFiAdLz/Qoe28FX
GWdU2wrMlF61d9pMeoWieVdmT0nbbg0/3+RAEOXNT2xjJ58BorYpPOcY5dkhAx5D4gQXiu8q/bUf
i+ea30qwKEIpbmcExoOaWbt4zJ+7PvmbGPgnwCnn7+iqZZkIVmn6G8T32zfQRKXK09CU2wY4/c7R
V++pyKG06vF6BEeZwoav8+E28r+MYfW5i7vtN0/6J4BX/U8Sv3ICyMM6YHyh0cHE+/4G1kU4WEBs
8aKha907OOFo0SZC2VQB8x/pxg7jjaNblPtUV85pBHuLGytUU22wj0SWowfgLNN9WKUlUqj4Y+IE
p3c4uhivvQMhFDMvzMS33eQ/oRD1KajoXiM2s2Q7wstYM6C2FMmTgiZrjlFO6DRnrbUehsZ58MD9
LOTnNVQWpt49OjU4xoLnGW67Sj/0YX9XDeZOJJGtAJk+hgejS+ZYKXtt7La121NEcgDdcY9JN922
afbV1KwHz2zvWoGnbUkkzyS7Hcm9ayyjNn+eTJRSyu4cqldPi9eN0m5lmXhKd06L8Zo00+2rn0Mr
sLpzBuQwMYvD7FqfxgaSuOkfAxW9lHHthtFurmxArN1dq5o7dt5jy2+19rDVnGglFq1ujA+mXz0b
rdbRDAkOIdwLhT9pea6xCSCFzw5t2G0d13loLPOhl1v/QJb1kZri68iIvvLabcBDSufsEGJonmN+
ouLl7lIWJrcNXSEY/cuY98CCbJEFOJAwZ6y7rcsTrO1ymQboLbDK1CJeJ3D9wK00nK4C1aDmo+6U
IuBiokOKzGTJPvlRvgQY+OCrzTmpEf73MD5KB2QlqULhYngIkZUWfa4p38SMwacx3dT+BGoke3bc
4VNRxU/0nBnM+/qDG+eP0rettfacpOZDrcYIIqva1UThgFsGJKbAMtPwyFsLdGoHGExBU9+VTO2W
wih23eF19P37mE5oYtM1TldAyna93dzZCDaFObdHiMr9Tc6Yo+yso5wn3ZeD9P9LfboFiXZsYKNZ
lb+JQvPBc6ulrhTPswZYrd07hIbGxPNVxRinciF8Ocd4iL/WCnPPsX3uSvdIPoveaXB07HhNsXDX
pxoAFPdo1+UzeLCnCYuK+jZv23Net2ccfo+VlvAe8U08YboO2gtzYrdNH4NZ2+cu3h+hmERm47V2
tQeSs104l0+/fvN/GnkA7/PGey5C0Z7kBt/sxYWdhObkMFqa6/7O6wucUaplictjVpVLuZEljCIF
c1SEkSkImy3z7b+LfmwQ36WeEnyg91qaTmWkG84P54DbgjGkYVBv5fgW6NU+G866OiN2BUWK+svO
i4M8yM4xH2TV6X11N4BBTdP5b9IuTbS/f9hJvjuXH4QGE0AYOA9Bo2mD4aw001UD+z4kT4Zdn+VV
k3UXdPUd8OeD5gSrmsiTY4H668fC5vjn83A1HeF7dlSIFT8KHtbZCF+g6aut282fEetV503gU6ny
bqHVfmsxIMmj7iS6eiHDxRmMpOjo1a1xrDxvHRU4Z/fGWXBkSdgcBbwj3+mSYJPgD53lzkkwMprz
UOnWRiNwTyZ/mv61njCgSjaGvjQUZ6/TGU/a15A+uUjS2fTNHeWlpItefIEniFTiSoQCRQev92X6
huKUDxKc+gsM6DLSULHBTZb9QaAVzqnnVYyto5G4e8FdCU6tapQ33I8gGlwDXAc9fMEdCEJJcZ1F
ohQbgZTkSXWLndfFBO0qAATBPhYDeC2QwPJ5+f+aKtP3+40AogQJ6HvpXoDYSmocfRvlZJkN8FvK
F6vSL/ItVCiWLd1W+RU5ooNOzmj5dwLs1URpzXRWwANueh/Ro2nCOhAlIBUEigEZsj/MIAY7OVH9
NxAqrj/ruMXe24Ici8iNgCbCsjq2YVRgGeeeBKtbWwBKmq3T6DsVe2D5SUGSh+N0+Q1Zod7qIs6S
cRU2xrCLIQ9PAk2zKzyc6hCxs51c4R9XLSh1waAE6PMHVgocCBg6Gryx5yh7xWsWlYeFJaT8RerS
Smc2Rxe7hq0eydivrjU6I5DbLeY23kkfwLaCPY6n/BSgnsSEctDeMMIC+ZlNa9V4yjWfpkVrh3cu
ICvMR3dpTR8hVV/iStvjkzB5xOkQcAUyM1mwq7/AhBucYZ/SbkjSbNdAs8bJ/cMY2CyP7E6fgi+1
COh01VOWjQdzUm4Bl7x0ro5s8vxB5iV1+FKUCMVp/WbSxg/V9DQp+hdV9Q+2qqyTKA0gl/jPerf3
0vKjY8DQ99L4S4yhWGIh35wNL1alvowWfd7FFGkfAjWEhWHTtoK510T+ZdK+uIWLkPHs5LQ7GhzL
MyiCwz5vg3EhhbfbjyfsWIEjOosh+YhC3xbk2Db0zGPltwfykMe6Gs8DjkqdH24bnnAH/COMq12j
Y1LGsKA327NMNOpuBGTikF3duzOa6cN4tmTAm3nrfGgO9DthbqqHcey+tHV3n0XdVW+g7zTlLjXs
rXibMsh/wOZw77QJWyQTI7uiqe2u5VBj+tHDEinQcFjsl6Glr6Kg3TDjJop6y7IfzzFeRE0IR6ap
1y3EFwAoS6vXt63x2nbeKsGCuAygT1Iwq8Ye5NrX1qcPrnlrJzNXeYN7j5WBYPSBBNY7NaPJM9cr
o0mX1I1rzQT3BOc7i7e1pe8jV9umQcFwtcQ4FMXRytgOlfY5HspzA2rOCG4iZbz04XCHV+kupO8w
VcpyxDQoNw91kh3DltknPmlW4AKF9dfyZ634mzQ3kEpblYZBrx8D8rQ/WAE+um7qfwh5AxFMomVd
g0xLdlb3qZvctZ9NS1cvdhoiZUE6LSNvXCqzjXVsvSuNeldXQlHCHqBu18P86gfRTRRqt5EzXt28
fhlSyvG7mClqGN7WDVPyxMcIaWAIg/EPEBGq96VR4bIwhdve5Jkpxq2aho+WrTOGMW+8Wuu2hoe7
oJEcrA60Spkd5XpoWK/zEpF197dbkEZf5V66XrcR5rfbPCEatnQmDG714ZQ6eCeBdIBCdjPkwXbo
ZhzHzvKcGyDaPsm0F8fbPuesgv7Qx8MdFKwd93kZueO5dhVc7LjPdLOAHdX9uEzndUsFpLjKsaaf
rcGKGDLgUSxnelGLwnPXVaBc3CFm2lfunPRqtodiik9dkxzbRAUcHwLb1fdBjuPBFN4kY3gzYGap
+MOqD9WTEvYrOzIXLeJ1djucLSYFQcwyQeoSxMcK48q3nfQfqbj8VZn+XS3/3zQF/i+kimp08CzW
0zd5x5+koTevL7BF03+9f615mkU9/av4+q9jh2XPv266rOzqb7sB//nBPxoCaLnYBv0AV2p+w6Hm
/qMhoL2zdfoEqkFz57fc5feGgPGOvo/tkuwxy4FlqnJ+v3cEjHeqbkgj0IFdib+P/Y86Apr7p34m
QjZ0M2k60EaF6fpDS2CKdWOqgxluthM/2dgnZ9Fwq1AXxi+UNwN8x+xpwC1+7L17vM2IhvFTWYdX
FbGSwgNnNaWWzzQ13E/0GbdtET7GCmP1LAdFP46rKrbORhZe9ap6j2HmEnNv2sP8RWfkWKxm89LP
UGHMlq6qHYOueU685IkEfJum5npyyrN8Tkf+qoj7eFGjlgE+cz8UF8W2oQ9mTxnObSjfoGKhvchv
lAZ7RQW3xAG5VCZXMjrd1nG84rfkuJSOm9bs7tupx+s6fco5jo93Mq4BeIz2awqAbWqXbBT62tam
ZZlX+E1G7UFLamrj+IlN8opV01ORzpQdi9me15mGzZuNPalyH3nDg9Y0V91qvjZTf5+Z7EMNFsvl
pH5gLnMNETApC2SrYAPI8ebmPjXdhQ8nwAWeZWA4r3a7uZ5fytyTQcgVvcCnsTbWg8GWWj8AMt/1
n5VmvENj7LZDexZxG5B4PCi6IMrC9J0tguPrBuJKlW9dpzthBrlWfO5tSRmHc3c3dDeJozyX3nro
uxslsp7gKiDKg/BGBlwr456EmbJt4hG+feYdor4mGCF53OMAIOK03YzjZds8R/l4RVr2bCcwjJT5
/WSex/jkYbdKE4wNg0qT+x4xlJA/5VwcFfeDe7aDHbPCD3KNDuOUuejuA0N5hnlxCJKly8OLLcRP
LJ4oLu2wPJVLrFSb0KufFZPCNrMQjTSK9644ZrbmajbsL34HJVW1NpLRzywzNWX6l1YY3vIQnHlY
tyBFNAv0ggeD558H0P8vlfV/C3gWBeCvmqZ1GjV/DpPyrT/CJKx6KPVAZG1Lxc3sO769ptPfNx2M
tQjVRKjfw6T9ztFojsPBN/mqOJ39O0za73S+QCPWFTcuQpz9jxqn1p9qbzqm9PvoOqLjr1JqUod+
U//rdj34eUNHMQCpxLr040McWfsoSHf5DXrhuze2jmfAKH3qxvQWfeaLpuUXoeiocDpWAlkXYPyg
gWPGQdjR26VaDQhwQz6yUMDoTpb/GXlhsggXgjiAsMB4w6ULHU3w58Jszk4RYLVC9/Y5hBYfglJ6
GeG/FFW2l+8JPj2JYVgI8nCI1ipe7fh+GCUEDLBlXNexBZrpNd6p69oboRML00svPN4Le+2Cr0zQ
GyrwbMfjhhFgsxqgSKvqXooaoUVgKvB2NpOrLs1Dg9W7nENjKVvq2MNsYTQlPEjw9MJhKm1hWToI
gVs4jMyQ5l1I49pFaClOHNyKyIpewcnQbuOOOBULKzR8L+Tt1CX34+eE3uGkS6+cbiqtPAjrUn5d
/lrYSMIGEtITPvALpbGwWq1uwRqd3oTLEVkt1frggL3tYeT2eyncIkCH8q9CcjCi+vgpis2TlJyl
8MNhMMqHpPhNkFHv3QzZH/9hzlxvUY5IsRv+fEjbkhMnVOlZkQMVz7qlldbKFjn5Fy/A0JZRW78r
pwm9A+Q9mSSiLVLPFp2bCtsZ6MRsgQViQcQiWIQD8JO53avoI0V+uDbCdge5gP4cljYsDp/SvkZ2
E7OWScdC2syDtd0jJ19GlgMOfZxXxhAcy9mH2+3WtGHVRF/MKSz0Xh/P5Vyouzm2/C08/BuritAc
1B2kE/MMuEV12xJva/jQEbZ1MK4G8CWAR8MYdQAt53iDERurIO/P2UDrzokztgZ9PNp4lPWDP62a
EFwstqrYawG78ez61gw6+iSJ666jtLZo8CZbU4lh9qZjQViPxmWvqcitpkWFE4SGjEtn0TC8o4fV
rdqCAeZcJXdhZX6OSzKMnsMCSl2CDF5PVru2avUUGDMNTqzL0AW3/dXoFHgRi60rFqMIn9Hk7TsH
ypz3MdHRT8Afc2TkOW8w8brTMUJHXp6qSQH+odOndnAQxrrgdVQB980AcSqQ1RWaR6oRXXrFfHVc
HB6sHiZb82HWkKkaHNzIw9E8hH6IAFv84Z/vJv9Npv1dyv5Xef3/uXT8uejyVkxfgqj4zmtFs2nw
/fU+IjaZE06w3+0k8pXfNxHNe6c7mmE6gALInk2i+G+5tue9k+GwozqSi2NSycbz+ybisO9olqaq
2FfSGtek1fl7rq2+o9uqo/Eic36dLzOZ+8Oi5vdxEe423OvgtfjZ+Ehy6f80TRUdlxfSeReXl+82
j7x3wnROfANVtiLaAc51KkwXlOzembrh2CIdHlG968oHKlNzF6imcW+V8NLnwNXuxlkBBOy09Y0S
o16cDhVqppmRjYQFI462nakWQD305M6fY6jght1Na3gngH9sXiPcpqI2glkZjqtvbv1PLseQYdfP
LueHvdDLGs8yzc7cu16G72BHq1qT5q/bL7NsDl6UoQTfZJd+m2GBFsQ7wyvHdZaZgJwq4vGKHnoE
/DzsylfAMO7jnNlVt+iqMcZ3Lm4xokL5Pb31M0v/OCgucud+lF6dtkhIwLV0G+LDZi+Ncsw+49kc
NatC6cJzPnbJl4Sp1R1mz2jjh4lz+PUVv+nq/OyKKce+3f2HoW3U2YqtfRJ6KUoo7tyCPc0zuFhK
7j5kfowaJS2xh9FuSqZ5VuNecgu/zswvwZT9+iz+ahX9MHscrbytBreY94YxKxeACtrHymv8p36s
yPp/fYzvYRX/Wak/QBx8pRwtu8EDfQ6M8Zn2Z/4lYnhzdSYrPHpFNKbLXx9I+77+/PeRRMj021ua
Q3CN4h7kLLj/FN2wTDTpaj0aD2XcGRlglEG5Q8nZeEwyBS6fVQfqg+tVdPL6zv0yMM7cuRg1MBVt
TS+GFKd32UJRm2ltmmr7oVdEk1GlbfX+12csL+tP1oD6w8SjwG/ODCL68nNkbVGH2oAEu/z6p//i
rqsy5PgmuezqocbudW63+fRBsT+H2rweVG+Rte761weQc/zZuf+AkklayAnD0LXbRn/vd2hhJq9p
d7HL8YgWiorC5a8P81fXISv3m+vwwgqosFG1W79i2BinIKZvPeDcRkFE/3fU/0no+YtXQP0hkDrm
FDShzQFs6OM+yikhOeWU139zm/7q538MbHZqmmZWtHDGsa0TUL6BESjCLr8++7+6PT9EkUQfkcFy
h3arMEYCd20H9SqZ4rWLxOqvj/BXF/BDiIC6F2UeSfPWq4y7uZwxPswewZTtf/3zsh5/tox+iA5N
6bZzXoTtdsRPr+AR1MgVaB5SCfGGocTfRNufXwSdrv/h7My64+S9rP+JWEtMAm6BKqo8xLHjeMiN
VgYHEBIIEJM+fe/K+3a3wz9UrfatnzxQgHQknXP2b/89iuoZJVzuYjawqQxfat3YV5rW0cPc1vnv
8w/y77mMQubft5gHh9gMW+5MQ5BdxL7XRt/daJIXPvTW5VfzWfDRplOEYSqXiALc2YGW0trNhY/8
72EURKe/v5tldRQKz4bwNJuC6xESiRYW0AqzrObV/vzr2foCp7+/u0MvPNmPSiFczCSlQ7+TvPls
vPbL+ctvvZ7T399fnkLZIWYOjrDTf5HKR9V2vPDLty69msFIBtXTWMNnE6ZBu67Cqdb0F177v2No
EK1mr7HK0e211FlVTcszk5V9YLjDE2lrDrMNdF5rAh+UPGrGC4S7rYdZzeaOLw0U3phuyPqh5AjF
weJdeJitL7yayd5gTzn48ghF0CEv0C1B7x3bRZme/8LOxk//k3V+94lHE3iOiro+A0LqyB34FqT1
r/oVmNLdHHspGkeT4Yb9BFEKUGLixOFepoDwxEFKd+d/wsYTnjb87weZVLAhgwIGyOvCe+ZW/xpg
9xlEc3b+8huTMFxN8aVAljXUCpF25PMelp4cZmZhvi9h85QEAdCn5++z9SJXk507I8S9DcN9Fjhp
oNMVKqfWdi8s2P8O6Miv/f2Sinqi0oswDHqAV1TPk8l+CsspLX2aoJPvY49werR3Y4FFeWgWJ8KX
OHWXd7r+FnXT/yeebp6ttt7PasKruhSy1Xg/M1QXY88OUOp+LJaEqwlfoGeksFXbZ3k3wT+Eompo
obfjwgzc+uGryW0PhbugWxOYKnQ4ARiZ1qq8cOmtsbma3HMDjqUPC0F4PhskGb0aOOQeLS4luNvT
x8ZlsFqki2kQS9OgOYNEY9KEedq37Pr8eNn4+cFq5vY5XIFHyN4zFEJR3EZ3AM2BDSE7aeUXgsPW
LVazt+19pzbzfHLObGLkqRI9feXoMWj7C8+wMbGC043fjfl2aBqP1fi6gIA6AkUyHsToS+nN79rJ
P/aZT4XF9/dohF8XRY8I17Eflg8zBvapOClhYQN4/kOskt//fUZDiv3vO1gydGcoU/qs9KB8A5CR
IVM3eTFq+MEVWdzoRmn4i2AkIPGnjCr2Y2s7v6uCe/Aiavmhb6ERQq6vTKkNLgHqYYC71Xbuvwzh
HL6i6WJI0KBGkN2V5ApWSvmcVKUKvi/TEn1BMyvZWzPlX0nfwNK07GPhV3CLtiNkcl1tpbnv+vsO
ctSszK3yquzDHFhrSwDueeoJMwbmAaE/62M16BIYaoghDKn9+7LoxrvcjVBrmub5Vyn8EM1DYQ8P
Bq6c4NHyrebGZT2/7WcLOZS2oP2TbmFb1kID+XT+9W5EgMD9++0SmH530Yg1Uuc+mij9lGCV/Nil
V6Grl7bsXIYppKLwgZYnFiC/MHVOo+s/zwD/4f3hGiTfp9PI5s1dQSOI5ZcE/sEf+92ryEVFzrQi
J3cEjCaAEYcfRUCyD12briLW4C5BFTiizwa76WDIAaFitcj/VwX8vy5DdBWzAl3PUCLh4MWh4vdO
SBGHfSzSnrKd76e5UQPrZQ2XXy9E81GwjBBXQ2Jw4XNuDEK6ClSFqcN6KDDFIWs6VPZw6KG1/tgL
P42gdzGwx8IWzSO2SAZesdSyEyef9+cvvTEI6SowFW41V41A1+sCtAqax+MObH4HZJ7zl9/I9yFl
/PdPt0bUaSDKwNIPRNDLOIoWKswuSIXVOui2FhDMmWWOi5lH8JPm4AZwnPFcAnHe+V+w9VlWE3ju
O26GkWN5bVkLY1AGiv/iigur09bVV3sP3qvaC8SCx6NAOqNWM4SX8npbX2Y1g7FwF0ujbQQ14Pfs
Bb4LfrdT6IM7/142Lr8mjpfDVPm1xJiSPtv3pnnuCvaTFOT2/OVPo/4fwe1Unn4/ZJkk1SAq7Ato
DbBl9SrnGW1XkIm7Fybz1u9fTeZqod3MWdNnhfRvi0AfWsN3pom+n//9Gx/WX81m2c8d2hvw+2do
MEEX7fiFF7N14dPzvJvLYWAbo08t5zZKgxpFQRAGLky2rUuf/v7u0gpFZQYMW49mk1tKRrBkl935
t7H1NVez2LYtVCJqD9gNFow7TUMr9Zde7ovARVXUFfnHzulrZSYlNlwlWnxU0NvHeM67x6KBbOf8
Q2zFIn81WeEErAbR5uBwGEN38Ov29yhysXQIWrhvYKOZAOO2gGvcltf22LmZV/bBgxeh0Hz+F2zs
Zf3VlFaz68nFlThOGPum9jXMc/IHVKW+IWN/4xXBhaC08bW81fpcukpNDcE6hwYsuBDCa6+oPy/Y
L0ZVf+FDnSwa/jW/vdX8zquhgwMhVjs9VRLaaX+BeWEzLztd+F1izU5xj75c8YOJvjpUnSQHzQGk
tCKYAnvGoK8Zxg/fl3DMrzWwfKkeQfswOUVqRkKnCWrgeG0gI7+B46C5KiN+Kfm0ETe8VdxYQu60
gcQPd8oKCIFr7IDjAS4i57/w1tVXYUM0QAygsNVnrPnRViY28yvy+BcuvvVdV6FjKYtKUzSSwBrG
3mFfuuOk/j4uwIk4Wl8IT1sPsIohdm7hhQRVn1U9hQlu/QXpLGSo23p3/gVtxChvFUlQUBJuCJZZ
1i04zAGCldGe/jp/7a33cxqr7+KfyFuQCBZMrzZvT+jMa1BBYOMoF8h8qy/n77H1+1cxxPMLv4Xu
aoSuoFCPI3pBk2VEE/f5q2/U8oK1MLpdIsm9JhyOLWjOu1BUMHMeLGBgSLS3F8/a01ZAT1OBVObO
ng18O7pcmobQ1FtOHlS2J+5HWoKR5c7QXQhCYwhpQEtglANmANjb+R+68RrcdYhBLTZs/WU4EnBt
9hIrT7wgel8Y6Btx0l0FF4YOMUqVcTBHAxdRzAJg2NLqbgp1kLRoQICSw9bOhSG5dbdVRJCOgriS
w4aUK3e+HVwLCON5UjfSpj5cJYIR7ZhTMH/sfINuur8G6VKUyuo4ag5oQguvnOHEbmSAu33su6xC
BENplY5o44P5tIZ3l5ic50lY04/zV996U6fR8G6CFQRqknqErqKQzd0y2Yea18dJFTdU2o815EPn
b7MRg9Ydgv5EAY8FyA2IrPpacvq7qq0vbTA8nL/81th1/n4KS42RKmsceYC2Ccmbs1x4O1vXXYUG
P1oalDxDJ5tx3jmQQL6GpQovxOWti6+2Dtpo0Jb7wc2kCdMG+Zw4KMCf+dAbWaM/Sjn5KK/hFCMb
dd1aVWqrDx4z1qpCbupOjX6Bhp1aO9gnDIH1xZNWCylOzz7481cTOHJmRvViegh1nE8TTh7wFlxo
ev7d/Gkt+sdJxllN2E5opizCXcA7YSBeIFN7GHILIDbeIpx6FskPA4plX9qWltnsQsxXWENzwrtZ
O8FqtgOLFqAbU7NLm4yNsXBq430/Dd2e1EAzCjfTZe+DktSDTlXo4/nn3Zh8f+pQ7+Z4DoVXEzm8
P8IKqSviIh+H+2Aw5Cn0SvH1/D024oiz2gS4OSB4sxV1x9ohImv9VjwQVzQPnrtMYCnTfAfJQPex
FfvPDvbdA/n2UruRzt0M4oyvsvH3YBlfuPTWc6xmfC+BJXdhLZKxguO45c1WQgxt4lnzV7cYfky2
Zrvzr2zrm6/mv+sYHwhnz8k8hUadEoiCWIfO/kMX/7MbefeKTG1N6FGFayTzFu/azBWQN8a51Auy
8dPt1WreLbQHHX1o4fbqw+S9SvyJXPjhpzn4j7lpr2Y+TMqcaFGgcOiuYjsoJ+hOyMA76MnSv9p8
tC4EgY0PfbKwez/jmKPN0mpotGcfOLNWQVSJnaCMpXAOwiKot9rAe53/GCtCxv/UCtY6osqbhHEq
kDGIrlpzaJyKuzHpwO6LYAQFhajXeGCly9wHV1UBZlE7QFC3vhqvwRgMX0ToV68VscLfDMZxiQy1
83koJLmTLfgOCyH6CpsQbL6lQLW6wrI9eCO43257BK3N+g1gswXUGXeinWW6+cmDjj8e0Sa9H6ec
PuWOD2/fKTJPqnWKjCyStRcefetznkbQu3GofCwMC4csvyw1BU/P+m07PtSZ9m/d59/Ov96t0biK
PXXnl6YoZpCtGyC0pgIsWYfB//L81f8M6n+NSOfvRximqAjBrWqOqGjTqwodtrvGtWq0t3f8BsDK
6iUq7Bq8aK2iZ0947E6MSMxbOTCJraLuI7oeRJBAsW6goW88vTPMn0TiybI9cFqTSw1OK/7A/w6z
VfAyk3DgWAUCDE40xwYOCI61HKIFcN7c2vPZ3wEh8RwAbS3RWzBWHC5W3UvUXlgCtj7DKp7pEtmA
QhdO5rYc3sO54dcRaokX0hMb83XdElmEdq8ticxHAKHt3qCp4DP0vd2Rtiy6R5dn8BXc2fr5/Dff
utkqvp2YQ9GI+XAUOGQ9s36qUuO3XlI2I0k9Vna7CGtddv5mpwPWP8bXusGRNGWhSmGbI68s71rB
ox7uzjPE22V+KvMF5qhZUYE8hAaXws75hXF9epZ/3XYVACFVcGBtYEO8goUa0oXayt8oG/RuXgII
0ReKjFlvBffTKLsLB6WT2+g/73naobyLBnzoSTSMFE80FfNO9b2+Rb+0/OKU4DLmQeujXE4ntpNq
hNFtOcAMRpnwm18tNYyrpjqDFRhL0exao8Ja0AdRjhIiYilf86m20TY4iyupmQXdoTMHAFj04mku
i/lpYZHzdGrfhbtR4Dd3tdUYONAFzc7nksHh0apuF53XfWw6xlC3o1Oi3aVJqanbK3ca/FsuWLQ/
/8U3ZgpZzdMRKJK84Dhqh0FpJwAXGWioF//CeDq9zH992NU8BGe26aGyGo4MgK10Aa31mYEHdXIQ
X/iFe/x78PzRlr3/kJNTOVEz9PAKh0oKIOLeI5+06qBLgf0DPIVdQPhMtCSycGDFcf6tbQXidYNr
YxUMarHRHNuR1T9Z3mqMXcdBp6VlfBJ7srC++RSyciCUSTaVg/PmuVV5SycDRB8A+B2+qR9mUT06
CYKJD5ItRVNApAh5HWyt0/M/dOsDrNYjrmAoN1J8XmoCONmZ6VaXHXLsC6T25++wsaqeFNDvX39B
BBD8aPU+tpNjA7TpBLe56+lvClhk4Jgr/8KT/Ds00XUrKBon3Tavh+HIbdifBZ0H7GnhAtxqCBDJ
OXyJvvk2WMyJXU32p9Aa4Bz7kSeEO/DfT8gkkM4NlsYjaex7PodfiSP2yvXg6wEd0/l7bA3iVQSM
pGznOS+GYwDHmiVxQaS9DgPNfWBNKmTYYDPpPYaK9SgXcbQk7c7f9t+zn0arIBhhN+jBY6jOqqJ4
GRGdUlIDen7+4ism03/vAaCC//vFRSwc3RzA/uPUuiCouNX1IBeLpoOTqyruek8caAdhHxvB5EXR
qgZQBuZPoq4hIBlbPV0Yon827P8ZhsDA+vuHDDwAsEzYdSaltnYQR9iHJQJRNgjB2+7nqdzPQ97t
+s7yUqBigxgMQHMYlQh2HZnBDppqP6sE9II9dEPPjnNSDk40uBDB/j1J6bpHMTdBQVUIobVTLXof
BrB0H0GRBv9Cjxdmz9YtVuMLY0boounIoamGOYv6ctxF6Gvbd0CufWwsrXsUDTB2nTaNzFAugFUS
CCb5cmEkbQzTE5HxfYwJRDdTC5ZE2cRuSjhkFV3/wR+9GhnhMCydmTyBpo2mO7b9DM/YyLgXBt7G
W1+3IrtoPkW3IPYK8FuGDY+rq7S2lj4GTudSBmwjgQQj77/fDbDfylnqcjxObHCeQ9Y7OhW1D2dD
2+qWFAbkPQxqPe9XmLvoFtW2nJ/oOMB3l0eNnTI+jQfgnyP4JQDHM186Z67gqP87+VdLv6jU5PcF
iroh+rHhRcKDIYb+zObAjkMmDPWnBJKHDUntcBgAu5P0wbQBh/ZSh8PGgrFuba77CqnBrliOUHpr
tzn02AOg5Jf07A4LcOYZFlto5jof6za+9LqLuR9ZPy+uZ0NDK4KD0b39qYZP7BFy1/xClDgtN/8I
Yus2V8r8Vo7lIjJw1iD+FUzBSixY3PIrFOHjwav9Dl5pg29feKSNIxwNVyOr8DrlSt6iZ89wWFZX
Y/CLAer/RGGWkLK64IeGzArQfQi1IZPm3VHMLofRhg8EPXIJgCECQnLh1/x7m0HD1XAyXhfmPsT9
mQW2PAOF2wXv34OqonK+n/+EWyN23So7wa3JFKwXGSGutYdL8IIsQcQnF2r4HJ4Zfh+Ft/7gTSBJ
N/UI90nh/PQ7z1xq9t/oxqfrjlqxoBUiqtWUebl+zR31MECAjlM7eqePdBRZ19Z37rQcA9XDmtLb
qdFLTDnsnSD/jRmcuI61awiDKtvdlYS0MQ2QdKmSAftLaxKAlFQXCgYbg3GNOEQkyQW1G5GNYE6l
fOqb65mA/gc0Cftl4ALzlURAwF6I/1s7iXWbbkncsQKMC58GHlI0UR5AJQCi5uwnR4/jHZBwlhuj
dGf/sjBof9iTDcwhFjgQWIAJH3b22HcXDv/uacT9Yx6u23lF6BWSE3/EkoE5F/NOtTSeGq9LBihi
D0Buwz5rHlMTDWkdmGyKXHSgAU5zmFprfEHS5ZcuXdiySVVCjku9KtVM8oTIDq0OQIS2e+xI+gPD
opGCnFGlEt1zO2bBrUaDDnrTRqp90tbMvkyFAbRH8TKPnQrh4MJc2whm63ZiBddNq1Gw/5i9zjoE
EuyMAVwAOHnxS02eG/vddU9tazke7TQZMunWLIVgtYG19eInZCRWFswgaw2QhD6Q1povjCFv47M5
f6+TYvQJ4PzAzla5/90NluClL6dL0omt6bAKlXAwQXW3C8aMSLe8quUQHC24NoLrI3tgjjm/9/pF
X0hdbD3JKhTOkvUuNK0ic5WzByAnNbz82HZo3Xsb1bIDIyEHQRg1f1v9LFEIOB9dN370uvGWe2U5
uz7RWQgqxA1xmJPM/WIurI0bI3bde+vBXmCySDVlCnnzA+/gGooewWFfgBB/4QE2Ruy6AbcjQx3O
rJjQ/tHLu7oQ1l44OZbg3hhzM2LhvSKwf0sEnaYLH3rrqU5/f5eisqzeVZoCrwx+yBCrNlBdLFoC
qEZdtg/nv8vGurru0BVTU8+Vxf4oLLtbjTrAbek3OYkDYFdhgzgDpnX+ThsNcmD0/P04vZ2zvB8g
zO5gM+/AkmIn0E+403U5w/umsJJwkXyPaucBtZCrUIF22F7an20NP+fvezM/slkUdDIj5UyOvtHe
jvDZ7M8/2tZLXE1/5k0QUAQzvH/0fFVazh6nza9WERw9Xd+dv8XWWFhN+tryS0rrERKhgEZZbUiU
Lh4FEJ53l1bZjadY9+zCJ76hTWTVWNNJF4+qvadzcei8yCTAGT+ff46tm5ym17sx3XACtXCBI9GA
k3TmLv2y92DbDfOtyXrwc7gEnb8P7CU2DgD+KVi/uxUyKVoyCNCR3ODtW66puZN27jZw9bWXfcFa
74ijU/N1MIs45Gg6uQIafbkqASiJFReAyeGc3Cf2pKdnoD9AoKE7y7a/gPO7n5nYs+lnBSy/gk2Y
4xRI9KJkN4roGpC5tK+GDEBbgEwO9ujszBwkoXDSCGBekC92ARQkjlD32EYcuq6/DVn4RPFvPBGl
oZ1fLZYCHbPOr3gOFN+IspwdfQ7KaecqP8ZJ/o262AYrxRLmK2QST9mUGm3c814pwDBnc6XsMgsK
cJLyMLaGFw4j3JyyMeZwLeYNgJbMqsC/eC0apEF8Ycdl/5VGKjUq+CUHclNXaMxTSF8TGNJMkCoB
5hbPzNp7C3nj9KvV5KfS01Ww2GgEGw/iJM46NdUIufP1gzCwEyM9ckkczSS6ba4dYx5DuBFJ49xB
kr5n3pVgP6Rrf4786dXr1U9gqEbsZEjdpTYcKcVvj/0qTRNzCmNBiePGAD/gyO6g9p9SD06SOc4d
TgUvgby7yYPhDWWDuD05VsGD0mcHAAx3jp9pB14v0WMPO2cWtqms7qvyxRoZ7MvuhOaPVeNlvali
5jwCGRXnHRoS1ZAs9msZGAwE0IZ7um/b+uiW2JGVNUx0Av+ILsOYYXsegtudi7epbtOlupckv4fK
cd+CcaHgAgw7HgDpwyTs5G4OPsOQ5moSFTYHMMga5h+uTWCo3R+ZOx9BhLpBh3zc5fB0emlAPaSi
yuAVGsu5jKfox1D/YkSnbW0e2jBIFMiphfvC+je7dVGlvdZOeaWmOxahp3mQXbrwYQ/Lz1nDGQ84
VubEjvkmnOqzW7zJ6ZvkDGPyDj5fcJ4prVTm8Jv1Imz1kCSmY7z4R9eGLU95smA1oEoHGoFguO9E
nbbsDUXrRJ8I2X4zArE7HSmGLCUYKDmsJxgvk4Y9At9YE37PsHBht45bqJgU4PBHw0EG82fq6HtT
gtwaNTdtyBJs3mncDOB5W5rvfdKkY98C+PyjwX+cwej2puJzFP7WQR/7k5MVjpWCS4VBDZ+GCC5H
yoaCGbm5skwtDt60N4AQlTl5uQdCOFMDytk0WkA/Y6/QkJ1AZPgf4L43hm8dduljaLAKkeHRRstu
z/M072rs4f089qxfRoV77NZ3RqMgrx7awE9AOTk0ne/hEIqkofL5tU0WnL4C+DQWgCj3cObyPsPB
YO+bOsmLRx3AQdD165vag3C3ad6Qioyt5dsQhHdE3TfVZx3WONsvdyow6TAZ+LqBzBgOKGvQWyZY
PBTHZsFg1eA15zVW0FcNAG/dmH3lDgehy52ZIHFWM5rcn+Fxdzcb82pPN3aJkI6e2wXMbdgxV8lc
gRGuX+pIfGdWDRcHJNHdCOg7APM6AFpGFLyMv2sbe9c5QYrkEGBG+ZVP/R82aJhFezKQ/BT4P0TE
4U4Lyd/4o1jgQGK5+7KyM5dLTFb5GICA7AxQlqPxq62KdCJ47aO3A+n0J1zZ4XwUdjFB96WQ8K9z
Yu1+VSxPiMLk8X/Q8tfsvBaOjj2KCpjC/9wy9Hngi5oKuDF/Zve+FeSwS2v3DP4eQQu/j+h1HMeE
hPx5zG87A4XgjOcN43GBV98IlwYa0UPh+Adk8tOKtAe/eQnt8nrOw8yXr8JBFcHu3gYjD3Qpr6bQ
haOhhIFdyK708gL6WSaKTOvmOp/viBkfu/a27qzYUrfAR38bCdS8BdYZ37mqT3Dqpr4lDkkc6Sae
hyi3cMBUYbwLIwsh86SiyNPBJMPFbrLU/Z21kJ1Rn6IQJ3vvdZawTBMINt7bKaNKhNpbza8ZLD81
p3ZQP+XVi5fbCW00COR+NlVLygR6qzAeFnjpUj1cFcSFCwo8E+ELOftitxRwPMNrCGFoXz8p4dzO
QQd223SztPgkyNlfqaJOxDDsKjFgSsK3qiMw1Mb2F6GidgVsR7vvdl3tnQKje9CweafzLTzLEvAZ
4eddHRla19wqMIlwnKSAmVkw00OuOMwT2Tc4n8meJqSkSZGbvWpnIL2RoAj0G9oWjlBvJpAWZ+h1
Tyh4fSi0g786x9x9JlN+LNwGRYTm80igKst7dDJfQze6C7H9hvQBhKIiawVPWtfJRPsd3qFSgFm+
VEkL25AGloQ4b+8VKRHgbnM4HhZV+bOC6R0nj47yiYwBSgEZh4RR91xGA2xcKamna9ArPchPfY4O
4Q74q+sABKAwFk3DPilPOp9UVai0GAleIRl9Hzm5Qr6RaSQgnc8yZfDte6hIk+9FhydA6zg3yWDg
UYu82nAzA4sIM0LFpgdZ5Px2KBb7WFkV+C12VHZXFdJOTTr1DtzBbColSLmwVky8pcyvTed3PdZw
sP5oZ9u7eQgDgPGr8gCNF2p9UHd5v3nJo6OAKggzE12Efkx4OYVJS216BHP4KddBeAMjzP5OsRkU
Bl8EzWMx19+HEuaKLbmhszx2uSWuO7CITdKjIP15aSRcctHhnI3YI+1yaAl3IISSGGr/HxKusEtU
nJZPGNOqHCl24f4YkSa8pi6+Q+MgMjUliXOYQqPT8DeJKMwUgQS3m4MJ+uumB2gfyNL9aDXNV56T
m9GXO2R18foaeoN2nmln6vIlZwIZlR4kyNuT0Z5GleBTN093KPmq3eyjJMwN/zK3IDJALnzjVMMe
dj78ugnGLoF1QhjbxgFOPoJcjbvkFaKRXSNAOSRC31cRSIeAonkx4Dlf/SWkacWn6boK6a2IygpK
aQQ4EY1fp6J4LruIHGsbHoFtPqQypCxGQzZmV1k9GDU+g6F6LIX+Aj/oGz+iR7eBkR/UHC9leKpU
NwFWT1olmqMxBkVBirx8iw6eqYht3g0Jfh0uqPjD5MCoV+tDY3ufg6b+1MJVtHQt2MGQ57Gty2TB
KcqGLjexYfgemeUZpT3YWRbhiw7GCD3cwIWF7RHwBAmptr1rQ+xbbD92Kw7PGH0d9v51jSx5KLr6
uu3hIme3y7dSAxYNdtRVoT0Y2HF21dcVOVhwSEIq8iszUZ4I3/8FvTZL0VgcIU4pODTWYwMyykhm
Hxvbju8D03g/m3IxSQjuHTxtTi5NZZQX8JtwWYXlUYcc3VMRwKGoC5i5hfEmTJ53/gCX0j1auJ36
YehFADvN0MMhqLdnLFuNq/aETlC+uUW/PEZuXj8LEwE8arNxodmwIH+C/9vjbwGKjSIWEayXRGTZ
9yRc3GsvBHI0dVXXtdh3ozQE56jW/REwt4JYr+Ewb8mNaDFtR+qmrrDCPa8kuYG1DFJVwNMHqPG7
+jYEu/LQ9aHzoDXU1yOo3omNCySYL5W7D1g4qcOE2tN32zlVdUe+6CWW3URTJ2yhxKgq8xVSVioS
eHhGJ9t0E2V916syDklPyn1UkOqq6rSVIAuIECKKGXWU0q4ChNm8666BfoA5QQsmaZFSvLXxp1dN
vMhCy5OZt7hhtYctqL3TrjbAjQqCVdTXgGPLokVTkZ1DmuCPM8cwHMoR/5bypKwmuavkXAADCxfY
sBiGh8nq8R6DiSp65aHqgR1NBBVO7Ni0ahEuBXw6Ig97VBXRPnYjq8fyXrWsOXoyUrAKcp1KH8cZ
WtfEXWACjFBdqGZf5jNw5wHva71Du8VbIEjzRSH8+Gm0aF7ulYMzHOS8FpwyTI7umbTGCRngxpHN
RVpzP7jDORl4MDg8Y3BJ6bY3Et0+yeRT2cXNkhuc2NCYZoOFi1QEmt5b6ymvlfOph8fJ/ag9+7se
WnBWFgsSsd4m8sH3XdNeSRmBwU09D3U9gSrXZ8psffAwnrMIZzSYHwQl9iyA/12NgQd/YduGj1WB
Ps+D63ccVtksvGvAjd3lcpkf4Pxk5lh53nxPWT1YCZWsuWsaGt35Q2FnmhKyUxHcu0NtY/vjL+4n
rw9auDX08Iaa5/FL2cFRfPIMuZ9yHFwSgpV8L5uyy5YctoeogZewr3VA0SItcldh2NE3EH75Q127
4P7i/PtjtqTcNUiu45kcCpvZ03bSHWFUkkWqCDN44mGEwW243wdoO88ky31E/XL5xHyvuzaFq/cU
jqT7jgQRWBqg2M9YBgAkxN4/8Ft0bERBpW4m7sVU1OA+8WPIwxxuqbUd7gDBHK+aoq2/DNXIbvJ6
yvdcUnHdl/n0mBc922O0TzufVBVm+kTq39jfiHSQ/Y9FDCpmk/48hyApYyGliW8Nw/VC3auuLhEo
9D08lvOYFrOTCBc4XHsJ0Divyt/2om4r3xTfuD99NwGc9RiJSFp07MFxhhbH2PYVlLA8GQqTg2Kr
v5KqaJKwEv0nMNfVXo8RwyfSI9gaHtkR/DtE6O6ZW3+S5vWTBdzboWeDj4Z+UKkHYh+bnrrZ0A3T
wSlMmYatU+1lbW6Z68/XjA0saUOS3zZBWSQcNtXgt5RvLUNU4rR4djoKrt7EG0i0ohEsK7i/tkzK
u6q0y5tQs5PSXpndGDlR2qOjJJXWMqdjPlip3WEnrtXyZYr87lcUyPCrBV5jOi9e+AmTcElLqw+T
quZ5outg+DKrsDxGNY6GjYHlqMmDcN/0Lt0FhLMHBsH9tdcXbcwnvBVX1PBLaegz0NQE2DZ4o3Oh
2leWO1aS+47Zu3Dj2js14Iw1joIV9EpJs4ReGmKnPXg4eDq+Fcak9E0coG0sCZRVP45FwW41X5wM
GkKQnEdWxBFM6QG8Bz0SpW8Raxmxm9kR5ZWj+umhbCy0MedhjtyI9HGcy32kZeB+sih03kEW+6yF
CyPzmvdfGoixjtKRJjONmNCF0lsI9oCQUL+Ut5am8PKdyAiwzSiOU9g9SgVjQ86LBy5Lk+pKljul
yxk9IuXwzStG/SJmEkCZ3t7xU/wYmgnObpTCLKQIQF8V6sVYaMR1fAAM26LNb5npaCaqOkKrNV4y
jmGwmJ8UvyUdhG+6dv1djiPSHemi4kZXs3vj5vCuRT0W9G/869j4Hk1JoWAPAENXK+VzXyYTnZ6F
A8fp9r8oO6/eyJU0Tf+VwdyzQW+AnbmgSe/kVbohVJKKDHoTtL9+nuw5O7PdWGB2ceqmTqWkFJOM
+OK1FW0oXuWxqxNJ57f6RJlwy0m/Sso/Rak+D8bwMGuWDKjOuolh+FJHugiY6x9IlrF31ZKuKD6r
ktBrU7ykqgcUTbSab2fGS+E61ZOJsTPqNWcklLx4oOGHe043yq01OvQTeP1zzpIYGCWYCr9Iwurr
ttHSUB4lB7LGUzWOlHn8nMSqhaYZ8+jicaJAvvuttsNK1re58+KYkp1Sr1+1nNrtvl/pJlBVbTeN
yY+whyowaDq7LlJTH8esrgJBEwHggLsX6OujkgyCSO2chBSIlMKX2nqVdjGcU5PWg0pqRPLMrblz
tIbiO3V67SC+fH3OGDWRcPrZuB61NLvMwnPZxeyB5GrPDig19i5F0iUB69vetBvlSLXEvWdO26Eb
+6GuWQRuOZYn1JBoery23RHqoG/MWnO3VZW5x05hF6FQaA7rlS4ZLZFX5rA9j81pzlhLDIX1rtPd
b9GTL86bv9WOPFdaX+a7sa0ZujK7cCOnr8oroI9OfWE+r0ngxvPDiI064OTVPBjWOn1zmNC5Qere
0QMtGcbPBGM65YSp6PcOOEPULk280gXvkpNXOuWDWjvI0apF+elbwsiFUZiPqyjjcJ0TxceO3ESc
Qydiuqtp73W1Rz9WykSMfdvXiS/341ZLbzOuu2PCc/HUquvywhGR0HKL7KgprKShfduNg++0pVut
KUR+S+uf3DLaXTlybMylWLfzooIBlpoZLIv+Pus5TZ2pytnZY3g6llXhpozxqvc6szc8KwxxL2Zf
dZtMm5BKJ8qdiiumh0Wnt1HP0iSOoFD6PxI1b9hXMcK3Za5zy5+yqTxOXc/pyiNTnUGlzLJfZkKY
i9s3Oj/E6NlNUkP14xGNZ2fmJchdjfCji7XHtCnLF9m3zqPsnXqjzbq973qFxbVSdFozbSukGI3V
aBKLCi8PDvzK9OVhxu3cuPYB3JYPEnNR76ze7GBmWWzgG22Mcb7PHAGqPINtFj3nOX+tTCLcl3FC
iDEOFquHRQXUGhuBOpvqmSht+0FL+Oiob1y8LSl/cqfJqvVTjWt+P40NW31dkkPjzHrkVBl3Ie0K
2bFRqNFbzRoBgVAFuKEay/bdUGvz214tewjSEns+0w3wl5IneRS3nnpSwPVfSpN0iFHU8WdGmVu1
GaayrGFFBZhem87sWmbjlq+aENQxNi6WhJDHOM0DbPODHVAar68R7n9SK9bGm9sHvIiiO9dFrRzR
xE0Opu4imeiQT9vCz8x1q8O3ezSLrU55XqzG3knF8AI9Ew71TqNjBLrKZQ6UyokvY+sUB60dxbdN
qj7YbVJnx3I0ky8xjjK0s7z+lVc47MPGIoUIfVA8ntVJjAc2HI0DcX1PODYMKiUFmZLhqJOSB0yw
2FqUw/NXfu8oNc93LwznSqRF8rqsVbaXi5BfMi20l4S+ue95NJxQofLhEicUvCZpO924rO1Tkels
eIVncL7Iyywc53srHTnGLeUua7xNFMcIU7cgiqSw7QvKfP3ZVszitbNUO5KIuU+6ohlvc2ElH4zP
CkOvkVsc74Dz7028dMJSwifsU+HoE8uvWyofsjPLCGC52c24bW50yLWBRThZJPL43k+x/p48FUM4
cvnTGlPyallTF41CsLa33uztEtkXX5Q3Fr8sz3V5H8m00jVGRjqT9kDX5k1mploGmSMVSkO5hbFn
Zgyi45z8Fk4pwlapxIaoZv00e+0UqSOVOLIc/whQCzYQIpH9cbpnLqMRU9jOk0d3YZEZrXWvtFUa
SqtsA2+eO6C/7K2OF26h+G0iFLUmIXGHcjB5TG1niCpnDkuO5JEy6HTJFYXq84mGCNDo4Lsra1zV
4QeM7omg81s15EeloWJorOkCWnNKCBchqnCc2GpqDichrRJeJNG5HrNVBeXP25dqiOm4VHZa4YHi
jc6D07aPEN8adnPaegZz5brPHmApYxjX+kNS//pwj+2o9fnEUSKS9Tgy3DXf5rj80k3tqV54U3rL
XF2boeXmp3gyT6oybruCGDVnsQ9qxrk4Fz+Olu3csQMZAjlGTTKunKympDHxVJTDcSyzG0D4jnak
4rR4eeOnMQWanJZtYHCewiVuYT6q0TwXykc7HsdaeS3TNASwga/Nk3v0hth6cfPh0FiX9OZJDMCO
M5UvR6mWB6PlUVzL7UDIhj0uW1Yod6sjmQY93BiF4DRasisbV6XoqXWoGNohcGwe6nW7LClq24ym
3kEeE0X3rC3Q6vhOK9ja/g9ErWb8Xc31f5Hv/HP0jjtLvR0cO915SZtnoWOYw1tCxmPkTF38Yrll
foH+ZIyvpBge25SqFV8kovuqs3p96ij33HkOs+E9c9rQ/LsYY5u31Wz6okmpr7KYqk/FlCo6JcWL
0200Jr1zQZOOuXEnich5yZS58zn790cSY6Ticy8Of+KsXuzArIx7PwqM6M3qK/WncTptP8ZZSmlt
XXNSSnsT4q5Zx/mjnmv9Sa+r/JUwadslF3T22FV7+h3NapgjjCMZkSiG9RiXpvrAEsoDrND2m4FT
/hGurCOpzRMScydRrgOaUEwJfdxKOhmN9mPWZZkzJakkB4pMYy+yVPW5beRi+tU6ELmnueNL03Tx
WXEy47l3rfW0DKK7Nrk6IsdyTdBgsRqKGQAWj8fGsVumbOo+eRPDLWnAV8O2VfV9m99fWiNPe2/t
xrg/XOX8Z7HQAfhz3jYODYTLuMsKYhSZWOP4rIne+FmXER+FmsrhbIPeXWetNt56x0x2ScsBnumE
YsKITkXxpZSZdqxQT717XdK8OUtVPxjSMLae3fROMHTUglqUdPozhVcf+qhzzDQNcxuXiXsx89ag
Z8cw+lNsONBZuOX/EKIOjly4BzOpk58c2w6sFV6hW7pI+SItY3lVF/OVkTXZKzmiFz9x8vyr0Umd
EYa3POpyMk5OWbOvtAlVoprbp9GMd+Kjhtmv/bRr4udpsa0k0KvOfPKK0r15rShaliLZcYGnvDp0
/QRcnnhGwatUmkCTOe/PxbLUe1L3Kcy1DA6WVBfOUWppmXXvdVOyENtJuVIU1hSbNU7MQ6wvThSb
xlzu3EnlbGDHEk4+zd6kZ3isxjrpA77JCHs/tnv9K2Jj+ZkuPf1KpWgMF1h9gPJ1FGkVMOGGU9Gs
rbIEZZiowkl6brrLEpMGGnRSCzpVNX6xJxCQTayJ+KwbBeSpkbHv29aSUqezyH4IdXMGdY2rxUjh
KHU2pboou4PUNHv2jdGVZ8zjLikyeqn6aJ4XN+R+cl/pPV950/i06IQtlmaXiL7p8T3O8VH0sfjl
5La1X9sphk2mkzPocsYoEsA975QIGT+N4N/3DIrkSJfReExbK9/rWWXIcDKlNKmRp811N6TxVPrE
nRcXx6ZnI4uH5tMaV/gBCiWUjahEd/9EjOVb52DwSgxCEzmOfdf1zV2Yylr/BtJQSbOcjdwI8rY0
XiDb+88SQWESakrSPKAHyL4I3YiP3HYiC+27DS+XpnMelxaUe20KgEamdNwD7hdhH+ZnIwToflKu
67ZjottZII9KMOa9ey2xYz1LTayvpgCUdmjleJ891HAUSfSv+lrJlFNyBcVYzWxhQHlZRS9bxyGe
I4puhSNEK61HQtOjAfzLg5uq0t+IrVpabK12I8tEm8Ii11Q8TZ2+vulTOvwM3qo3oTXmTG390E1/
lMxN95wcVvZkUb9jQuv7oFrYQ8rVHH/XTru8WTwib0KNlWuZNsNZSU3vjcT/+ccFx99046DaAfOr
dqFczIGUXVasVkOT/AyJLkkkhSX46GdCb30pc/oI59h7qZyi33VCLW/eIIujUtTu2zqK8jrVtvUk
ijFrQweimGZcj55Pr9blR2XCxN3nb2y3lXqPjobldefMud/pidLxqrjgelueONZqrhV7TsaNiiok
GSkQU5f56JWoz+H91p4exkaFwF3WfFvnbvNilT09RoijzkreFS/ZLBzEIYsUrzE9um7QxHFFa9my
HtXJSKlx173VCpr2jnoWKc4IX1WGXvGdpujnTWq6CB2mFiclZUpq3/lSo9YMO01Zv/VxMia7gohN
0l6L1n7pvFnfralT/7iWR2ET1wqkRE5ALM5S9zc7L/M3nVKcLy92wKTcirWgKdLpV1973le6agtC
Bi2eX2ghTM790tffK7Tnoy7o6PIKwF9w+aEjMcjNukvclOKkTzYHIED1yQk1dyqnsLO8EYruDl/H
NKA5pPCuQxWS1cmnKvkoa59jlk095LhuRJ1SkLz01W9ngCXQVFroj65MFnILJDtyGIPrbiudd+mX
WgdRHw80zlaKfCrtjhYwLhMgju1RFOWttXHLTQgj9gjzWgFec+rucdzn9N0IKO2lISfMKh9I2lA/
Sfc0d3i+6nBdcxeKvlsvrtvSLZWU2q3C4hn0ilru83KpAEJTcbK1TN2vNeCDXeXkwaDRPc6mol+z
aswv3Qh2kcoGMxT7Ml3R9aS8Fy36b21aXBFpLYpSTccXH6D4N2u/zKb8BPYoM7+h73fD8FWG5OVV
kbB7bkZTd4OJ7Oswti37UHg6u4pdNi+ePctl0yO3oIXFWagCwoJVX+PU5Ba3uziJ/VYd7ZeGU1Ac
ordhRbQ7aDBNY6f0YQrWD13cD6hWOqOhQO7atTAnEHWzF2fXRuDqKlY4vCZpODQ3WmO8V25TXepY
QcHDtLIANzkWEg3JnYD0wa63XZ1p4Zp0cVQoUFAlBUlXPjvxacgEbYZdyP5ijKpwfVevvD1NSe57
aXks6XXh9he3HklLGGIKo4Ii7uxHyr+TSF219aEHeNgvy7iinmcIk/7Up2XkWeuyx5BKVWacyQrK
Ar6TLmjNel0aK3nqGq2KtEXpeBCb/nFsJ0GVpTsdFruAvdWSfrkOZBW+dkvpIXPpleNcqks0NrHz
2XtsDD7NG9q25dncqFhb4Ne5snrhChB7kum6GDWqu2jJZm6JA2RvaKlpbtSg4SyAgMWRd1PotBmW
VmwttGBvQz6ZT13t9k+eXsV0Ear6e9VY+Ubt9WZrz30euTk8vDtYH9Oig5umoEYhKfEmuCtqokfb
XNJLspht0A+JtktsNTf83tMZXtrCHOowg7b1+fnedbU05dbZNLXz0fQWPWwmMfa+ZdeGB7Al9St3
VVmGWW0M66l28vFF2JkcnpcRHDsyY3V1ANnK7FftJMZH3Or2s4IgV/dTVSamz75r1kCehHqxV3Ob
h0Q+aw5Hk2HeC71CcDZ6c0ku7yS7z9oxlebJmR2xTYeu/CrhPQFh6phaPPZZMjLKKp3veRUaC/xI
TdzTkKgSfj8BqHhRmnV2d6NJRaS/LGQggDgMUW/JIXK12HyqU5Kyy3QcAO29ST3nFL9vRheyn87R
hrTxde2ZmWZ61QGal/RtZJDexPpIj/uKFd1BGRssMBhR77ZzJB3d2KlFUhq+sA3rz+AkiIB4VztR
wu5BpVn7bJYU6uGK+MwE+q20qsrHehHTS8favHX6Xj8bRuu40aCa+XthiOoKJ9q+xl2zvtFolO7n
RKNf2+nEvqhzsPas0u5CPw2vF7vOwZzb8bNtjeIhyZzXFrXTG4tnuQcGVTBCs13VVl19DHO9Xqp2
WjZs6PFzKxP1oEpRH6feznfqimDLEe6KFKd3vV1Mw+Le7PTkBQ2D96KxBbKSLAYXtCs26TwQH7FY
gIyA+8k+4QJFy9CmVWjT0yJA6svlITFFBpBX1uuj5bIII+9KVwN9wuz8LANrRTYn9c80ZOhz5mWw
6sgYNGBg25qOg1rkUd7q8L9O2SHMq2MqSIPU7STVXU3MMaQTVlRLr3lYOum6d/6gPXRqle4UVYWX
iNkqQ85JQhxWRdcPi5kOl7Zd6x2qSMRbnDUqw+9cLB3rWMzPo+dmV3jW+FgSuJH4eaK5j/U88RBY
YxOSrLm+rFQkvyvprD4XjeZtYY1lFVjU2T1KQQJKrA7GqVa69jAo2ghhastganrz4CpArazjMeI1
No29N3XyAZaBhqRipcm579j90kkJpAAIG4GyiIvH9TPPC7A97HJ51kw6PEFp56gYY3ZSVgd5akpJ
53u6eM3FmotiI2JzJTJz6CglkeRFpdJtrh2MkepTfWYfqdibEFPWjXLuFS19tKVhHo0JIriA1Dta
RapfQcCK0GM5rTt33Lv0Xj0JS9zXzRRsySddfLol66huSfdBfGFyBtqXTtr8pJPJwt4s2bdSNvkb
e3mTBNw85HBqprHTJw4nk564BzdL5lc5kGg9eXp6zMope5yRTHqQjHmGmQhBRx6oQMRURRMAAauO
thYqqPo1CcXdKRgdmaIREfhrb88NCF7VqIC4o6LBCOveh0F15Dlx1iaU49zvqni+175Nba36dq8u
226MxTOdze1msDrjtbOVYgswsETYKNcd4FL7ia2vZMpNGzLduEGhnWXZjXz71rmy7Y4nGHbvd5so
xs5Dy6QcIObnbtuDyXynTjoi6cnN5OAUc37KqFvZu/MgvjxHKL+9JFsiWLA6MKmtGw9MXhWR5yBH
56nJdVQknbdzDGwe1AjFT66e1i8tIx87Czo3pGgNHjAFqYrRr1nI/iV2JnfLByu99j0rjfGdZZy+
1zE3A4CkxKHxpI43Jsk9z2gBqmtcp9jk4w6iNiAKTwsqqTgReEO+56d2FLY66oGbwUVx53Z+4uJN
d3VYTe4puZ9J8oa0QWDnJm6LwBjMeILc8uaXVlPyWwsUFYrcbs/w6sSLw9Bt8Alqh4Ez59FJbJ7F
3vQ+HH2WTVjYpfB8u00RcQ7ZXYLe91pVhDV7Ph3WjYZAThjTpZv0NNm4elOfxnwl0qtMSp6hThv9
sZrTKGUOf0yx5Gwau0xucV+tx4KJ8twN7nRqVQ5+k+mJd7EWS1DnBnY5Q88oDR0w2KWpFhSKFUde
SpQAWoQFqrMBZaYfcWuQAAf8Oy3cmpVN5EOXw8NiqU1yJKCq3qOtcLwCOoXEq62a28p+bBPEtvbE
6ZQspUOSZU2YaWJ+LD2kZOmMKiqJAeeNanJ3di7m8+JM6M8pYBDbqh2949CnKbi/7fCFc5ceKZvj
LGzH8XapY+umDGJB2Gug0+H4V1D5m6sPiYy1Q6sYRKDls7hzyvrVsrLum6busTybo6tfvcWWRFkZ
nf2aD6X8ZWqa/nvqsn4zCa86snqjUTa1qZF+OkKrboifX0XQsaR+lUuPMciw2uyYL7O1bTvR7nOT
XXM2ev0XreyNJLMcSc/NZbbrNhZC+59x6ceLNohqD7DPE1R4Fq1b1Le5j/Tg0ldezV61owtlDUVW
jo+cS1COWHkyRzkmhA2nzQld9+ocCH9QopjSroPplNOvZlWSB6YduVkzTwnlVJjnVXbpO22IZhp0
mtdFFBvn7LEp1Y9WTPRUX4mfLpc6nmDDMi+mVxZDQEiZeST+rn4zjbHaGRJ2MNFKHREc1hW/ziwd
3mhtbtpkV0skuk6/VNrEpunoymlMHVLIbHXYS6auCQDHk1cS3NYrng0tpC1lfhGY/rwA3N07wWgN
PouvGeVOTaO82igObs46v9bKmgyRIJzA8yX9qTAlM3Ib+K8atf6syhErNUR3QLlthcbOqN9YA9Xr
BLa27/Ep3SwmiF+ZRglOhwj5wfVGLTKz2HmSnVCmUGtdeBGp2i9enQG/JqWdH+s2n4hhECTDytqq
wB87A31Do0b5uloP7DDWY5/9XUBSJMubCdMwhCsHvQBJY3af6RNtM+QA3ZNRGrtcmatj0anlgxiE
gcgLZVmG8utYUCIdWCySd5KFRWSlTRnhSfEIfSW+k6ok8acV61eODhyZ97xaTyDkMWLrcYniatL8
tF3WL6bJO4PgTRHshBmZALGhUJU4dOzaDcuxb7Y0xZmHMYVrheLVgwk6PqpahLZq1+u5v0hjveS4
LF4V1sE0WIY62wpjHjdK1w1XTLfzjYKYNeqyuZ58t22Yu3KQYjsd3UhR4dJ4K4PY5s5EGm5eFpdO
sRMWeTd/nKn2IDjRNrNX6c4g6akEyIdPl6ES2wszmSueRVlOF1J0e1CrEcFpZXKyhmsGJKqSNUrn
vHR3WQ1sh/+hyJ+9RBm+dCxZp3hNmjRUJ+7YM0B+zNRZTk4gGwMQccrN4drGTN1Byb7B8+uIjdTA
96e5x2FAlm5Jq7c3uEfF0B0zbGpTgzw3WczGzi1uxgDVKy3NfknzBAkpeQGD3yHAwYUqp40RV8qu
VOW0w3WH6m0A6TtlAKJKMNXe/DrlKhRaUZMHQwWzdQH9jZ8YibTHQsf8Qj0bMxDhS1qUiASzYZX3
iCgbW+QfQJAp92uXQcdNduZtVZ19OkQdUGiAQlMbNFa3bIEFR+VId4rnRFVhO7/nO5uGtCzZ60Nn
PNhTs3hXqShqqI2YaZ+N0Va8TaoJFQ2boRvyBDWzgv5phm4nTyMWmk8h1nnL2ZrjuD6bnnceZtWV
wH598aYptjn70PN18kLnhN2EY65Y4Lx5PJ5RXoMdmso9E59HMwZUD1KhM0B7hJ/NMATHZizu53fL
wr6jI7tQOisNsDHYVqQmajyebDVeyl3SsXlyhPF0J072ZozeREHrjxlTtfA3InQRPI5562YYC7Tk
3FrIlR41Q9QvcQviETpd6lVhtiBwCtI6A330hrT9LrN+UMMq7ZaOCwTgcGhnuB7fWJRliBBlGLy8
m1JyllN7UYI8LWnTMbx1Er5OKtULiKCYgtZhIt/a6lxNB9gTpCbJNEEh1mWDUUxH/c9WPH4jpTed
X1UGs+2nXqOg5C+FlW0Nu0vJN9TGZt2P46Q9CSYxdUOXTD5hoaiLFbSjYz/u0sEMxdrp1zXp7dQH
jBUVGNmoP9LEbn/qFpMB9N8irqat8cGvi0ctUFXhZhHZpuu5aXu4uVd0HnloAH+GzjQsBz2OOdtA
YW1cWneMAGkKaPps9hbG6yzD6WQWer0rTSWOHGYxLAR2wQER/Tt6gDXPN323Jo9Q21nrd9xoBwR2
yXaGFQc9WIrNoFlrgnp0lpfWSXt7B8ySoGxHihuV5tj+6p1F/gDB9hu9j03akAAdxwQuiBCoXAAf
6fkx1/Vs8e0EaWyjWGvYDUmBCNoGTLsUYp7/tOaddR2SSeUhrcRlrZmChLqSmtPrSbpldaPPlUa6
LU3s5kc6ZXinoC4/qjQn8tsggOycxc3wQXhIfjV4PB9TN+uBBN32Z80RVNSDWDdIXwQO2kz5xSLY
pAFVUFOEmD0/pJ07cRyDsPkwM7IY1kk2P/qawChoAoIdnQS5e4xKdqafzFZZfgywHyswurl5Qbl5
75+aMVAgcX7sTKBdJ6ncA0DO+MVuMIGcGh3rCh9SfhgVu/0cvTw95rZEkDOVdq37ZqpN71Q8myk7
Ia0l95wxxBndAsA3YLb/aTgDrrrlWyay+M5PKdADgdKaI7CCd0BMM5Qb3M7qk6wGFqvYbcbQikWf
AFakdjStcROh9nFAje31safN+7SQH/llxU7CmyzpwZ5GRbp+K/T+UMnZwGLUNUAxMbRapQzHlBPo
H52xKwL8vW+FC2C5TFx3CEy3qL+UsdM/7axOD41SV5+0oedfBMj2u3aciWSJY1sJh+LuW/q7I/Je
Ev/f9eb/WXf+VTdLh3RT/tNf//25Lvnzv/6hWP7vBen/9RX/vv2pL5/lT//PL/qHr+H7/vVzw0/5
+Q9/ufOjcnkYfu718T085v8uYL+/8v/1H//l5+/f5Xlpfv7tXz+/S8h10TOjfMn/s1keeN/WXNvU
se3Q8GBr9xyr/6opvv+8v77P/Rf6t3+9DcBH2efy+S+bn++f7rP4l+efrhOy7pb/8bv+1V+van9z
2Bl1R7VUhtB7RvJ/9tcTMfE32/IcZg4YXfv+D3/V1+t/oyXQpuxes6iq1817UNpf9fX631zHhuzk
9GoAf/Gd/3/a6/lZGFv/m9r+62p4JgQ0/VL8909G63JWi2leiIuYLucSSlDTQ40TSzheCSZErjhu
yw+lD/IDAi47ulPdooY9OXdJ2DxAJ1ZDmIBzmL5ye6hMpq8rDgJ4jLDN3mcGi1OycB7ceBzpjKjU
fuX6Tl9CVV6k+VhXb8N4irW9dB8bxQY8uRqaEipLG+brpyhn38k/iOmLk3OjHFzkBnLYk98dpwTJ
EFx0FejTMndvYxPQDtPj5irRX9y0Zze5phxf+W3Ghlmk8vPXRj9pzYPWnFGvusPvjed89YTCRE1L
/uJq+o0eqC/gtyRnuxJDirkEOWskqUy+c6x38Q+/j7IerfRCXm3umy8G0LYRFvNmVjeaHXUVq7Sv
+LD8kR3YgeLjVgq0Z35fUe7rKP5s0pt+lgXwybcw9ftF6dUD+GCgmod7SV2+s93j7CBPB2Q14q2D
4KE3j6MB67UtvrB+MNoQ3nGmAf1j0Vy/CYdAP6sfTfJ17PtbPj9Wthng763mi+5cmvLKVXeBZuer
MDeph0rNd8UO4Z+iKhuHviIHZMYZQru8YLAsC+Frzy26bIfDUlmp7z1kimts1IzyvEyPtGd19VHd
TfXO6G9VFvhuvFde443yul76X2yNgTFQHsceXhzraURkh6E0D4c5C3v/Nt6alP0uHG/uZ/cLz0VY
JV99dbhfQGt6L5sp4JrK+A13f35OXtYHNkkCDBh+liGw39HNFsVBysJPP2VUTKfVPoy7ZHmHLPFI
ETK2e9vY2EGPHTSvlZDRqNm6KIbW8tQiskxwa3Pir9DW+qv7DUIWOGMSZN9znQU6xur8UF3xE3M3
zQSuZJH5vRg+6h32gchbYTRf6ZMp3vifQtu0ip9rG/ObvF6nCKlxFQC30dcYVUqkPDjbe2VPeOur
X5U1+nLXfXJ4xx0TuNf0MnEj87qbxuORRd02sR7LZUP+5BL5JPVUBFOmcCrvCiEuEHf6wPjy3jqv
w/iAxzZ9SjfTLya3PBBBjhdc+UrVwAok5p0T1/+GnQM9dDvxhTtL3zfY+B4FEoBNs8utwH2Ge66P
9tdb9ltbQs/Z8CusaEpPyalvzki/yjT0HpKbiKaNjN44xyx+tu6tqIusj9oIvA/lQ33HN6yile33
6nv2Wbw6Z3XwmfHsp/s/ul9qGkJSWQf7q4fKumre08LrOje4/yl8+8sctmTf6BvjT4PAEVACseam
KWH/DxjdwNkKv92bm/xmVVG/X8LqYu+6h6JftjgeAz1YQ3TL8S/pQEhM+57Ivfl7wL5RBOhEKFJ6
Q8UZLv7wZo0oq847RdukMD6Xd29XdHsGTM94wu7uOjwVj4MW0Lvh91MCtBs1MIXSQqz7y0g4E0c1
zpLR9qM4Dcc/8+IHsM/yi3sy36c0HP8WkmhXeCd0eJtqARzCvIdznySOPayW2/LERTHmR+zD54rQ
9w2/KYoVLuCmYWwrDlC+cTC+pRv9iQD96rfCeYih6DodM32TXL2JgH88DH6OfvB3MQcyv43TLoMY
Vo5GftFRxk+b2fsP6s5kuW1sW9OvUlHjQgb6ZlA1YE+ABClRtmVNELLkRN/3ePr6NjPzXFv3ZObN
iBrcGrihRBLAbtdef7NOGbmKcRsx9XHEOFBXbS1oeGdE6vk+2jxKWzNZsb5k3aqc9lDpx2PR7V7d
nuE5YVxlb3rz+6ActdfhESTvBoLyDYEEmT6sQCs0Bqvh0yxt0rf2vX5fXiU3O3Rr9RC56MM+aQ6a
lGVVXl0k311NknJdJVvrmAcrSnevJnQiuYmsx9jk7W2ZDgmU8I2urZF2GNjINusc15IUuRJcoNVS
roMFT8B19xLDO8O5otvW7/EzcqEpXM+07hv+CfIATLTCjA5ULJb243MW18hPjznOBvOmWc/ZBUNi
qC4PBb43i3hAE62DSYIMUvuKrgjgHSsrtAd0GFl3/lNtpc/0ofRqxGsoDzWHlB0kVvMtVlfNt+Eb
mFEBRDiuYtTB+RoJOtcvSbFsiy0ZL5m8Qr8lUzXfUP37pglNdQg2QRuT9o/xSfmVbgq+9TfKRGzW
ZIvX2ZrU4XdOmtp3nCQOiNX7aNXeMldeJdvhHHzTjWNru6Tm4XBMZ7N2p/i9guNpuiyrjIHGZPFy
swSOS+aiH9Syo37KDrhkA2B6pAeN2QVtlJHorZkP6jbdBcMuZokLi7OBkqZCwKeRNVqRflHd5hT7
CWj7bHpw0VY9krn6sz706+CB0w103noHtv3wWu6QoMMLX9xlOqNS2NS3tUNQmsDS+9JbL6FlcU3Y
eZH7/yok/e8YbRoOzl6YjPx5hIlKqWy+/xRM/vGhPwJI/Rf4Y4quq6opk/QnGPwjgFR/0WG6Es+q
1K4noP0xglRlTcNFjXyhQ3mgfwWQyi+qhu7McRRNsSzdIbb8I9q+/hYY/nYA+I/zwf8o+vxaxkXX
/u//+cFlTcSPli4ruiLbAFbwg4SJztvrY1yE4t3/a7DBGa0MGoJttQeRPuuy5pvS2M8iF9fmpt8c
On3x0ryFeA5OPCz937jcfPBV5hYsRSF4tUzVVKBg6jzrj7eA2mo21Rm3rgZGK4LdSiFdPJ0kjcgx
dSB1ld0Fk7WLloDmH2tt8jTTdwZ26J6SVVpQKmtZfZ1C829c3+71WH6KrbkxYHbdFnG6pXw0lUlM
juyTjHEZJ+T3vteM1dyom2okGAiG9waGIer56X2SWerN6SDaKB5AgJtmAXTDFaSdn5UYQg7MZGzh
lh6MiCCzAo0rMcOFpFWivSRxYkSEedR5zZP+6w9j8ff+/ql/f/beuTeuKnNogQ5CdQX9bon+Q/8q
ctJXRSl3sBu1bcIddtPwXqnDMQ1typsPFzPQNnqtr4y6v+STvTbiDgUrK3LbHKJePaVV98+qzv1+
T6YFRMq0UDkG/dzhYaZ3Oef2Hthg9tTIvjVa/54o3YUH+TsjZ6bQz+cjC401RzcOZLqp4dnx87Xo
3WUAN+n3HV7OcbSnJuCtHoCAcGIRQ2kOzVsuAzj/dbsLv6EPQ4dpjXQQxrJl69YHCyfSXJJWqIzp
JJK9tHNuYhBbWn9x6IYJAt3fXO/fPqbDo2q6DTnB+nAMTDgZojusmEOU7dDK4T1ANAcASl0ReR22
9bXsJt+CF/vXj3mvr/PhOTVdlk0mr8WS9LE8gjzKTaz12JahFnietfmQkK5E6rjSNVggeDJd6zxe
Q8OfVtBYCY4YcWIETpr5HKjvzhRu7Gp6pwyJcFfEnyl/osgY8Ec0IycG/oahYd3++qY/lMS7jz+L
kcekNmBis4j+PCaMqoJoUPVY9YaktjJ5fEfWi6rOJqoHfCh1KtcQC9fTYQqHi0rdSEK38T0x62cw
rOxmoyaTZ26w5NfQHv/5mKW6nmNoiq3KNmzPD/MD7ZXepU3/25xFlnLJ9eU9ItmaMZBEh8YMKoV5
89ft8sHlUrTLz9cVa8kPa8UY60WGcrXb14590yhJRU6YIsuozu2hfYviRN3grLCaMtOLa+e5dayb
ZiOUqx1vwMC7ajTYDy32Wu2lRGUUmwxDKWjX0WD6ZZtvtKDSVmoshkFuPle6/L01v3PCVMlWl7A6
/q46972638+jU9AwLFlxVJWutj64grE91HlfxOM+DiRlU1OId40RwiTn3wqLDu9k5Hphxf6RGZ1L
tiBMZ0bmJ6jQ/cqiuMcqAAQUiyamNLgWLPfHJvTMcsgrs2neeg0OSle/wLH1SnW4tJSa3eKJrawU
GYzKUXf3gWz25nNjfAkNDeAco7G1ohbnTI9/C61+Svb9tNhrFrHEh3WHK2oiw0pmjMH9Yehoi1am
sI6Q0tsRx9Dg2Gea7OFa8pTC9a+QZHgBdS8ifYGhjfRpxKiMLQoDiRxvDKXl6Gg7sHEc3Y8MvLGn
lvLmFW1lDTlC3X567CLpBks15jBigYH1AWlilEtaKVXwqICZFX3B4Kf/shTziUpl9c7J03qnNwjh
yMQsSCiiPFc3rT2AA6TaMY+Dt3EE68+kK5Xv6o3UcFO1DEgTTDDXHI1FrUGiRJ2SNYqny4Khwwoe
2Tvlvt/H1PzW63oH5Ip7l5qzylVzcagCjHAqG69idGgkn6PvU4GnTAdDGFLDQw6le7soxVO75BdF
A6Qc5l7xMjusN2WA74tYeWxLnNzVG7wWTlHku01GCnQocjF18cYKFm1yZThGcvtNmuR608gRTTS9
zZqK0HdiK8MHbT8F8jYuPKOdSF/X3NrUVLovz/2EC1m7DaiwSCXOddmIU6rtSKvI4lBq0ARoRl0w
ou94P8XbvA+fhmX0IBQ366qy87VS2ivEs4hV645EQq08QBZk3NojeQ/W26VgosWt4qVJpeBxpA+7
pY6fEol+Ht7vqzH5N7yERPCRIqaDoLK3lPq72D5k4CxURdKzMrhVKphHQfAM1YX54mynmrEwDst7
oibjKncgZ8mDsgqlaM+kkNYOdEmMOuR65cDDk1Mc02IWEtiJlOBMfTTGv8qLfgR9Qy078YFK8BQr
vE7ySOaTZvAKmfcB4StVSrJJEifGJldzwGdUyEIWNrJ9hLFB7i0fxq1CVAPJkErw5hXHDhcIe1rd
uySftxJPTuUqu9qhjd/HkYPEJ2+9qmBIWYt+ScleaLO1pu2pilR9yQRKNmW4jZWnsAMfc4pFWwUO
nl3D12qU9kvKUVkmMiS31iGPKVuQGF6NU/6lJGbVq/Br3uIgVWBbtOURC5p9DcAOkZeyJWusKqaV
HkafSw3d6nJgvBVPJSIufNecTSLr43EGQ42THgGd8jxQ7US1KB2eN+yRxkIOwKAe0SZVOy/ThsPk
iAQMVaiTmgDVmINdrNj5aeq/ohZaM2sNbBkUvJ2QQRvJ8GIDTIJVMzorKJkr/IZPVjj7IRDcGnHo
ezJLPTu4tjPygcHRMhGmvr7JUXqC7vbSSNIGJuxWN/V3PLhwr5AcMngTlZpppz3DFpYw4pHFIZJE
gxwyNosaSbO1PAyOs1OFzHcxHXes+IwZIdxvZQZxP51huJpbAyMYhL7RXhlYlTA0qzemWwFjIchk
bItGZJ0l3jFQxljPdaN4VtMWByjSr2qloJehGMhu1EosWDC8Q9mO55HIbfCpPMDyQsuRm2LYxD1i
+4CgTW7plAKzGUej1FLSNcm2S5OD3pVMYMnyhpiBnJRcELh5Y+cUQ63bbV+uJ61zFwvsSo7oHsfo
uRQ/tjDubObeHeVwP4bl5zJGam3V/UMq5wWDYnrHBYTkDctg8mxr9E9p85dAdNWKKsOTI8eHIMuG
3Qjto2AXXRlfpGc1Cb7BHLpYhEvd8jaoikwmqGWCJoEXOs5qCMVGytfPCjkPBU2UUirEXkNprlkK
TBpzNE7dlP9KET3440PkzXbvJUH6tSRC3Ez6iNNYf1DU0bvfkQhXxUgs63YDs3uv6YNr1NoJz+Bf
0xaNJzQxfALI/iiRftGkrxaam9OgEVglMh1ld29a3r/cm3+OeYIW/6Udqt/tJMkeXpHHQUrXIo5p
iCTu+6KkWzele7bN6pXqpHjsaMF2XpznTurXVU43xx2pFjMKD91CNFKb0FLNMN7Eqn3R7UbfoZCJ
N1kno/TWywAHENyc6rBc4+nZkfkJ651EmIxGrd3maXQ24dGRvGI0NC2GkyOW3uJ7syx/qDHbACo8
DfDcbugIUXylBinApqYmzE5JavotCpTN/T5juENWdktl/OrsGlwyT4fosAz4FOLkiqQB1d+6bBlR
mqI0fmzWlxfb4gHvf+mwJ23JuNynhGxxFsr6rR4uXyE9vyMPY/Xoi29Hq5BOCLbGs6rab2R3J1nb
VJ31fB9SqK8sCJQktbtLl/MMUaRvQ8O66RPhNKwFdCcl7S86FR2y1Ye/2iMqWbvVH/CjAyuSMYNK
o1tbPiatkW4ntXUYywRBeuq8KwuMy2lEZDzUiJXgPC6KQ2VPCyWVZaYDaTTpVKnftBz645TCdiKW
+AwrCd6BxsoiN+MVs2msIMBhcTNUSXGbt6hk1aZcIPZrKaViJ3UfVu1VL4o3s471w2IUYP6LSj6y
4StoGARA5FADDBXglsGRW/ZRGSJhPqRhjSAbzlVHRJ8GOFSW6aPMmSQVq23VI9jD2WSrxYy4uOjL
1X0wipbDafVzOX3KgqHeEFUdC2c4U/J67TTRk5o5zzEs8kTSwg21Y8jiUpZhjYJ4FamJtNEaYjmn
hcoOAaTm5GWwGCKMuTTcdNSSyMAz5hRUyRfOTnDETWW/UIoMSQKCXlPJFxKaONXFdO8aM9Vz7cTE
MDqoBj616HjItai6jVkYxqBLbW+RyKXrfO5bqP8WRDXwslJeT+bMPLRxcIIQcOjr5dekivYV9gQ7
WYsFYeJMEPyIAq3FC6XlWKZ2N1uWT/oUQfAt8b1y0uItvtWK9ThL2UHlKalR5eyzfrwmqof1G5Ag
wFtqTMx+9JFNaGKZK1QQBX6wHaVX51LC10S6Vn2arBfb+mpYDoMlFtZ6/XwlRv9MJyzrxE5fpM4q
VuUttZpP1GQ5UaocS1VMU4qqebHk8Ig9BznUbmnJdALtUdHAVeHZrm2o5Ns2cTbjaD5g+nFIBqxH
l7zpDg5OcQgtkaNYhQlCVLhzMT4KwPSSYfbaUf0yyTCEqxXnSepywe4+lrYy4xibt59UBQBUo2ob
vqq8HHQOLUNXG8f7S2PBtl+ui/EAIy3Ghbk8d5bFxW0/TM1TZ0CQmR6iKfHES2koXCXntCE5m7RQ
0GFDwuywfm37mxkjE5J0lLOQA0ZfTuNTm2GBoVonY+x8PVO8MLCPY3ItidbS8Ug9708EJ4eotv0c
Kf+S5mfxhRMXgUsBgDdR3ShzZ0W/CPsaeC1+jtkjhmkHIUWO0C8pNSFiCUklnF2Wi/sNqNnk2hMm
m8A4aZzBVTVOznnum9NozVct605RkR+L5lsA0oBO3HdK7RQUsseK52Wx84BQalcA5YmfVWPr44Z+
bmPjaNs8Lf+3CCBK4EC9jHZh/IlN/6y0vK3i4BpnV5N/MQxeW5K8GyP7aOXZGf77waycT0jQXEM1
T7LzmiZIRnvD77k98c3iSkX5Hs4VPIvsDNd2vVQVB4wMF1sTr6nMFd8kbrikrn2G24laqVsnW852
XFxruduCQvuosjzRDckI1ESxmEx6qFIY4ICoAS63ZlC6JRrrBia6aNSsL9yl63wKd11zKdiLLmNw
HwzWvqwKjqFs3eKYrpMloCoQilQ/pTHm0mWxQV20x2X43BrA3MFypdbZvcMmw7lxxt9iykBtiMYz
a9MXw+CPewgr05f1q2lCnyGNYvtxlV5RW3os4r64qcIcd4ZSrhfHpkZk+Fl8sdF0PhpH3AHBB53x
0UYOk5WeuDcp0DeYNK4bBPtJ8hRKxgm7zqvaNh6OwIw78eBjM/j1aPri38hUOdE2PvUhzijS8Uau
qIrbrYJl2Aep5BWGdcqb0sP4+Czer0vFeRzTc4L3SQcIaerSdoISpR0ViiGI34ZYqJbzfO7a/Iof
4iXC23xq8nNYceZhs1rSp2wpILpTT8EIT3IY+dI8PInXYsoRCbpachmCyhMv1cI8TdD2NUxDE/ma
D4M/8GXi1ylGvojCt2Y9u3Kcu2ZdXksDEqwNlWFIr2FcuQgGG0339ZoWlSvgesyq+YpQlfchCMyY
TJ/0OXwUH9frwE86/RSCNZfHvhw4XDKL+HIx3UM1fMRx7nB/7jBgDTXO4f2yomUkzlzmKNR5F/EB
6Lx+ymWsgrHMr2E/wzhylzjaJlb/ySqHy+JJfeqKoTbb4DtiTufLQU+6J9FDXTnhZAFxxi5PwdMA
ty/Bogax3Um8M6oi97s+9TfxQgwGA7czbRxdYq5LNb0pabvDqhehG3OHgSz+PyfplWjvmCkw/owT
woWNPD/b+vQFhigruowLFSmxUn6CH3DSq0Zdpbr0Fs7OZhjyY9Cc7VDeYYPJYZ6lIKrO1eQ8lFVx
hnJAqo9CNc1VvCyQ8cX5ch0cAPSBkLU3TvgSH5HaKHH4mXeyaDj7NHnNqU3d2SbzKrmajbTNARDF
N4jXUmqRwc4waimu1O/xtXZeDRjeNmHhivdAzLum2uSK39UdfoOKj4D8gBB+AyX9rFbLVQeGrzE5
CYdnWanxrwMFU7WTqve+eIQ/7rNbRh9DjSYZD3mbueICCeKZiEyPumj4/U3GCh9NE11iprzAzr3G
U3NpexNXv+ghSx30iAM+LKm90TlmHCIpJ+ycvveFivLB0Noz8soHpexcwjmwfrMCsq4wsk7G7GVu
G3krpdkL5ZdO1DhsXW2uNoH1K1fdB43jFlpe7rDv+xx1mYwVV/g+Z6O60SRwwTagTfIRQsyISXyA
uVMt15h9hfh4WagTHH2TRQ+Vop0mfK1bpdwEQ+9D49wnJUL62rov01pJKyPQkyPjpBr5uQz6Xa89
inVTrORinR1RKDmTeZyq7NpbUPL6cCe5nAzRiDSeI7W+6BKnyc5htFytwsNFbb/o5kks8UVr+WEH
21+yEaWccRPHOThQhl2Z5sbGLLFytRvmckJOOyzJvkEx4Jzb7kLApL2iPxUqaGkfYIJSRtT467Gr
X8ZwayDfXdeGflZGI94vMYz6RA5dzRw8qXVeZa3fDRW5BDy2sZx7aoLhqubOA270jw0n3tWvfdCd
DI1DFqbFG5ia7oQWYdXavjViA2/k8Tf8AzmEYJi87+1ZiHivHaKjBW97+BwF6gnYtrGkrQzKO1Gn
iTi6SoyHcSYjp2Jp3+jNc8sHw8FxnVAntsYsUZqwLzdDdVfHuPHqBW5ZUjjhtp2o5jaIk0OjLZhB
lWC6VkOI3o9EPkX3Xjg4CmgZR3+RFEb4Zm/rtp+3IYYXu7ma/N6wl0NKaLUXwk2K/bRwSB+HqkYS
qcMdLWdEm4GdhvDtWzhNcCgGCUlt5ChksXC/jNDvdHJj8MQ1NjS1mXt6OrwV2YSFSWIHezPkOBvK
rc+tooUCDTmOzVhtcN8YXeGmMZipdLn/xTa0TfRygq6hZ8cWU8N1asaUIIbarrT2qpStbrVAb4LE
Qn69N9G74ABl2HiyqSZJFg069s6MgluR9Gus2sJvwvxj0OgglAcnGEITruOoB+fIs7IUWQeuwyHR
j5yX+bFlAUSO4vVLGlzitLceQnvcDcZVWxbts46P6zoiOMUVRxs2RTPCnUrj/mDGxorKe9nzQnBm
GHq8jnQNyLVl3lpo5fZxJn/Bt7F7LNVs3WqAGCO7ZWNoh2wsQqKcPPec1Hic5uHk2J26Jdu4gSMK
BNhUFyOnpo/sEMRbCOywVeuIYhlymUU9qN6YsEEJFry2m+Rzb/a4YsWA+HPWHMKWBFkvDqxFGXtE
lLuclILScszrywYqWVv6ik79jaKrYJ1U01e9s7NthLAWkhpj3bJzfZ9gfXvp1QJdYfvAiXFclznq
MYOEyiS1+q4u9J0zYdRiDmQWC6ArxNk4BWu3apq9ICJ5mmpkeRxxnsUDSuQ1n0LkTTCC5BEDpemV
Eilfy7E4BIEVrEACcIGRv4WxGngVhxPSKmLWk4GUx+CIe9jflVDX/zMaB0FTkC4d1TYMOJw/Axut
Q2HyuKHaicgCCez2jisLWE5rSJmWtnpWOnlb69rW4CHbUrN3+NzsmJgvZRab+1KyhzXpPJGPkfMV
WP/aQv7qFRN8IWfPwuLlbbkz7KY+cVZ9SMRaoCcGum81WOOsIKzTH+9pjjoi78ghvEf2UwynJuVU
WSec053uIm6PSp3PIkzOIo20LNgDfktkh+r+nfjymWH/d9Dhv4HD4Bk4BiClgfzJMj7APm1RFTYW
wdUdqxRomNkGz5WWPET9VzRA8Kpq+6boGKVI0Reo6A+ySJirjoTD/YwRamaZ3TWjtMa6KY0HLE53
kAs+/TU25fxnYEN3NLzENd0wZQNO7c9dqMp4neizPuwhBpOan4yL07Pomn1GiY78VRemJ3ZGxUkr
l66ZkfhpO5LNbj6ZtPWQOJ/VejV/NgNr282lEG7T7HcgYSnIPaVMGaf+YvXZ57ail+/ZcbW5ZtX0
5Y4NimYpR9pelsAdwIzF4BlrRrzgSaQaKao0vSB2XdWN8aIYsY+S9T0EbG56+VxZ1dnG74qjbH8x
CDLKSjxECmtp0G4a6fhZQMIWVlKrxXooOFnvhpn+b5T5HXtd0IHiC8sNTl3yehTJS0TZ/ZYxprbh
uKbRlE1DJ/UhvYUosNsPOQCL6QWW3LqBjZ9LJ5/D0X4OUXWsEg2uXxC+YQ4CTIC0A3RAxjgITY/e
k2khE5BpzbYoTzEWWtRbzsdtaxlvFitNU9nD5q/7VhUlk36G6VDYaDC5ZXSHlml/AK26jGT8mON/
gTUXeGyBLzXlTZI2uGk1i0EvcIJmmJ5jmhd3i2n1iM3KeyTRhgoc+rxvDvZCo1iiOJqsS4+J0j9P
Q7bBFCZe//XNws/+eLMgsg6ovu4IuszH2aIqI+OwpIgWdiYuAMqDmVMxgWIWeOoCSwlc8Z79LAIy
53jl4yI5/Toq1UtWLPvCdG7IRNhAABPRTPlxUlwxf3gWQPPA4BCYqVHO8D7Tg9JiJcTYMMhmbzSK
2KAvfNPxIBaZsPtCe3+030n7199a/IM64MPL/3OO3/B7KH/tPkoBACHf/lAY/FckBX/6Rf8NWV6K
rELUFz355zSv0+u3/rX4keb1H5/6neelGL+oAniFr2U7OvD9v3he/EYBjjWoJ86lYJT9i+dl/KKx
rLEzaYKfwm/41e9KAT5jw+qXZUUwSJAT/BOe151T88Mcgy0mqxZMK9WgXJRpqh9qcVEaa9ah3BRH
zFDc2pCvur5TMYrRoxTkuzrVVOcAPNrWC5yRcN4tLSIYKlyItOMUYkKJFAjdOtWBCszFkiNVZRbK
UDl5xfmkfYkTBT9pnKR+aOPfR+SPiPYH9tL9rtmzMfY1wLMt5cPWlGHaMWqFURwr4vACB95ooFaE
hiVSm/wNeP5vL6Urlg4BzYJ68aGBMjnB9QS2wFEa4J9qiJF0cuyUY8cA8m+IZZA5fl5Efnsu04H7
RP5WVrQPdB2lJklMaqw8xstMkrN5qTmRhS2AE0rxTIEgnpZ7zCdWLMz+uKg+JRC+LMRo5Sj7udsP
6A0I0E6OZK7neNopJBrsKXX7FqFHApGqdPUEx3O5PpnauLOT8SW54uI5rmSsnMypfI8rv61zFwlU
GFzR+53wcVtj3fIkHn1C2SbKdGT4A13aun65/+nLB4xqRTLxmXDkwc5rkuP1i2Hl+iqfQqo85AdD
eAf2JK1sXFT6/NAkKqfo3FXSzE30aceJPI93ZM+2YtAVRn7InBFnkZzQneQEXjtjG3/J9WiLqRps
HOqNaCWU5yT7MtZ4z/fTXonmC1WLsNjKZ26fMuHqOB6xMcpJjSdnexA16Gc/IX9v2Ymr6PmJMI3n
iXAnynvqDZVJuC/75sqm8+zkLSxqOqC23pZOeTCQ5w0VLitQBJDYFZGwdokxllXBoxV/lrm73vjs
Y6dzQnL54MhYCDndZqCToAj6o6r5SzxvDV0/m5g6x0vMGa489RkbKeRzSmXEwopxl1C8Er4oN2Gf
RAtlC9WvCAKUJHwXr9HZPyWGfIFWgSW0SymJh2oMn8p++eQgIjbo7hUlQJ778XNoUuiuoYTW38y+
j+TQ34aprcKdw6tDM+UPQVc7I+5U1bw8dnL9IC8XnSId1PDaZRZTw4hdOaUg3aghkqbEIhwDDi1/
Pf+VD/ImcQeaDCtUM2wbLqZYOX+kJNFAqdqQ0T423bQLHZl8J7T5PHHFLWBeylnbIQFAEMqa9c+3
w/+Cdu5PN7qfdsz/jxR2v+9rLFl/vht637PXovu3+yGf+4P3rP7CrgW5mGw9ikZx7viD96z8ouka
gloVHZ9liNrXvyvnzF9UnR3RQSTHhoyzOrHg7/shLGqDz3COU3gDW6n2TzZExblTP3/YEgHVbcex
VKjUGuRj6NQ/jy1djSBlTFGHx21xQmBU2uV5pGaDOOpYWn5Gm+9Sc8aP8e/KCgo7SoVbTbXXOPNV
UW3hl3yGICcgzf3Ca5vcpKJcqWFzTofqOsxw9s3cLebkkQOBQEi34utnW76Wk3OcHQfH1c9kCv0x
za5YWJEbwPKni05mQu4Rk7d8mneFNF8HufYq0z7l4U4eklNLLjIm67SgAKCBTxMFH5tE3rQaOBIg
QyNlbhACwoB5pIvlJ5bmYXu01s1sMy4lgAaeSJlyzYaSRZmEYYJCJ7VOGSeTvLROGEGcxVNgxnrQ
ja+YTF3Ju2CAIHU4sSHBJi9UnguKEyypfhHvzlvVg5Ozr4qXsNwqlXRNUlRMmu1jler1+Wej0nfk
/euOYgtSTz0T89QOGkceG/egASFE2B4o5YAso3JFIzlFcbVJMapqKdTND7akeHKLE/1CIbEJNMAc
HiKBuQCMYdvoRyi+SUadJjM92+YrldcOlaJ4dtbfpt48JW15rjJ9Q8mh1dzeOOx6uP36qaZ4kUpD
QYyF6ndpdD9T46NVm6e0nq9BpoFSwWLDS41Hj2XblxJS/lxzAJHqKCHUAs1I+P6FbOVgBE1QnIcJ
/CADKuqCo2q8aKTRW0OAFg570SYBxbMALOqOzD5OdzptFHILweT4BclrexDoFyAFOIqtKcdkfqBW
/dlUyW/znB0sNfFxtcyvo2wd8NbYqjgQ4rHnifGIddG5VgJ/CmgTlShgyY9L81X8WFl6H32f31gM
YRwbAxmhUVm6ef1WdiFB3muuVewzDPgxeqTEmTeXqifGTkwynayMq7RnUH8fAbg3tOTa+9mvsHxI
FvvQhQzi6ryEupfnh7jIvakeH8UgwKlv3WhwW4yBBCFWI4p+wuL9bBmvfQFvmCN7UAW7rtOuSiEf
LOkikY0uUhLHjIG+UPZh0T91EQWvaOCuD+5t0OI6Tp2h1QD0lBXpVQx3u4t8LEPOcW2d5mn01Uj1
Ur1188/SVO7G6ZH62b4J9NKBH7WMRrvnC8X/Ff2YZW+5snDzBXmeDDLNIVQS4duFiblEPQUcmGp6
xbJOBRiWCVrb9fFp/iZ+MgI8URzKV20qXEg2Cwj4Iy2OXyFAoXVMYkz8AFg6c36wzdkN2nCLVynG
H869B0JA1dChHgO2f6WNYTvzM7cVr5csP1gqL24ickevOMcA8dWeofa3EPBMGgd/TGpvHEnDdxYW
NRiG4hauZMwhflbp2ZmI/2y1dCvVWqECztprMdZ7MXrEQiEWjB44WYz/CbhJtLBRUy6Hs7NUNUcd
XXwW+OLHVQfA1pv3CSDaEFKHV+jyoWDPj2LnqKbWptadNUWJWP2kG7KSfW11fhsOjxkAJ+TiEyHf
Xgu+47lzLs3s0KSfFdaBhfuqpvSa8WNxQ3oMJljqJyogoVlDtBANB4M0UwOEmlS9H8jNzkFbNoM6
DE3pZjqLI6uVXC6uLi0+MidKvT4GTunlCW7cg+b1OtUb+5JZNHuGgwmhQ7uODKbJFf2mA5VBKDuh
bQM9FX2b2w9loh7yHJCYCSvaCuf3o06eDyGiWF/v7+LdoukaAOHFLq5jSFmoao3O5RTK5BaBoKXZ
Psn9cjYD4yJuUmKaQ5UHOMDBasB1MTy2JpV9mLpdyeTgX+pXH8XqDN0aLDC5jhDAIk5dcun1Y32A
lOoHTDWj0DwBwOIytW2kaiPgwoAOMcyXcRFj57fNrCxtlyEotoowHn0jkM+xBhBbAxuyQDaO7S9d
7Ymdp4u5ibr2Flyz2vom+gCKxBWLa2oX0ONO4ZphdpVwndfuPWHEeDyxvJVAmVTC9uRYu8S2Awn0
bA2w9QZ5h0G6L0ZWBHydAV9PEBXEAhmCdc/Dd62rIUbArZKpqmBCER+KEnUPX4mrRixl56K9SKp0
LJ3sbIA8iSVBbNMJM0TK7ENKPIoRVdpTczPyxTNTsPm+v4kFBAjEw8PKK3BitfrnMKxdHMfOVvQI
aguil+IHq3oNIzsawsfRKEnHmasMgFYLORo100au802omKdcm12xc1L5wBfjs8NiVIfkkTfMDEaO
0/0WDohZPyi9X+FP1dcQg9QcbiyUCMa5EkeEDAT7Y7HCLWsfV+xLYs9gJYrKAjTEPInP6/KLA4Vw
HrKzlmrXBaRzUuyDVmDw3Q+HMvwyN+axsXsf9wzPLkd/SUu3Yp2btCOVFFhSBvjFnR82MiCseRJD
dayXfZV9E82ecMLHCg/rM+nmGDAmSvskhmwa4S6sYfJmqIe22ItNQCz+4iI9WGhlSw+xOvi9POxn
QclgYx4pImV0fiP2MiW/Uuri6NTmNlLAF7A1hBgjgGybKVLQ0HwxOi75LAKGrmDCoqwEMgIDKV04
ymRILWrg1BQDCh8FMaCbrKMQJtHezWydnEjZdBT5jTWxoU5fpNrcRYxRlRUKUyZ/HO19n/oDGDs+
pFebRxsNg4MXDWVNDxJeHHn8HoTfK53whnVS3LYGlD8vpp8yy9VQvia/cz36AYYnll1kPEdw95wt
plFVShVAD4GqQVLinJefJjM/CkC0rpTz/2XvvJbcRtI2fUX4Az6BUxKgJ8WSqkrmBCGVJHgg4c3V
75OcmY2Wera1e74x0T3T06oimMj88jOvEToqkJxwOb7Ph/nQGt2tL6pT2XUHDcCW4FvYUNSgIEx9
d3kgGkxGyWwMbyQVS/yLblpYtdkbdb8uJC3DyOZsnH/dZaRnSwji8uLHFrGMn/h32Cs7497a6fXY
kXtMyfTUsJ8VbkF9ROnk+LSqAFgc+/iCN0qFcbHahSh2XX37xfnWpahOVaF6xZqQ+7T+metOWMIb
7ZgEa3F9csm9urK4G4JY5pNO8hQK6pHn2Yn0V31ODrxPBaRqGZidktHUSiqeQFHfB4pXj4RKQS1W
MigPpcgsC2WfHKzyxcpeapyGE6Fd0yQDkcZ2ZS+qTR/VXBPGxO+SZwy39rhX4ZyICgTt89i4V4N3
QOXjzHj/jgDrvh9fFYAhi4y7OlULt4oV+9y7VPHLeOu99WRFaAcC7ukNPAZJownbamMNEnrK0J4V
zxGlrttwRRicsAAeL78vkrs5J6Dzl8JrxUN7U5vZYQaZxP3RacI4Xg4JqgiUDKjGX9CNfVLYCXWu
4SaeQfkHFuboJuGviIp7L7ub03Q3PSYMg19Tmo4KllKDzVpwbUdUGfBedVXL3XjofvWXcSEG9M5F
i2hPbVZHe8dc8aoCi9o/Ewule2InR+ajBBmt9C69hVEVfybSQSZWGB6Uq3bDj6BBpzjwavOdmVd1
ANb6Xfde5x+FqE5orp/Vz6hz2Bhu4E4WnGJ5rmt5r5P4wlT43awnl//syciDB59hV02uEdX+kd94
VQFPpY22qK/Na8GMkfvpoK4ylRhJm6kpiO2JzEVFhwxBC7lesl3RR0/p1J7HhNLKk2cTRJICzylk
0tyU9xRSZeqeE5ItPcn2LfgLIWJ24XhruXweMJ5sQsCEpFUup3y6DiTKJfRyBL0R9sWQe4gBeANS
6513iNIx9gaFFsOPEfH7AgN5prhqLfMaUXqd38rbV+sq4uGGkRO6QSeVwMaNvFb9SAkgr5kP517H
KI7aQh3VbLEfxzoGL2R8U48kvmFceNXd9qzi+pprhym+otdyUzetCtp+59+8NL3iOa9+I9ZVR9gG
dyttz4bBCZDtDnbJZmWB1cPpMxUNR6qz8qthxgezexm8/NqX9rvOWglIbCDW3hunXQUdfiZHV8dc
nb6BrazAVwqqpQCDHS0kHa8qVDbPGZJ9bZ6EuTXdmrY8qY+SHkapCRAWShFVRwihPanf1WP2rCFW
wBP1pXXO1/yu7jb1z9KhtlioJ6zu5un1VZ1lWI83lc0iyUn7Fq0pVh0zgAs4YrWfWyTZ0VG91dXE
aJbpMZWf2iuJ25zVGom6C6YWOw5emKqwszq761Lem1c36Y6z/yJyeUBXxSeRe+w4kme90C+WdlLZ
ocqlVQVesM8MrHpmsqlRxyO+mW4JiBT1I2MPEhH71wZRROoFF65+630DGnDztOWk8g31UG4uz1Ns
XYvGuI4X9XNLR2SiHzWBy/FHjbye3F9vriZ1U0fs72rtNiPo23h03KvHH1d/JNbLcLUQmOEXrm11
X3yCZzaHLYyavDBP3hQko1GR6elbaAvzdjV9/zbgvY0SchOWujTfo/2lRA+Qdp89/JkTw5oCHa8Z
pDsHXIuc4axD68aSs54OywLKstWplBIsz64FKrMo03+1EqgWxWp8jSaMXHokf6WVLsfcKY6rBRKb
DO/ULdEPC+5RYOcYdk5jfWbui3aQj9ev5/W4cpfoOEun2nmffdv1GCf4YYrWXIBHLtBowzpbKGl5
7dBuZyhk4EiNFxxeNrgPgAwUaACnRnuA31mELQF+E/94/NAPK5PWgbnIHIqxo0LEqWVxh3qndcqe
jN26wVES2ccMrT1nhAZRRSiYpb0GGtnCFrIGzMemfIM4ACS8rGF40pUGBPSxGT8RNAGQA0vHLAq1
3vIVlEj/3LvrJ700pq1W6NW+w2EZeXgYF+COIoGKoBIcM/NyPOj4NWpojLWrLjbZgiaDxAoIYZ/l
WcoRmEh9LroRTFfq38qSbsO8jpilYl1Twi6VBUif2KAV0sFDy0ehAOIulrOel296oDvZQsLjrkaK
fac4xN4wKlmwj3YHOAwhx28F17ibYWZmOOXO97sQK+HjlDuvTRF9pvfxAtW7DNKUBCOqvzTooUH/
hpXE41tz99ZiOAiyz2naq86J31b5aOLsFM+Hega42qTIbtTlF4xXcThqkYm0jXtiFD05FxihHD6Q
plmfTZli1ggtAuct/9lDXhnoe7lrYIC5eLhnyNeD2Gl85O93oxKKA2lzNjoEZtqp/eIU4PWX3Oee
a5CPwZCnk961nNHkkEUqQzNGzKPrrSBLttp4cXIrjCcf6Ofw1R3Yx44naLnh2OXpzkGgSF9K+5wP
+BYt1Ss61BBx6MckLpw9zURDEht4RE8TpJbBLh4Wq3utHf0nmnNITte4avoiWre5qF6Krj60SYPU
OhAMjgt/mwFy2av7Jkd7RXDYX7eR7D4CTw9glYEnMEUfRPZ3Oae7vBDfogyfm3XcueX42Ur6m+aI
G/zDi7R2c72cVaunVHc2hZQqfPsMhFYFzW5dnhS8sOSadg3nhgoeRUFxVQN88fQ5yfu7AoRoPSBF
6d9MQHlTDSDamK86PR1z1k8QkybajR3lbYoMkEMfjw9auS9cLrAWeb7EJUFgZKffE4tMB5ER+jCZ
UVwzEj8kW2k76d3zPHo7Ba9UHSjdogQrnooofbQ+HBInE1vMRecK1Jn8wL0YuBy4tWeDS8jsDmNl
bqvRP0w4Wk2onoKFGC/sn6vCVipcJakN7ZPiLtvXGfseBQGNi+m9evSZBFd9sqvKW33eWbgiqW8p
SUAqc+952TWJ3FtW1WEJrHJNCN3Uip7fnj2KUtXJU/Ws3Z6jpd1XU6mYU9BjxlvVkcVRSk6ZuCUl
XbY6CyzcZFR7KIryA1A7xbm8MhcPfbDzOhh71eJT/Ya4DqbGRZHdu2gK6U4C/2gckYO7RvRkqZuS
T40MANp4JW+IbE9OMZ08yzr5+5IatNSzx3caHAfrGhDFNhBnMua+BgMXHQtyjXIo76rliOjnXWRq
hee966Pi7zsolTu3bnRQMC2uud+DNJlJX62d3z5eKcDk8qSL9ax6Kuh2PiF7eAY7ucfcgLA33mp3
PfsjhSZvwQDl6kiS7Cw5oDCuUJuIxF9bSbO51c+tBCCXvSRA9RuzOat/JRKgm9w/S53fDWsAnzoF
eZ5f4dZz/Jjordy3k3VKs0vBrb9wpXsFIjzMrCSvWeFmDXWpUjE9ANpkdx1tlGz8MZfrzv6s0j1V
cSlQO9/04hb8QZ/krgVCr5I5lcl3rNY4l3eVkuEWsRuUFK8fwVFGhZ9aYXS6E9ZrHrmU2lBqM6kH
KWX37HDLqgfruPyb6F19rKP8ovJ09fC9NT1Jzz1E3N6qA6tavAk1uQnqN1pf1XsV/XwXUp4tLvU6
v+ATcyzb+aTV7YcHHSF36IiEE73g1aLgysXOTxH6UKdKL+4TzOuKnGxcynBAm9qgG6UKR5Ewu9Sr
XQWEPs78q3uPfAoWGheT756mDhk07+a7yX1UfRxBX9HQz9zRG23F7RVGy0pDySNt0iRnnYbNI6hU
T1E+HFSjW8WRoaQFl04n4UY7KXFasJd93h2tlG5l1AD2rZh6kgFbvP8ENDunTp2+1rUuqnunwpF6
fLkyg8bF+LHPQKBep249xt7hcTJ71n6FW031USEKYN3qNTqjd6YeWfUd88KBVp2C0YI30gARJh9V
q9qTVw+80LJ416Li0hSqH02nlIUeSJUMgMdySN7r7XIBVJz448kQyU2Fu7Z1TnhfAF/AKoIGPE+c
Ng2YLIFEMYGVMGNG2RVJWCVkXtxtoqn6lf8JLoNdndWrVrFvpiua6PuEZrHrOje1CjbxZt2qWOvk
Bo4L60ZRWdR3HY0S3KDxri/IY6kDIvJdXfs8F9mJluVRdeTVOoxUxZEtYYJsFh3eFMdGdTXBVIVA
kTbqPlDAdGTqQbtyAVCjdHZzinrUwejl8ktH1RTiHaqev/pK6vpQsS9ttA9GLQ6qw6B2t7A+gwdG
jD27m7QZ56EMca7aNFr6fkRkoGnQ0ZPLkxjh/LDkCoO9KrGDTgvUoR7M4UnO5rns5ytc/wvIZLWL
Z7t+bIH/BOK6jM6Yx+A4cxOjdak894b/9Ynm3j0fOUX0z8u6PTTRs3p+SL9nNdYwiDvp6jwiPWZ0
YTUg6oY5bkJSbczWRT2MeivqDalNpvXELuYV6rs5uFe4V03SVGI+owDmVsX0qS+AkXNBsGCT9lwb
8SGlCbH22nmi/1SvdNAoPtXFqoKdesWrzm7mnZaMzwakZaNLM3Ni4E3h5XVT30i919blhClUs/is
CnwVhxgkXkRl7FZhbx43NfdWSa9BHZfHEaFNp0sfhD0IDeYYqsP2eHt0rNRESk1p1i66QdSGhVLB
v6WDuu5Vmz233XdqgdRf6uWq4K3WUjXt1SDjP33UaCUcYKGFkORO/fq8+ThWdOM1pJMtQiQAwEtk
x6HWRFsREWToe5hwOVSX1o+cSx335++qla1TSqdlQ7ooDgN9Mdt8Me0E2R2T80N+4lFrrnQbkpOe
q2WiyOFbqJ1cxf6xWvYdxrHuNG9VLUcQ3fRoR9M+VA+REMnUrQs6ZWu0Iya5LnFWv+smDUnGQKpv
2HTGIUu+TiMwlLBBqq/Imebhzt0PW82n+ebu0EfGwRArEF615ucnXMAe7fkByAMXsVo2tTSo89/U
Q7R8XYumwGPVAdfJJAoW+mgOHB81llAXd4SD6gA84NGHp+uv2vMefUi4vvw54k+yMHu4V9pPu0HG
WdJ6oK9g009QnVLVyu3IvlRjtUx2GegHLCsvNlSazG5vJgVzR6NI/cL/jzf4v1H0BdThAdj+P4MN
Pnz99jX5K/Lu3z/xH9id/z9A/21AdMJ2sXgCTPBvmAGwO0t3hA66TmmbKQDCv2EG4n9QgnJ9BLF0
tKhdxwaA9b9hBvTKUPxSv4n7wTHF/xPM4DdsK5JIJqAyE6cRHgXc6G/Y1hQz+GaeeudYdYiqa1qk
gT2mRp6S5btbWfvFyymYsfQMwPhuEYh4P3r6HxTWfIVd+wvS4fEQlmvoVBisFEC6X5EOfR8VUkFw
j4NndSHGQdu4VdyzclwDq/5MOldwzB0YRqQMSy1XCAXtuvGzsQqF8vuJ/PhLF2kYpOSYJ4Ahx4G+
QrisEZ9bJMvpUoCg0Owf/Wg/myUaJ0wqtpGP3I/lwZKMJhNocQ0VBIM+zqXOiJEuKXchgrHw2zZZ
J/BNW5ZLAkc8wMwtxsMKhVQHreFYLO9zrQ6LZC8ccj4Dva8QDs27ZNF2su3bvVBpu1enb86MbXHK
A2yd2j31Jf1uqaUrosjxC6YL3JEulo8GGANnTMdt7ZKyU99h+1QOLIeJC6dnkVgPOPx6q79A4y8r
vH4dycQmgbzs4iE3IJM5t8iMV+v7OLWDuEi/xaVbbJsZ4VhXj4PMXrA7iz64ncPjeybaBVp1MDJE
YuXK/VfGL5XLgEzT4BR6dkHKCBNmM+TjEpQ5y2nQqtt0EP1gmfGN8iR+efzTX07RfwFXGv9tb0K8
NnU2OcGQnf4LuKrpbafVtRoRaPWhFVAH9D0RKfVNOO5Z9Sm1DPUsrBT0nzc8G14rU/uD6NTv6n9q
bzoggXQAQTae4eok/hXhpWfUWZkp3aPmp0mQFVkSAEKPg9JyeZxOwyEuTwGzowI9+tgumAjscri3
WjKVYe+Qk0n/Sa/QlPbsEWjjQCelzPTtH9bqIbr12xlyTA9cKHKAdLMeIPa/iGNlZtOuyTrax8fR
gXAD2NE2sp2A/ujHNHESNK2nwn+zrDE9jm7y0mI1erBLbQas981PYTlPSKtUthMH1YSHE9XPB99P
IIpE6KfCZ2p6j+xygufWGyMW6uweP57A3w+7qsQWIFn15Jx0z23LrpSMDPr8LDC8g/GF7kzmMIrv
vvW4z0CvW1Z65kvNSSt04EGR7jEnNRMKA3ZairnI0R8+YeozQToqxy2VDnt8gq7WY+uEWXuFUUyg
WUILVqTlwsGvvzflR9WYHX2R72BtaehfDC9wYsZ/hbVZwxIHTbzvJlT+XgyvWdmXB5HTQ2lLgUW9
2zHULIFSSnR7437YJNaUhgP0byrYPX6YgEGnBXHmAs+rDjkUqc1H7ESYXk0sZKZBwEVfe4vbihF6
S0EIqj6soxekfg+o09GvM3pyWyiB0zZTpFEY7W4LQyNHiWCq6k+PA2Z51co3tXai9M0N3rl8eYnl
A6aEcqc5gTbibvX4f+IM3aPOhJu7NAgLOE4Rqi0G9lSEckJbWH2kHSGUbWJGg+sNOFwOSsDXJtI3
/IyuJXDRBniKYJiJeepYaw4vrKtRrEJzQMQMnWPQkxhizkEMPfUPAMq/4745XlxyqC2gDujpoMh/
OV6ipCs8ZrF7pPF3raiJC+fH442u6YjFS9rhLMxuMpP8YzQZ70vb+94JphQNUbnulhhnFvH2WKVY
EBDTDot0w1+eTe2rNj1ljcy2Rjf5Oxu5DvUz/3zsuKF/v7gAyrqeYRAaOHm/wT81vxmHVGY8vZ57
YVktb0LdPRrlc2igShE4o7mqGUnQ6/H4pzNv/u3TwZ3qXN/c4SBgFTb/l9CEjmEXrxiYYGH+o1u/
ePLF6HK5yRgabISLDXXnGRd/at4lTb9DKWkJTdnIP6yBoT7m18jDYxjCR6WV/yAG++tjuH6yJp7o
16OVEI9Tl02EgQn4OVGjQMjFaEOabKoMu7/V/InNyX7NnFPj936A0yM9yxyhhn9+L//tmVz2lAXA
0wKR+TsyWJLM2MK1+mMiR33TXlobJRc9JkeuxmKTVVTAVtH9/NdKOaB1UP37ZBq4ylaoE+nRGv3h
Zf2XjW4BGvV0IjMpjvlguf0lPtdppk9jGrVHY1i2g2v8rIrkQ1t5KIJbehCn2NtPNaOe4lPsDD/V
Ss2xj5BNcmwB6616jJGB8r22k0u9QDTvMHNxe/rGozO9n6MyCrocXliLDa3Om//Dev79KrbZZPBA
XPQKhfc7PYOczRCNLscjbkqfDIaV2+6WZUTDeEqe/M742bmEkijGHWDmtWtj/PTPT2D9fZfxBAK4
NXqJMFF+f6MeQ6W4FxGGZsn0JgqyI8wZ8p4o1mNCjh0SbA/u3L2jdnhpGOo6eu0fT8V0kzwPuzIp
3S9aot2w2JLMbNiRjbP87LThJ9Y6/Le9kxN6bVMqvW1cFGGe2UgkxE/VEjOqac05UHyJLer/u9WG
hyvhhPtp9acTZf8NVa7bNurJnCnSDwi7v6mzRvZS4W6ZYw6YYPwje/3zmvTJqSVfrIdi2rQ8HJJX
3L94/Ck3oPrQV8ixLYbgKm38cgtUAoNYYo9pA0hfPBG01aFILUC2FJJ4Gr55cfWWSW/ZoPOIALrK
7YbeKTeZ+FSA0qqFCLwZ/+TYt66zNj+jt8N1r2n3oUg4ziPem3WKrAKrgr7C+mlcVy/853f+d3Q9
60B0tUj9HEDQD67bX84MdJdexpRBdBwddlzUcZV1ueKsk4BLx7xamX1c515AbvuUeWMS/OEBVPXz
a2hjOR60P/DXvq//djtlunTdQYttcD4RHgEMhSr8Nx/pD6aS9N9+1Iadb6Dyk59qOhez62xr1NbG
Ofvm12SIj9Tnn59K/I0KxAEwXBPeA3mpTw34a8BdeysZ3MS1jkuFp2osyirEugfeU/NMQfJlNJFy
LHqrCt0iy442hvMbSBLprrC0eoPhGar6xJSwtdwna23uqI61+zzBws7RDD9w+mjZR2kcesiIPWqZ
cq12JSO3Nu/xcU3sb0Ibb7nKTEbJFy+qg62lygI2TgLdyNbAHIlrzONihBBRbRCwWt1uJGXsF5Ce
MCGdFdp55EVXiXfaKTKwGkf8IentH5pEES2y+N1avL7hjqzwrrRLI8QbUIvJ3hdsv30xr+GChGa5
GGimQGXd+3zprb76r1lqvoeCu+wcJbBmrdhkrMV8TDRZ7PVOT7cFUgF9ZR1w0ta2AvukIK38s+Gy
fdEBQL/Ed77/8wv7e5bAJkbMl81sQ878fRtDwc9Ws5QO4iwSYSmHmJVhYEmNGb8s0QvlLxLbQ/PB
c1EZ++ePNv6+g2El2Bb3jU95wMf/ulcqb22kzKihUp9RXtEdJkOhWtZ+3E45Zu66ifdArzLwGZRB
7+VoUxhvUmhodCyfZgNLFoM89g/3yd8LfgiqZAssioFIrPdbUYWLsSPWyQYPaDSIUjjrm51gVlbD
t0JoZO9q8btIy+M/LYb6tb8eZwcHIlcgWw/Z0Xnw8P8ST9Ccbdo+yqyjPlb6bom958EiT16FfJGD
WDjHl1SAKlLPYUTaHtJ4FWoicfa2pfd/WIO/vxq6Lr5lsAIumhOe+O0YZ+00JR0h+ehljN1FbGPz
AJpGW6BMy4nI3Fn63m/d7+pxooJ3lPsT1qOVjYQvI1PdkXRQm+c/7Bj790VCMNsxDG56kHDgWn/b
MUs5LrlbT/WRgIb06JR/IhhcTLN8o+XQobCMO3s57du1fkvr9KtRjNe2qt5Hcf6VqfXyh1Uy7Yfc
9S9vjTfmwbSBWqM2jPjtgdCPdIah9fKjNPxsTzn4lax33rpz5tAi8oaT1ucfRP+hayTZ0GKWYaML
Cpz4auGg96rrR38VX5cOGJ6VBlGs/9DR893KPC+D1nDHveH88IiR05rqL91riqEtSVV5c4B3BB4S
lmuVAkCb29BO/c06a6jN+pjxWn11Hk1miUM8l6gQAk9tkPXUlRaDk/hhO3zqhZFfOjgCjgOsvZfj
LjNmlJ8wpkZUEWU9q3mnmdWnEXbcbi7tq/oLxdIj8ImodrMbfpvfey3Gj8ZwP45G+4oamrunnePD
KAtjHZP0wq1eYg0pmE7DMnUgfGZptnfrIjsPi/WSlku78dEAw2p5xvQtT0TgOOlr5GLTuxbOZ1cU
T6ls38UOOhGWuU1nTC7XPoMfuYQ488I31NGBy6s+rLMiDnIaDJu0gDHkAR7F/T36IoYJChLxM1Xu
Sfm6bNH4fJdE5WusSQzIa33nOnmG8ono79mM1K5nfyXPQ8JMQu8BcBt0vf5dVub31mIesGSJHYAn
eiKNrzauPt18fJDBE7d3hC4l/fz0Zzf1MYqFyIRpeEKtRRIaANb7pTICt+1PnQ05IAGhMMpuOPk1
Woa9Z2mbVjbYdkFUtwRj+klACcaRFF0RVLjNdviheADpanxCqWBfJSYKPvMCEMXHUch4SpEK3HY5
nTYzlzsQvJ8AXoP27dP3eGK2G7Md3w2pEx+weIWHmkTIeQ9YSuN4lNZdC/oRtSXf0kKzRXmzKFG+
bKb1cyOaj/pQYr7rSAzZffkhN5KTD4wlxHZ5PhtrezCa4q2daNGiCVVSDhfYn3jb3kwZp1jZZ65N
zMTqztxMHt6cyNvhr52rVk2Ese6KsfSQ6Uy2rqWVguD1MNAecSWmAJuOI+XZ3Ir0tibDB11n908r
0pBaQ/ex7VJE2ZJ9UTuI9Q4GBkZNb53lNcVY7ljI+i4jlKX7qgnWmUblbBqvJZqlVpF+0KZK2xkV
AM/acncosSdASXjVxRo9Y8C6a+bOCaK2/YAn7DfkMwJjyrC55GzIVZwGC3DMsowf28bQtxq2yiRW
yxGsZAx7KD6T/qnNAGO44DALp0VHT4/PbYc3VZz699iRH7G4fksWcW+dWJ7yxZy3MIcLtJqZx9fZ
gpPt45mmr2murVsDYdSTLOuLVkBXRYdStC7cJ6wqvfY0zKI6+AgBWyuq3U6lbfqxAbDEZgFf1VKT
zH3/YRY6uy42nu0apShu2uuEdpOWe23Q+e10LJyuDmyjWMO+RFOzX9ZAaIAN12wiV4mGDxTtHyfX
xsT5C4AWDRtIAXTGWvGcj1BWprBPg9oWF6Oaty2D113MBK/+kn2pBn6DVnXfhrSa6DEtz36UstMb
E8/PEbR0X63lZvWtp6ayii0AXpxrW3eHuul8rKQ4NciCY+I2XPrW8PZdqX/wFMyqUdrfpkttV5So
o2r4/ki4Tj0CQZWjOzuIG9/Ttnc3wm7oGxVdHswNcEMn+TRXq7PVuPsOPZm59PAO62Z0R1Pzgyhz
KORY8q19xCfO3gw6MD90w2KfDB/dkRmL5l2Kud2adE9u1ua7hXQ4mHFayR1w79ggP9bL6L02zPSq
RvLIRxTI83cps1zsHQDy+RmigoPl7zAexiKTrBjm9KlO+VxLw5xbny7TMK8bcxru0egu4UgzeWvF
w7GtgQw0ZXN2vRQ5TxzMABa8b0CeEjKw8uvq5SkxfEJ7/UFR3HSRAyZHtwoVHXpmZugNPZrz+bdy
ct/5DTZOU8XEQVYabGCLEUXdpgHVKLBH0wGPWN5dFMdxO8qVDXeoRT4V3PiuHjOeGQHh3UyRObTW
EMCkx4QNTjgj8Rp97e1gIHNbeXHw6Psui/WWuPobwfM05s059XK2Lf8DAUkMxJw2vkAxAaCS0Wlr
EKDKWzMPWlI+A5jnYZid60hDDUEkSmohEKnW/ZTZqfNTqy3aDO0aRBquwDEmgXPMdMbhbaRjhfuW
zniiBi9hpRwfVSYLAbgio22wm0Xzvo7MMIonfAvzeqWLSaRD2gb4/ehTcBfEsokq3e4GKlCdLiwd
/QWZXhsVv9Bu3PdO78aBvhYbhp8objdfm5omDspRJbtSVqFvSroRxYodYj8GVjPIjXCI+rISYYHG
70X3iq/0m4+L7bwxqaYwGvVl4wiaB4+lS8DozfOs47m4L2u0nEurfJbZMm8TGo7oOlNprOVCa7jS
N3abJEE9YxowkHFubEzCgwyRGhvIfdm1kIvQi363SO/VdRAcynFasehZy94O2zGpAs/WuqDSouNU
j/1elxj9+jRXl8l7TuqoOfjpsp/nmuquSxAfN9ryXE8cwGJ1TRKzGpPL5Nb12vw+WjN3P+VzRVy1
zkWlPqVhgmRy8nAvdqKTmX2cFuvWwG48aKkWth6K89E0tTv81xGbpxvsskJbXUnDVR2GdGqIJrKI
jqaPGrr2lhalu6F1Ph87e/EQVPJ/0q9f2PI6HMTo5GvruFmjwdsA6ihxJxhe9M5/CwpJdp2qHZBR
G3saUvCPwYPH7iJ/PMRNCp4ttfmglAuzdGgdOYVNadinXVhk95YklWQ3OkwQCFHbDiqzek8Tnp2K
MN42KuLdmveSHmf17C6euUd0B0/FGgLj450yxcuOUCzAh0NDbX7ESXbI7NUOhf4ai+7zRNqVCBuP
B93Ex5EdNljjJ6/hip0TuZ0N3wsjn1phyOUxdbFO08aRoaHt03+I3G8ryvTu0iEU2qSnxY+6vcUF
EDVavoc0ltnTgAs26XyR0C5JZuPH1MOPiHVk+Zto3c1e87FsHG9jJfMuF3m5nTX80/1vRal3+3QF
oKoR/9N1OPcdkhfFwlRUKCguZhmp8WMRrxgVoa8fo2zfkxe2og6HpXCJL3WxQxXs0viTEaBnmR3T
FkvOydTxGcRQdS7QMx7qwzgy/0zq4gcCK9d5EN+MEn18t4i+cq6K7mwgve/Fu2rqf4wjizlIIzQy
VCeWyudgQqNkG79IgTq1NuwcdSwwJveZRHRvpgth1MNEp6oOa+mxFUZKcjMnKo/VGtRIItRpfdep
shCFpHXoRv6PcUUpe3VKjBlcMHi2TTKNG/qmgXsfFkbOcXRJP2CkoSjI39rZ9cJeY+6CHS/KDw7p
xkIGjlqyglfSK2idH4Ymum2XOR7D1XT3mMDg6xQINNk2S09jK+emayFvRe6UhY9/r7UAfPWx7/bR
6ocY9j4vvQFgTG/EKR4j/nyMKFeEU8mOjLXztPgwSQa0zdofenQG05aHMHEeCIW7d4zePBUlkvdx
zxTOSn9w0S98kLiTi8WYg7i4o8/u96ZYb6Ugw9Ak32jQp5fFpstadTrd3rg3Nw5+wulErfw4AEPs
fR4dZB9zj6+mWn0NDVRkYeLsYLnYpttVWC5Ul1PNJjatqdyU6fJiFmgISutNEVg4bU6MeQDCH1Ug
YdtHrVbe2hHr8sSeQ1hPpHY68oZ1YwSpbrewbzUcEjucTumdndwyJ9wXpR8u7WBhFX7xbeYsjoVD
ZdvNO1fri90YL87WwLkCO63+XmOu4yVi2w4cL0LT26NzZFjxa29kYGO6Zj/ZiA+nMcEotdF3zfpL
is4k6ck2QnF9mzjuyI1vkKrGczjX9YWD7oemj+Oi9Kt67xfZF36rzcDPeO56kKmlJ0AVeCHhP4JZ
sbGZkAX9hG2tq0G/QN8QRcUmDoDdrzsdMxcigE+7m3u8xogHRc+0DlLM0vW2aI7WNBbnwaWJoKJX
ZqbxDkll9KZ7QL2L7LcRHR4OAajmUhu+CwQk96kJ6JXlFLu2x4kl4lwokvums/Wv/RLVu1UC6SKe
H10bfXOvstAaUx4XkjGkm5btMe7SXRrlMfjhlqBCeyJM7CLeThmWkHHRGq9udTOzFuMVV3N3jobx
6OOCTR2OIKc7D2rUaVatWy6+Sf+ydPg0DX8JDxuGTbM61g0PDuvWGQUmlZnf7MylsHYQN9xtWeIU
B2xg2ndtom20vqtC29G3+lLI45ii7a+bWOPqU4r46IChZOI6T0tkYF/vl1SmZcc0w+vOcZl9bup6
hrCE74VvxdYm1wbzfVTYqPzHVYtPc26cTKFvBm0S+xVw7SGe23mbTe13bShyHNF7kta8eqrLkraA
3j33tTVjJ4A4KGptOCwgER/2Rfakl/Ipm0R0cjCkcXKlGYBxqoZP/ADykWE9BcCslWLvYYNTCalx
zTokH2QPuNDjHhKBumbKv+PmHhGjQi2+t5x3SBsxwEU+fC3TZygqyNgOURtEJXagUZS91lyFQ7N4
x9Wpjc0gZbJDeA0wTdHtbcOqt1o/fXJm8LF1Q1fOSZaLyTf1kU1KphqVq3yEQmsZITMuFd7r+Sjn
Nb1F/4u8M1mOG9my7b+8OcrQORwYvEn0DftOoiYwiiLRt47+62t53FtmN6l8SqvxG6QyU6LIiADg
fvycvddu8v0It/8umvOSeTyVGLzT57JwD6Hf76di+h4OMOBTvX9kdV+uuBdxAHK77hs3VS88omRx
Dtz6hTIoaKrlamikwtino62djFQiPeQdh+tymdJdGNuoVueKo4ws1wF5Dyi9m5N/bOkikzRDJZ1a
S/IIOB7Kq9v4ZyeMQeAyaclD9PXhixV5A51hEp8Xq6oI1e5ACXTlTVNMe79xxn1vyWLlczAHAcyz
NG8SV4XnkOMZbHRzYzN3P7mOV6/H3I5AFpMSi9v6PnaPSo7iEJrLQHZMnTzPhdiRPvQ+oSW+aVOo
rFNTP1SVf1+icj4UdkZ6TQvMNenKgL0PJlFVjOVDMTT7vgq8XVlTdAStLhaCZbdwQjXBzq4Mi2RH
KdceS1ykaghk7ouVmd9t/y0ulus6jUI4k8CNqpjNou+YSkHmJZcQKGFa5pxq3RarSbWzUwAiU8f3
JuXhHBcCu1sjrmOXDc8ujXKdhW6M1Gi6UgnvhSMeT5msslNrF7e2Uz5M1phQ2aYBHNVml04eZpaP
Jty3RsRNlJTl1jf5Lj0AZVmxRQyRgPA+AwNtXbW59HQns2dAMUKOJK+AxMd4l03oPTjDrsuUKGMe
12aXJBtT4vbxsgZSudE1yPwVAw4GyUuLwainmtlAh6XGoenFXIgZldUZOwKWdhelUpazAxBW9dxq
dVPHkkvQOSyqUl4LZdCo4OFZJ3n4OXtsA5G30NUc5VvbBhrum++Jpve3gwzXtmgJle5hu7Q5xXqE
pmkDRBGjdzWgHgneGsfP9iqzbsPSfe/R/q9J2riKiT6wTOi3DczeOOaWH+yyoyRQL1GYltvayqx1
0lxZhYiPbrOQHqEWwGYz23pJSaCGFFrULDHv0p7Gpk9Oc3Zm4lNumrKUmAfGbTL01B36zwWtlV2z
oLTtCrRVTgVCxkIg7zCeo41Lm58PISrfwqjbZzPKDp9qZdNVQq31Q3KptidG+SsKkfuLsO0iphq4
Zk5iPyU+77yHDLMRWu3Vu8mviwTOcVTDZseBhBZykWTPYUT9ObiwiTMvXisjidfk0+yNOiEosCLR
ppVw8RSWaIMIHOFn/fryIkWSkitNeRkUy3PeUE7RtH6PJTM2c4iMix+OlhtepMgpn9uuo8pxCvAe
kn0wM35GLnTJvjIeFt+60ezdg93hyzKz8yJR2DS2/S2MGjKqWsT3SeaU966S2zGn4V7kRIQ7kM04
2NE8EFo5QKMnk4w2L0IY0Al0HIfbrGFpLGLU/iEm/3VVIta5lAdW2lGA9ctnhdSAo2O7cwv2i3FI
jZ2B70l4526e3FudeLkSYUtXXfkHF3nhzqYLtukm8UZGAaCWet6a6S696TzD3CStess4HWyF4XOr
QJvZg/QjWxCHwq423OzMzUJ3vO7Udowz5+SM9Y3nM/vyUwb0Xd6sIlUlRz07zCNKbC1TMSLLWWOX
ei3Qqr0KO7iTlOG7oKIhU4TlsLKQ4RxUFBgnMuYQAU3xAU37hwzbYdOMHGajzH+v8F7uMJnpDs+V
4dsgsPWnaEaqOKtyWU8ljVaZVwcv1ZLAMKcvpKVrPrBvTIaUBe3wSqXNgW/sQ5ZMtZlb/yTrMrk2
rbpBpWEOhLY5636qItD54VM3GhOkFXvlpD7+UK2jyUtqt6nBOdGRY123CtkJk5tSi7mW0ePylbjn
apKjnRdCVljDp2hCXIaTmTg+zgwIzIJyfsSoiIaPQZhhzuckSgo+IKJjaHj5tvP9om90aPfvwK8C
kRIuzyYaS4Z1qMpsGNTMbVYhwlIIpznFOfcbCT/xNqJHpf/xG26noDMI+BKY4QrwhTXn721hZbsl
rOpNbyLEysrhMTbjY51y2gj0pHIgN7zlELp7qscp3xsla75+AgJs/du2Qd6laJZU3DJTZBzS6dNY
5m4bFtylgSy15/6RBIxok4Qo3Mwmeu6bOxn6HyGZENQSqDlHEpGmUnbrYKQPScN35bfkw+gHee7d
p8Nbb86oEF7bfn5fcuvBS53PzmcuCj/hLQ2b4+WjjjKRbix1L2vv0eidDUCxa8rYR3ci5V5EaPfD
PthfBkxqfLabKt1CnF8xnBvWU8s41ydvj6fm1+UaBRICSSKnY5fgxfWyaWdErL3KV5uhAvHOO8DK
SCSqsv3z6PUbV2TJMUAa5sdZwUSCqe7ipwPJLMP95f+ysvXX49DyO/SqnJGpp0ws4wiA+g5V2n3f
5wV5J7zELrtJAoPDL8iLIzbd4KkbQAOQwmtIKJIKvT5o/XHZ9CUbmp2k/sYoOgxHAEAVBI9ChuGJ
Qj0mR4y4+xHtsqAs2PhlNq+JBUVnV80K13C1othprgfSR8IYJYd+Musl5Zpjle4mD5ZtDDoaV9vA
Jq3DNPODM3F3xCVOX5p58cbq6zc641vP78stzRG4mH2MzSAZvK0VWgdUJ4Qh+RWaq8FdVTaN/LmA
V1oBcbc4JCby2XIrXkjC9pD23nd7tF4ZfrGwpTdRTuehikLQEC3fE2uI1mDafbg2KvawaiKLsKH/
YDjOt7hgXsi/K68jj72R3yz0uBtmVfWmquurItc5Kdrliv6yQFaysg232AaTTT+5DdhCx2Od0beV
mH8rSbeTSX0SBAPmxLRgohNjYKhQCsRVfKT94OTERHQ+cyc+az9xdsy8jyJHNVK7TY0SemfkC19u
UebST4ULhHRwMswr0ZX02Iej6/f+vmXvdnsP0HvOPAMuJsKD7xMt1N2MT3nlWRMxqHQmzjWYojHU
Rsl507h4WmLc/cKv510X4ZaXqKovfwORjInCgYlHY3xP7e6+sZlYZ7r5BAJ+lUgEm6HFJl11BZM9
RUpmQTbjZfP2tdhbLQgJ2Q69Ct3CRaR50fOGilypoK8enRDRsckN7FKbnsIYwFO14Edm8r4186Bb
zWg11yLvHvwq7Q8XbSUwi5gGmLy2Jv2J6TuXJYxzpFfcujUeQgfaWmcjCFUTJ7GL1poCCvGgVcbr
oo4O0+XusGmMmXnYQsvvqJOpHAoMyTAXaCzT0Yaoq5u0iA4nI2+2pn3XWwn9jJaCTapi3y80pETo
oyl1nJ9dyd0nUkaZQQSmghIvsoNNg32a1I7h3lLzK0gQvciO5I/GQ78y0h46YE2SEGsyREsSRO1p
2E4I1Q9+2POMtfQkQGGUoqLKa0KGm1W4y5x0ZwladHkue9rl3ETCMLaig+LKfIOW7KDb0ZPCkWij
x5MkH2rJMo0qdCE/3cLzdheFyaQQvOcOgRiB5HisjLJeA097nwvmvPYCkjYrUDlX9fhOy4nOUd3O
zNG2SoubI8tv9mxZ3Abysxi4KQSKovUYU4iHLctzoPhQB8yAuynpCAL2Q7pSFjVLSxRkH3uUHuP2
opIaFer4LCS3L+BpXlzarAvNy2HsgREt5V3UOz4DMvneBQC2G4ah7aw+jMH31yWO35OT99dK1g/B
4iU3tVLs5xZOgnT5ZkQJ6Z41kFpPDGg50+6+ttB3Fc38kipbbvu2+Q5+Y97SayjWTV3unAlR9+V5
LvFI7TIjOUEiezNTe03zmM7I0pjrnrwXcGft9QLtvZXWQRWDsbIy2pHwxx+WuN1abgpw2XyKOi33
0IuERF+47oPmCeURRgHbJnQYngLL57veWkyE4btKDh9GZ18lLUWBM9HAwLmZRAbEMP0taKdw75yl
wlWo8nmX1siHEiPpzgAY8Hrl9pmLSgmABnqHTf/NlXoyambw/WFGZGq+HjLuSq/1I1wTjXHlLOFB
orS3VJr8nPz7rLct+Crc87VOJ+iT8YFuMv0zphKiWd5HE0V4pOXArjxJntJVQfAFiWslDOPkbcoc
JsfzRMva4QrqfqOLFGbD9hBxnPaAV4y3QRUwHBmTfReHP5VNVxGUQXhC4r9XiwoOQpiwKgtK4Zq7
vEajQJpu9Dr4iuPdiFNBNOWhnJ18uxTSpkG2PMCzeGXqDERSy+6Gji24S91HsxQ3iyV1TmHziQxo
3lzWj94zrtA6rTrLvtaybr6exoRq7sqhO1ht+PNiEakb79NJWHecjDa8G0wbCw06nCmGWVH20SwF
iJkAPbocxk+eBvZK9X1uck4iJTX2dsFgfnnzl4+B2z7fhj49LoI8hWnTiOiFceyWJ6snFjEsI0HG
FD3C+BDnk3Uv02IvhpwpYiz8sz2bpzZeUJC5xv7izSCGud6TwVFC/yu5dWizdd424+490DCi61ai
MjSGJYAsik67mfyNPSrvEJNtdZrHzNyAP86Q+ZtYXsPkcUjm8NGZf+TBbB8RWh1l7MWEde+dJjjF
VkIOhfaHALAvaH7nu1a7MpZpNs76E7yo9PBIgPsY5yPsbo6mtSEJpiX/tOxOhWRVztL23EIE21T5
+GLmwxW3KV59w0Kllj9aLP2Xw5l3KSkBE7m1PF/K9iprqab0+hzrms+wuue6IxUlnW8vukq8l9Gm
UWR/zRPBbU6v5GpsQ+5N9wUtaIcbP3iS+Hdzs3rtDJiVxehgIAyEpICKzXWrOvygAKbF4L/2Ztme
3TGnL9saRwwH8gAeHB+1T5bvEDMRzxUlDXBvVsofY4dg9/IC3By+dOSAK+ws8rVpZrU7z8T+q7s+
l2PXYruPXWHetEV0P4jFIFFUoGl50tMoiorlWRnWHqbLneqX98IvN9PMNxe64hnwE60uYjImt+/5
gn0W+X1Hg4e7jpUBwdP3rEs9juVtQXzUZsh8cISNbyFIU2+hnG6m1NrTE6BWI3qHXLcXWlvrJEKH
SqFPZUE6CCTBI3CQe1eS31c3idozTurWRet8ZC2Lr6Nym+62WvvhUB/tfCaZO370557c3ATaB1Mz
j8Ln0yb0zGlHvFqDfQqnnOl8rY49KnZMyMnsGydaqjlBiZHxWEjZ7v2e00lpGGc2nOtp8vonUX7M
3uRuaHjX+xr+hajjHm45kd5BHEI2I5mZTjrHRpeXGRdu/xSnHY9XSuKmN6l9EU9Piyq8g1sy3CJV
53FQPF6yzJ2jl9TfozbkiOE4yXYwPWp1OCnJVBJOlnF8Kgp7Z2SF88AptNnMGZcyQRC0K6KtPbGr
eo2qIZV16UbMJBEGwsqvaibWG461UKtBj4AVhNNYC9SfLSz3yo+fYctsghta0wae23Je52hIape9
drJ8sZaTQiscRCdN4rHNENhMnO5Q0Tgk2NZ0JNEXkDzrYp1hHUgQnuztcey4TIg3ew9Mf+frCHCH
sRdbJFIiD02IvZU2XaF88Jtt3TI7k9AqSYr1PyDh+PeBTT0R7GPbmb8jW3hJ5+y5dZFBu/HY3eGN
faPDth2Flz9Sv30v3G7d95X1XBnx22yVT2leE1bne7dDN5yJXCF9pCm+l62A+VU/Eem97LhlKKiz
6sNcUDC1VJ0MMjgphErsHd4F5eMyrSyRnuw+/9mM9b4p4ZvT/YFjFObWahK7FLJA6b95E51wCwUa
Fz3mm/b52RvfDWn/VJiUQEWhODLNRgPbVoHX/ZiN9FtcN2tfJPCNwl/Te1w/eVYFm56TN5LtbdA5
7zM2fGuBOZK2eB773I5RnSGk/eU6c7GF2iA3KqSVgAiaxOIEzAF0R8Thyy43fgkDNsZFI4BK+Eh4
9a0tk57Aav/9cpZvKiRipah/+AE9n8KhRHJwkAQR0TVt2q0vvp9Lm0pP5d2Yutvjod+Qxws3Y3n6
1yzWNKjSOzZDKuVNGWGzUGg6EY+4706FFxNhPwpg27+P4Sm9zLE3wLYRt76tY0l0ByPJB+KYllvV
IhyOZzShHiNoNbbwbVBALn13F/uKuDSrAM/FcBL61x0UoOpIXMLJMqk/Uy2VdEyODmz2Gw+la0Nf
fo39ibq1qD5plBaH1K9+ljJ8IAb4LtBlDkPucWVNqCL0Go2QYNm0XvdrYaKaLkt+I0PakX6nZW8k
Xs0xbwbqtbdXE+voZNWHXE4H1yVYdk67d1O62LliBlEG+V2FZB6MdAzRmFq5nZPtQPlgsBi3wv9Q
TYI4fxgfBW9wwwj8VomUqU9FtkAU8flYLC41IxuiZ/F+OAO6xlgF42pGsr11LcJrgzK7kS1SsEZ1
IRiPbqNoN+xpAn/my5PrY/rrFwx0xYy+1wkGyUiheus61R1Iu1sBP6s20GorQoNxwfTSqLdkbaFj
p6XsqmRhL+6/0ZOdd7nNKQqASRMWH2EuAiofc9ogI9w5TQzrPx7u0pDvgT+Y4g6SjpWjmUXtzRLf
zpzxWAcQmaREPAY/kV3fUoEUTGpYUBaSfOArO1Fbbcs8QBeJKZFtyd62jAS2XfuSTht3RLjeE/HL
KoRDOEc5aDV0TJzF4QFghzAjbHaFscg1X8rqwBqx8ZX5NNfRT0kgwy7xr8M2HejKckj1W7WrGpO1
p/Xfs3ozRqO36mL7pWfZW7mkLKHyrOgbQh4ZuaKZETASs/rb3Enfh8astmHFbxRztjPQOKPNTbbN
YPyKY47vpe2SSeHus6je21PwKLV6BIcK+UBQ2ex8kwgezV5Vj2ND28guzg3t0HXq+vkmKvOtq8Vp
EzdTZ1Pg5m3/4FpZuMlYTFf5SOUakPW4Khrg5m27I4bdLwdsnKO8EXbqr9OEz2XrzUuNhUUE674J
foipu6oDP9/ZbVhxvlzCHTQ8xi6NtQ1NZ9rMQHLNptxWefZYC9gnHsoCwwyIr/CflVTTRtkU/IUA
hOUTbKC8T78S8vxn+bH3JQuNRAUfyzuJMtrfgDddi+n/U6M9kp4OAWg42hGyfGN5MEPO8Uw910Zt
WGs8nZgJ8sakt9DNKIf2iY/8H+H+r0Kiypt7RSUkod30JkNYJA+sUlcEdDOjZz2VI3LqwflJtkm+
yQVpaIGSe1swedSDmYtxzzbLem+2vbWyYmvaVpHUMMcF2eCoDmyMwSkCkZZxPsEMUYuzN083FMcT
EiDaAnTJDZSpUPXp7rNSRFYTgS/ucSsjXiro2OyDimNVnU8fIdbtXVbz5QynGIjqX2JlMrnqUddO
k0RsC9zw8ktX4FbPwwJEvh+L0+WXHHv52gp/mNE/+9XsrzJwYQmThVNYnsC25n25Dl2IHIXh+nIc
4ENv0kAaRz1jqZPsu8O8M/aTTYF0YrtoO37f83B3qbgrLTAVPsLsghyfi9inHMPPrifSLJsu3ckw
td5LQRu5LDG6/vnmueTS/EUqrl+0EOwwVH8e0IW/3jxdn7Vxr7wFUFR3p5pxl9K0xSW2PNIGfcsy
5vuzXf3MUoMAZkROmWDmZUUngb7XiExGIKjd9Agw7NNmPRUpR5Zc0dQfT0Qx2MBS6CFMxMmVTnLp
Wg9LVm6jvD8MZvluUdwb85gchRJUrY13Z3n88Z/fIxjV368MmDUB/MEycX1+dcJJuFu5sMVyRE+A
K7+gwZ4WZzOtfuZ9LVd2kn2QneoSQC8N54dlWOwxmXcd5YZaBXWPvtwEK1o+hmhIPRHdzORuTjMl
gD9WSF7i8hCR+JUaDkctG85lcneZu2UL/cPB+tl1OrCbJDiVoV9se+ICOHMNHBsSx2Mc0Hy0Jedf
1Zv3WaNOnnlOUJOTUmPhb2DRri16HBTsshyv62g8+F16nVc3be8Biw55FFLnqi13sq42tUecaFt7
t7FNClTavJlhukdW+uI67alxnDcjBAM7odW86FiilhdSDPJ1NMwtU9D3bqHBiBPkLnK7/eQfSFIm
6Xs3GcluycfzUhTfQOpG3r0MoucwCE75+DyllBjktzGSnKYfm6CzN17m3yrp1ig1xndK9kMUlIBq
yUesylsvpzMrF3m4rFOXBSSMomxd3PbTeM4CbrC+megk9Uwq6I/d5DlZldEi3ifAju4ybFgMGf2G
K6S+h6geXi2DePmgF7et8s/xwOgCGHpdsPiREI84vq2RayC+iGWy47DOGAjUJyP+LZxPnF6BZolS
xmgORNEtn4v7SlP4akg4GC75fIhMy1v39bANMBbuikHcqtp78BHRnkstKEAD+h4kmVx3koPWQNUj
8BFs0zxmppWiWotbssMHUmD7sdzZZcMpTLND/iWKm2BPFvi1kKNLcPVlhLh4IuzCo0801OgzdBvJ
6niwyoIOekW8USvq70HboRQajr4/7oc2VPRA5oNVmW+ox7ui+fHnZ+i3PYZFjda0NC3hO2BZvtj6
YpTe+VwN5tH0p1fpj4feT/dWueDvtzciAp7x55/3mwFM/zyeWdwrDu5f/8uylBatxXxPmaSYeNfC
H15Dl0zU2tvOPXpb5mIc3YqQHtOff6z4ze/Ez3VZvzFlWzhn5RebVdAEwbzQyTvag9g6U/5qaU2Y
lRgmz6uxcaLIpFcJJp4gUTwOu1Tk6zJufgqjRtMgr4jrJZxZWE89Bd7MnHPdeQNPrsz37cRZf2Ao
tRrIoKGyhVcZZv6a8IAduo5bxJ5YS7vkdsw9MquLAYFwfJeOhCy3Yb6lo8w5friOXHFaentL3uVV
IyHa5fJbahjf2D2bqD2Q7X3ocuOpiJYtoGaaW0O5cZR6TeD9zjWtKwq9P39ov9uyvnxoXy5W7vfm
YLaueSzq9oeM61s7oRE50cY26xYmFDm4OBrJZ7auzCLdNg6CTMdL9HFrfgbCv5Zmf/0Pr+lvLiSZ
b56Urk2WsPwa/gbDojZSMS6YOeOI1uLWq/BX9LSyuJffsvUs24/Mx72+kIw7JwYoNETputX75xfy
uwsbo7/jwAlyScJ0f4vpG50hymFdLUezRbddMfIgTTLmqA/ocOJIt57pEhi5vC27/ns1kg8c3sRL
iKSi4rBh2nT56vYVVE7jdy8NzFR6BzeRNHDDJBYwjl8DambupevRp4OhJgi09O5vAobmKmmY3iAr
HpJlq0/w0WCQeRaVhz+/R/s397V+j5ivXbhMgefJLzyDohIu1he5HHtvem3t9ml04CDhLSPU57WN
/Ntkih4yH+SHATSxCc5jmp542W4x7+tQbPPAJnxIcpyMspMXubc8E/9QJfu/WYB5jQgEfJzALCze
1xqgqXrloIFZjrnZPjgdi5d/6Ka4WWNL/8xdhPN2Bo/INl9j2f2YTPFUD1iAprtJaEXLEkMzSlG1
0JJxKqbn9FVoIPgn/MMY59GRqoxDNv70TyB194ggSe0BWG+1Dw1UPKYR6XpxlvPgqB/5RNPeD0+1
LB7wtLGfM+wIr/WmGWTseQTerSzFS7OzHguT+gHxgzGACLTv4ruDpW6cdZSdQYdwadWPhen3NJYn
VtOc1l+1NafpncwgJnOtRINWXE3N8C3209sJf8jgufiFRz3mK+2nLmweDEGiiJbChBP3ozPWnLMY
rIaeiS4WezbyfR4hN3iY+2q+Inlvb5qM3TjV9Q3j/6iMb3Ub1vMaa4+8hjakv3EK9evPd9nfbEFS
OI7tmli4dczXXytVH0G7EYWZeQyFIbbJ5H6fpvFxob1VB+1jyNj7zz/vd5gSd4y00UBb2tsZfPW+
dg0bgSgi86is+Rt/fAts5UeSAMhr8e8XY8/RyQJJCFaC/fep/4dl9W+2QGRzxGWZgsXDMfXn8R/H
utZrCPjM3fkYsloWJJBoUEvrL+eIxJc8cb/VYa3Fr//woFj6c/xyIuCHAg/jSdGQlC9bfWunYCmn
YD4SVybLZMScUD/EzBPKot7Cht51FEAau6qH0jo7mwjJb3/+6P/urfsWB1oPvhkO7C/riQOaLxrm
mMW7Z44KOGEDtGVld6TdIx6n+LNBaC8oLf/8Y62/2zR8JlMaL+dZ/MdfP3IaY8ZM12c5TiolQSZ8
dTJdvi7fXNPcmU12aAyugWeVx2Xelr5zhORwTmLzny7B372OAIQD9QcbR/C1CrGSxp+NBufN4g9s
/HLnZMV9SmrPMF3h/N36Qbe1USoXAdSe+B7cNCN7b/MPn8bfrOq+ZL0EqcHWJb5CE6y07vp2LC34
WNTA0fdy6REzxPvJpjEceVt7TvYAVh7EdPyHn/w37x+SH/YELPiox3WO73/e+o5Vk37Q+1SbklzI
KYAiS0511D4lWJPG0nth/qwLfvU6GKY2OoyAdm0GHvzuP7yU34+OtmnyCEoqCc8Bzf/XlxIQToDS
dLSOncC3QYAHlcXjjspzpkeKE4CO3AFgwD5flhfdLilLWqhxkVwjbifbbjJIHNBpCt285hv9ExXg
EpL+14fVNi1wRoEdOAKB95dFwhFd0/dNZB0zu2JEUWHqIi1r6Xs0BhYzU1xKel60iiSannjJP9qc
P598+/ywbob4o7TFOapGYnswQQO/3USzQvWXDddMSGoQB26x+/Mnav++vtgmLQds6SxuYAW+PGQ5
2gin8/zliGeWLbTu3q2G54l0LMZpn74Z7vzeQPucbudMvCtRFavuUNvzQ1w428HPH2ICP3o0Gk7i
EBfuEeHjvS1e/q/04P9Vdvb/x2Gh3Ej/b37n3Vv8Vkb/CfC0TJsGi+Bv/U9UqPNfIIcCUDQ2a4cT
gCD4N8PTtIgKNWk7aa6EdYE4/Jvh6f4XbXz2PBgP0AP5Cp57VfVd/H//j/1flM5M4zXzzCY42vtf
RYUy7f6yxcBk0gc8vNmQch0gXF92uRThiRlbloIzMBylLI+ebzwltAuQii2HOhdPWH/s27mZHwwP
nrksPXZ5Zl7CI7itaLtDOZXJeunrwzR6910aIBet4m0xDdO6N50TQ3p3ZRpC7dDsMHKHNC5F98Md
zXpdz8EHlQwg9P65foxoLWFHyn5gw1zWvmm9ALy6g1+UrnBwsv+p8LXqmZUEi3G3VMZ1b+b7Kh8O
3ugSkBEzny4LhLm5mK78AGhXiQgL40bRj3fWFO7trmFJMIjns+RD+hhm5TsoXGK4phgLlYnWbGof
xwX7toVbh+02eXCX+dpykpumLood9gjkEfZn0SYHK0L1jVi1BUZdmSiMbjsVPFXuJBlNJtFhsRXI
H+25CREUlEZyY/dkSUv0r0xa+/vGhwVRcvwp/TzDZoRiJAk/5EReIgqKkF6UDbPUJBEkwm95U6CI
ayUVsVvHv+rhrsLmnhpSPCMj/OWX9vUgjPGgakyyQWh3O6kQ4evhutMi1pozFJ1D5gCWt9NNmYXL
oVKWfZyn9DG1LeJKLr8MA9PdgDzpjtPTyfYmDOM96TlKk60uf4HWF6N31wlPGcrFBZvEufY7CHWg
NFqrC3bhaL4V7qld+MU06sPQo3nHDYYcU3AbJIq8FXAY7Rrqj7OvPUamozllR2Dx79AwnZ3ImleZ
tVd+7yR7M/ZolTrFOc8bwD0+4RlWfBTjZB46gxH+jETthOYZaVNhnyxsSRDZ0+w4mwHX2IF2ZakQ
Xewybuwi7MkywQXmZWraV9weWeibHDJnl4BweyGEBBLFGNKVRIUmN3Ng7wossy9tJqg24TzLOKXx
0aD4juI8IjWhvzPJpDizGgiCSWYNxIzvMF9/A79m7yalPnP/R7OE4U0LGPxKVfskNLhRGKDOcUu3
uCaHpC5Na5thK2DwRZuMiTGGlijyN+S2WVtHeVsx1s6x7gGVeCMiUcYPeiJbn6rJJx3dDs4DiQJF
kByRS6L27LqrLCqTTV/XBSPcscPHXEnQblGPWpmw+TaZjhibbIItGz2TzNepaLE2aj/fUhJzEjVB
9YLp+ptfFjAuakS6hYeom+OVuXHt0du1NtJrHAj2Bg9Ltx6NaOJW66Ozt8znwEyfanzoKDthzbt1
9ukMLjjwerhnLgN0jew4uzlEAllWj6I4dEhWkhD5QTgYHrcACWJTQogdmHRPubd+YTYsC+4Vqt5b
/ZsAL88+XcaYDmhELI1rEIzo2rfAEm5EQdoIMYc6XssNehIgjbNOz22kjtEDpN8iRl6ewK5cZ7G6
0nz1DN67/pIEHQorJYxc644EFhjsRCNMOWZ43IVgY/3k3JBZp1MYkmK5C+5lTOwADHfagUyN8zut
B2/bbKP/sjVMdzopQEPxrZbUu+FUufNVRWbwIiIca86ZxfhKSUn467kkcJUc4Dujya4BrHBHHzQa
XKPAXaYiOkdAk9WTCIljAbfUze4USQGBld9pmnrXkESxIzb97BBonKbdzeUt8zdM0ZFFchYTiNQP
naique7zUNz5/w6IzR3GipW9H/KXxXJPQPMtRLIzaXY6Y8OLwKqSZ5AW2XaiHvofbr/OgGjS/Khx
/yIUSFsYXPIJMDE/6OkqwhyFO2Uh54FxAiwLY5oPY3A7E6+oozNG/p6+GolVkJhSnJiDbSLag4E3
X0uHNy7kDbaaM+HWV6mXX+t0NJ2bqBP3dK6hDufS/0/jYOVN6IK5uobJwX8mn6EKDuCH7nTWWWgz
h2QGNcgfc+vsg5FIUDe5GUCv629bAcUXJsTzhbBRJ92Otr0eZHxJuZVRexZLcHPJ/1L9Pqzfwsw4
L3x2riFoi756zQzTlowFlV1jH7iRDgmZ/Nsh3GFpTjqWT4cVRqq7Jflk8bCHoKbUlxGgPwKJ0ntD
6pqjlBHkC/aDDXCevNgyfGxrPLiHEsy9aEmqIRkWWiGWiHfLeW1r92CRxhsN6d1USRI0iD8F8K9T
2fQ3z8XRc+RpYnss7k1uFJPb2CQupyGIVlTRAQONlwy46NBYTwVxgerGIT5FJ2/owMfKhrhPxl9H
/LPOoNSxakqnbpP3pw99pDez7ecInIJDTUCdRRxnvkDdb6MHhyzTYJQHfYmG4U7N2fXoqisYu3D3
9YsUCYm8mkRPyoyhr7+t8zfcq8GtbzBjud8UsCH9nrumPM2SYIiGq0OiiY8leyR/qDPGG/yWZ50w
qANHgm45uxnafJ/RoXmHxPzGhjQluJ8kudIIB24CvpV+wzqqpQ5RnfUF7whwvn6Hfo6oLqfQh4Hf
196NsHhUdSQMgP4qQ4hTtlsdxyen91x0B/2BcL+iHo7ZR8RVNk8n0+ket8zOT3gVrgSnIV7Wf7N3
HktyW92WfpWOO8cf8Kbj3h6kRdrKqkqyKE4QRQfvPZ6+v5381SHxqqXoeQ8kuqwEcHDO9mstI++u
sphtNR1FdGOqEKSxmKyrG4gQ5+NiaE8eGuCiSgHw/Sb7XFRprGCbeBDdeTAkIibQo4YQO9xJMlzV
0HcJdcLJ8Jf0LvtM/lMRC8oh/0yArT1MYa6cDiIKKbKLFisg/6AhHiLCbqSw+0XRb22ewr5sURBD
hRph2Qar9vjVLQ6p+0nk66zAONFGWw2ovbY5+ukiXdMV6Afo8Vn54ljxi4i6RkSEyI49tLNF5FGE
t0V6EI6YC/1Ocqfy2HWI/3ZozLs5k2Y/dfy0eXmWfSnKChbFRJXa/CwCThUBhVrc5I51rKY5vc9W
eJCvUSjZgsAcR+8gusdSU5yQuaiwsSIYO3nMcWlQUKH093jeqDiKCHykJi8z/DsJs6SOtTaGGfeW
3X7XoR5a9QgN500UeOUrdXZwr+pP+oLe/Eih0jpDc+en5m5RkClvqSezaCIXKBq3y8IWCxXQ38sm
M9ES1lBUyMrnWCh30KA4OEzVFg6T/kV70PqjPkV3UdETNcQx0W6iUS7fR9P+2ndQfSnvMyqHcv9y
CRMs6ICVA+V19rKFCZThuqAI0YSfE687mg3j0DZ63Cy8vIycq+cl4C90mFRybdNo4RsfieEaBGpD
5vmcw2S8yxYvu/BFto9VQmKQw1oX4GYn9OVnGphJsxZrNeEt5pbpfDSc5v4JmLlvuZj4TkXxbBfA
WlEh5SxSI1pFS2PxmfC5qnLrXXkRrZrI10wbNTb15CBjJce/QzfU077o07hJx4OChIcYA0ZmT2LF
Kg6NE7SoI8EXHupMRBjnmVXv9f5ZFDO1yjlQkCNY8ja9goMZONkBoiDiCcTaFx6nLnpV89lfvoy4
VDn+EgiIjq5Zt2fwWIc4Cu8iiUuMy7QUo1Bu5Qfli/zsY5NTfYdoEmVUqIz67EpZ9Rm+dnap+5CC
FPVaFCTRXrqJXPWYIu7boS7VE6MjlCSK10VOg4quk01jQ5SVxzS74Sf2LSDjFpsxMFPIW85bkI5o
yei8qk4rdoNA/LEvhYcjQLpzQQBNTmUi5l9VUOjayh4U7UYw8jcD883ZhoGeiS3OeqhdUWKVl8iA
5a0nIhj1i6IUB6NHGrRSb1WIVLTWXTU2bdEhAlZMV+rrsj5i4+UtWPMXlBn38qrEYsvJVgL9CXjk
xZgdnxnxVcvMmqg9RQlMpb3jLyEdZKZ9VAWxxMp6WD0J5kwOlLhY18BrR8hQh9kFmB/6a1jaMsfG
FS+wnO5VnYE8Uzl5i3ql8vEtr5lCndoXN0Y9ZyiOMc/moH4iRhvSwVUBT35EkkTz5yaOYnYLRGew
d1bz+H18nDM08ogX7DQ7aaUPMfllQP7FnsMXeWyjd5gPCqTtvSqAO4up/t2HyoWSCh0tIFi8Fa1C
90aD2AsKqFDPoHYiUCTWlGvJFfTM2nqMSKhslxRloxCh04oAr0OeqGWSEqKrNtwvHfgJ1d7Cnw7A
Af8hdhIF5xyR6hax6pSKbqQ7BHlfqLju5UTIC4ga9eFbHwJiPDx4+oOWHJUlPzIPgPL4fDIQ4psa
+1CEbx7y2Toy2iKkJIFYw9EUBayozPdj/hny0EuDiQgR4645hCJ7L4JgTDzsaawCnXXPKvq6pBtn
ifF6tG51owGI3ewcu33oF4m2kcWWFiniAvYyC5HwHrFw8ek02R6KRno2HcPAPEM0x/wng3chmrNE
485gM+dawuISvrS8LaL1U4tIeZgrh0J/BphyKTHWRfTJqSoU35ZTJLq6aNVMC/EzslmiquS6yiVr
oXVnPhTkj2X7A/9aIkUn/lXMRYX5Dg1E1dunBF28auL8E8tIwgCiaaORUVWiyW52NeQQ32XZxSbM
SLfnaBjHSLnLhpIX7CLxjiLtarEvCcLvGgLwiaKfJOSR8EgiiqFvccv6YdnPcXKTtEYJ8YWUpyuX
s81Z7upX5FOg/KjQ+uXQZMi+28jARw5ULSQNTGf0XnES414W/dXgQRmbCnW00rCr8swilGbanz1T
9UVsvlaqTZxU26wh7SFqlAC8EBmnrPJV5Zgx0RuCBnbG6GajTSZ5So5Oq7w70SmTX1vUZ+0a5ClA
JjoXhmrvG915aKTVEW4AMTIJR5ZxPpEvv8qWHbN1iJ6p6hY3CZzEVEhwKltVQsNQ31kttWn07+xg
uYl1Zfb+XCW6X7jP8in5tL2hPnaWMysyVaJ9xhDSuRCXysGIp1MIH2KeFSdLlKua5KLXxSlqoher
AWQzXx/6gBN7MMVtoDcrAmHVoqyCod7Jm2gRNbSZqk2jwYcYfRv0oLJ4B7I/OwO5LKyYxMByWkUH
uE0/VnaG6HyJ0sH3Kq32knTSuT914fAiGQVU4HtXje7Wol4a01sbqUOe7x1K1ChKXggIqZOYDDmu
Y29fxQ5JNCvuxmIMt25IE7INecJG/lp2liydZB9yQ7JWRols9MhmNGAZRUUcRALibTUy8iJXLbmH
nlUgxDGmTN0HgGHk78Q1hxNG1fb26Nu9dmZ5UhzbN/r3uELNeKlOg+JcA3Qd5fyUGWHk5MHK1pGO
475xVLLu7VhsAxALEqVW1visZdo6jdNd0dsHERcTqyHpAeWDs2Rt8t7E14rtW770OFh5t2Jg5W96
dJhNqzw2mfes9dR1ung/hv6gE5EgW1NoyynPvnaaeRDf4kn+iSWS38saSmwzTS9Mzu+CV6C/R4kz
RLtP5NZEng8XeJHjJXr14q8CBFO7pd/1CKf1jArICvfAtsewvefBsheTIAaEEhCp4dPkoGROYu9V
wW7WKCgy+Wlb75IOSx4uebOG+t0ACIeEci3ag1rRv4AtO+nBvmhxpxy1ivZ87vieYly7BTEwlRzS
LoiumJ6NL+iSHCUdNwjxalU9PSoFPWFrZ11RFOZ0fi47ZZPDlCWaihZ6qHp2AZZ4ShZOhPXTzhre
pzAHIoHim0jHVVrwf8xvWBQnWEN36CZsJ5U8i90jaY+sQaUTPRHwdwzjpvOzZ2gQV1MWQO60RfJw
QXZe75RHXCky9mnhHSRdlB+XAwuHJjRIx84i6Ma8GdbnogsOE/oBYiDboEDSDZ9RHkIaz4/cECe8
tMY5QpZMDkBCyUDSrwTkfKNChAmjXD3fRKE712PY30jq9SfZ/4+wAPcupZzFQCy6fQ2QE64zcyNe
VCIstR5fJSGGiNv37PfZpiwiFZoezT+eU64p/WfVHp5VCyE901ojkrmRWDPQh2c9YA0GkDbsATGk
NflDoAMVVGtcRrwpAhV2QWRuH/4upqXcKfuGxL4yd13+UYo09GNB49Qnq/JuZbyF7NbsrH1goPxG
xlEU+lNShueqLi8ljCnRlcnda2nCERBbyc1sfmOYhakK9Eb5tKhWRjE1ABKrlB6PAuchsgtHsc5y
PkULkD7yJuv0tewdWgLXgaBRtrvYVzEUYjDaRAUBBjQLkyyuYkZl20XdFgEFIgpI75wzuCemEqdb
30w7OMHBCxIqEF6J5xls+1zmP6sGqvMhhq1jRKGm9ubHIlVxsAX1LvOZL2hJHMEPnVR2jTzFVN9S
0/IH5HvDAKoGGu7iSib+XATjzfOwP31+nKj3xcgOSCAYhORsSnqJFvdV3oG4aZCSFCVRicpvHUJz
9K1OKcJzEhI2CNGlCNIVADsJb1S0ZSXYEANjkX/DonMekLOzkLUrlR9teuuRumPO4gSl0Um+UByT
eBDxV9Dywr2tMDOJk8K42EjoSeJUI6kHOy8UlGRHxL0tlQSpd0jFUWyKWOZFpPlQVRQDqXxn/PT4
CHdZFN1K0Mmzds5CttHBW9NuA1T/Gma8txP1YdCFMfBEiczEXrhOz2QqOS2pIEA3JHU0hHTwyQaZ
HSqDTJT2aA52aA/KPdC7RTa72pbzvkShUOyi2FoJXTUUDOvoaKJnGHrU1EjcwOafDPQOLf2D/NED
xJfAJaeRUomv/V6hkyipkWwhA/3EEtcrdRNQYWsFfcWRyoLcRFkmzDWgwJjVb7IqkrshCXTVl/JJ
LKdIRooVlTdoAy8zptpXUvS7VdQ5yfW6KYSTQKp4nISHIUXJ0MKFQSLVkHSIFqgU+iKdCoboA2Op
Qut9SGmk80otajId2UFoPJkkEwYzrj2io/ITcqCcqVthPPahpjxLOCN3ItS0OcCdx+6ghEIz+FHY
BRGxKTplJWVDeXfD4FxlC7e5+SSWPTHppxSiao9h5mm0BtZu4yR+Th40GPprXlDmioiUuUyHsiyF
JzAlC4qM+iXASvVefjCJXyrKhj3vRsqyFUUDqZAWoiGSwLxAnCgqkxKsLRSp8Ds3u0S6vW3OQ7hN
F7+OOj93iepYqTRASphQqdb1U2pBR+KOu5BX6xGAhqTsCgyHbF+2N6iNk0kkQ0dtpefDFvbooySY
dkRIyf2Mcj/Yc08jzUGoGvKwXQznj9Sm9RFlSXIFSQzEZf1uO2hBhK1yELMkrt5u9JtOji2am0VV
PUG0cV4KG83rHALZ/FJk1NCESp07wRgnmfVkNeSl1G8dyv/5eB6Qv5XNIEZPtn6lxbuSRD3VVQIS
4wrvx1V2hDyUPIyBpzFjaM69u5S6RWPWg/WCrt9GbLBVRvsZeLl4RnltldmAHfkqZnOxUVXD67pU
aQcSmZZXoE7mvk6eBhyDERB0Wze5hvwX1eGLvLi4pECQhX5mvMWMh7YD8esS7Zl3hzvUvsobCTEZ
TLWvG8eDWpMfCRCioChqMtNNMEK9T+4mUKmoVVhlNK17BWKpUl+Z/XKTLkOKI5STQBeP6kGP+ByE
z+wIeTvya0Ltus6sDUMImyojmiQvB6Q13mTLiFaoRb08WVAjU2hqEtz2mnGIumNX2dcir7cFZcmO
WKvBJ2eImJXI28s5oup7HlUPBu50sxTlTeRspdK/SFzZb0Z9OseZQomxPLoOCRW2LjVSlLlMhrsp
cFA0lI/WOgvc+7IhpMTcs+7BHIG3ozHC/J5B6Xkom30I6Zv4Kfmc+DeJYEp+DVTl2bR+WGq6la0m
b1xCId1Ibi2uKrNgQOhAA8eM1JsMYdJ/kR3RwMqX1LvxSTPpMyWMb3jEngnVfvJtyVZl5VAJv4pf
hi15FQFeqkyymVlqP6TtND0sZjS05Ac9pheRLZfro3L1qEdJxwTGS78YOa60Z+gGXhM9WBvwBQPY
QgzAAcFWPayOvCCdoklWe/4Uvur0xeV0ib2SdZfzWRDzymLC4w/9qLZdiuTo1keRNBbF5SQbfaV4
fRyDMj9KhpUle4P+2kwAgaYDLKnDTlTvq1C7DV1FMZzVn4hiZ/i44r2csWbgr9nitpbc5IvFINo4
s5Cktctf0jrwH0XQhK2ACdURsE80khcsrAfvUAswkZZwDAuM7Mp2zr5IBSCmZhTT8iDgki+LSGfk
YeT4tYTjKiUPjdLH7ABa1+DJy/eF9apa1eNvaZafxUYrLfk0gaNcM/IKWvS3aBqg5cbdGuFVU3yL
mqMsGBziZ/luxhmvz6JuKxVVOxmvWUvbKpiOiVtcsdpuU12M2n2YMy+xMcXF0QA9PjjAk0moU4pW
8hKKwtoSWtKjS28p8WqtMYyAEeEy4B3Dokfx95usUE6Foo7Vi5gauZEZHA4hqRxCWQ55t/IExYfC
dk4lSb08OSjrXQfzYV7UJ3Hb4rVCha8OoytwnENepesgTnx5Im3i3wtlnzQfPFoj8hU5zSDaOcfO
7l+tkaLrSALKFmZ/i26zEysvksRa6XjheBJWOeQSJj0mMTQdqQD9pkv/+nvQJdLQ4qnMMD4EyVmC
qWUmb4AjXQLdYsLJLQA1dGMjHsyj9m5BaOC1X4uFgzGwy0naykA767gCck1Cyzgfnm3OobQrR/ai
6E171IzHrjjIOXwYJ9ZI9sJQVEdnHDeKC4iUAvHDOozhCSpxryOMn3/6gRY2pLk0ofD7afsGR91L
75BB6GvJRC80NbJ9lZLkS4tuEy0AuZNQTy5e3vl9Dyb1E+yrLGF5DK36+vDeJWEPXrsiL4OGeK8P
cBrzQMTqYu4X+moazkPertg4aO7Xgw3cPI63atttJdRIyHAmegpiPaTmNcb63kCeiJlN2DczcwfD
3lU8kE4WNVFf7uAgzBVlpdLRsujtyVuu8nidm6gJpvrNoMUve0bEpG1i0oxz0hB9juCS+9RXDrJo
8kOyI9vKPIcZniCn2Q2VDwyeFKQcSf+b4SongcTuQxEbhx8PD8X+cLuIrhyFEmLegNKnfJXs+4HS
wqDsq6w9a/Sa0Ko9OqV7lluXMlDbuKgafAZOti8Vat64qZG4vI0qpKEJZAyqRFSpI9CANENuAdGU
cWbk9VzPBGCkFnIdeeZoKA8KDegSpk6oO5yNQQpqvFr1xAnSYZWXoR7zGrGzH7rU4atd9WfZNWJZ
UUtfQL5H50zqfTxnSO1FpKVl/WWJZUkL8CswESch/HcY+glDn5B81mSCqeRjejruFAZnJCYUM5Aa
VJqUnBb9eM6Ys/V8WUWXeEij7i22TEyRWuo3CRlhMlnVFkEAcVlsmlfgzkcmjh69fUr2hELbyTOJ
Ye2zR6TSYgfk6MrNunhECeskSihS70odfwV57n4g6Z/JIrtI8eOebivxsB6RmKoUTFFGBee802xf
H2cIT4NzxGvUycwgmDlLD0w+Cj7p4LS8Tf1hZeVti5cvJxLw2LsuROVQLEV6SLhKEIZRhniVZtVn
iKFOstFLqpgDFUzZ8A75d36tC1ThCXPE/oqxq/IerhI4kszJTwpo8CPcxwTJKnHq4PiRNflFfEuc
5dY7hLBX2I6eRFXd0wcguuNR5fcF9c9amdYuUsYSTkhQ6ZqXics4VKujmCkWG8MxwNfTn91lpP+E
W4m1jWMzxSSfpvNbp5D8IBX2iLxkLUsKvrRpNL5dPu82awLCkx3RU+JNimSKvixHCTkp2y6hdzEp
4crOVOn8eiEPgFxK2L2H5vRchPPRpHs1q9nKhtraqhks42OOWW+Axnfdby7KsF7xARjYGqb5awoA
UXHw+ny9avhjrpxjI4YRKb4XMFvLznzEe6SGBqmkIMwnqHXsRXSDN2Pgvcr6V2mFCozEDT8dsE4X
IXPw3+gHFGF5kdj4UUyHYbOLDmqnvrkxPPFiKtLlyYdv8ShfP8c9xEfq4/MzbSUYR03X+FAT/zWz
tx3S7ZBPL7He70qzIoGY3lqHgjPkwTN3kibQ6jg7OX1i9aLqHVz+tgqxUaN9nWuqFzYBg7lRvrnZ
J/wiXOogEwgPzYM7LyeJLsVAjRN5MDPCoYJALTFgS9hYd6GfgoqpmJrAhw1UfCRkloOR9rQ9h/hF
gdxD/pPwsUyetMEkdae8xG6W68oyiu2IhIu2YI6H33sYOrErcvgf//5Nt4G+opMmFq6iKNSV5wTD
O7cYxZhWJ0Mw7KtpODyyp9a+GgzGQm6zKmxrH/YPyyh7Hwj3aHj0sl0/bU85Ca9c43GOWQCzQpwt
pcPk2Nm19O65mfltuwDmgMMCvFPZwO9ytVrluUYDaQAFpMatcfUa9VBNCNCEzOpuGK1goknLNkXc
Xhf2Ew2qJzG5jjm9LfOndEohXZF6zrpw3cNEFCYnKlOCfczGlt+rKTQB09d8op3MIRNbKEdAjoYx
9a/fwoqcnj/I18QtnYAqPXr3yEVFBrbYtoThmgzeSLo73tuXT8qyiPEL+vQ4n+xyeIqd/sMcR9vR
XtBF3kgUIhYkwQaP0t9l66WQ1cz2eAyGnfyz7GiFJM66tGHwGlMirHXHV0gbxQ/IDzD9du7KwY9x
B0i6c0gk5pOfM+ihDcn0QaEZpmi4eS6jB+OuopYhO7w2zGuK0EHEgWH+gLlrxsKNtSXlF35cvlyp
2m0C2FmcqBwc+QqLk6K367FbfIk9JdSXf9aTp1nmaPhjOzuHYB7uC4FYQF4sfxbXOKd3kRhWSgVC
JAI96uGdaz7JPn9EtTgHSSBkF2qhcRh9+KW2bQcVDs8t6ab8qzhkWRlxprL9PcZ8vGXYW2m3Kum1
xCh+yjkvdJJygn/5vJw5+fXxhnDmGVLBzUksrMI7i5M79FnQ+gTrIDCRrWFWISNkNiDEHV+qtDyl
7FnZDGgD+0w4fJw9d2NqkCvY4+6xJ7CnGTYzoiPVEhNAuWJHu8W8KaX9uCiMRzcx/WKqwfKfnJzS
B8T3o+W9Tl4GLN31xbk3dEXkMBIC7NE82MDvcKyptc1kjSgjbeXe4L14TavgYEI2a3ux31BKk40s
W+0RfGMD5KbAK3IS3YPYAHlwuQeGvGCxi17mitIq+lmUJLQuOqOsdMWSbSUKsYDp9K2xFeqy0ZRu
/Hg1At6WSsVwcolBKHP18MWjzCa/L5d6uxjfvLq/uipbgbJlXztXtRx3bfvF69xzPlM8XZQPSaYw
a/TTlyqZvmv7HroHVi2CVY9fK3pqjYeF6j+IozaLGHIFc2fq5UW+2Z3sg/xeriQVmSWgVQH5fZQq
z91MbYi/k8EQueFgmveJ/cVTC4ak+7Npq7c57c7WU8jtqdzPHI3QPFWIu/8szEiIVuGwpOagAnsP
s3IjLo8+rp9BgxMn08MUTPQe5YU5weQbFVpDRH5il2eMfEZsJJZTp/neBeOHZDwUuAPScsVzDxJE
mlhS2QbyypY0PlcQYcUQ6fEakL6gu9a/wsezly8US1spFMnp2/4eXoZTQpby3FrjI9qUgEomEuXI
eQVk8BDcjWQoZgqBR95+6LsaJUozQBBD/qgjlHHSNMS+H38sXG3eP6bp/z/2AOaY7//1H+/f8rjY
xG3XxF+7P6EIKNYAFPi/Aw9O37+9R3/xE7+DDrR/gdpiZF1H5cYyhYHjJ+jA80AjgDWwdV114OjQ
UY78N+jA/peF1ieYdkBvCGsKgubfmAPrX6oL9gcMkuratu2BVPlf//l1+p/h9/L2E4PT/vLn/1Ew
FFTGRdf+13/8KrDNxW0DnA6VGsczQTH+Il45WHqlNWYFhZmJLlmxBLcpsi7OmJ6miQFrMjPRkqrq
nBTXvtSu7o91SiwY+rHd/QPCiof6I8bvcS+aLrKePLytur/cS5/2QR5lNcXqwdzFhXUzNcNPRu/W
psatgWn6H2BUIJH+6ooGiA8VBj3dfaCC/oBmnBMbJeqiafdOUpw6V9tZyQ6eSaphth+2JoE6lG5j
djLa+Edh0H1c1PdFd265lwBpnfB183qqnbc+Nn2MPBoLiKTp+rt9hHj6colr5btpuTf03BAGZU2T
qbgzUnfnZwmlULFo21OdJqfQVr57GgS0vKV3pSvuRnvUKvVj1FgXuQe5Pacr7wwZrbR8OZej9t4k
7g3t61OK1m87TEwbdaR32jsyN29u5xDxWb5e4UWm0L6ROYtOSmt4l2CO6dseashRovGzYzrvaZSc
EjO5h6r7VrXOpqq9nVFavtPZbyzKN689gjpl7ti7Fkm/6UbGD0FEQYqd3RuT8N1iflL54mZUCkPj
GCTBd8vO70Or0wSHFWzSaIoy/NvDHFK58Od6wY+xNhmCGg+U4XaKaezUft+hVVcXbC6Gbq35o3yz
lzA3oGYQzARoSBiOe7dbdWd4wQVhO+qOoZmt9Vnf9ZntZ6V5kW+y6SsVVvbDQxANMvBjssQ/6krb
Iam28wrrYkbwLTM7W0YoPrcsYl2Yt6IfL/ZIE9q5QaYAPdvcvmqGck8YmQYTgTSQ8tYaKHGSX06z
4UPauUGdai38Y3hntA9Y49Tj4LCENSnQksBj/hsSz6vZ1BhThxvWii2W2n4LFeM74JVMre/yavA5
Pjp490Ux4UUpz1mC9FaxLHu7sV/zKhihykfbNDXfRutbV7m/QWuT9AIRKD9OBXzwS/C9mKy3hHev
tsmPuCJdTgcf0ojPdgU11CSKg3FSEoMfFj380Va83gx0ZjKFzMEvzQryxTV0o5e8YZi1ywFRhD8A
1DM5uZ/WVA1XxuyRhEBGrTeI95mMiTUGw1Rj8N1MWVFXf4dJ95PO0Hid1FcYS9+81HhLeSMQmN9R
nhk7yoNJ9KPp07s5em9qkd9Laf1/GxZIRAv3UqQuwYZ3C1LzUqoOOHU9WZ10F80uF9CCmYDTsL2L
zZfRlWIMyPA9s/+UtRqgE+3dq+OT2k4QqaXt1S2eVUd7azTySttz2Y1oYnFMcwTTwho5SkXbwfME
F2Z6h90M8bdFe+9HeISiad9NMzqaaUzNd1rDPf89Qlitar4m0IpXCVKff3AV/7bIf7LAvyAPH1ZP
xwSDH8Os0Bz8M5YzH1gqNy6wQZVDa1BdLWnly/ESo2uH2alpgk02mH44lP4IR6Ec/r+/B12kd/8A
2Px5DwxcGZB26Yb9ICD5gx0kjszmfk7avbyFAQMPS4bTQhjAefFq683V9J0ron+JN26aRGdPVX7B
7Jaciaq2blpDr6PqN+D7ISlaz8zHGNz639+mKQjb/3abWGsTMB5zEbY8xh9uc9IXWuh1CDyOHQfF
9B2WjVvmxswCSz/uh9E5b8zFEG7iqloEIdhglfEFiZh7bAYbIVaHnuVSKobfGtV9djVOemK8I/9e
JccGLvvQVDZTar3Jg6sls8YV3JwWVryHyBjDYpPHz+Pz0EMwXaF+1+m2gHz9fibkT3X2n6uNiFnZ
N2c0QWXQHAl7623A2v39WoCm/avFwFV6jo5bMX/lElH0KJ3yCs+N9NBNjGXqTmsTOmO9mJ67Xtno
RnYXp3Vx0ugUuc474w3IPMNAKx92UtgZFHogybkJ2XjyErGkod4/aehLDUPxY4AcXtOeGMijn22+
O4zyjo3ycEh6N3/IHObuHZZYtyAZFAfiOPDJ2MdoKu+VHbwtMHA7jIJ3j02SnxqcCPStd6s3tmN9
r9FPBwl5iax3t2yP8gV97t3kTT32mtFq70xDMfed31XVIg2lWZiSQmMzMy5r042c1XrHpEa2Tlss
bBuYlwrZ1DGxLhAlvCcqxFpZru0Ur//QthRNAneXyl+iJPZpilrf9SKK/XAdoe2+SkvjrZtsAvPl
o6yJQgVM/KM8Sx0Yb1MFU1V9DArtSXaXRCfekp2c2r64OFtbNS8ju69qjDd5TE0Bq1Y0G9RsGG6g
IFux75RwFxUfVM19d0bveUF40ivMN/Stvy7gPpzJQmfAAg8XC4M9BMGLEVO05GkVaOpaPbhllfUu
xg0ZqEsBg4xSZ3d5bm/AbYmRK51go5hs2yQ7Za1JPcB+awltEt54HgY84V3Chq40UC1LHjZQ/lkr
o3sVK+9iWOX7p7Q5oB66EUedAw9bIeB2Qaah1XcLymsO9KJM7MQ/GKBNZzqXAAPF5ufjfDOXj3L4
xTaIhR1iLOzf7/4H58EvlgB2WRUqCAfIruv8YjRhLQ2sEvaxPZWrH8jvoZT2sUvRbFIU/T3ruLeR
OXJ7pG0KJsR8mQlq8c/f82h+j7vgpLrJKrTgZpxi7FV8MtBJa9FRpJdlvWVafB+a/hxUZycjAhXP
6JiMbtj0bznihZogU0F0PHf7PrigysJUiPlmeskpGKx7Ej4vhs1w7Lx2aw8RM2gZ8gSkokRmkw46
FnJ8LS1+A41+Cajae0t7VmzrH3gjzP9uIBzdgjRKI0+AhNH9xVo6gzkkPdoa+8XCWlrxD3mYLMQk
9R6idwyoy38d6udywsWpFtBYablzG/j9uDg0YuD4Ik22A38GgZhhYGadiIIiOAyNi/CxKRs51XpM
zCGuHkWR99VANCxOahNUiEvZGmqgaD0+Ic2OpM/9sVENgrC/3xJ/kcnI47ouGRZUOoYly/FH50D4
TD0ZvhiJ0XZN7h6QaNiINYlIrCNd2+081705UJzJKWX6eh2a+f7v7+K/eyhuAoPsPehgSNz+fBNa
Dfucl3ITFY50aeK7SyVENo9E8X9/Ke0v3i9YMAiP8YWmgQ7Wn6+lo4dahxXMmAQG6yycwUjST4qi
Yz5nT7GaPilGeBwqxqXt4fwP15bz9efz5xiGBr4eciVcjyHr8IfFBmLfJEthtHuGeHfmVDe0kU68
6R9z+Gwt9Y7R0XUEpXSfxHSVx03oGmDvLvDuPoVqtBuG7hwWye4f7uovVoSlIMnGKkOP8Wt8kIKr
Qk8i7fYuzrccnI/6ONBVjdeZGlzMkA6zNu8WHZ5EO0FX+u+v/it237FhFCCJJhYy2IK/0qOUWtRT
AzDbfVLo20jtPgu8TS7qKMWmVDtgYeprFC2v/++XhS7AJXR8kBr8YglVCFiUap6RCYQQOzCcj3LJ
OEEDdMwPjijTo3ASO9n67y/7KyEPIaNjObx/CGGEwcr+JVmHQSMJXQ0hFAUd8DF0PwbJ8jp042k2
8o3aLreUEmYBXk/dGtASR3H8Dw+uqQ8r/6ddCHGWS+yjO7DS4A7klfxhFxqIXTL0FNR7GRZ69O8A
JkPgcRRKeaVaDgqDZC55tvRgNSA8ArwzVGuzgPWu+/qp77sz3WYmCe1VpTdbmfYRDJhgy0KCyoqB
rciotkpkIc8OkR7/9cwGCGyIwjnwBrja62+zdhlFDsOoH/1JJ1L38k2hhugxku2lyyRWCDt01z4V
Ub9SB2M77SyTIXeuLddr9PqkKMOLUru+Xo/MPpZHI7cOJbIPtkLbVcRf0nY9m4y4cm9WUUK3BySJ
uTr5+fQ6w+lSWQaxy/ABUgxmZLde6z0wS13wQW3DHboHt8LjOnRRYy32C2tCJaG6yHMpvC9wOD50
mRfQ7guzrIjPrZiEo5dXHp2CsYgWcBsdVCMtbraWM7YUrOMuFs3GUxbImHh0p8xCucjctDVsW7px
0jxGCRkvEITVHJvM6sOg4l0709yS5K8F2yjdcLkrGYmWj6aMLg1Gt26deTOXDgWH8qhH2XVcQ094
lYq1lFO7nKo/VXkpmD/mbujhSvHYGICe5vTZMyadAkaKjWGLsb9KnVp+TurTsoYRNzcrbwL5k62B
/OfZPGbJ+JI22l42CcpvN3eKXlywDQInY8ASRMeEvk7TJpvGqU/ERvRP5lcHaT4BZQo82cs+mIDp
VTt6EVShysyTPJ8B9L00crjJQfXU9kizAT7WBtkmZJ7lw42lsgAeDHuM1yP2PAzHtMgfwIiFVnoP
AE3eUsa8SoDGZXCpsh7Vch0COD7clNQDlGd5kBqkUeIYTBiH+8ATYRT1lI/MxmvGqV3GfWRcpZQt
0yDSsZFmhlvR/pt4npahWkTW6qzbMPf1JGg36ZgvFLLQ7Doh1nONtfAQWyUyLD+Pgj1E93jKocOk
bTlb4LFB6fmxZx80Xqc8unxy4iZk4MFt3pXMPaeMak/CvS4/lYTZvkL7ox90RqXd81gwpsodFiOk
23BGRONCc6G5JnQ9BD0Lbyk5V78zwJbLcH1oO1fZZblRHWW7CD4vtOhiLgdjTnZV9IISLY1QIBrg
DQScOTLgJcdubuCsH8qLRhMhqS+xw2qNoPnZ+iXzOIWtHuWjUD5dKpta2KytYo1uOGiQ3hyvcnIE
FDtZxkZHb5xJr8fDyj4WvB+ByDXVuFnXXuWaL89aBtFLgDrF3Dxl0i6jf0g9hbkm5yxwaNJpFGdQ
nB8nADnoxEM9JGiUnjE3gXQImE1AbQK7lzHjx4QwZ9mboX/CJsggV1yi5TV368HA+vTlZcEexgsv
kqaJFTC/W9F4pUdikr/atOSL7+6AHrNbZp9JUxGpmfqcXal/WIBUNrCG7iwl+60bkTEK3d7aKPkE
OXHyXI9Fvu4gFdWUARaEuBt8sw7fRiUYaEqZJBuMyCjZ1xY4xRQpT4tR5rAQ8j8tmT/Fkb0aQaWt
1LEdV8Ag8ZdAEesRdkn4qqr5o97FGiOlWwd827aFboPR2a+2xaheGU+/de0z4/XxyibobHqFPpKX
/kYBSNsYFdGt5UKOitxAthly7Tc0p14BUJdrc9DytV65E1wI08egoEdr1MgzNdMzHX9o3aP+VXEq
xHm66TlI+PFZVceVbaw0jSoqNbGdUmj5BlVY9fLiFY25ypZmb2j/m7sz3W2bx8LwreQGBGhfgMEH
jB0ncRpnnSZt/whO7GqXLMlar34e2olrp46Lb9oJJvMvjmWSh6JE8vBdls2gV7Eeicr7HIAPDND+
XFV6BE/cq7BBBsXt0f9V8N7wwsVlnoeAlRzOpoC8XOjFra9iD6fHy1mThadIltvQM7QztFtISwXn
il5k+Nxo+nDZ4riCBPG9KfrRxaV04C+SY46IzHOr7k5WDWkWOIUXSMQOIlfxsdbMLjxbLkmdsUZU
l5mNYyJHR9AKwLejN1kZFoLqEerLotAqUe4LJDkHPOwA6YM0HxtpdWW7aTIw1PbeD+gQoQ2JuD+G
7LbxycUdN7K0b4ktzDPc5czI3KvAy7+ww71ipFpj08AjGxt79LJs58qXU3VI1+E3Un2O22yGI3A2
LDRt4sj5baeC4nCNCmBDyAFu1wwNWRw2+v1ptijDoZ7oOpzM/iREW6VfBuOwL/1LBW7aCMbJBJV4
tPXRtI99TDwcG3GFuP+u9J2Mi84yBXVrfU6toBvmeUccdfDVlWqP09QYNggrpYUEq7eJUbEz8vx4
Idn2wE6k75rE+iXJLnwSxuM20I4Vv9dPmhXJEyPTLsUBUNZx1VxX65nnNrjDClMLZeU7GMUqRII7
BLkLkkFWcx8ir+0oEWgr1s2W5MTDIu7uZQVtjDjOcGcg+WQjWNskFBqUxnWoB/i5yzZLSvXOyfPb
SNbwg9KiQHgkfV1wmhkJyrrVtf7IqLGLExwEs0RDJ0XFCSTatAyk7w4fjrH6xPVRO+ntPCcDDBc0
Cz0FPLkzyGuAcwiLwtsHOZJ6wGeEcXLuLuxhkivJwGm0e83pvqY5rIMUQp7pWAY5QAftzdy4NZKq
HKW5BJAdZSXHch8d11WGQC/OBIZWAj9bQQAQ4EqBHDZT9fJSAGttO5wIBlfuhBNxUWQsxzBrcdha
hpC4vGj1bRkXEHEgp4T6aYvhV6VzZNOuyagv3KIVmD7Kztu+udBwkAQsZmGt2JIoEFzdTnLvtN4c
C6YqvT1xAkA6/RlSVheCyCg0UsjTjgORWNL0E7c3LgWPhxfHlcB+ygK6T3F9oJ5HNXstzn6jzjjO
xl0gfJ3g4OjgU+qYVIPA94x1HuZlWRwryKd6LRpYRcnaCO6eaowqDJgFqFSAjiu9uBDyuC0/beHa
CtZKUaDqIk1KeB5y4+NnzaoTwjrq1OAP4XHY0RgF32vRBrWyJ+Ftw44X++orzsNZe4rWCCCqaHfD
dKfa5OXF71ibxs1U4ObhZcJuOY0E+tnhAKDGyKrTR4LBaoNKtTIch/yciQfYp52yQIRyo0kPmaye
rnrDPnWYj06t3NMHejouOBO3UF+J/O6m1hI8xwxsPTtM5xx/5i7OcRgCRuIXD5bRdJMidU+SxgSs
iQhWhW3T6QIpZC/pUbWtK3xpq2pQG0o7wDka41vQkK4ilggIjzntSfAoAP8ZKdi1yU8LhHSY93gf
54UcjFiH6mhs4dfmJ8vsFIOUfhRhXZJr7IXSWm4wvcxP/MByRq2nLEDwX4R6llxBv1RYdgOJum48
LR0hQDQ0zS751FBeGxsRx3rVdBkhmUz78bh2oxjCfJkPPUsSJne03g4LKnKcr11gJidRwLKibYX7
hD334PdAe06R3U+NOeCxaGTZ0dTWvKd22V63iXzdF+q9HepXoddzWNdxXobXqFQV3/rW+gxcB8dX
jhLTJJi5TlMNdM/jXK/9Vge0mp0v+MpeBz0Gb8SBmN1mgT9o0ugK6+ITPUHfy1yk51b4qKPPq/qy
O8ibBuUOrsqa9q6RqbA04pnili7TNWtK7NRcyceixMZkwDK5oZnd2gMhZlPeBp9lrIJD6KWoXXyr
/WyW9Tgtu9VTi2+ynpYjQN8YfbqgetyJZ5hDDIRu8LyCjl2DC6E9EGgHmD+Ol1YKwgVAt88Gslp+
qthIir/Z0k+CujjDoMMcOnqUDwtn1IBnOnbzTBtGARgbYNeoHS8GrD7SgfY5UfV719Fve0P/Zlba
w3GfA1HUc3lWOt1MxjtR0usrnFEeTQ3unx0vvirVODHcpzDA2NqQJcgS7nkrqY+L7kurtA+1gk3K
IrjQCn/G0A3c/iHI9FluV7OG+UcFZJLoX9IIySw3Dh9lLbuJVTj2+ZfIxG4vatKzCB/n2mrGtTLI
H9XEO0ObGrux69Zhi1yNglxhr67MoiI7C8HAWXgjQyS8STrc1hzprjZ0zotBv7JjEvzbwuRYcixp
7IvgdPgajD/emwgmGap9XrJMOcFX91Sy8aJEjZmFZoQwnO2hws3ZJGYaJdIRQDzrdDkw8oIDWKyR
SekJrpIgZwj+2AqAvtJRwKXQnxg5CFlYRHVKwpzt8yDmO5+BMugUGQgd2Ji2W6ld2Wh2WBIUGI5/
S9ISJnw0WEmrN35NKsRDVkZ8sNB5wu/0MlhGQycms8wU4aqQEXuW7y7c1ao+X3BkK8Nxp8ig624q
t0FRwr6QdBytuhjHVSCUhntjQrUV3HxBJiiDeijFAgLGMjdXr91HUbCg5xtWdC2kvgRzxXHisaC7
hEThAMbLTab/56hFKWkDYYrPIjCN1sf0ShLlE1FWKEGLtrFBoEZRC9beMC0EZQSctcoGk52c4MML
pYRQMcdNpX0qktOsMHD1MS8E7XClmNLIGnZO0khQAQVPsHGheJFtVYAr1iDVBBFIqIQ5mD1w3LDo
WWyIOER9QQcSyl0zHHqpvhFgJr29lVoEQWZ4k7HnBLNuIzgAhk7g6QQST8iLdQa44Nwf1kp5XEXu
zSor9H8DEXoO5Hi6nI7SZbBkyMyL7nZeVvFyA5shFxXPVl8H8/LvXPCCu/m5gKP5qrbxDAQOTkk7
Fwr00bru9UXi8187YKR/iGZvfbn6DN5nVc/zz58j+7nqnbpeonr551kwL6bFk48utOiN52ZeThPw
UG+imlaXimp/wkxtIFKHyp1M4+nT03QbL6UKTeWXf/znJV/OvSI4upsnj0E8TV/KE52uqrZDsvhH
H/5nTb+bPu4CvVSS3yRcf7/cYtpMo5eCVi3mLAKkwO+WfD1PX2niiuMgToJ+v+Bit8GWQepb+wOd
cY5nVzF/aaHoi1XR+h8YIBfTx2p3YDwrBHN88dsdckh9+DcfmWsEsIPypY2rt8ha2Zgjn99t96c5
z8pyb6/8gR7/17yYp543TauXlv5ovfknnkjRei8r9pT+Bwb5yXzG+zE+IooiWGZFd5R9P/pU8QI7
uqiSRbWv2j/x0FbLYhpOu+nRTw3YjhOdcpOHWVdN4DCcuCkOZzCHh8O+WeKvnelkJIbq7rz3yws2
M+f1lLu93FPEr694mZH2FPEckxg4Ek4lQKRkW1gvbWabVYWvJq89N2nPxMLN2pSyVfNLWVtjdX3l
c/9tXfq6q56RuG91xN8LU4B7fzRwT5gI/K1HyoEbv13EVsO3Y9w7kuiYdwr3x0t4czP2xLr78t5z
M7e66o04xdpL9Of7xrWucz0w9sS1K1v/geJi8jl0v3YnrQ8UF9PeobheT5gfJzIx4R6K7OfJ+gPF
xnR/KLa7VwuFDxTZ9gt8z/vjgc1ON/WPeN7KOWl+Vrh71ygfIuJXVJs94e5sSz9GTL+YAMSGuCuD
zY54HdRTVqVLkZvwgoy97GZsvzG1qYq6fm+909z2vGXfNGvPnZrwyEWvotrJa/w6qneesDed+OZk
/c8994kVczpPoYxtOuONe6Sh+rF+Bb/XTVqnPTbt2nOTyJnM9yRNPsKD9Zx8ORTdTsLmQ8S0Tvsc
jmknWfQRovox8N98sHY3MAt29fP1E/VOj8pzWuxQx18H27m0j9Dvm5zcwbBIcWxSjx8mKpEOPBTV
Kou4O6j+t+ee9R4cN1iBqFZlwek5HOG+PNT69sXZ0zQmnb/1+zdmpNf5lHd62H7kGwCRoyANi2mr
rXtmqYfF0Rupjr8f60tS5d1j3crSHRq5+9bzbwT/XxvRv+ob8nnikqd4Pi3++jcAAAD//w==</cx:binary>
              </cx:geoCache>
            </cx:geography>
          </cx:layoutPr>
        </cx:series>
        <cx:series layoutId="regionMap" hidden="1" uniqueId="{A023ACE5-1995-DB41-804D-F3E13FFD09D2}" formatIdx="1">
          <cx:tx>
            <cx:txData>
              <cx:f>_xlchart.v6.4</cx:f>
              <cx:v>Type</cx:v>
            </cx:txData>
          </cx:tx>
          <cx:dataId val="1"/>
          <cx:layoutPr>
            <cx:geography cultureLanguage="en-US" cultureRegion="ID" attribution="Powered by Bing">
              <cx:geoCache provider="{E9337A44-BEBE-4D9F-B70C-5C5E7DAFC167}">
                <cx:binary>7Hpdc6Q4tu1f6ajnSzcSAsHEzHkQJGRCgtMuu1zjF8Jtu/iUBAjxoV9/N109Pd1zZjrOift6K+wo
ZyL0sbW191pr669v21/e+o/X6YeN90L95W3726d6noe//PSTeqs/+Kv6kTdvk1Ty2/zjm+Q/yW/f
mrePn96n17UR1U/YRuSnt/p1mj+2T//1V+it+pDR6/x6EnMz7/f6Y9ofPpTuZ/WnT//Dwx8+funm
cR8+/vbp9Z03ImrUPDVv86dfH13e//YJ234QfPrhp9938uvj4pXDm/lr//r29vpv3vl4VfPfPiEb
/+gGAbJd3yGBZwfk0w/rx/cn6MeA2k5gOyjwMcH40w9CTnMNo/5IAoK8IHBt4rsYB+6nH5TU3x/Z
xPNxEDg+/HNJ4P9mm5vs90qK36zx6+cfhOY32YhZwWy8Tz8M35sdq6O+7wWwQOz7AUW+Qz0Kz99e
H8D+R+v/g43uJlMpnixDHe++PsnJYqPUp7JVJ03HyA5oZKmSjf4HFoZJ2wv77hvfP4iy3t2m+fvv
jPdvJgS2/df5BB6GdRGf+sjH/zIfo9UgHQ3zGWfDFLKYa5dMLyrUwcdux3StYlPR8M8HdWAP/jgq
tYmDYa9d5ATYRWDu31tBOAotrjvxxNYW6zWObcdidkXP3Y5DYl7Kuj9bXLLV8aN9+qDcC40ar9Ai
3MnN9QVryHNnvFBzFeJyZ9UasLFXIV/HaMQ3GaTdHrYo6vw2RJ2VzMHHoFXox35gP+01jf58Qf/N
isd6HOwEju3Z1MPOH9cjvZK2izPwBK+G2TsN10Ayqj9gstX6vPP6rJ0p+X8b87Dx7zxpRlIFKJA8
qfs6Fo3FutFiszVEe/mxBztb9zr25Hz681GR/e+2znVsOKe2Q+Fg/HFYDw+7Zfs9T9BYx8M2Rl71
zbiC2ej5GNXXz5x+GCXZn4/r4n83sEvg5FLiEd/2/D8O3NqeNa2dxRPZo3jgyrCyIu/1Als9oq8j
mb5qqRhp+50FHb3HWAUhEcMajjZhdJ2YP+g+XuZyDTfwEldONw4v0l7rxDN1G3q8+XnhnWL+VuyE
rKxe2hQczIs8Z3tfyvlaMcUXxNameihhCFUuN7+Uj7OXrwPmIXJ0XM3Bq9FbJromFaoew3qt2mTf
vbz3VBm6Zq1ORluxagd05kN/blFZsqF/qqwKJ8R2VRz4nhMu03D211Enuz9lVA6noeNu1O/+Eo+D
wGGJ8g61AavMiYqg4DtPncW/LmOTWGsmK3RzW5HLesg3TxfKVpnA7tVcEXiF3pswEOK21f5lNTJ3
Sp4PQhce9q66/UzaNcabzCEuXu3Au5pK5FWJspoHhUMa1jRBgse1UPsQzRjCk3Kvm7ovSUQr6+qi
IbMWEu6WOEkY0tI8RXVwv9IyUbx6WCo2qSZXYsr6zs5nv8yF9ItWi3Qb+tjV36RcCmcxGfFEbiuv
sNQaim46dYF7Xfs92pqR6cErymop3KDPNV8KTu3M0l8Goy7uNBeSwpRsnB3N+FIV3RxJU2dlC71V
Ma/duHFEPkKrsnSvQcUWDAHHQjeD6KVUFmvn6ew7SxFUTubaJsMwF2P1uT+r0JF1WO0i98x8mrHP
WuFcHT4XdcVvg0dDoyF6Q9fH77G0aqweaMPzHp02RRLeZmjdL8dqenh6tHLh6WbRYtsehP6ibD+s
tqpovT4fJn4i/sxo1d9IjS+iDueRFgjt2dCS0FAVdkubU29Pez8sW3kdrDGp5wf4NHduSvv+Rj2U
NbNbzHWZ17CPi7NnlhFscFXKS5NsXX9zEU9LYWeqt+6pNNkYSWTuhple+84k4NgPfJiykmznfn84
LHwYftrp9ZjkYZiFDlG7mRC1HM6EnR32rSW5bp1f6KrPanl2ehE2gRW5+/D90bFBjcx6Z472dY28
0Su8lW1zealHMNvHWvYp7stC9d3N1OUJQ3zxOvcq2zJUYxvh8bGh03mu6zAgEOPHd4PkSc+wjMbc
jOddkDb5YnnXUre3CamCIEYDP1m0KmYis1bOxbF7h/mMyPi0pcpPrJqcJ2f5rIYtXeGI8HnLdwyu
OXN27DtStGawqQE48sijVTdP2t+/GtdvmFHrC/fPeMKvuxBJ51Y1W32a+1RcbDd4bHwb9tStGPFk
yZTdX2QHEKDTjFSDm/vL/lXSPh7dvoYcou0Y99vHNs1MBBYgK3zxqgVOABmCsGun97bEhVJeODiQ
2/QzdqfELqNxrRh2E1camKYfCbuuWUm6c1CaS7da7zOk92lx2X4qFydeaMnWcqaMrNKPCHqtKvdZ
NDuPd7N9w/rWDt65r2nYWM3Ztvun3ZlvU2mcyBLNxDQvJeunIEe12M/usD+jeneY7Ec4EPbFVfpE
LRqJsmZLUwiPRrqiETbTXRVMiahCq65O82LH26hPXdeeUbV8a5s5ad0dpuRHg9hfGiJmhjZu2NLt
HeNj/bTYA6ODvHkIXcwEFiqFBcve7OelS4Zhs5NWeC2jvowHKc7yTpZVDNA21Bs912q6ChciYT2H
Tp35vWLTPF9c42Xlxvg+FO4wXbdVhceYoj0RMsSB+lo/WnY8mrJiTXcvuPqy2FMxt0ME9kppJQtT
BWfYQM6MhBDvPhM8hcc6m+DsoLhZcNhKyYSL1xDJ2BnUW9sHZ8/aGW7GyOp/bleSeUifRrkzjVB8
GGw047Wu1vvBGyH4SUYwdFF70bDabEZe6K9NPJlnvsHxCMizVcvimLpcaFi5Uzj5z42xICudtavZ
dsPHTPz51gRe1HbqTa3BuTXgI8S5SN/r2GDrbCn1N9HJQmr9pV77azYrnQ0VGH3fnafWppmS9vMu
dDKU8GrFazgJFgpCgUeGO/EytRYA21nNzH30ZrCIGrqRCb2wZtxeek2yuvKeRN1Pp8CDHvQyvC1r
OE3uQ2vPp3F0YksNDquJ+6TQfO7p/tkTEK122kfBRlMXosOM4U3qTIU7bt8x6k/fac2vyPg7dH+T
wz41Vf0rr/nt43/l/6BLfz1e++f3Bzf656dHyeHnT5v8x47+0C/M5tfpHazrDx/+GwX7PT/6nz78
HzIwDMjud+DsmMsfGFjxUU3ND58/+M9N/yr+QMS+v/pPInbAYuIC50IYIP4/aRhFiABDw5h8J2i/
0jDnR2AimAZAkYCeua4DbOQ3Gub42PVs4KgUE+og8r+iYShA/4pjgYihILB9goAOEvwvcLLmwqd6
a3jiu/N7b3QQNsreIw8OAe2aJ1TODJLjx2ojO969oQ6JxWM7sL+unXHzigjNRHeaIII7RyiXR1Bv
EM67unryh+GyQdQHhFazfZGJLskr7y5LsL8Ab20ggKGvEndP45FArAFSif1LUtEyny3OGsrjsje5
3IKLD7lJ+Ntno92z356xv6fOmi3KTq2AXBvIYO40Zu2gC0uUyeoya9EFn/ubwf51EygXo3+xa3TD
Nc4cPJxc931o6/NA6nDn85k7jzbvIlKWoUchU24Q73rrNEHORZB7Fzhl1jukkWKFvOyuzIUsvUG2
7iBrz5C9V8jiFSR6cmR1yO4YsnwlzzPk/BVy//GoBixAARPYgA0awAgasMIOmKHGPB8BQxDAEgQw
Rbc/BAfCAKRhA+LoAHlQ6V/XHd2NJw9QiRL1A/dRNnOZBo24aYEg62tAOZKZyc7m3clqauW7pIVY
HADhAHKxl9Z1FJAHJFSC3eEKnw7z+RxQiz2HQUBCd7B/gbdTD8jLuQiLA2/TrFfidEzSWqtiAlTG
9Zd1e1gBqRFAbAMgt+6AroDkbEB0fZutgO86dPLgKezqA4enR6vjdwdUKAEdVoASMaDFY/c2FbAd
gn0F+44BVVJIT4dhEKBNAqjTB/RJAYU2gEYDQKX7gU4BpWpAq37FAsCuR9eHfXvAtH0XB4BwBSDd
do56wL0z4N9jgwS0OiwsAR+X+suIDhsuxWH4AFD0L80AVS+Aro/VcEDbJaBuA+jbgblgQOMCUDnR
31bA6A1g9WNpCrB7Bxh+Aiw/AqbXAO0PhA9If2ute2OJlGzedQMmUAIjIMAMPGAIPqQtDEmRNfUy
hxpx5vfuFk/UxqG9G9ZSu2KeQTiyp/a9mXv7NAzki3S4jK0pSFfqJeVUMbqAWtKXKqXldq36/sWo
yT51a/9SIQ54YNNu6GAfXNbVabBb9zup55z3XsB0a38EWISyWecz6fyILnXIu2BhtKzvZ+3dt9t0
h1Z929rXceDQRyyFx0rLm1mP7Uw47YO1yhT7PBXLdlboMui9GHt0oxj41gjQ1qzFNrtXRzuh7U0x
8b/uEmdk2e5LCc1GnZcER27tnEuraMohRUQXtjQpWsXtYG7HANQjMa0MO551y3AbBjhLm3+We/9L
G40MRJgqPj7Xyr/gmiT29mqhEkAQQHDVfKl42pv1UvX0unbVdXLa3+Z5jELxrR54ONXk7vjYG+t+
dsf8WIK1IeZzFAPZnAJxIVsZ9cR6I5bGbCfqOkj7UTaq6F2vj+DQhTXoBdG4DSgsJ/uCGuUUayXO
+9KegzG4VzYA/G4KF1mLcFZmiAXpz0PwaKjXF363p+5ghYFFIr9FmSP57eBPvcpsyz9vTpBMNpsE
v9EV2JYupOcmogsYGfboIIq7L/J9uQRmTdepuR6/RmWdQJmW1xE3l+M9bG3M8Zqw+jhIxjEG2uei
nJaimrq8F8BRLIhg8Pfx3PWG7BfuRnCGFwKk684rZVoNIjp+h6V56OE0HNNtgOatW38RLr3WQ3Pr
+ddprs6zQ68L53ltNacpwOG2GcBS/HZMNthNNizkQtrIbuRpQmHQf60+Kjc6xjUjv42rV4yVdxX7
dmqGV9TxvFmnDESouG/vTBl8HskSzxRnu789D2TIW6zjlUOU6k5qD05TNWaglD71XWjEfr9MPG8n
OzeNvpIRZf64p5elM3d+a9+ChpzQDAB6ri8CJLbBux7tZSXzauSM0yV2Zr+ggh+BswAvzsZuSO2G
pxvMRHYRNeSyoyXs2zY+ujfYZIcZ25lcJdCRemweW6f5unHrihxAyu618v1z3zQ3ToNincqwFE/B
QfDnv/viySdjhEaTeeMh4ezM2D07BAZZ7WlNtvu1fMGWiA8l4Gh2ENKDmNpVkBPrcnTvGJNuDbke
HJXWQNB9lQVTeFBYXEEUHEUqZfWd0h4x3ZJs6kwcrPR86BAg50KWQ9HR/vCrttLXcbkor0+bpix8
t0/3BmUByY/WB4MNnCmarC0ECSY7yLCzrmmJl6sDf7tK3LnFQvmlowYk5FvjbudloWe7Wwq1JV2N
wF018yAL2pt1GrlmNabXQw1pYJjD9+uOF3DMISqvQmbDNheH/UUAp5W+mGHOju1RpcgbXMGUmQ2J
1+G0OJgsavv80BqqzrtWHc5Fl27BdDkY87z1udPQa7m2+cHp8ehfy3GL3f1MZB3b/hIh0IKOpphD
NtvdYrCD8zi1N9iUHEJ5ooDZGMi8h61GsEZAQS+Bg3H4yUwPf5G5BEUh2F1GNnQalyFzW/8612wO
wLSEFFM/ZpNLksDp2LbyHEl8q2Yg6otfYNdOAs5vx06Cmn3eUp/o6yGM+I39i7Sj66WgIMhwS8c+
t0c21X7RNd51byUwOCfsqoZZM2Zy+bsHjn8c/sMz/yFIHJPlC/RR1detBj18qYDKK+9KB331qs+H
Nx+nT2ykqPz6VFMc9vuSm/u5hxgQ2a51GSAVQexoFnk54sphaa80t8Mz7RqkixJdcRyg+oYDkZYK
InSLs0PC8QHPrBI0IUcV5ccSdJHl25kL725KXa0W51qZuNkqtrOFm2LWKFvBRNXG87LEd247pLIp
P5dl1Pj9uemcbENdTg4DGxDvNCDAUoFMq5JlhhO0gZjm2BkZzE1VusBnGrj50Wlruls/BmfRy3zY
q4e65Wkzf+Z3uCfxCvEAgUVau3rwsEiPxjYR6QCIYoFhHMj3A4ENgm43Aeqm+KwgsXRVf0GQKhsf
DsrjCork0QlAbKscIJV9NIjfjteP8Tdl30AuSbe+ASDlhEd3ONDFMMq8VfAreSrNdeiau2NkvfGb
B82pkRmlhzR2QWK5bGqFfAm+DABZ1YJNDQHpiqe2MxYElFHb6MLo/tZ47nmY39a1yyin54FDgjRP
wwOQ6POoIZ+MVYH8bPTmi3HBGCXEY/gaWd6lrkXqLWDNt6ZW59mCKOmC6AEKWxvMD23pnasWVMAe
pMgBnJR1UtyU9br688lTkME7c9uxyJAPVYrpiibQTV1azIds7bjRsTlBycPaTsyMs6EGoD+im3SC
yMFwrGFeMqhBz/VTT104bOfkGNBCaWwDE6n0geJggE1k6w54BcD/cWYNrou67/ONWKCXcjZWENNR
n2Ex5lafVJCIHJF4Y/kEpZdLlSBjX/9xnnW5pcffdJmSZb068hdFNpiGvLGdkECodsZqZi1IHnsL
eEm2IKFDkD4Oh+5U1Cp+sqwu18uY2f6auSA3eyhqxXwdQfZu64l1AD6OgwGQ6uHY3MoT6T6Iy6Ce
xhmic3Nu2ulKlz09POb4vxXBxcXdrcZfq4CeVW2nBAHlwA3or3Nx7Jk3irC3y/BwrsPtXDLcHf+L
JTjXpE9KZ4lcbSX2YuWHHxPhZNyqr/q9Auzf2v1t8pzr3JpMAqJa77ZRAeeLG25uS8uzGXBeSxGo
Hluf2tdGlOlxjgeQ4KnHU4xx0gGOqmWVkvl5NSZGPKLzEG8lr0AotobQBEtWVnsfKjyxaeLDRW3N
09z6X+weJ5NySdiX1sc+jol0aLK7JrYnKFAE7YQjQ7Rm128SpJXTDjqP54gXEzZtHUm1fK6W+jZb
6T71eaU8iLR7qcOmpy/LrKPBsl0WWPNl3LoIpO/YRs4AdbQ2bkfW9Pc7YBOxVZCmumj1TchHJwrq
/ey7JqyFOrW4jZ2uj1q0XMt2+7pIlWo5Z6qNcQN0iZqQdh9m6KIFtWG5gHeh+bLLNtw1lFEmydq6
C6cNKp/GhBNGTFomNWQJB7rnK51OY7dcNx9QH4ALKdoQ4/fjVQ7qozOZcLGhzCYIJFwVCZJVvI9Q
Y8K2IpE1IabrNjZ8YD2lUbAmtaevivuxQfOpctavM6TlfoLp+3U8Nu2pnl9I08bL0MVdAIWEwfqC
hIZwoi+bBFauKeBDle5kPZN5PrUVLM/YsMTqEXJbpNDOtklfPKouS+JaftiWiC2wsmA1YdeX4R4t
+d6NsZBd7A/zaQv20JlIpOhyaRwQVJUJ3bGLtwDsDFr1rj6XdRDJanmq3epm0yMpqNNhwK398A1s
GggMWno3an3R/noWy/DU2Yghf1vYKvJ5JFFj3RFqhYelrQYx1X4ZqM26rUAgG9YCXby+ujvWY+3z
Sblt2MJue/7hsdt50ofK2kfSl4D4l6wjLmxrGXLVM+3WhMGy7gyeM0l5z0AIOtZ5Fww4AR8rAr+L
BhsnaqEFKHBxxKXJGxcllm7BmbpQDAPgOSc6dsWq1dO6qdRRd8JYp1mqtwnQr+nAp+aw9GVYl20E
CTRxMKwf3PHw2r3ELbDJKvRA9D78kMj5aSIEPN0qv1hSX4RSp0l0zPPT1eNJmx57TPc2XLw5VtXD
uLYhPTRsy4Ythg3RgGNtGyqJ0/MvMtn/lxT375c6evn22sNNkd9LgseNB+R7BHuOg1wPyrcgBP7n
2x03PU+v7ev+h/sd/7aPf4iM6EcQA/3j8gIFhdAHme+fMqPnIQw5n9rBcRHkd7c94PIFyIy+G7gg
/JHjEsZvMiN05cEj5OIAO67/v5IZqQs9/fGiw7F4nx7lcgSkjB4q5O+K9OWMyCpanydidFlH+mhu
n4h9vwuQL6pXU6a1cuH6x/vspx18V+/PRL4j9bzXHavKswNQ2QJRptReJBd9URWESHQfWC/SWuJ2
L/o1Q7Vk0thM58qCcgxURNR1rT1m2TRpQAcqvT0KhnyWd1AAwX2QjP495LUVvUkJFy342dpVFFR2
5DvqsnLBKnlH12gqofDbR1D/zkrQHAMkI2L4pV/f2vkZ+mv4e6seZXUZhkRvgNZLtgy53CHV3JkO
yng22/B9EHzurSusZNre4cwxrO+Eel7XO+qnlbk/9Jgmb6rYw4+UWCFc2kDqZZpelLg07V2rcto9
zH19Mm2O7Zeuv4z4juqWucGJ9zajkpyOaghpn73gpLe3bVoZlBd0dwdwzAdgrnPB76zpDpdXX7yD
wZFTMX8B64LJei+VG2RfqIVCEaj62jcPw/g4jTlVyajCeXs8WvfzC5QRwX7AQFhnv2H1bAf3SEeN
BCmGKe/O71eGybndQ6vNquYCPUwaNKM5ofZ84dIudOAyvT129LBFIx/74dnsIbAaYiZWi2Sq86YR
DGwnvetonRf6grt32DABydm/L7tcuuli3Zfo0R7eOU9gJTDK2F4GuCC0oQlyxQM3pwbg+sMiXeaY
N7oqpoKr8aCwLkPi97GHoF77MpDzPr5j5/HwvarKByJD3XVp349Afht0UtVNyzvkEWaswqAXx/qM
7eeZpK396NZ3pN/CCdRBKDjCZrX1ZalyDcrMAPpf5X8b3NSfH2ENeE886wt2n7ESrFR3m3e/t3nF
wfZgWPvN4SVrxB2108PTUVqjRzCIL+/gB+6X9OU9h5sZKjEQtEUy0rMmJ0vefCutlkRW2TbHtDn3
28V0hWkZd9kAkjRNargrEVk4GWRBytT3E5eftvlKdAggfhyjqWPrdgKGWQGLai/WfC2ni1kezB71
M9Cr6dYNcHzcROuoa85WkECJuOvPBj27E1x3uXdKKOLn+xbhsDvN7hnuL8G1Gz6/jAQErahOQGUX
1Znwy75EZZVbzZOLgVaABJ9bwc8Dfuig0g2XnjzENl3UOzCxQrcduPOzdg7VOezRAwhuzXoZUTwN
J2M9Cvns1MPfZweubYAIMtEYOim7DvJWiKA4av+8zEWjI40vgR1PY1TTxB0u1FxBQJiGQ6fyon18
7MpHH38pHYC/kPpcdtzdKb2Lk0/dMwCqsdhQCib2TCx1uuuLXE5r8MVtLwgOjbdaYU0wc2Ec+wN4
Vl7a5tTD1KFU6dIEk9jervZwgoWPw20yH/ANGJvMt36OAycmZQ6G79YYCOa2RPBHpwtoMA7QucdP
wOKiCpenVjzDZnnbrW3O7nJtncd9ujTdFbasGS9uv575aEX1Op60c6v5ScHBRukIVm4aNm2h7+UA
g2h/2rZLAFVUGrB+/btbfSvlpbEf4OJOT29z+wEsse2z3XqE9dbOQwWxlG+xR9wL3C48BdOHhnIG
yMvuCoPOKZ8u7hjCbqn6bMnTqk+NFQ+nagBgUmXuCJTk53l86sN1u47BY1t/dtbT5sAdtJpjBtWI
pYs5Sur6VKEcLYnvZ1Zwpod8f9UNzP/OAe/VibvXIeaRu34FqbdHn9ftTASI3ek6A6AFFS/p9hzx
WI2APmOKmDNGgK4bOCw1QPM+MWMswT7o3PrRZMPpOrdtCt+IPuJ7Bt8j+9x1sZoSPKW7FWI3V1MM
I0M9auQp/AjQzOfUaHDmEPcnG0r9RL2t9l29JquflehuXpN2hZtAIQXe7LDBimBGQR/Dx7KPBnVB
sVN92buo3BPbMDzFLhSKZwaUk77LPjJVxHkAt6w0XCk64TpqyBwOpjtq2pFbfnTly1pefPM8bU/N
msxlYfrU8TK1ZpbIhDkPdr5Wybik+5iaYGRw8YKKRG3P8KwXiZCJDSaS9/6Qrs45WO5d72y6E8C/
Wd/h9q4cvpZjCnTCqlKo5eEmhj80PntQXbIu6577cKFhZXDFcAFND2LON+xlUMYjNNPjZwj9BiJc
ENljHDQJrA0GEXti3Kg2SauJYthm5hssrOMh5JG1gQr787KEqzhBb0pEegoFOddN3FnwJlyAjED0
U/VpE0C8WTuBozBkRWBcAVcMSuDXx/djdRgL7jB29OzQEN4iIoZO4CaJD7K69X+5ObMlyW0kXb/K
vABlJEEQ5C3J2NfMrKzthlaVlcV9AQiCy9PP7yHpHEk9I1lfjNnYXFRXS4oIglgcvny/o5BBi9GW
kVx3KO1l+VEo+lj/0wtwN8UFCkL7fEb6OQrUPsdFzbA9tvhy3SXl+NTBY282K8/jYr7kgDTSpMkO
q9zVgM+E3qjZjV2UEAeDC69+6VzsqR+rPOTDrbf2nvrEw3NdXiyGYPCGG6F2nhq33fowsCgswEUo
lq863bfe3drO7iehTWSmm1TIX39S1kch32R/s5CDls8dDPuwvDUFjLvLo7Jvf+UK/wd88p369v0/
MvwPsdN/W+3fvXfEKg9//dD/wmK/B/cUPunfOOTv7bc2+6NH/9tXfve/7V84D4GQ2SjK+yin/X//
2/7FETzwORxzxkJ40r/T1vwXIAE8sG2bw5IKDg77N/eb/+KgFg9vGd/i3HZD9u9U+R/w8h9ha4GB
IfQAqCgAG4Ps/rP3Pesptas5kDtpIREj9ZOz1tuRrcAHm8+V1juWtttWFselhnX22Z4+g/z5tgvF
qWibY9P6+2AY4NDiu5Z5MXP3pvBbVQ6qCVVulrFXu+H7cm7fRlP9A1XsYCL+FD1g/MK1OQfwCoIC
uPifx+8BNQgdgEG7LI/ZWvwMP4NGR7qr3MydjGukNFU7XYr0+5zLb2M57v6w0r8RMH+E1d1/4bRp
AGB8RWjbiIUQTv15AKrLJ973OPmi6gCKFUCSim0BPNWC4S5cts+a/hR0/aF2rVtdwAXHxFK+wJl8
1PCDU6i7Y+OmSA304FmzzI1Qdxij0mbvRiCqt6WKdLYbl/QzyvxfMzkB+s7amAdhHgUOg3/SVZ8t
gLWtrna5GG6O5q/TIF5DO+si+nkHqfLFBCehuqPssJ75bpTu0eTmSU7enrh2noG1KutkDsrIktbB
mcedCszNU3iAK4JTNS4XXTc/PYe/hp5+0ro6NrsiyG9hsI5xMAQsLnT7tngod/XjLbdfQqfcDJbe
0TYJrfFWd/NLNSyX97TF3cDHW7Msl8rrjmvAv84DMn1eespsFL3mTZAX+1X6pzwfn7Tt7V3bP2n8
lvannSOKxJPEeiiUt+Qb084YaZYdc1ygFv5el2bjynJTA9nU+bgTgXhFhvDV0NS/CtF+yZry52y3
8LH0LsMi1WtzzMfw1PJ2CxaaBVYkqssw5QnSsnGJc8BxYzbZUSKjvapxF2AFld/HdYakOXaZ3ZWb
CgGbQWUJw7VwXyh8NFhqVOE8wKRgBfv8S/aFvtSHQEnt4VapatOHZaLqCWzg9FLjQg1Bk/Qc1/bS
bkvdHJe53qp0udhd8yaC6Wsny89MIx5jqfsalO1HEBKxcvStqr1XZZeg2m3nxUOaGlPmRF6XyZiF
SJR1gI0nuKHZoJ76OuhjSgsFwfQ+p+lz2Z/myj/RW7WNtzf+8OSj6p63mB7KNplz67tJP3LE0tNL
j/Pth+zUu8ul5uDcEFJwmW6L3HsNAxm7Vve2Otcc/qmAaRg8F6zGsg1lAK9dnMqp/Kks++LN+m3s
gxOfe0Cr2Un45SZs1ZOpHURLwclX/VtY1J+XqLXVpdX61ip9W1bUGpwK5wjfrLvjOMJ3sXtwx/XH
bHUObbDEbW7lUdHMLypwXqcADsTaf/77k/9fWh4RhDjxYcA4C/9ieTq/yr1FTHK3KvMUmu5oKhn3
Q7FpZB/TRPZwC61MxaDbN2Ew7BbnH60fCRj+Yr0pR8Md1wtdl4m/jMGdJZvqPFM7ej6fULdqpptr
ryAW4OdKGfttd6SFHIX3SrvONfJpQlK0rtd/UB84JOD4u7H8hRarWtaOawdfSGfTzRqWFyeN2FR9
Zr660VGjfZeN6qly1NERWaJgedoi/4dh4HL813EEjgv1Em5URvmuvxjkZgZTNxi5C8b1G4hre91m
aTtD7HGB4ObCLe/cFuOV4KhcNJd1Ds4EQynNTjIMN0VXRqFhN4LLqnw4zfgMfWessm1l1qhpkbTV
wdkRr9LlWweGe/Hwt5e+qKUFGLdlbswscXAlCHb9nqMoTVyRj3K5sH70njl33xHsgXdLiPYimMmk
KEUB4yACrF6sjUGSuHBQiqwYCud4mIfqtMFRLPmJVcFhhtxgQcFMDtbVmlGpm4EpAIICmnqlYuyE
OqEViKiyuu1o4MpW8tJ41d1TqAuivCxRJ+wm+65Q/qHP0z8rv47S1Gwr1A/7tbmnYX2oQ0BYNTul
PvB3lHzot6zvHOoh+hZKCbEuTEy/Qk8UKHbOPH3SKDc6hMt4IllrCC5SVK6X5SlECRLOxh3YajWa
45rq60gDdZs7/XBaV5tSV7HDkeFApZKz4Jr38qTzokvoHyRGr3h718NODO7eDrEQ+EmGwmc+L3d6
sdWxUZZHANXgLfyatcjw59dhtO++DA8uUki53NMb/v7WNs1Kne4ziKwyXqOsp7YTQOoyFNbBCodI
hmq7IrMa1YFOQoBFbIkUUo6FDnelUs627pGh5PHqhFd3QtHYQbi8tNcMJXBoGyYH1QxxboLusno8
GULrpV2WSPv5UxC2qLa3+1p1+762f5TSOUDstoSw0/ndp1phk+3Vd4Qzk5gOdd3tq7rZD8iVRWHw
ac58bI/myV2y74qqoKP83DTz0VusiwrGH2Pggn1fP00a4GD+o+tB+zhmuzjzJ7l8Xiz3u22nR9+2
NlVRZ+Ct0zd3PIR1/0UwpFnDuvxeBrhVOBj8ZvrBpf1j5ksdRUvhfMrsvIgG/2tpIfwaivS+ON+D
LgCNvoo29uRgorxBnDcdWp3NKMabl8DM1xjFeFeJaKq+ALPa8drf5aF3kqk+wg/5qOR8m9w6HtN8
N2CFR1lu81LuBzfYUPnKePqmMp2ocQYaLuBdPQcrhC/TfOPYj1UTbtppOHKZI/y2j/M8ftcKsoxi
fHGHIYGOb18zf5eh/Ni49qszNgehK1yRQ8J8uWdlsKFHzfWX0DZR5ozHzsQ5d5Mi09sC6bpRhHFv
5lvJst2QF7t0UBuNVIp2rJgbd6fZux7DpKqLqM8QA7sRBGKHeIbaNEUFxQk3ovGSdjD7lDcna0pj
taq93ViI6VXChjr2F7VxvM+rjcRdU+4Udw9F4OzqrItl3W/SBdioZLtJOt/Kqb8N43Vh2bmw5rvJ
p6da9OD2w80irXiuVdR6R1U1p1wD2M3WHc+CDSvTDf2trHRbtwy8C2JnhlrZsGG1OfIsQ+63Tj/l
OIGoeif2qCLLqfZ8/DouwSZtljhwu70D0iSrl7gI59ha/aj1FRIcaq+kSAoDjZfSm2l9T7PiXOTO
pRDzS9CqH1O9XK2n0lsQtl/U4CD2TuMcHkXrzjHnBunmOWYSUrkl3xkPa2axi13nH7nvnpfZO4fK
GXcsbL8HrDrycb32fXOi90mV2rQ9lDLBr1NQFz9pLoNw3FL6Lhg+g/yIxSL32p2utZhjf01PPvfO
U5vtpnFNJv9G6zy05p7CmQ7LcmdajCozR1NOT2On9pjnuAjmmwqsuM0wz3YXmylSZo7rdaMRAVmB
dVKFTpwVe7BhuxXbOQWu3IXBRmbWPZjKjV31e1G/ePrYLeV1HKqTrmwgY/luGdxDBh65WvJzNefn
ibvAP6bE5PbVyk3iF16kQSD5erpxleM+wDYBr1ika1L0v96k/1bY/9+F6f+X4X7BQ+8RR/5dxK++
VX8M+P/fd34P+VFy4wjpPduDHtMmifPvJTf7F+Yj2BaeC+kpnLY/hPxwV3yEkcIB9x+SX/NbyM9+
8X0/RKAJRTQ8mgDFuN+1Db+FqH+rr8Yj/uSoIavgedAQsAAlRw9P+7ODZIscqp/RtLsx8+qoCLJd
6GvUmQXI2fVmj21UgithA68jVhogFSAKXT69/5v+M4YhSA7sMBeVP4f/RSVbQmvuqBXl5sIvv2Qt
jKUHXNSS07sfZF+WpfnSN9Db5+PRXQV0MpV3ZnVx/vtRwPX7l+lAYgbnHAVIbqPW+fDz/1B/NKMP
x7xX3Q4s81HYqLjI1PrASiiFl/TjYsDhDgXEma7lRL1TdWAgUKXLPxT6ve0gSwAOHVddFmE3/Jzr
9c5UALuluicDXcLVKifIVVEBYAq0/DCvoGzBpc/Q/sdtmD4F1ogEuospd+EupwtcdvjpkWn15w5X
cunrk5rsUxeERZQK1G6Wc8PyajPNZTRmSHF4nwYd9udZri+yQZ4GdqrFbc7IDgtc/UQ68V1mpd/Z
0n7U4TPR9SNoW6v0z5ZbH3LVIcred8BW27E4w7MEw6fHFAS0PE0cGDHIohxK/DJ9MfbnzA9B2KhE
A8Ls+HDSuAZ7UHxAWHUFfC0Lzi5+yoC8pH9Hbi3PoJxDLcCAIO665oIbE0zyYSrlqUA5awQwlwUq
oT80KPpaWI/RVH5WoDsrs+y191wv21mmO5IkBN10bW12cjsAq6OM8rKP7TaPSIXbdt3RgnDXMcWu
k3BSRiDmYI08Abd2lidXOnuFZDw+xsL0ZWbAuIcaSDA4sXxDn6JPr1V31AXgEPVk9fwwNKgPAWlL
q/7SB2/CuIcRvEbKw4OAshjl8oeHJ2dx7ZFukZZ9qNSP4Zr51pEYd4O8C/nrqeecXMC3Uwl3Hvo6
s80hGF6rJiIfunSqYzbvNSql6VyjtAbS1VEnIlsHYJtLWYEARoAg0/3YPBP0ijwcoGloFuD6FoCw
yAllhXr46W1RoAJysOf0ms0EbKqTY7l3AXGoVBO6FoSRr8Dae1k81OXO8QGnUlUDeLT9YqGaIl3x
+OFQHu22POrUQY0KtqG2kJ9eLrkPfl+CKhPiPGMFGTeHJXtpULViY3OpQD3S0CB6vSyNgHwExXG7
iSsX/LI3YdHFuZtARIIfJSc8k/2laQpMS3uxnADgXvbslj99r9mSg9/azUUvEAiD2CkUfPS1iygm
oAhlLEE8glH1LPw3kJgp3HQbOKsLnNXcwRINej6Qw09hje3nzwxobKvGJPfbTYBURurUd9IdkO9O
z9dOvfH6LErd/LnrwBaPUI/jb2L/qxWzYoH4QbCtsNZaQz8zOVE6Fonb4DcgK6LPlc24V+6bPTgn
fzGIj/xr7oJRYwC9cPgI/CVKnmZzdlEPHIHnAwY3OJs4RXbb3WeE6bMdxgJ0PFHTAOnBl1sJgcs0
8V0loq5Bda/3cfKOTeOicNFvFeSEzOpAcEMkU9YXgui7frpv+0yeZB0eihWZq5ontEI0dQrUIP3d
QT1jt2PcTemVgw+s7eBK2zIDFmtCN0pDO5lBXGY9MFkzXR3goUu5HhcUCJFX3nZUn48RelwHlBLX
cYoJayd9u1/7Vz4WkYZTpFGCLVUKTdUnUWd7Yk8JmCRlAGHX9Mfjdy/lh4lo7vLmzN6OIsoJqD1p
9GmPt9BrkY5EiTcdDlsP806j8dcVJcxi11tQo49AQowXgVp9sNw6/MBRHCXBPD2DVAK0JWjJhc8f
apTO6Ejzckvh4uMcgJ+cAGT7zXQO5pjCT19Zp6rmIImDM8WsQlaHrsb5hjidN5g+f0+i9a7vbw+y
vhcHodBrAxuCwsAsyI6miQvUfclW0V5bIWShOUsr9zSBcwaaGIWollNQmjrZM60OHS9i5wtZXnyk
IiB4PrLGUJogopdJSwTfwL7ppbInYHDnlCtk3xCsB9MWCbpIuUgCNFjTFLsTK0I6dt9R+0HthZ84
bg/nGhB0MN2RMoZOAjsMO8Ip2C2r0m0HOMFgCeiNCT+n1yV6nRbOhM3BWocXYuUVh4DNaTbcSiH8
g7nkCLQZlRWmK0nuxtS+Zx0/5QDvoDinZUtzJ24dmbgcQoLSvxmAuKUK4Q2HVxuJ805bkRm6hEh3
vcC6oQ8DJUTqtjsgNfh4TIFpy1j+7IblzqogB4DZoc8bJg6exGYeoWZmN0Lf6RyRwZqqZZ/zb2Ri
Hfg6hWse36AdMfT2HQC4P4AVh1mlk0DpkRKbwbeKLCF7TkoiUhiVIWKCHlVNvA29MLeD80NbOMmb
rIprYFL0gkiHq7V659ICoozbb8ItyCbvHJjuPoD7JdNGq0x/ag9TAPOw6nWHOCQHlmv7QEKH9Nq7
OCU4ErQZyKATNt+BP58aeC59GA0TDBzg21W1JBRBNIa0iIvLkPSO2t3S2HosGt2wUnzR0uwguzrR
0AcprrUVXFMDSh1dFUI0A2iOtFrGQ/qGLDKSTKnxwQx3x6L9NUE0wzWwtXUqceP3TrafrQ80n3kJ
nqZuYQAB66/dRUJgQA6CboILpPw4CTMSP2TuPVw/ZD5HcEjUiYMuXrzJdW6Cg6ibeFiKDR2PQoqz
axtk6GAf+Hqit1cpaA8o/kbsaaTcaS7JblICjEF7QW8k66gT1mmZJwSJcAyQjnEmeZl8/+wgL24D
rn/oR3GNsemJcUzrkCE+LmMaDO11tBo46n55UtIH0IBEl1U8qzGMtIFaD1c5XelrKHZW/ZVO9+Pd
nGDvm/wDmgA8hBy/31uUcyILRvuSxm/B1HgorGPCaNORY0HyNTJuxdJFBtFsk6G/SIe2DhAnogBt
eT3EDEDDcTBJiQTR1GGpy6NjfbHwox0OUM7soxDsJubu9jhgLryZEgL41t1QdxKTeFhtWlO62+s8
PLsMMWd/pE1OS+wCsKe5cgTMG1alg0NDKwSIWUdQVF5o89MrOZbYl1JG9GG6yRfC78ejCf2jDRBs
dkqIL+ajVcdVYZ/1VD5TypJ+sg3liQws2ZHBsF1b3x6mBXaWpnzERGiIAOhMr2OZBBaPyRb3PLzm
ZQQd0nmp2dVpoU/EjK7oyYR0J94qqw6TsA+UcKNDVQhzHXuhI9pkJBIM7PwDbQEaMW0JmoXFoDEH
jksBmjzjwxWlWlwxBwd6AgcmDF0XduE6H5sh/0DXP60h7MuetU80B2WlTsh/nRFPwdsFq+Kx22rX
m3yC/9ZjPjBkSovmvLwjFrt69sEzAdDoDkQQEPu7VYSXBkq4EclxPwfqxnAGBC5jg2t0BQBhIfGL
4ZulvYc4hNxF3wUVbMnFpV2MIpeGcjewkVvU+oVkz54pD54+lwLCXkw0YOmH0bbWj6zSB1KrkXF8
nOY5f657SIS85alCmQkn6AJ48ewdcTnZnrXjwK5qDw6zGT/Q7iZrTfpIu7OuZtmu0BSTIUYuBt0b
0gTbBNl+vSUNAulNFJangFPWQBVIoZtcOdocwBHQHItAlxk0gWO+3NmXqYFox7yrNDjQv6ghLyIF
de7Cw4cghqSeziwRBzg7GggNbBnOdsGP8APONPjSce9lVV1MP0GcMSLhVt2tALcFDjUFCX4PRVsA
p3R6RZXiMFgOUuLLlf4TNfnh8kM3ApOzqjOpUS3MNRm73l9PDexOGI7AznrkhmF9IRAksZ8j4JRj
n6FWf52hVucCWBd0qQFyWaZtLxQxpDaEXqXYLjxL0PdpZ5Hz5FT3QOK2QH80+m2EmIcRbCFmiy6i
IEDbJHyNdmgKB47yxv0hAC9Ys/mYm/WpDhkkQXCQ6bR4MB3CSZ+oBQ8JJkkGKdblpLE7ZunfchD3
PHi0iiHfIEVkOHQDYDTse89EjV3uSa0mOI/LoUiobQ7u5yvJx7oBiXqNeK0AVjs1sbWoHVcnCkBI
S2YX5b3CAZgQ5tk5jjXEwVXbbQqIf8j2reHO4QgfcTLF0Eeuv2x/N8RkXB6bqVueaUPVC/SD3key
9FrkZ9IGk5mhHb/k87lAR5mTx+pHmn5CW6fRHfaI2B8iz2KsIE9bd52NlGl/oVCJvGpyj5u0gHf9
5DCUXiB+oXOv3XBb8Q9DhhJuYmkE53SqYPtGr4a44GRDVgX0xxfbAYicgOSLCit01m3Yt5DRWT/R
0N0pGUv3SLElmTt6Szf0z2NtXSm+IlsbFubeRdYL2ArS2F+o1QDFh2RIyB5Z6/K0tiBeS7alG4Bu
VnoSBTVLt5xQJPm1oBFeyT3U4/SlLVEybeH0F6LflgUE/RBwJIX6BhVRF1esMLsyd0I00+ER3LJo
Xn1QgoP53lnl62T6s5+3dqx6hbT0gvOUr2BBM7uA0AFkmGq9CKKQUyHaPhrUPEVOmu0gYljhgpgu
DrJuTZqjQJqi7MJ+45nQ3vhzGhtdQB/iNrBTRXpgcujiWelY9OEtuzsutK8rqhkLcqHIzUaOTOcN
H1K1nc2ILP5dWrV3UzzcQ4WSoRfSJ6SDcrQe+9EFihYb234Kb34z/IBgsInSIrsHdc23/jAmZY5H
ZyOpohrUCqzFyaPGXXJYonVGfwZ03XJlY0VuPfKNZRX5Bpn6U2ohZzt54maMRmah+Wq89gcUHTrW
fbHJfUdEa5He0M+oTqC6LY0EOY1HMxvAco2GFXGP+NurNBSJWiRKGj9ZkWzZDnbVJKuNpJqH/hwR
qwM/kn32Xk/aPtRd8ZLD94zQMsjE1TTkUVXpdmcLe4o9mAnu+96m8HQZMcf/PNTTR0eWTeR5uE/m
FbbeY8MmWyeDNhuDE8mmMnsUikQOefcQVAe3T3/iiviIhJaIwkx28WqbFwEVimYQdmC/QJ8jcZ2p
BB3eEj2A9jBeZ8eNJ7ZSVeU5NdkH6UF2NfrFew4Bk+9O6bPfLMeuReOcNLcPZTs0UagwnGBA8l3J
JymXKerY9GVBbFo1bRPpbgU8C8q8LoD9cQf/uZo/VhJlXzhMneV+q3wkpSz1pvZuWfFNhj9lbrdJ
Goh2E1IdAD01AuBs7VZ1mPQOXSGQrRgPWny12Q+5XjMT4ghyVGW7rUOdjeR4RUuQC6vZOVsgQWMo
1fEh9nN3W6DxhzfxK0eapnTqR+JrtOGRwmG0NLwchIsZggINq9Gint8WZZSFzcmf5msO2KaR65Yu
pAwZl9ZVsPct0gAt2ieqWzgdugBtE3BtjHrPGz8K0IlgKdUVFaZTiziBZIezs0KACggZDMXotadK
wddCVoNkkjIsL21qR44GRJLOl85vTytukswu7y2SCWxKk6U1UZtdeNOAuYW8fWQ3attFHyU1qTeu
d9JGMtxnjvO0jgXW8+BV9smMAzpj8OuIbiB95t6mFKHugktxCa4DVPAoHESUgqPLOF/VNZvWY8nA
c05okYAbw7T2nTJ6pPkLEegYD4368K5Np1YoEVMUbYOzUN9IkEjqP3pZUuz2eHF87pCGO7R2IVSE
viVLmFlpvZCwlj6JSCLyW2vvw+TPwXJiGh4m7qMRF2gvnJvfDknaZahsWlBJIKXxaxhxrTH5CuEQ
EmeXgl2hLty1EG+Ozng1GMQoTRSG6ZbBUpMCkaSG7RA+kdSwD+AqMid2Wqg+xuCCuKiejjQYLbLn
BY40yR4rm6Suxxa2ug7YGTKRa1uvJ7hFTwtyRrmH5CRpTwMDZXl+ZhbEHGUJ+TZePQjKS2fQTwYf
ntChsOcfak9cB8PPjGrG9fSSwqm02v7UTkVSjyiCFemxvZLcdpA1PDHrKTPlnSS4AVzRPhufu0OX
Vmd6EQfxdLGggZh7WuBSQ1L2SAmQUJSuboFWKb6SaEEzPLS9KxoUeoiZKRNEdzdFkBS6U0NASiV0
2CRwL65e5LblFdwUdMz8WoVzsqZDDOLt+pDGUrzb9yd6P8dl1JQFggq2ITHuZI5ydQ/Sth8qWtpl
DIMbljYeF5aYkW2H3HqZveAl0O3JB7s7ZCmqmfVRNTWk6wj4l+HaDphjvNvCnMQdeURbf3LRa2i+
uCugZT0/ThKdHFXP0SLzPZ1lGpXLynvQWeDYXx87B7dsvm7cBXC6q19DJFYKKzwOD4lxunIE42jH
gUeRTaA5rAcVl2u3WRT8M6RFFUO5FORYipQFSZRJqmwVAKRgvejYOVO307B/7qYc0epkRqwvNFo7
wGssG7Q9JCgenQJQ5CTpP4meu9k+Leri+2/ZAmnjivYL8HbcFDvlt6OA2zeGfmiDFl5oFyRPNDZ6
Hv1SaMuNKfyInj166uwjvGNhA+TAS2iT5AhdaGvYk31S6OBXivlgkA73CuS4YQ8Z4BFK+pgqfZqc
ARdWHq9cIAXnX8fAu/VISlBHjixc7yREXtrl4v7Iln7P52fyBW3LPDUtmgGk4lwu2DSIsh84CAVY
mn9L62U/I5lPSU6u7/13NNw4B9YPAeTlkdzDpqv1OwMQU07+QduxSTemag75GrwUi7ftdR35xtvy
ESoQ+FKKo6sE+r1l1ibs2Jk2r63liboMztTpiBWRz4ONhRictquBu0s+LXVpDCt0ocB3vBQIHdAH
Xc3oqLZsRTwE0zc2mmkjbShSB9/aFrAvzLL7uOEG01IsCHId/kJNAQdjfjhLnyWY9D729mlapZEq
J7S9tAAF4rp4hg+TQOlnAztF/cbI4diMrI8ZG19ULl3s4GLH8hyVLAOxttaR6eY6yj5rNg+n4q1F
3Ljzu0FFvJX+ZjB5CuGMPIyoiFVoHwstvEDAWy5f1NCeBFrvMR9JbbuCkgWZ7YsWqNep7pOpXZTn
Gv1S2GhNLDN0DjToR9Op3t3YwczRCXHGKjF4fVlYvaemGLHDyQfsvTWe/X7noBliUhFYETp5zCe0
86QEhypQlVrojZsB33VSzINE1505e3MfI0H4HA05EnROOtXwOPEYNs/Ub9XcUin7c8iHHTM1bgvI
ruee72Y0xeKyQmKmwdNEhud2KYTlwz7sVIEVQo2LHjsAsnECAQnqvmkgt9MB6I8Katepck69A52I
Zyt381i2lVbJ+AJ+B6RA8wTxhIdlmBRJjfsZjcasZsOE944WTJCVSxaLQDdbt3tzPcBLk2CQCrVZ
EctQxKzGkFo//0LEymNrVCk2S7NaN7V6oBTEx8nxoEZ38S3jjt8K9j4h8fHYUsG8II2K3pOZPQ9J
o+YTVx/RAWID8NqGvB5b4DFd4bxYv75nliKDi25qo5d1mx4VtSTzj4/prgrlbv10/sJ1V0dWFVpR
b7DQDSSQ0D1jZxR2+nPtzHsnsewtaoscnYQeQ5YyP8GlTePQR76yG+sMHcdSO644+6z0BDU2Wz5m
Ie+iwMNAA28A5TsmTrscHkNbxeRuCoVFt1rrLfA3Prs7MOvNWlLk0MS+00wbKs6iUdE1GwoJfAQ/
u0hcY/b4wxJVuh+YjMvAg66mzJ960mA3HnxDxwAhejylRHG0Yuu7t+BChKjR5xqIjC6+LMH0IlZk
NJ3XcsaRHASsrB20274wp2wZd0Xefa7y6V0OPl4KP2FBl27NdZJy7FEHbRZx9pBLy3s/mYzJN2Xx
jac4kelXb0aTY/puLgWLfO1cJPrbbX3Mp2GyiOdieU5zv4l4tcK0T/OK4BkReuEmrb2CCdaAdH3s
v1DgYCxTxiCbWxKr4QBBcjC1k8f9aG7XzeNMBJWw42JCO6jSStZcJV6GWjoaS2ZJgb4tUb/M75PV
fXcqe1+6NmwQHUy5sgHcDQag8tVPRM1R1en11hQKXWeRAY/wf3YqBQASppCiFVWNrqBLnIfdgGIZ
w1ap0G7P88JPYQ4FlurbHZw7nhRN1kTCC9rN0HiXZoWi2w+KZ0u1Szzeq3CvgE5hDVo3clMPTrAl
T7TMgZne0anlHamgaKn6DA3YAneDjbdx/e47yBt3Kzo0LpqHg4QGMx+sLi5bF165RjHKb6+iHhKX
sUjV4cVtXSuahhU0XvoznQ3a5KGjBQTANcrk6CztF2MOmnyJ1STBYqEx7wiQF4p7F+qcHGgNL6kd
BHpiNrYNXZ4aXq2CZSBai30FrButOdGISZbBEOUaPzpq65M/oN9Si77MFvquYopgZ7LavCq+OBAD
GRSQ/CERjv21ZuwtCK1627bIgBU2xEET1qlNrQQgar8JxWaYbbw7FA8oifhjFCwDbm0n/ZhyMUUa
8Qi2WwEmCAa7NWDGSuagJS4ayKJhu7UZl+xjjeYyqG7p8zL1Hcjg9eckSoUWCz2CHOM4cdO6LOEQ
18eDp7/nwX8ydybLjSPZtv2Va2+OMvTN4E0Agp0kUhLVUJrA1ESg73t8/VvOzLoVoYyKtHp3ci0t
I0MpiSABh8P9nL3XjpgkWmqKJny4Cc1dnGJjmw/Tkn2v++gqN0vTHRIYpM5116axWxZB7asHvWmH
VZL1XtdipwoKvXJ7O7m3VUEWGNmajcl7OiHHwtylU+Gp2G2qkeaVkf2qZLD2JJuSKwr/V0PqrrKY
7u3EXs9YksbXizT1HDt67J1b51ORsQCqRbWu2glBZLNXW56hLBdSd1D6s84VRYA7aeZDlOJvkMZx
7dCFzOzlLKHL2FUKUmUGtYf6e69JMzsa6SOVFWYZLMiyTTU8KiKcuNq4bSnIRwYrVkd9dJJc8UrF
eW/yHOrzDA6/D7hwbDUDjMqaKG0XNvZuwIJqYgHIKqYdapAHe1RR9UvOnWlHV9aC0qU0J8g2CFAy
J932duWnBSOzWawVQsbYx4jrayUv13RnR4YFlOjPfapWblqxGAlznylcdRuay5OlPDXTndQhuVfE
IHJ0V0e7WZnWVRplYCxtuMk6pYmE7ZCZF3QEAS42uMLVmUoA3F45AfGmat/sxtqwQ2wma91kuB5Z
I6/KON7q07DFxLCblmozVvV7UdZ+nRWoCHtEvAZbQXepKXmHFVXcCuwHPTwrhPTLuPDyxoSMMp1n
E+6yrC/rZg7uUz1+0loVq3e5nZOHvlle1Dk+Vu1eiaPtiBzBncOhotGVZczh/ZXdmfAHkSqrC+Cv
4jOEGRaozexa0rqzeQMG00QIO3A9yt225/wbZgi6Ul0Nkv0cG0+1Du0wSQafYscqCuvnJOioEfTg
2al/gNIaG8R1RuENqhK7WaAy7zIaf6/++SoVF0oow5EVix46DMuvoP5xaeVwDODlD/l80DWePWKt
pCjNSTz/F/HF7w8oNE0/auTFAR1gqnhzcF/I6hfpVY34FTeCmm/ygSpRVPUn2Q6uYiSbrf6tVFJv
bvCIRH34NzYp/S+ZGvjF+IgGcRIYy8DK/qz50lkzJYo0FxtD60t2SszBcf6hVdGTrbF61ZB3FSZg
utrOARKxftItvJj5kgNail9CQCtOHe2ppJwkgwkxFpKlqJoO2XS9xOkmTVagHfCdL9vO9qSO7zoz
f9TjDNWE3gTrU/EU6Uc+3sATqqVI7E62066MYf4GQPaDBkDNCqmzxFNwPjRK/hLEMpENBreqLCeu
3FXq31yOX50VRHcG6jON6posvv+D9AuxqREGUy7YAjSvGANSNx1kY/5D8/b7S/+LsQZZGkMX6hKs
arrIbvjhWLFlR2VCZ3FTKNMpa/o9FJZ9xlIEmepeYSH3+8P9NYTiIq9TdV1RTfR+l6yIH44XzoYu
aRJYDToH36Jo/iYuVy1HxxGcj1igtskQYjCGHKfY/x9g6P8J8vkneem/06D+L7SK/ovC4pgOuQ+K
CMn5jYy0/5Pk8l/rb5/fmrfsvx6+NaiDy+bf8GF+eNUfhKaaaqmYRWVcCD8jpE1cp8KW6Mim+AYN
8T/SeoTl0xb8FgO1oy4zF/wpNFX/gVSN1BLkmBqkDktT/xOhKcf6Ot0JtAvzqiYcrvwjLEM/jMF8
kllCz2xox8NNzsIfXq3Camo1HAvFXVbdsMlfJeIZ9iTcmL4u+wXodnw6DUu9uxGwFhsiXN26K93e
FfppRA2Ex8CSV3jgpmMdUOr1AIA4eJ00P1deUhWixkqUdvX7snjuQW4pu86+ryS8EuFRwyguzTUL
zjeWlBj8XlWq2tA9pL1ds0zqd9pOQs0Zj6usOMZAUxJ7ZxqYLPfj/frYVe5wqzzY4ZFFsiWegxUr
9MJNnyoV4cKdUt049cru39eO9dHKnu5XtUKVVKeQ7cmP9rg3443dydgcZxSjKRNt4FpX5Tb4xueh
CG1EhypxMSQ8aogZtVU2rSd5rZh+U9Ajctlou7lveqYnuaYXecoDnzfOd6UfvFXQEm+67N7sPmOd
6JOQZsS+WSRP1mlT8aJb08bKFOLHB3wSbCygVa1+NWh+YW2yD61knQNSGDa3K7/OCrX3Ve+pN/Jr
FX5cte1tSuyGqXuAKYrpgHigyo+cdXty4+kY6+vIcXEk2vFWkGRkaQ0cJsL8b1r9yswPFrU7LBHK
Q62hV58dPMPyuYVLZmtrObEeIDf6ygP8g9atRhzD7S0YM9cOdtJTsJaelkP7MumEigAgD9HSZ1cl
TRC6i1OXrvopWbXu7XBbReGKcuOt/da80KtZFeFHW+zFCQQRkZNxwznt8DVA0LkJH5e7OVvL8gED
/wz05JzHPgXJjjpU9Nb52SiQMMM2nM8p2xKxednsTG1tem2XrFMgEUQHVGhR4xUt83qkCbWPTWiX
gDBMd7E/U5e97BB6yecEiExt2pt0X+BeXDGawFPmpCV8kgDRFx7sXB8EaWw/EUOQPfM/Y2VNSlGq
rPVPmASQ/IHescQc/I/BLyRfurM22kaPV7dt8VLQKum2zdvgC9eGZx+jw8hA5uduabRdJ36zCY37
HOksFE7fLXUfhsIUeWZzZtXT4fvBaTwY59p66oc7ljvRKVqPL06xSr3YS+0nU/qIZM/wqNkp15z/
26a5MuArAPPpt5hTKtqM97Hm1utqmxqe/aDvkvLK/HhO3hWYSpRwGm+B+n4dIqy66SBIwxm/A5fn
j+vOf453RBEly87wG994LTXPeZVe4ceXrJJ3cbuTz8lb9mTdyD3IJdc8iW/aH3K0qnPP2Jsfbba2
j4pzmvm5xkZ86DVUEj/0foMCUl1r31myxq6qefO8rkhf6KBxevEDy9l6p6/TW4Ot8G5eFQdz29xl
LT166nmqR6NTWgUvnWW40bhrDeiEn8hf3MwD3Rys+mec3SvCJ56NwV+Gm62krEnokA9nBzfXzkiA
s55C28WB5xT3vYKSCUQD8LXG9tnEYc/2xuBFC73G8cul2Aym6wcQ17/TZPNaoEofjMl0R1xE9M6G
F463TSc0XbNNN6DlgNTpNlW8q4qDXXPH+UG6VpWVRBF3TZudi/0dCZG8rhavyvYTiExveI7W6qll
B/AurTK8RMlxvErUdUgDywVkKI2QV1z5HWxRl94O4xafcCDhNTzAbIJAM0GrcHxphOd6qPZYbGLk
nU5/vYDEcYnXWt1LvkgSESQot5w2Eq5XrF/rN7h0cK00lnqr3vw2KDvtbbifC/ekuvZ7Gbmm4i3j
TeXVtjs8zjQQP9pPMmrepH227Tx1G+2dXfSoOZNbEfR2u88KVAqeLntV4ls7tPpF3LlTzC1lglcx
Vnl7WqZt4mb5CvVvVvh0MYsGKj01ERdIIsdZSg+7DNuT7hXPTATpgCiNz/icQxqitMHZ/aCChAGM
hDkno5wA7XozAr6qXVB5oG9AaYPvzLDZT2x674phhe6UD2iC1RFOKFcUfw2I4K6quI284YLhr+Av
lS89cQ2lNyP2uoZ7JqT0xOzzQcmzeQeL03pYD2n3xlRvcg/CEscve5dJ2l9ij/pQ3JME4s4nY2ce
8IwwxwSroI03OhUNq/7OZQre+1Ngditv1lAbe4UXfZMTT/sGe2prtW6PXe8Eg9NNfMBE70B8Wnvf
bUbrZphuzBoO9GdVuzU8rITgEz4Pk9c+S+CBZ3sTg0K2Q3C3TROXUv6VLrsGmiOqc1c2VH4UYn66
xkIqCLz0VajQgy+PqShUkyvjVNw31/EhGa3VbF7RV3B7K/fqJx0dQHCXDW6PYHj9lhd3b+TRQFjx
FECX083gwds5eU76kScoSZ5765XyO8fsu6tof1l//Ueep18vXP83rjaFUUlni/nvV5j7Miobdg7f
LrmSl3jFf/7SPxeQ+j8MsR3RVbYJmJJYDP7TqUTiI2wNVnDALZCvcKB/rSBVGXe1raoWJh2TteWf
C0jlH6pGJgnZkhqbat1hbfk/ciqZli4ruoI/SLieVGF//2H9ONhTqFhZNW5sq91GmbruMvywjX2e
FuPU5uaBZCt9uUrzdlsOBj7TpT/+cLr+NE/9yPdQhFv8px07/igWrxbBbkBa8E39/BacOpxNFCXA
MJRkG8DzxwnsTNcSHYoAqbdLusjRmYajlkyJu6u16YquGv7xjY6L1dcAe3uy+oZZ9++MS3/Zu/LG
rAuxhXW6pQi72I/nJqG2b06y3G/6ePnseygdM6TbamQxEAyfjYA71Nb0OclM9dS2xDmKhxadD0Vk
2+4JG5rPSjzQYoKwzjTYf8LqFguwxCtNmjEDlUy4t5BBIpZ5Sr/Nk/7lb07uLz4DiarqhTAJ/eYr
vEWRk74qSrnbBLnm0/fYdtPwWanDLg3J5KoGggS0lV7rtLOBhUy2Z8QdBSFmZITrUa9ep1Wn/ac1
AbiX1EoMRezSVbZBP5/XMNO7PCpIFQzN+UqN7FOj9Z8JfA0+yN/Vn7iFvg4uVWHrxoZMB/5pfhnf
XN1lkPq433T2I0KCTZzbp3pAgCxTSWcozaF5ymW0j78/738pRfARFZsgHsMwLVu3vpQiwqCTtEJl
TCO6uUo75yQGsaX1R4fLMMk4qn5/vF9+TCg8CqUPRzOsL9vAhJ1hjsaWe0i2z1o5fAYknQVT5cKn
9MK2xro/HSxMDL8/rPqVSGGz49RF4UvMYMTdivf1w/RBP7yJtR5ozBJY51mbIb1hmmsIktNC3e3y
AJtH7OU547sj8gOC2HAUI5BC9TlQP50pXNnV9FnqBlitpnzs84dMotWZR8jn6AMChm6s0+/ftPKL
k2Ux8ripqUwyAX8ZE0ZV9XJW9cUmDMfazeTxM4voxSwg0anjeiUwGYo2bj1tp3A4qtCIWbqNn4lZ
nyEyZie7NJ7kmTcIEvnYqMDBfv8G//r+UEQ6BjVY9ZJN++X+QDlOT73p/7hnpWA45vryGXXDZ8ZA
Ehc0ZlAp3De/P6z2l1oCt+SPx/1SqxtjvcjagOPWjn0CpOuRNVGvElhu9kC2M4LxVcKHnTKTmBHn
3DrWSbOXK6V2roZu9KpG88UcGEJgKyf6mybDUELjEg3moWzzlRZUGglzYhjk5rnS5W+t+Y0dJp0/
mmglMLa/+UB/fbIwx9iWrGAC5lJbXyZwHg9kVxRQ+2LyikiEaRQPZtIk5++FxQXv5JYElornR2Z0
e6oFYTozMh+7KEGOPDApBAYKFD5SpHaAeshd4GOz9MzyOXBn0zz1WIndrn4F931VqsMRKMPkqx2N
CUUO4NmqpHwyTszePDfGc2jgcAgdDqqoaGL0+I+lFaU6IrB/9STVLPUv0x1H1DQLWBfWZ0rvP9+P
2qIB9HeUAh5TxDaUvmqGiiory4e07lZVDaogyE9qpC/bBK5uNWbUi2LU8HNOHInSsnW0HWVFTvUB
dSLQgnZCZsq5sobcduV+uu9QGgVBQSpCAtFF6gN/HMBtaMKxtywo7BR9OY5Z/0zQy3URJDTBcgyC
epPA2Lgi+knbRBjpVq09uKmaajukWQQfjIcmk24NVLMw03lTtZy+xcEUQwfRmNSaGGBiKnmSggNA
4v0U/fS5zNPnmJrvva53NDgSUIc5s1w1F9sq6PdRZWOvnsxi0yXRt6lomYOm0gaucJcj8vcXpXho
l/yoaIXiDQDdIRuERI4GIE3EzGOjk0aBcMqrlF3UAlGEkdKaiGkwDX0wg0WrXBl2kdy+S5MM0VWO
OEXTx6ypxD9PPMrUhaTAQPbj4spoJzSzNW9tair9IM/QigO19QNF25l15qH2Y5dKY9SFmLOKDE5B
qdh72rnfIJFBPOrDh2EZr7JKbryqssn5LW0a0ARFJnVHIaFW7ioDaxYAK+oezLcL6VBujOMxTUhC
UhQSehYRfANHQxk+L7Mx9TcF/SY/DGuWnIh5Q4LAN/H4kDsWXkEunZVhX6VMgGUQnOWJRQtMhqlm
LIzD8olpBSGj090WMoHEoQRewTSJTgpbrpQt13Q0euQ02bcxZiLR50jbKOmhKM3vMhE9XVLFnj3x
C1WqEcxI5HceyfymGbzRYLsrrU7x7GySxI6xyYk2RjSoAJ2luc3jI4wNam85aiOFVY3BwMkk89YM
2dEsLLculySffYlP7uW2Xa1bRGVxhGo7hiZdFQwpgoKOKdULjaxszv02MavnTJp7+CSqtCqvww4o
qVMsGs7Mo1wNL9UobRake0AyzYnaWqe7BXHPrcpX45Q/l6xZsbW+5C1d06JXkZzEXsFp91rx9GOq
AYFvULbTw+ip1B71dtky3oqH0lrcJc8cWEr6uJub4BQnPVAu5Ty0/U4lZAxfCs9IskHBTuehukrB
3WfasJ0cUYBZTD+pWaAaM4gwMk6up/6lLFKPuxayN/A2P40S30iGVzvnZUKT0VnZnKZ8HkmvmQ9h
vDCuWM0ms9TzBNfWBiHTntlyI0x9fZKj9LqL5ddGklZTLvu6qX8GpiZ5puRQwZsaT+I8bRi2k8PW
2lgcVpLjZxoyNgvUAo213A2Os1YH2puL6ezHit8xI8mgUcUg7tGdtanpG1gUPQc6jTIwK03LQrT3
vtICx0VMY9niJDLPst6ByZda57rBl4l6a2ur5ZtKkxtX7JysR610PCU7RjIvUpuitsFv5UHulxox
agux77zHFb58dtYtF6UAhutotQ6HrknAjCRbvYNSpUrW1RAzkBO8ptTjmpWdA6utiYpAgq9BprUI
8pIjLo+D/dar+d8W2Idm7gGmAT0Jy6cyBjlEztpdKucACZi38pmPThBEnpxtjetT2vxRZdFKrQgA
nxw5Bl0L5XTMOHc8RV3jWTqrCXiBAmQ5y6Vu+aBnCzm8a7lBE4h+jkNMkHiQ8vIzAFxTiTAClApr
r6E0PaYC+NzLaFzj8/3ewmvGnBLhQu2vkiB9KVkhImIbP6es3yrqCAuBdySWq2IklnW7kpZyo+nA
a2rtOgnz72mbk29hN16kUP1RIv2oSS9WmEzXg8bCKpG5UHb3oeX96+X0zzGfoB0ab12wMpgkFKld
uRskWFRi/c9K4vJclHTrpHRn26ze8oVpydEC0kSccyf1XpVzmeOOUosZEWiGUmpVmw048TBexap9
1O1GJ4C2QvDbIXRvdQQ6zG0iXab0nNmAv9GF9VpimewFXME8jW7MhqmxEDdW02I6GMPtIF43y/K7
OnYoBOLN1Mvx1Kn1gkTMoATY1I+yulYSSPolKTury/uM+5vQyk6pHFCgBf+IiGyItstAqKNpIsHW
0fV4ZcuI0mh9H2KzPr4SJsAUIv7Q5+QTF97xckvIFnuhrPf1cHkpoulTN0tmj754h4NwSS0cb1TV
/qC6O8naquqs82VI5STQpiNQa7ZRXc5niCLdDw3rhB6Lem3ZzR6iZIrdXFQ4lFYffrdHq0djq9/B
dKRXJLtamkantrxPWiP1JxUF8mURpKfIT5apwiEsxagwdQDBzQYfZbuLrJGlgZmiBgewX6nvWq6H
+ymdepe1xFOioJPWNGYWuRlvgwTwUZnDaB9DlRK3eYpKZu1BZ6zIabpSJnUTVu2tXhQfZg3wEarQ
UTcXlXpkw0twYuYQW6Ic4N1WgAGQ9L0h0Kb2DGRJEI1aCM0dK/o0GHdmmd7L7ElSMdtWvbQw3aEx
iRlxcdGX7mUwijNnxeNTOT1mATmOrKp2hTNga548p4ke1Mw5x13vJxAvV+3ES0s5E0oVwt5S0Ztp
ZMh7EMzw7tOIZ+dlMBm2c4uSkQvQUsioc+qFVfLM3slyFVPZoIdw3CCRho2p5AsFzZk3xOUFJoXj
24lZw+h0NfqFeraotagENsY2FOUFqZaqT6mXzz26q8x6iCb6ZaWMwHTmPrSHAjVvtO3r5XtSRRuo
TSTFavFBW+YbFsH3EVkmuFxatmUqUgFZvtYFw90qR9110uIjPtWKdQ8rb6vyKVHYOZusHzGmXi1F
TUuQxltqTNz9IlouNENkrNQli2zYdnK2mUvpJlik26pPE2+xrRfDAqcy4Kdn1TjfskZ/4iIQimOn
r1JnFW55Sq3mse/n63pmjVOMFXyc5pXUzV2n4INou6Wl0klrr8+NvRrJ4NSlDmV74qzG0bwbknKb
DEnsLXnTbR3o+pozhzzCCpMOkZBYj/eiYXpE2PLQ1ax3M4UmiuI8SF2+00FplLYybzo1bx9VhQao
VrbZ1eXLQWfTMnS1sbt8aSx6Cl67GLcBdoKLKxZlMAcnVxaHeGeMMEXuoonQBb6UcHgrObsNCUpZ
gSMYr7neyZuy7U9mHF8LS8AMSzXE2JbG1yJVXnBGjLE76JlyFWLRHJPbktVaOu76YHxkcbIVmIc8
NoGmYBjhBScOoldI44JpOzuk/yn6UWAKkmQ65FgQpUjdCll5BEpbqVkiwoCgzLZnuri8ARW8gT2V
K5M2Dmy6PdTDa+dm7pvr0cIvmnXXUZHviuY9oNMgjD9C7y2IBiJXDMLu3QKPEf8AcefyVTW2RBwA
ZY3h1WMBFX+3WECUtANFal8YP/LQx/XBj1VsXOPs1uS/rYKDjSDzkUhA4bGQNCLIK+dRjbK9kKjL
zluaDOugx1vD2xOvLI5UlEI37zv8Rm4SDlsRic7fhR9zTLK9eCXxhoXrIiO9XEWj7WBCF8F2NYne
dKEPE7Fj4jIkI62mcttm0l2VLluJJmoQwNLA3liaMMo168J+ENGauH8PIvYvl4KNuGQM7q3B3Aea
cBfK1kmYPkJAfwsEkSbVr1OS2OMS1lJabUQSX4tHVCTwEQd9uWCT4ZzY4/s21rm8aoiWFG5cfIt/
vocQ4ois35pmtKb9mGMfqtLbPPzDWSKudGGOa0PBgObYK+LFnsQLCyNABgyoTukPOuO9rblzVl4M
KRIozLoTMDxiLJKHUCI02Fpu1Ra/qSfGnfjgI9iEejQJwBwuaIsSJ5Zw4iasJaqk8s0UvekybIJU
guJrXedgjYSzQfy8IMMI77xAMHQ0IU0dt8hWDcHfzYxsvisSFAXVRrhohScignJ0IS1U7Hl4WC3p
g3AddbO1k+BryGF0kObhQXwtvLusBPdachyC6kp8qRb4b7uFTrZnYtUXgYkD2AbxbQwsq5AHvAhX
lGOIIjWba0PzcG+T/gUHJ65QBaHQ1w8iHbSWK9r141q8RKjC3KMDMybTo07qoPh1wbcQ7BvSnZIS
J/HA5lLgYua9uN1DFYCIymwgPncYMIcaN+HlsOLMIHxdzHGfOepR/MKEbiLlMBZQIfHtZVlNJvsV
XJOJ1T9a5XBcCMRL92KozXjgLvd0vmz1pHsQV6grJ2S1BdmK5XXwQETYHlPxfU3CqPjJqIr23/Sp
P4kvxGAQkZIayZ+suY7V9KGkiJcT0iYl7h0Gsvi7QB6x2ttliideJiPMSp7PqNafBccFZf5RJg61
JGIXfcC1LpytKeG7IY7iYch3QXNjh/K6ccikUZkKIjgCk3MnIuqQHFDqy4gWuxVfFjY+ORFW59BA
H1iykg04pcNudEjoDZ9E8qfVOMjc3vCzU601ua+SW2gwfk4DUbyC+FoibUD8qDD3RFA/tJYcSllb
NxiOxc8IV1wqfNx8r4Yd1CuHTlG2OQl/w9zeqARC6rTha6xU4XCWlXrdkPcsDFeq3h/ER/jn+xSB
ehj6MaRscejuxQESJbqPqPSoCwZxfTJc0kNNhMiZ8ioT0hxPDbRI884kvDlLSXGGUoGcw17pbDO2
kZSz7Jy+9YUKFsrQ2puIE6WgUGM5R6/frGhZV0AgkhHWRUuGtJRmr/gTrlMcRXttrlaB9Z2jkjrt
7PFxleuSPOqoI5i6VcLPOcPLpUn0BduAc5KPCGLGeVpjmGJpUneeIsKurRGyqb7KMAwo2vVkGV5L
pJKwYcW6tUlKCEI41MU0LZyOQOUveaEqJv8y6Ne9di/mTTGTi3l2xA3qTOZOuKh6C19LH66lPTvD
axsUliO1B3FJhL8qjJZbq7hKkmgj7HJiihdutLDzGUw2CvMbU45VotXAp5ZpbqzMsvInu+Fehiff
hCXVNyQG7HPbdUgzaaPoD4VKt7QPkq1dRsp27qW1voyhbwTYMmpDx0NmxJsldiqPmFASO4YrqXXe
YBcQrUctoTVJgy8fmmC4VXPnboi5j9nxut/7oLs2NDZZeWuuOolwWvzB2H8P1li07L3jd2Nhm2Zm
PY0hez5n0By6pVotjjGi5yhQtgfkFkqAgwqhiRHr6Cox7saZipyqEK2oN+eWX8Rgu3dCnbU1Sm5p
6tmohuq6jpGa60U7rqRwSnzuItMP4mRLrqZJK4yeLoj5+6QfWfkU3WfhoNvEgkabjKJwWcRAMNt+
9sNO08ChT4fesJdtytJq0/SjX0ple1jK+6GqmxU3mgxoLMK2Yach8vUWTRMaikFSrV3kwAyq630e
BeFVJzcGnxigTVOb+ZWeDh9FNiGWT+xgY4ZsZ0MZV5xqNpuWbshubMZq5TThuK9ZLQ5mKh0vf/AY
8hOdtKt2hgfQjgmmejNedsnQsD6w3VLG7rYgb0LEQt0UbiC2KPTwNlwO1aTIotVmBckjOBVJT3Se
Gr63PJwG/LRtH2vXKISmFUPcymdE51m61UCR4toEo5OX+a5lApzqhlD0NDjGaW/dhdCbBuOWfGbt
SbfZywLvsLy5IIyzaEa0U2ncb83YcFHGZueFxRk5CTHpQ1p+W2J3oyQxL6QMys9YSrr7EhZpC5vt
YeRp2RjaFphayConz6+c1Lif5uHasTvVp9q4amZeaGiqo5EnsS87LOKtQd40pUP+jMWQyywyBXpj
ajEvL5lnNclTb/YWGjCa+HPWbMOWAlkvNqxFGfP04RlGSUFp2eaBKERK1pYHkfy2KboK1Uk1vejY
NfzIZme8zIx1y871DRrV5dirxTUb7Dt2jKOHdQyaHAWVSWr1dV3oa2fSCs8cqCwWtK6SyA4ofp2q
aYYuRfE01ajywNakCNZTD2HBHabxhCJIBqw6Tm9Rn72UY4HFD5MGnQDhZX0PYzW4qticUFYRdz0V
SJmknXhgu/j7PoD+124cAk0hunRUxNloOH+uirdOZNRxIxUbUQUSvdtLX1m05bSGkmlpqzdKJ/u1
rvkGH7ItNYIgLVI7y+W1zGJzU0r2ACiBnXiBR8Ol1+9ZoToAoEYv5GyYWK7AYa8Nu6lB/zV3iZgL
9MTAcQGMz0wxw0XO/aXMUUfUHdmE92Hvw/xvUnaVdcI+3emO4u1ps3MW828WaZRl6T0oJqXYqiYH
VpbODPu/ax3+oh2GzoAMQrqkGn8aX9o+bVEVNvCI6tKrFN0wsw3OlZbcRf1LIrpbbW2fBHx9kKLn
sA/vZFEwVx2JuN2Z1JzMMgnWSkvda0rjTo2WdRG2j7+/hM5fGxu6o+kU+HB3yQLG//MlVOURHfas
DxtVnA5Ml0cH2+jK7DO8Dfkbfg26VJlCNSKXbjMjOaTtSDW7eTQ510PiPKm1Oz+ZgeV3c4kC0OS0
XxoJS0HtKeWWcepnq8+e2oqrfKmOq81tVk3Pl96gOC3lyLmXJfoO9IzF4ME9heUGnUSqUaJK0+OI
KKxujFfFiA8yk3NIs7npZZz21Y1NcARb2f5osMgoK/EhUlRLg3bSKMfPoiVsZSOiVOuuYGe9Hmau
Pw7LT8tBLtAUz0w3N5kke6MoXpqz1vuMMbUNicDTdAXLsX3qQ65WmtLtH3IaLOZVYMntPrCzil7X
TTja5xASn5toaP2C8CPrOcSSUh4Dl7umSyN5ek+lhUpApsF6Lq8hMRNSm+BFbC3jw2KmaSqMI7+/
thdLxs8CEN0BUot1QlGQu3wNyOkyivFjbg2bSGPSz4qu8VTIMm1w0momg170CZphOgtslzl1k3sv
0/mJJM6hYrTbvG+29sJJsRYxkerSfYIjahqyVTRzLX//ZtFnfxUUGIrm0NXXHSGX+Xq3qMrIOCyD
bmOPOPnV8s7Me8RoqjvNoi0l+oqX6mcRUDlXCXhlLfF9VKrXrAA4ZzonFc8OucWiYagc4qSAuuOc
RaN5YHCInqlRzug+063Szp8qYwO7cLnShgCyZfShO9VaVMIuE+3lo/1Hyqyb+KOhDvm9+5oa9ZNf
4Nf6rZ9+5N++0P9ClZeCS8hAqPHDSFi9dW9/SrpEiNb//T/Xb+/9W/GjzOtfv/Wnzksx/qGKxit6
LdvRad//t86L7yi0Yw0I0xwKRdl/67yMf+AWRbIBDRt9Ct/hW38KvfgdG1W/LCtCQYKd4D/ReV00
NT/cY6jFZNVCraEapsaLfY3sMLEe60huil1XZPvakG91fa1281qPUjrf1XUdmx7NI79e0IyEwMfa
+nqOWNUKhyjpKouc7uXFcEeoaeDWdngTF5iVDsY6QDuvcaIcAHel7g/n+Bcd7S/qpcu75pktY6ei
n20JyPeP8pIsjwYwM0axq1iHFw6S/KHcLprhVW3yN83zXx5KVywdAZolsny/HEpOTKp9nCBpQH8K
+n7QqbEDLB774m+EZYgqfp5E/vhcJtG+KvVb4sy1nw+m1BSJKY2RArnMFDmb15odWdjScNILtpMI
xNNyUxjCKCdDuFNhR0bPC2s0IkUOcCMHET6rlteOZHpzPK0VCg32lO4h3e+lBCFVudcTfJByfW1q
49pOxtfkNo5pfRFS/AHd4jOuIKHke8J+Q6IlYtT4iEjlLnwQH30yEJSHC+mI8ELbun69/NuXd4sz
iWLimeXInZ3XFMfrV8PKdTefwrW15FsDg53RU7Syo+ehz7dNorKLhjCXZvtEn9bsyPN4TfXMF4Ou
MPJt5ozraMpZulOcyB1vbOPnXI/8PCC+NM0BHgD+Bj3xPNbzIeinjRLNx6QhJAE3GW9/DK7Vcdyl
WZNTGocXNXQ78aMJ9XvLBt6o59cs0/g85C24eR+EXpmEm7JvbnnonJ28RUXNBaitj6VT7gyR514p
/GSO7rotov/H3nksSY4lWfaHBingZGucuzkNsoEEBQceOPn6OWpZ2VJZ3T0lLbMakVlkZqSHuRkM
eESf6tVzSduT8jd1k3q0cZt1rq53Pm52X13SJn8O9AY31W4z8JCQCN5G07otybx1bBsmXn1JloQz
XAW4jI0U8fk4TQmIrGmX4nmMXpSL+BOwl2NdqBEEGGn0U+5Y3VCrd/QnZBUaFKW5Kp7VGEHRW94D
WqkdHvcqsbTP/fgRuRaWuQ7dHv/n2feIi/910UCCinYOsqJFj9vfh2k7G3S6mEUFT6R+1pcnO6X1
guGWe0wNJznpmVp3o7V1Sd/paAw4tPybK/gXSZJMFIvmURoIfay1ccn++xVwgzKzIaN9bLppFwU6
+U5k80V6kkuA2cRZOyABQBDKmvX47P/Rdvh/s9H9bTv8f6jD7h/7GkvWfy96Pv/Kv5Xdf7kf8nt/
6Z5NTBVY3TBCcC0X65X/2A914w8Lf0Vkz9gjeI7HWvsP3bP7h2mzIwY0ybEhW8E/CZ9RUTv8Duc4
gxewlf6PXBmN4CH9/KfRTQnbDwIPf4TAQnyMnPrvY8s2Y0QZU9yBeCgvNBhVPrhTOINy1PFggJmT
OrW5d0uqijYHc7toJeze+twE890w/YswbBHISUlzv/D/oCgOhvHAIGaDugtn2YeHVc7pCwcCqZBu
5e1nX4fwEhxnnLD06oNM4W2EqiMmWQLQNLr44qbkHqHKFdO8K7X5PoArUq5/KaKdPqQXoSv+Bbjm
Bl8maHdNqm9aMOYORYZGy09hRBGGmofA1IVVOpWc1tx8I7xgMlegew0woNDRbRKGKR06YD9zTiYC
T6yFBkvmrlbewXa+1JAhybuUD+ozybabRV5IMLMx9Sj7SV4NvuaMJmevyq9gVgylwQqli8nybwIK
74sPR9k7oWd22n7S+ptQNVtwIGQgjM2CZ3AatQdTtbRl4DTHTRJmqE+K0YSvG5gDHg4G7MiQNhB3
rU9UA9zhWWy/IgpjlYmBQk+XBMTwyc2uvvvNtqEBAFTz8/516mHSwZVVuY3BfIxF+SuH3bNAkzML
dqzJjUIYi9TvqbFvuZkcPeihWT3fQ3y5WgMVm3GIYLom0Nr/Mk8YqEh1M39NaUZL9WPEVk6NoAEc
P0zUD3JKRV14NJ2vFmn01pGiRcBetEmp4nkULATimpbB0eYeRVxCOMFcJ3ntD1L9okhBPcG3jGM6
PwtNDsbNSb5nh0pNft2sivuow34KYjBc5a5yq7OMRwEk10Z4EwC08C7hzR6X5ov8WPDtgtlvPIaw
OC2AXBOPhqL+UXURQd63wlLsMwz4MX4RBqcA+2XsCF6brMzJaK9U/W9jp85CrFb9fFOec0uBh3UR
g1hdF+iWRXFIyuI81eOLDAJcvNaNhbYFenJqQoIFBipQbQ82ONaHC0f2UIW7roOAU+oHT3sSvLfw
PGUM9KWBmVT/1sUB2g/7IqYZcg/aBfsgu4biPNzyMrvLcPe7+CZwYoFZCwnVhJGW2TCjPrSpwv/7
JeDFLqWXjvpRy2j0QVs//mzYeH/9KAzoekh0pA1tiA6Rke5jaC5wSkBXY0MAu1AYhpiLXV2qtR1O
HvN3+clI4Ung3oLSFaKwYKbljgveG8uZY5pkO50CS+fOz0C3TiEQ7Haqth4EdnkCAjONgn5bl2TH
oOfJ/Cx8qCwaBhiLOidNTO7om1dJia8+O2b/GlE808bhJgYf4yjAdg+eELaQUM+NnDnEz5SdX4n4
r9BhT3O7n5ACztY3wS/K6JGFQhaMnnKyjH9BLsoddup5Y3B21lRztNXWyEPwhvZFAaodevcxAeQe
Iuo4l7CHSvb8OMH4LfM2tR2s7UW/ZgMwusjYw2y7tdEABBmKbSIkPIXX7a+SkmLl5ocm+zBYBxau
S03ZHQOuq1yQncDvrvCh6lt61mhaiIeDQ5qpoYSaKjD+erMLhJBD1UFcP4SgLKuVsIFtbbnR5pR3
6UsIzbCAWJYPmOrZOKX02AyY89kJQJQE3NeRwTSd5LnZlMoQlF3obaN6Ks+28J+r1ISMRZGYCSv3
qiP3a5PnoxFR1tfHq3i13LqGgvDiw2KPugPkKvpcLpFObpEStDb7GE8sGFE4T3KRGtMcqTyFAwCc
wyqxo2Pr/slmFya3TGGxPJHVWfjcWp/eRwRgMacuvTr3Y31AlIqTgboKHU4KsCmF2UZTGykXhjwQ
x/0qSGwBgctCWlX+iSEoXghRMt4cmG2JRSG2pmzIAtkE/m3p6ge6+eHGUtfnxaVlrX6VZ4BEAsgk
1EWmlwWA0o3yu3bwB+vxJJxkuBksbxWlzIT1SsfMIPEDRKBXb0CtN+iwSf+EecaUr3PK1xNCBVkg
BfQ5D7+srkYYgbYKH9Wti0R8AHYsK2Y1sd5q+bVsnzRTO1ZB/nCIlCVBtumUGaLl/iEjHq1WU9Zf
dTO+yXcWCLrMH1lAKIGcGyp9wun2+s9RVOMtq65e/ELVlopeds9AZzeM7HiIXkYAU+7grgSObUUc
jZppA+doExnupbDmk+ycZcLexfjs4mJrI/IoGmYGI0cw3X8tv+B4birudn2NMMgs0MYiiWCcg3nh
NQT7I+ZBg7cXVLjUlRtWorgCmT3ytLg8W/8aICEE/Xa1Musu0OYJ5L1VYpjZw6ONPs2NexRisQGN
UIx6xEoHjkwxWccO6KSgv3WK7lGjP0CsMlRHTNhV/l1ue8oJv5Fskqa9Bg6Kicq/yJDNYnelWx7E
SfPQlnvZBGTxlw8RWLSCwZqYw63Xh/0skgw25tG/TVgUiGtAinmDuEEEgPZibEnpixdhjBSyfaZI
yY3mjenj0q8SMHTwR3U6KykZUQOpTmiUyZBic8N6NuvRiwgDusk7SmMS97uZvUsQG0Cs+3ViyYY6
fdJqdxczRgGvUZrjK47+vs9uAzV2JzbvPl9tBITe59woD1qQ36+L5GcY/VI24Q3rpFy28BZnmIoZ
s9yM9Hv6D61HP6DwxEyKjCdA10vBFtOY0NnRTYhUQ9i3RfU+ucVRCqK1Mq6ebmFKwq44vGT9dGig
RArpsWjbg4Zgy+Nb2LSo0YIwdu3loWjABEq41P5AKIZTgG5aO9/HT4X9dSZo6cGPN7Xz515GeDZv
xQdCQORRz2/8Y9krWuPe2Mn1KKY1Yzw+14xn0S3IRxROdhV3UaFvd9HFQ+jqpAQK/sOLILDfne9t
gkNMuZVHrHlqn1S/M93ZFvSNisODFmFuS+zVwhEVqrg4gspViNQjy9IT4a98Toa8Txakcu6pnRLR
VOmpSFgo/vSMEBy7SC0WIig//aml6VZ18cEq3q30vRJXaU+7JnGKIs19jEUZ9CF+BeIdE1U4JgB6
LNmLCX4NaiNVZNzL3j9A+ThT3r97kbfvhg8RMKShAa4ciRW7ihUF7Luc4nEH6vwFuGZHcZ6d3NjG
IWE0y7YMrF7RntI3Z+lzTP3k1l8HRqGMDnb8WbE3Zyzo/CN6Lex1bzKYHWqQcdQdnXobRTidQEXg
yJCWyKQIV0U7IfOa3kSYTSAwhSjJ8ifmMJ1qge+3N7GBqdCvae2wFVlKhTZrDoeVKiLEe386RNT+
Rh+7i9gTPLD5Iemp1eLgcj6iqGBhkfEjBjo6KEc1UB9lkdEKfGas4CavCXWUiWLKAF8Rf5OIXhR/
41fmkwlKfiN2MO2Lzv/CujppsX2W35F5WIOMckeLnmJ1riqFvU50oSqMy3B8+WtMhj598Gm/mog1
wio48o5XWfAkbBSXrxoMmwG0l1Z2tjIJjJRN1RTF9kjkIqtDCtBCLZd0l3fhczI25wFzAsOHN4si
ScRzokya6gJ/klWT4FROsKXHeHaiv/C8iFE43Bo2n4eMBwNJeTCzmk/ZeO0JEgvay22EgROgXOpW
CLwRqXXO01QalL1RoUX0x8Akzp3wQBVX7mWGQZeYBsjTl/sqhHrX2ZR9cJIANsJTpewG/NOwnwro
udeHrfjgylQVbKvMhQi9kPFdLsn7ro36VXebs6zrS6YdxgirzfEmO60s2kGLs1mSXFt3J+8YacGR
boO7lTRnw2AGqGZHd8lq4QbLxT08iJlSrZXBCI4OZvve+9m1K+yn1lpYkBhA3HsoULuSdviJGF18
KGT29QxlEV+JVEsEgy0pJF3D/xYmf5pY6yaLt5k1PgyA5aMUMMg8RsLCUUTOEZ6nPct7dWN21IAV
cEVdYZ3F4Er2Nvl/MeNoZs4TVnsTwwyZy3Q93mQ3FhMr2YXlrqc+QzRZyXhuKusexNGtKkdKs1SP
CVhkrMQunsTcIw/b2LFpNvLA5ISdVuldV+pef7hxe5yCdy9TB7gqAYHcY8QRPOu5Di364QUnsbSc
wHPGmdGH+4loatBN9PvjLUaRIr8yAEdu6/VQZzwkE3YyPTf+d6QBN1+bTxJvyEW5Gc4wkXXNa+M6
PIzu5paViXzUiC4nACctn9Po9dXk3NSy9rd4eEzBHvsMMu7YLPByeUmkF9vFAjDDG4ovyhyweKaA
9OmoyXLz5I+beDBKIj19TdvCBAY1CG59SdO/wVJT6Mp8WSq6YBodkt3ka/k5NiwsOdqSX5z63Tg7
/VmnrXs1O9V4mGdUlo3OSSmuMueal0az89U37A3dbb4Y38LRWTClGo7KSvDSdvLjgn0acDjr1M7h
L4veo42dGT5NXrhQWEjZx2AKN77fVRuI55BZnXLnfwls16ecgLV3Pc0g6nWk0YZ1tsb64jd9s55o
IUNHarxPGeDsoEMZ6MUMPAN/ocbLt7A34a/8evzSLytV1oG6yLT1hpYTIijX2e2rndaG5kpntALS
TvxNkbaC0aUNogwT7E06DH9KK7xMFWI+BuUPGgeQhAMszHWy0oiAPtXDZxZNBOTI0hPSTxun+EAl
0r117vJZL4xxreV6uW+rEvubLR0X6I5CLxWBdrw2s2I46MJeS9DwLLoHuhcmg8KdCrDP/KbUgEwE
e9x2QNOVBLeiINswLcN5wT6eFqRuq3KUPpFBKqSlDy0bPBGIuyNyPj/DddbfpjMBj7sYyWaIvEPk
98Omz9tPdos4zKVtMWcbd9MBXJJT7IKg3Q7pfBwzWH95+IXcxzut3gWOCgQYYfW1BmlJ+zddSVy+
NbU/GhvpwvQJeONVZ8ZjETlgW9RG06GaEK7WCdiNqvjaaUjCk8bAZtq4x0beEXOhEcIdZq1p1hdT
YRiS0Raxzfrgza9Afuh+savpAHNzmI+BWaLYqQPAnbthgdWP0uZstABmmrH56uTo9WcMFVRRg49p
oUYr/1pMMDlUnqitGQHzaDsL54m1NlyczNpCDEf62X9ze8ax43uk3Or+7usOzPL+rVD2Oev1VYL3
pkI1HzjkY2KXnj3NHOt1nbUuuf9mbaBdPMxW+1E5+m+r0YBkVlAAAy9c1plXvudtdWhiPB0sJBhM
F/41IeSyF/eHGuxlNZTBsg5V+wl5+oauMvQEpgfi3v6ppmSX5d73MA3f3WXYucXwxYq7m7Db6T+8
KGs34TciqZ5C9mwOUnLw7fAlmfEnCfEpEXmhIPJdA9Y2C06DYaYU8L3nL3HW3UUQonWIFFVwMxHl
CYvcN6arAO3NST/RmDSSbmw53iZggDCJkw9aJpwR2cAarFZiLFdgurb6PcbIhnDQJg8jePeUwM+i
wRdiSfs2Df5O5JWSgdKxdUny5xyTF0l9OAROJuYvs84WqFP5ofcCa5iYXXvCKqYz28OAdUw5BIcR
O6bxiMVD3QwXxs9VtJWiqyS0IX2S31XzMc0+tiIYueTji1z6RIArnyxGBaE+7SyXpYZvqQhASnMv
yP8Y45sUA5wCWeUSs3RzVvSD5uxzKJVMnpxn7eYcYqNTjoV0TtEeM4C9J4rjKCmOoDFeoGWVbiwd
6grLPczxA1I76bm8UheHKk97CRp7SStKviGqNiMmPxO5WU2U7gTwj8QRMbiLKZAlOyWfGhoItIXG
y8r2LG4HvmWdApy3OSXo6eM79fBUPayHdCyIJOfUVWjgwmNOrFH0xV1SjpqOrhxzhVmf8HPQ1nng
7OTXxNdg4TSYBR1Kk4nw1doFzeORIkzGyRKjJMmpjBgnOYQdaCf3mHKz7OEthMFSMHDQ5CkYqFwd
RZCdxocufBXVZjim10aRbG7g2isEcul7jFS/Nuuz/JUXI91k/5kxezIwfRoxf8owgaK3nulHRW9h
vx2tU5JecnZ9MaDwcyA81KwUj1l0s+KiICemh0Cb6K4ljYLj8YQhlf1Fwj05cdGZhE6R0Y95VSHu
Sw0SegnmJJJvuVviXyYhmY39VY8NVowdlo0tlvQJDE578tjViKVkQMlgkgspVPvmsMvKhbVs/nX4
9KfFg8TpcvEdlnR4VRxCMYMgAyspXnjWFxPVb7h8yHMVSwRP4frBpl5lF8CwR5jjJ61qXh/tCJlD
RmQ7kgteMDvoM28XJIA+ZFbpeCvQeV0Skw24iPU2MDmyUXJw9MSIDEOyUgwB0uDq3sOAAwuJixFz
t7EFg4Y7rxvfB8njeOQVDf3MHr3Slmwrph0LCSWfsEnDzYfK7GOuQ0kKMU6TRLesI31BCi4ZT54b
7pQKVxNWCVl7tHA2H8MasW9J1ZMI2OL5x6jZmXUy+xrXukj2TpYjuXwllmKxR+aWcYYC9SpUaexk
HzOz494v9FZz+iiBAli3CrcSeGdyyZJ3xMWTtuoEjRZ9IzUSYeJRuaudGNHxQIv8qYHiIh7IiKQe
N1rMJQyEx6qPX/RmviAqjoPhZOD/Jstd0zgn4yFfOPc6CXiuOKlrNFk4LcjCyjIjjg9tBLEqHvK7
zWoqb/nX4tJjDCOPWta+iawo1h8xyWLXdW5yF2zWm2Uta62TGdt8WFbSyiLfdTAKdIPGU5cTx3IO
CIl3de3LhDkgKcujZOTlPgycikNb0QmymnX6ppg2ktVEU7VFirSS/UCE6Q+PD9kAJJGNRWGI3Rgn
GcnZDpIU4hlKzl++kmwfsvYleLoYlXeQDIOMbs/6gh744X5hkmac+mJb2v6q1pKXAchAXcPRg+Ls
Ya8ot1w02IvADlptI5O6N/tnNZlnsXug1/+CMllG8WRXjyHw10JcFeEZg2e/Z+0arEuJKYU4+pDc
u2cDs4j8eYFFZB2+yfXT9HuWsobBupMsGMKwBGQzTOUeqJvpHmOCamOyLnIx8lTkCckg0zrWLuoV
8t2cfdy5V02RVKI+IwJzq6T6hGsNceLjho3aW4UVpljmLJ32cM+uFjJoHD5lY5XFTh7xojOaeaYF
5bM+zE7hpcZ2U5qzJvYB+UbyXBuXGSaqZu+LHPBlHaKQiOmzsVs8DFtkp2bfKsg1yHR5TBHSdDro
/AFT0JI6hlSEHk+PjJVUpKRKs2AmSqM2XSgl/bdkUJe9pNkzrEflBsk/8nBlUsm9lKS9FDL+yqOG
WJnOaYNXjLOTt8/qT0NJNl48cCyWSASAl9COtlodrr2QRYa8h0kvh2RpgxBv3Kg7/5RUts5ROilq
wkXvIHZMtvlu2jHYHZP5Q3zic9ZcyDbEJz2T28Qhh28hI7mMgmM579ux3uLRtJazHIsoHhczHVeP
i4hZyWTXRZ2yNpphLbZ04jqpmyQkKQNJ3rBujUMafxsHZCjbGlRfnlHN67ZF16+1gOSbu+uZwzkV
0olHrQXZyaOPVdLzPZIHNmK5bXJrOrJ4chENX9ciKfC464jrFJYeYqbu0OMjZQnZuENPYw0CUCF5
eLL+kp73yUPS68vrWH/imdrDvdR+2zXwekXqgbyCTT5BMqWSym2JviSxWsS7FPWDmCvatNKkdnMz
OTC3JIrkDf+/3uDBRHubFQK6bz+LhMaktmuSH91/1tG5VN//e73Bq+gNoqr5r3/vL72B8QdFfk93
aVtAUSdSur84a/ofPoBetF1Aof8Z1Gv94bs+BN8AYQEaAMTh/yG/M/9wArho/JVjmq5tI375H3DW
/rMEHRULGBp0AQZCPyf4FyXbFHs1ZzSVgxUNt06ejk95wrofqdJbJ/XPzO/NfWNzIOwGjyMmnY3R
PGhYxHjeZnJ/+2qkg7mgD7jI1XvmZS0eFisvBhvRGfH3riiGteW/JTAug9T6PbIlbma9eFcgRoqC
fv86jZeD7uY/ZgxS1lNW7qLRhMNbTnjh1PHrNAMPxv2SPSK36qOm8ydrQH4F5qVZhbO8LDKp2axo
Ds9Wjk5fxxjq/05ea/6LDM9HL+LxMPCsQ0uJuu1fZHj1UCcGQX6+99Kviz4WB8pi+zQEVuaxcdEV
HBw8mtl38dxt067vN6U3FWtotQc9DuJVb4/rHvyhN3n5Lkv9ZpOH2KRAtuysZOdOvg/UKCWvaXjt
dnS/lm2LLqv7N1gsGWp/p45BsvPoAqAZBAkTNd6/S0uCxqZ1xehzdgjAm4F60alc7CcDrRS+cB6P
3QbDwvFzHaC/UMak7fweelcfQ9gzi4/ItOxN5cUk6dy6WQFOea8KB8hz9iubBmPfZuSPVXoaMggP
5YSypFziK6rUcWOmYGMXDZUfcZ7CdYM2sRWUlPoYxyQXTFb5jWq5hsQZsAAiVTbFsbtVJiZMZay5
OyTPzxH15UPZE5Pk8b8D9KNuFGXN35Q3QqwOTEj9FlMCfPrfb0+nYfLC+TrfA7fa1p1/8qzy67Jo
3xSfCWf3s5XTIh3PdLQtDQXmmTbhKqZdtK73JKp+t61jg/cw96oPPzIne0cyoI4Z+pG+oANnmKZz
42lo07BIAO5S7xyakAowxd2npIpOPtj8IrL3UngyNPOR4Zsd7cRGn5Snhy5FtA3oLc9SiF0wgbG7
4/DwmJ8kqCfAlpS8JEQL4l09vUjxQ5LAxkAbfBodNBqIEpvZjse85FNdWz3Jfx9paZ1tW2zHHVrO
PA7ZZvLwQO9i/RQH3iExP0vaNUMdIvbYUll7/DdtUOke5BhUt++LKklyEJ5wnqyG6UWStBn9idTl
V3PY7UrQsTWZUXYz2gDPYdKeRdOEHSsc3G4jxdzInp4fMcWUOrvEbNadxM2WXZPOIiPQSIqbwKLa
9uPFHZq9lMm7cDpJfVH+jMfXRdsNFj1Rdfi+WOVeg8kAtUxryNziQ5ePO+rOK1E0ibJpGNNbQgy4
kBkUeYnkQPvUuEc41Pp0/BcdxsvoNySPnRjHOA9P40yZBpf3FGhEZIWbvCZh7PU3KVUAjHZMUlSN
WNO7G4e2P1GnxFp9zubugs+oy9Ft5ANYjqHsgMDpv1PPuOtrSevWPtGBS+xW+wdNG15EzYNbxW2y
arK13WGBsQGuaKK0itWg1Cwfxrs8M7cC+lRcxH1efpx26tC9lbSwYq1roYUZ04Lj2g+38A7c7nuL
ha1kmjMs+Bz84rQeXMVSCtbyJhKnrkRGY47HODwOVG38pTpLNUaOvPJw+ZgnaiRSmBB3bFFescg9
ijseifs5T7DMAXdAZkcGl9T+ZcSo+VekqQM5URl2UkcbPyjqXBVNsZhzHX0ECeXyiqHLIVJUE6n7
SAHqIR2QccwnS3LfQ3eUUY+VN5GarJXbu/IpxQotRaJKh7RIeYo64Btlj89nZb9ayIH6m7ytPJyK
x+lFtHLSM2HCvxalT89VShVyJnOUZpQg/PyghRuVhK9uqk5aaD6hCb5KWeHxpYrltqxSeluHdtlF
mckTaunTX+6k4M9pnG3mn1EdY5OZ7vPxa9eQaEMaIVU4IR70lAdwZ6KrpcXIfD/27sPfUiJ+ORBI
8Zj8+y3TtWvqkvyiVAuoJLGOKKnepQQlVROpYgtSIdtbysMnFDfP3L91igQFhVd5L2lsB1LeZ4fJ
fwb+cS7oUZcylTSli5+8ncwHLTPvpY3OHiyi/JJLW7h0yJcaQasWkxCkbok8R65d6usON5y5AR2G
E/yUECTwKX8WOPXHEiFPymATqxM0uS7ENmtZLwNjh+jZ5E2kFDxyqhTZXcJhN2TVdM291JekouV5
aCMIuGXoR446qQW917eCNMY090CQSGWICIDSb6yndynYPOqUgDb87uEQKtUybOH3ObVdmidpLrWx
p6H5VaQOM7mxjqwc3Y5jhICP41FoP0XBvPbxqRtLdZKbJkuajB8ZZDBRjyF+bIoznowesSavyUYQ
qDzLlciCHO4jmpdFbdXiAZ42HCX9HwaaiWkMOOIhnkJo55W0gUp9jep138YvZUoVixWw7y5Vnx6l
qrPkjA8OnQ+15qu7BOQdqNuirBgHDW6Kf5C/rV66gEwr6iKriF9lzZeKV8J8jKa1S/qTpsxX8W6U
fI6iGilF36x5T/C3Mif3wQjRaOAtVbb2svI4AzaItegiYgpZUsqyPvc9mhC73xmKOhpvgRnvuXqX
MSNzSzYJuUcU3BYsDqQKKk+3SfRriQBFuBF1/DMu+/1sbzDxeoxIhAY5kkOx744KC8MqZysTWBAL
ArMYPYBsNPWWZXkKU5ehkYIjQHjJst/DxvfLW89aX7TQihBdYVN6kZnwYlvm4xs1fIxciEvh3EQS
ZEW3KSMLOg07Pb4nQXkXp3D5BsJ9EIaCSC6E2mA46lo5r51X7MmiHxfv9Pgp3/wxgZgTUqhM0JR5
HOjimHYq6vLAVkQgM8bJi3SoN9vFVA87VgtpkKRAxAhU7GclCTSW4Um/+N6PelyO0NBOklaXbKyf
kZZovVtBWU58Sq3IOObdD0nIDCYZd8m0utYxjp6nOr9qC40LJCweDqA+/djRBZecq9iNpnitGuT8
huXQh8tBrHPlVfJqycnbTgzsjWZ3cqySGpRm+taK4OFhYuer1SO5ysDMqI1mA28ZCQtjN7UvFAMP
LSz1Kf0c5sRAnGdlmYiJZOUfYVzIvRCdTJUFR/CMMl5kgXK0autGHkA6JiK/NoqUqvMfco2erI38
TBIrfbJXTosDMMB2gnjBcIx4u6chnprxLmnfH5IeknJYShED0ad2rZA6Kt4Ko6qEdVUIGXJRA4dz
FJL3PnixKb7EWvg9drCwd6JVOng8ZAujTFoXV01RJ6e5ZrvpAnVxPg1RhaEhNOeSQuS29+ZLb5LP
he5e+jPEHPB8TvgjhbeaFDgFLjRHrge6k1bmaKz0sv1VBOHzSLC2VqYP839aLmYzgsPRl22Yju2u
R2Z565rq2csw+uuK6Q4U83dm//bxHqmqKFil3S/oCx1wZsMNy20U+7xz5D0vAw4T/Rx+2CkWIGbw
Zpmg4mmEPhVijlWE5usodlkuxKYG+yz7YaRF1yK+WmU1fhhN+yk1PCz0MN5q6BOui09pq31yLGvj
4s81kEUBA3KwF2/Y5Yu2mgzic83e9Tm0mhiPLxevL2vZeGL9FXTuCnQYVKAEezAH06/R71kcbW1v
pIAjoqcBH7ElfVO4ii2hhZw7+SjN6FUP9d1sYglp4ENW4kdW4UvmR8ADK5zKXLEsC/Au0xz4JrAW
QeBja9aIwVmF09mk6u/cvb2Qkiyc0Eoc0TxoCK1YpLV4pQ1sTg/ntN++Bh4WT8P3RazVEjzWRlrC
PPFcM9IjYg1KAlb3msfYstWsag4+bTl4BmpD4Z6eFSq0zzN+bgO2eYMYvFXR1q91jLGCGTM9y/ik
XJRUYf3ZxhuuqbknvoWTiNjGgR3cmEG9javiUImxXAmF212wmnPwnMOR+DkQEzpY1G8+rnSW2NP1
MoxcHOuoqZ40HOwCNr1CD8k7phU0qyRe25H3XY2xsY4M/Z1eBDZ5/PDwxQsgwK0MscqroaXpujdu
HVz0bNz0YqTTlL5pHC7qtTcN+rHAeY+2/c1i0p7lYOs5480HvoXuqPVIf+oS2Pg6uBnHeludsPvc
hUm1M8XmL4QQeFeG9manUUbXJ18xQBjkwGBd521LtBR/jQJGoykWggovQYvmraiG9LGUkEFbHHHi
F5UV3wvK/RBL8UcJ8xftYU/YYlSY4VjoNO2wsW5KjAxpG0tWCd6GY/pRuvAn0GKdA9pEk1InMimz
jYMrooaxhoNEX8wS9az5nvdavXY1y9jbGezDbDZNfFgHVJTW8BwafXN07aHeGT6eY8T7NhXkHKXn
nAQbjr5qa7XL2jdXfR5Fe3OhHpv3jrdZxi+2Dj6BYgKGC1H6DveGM64hIJgZEpZXIxdySaToNp3K
Og97NGr+VBXU111zF/jqq1uby9rqxuQ4WU2O4C5+N3oWCr1XBHVAWYukL/a+TokZ1WC41jVwka3H
4/DWdYxaSAvHYZ85+gyRwqwPlmbdo8n9xtD2N4Zqy12HsUdHCmIs3a3X6FiADel7MmYATal4rSy9
fXc92GzJROrQDFkHS5ioIea6YKX5qnVb32vc2vQkiTd9F4An8zHIzSqui7gAJ8D3eQhIwdiOv29y
8612q5nvjdNgggVLkGv7dmEHNXOYHSrz1t3UwiAyZvQUNagn2sNXZTHe0ZSg7YPFutKKgsE7Nv4e
ICUxw2dYdeEmmFtmVOl90seEiqGPzVMeI/5U9pcFGMsqzTGIhvy8j6cF3iJStXoO451BY/y6CTN9
16XFNq00vDVT9k20P6vHdbF6wuGD2qil8AApn1CqaN76Es0UrZ7Npk/oEWyE/1rk/j4Ow4AyFeeD
gbSMSU/eaqqSJ6fWfMDESMyavWfH9UqNGEJrVT2s5xiQH6aotfG9sgb1ibCRNWEAt0i6uyjLZe0l
6dmCvNKJNU9v/q6ayVtZpV5tY/XdqrFgiqxsTTP2JStsYz3B1QbteqoD0avj8MImEW77EkI8GZqG
VOEhNvjxXLKgeFglTWacgWLpwKgU4ZvtxeD0sRhy0xznEo9Om6XNNoWWBmAwuNa+C5snd25P7chx
BZIQMf0U/2w852j3Ew+lyipwl5Z2XXD3maFPkpuTcR2oe5/M+FhH/cgZuH+xO+5fQIxZerOx8UMM
H6d8vCdZ8c2NoPv5ekHesBNjUAAsez8aUKqk0TGcHfdpDOcnK+E+pVaoX+oFrx4Om9cEP5qSxvZd
r/cfVoa4p9CSiZYB6r2pMe/MMdySs8zZNnViRpmM3oBpZdvvYzqLt6bF24NiGdwtyGeMTs2Y8Cjy
Tr05hygcQZ40+uJv6ZHeeHqT7jg34aBc58eZdv9VoClv9b/m1LTmJoKDHBLOmA4m1j3O4f4ybgtb
HSJYaL4u8NaS8bfsgTdxRjGeot7eFZp3LFP7+9xbG38o143/GgZ9tPLsiC7JoPmRaSBTLO2OLPfV
1Qm8HGYDieF9TFA+xKfY0n4MzfhixfNrN8F4G/tPlm1ysB/0YKNT05g99ZSKd6f8N+BAZ1lrpJ67
Ob1BEY70N3KyJdblnI7L6TXq2x9OTxdth9JlrHa9Vm6B3NiEQgH1f0KfpNDIDtpkZytsPAtcv0DO
R6kDuIDMTYBNPVc08seaka3Q/GrtjzaxtnItgBCg0K3AqWzpE4YFwRQmaB/C6nPPlg3cdy/nurJI
jpbqUcsvz+nPJVEHu+/eUR51vU1Zx/ncDd3j24Zp/DZBFhojbIkiVj6sxMKZ0xBlLvvFVAhUqWoy
RNfR2K5KiK3VrH/KWrracp5Ma0wv/TL81tv2NQ7Gd6W9QAJa54ZCuLVsY7bVJV7BFf/sh9EbzSfQ
RZpVsPQnoyQFaiYLXuLYIrSoe8pwL5/XI9MM4vJQcIcClX9Gwrtt7f6FIHrnJRrlIvVkuCZxGCc6
lb368ihrCvww+2BNogMx4CYsn3pos6aXfm4K5zwGTwO07YGPijJ6rV0DT+a2OMh7ZXwOycp9GmSf
ta79Ie8xAc9V/aYb4uXxOvnc3GXUGQwaXIjf5AeQnZ4cEo6buIBOyzrYVvHHhKPnfjbjo1xGlnSv
mjVuI+Auhelvu1J7Kev4czj8b/bObDlqZG3Xt/LfgDo0pVI6VUmqKtsYPGI4URhjpNQ8T1e/H9Va
f2ya7tXEOtwRuwmgMbhKJeXw5fu9g/WRNf5+rnDXyHPkCdnsT6/ZrgLnoa1GfKRWePn/TaafmkxF
/fZaqGH9uU8kybUx6HACxZP7Ct95R+v/c6vpenwtXv8HgkQz/qnd9Lcv8387T9LGEERiLiRQk9JF
+t/Ok/GHY+mQFaXHVi11hP7/Vrpaf5BJT+fJM03PxvVXAIL/2/nB+oO8EixRWH+ILjDQwP4XnSfn
Fwn15dObLv8JIRzX8n6RuZocxzy1RwKYcPwC1B7vBeBsb+DD7RXQvK1yzWHBAbzDpoXVuZeRYyLe
9V7zTbtniiGcP+il/op7rp/qGwqDBoDWTCKzpSukoUqtao/DXGpP2CLFpGklbvOxasm0qkT+bbRj
TC8xZ+cksEffTGl6vRXWY2rQ7ZgtMGdXJQ3lytofts31LYSht/kq1NmGHTeL16l4E9BzORSklnvn
GQPvoBDqYV1DquUCK8bI6+d8zArMvMmhyFHC93m9Hsyu9/AP0zHMTvLrghCz04ZDOWBf4v/38+o/
Wp78WQnevX77n4Rf/niry390Wfl/SDOOMN+lx/WfZ9XD67fX9OdZ+e/v+F/rFO8Pk3RgjFCk7eie
Rdfv3xMI6xTmj9Q51e35VLuI/N8TSP5Bmo/jMal1QU9K2Mytf08g+w/auS6zjleC4yNM+d/MIOOX
dpWHIh5jEI6JgkvB++eXUA1VTmW7zIM4V72CIqzFJDs78JzndP3uVNZxdXNIz56FhLwDkqiN+8nV
f5OS5e2Nz596ZpeLsByDlpnLncIM5Zee2RAXzW6jdB5dqw9XbA2TbvcPLactsOovUPKKfU/HJRLa
11o3G6Zw3eZ72VSFcnQSIgySr32sUdnmKYdcSXacrAifauWXrmMbpt0FOm6/D5P9aLKZLajNDrFH
ZIvl4nQbzyb2UDWIUUsrxTF1ZKIoXeAzEfqZlcDzvVSHeOUsjM93sML8PbDQ4BlNXmwi1/scfKpI
j1LA2zPIbAId6T6mqxY1FNFHuVMv3Vq9iSVPDooLoD/qXA0lmqVGUxvBtsmTPrXwnJysDQx04mJS
06F2oF3C0U3wShu5HWYCe528+HRcKIU3b8WKvaTZ0ghWmH0nzxzX90YawkvX+dgw3SfKDpJCfUtK
pzhwOLsjvzcJMnsNXEE7ohdcvmviP69VJyPjNAFEfuOVyVPlIHLUQAUPrl1A+8PN0B/zaQ3KnNtp
gGL6PWatPqbdySFPk6fLn36aRX9jkPO3Y5NixCRvXEJoYaT/ySGnHWzRcXwlyHd/0wq5OhmNBE16
Jj7lWfWiLGO/Fu4UFo5vjbPDQ9rDby7ib8YmseeOjqkDYe+kev35IvQMrmxmNs5Z8zjOZkWWBhiJ
JUFpOVxOr93YnIwxJCPJd/K06WASksrkPmjpXIaDgFfXeHd6BTbn2hP2NCNs+DLTD7+5TGufqL/M
IQEBAxGdi0+TezEi+ymtKjPbbku3yT5fpg6miRjW2EYWSSxsvQQifkou8Vx4b5Y1qfPkpE/dxL+x
S20JhPvNUzhVz8RjVLZIgmresgAG64PnpZj9xWRg4km5d7Pxb8OrdDCmQyYZPV5C8ZeNUVUCf6Sb
nl6n/WPXMSobZF9Dfi3XVeLaSXZIJuh2998GA/t+XL03dE9rzUwrdCweYt1F62qm1C6MNOUl2tkb
X0SbzRxh4H/AVmWMz1iODvVME5zWa1IGmiW1YJMGHFSv/g4auYtrJk/mEc6bGhkG4xO+htO/lrVF
k+2RXLPvJnbsgxyfs3IoTzKHB9+V8qtKnB5hagmk1pC9mrARg4upcMTCGxbysZ41DH3mlYBdsGun
J9Ki0ZYzUB8KRLgcoAKYKJORfCixSA/dtWAJqh62yQ2UN2DMI/QPC5lgB2xd50O2G//iSu50NKNy
3ORBtF8uE8xyq41PakWy9ExfjYIP35gEu5hVE2ki0CYggstXOFDhX2jir7y29KyEKMJ9iOEfJMNm
Jh92f0sbtIdTCK6j7u6lxEQJ+Nis9C3fo2spjaQRr1l8qFjz9mmtCR5YX5M6hG+8TBAOJzjglKO9
BAkWw/+qLagK/j7W6a/eXbop2ORwzCfhDSLTPv1+GrayRNkzZYlzNuzlQwWvuRDvlye6qSnGHLb/
AMUY9/80/xzPxn1pu997idKsZVWu+zUJZke+Xe5SIlkQVQ+mbnjro6m9avNd1jbZwehnL7KJXNi/
55+nHTv0XyadzWyjxPX2mbdzZX66es1rp1E1GVev525Io+xN7nuPBgU6NEgWCMRkbrvOLRj0ZPrd
nKeK/uXd8Q7S2b7Zw3ExujB1fnp3nSy6Ptma7dy643u/fXWbJ6PPGxoUA4/VKQGgXePGm9uPaTtE
vS0AM5q2+c09MH4hBLF7cxmGBCbaf1DT//kmOF66pa4ctrOVsh4rh0FkZ3AbJlmDeLMx2hjftlWm
Ixgyf0itOG6ZAIwavGBQNbqTHLP9f34uf3dNDmPKwqTHwlXnV3enhmLGlo41nNNm0v3uprNJ49AT
GA3VBNJTwWK2iv7Hv+4UTBpUQNmLacTA5CTM6PEW/+Zh/c1AtzD+cXVWZkoc8+JU+tPDqlWmz5OK
u7MxcjR3jB9VkT50lUuqs6UHicpDfa6R6xUviRh/7HdqSTzCSNJzh+HKpieE0eN1qeyUHiJm4T3Q
ijOg/ZnEfL/EZRz0ORB9NwMs8eR/cz//WibaDDKYhw6Zc9L91WKPms2Qrd5MZ90rXgwEp4f+NstY
DZM5vfN640fvsJTEwI7+wmPXpuTun6/A+uso4wqgz3EXddwEf32iLsLAZJDxeB7S+U0WVEdm7ecD
q9gwwBQkfG2PhpiPYh/hpWHs29HzcLkqFKrUebSimsb5qqXabbx/ZcVb32/F+qPXxh9OMfE7dISZ
zK1ZNS5UwSLMMxub++SuWumq9Z1JS4abBJKtRZuNl3KDr7enqt/NKPuXYy0zyubYTIIHiyJr4+Xv
fxorMR1HJVQuzmjeKboH/cuWDukVvK9DPRaz33FxxBax/4INlaBN9WmoiNRaDclW2nqAlLKJYpO1
x7QxFYOWF3TVqVDgejZk4GDM3tykessadwXlogK9bD0AU6WfyZcCp40abqa7lMB3nvVh0ZZHMlPY
7jXt07jT5tqpIltaYY3PXcEjf3uZON6G//zMjb+7D6yuFqXfDj1Y+wL4033AsnBoEo5BqEYEIy7u
2cr6fPcdpwBvhPnByuzztgwSsPQlc6c0+M0F/LWo4nZcrFvx0PK8Xxmbmd44zqgl9rm1Y3LeEfZV
JZjnXv4YGu0t+702aHUZM5dXaTobsyMAAfDuWbJvXk2FeCl9/vmq5C880n14OACAeNdRl3qcAf98
W7bBSkcnpZe/Vt1wTGhI0qZI8a5sHzmQfJ1M4viKwapCp8iysz0MuY/RnYoKS6t9a+fImqwpYWc5
d9bWfiI5qjvmqUp9oRn0r4Z4PcaKViVRUJezTLlVUYlsssuHlarQ/ia16TbfK5Op4YMX1ckGUUdU
kqSBbmRbYE6sa2gqEyAQnPclWK7TT5SMwwqZCzdbsWEdHrvxh8aZtKvY0F4KDPzTwX7XGlKtYovX
1pLtzYjt3bMIGCXGgJ/Ej+y+YPgdAUbClRjEcgXnjLEjPnp86IO+ec+ZMu+xUV4jsYdkWZutgq1Y
zqm2t9V6SL0FzJChsk6rU2gHuRH1rirv2nAYvni5k0Hhie///MD+WiUwiAlkZYe2Mdj9dRhjo55t
ZtkIAjYawoEEa1Y2phtnzORpjZ+GISYmeWwfXIekqH9+a+OvIxhnOYgru0UruIT4BSGr3K1tmowz
FLQV4Rf9aYaCzOFxmA5zPlMCms6bGvYKfIGHMLg5+QLGWyM1chbWl8XQOZ1Sx/5mP/nroUqAd1C5
UDgQ9On+cqjKyTmQ22xbxCG1BAuI7c1OtySoRYlvZHN0tORjrOXJ727G/rJ/PiMJMn0dufs+7qjK
LwdKckPbbohp5ulTBYcgcR9Hizp5k81TA1ODeXyjJM4Q+3UYsXbE+LsKNQnxw7b033KF//JoQF08
y+AOOOQGuDuy+vPqlnXznNL1sM5uhnRaJjbQH44I2ortdTOzMveWfvQ65/t+OXHBM8q9eYucyg7N
AdmrLhpUMO3jb0aM/etNIvQYdjo7PW4meBP9MmLWclpzp57rMwsa8ZFz/sJicGOa5RuQQ09Krvdx
K+djt9VvqlavRjF96KrqPk7yV5TH629GignW/JcLwiQYt0TsEfcBI3+5IDIAxTh2bn5uDI/mz1S+
UvVCT4PaC0TkjlfakD/I4aFvG6qh1SzDVpcccBIYnWb9rOtnb5Ova4+ViqWCONHfdTJZgVLzMugM
Zzoa4t1ljZw3pT/1z8p2Yoqq8lYg0Q9cYgi3SmEisnShrTx/WzSIJl68RtZQXU8metAxWUrfxq9J
b+m167ufvki9sBtfBmnkNz0+b0JgTTY0U5QZC+k9afNOMB7paFb7UTOrlwm2SLSU9of9J6mTZyTw
ce1kt7WRfR+0xIT+63yejO6ZRCvnCJzj4QoaJrqTnwqneko04jx6OjRiZPnM6Gk7dZFdj6v1pMqV
fhQ5ThF5qh49uxQCj1DPsbPhZFSIL44s7lTTfUwEXv+WSVu/14NtyPC4XUOPJheCTrK88moIa1rm
QQ7A4KuC/piLAdC5qOOvcpyxkWT9VFTyab6thxVRYRpD9teaq1iv9cgReUZ6hRw+ZQvsPNd+pc47
dxYkdrx6m6Af9O9NZX7vLJrca5bagSHaO8r4ynf0+dbTBM4jc/eJsMLmYHTw5Ochgd9E1JPmHRI6
+6GB6dgAxzRwuuGqtzF4S1GZT00/Xnk1eXQwNzW/a9oCZUD6ZtEaPcwSW+dJKrIhSFI2u/F993JT
m/GC2/yxSk1SWJYVMwHPebONO0Xc26HPQdrMvIlwYXrBPAvHpkHd60LrfLObPo5KwO5ccPzI0phI
5vGrNMs0UHXfgeyTmONZWmh2pCcWJU1nWHxfWtl+1sfSDnPR7OSg5gG2+5WHFUFYtdNybWzdyWiL
t24GoqU1XHIcLqSv0+w0FZI4K/vCtpmj6+9NSFT63ru3JITMHaqJnSdvs/gcmQ4BEp6lwoXJdTt/
GrqUA9h8njieLZ1Ut1s6Pug6o3/eiPfTWtDHrlcEa6XHohYEro4GdIF2sK4hjAsTemFTf2pi0oGH
qg22BaByMY3nktxJq1AP2lxpkVFh0lNbTkSadoodAI+62OJHfTSidulFEHfdQzrJb7PJE58zlAPM
jQbi5GhhcLCu0+euNfSDtoGu1NN6xu8GNiaxLZR/+2DA9blgMkvRkYWmJ9ddL7ChUN4nCL+fkyx7
S1f5iTZRcwWHZzng/lyQt4umus5W4ZeXa5pfVa5tB4Nwy6umrG+0Asth2Aayg+Fqqq+V212Ni6xO
XowL0Ubysqg0xEwtphMMFjwyOs4kyzA8LFJn1CXGo12T9sNO+2Emf0fLYTf2XjefC9HXgU2HPxxK
chGHFS6chmHMls3UKvH4wKH98+zYJ11+xZRAC0Qs0SJZG5KWGIIbB3sV1DYc2QqOCuLZKEGFWX/N
vlYjr6BV/bdRVciE4vXR23l1RmsmB+5vScmzQaHyrLu2sooD5N8V0YMTkVC5nKtGQni3zChFWTF0
hnvsS/3B3a0yUHZx0nI42xXIQWotJ6QWv8qBkJdK6GIXQXxXHVQ+abfgRgXEkKXFMkakL0u1CdRe
rn2izRw07ggPaSE7UpkPssyxAddwuBti3nFx6TFP+akfV/vK8MiOWJSBbiMn6S/t75ysy2H8eajF
ho9kzeBd1tF/2++XMbhdmOlVTWyNR7CL60UKPa5vW5ixeBlsodHyopx3wZ069XG/vqoV72tpnob9
1M08LhvMy/FTPDlrOAEmH6xkPHc1su+2bK8dF0bXLIm07bf7FhI3S0aDh0cNa87wWNrrh92mVJc5
hmBkD6XePZiZGbrjQG54/q2cnY9e2zjge3QcmkrD0dmiRVF3KuA0inWNKfCUKT85+obsZ8v5bFqo
xR4nuOljPcFynAiBjRYOmWNnjQFu6Dcj6aQVsua6QA49Gv05rdwkuOC+62q9pY7+xuKJgKq9Vm7O
sOV/mhwt6yi6BDo1RWiagbS1hAjlnZkHHSWfsbNzx0V8mADU0hE4lyMgQcM6TC0Vix9abQEzdFsQ
a0sPvZ808ITujOBpqKlK/FKnPVGjebcU02c/JkuJQD4DNogW2d7XsRnGyQzxNK83UExWOuJJPnHw
9DhwF6xlM6d0ux85geqgsCD6K1GrNklsod0692JwkkDfkMn1hXPVtK9tDYhTDU3JqGyq0DMb0Ihi
O6lygPzXjo0vBas+IsSwIKf1RneLV/Dm82qLN9TGHIwmOHBCAh5cbl2Kz8qyLHpQLMeyJo+3tMrH
JluXQwrgSDYvJ42tXIGGYd/b8ImDeiH4faTi9O1WbRCf9MjGNg1eOQaRZP5+XBtIU4LQmDwdjxaY
dTPYYQcLN3BtDbqbFp/nehqOelOfWPY3f53dxxQ668lTKCKWmtNdTyN5NLryup6ZgMXmmBRm9clc
09t+0Jb7eMsctHNLxbpqXRfV/i4tHSSTmedvnYivzOzzvFq3bWZWJ01pYeeSGh7PcxcpbYarAxrs
cIcO+h7vVfUe9vWMUJnFIJoenXTtTRWlAzlUX869vbqE4ng/wOtXhrwOey6+8rRt8rd4dH2E+SWk
xfFJ7723AG4PyNo+AjLOxq5GnPel8eAyuqgfT0mr8CRRNm+k2DBLAXSEKISj4aB6SFmfOopUit34
NGMCC4UsqMzqHhCekUq42SEukmjL6dh7c/XorK55JDjF8scaE9rLM6WLB1G3QHotESe270manTJ7
s0OpPyey/zJTdqXSPpdKR45XMsJGa3pxW7bYJW0Oi+G5YexxVhjz5qycEWLbNNE0tD3wh9j5tpEu
DvFtV+9BAvfi/mixAcStlh+RsGb2PAYSotoB3iGF0WK8zwMed4lOtHobb9Hitp/LVkALSJcI4Wt5
WLQ89r1vRan3R7VhMqSx/qttvB56CFfFSlcU8tug2iFQxvsqn8uUlWFOSCcfqAs7iaJtLRzWl7qI
SHaCbTUbAZmE2Vl1sj/Opo5GrgnQVSKJHOvThHKNwqF4JyTjwzLKbwb8c98p4lfmVdFfG8Snu5Ag
5uF9mriZY2OERpZKf608JiZWuAzjp0aSMKyNaBGZFpuqPToR/ZvpYPrrfveWqjpt8BIOauJIbuas
ylO1BTW29rWqP+mcsgj2Azp0Yu992kg73kQ5hrqDj4oN70IoEKoWZW1YGDnT0aH8wFUUJi+/dIsD
70ij7+LpXlRIQbmxUoGTeLtb5IAVdOLd0GR/6DMBwzVW0aUDY0JqlIh1/XUA2Mp30jYGnLEzZ+Hl
77UOBq0+Df0x3rxwqLvHdTAw/dBbeZVMMf8+IVgpTu0tomLtXS05zQ0N2nYbTrAYj1BZQaugcYfS
OQpjMK+KktjyZKALZ6l3NvqVN5KfqMWSIE2gqBM3+L0ttttSUmHAGqRVpM9Pqw3KWvU6aG8ymL4Y
ulc1c1a+TIAxcb9Mgui+3OWj7VBfC4BKtEeSnSynzQnbg1nM6XKuGcSmNZd+qdYnsyAHrrHedhNC
ZptICIAnvKEKGvigcaeVt92URV1qLyFsaUo7nYi6ujUCpdtdgA7UPOQ9WgKwsyunhNxpFqUXrt1o
+U5y49n0WQRMS/RcS+RoQxFNySpAzNbx2kyHT7Xz0ripPHQj04ul6e2CHMGpfB6MDKlY3x5nmwBZ
lbAYKZuMzmxAUoT5qscTIjX7kApnYsc3KFWTJVzq+oaJ7sGujQ2/8ar66BXZV17VpuFnPPYD7kKl
K2EVuCHLf4w7nm/TIQuGOSWwUkPHSUZdUHVtEmCdtkW6ygCyUw+4m328HpiNhq3qQBV9pHdFe7bm
qUAcBYiwr16ZqZKIWFxoiwPGTGszHGIQHiYBzlSlNn6X8COPysS4iNspo25IwceYF7tRud/b+uuw
xnW0NWiYWc93brmPZ7VFXhS+ZE5DG9JRZXdOehWpOE+OFSGEhwJ4IkztIjnMmYcPWNEZz051a2ad
69sOamehjWTo7RusEkxBZnce1CSMbFq/3ngm+GUpeDfNoDlY0u9vN2HdimyybmFQrdCbvTYy18KK
pmV0Dsjwyb0X8Xzsu1TzYRJWoS30g74WzXmCH+7r5pBFkK0JkByH45w64m6NjTgEo+ZkWvZ0M9CA
JGX2pa3rBdNJb2FNT6ydTG3ex4VNUntSdX6e5MaVKXVEg7M8bqhFT8nSLYds7r5rY5GH8zZQtObV
XY3+/9zo/eNQWwuR8AQ8DkWjgsLUaL4X2Z1eNnfZLOMrUR4MkWOhyZ7aQLMOoebXNOs5ACxaKY9u
rIeVbDS2WUHxQfXgZrDasVTtQ7r8ETv3RKAQid+DJT4ST0MDlwjorVSP2AwSRTpC347LBTVCnD3X
bIVju7rnTdSGPzZNGhGeBZmm6I+2YdUHbZhfxILHUd2Cyol0vTH5pB7RN+lco6DMJ2yQLSOkx7Uv
7/VybpZN3cZtcZyRX35K4BbTj6cSa53yqSrtU+wiwi8XqJfkeGf7/pGj+PMZi7i4MlyPrZ31z0xR
69BMDP2y1yho6u1mamWPOeuwR03m41W6N3nn6UO1LVkUpybOQ2vNUUZWSIvTBbeu9so9d6DIUMqp
pDNjUw+Ef5PUabfutRWnxJjSaSliPNLiZyNxJpDh1bvajLoOYERjBz9UqIuXo9ta83E0ZOm7HMyJ
cWUurUjL+/g65ngGVVQPTPruV7blNIe5MBNiZ11/wjH7LrXPvZzFKda3KczTRj2tpYiKRn9b8IO6
7eCbiqVt7uvavatwqjqVZu4FWUcgpxoqj72PXJm6nKv7cmqPY+05UdVQdHjdXix4W7RxQtWJDvU1
4yPqGgn73sNPsEEfYz8buf5iuq9puX1osiQmKxBaXp2yWYwDXakSEWXeQH3NqoJTrd1hF4j+JUPE
v6CHoO7Kr9NSYFnaig+pzYZnokQ55LGNIrBfbnrFZ+GIxyyTdY4UtfxoWtU9HguKyjbzorJso2xx
MCR8b5EaaQmDSFVV6Oq8ykgIrqzZIqZEkNK9ItTq7D64YLqLPtKgmEn/I3M+3Ugzyhf4HpxhD1Um
4EIbcRspFegSx0Ynb0mb1oY2GkVPg4NG8tZhEjlSzQQkfFLjAHrRF6JHZQxalKDxvTCV8oIdoHCT
p25nNw0suT7r1B1ajA+i1wAqmDwHVcQ/VodtIHE2UM1Zvnadtwe0FkfDgks8yfhgIgs75SP5HF1B
sZ7AaQoIwsOsu55gj3ivreXmOEYYH+PKfhvxbzvkSXuToiLEfmOm++KSv82Qn8xqoCTon5M4q8LG
yI2Dam+MUsBjbrcVNS2q9WJlW68oCfopI/FnlRgwA09jtZ5gIntNx6cK2qqSfrPOoZpG6o797wXQ
StRuuCUNJdwqqyYGxMDkzKI9B4wLzM9NSKrXOBmO+Qqzw6VaCYZa9Id9klyq7YVWvk8hcnchtl3I
VBPPzFLmo3L55CPpHoHY2V6jrb5fKHCWBae8gfMAW58CNn+KE+rPySZfNnfSQ68h9/Ks+Kg1ajkt
NVryTpJt1mNrrY3VUbj5eLhcpFBZVK2Ul165PRUt5RSg9Rv2K3QHJliou6cpkBt+kolVPXXDQJVj
IXBFZnu2cu1bYpMQONba/eYat3t+6skc8NbU8+tNwrBpTfNznLQWhQUGaiq3qju7l+FcALiXhbEG
FulUHOwAD8TOHADoySWtzQsRBvt7EMfpY96yNJapoBGEtvhQV5B1LuWBkQ0UYOP2A+VjzdGxi+yS
/WKeMi3S8K4UzvWwLogYYipvEXeg6r2L+pohB7G4C4ZFvJIzj56kWUM9i7LbwdH0QHX9a87pIBSa
y1BB4nUkli3zF1zmokazYdyuaLisZsBqJc2tK2tubh2X3peb0aAfitZP+lqd995hkVBi7zQVLTGs
A5aXX0q4al+E6X2SlOGRVwPIlHE1+QY0nFOfeNqV1hWQgJb0hC/Zu0QzErQzh9kkd9/qcdYjV7Y7
wnOjuSYxxvtd1JO+vO4RBy0VQKtEiuhgi3PI4gJcaKeuuQQ2YxRLWdBNX6i0OfDNY8yS2Qdrh01J
U6kPutEgPNl0xFGtdRiXOok6L34cZm0hLQPtV+bi8bvzaIqK2m1pcb8bhs5vuh7aCZ2baidzbbPD
46twQG26q8J6Rn/NGr4kUKbt+LROK6WWBsHMq9YHzGbh8NEI0/T1WiWq5AbJxxTAyzWtlwu/0QLu
j0pJ/7BDW9lPcCxp1sEqM8kRpm/jxxBLSanEHEVnvJV2kqJ59U77T7dlOHmDVvqdwNC0JIKu4fwd
lkYebXHdBKMOESuvpodUT89NxmnD2zuVU1GFHYfQ6LGZF7xcKtb8fQagRXHDroXe1QOW1AyZJdFO
2fJD21DMxSWjFMeK3Tf9oXLmJFAxDDe9TZ7G9pOM3fd4Ybg2A2zOuaTyqORw8GZwSABf3+1WyGNM
5HW0H0+vo77CQvjSjevbVhj3DtZHg0tfFA/81yxuz5dbneQiC4z+TjbOg4ZACN49uvn2wV5QP4kE
/7V49I6XBlM/P5ltnYWornyacxMaX9q5bqbB5Ou+X56RJ0mRUHI5Dwo/ZSdfIi1h7e3dHq0zMd18
AmTdSeD2pns9O2Ngi1ydPahhbpqXdCTo6m5uNp2rbrq7/CmvUPTNU8dXwKqsma6nVIZ2xn3lE6y0
u3EsytvF5hKH/FZ5GodfYgvOWC17j8OEvXs7HjVJEmCP5xrx6PMWjBUbmqkyROvlgGkkIY49/hWl
jOMrCvX0sGwe5wK4y4KyIHCrfD1kG3ghj6u/6vEqpNhpP0z4OMQpTI59ZjZbxjPH7npYHPJIU+J/
+0lMbNIoN8viZC2MjrTCrRkwLw2MsXkFGQ8dd6xCwBFULWOKVZxCI2bExgnWiRuabg3narL92gTI
X0syJ2vr2TY4JCr5ZNg1F6LYHrLReUH7/YXmFwtbdpsUIA91EmPv3/Ga2PvtHEy8jQ5azR5WLxYd
E/AHzbI+p6gJ999rZ8j8tZWfDfi4uEktTVA3zU1Z3KaOuTsVw78soZX4pmaXobeY4MmdxxY6n5sc
3FZi4FxL0E469crzJgxmUboV7q7ArWEKpHV6Bn6wilOqDS59J+61q6yInvdZFLBGGrttYEJHWrHx
zw3KXPBUsl2gDi6afiOGCox9OtvuiOSTvRsPKcK6C/oZZBtCPHhZgFCjFa9ppEuLcUhBJq4xQSA1
eze7XYPWxpcwxaFduM0aDQmO5xJW9eU7IMnoMBzoeLTaS2YOd61JxzrfwadmgRMoIWzGBpt0PZR0
9nrj0JeCDI9983Z3sne/QSRkO3RqeAsXkuaFzxv37Qqfun6wYkjHOgPYpja9ilNCeuoNT2k676Fe
eIO/wtU8iGK4d+tsPF24lQQSpABgEt+E/Y7tI5cljHOkU360G3xgLYw8BhNCaL9wErtwrSmgIA8a
VYo4Kzktl9FhAozpRdwdrB4xyV45lJhK+6yxBI5gKGiYO0gL6RCRWxvq5qfRUOAZHQWb7MvjuAFI
idiFU2pZ34aK0ScyWpleQtQAJV5iekGLBfauS7wz+vULDh/7Iju74ZZOo69lIwlvTeYXrMnhyv3R
0dqEC0T1kxuPzLEOTAJjl0rUVHltTHOzjqPcylCGA9EVhRyByxlEQtNCMSDmpr8BJDvtcPTS4ypr
wseTZVjvlGWAKngh3+zScaILw2TpIbwXllmSwc7xuNeq5kAA1tta0uc1NwRleQnLuW7mNyAnkKOm
W+mjhf1Obk4Mtz2yZTEM5I9yYlAIGEWHOaUQjzuWZw+LNH/C0DVa1NAfqF1ApQxqls7zojF1KD3m
8MKSmnvY8Xlc0cdhNm82MOsGeImKkUCZrfqUjJZLg0y+DaiFspZmaLf279qEKVuFa/OVVYwfetnc
e5ujbpu+Zz83UBJk22ctURIiDUGjjpjgcmbDXYOAKSjb9TnrTRmOXftChMIagjWUh7apImuB1H2Z
zxU+l1GuqavWtV71zDwAHoOMbK1+GNXSEVnVfdhI7O6kgfXGpPlGDhxJhvT9lnahga8H+ZePybDT
PfZFQsIvPIxe+wjzCKGAaeZ+gic+y+fbvrXoEMOjWk7v2mDeqI6iwFoAMPL+rBKN1Kf9JYBTGDvX
ssdLoC/WKGugDylNDdfm4OHXWZjXPFRKADjQEVbrrzYmfJbSczLaV8gg/fphyhmVToeSya1bDeOp
GIsG7cboM/UN/6F8NA0yMhjzTU41O6r5HjQZ/IyuhGi3t1mHEZ7sdGBbXklmqV/WJpTzqiKHVr0u
OW4lxroAWVs8wR1vtKHCBGwPCcdphwCC+aNXezRHZnUc0vhbb4IqYkcfX0HxR5zeeychdPIGS0rh
hlHewFHwIaV9mVxMnNSMUkG01alarSLcSmkCkG33ZBJ8+T+Undly3EiSrl9lrO8xAyCwXvRc5L5n
kkyRom5gFEVi33c8/XyR1WOnROlQ02YlWVUxmQACER4e7v9C1xmVAQm76ySIrImMBzUzkQ2zcXe3
yndgQOPiFj9aSzmAdZo1mn6UsG4+T2ECan3WNRut8r7fKCJFab3DMrt3REwZ3nCHhQYGHa8gmll+
/FZOKTYhLnh0u+vfWQ3slfXXsUw4iWTk2MsJkfDbw9+GgWmfLD2HGlfWn01VpxDRmsq2ma4oHtAC
zHxzDpYIZ9pNkAzanR2la7NL6CIGprPXR3VXBRMIMiQ8btwMLwuLNQJtGQ5uGVOHMltjLWNm74aC
EVW3DJSh0k0uGmrgtMvBWeh9bW0CY/R3Yx+rCzeloagA8d2bXvjQhaP3IMZviTvqW4BWWzuwYOCm
a1G6u0ALzb/4IZiQpxS/k1UlWRnTMCp7OYI3lB4cCSwb+nGbSAR+Uyj2MipbyRbapTZROY6qfYUe
1iJP+kc16Q5MU/TWFQ2UWvKgEfpvhzPrllJiLmMU9v6WtudxRTYl43Mgcz5Fa74UTUIbZTzfcJXo
5/qIDFTZYhwg8ooWTYa+8pibxiNY0AZFdfdqo8GcqPlzoyDQlPYCEVjXtEmgAnVe1Q2avpgEm53z
3KpZtTf6hLpspWwhHNgbqwGtQEchnHcBHfGkJqXBoJlI+a1vAOzebgDNPiCdogEpofnJgmJWtbJU
JJxl1ed27Jp046FJVVTD/LvOnJSFAl5OVa6yG0VSMX2pFQ1ivLjU7fSaOtkCLS1KyDLj6eATzUIJ
JqNz+5pMSCADv28o8DDriAwAnr7GTWRxLK/SpRIvutjBUq5EnsaZ6hfPHtD+0dbUBMjVonweBcUj
pa156INDJdEns7BNCze4LQYPd4YtECIqw3pNO6mZp5V4iyuCr6gTnep2PXe8rtjqybgMo+DBGdto
2YT+NKNrZpH4vCPieBZVD1er03ceMgPAGeptC4odIelwdJQdJdVEW5S+8pDadrV2Wk4naJnt2XCO
w2C1VzN7G63BWFDwLtYFHgZmEbR4T1vZ2g083KkmgR2ZPDYa3GaQGu01iBqWVxQ9udZQr9NguE51
am0M1COo0BgPXc3ysrNEbK2w+OpXHkcMgShMp1rk6uirhEPm4drE8SlN9ZUSp+KeU2i5GGNeZQgg
aJX6Sx01tZlV1sVh6ptoYY5oriJLmhzQ98gXHGtxHsY+Ams4vPYKE/RnhR937gRf8AdZuCdK08pO
jbNxnoAhKQz22kFzTNRfarDCrr+LcVPRVQ811yBagaIRcyRtqEiCL4hKTmmBIA6EAE/Wet83vCbA
m62F1XrjtDPbEbS92CKBEllgQvSlrVMVSjqnXBYVvTMbx8FZrDlvuJlAitXJJ6DAo6DwFdjCYzTG
XyoDGLQR9M0FfeMXKmzL3rSSB/K3r6nRzNs2177kSvAyatk1SorLCAHz3DXd3taqZg3V7mtWmfg2
FdcU1u+KKUNCHedv6gSCqSLrpJHBScGrzbXgKUgfp2GG1M1Ob5PvZV+sy2wA91v2eNF4iTYbzFWE
WmbmvFgDlXANBBovPeBL22Rv9a+KrX+vISlh9wPiSFVLabo1c63m26hET0GBgBGc4Nj0fgyvQXG1
NGR/5MkbyDZCSeJ1REpdm/CNiCo4j22iIwfrA6T9YYgxXaK8by9qj1ICIOi5FoRI1ePQBzh8WiXK
D1PB3+CGEQAlvHW94KzbKKKYufN6O8uXORCxzCy+OS41n1SQIgkYJK5vLYIqauY33s+tTCW78kZA
3m2x6BcijvE+mK5/9WJVhSy9YTMkU15kPjSLGkwn4BHjVeRwMQH2gwDWnbsAT5zHMbA6mNnm2dEN
6NWyghEmXY/X+LmuAA4HI5hQixZ03Vd4lICAnNrmgoZUQfaSYrFEcxINK0QvsnyL5f1OU8k/IwmV
FCpHBzb7hQXStaQuj5SOQt6a5u8USlPUaPLvme3dD/FwcWWaQ5O7n2kDqAgZowESTIvKan5MdFSj
aUpOtkc50mkk7M1FjjHgYXAuttb1QBwdtGKT2MPGMOJoPkbNq2ob0LkCGlGKfeenNv1goGOAxuqZ
0Yh4hR0LBAvklZy3ugwB53f9g8kDLmiBn2sTAV8gdQUVBMZHI7igtTbOswLuh+jANQa1i2gskO2l
oZVUG7L4hEiPMy/rBk0XaFs15YY1ReD3ZLoaDqS/doJAl47ge4Xb2bQU8pemQQU0AlySsFIWOI7m
88KHBdPaSrFsUR61LUrKEOQn9uL2iZosAj06pyhMKEovffMS0yXzUYcFMMKVKJGLCYPuEnl8B/xg
kjvcULQEzCxob0J8NXLGIw4AMolWInK/A7s+k4GkdGoIKFN+CFHOFH6VL7PEBRcJKZFtCWUVWgLL
pnqMhoXRA1xvY3MgCsEQTkAOaqh0zsUkWADsEKoPzS5VJnvOR4kOxIiFU6tIePvf7Yr0PXSOXhV1
VGU5pDoV6sGlSuypnNe4WKAPYs2aQH9sCXszo8hDUJ45dUPcI3reaKyg7Kho7TkR0WtXorXjwcJX
EBhYKWCcweaGy7JTfgQBx/dMN77VpYGsdIE0gftgS/QIDJV8BqLM1ZNFaLI02zp/6EvKRnqK9qNN
mcJwkoWfJUtDgtMGJlOjk+AmVXtvaLG3iAmms6Qnc3VR2ZmlJQbVVbVKkBrKOmicvX0y9ciZRyHj
srTGqYDCYrrztnS/mQO6sa6TrPTKyzlfTt4KRzPaLqW29FQxLEaMTtUyW+ZJ/FCYybmyQBYoqnvQ
e+dLbdfDotZJ+FMTMyMHc/oa5e7ctP8gL21JDPZPGG3hQHm3kbMA0AU3XYLp/8b5sHsr8HFx6ba6
Dyxfme5Vj3M8Xc+5UijaHE4nZIKkVKktNCPIoXXoAP8HuP8jtUHljW1NJmTjWNKqNGGBPBClDk2J
K1ZNPOXrfwBS+p4DeVgkZgk+orbXuknnUTZmbsQ9Xc2KtVq1GmIo2rDM0R1E6XQCNtjXGzZGd+dj
cxVzPoEMUZh7axxOJMcDECDKAlTJFZCpOKNT3SdS+FrpY0HbwlYGvJRSsVm7OceqIhnePKjbq7jg
4zSnaIjKv4JapXPVgq4dBhuwrdQ+ln81KWz1xEuxOXcCc3f7K4FePte8b6r/Z76a5Nb89B5MzVQJ
nKZmmdDWrA/vofGAo9Bcn7YdHr+LyLWVreyxFGH8VdDvDJxwkQKdWE6Sjt+2LO4mMi+ZhiasAzA7
bUC8SLBP1nvvTZvT5B1u1Ukv0l4zkzIy6px/omOKXwD+8qZNkx2G7M9CdOHnydO0cRW0tTVh9tNc
6rJfRRRtYYlND5RBX+KY/v6o59/jSDnd9rPYpOel+Ts07anOq7RAQLvJFqDXRqg4phFHlqSmqN/v
KjHo81sNYbCaSybCW9W6m2IEFpN206nZq0Zyr4wos5k1Gt5haV00ix//AZ9v/0Ke4JVA+kH8QVNh
fX5kwtl4JyWmbk5b8ASw8lMK7Kgyq1H+PWkLe6aH8RsSskaLIIoivmmKxh4TW0c/UeqZW7Tgy1Ws
IbMHDwypZfqnse2XSOTTpOyR3FNRJvIT92ukCI5aOl6F4eXWd4sn6oed9r1pSrDNfcCxH/xi1WL5
Die/49gQCot2QPlWZZx/61a9i8t6Z6n7EDT5TMM7mH6JVISnxkHCbmf9sfD7jdNExyQ/Va2F4a/H
UojEocpWNnothYVwU1VY50CPd3lUvqhetAZW+miIalcK8aJ4WHkOYDVvOBa/4kbSzn7uFXVJF/S1
mSgwwgS5+EazHpyNSo87SVaDEq6mpN9PafqE/Kpv3dmu/8Vz3V3SfxkiUgx1HGhJDsM3RMb1hRU7
59o2CpAa/Ssp+8Z3M8xG22WWZ2croTJrT/bmFqduAcTzkTZMz+3Q72OXCdaWA5Wklk4F9bFTkggs
OyfzdcCcz5i6BcGQ1q83A+q78YvuWVMQRXZb81zVzj7oaF1gaF2kBL9EE4DjK3TDUsAXgR2uOKzT
BsKukRb/Eq9GmF6u9IMkjZE6EGkzvU/GM0XhQxdyMJySceOrmjVv0aFyIRau0s4814V1j5ptts8k
oAAM6Ksbxsju2Ry00OCkaIYKV5QgUudHoNYChDBBclmzts9WOnJPM0m3Rc6PonQx4B+YStkbQOhY
jmc+4GKUxQqLOlFXgM+QZSStYWFlKRX0PK23lVl8dasGpFC3dZx+3VVeTQ1k3Gi5+gJ6vEnLb5+v
oV/2GFYQpWlb1UxEg2zjA+k8AOmdjDlClqozPNtOv2mdaK1lE/x+fWH6iGd8fr1fCGDyeqxZ2CsC
9q/zISxFaaXR36vVrVyHptM9S2G7rLCWYwvelr4YR7fUo8b0+WXN34RDuMYQnVxNgzlrf6BZuaXr
jhOVvK3emUsxJM+axIRpoaKyXpWF8H2VWiVW3xM07MxdRWaCT0L53VQKMA32Ic9wQyxN7dqS4I30
OeeN1bFy7WRdDZz1O5pSyJbDRTAahB+92JljAL8C13EG7Am1tAnPfWLtEe7sAAgHl6jPaEN7yZKK
Muf47ugb5m5q9WVo9Uj640qW2E+Rojyxe5Z+tVErb9MkyjX1p2UUFRS3umwh6vo5xLN1RPMtJtH7
fNB+Zczxsv4+aB9eVuK0aqdWBiqnRfXNDvA2CClEDpSx1aLC12dECwNoQm1pBzWNlqUAkCmsUB63
xi8Yqc9ttT3+4Z5+8yJtZo5tG7rp6Mh1/byvoWFRKJGJ4LPRBD6lxaWVw69oKWUxl19iRBmrt9iB
vT75IPtCBTsrQOmy1Pv5jfzKwoboLwQ6QQYeJob1kQfei85P8CuatmoFrCyn5YGEdcBRHz+igSPd
fKRKoCT2OWvar3kfL9BZDiYPSEXOYUPVqfIV1TNSOaXTPJb4XlI7OPm2Ahsm1BDj+NGBZmYuHXuH
CkY9YBpD7f7k0jSvw5LuDbDiLpyW8gTvd8pdbvvZ5vNn1H9hHctnhHyNpppwLcv+oGeQ5qYB9cWe
tq01PFd6de0FOkhwyyare6585xwO/n3sIPmhYHxXuvgwRDtu20jHdeGZy8TVjxld4FngxzvLN86s
iT9kyc4vFGDuEYCAAxOYwGJ9zAHKvK0FGJhpm6jVvWgIXs6mGYJyDi39PTEAzusxekS6+hzYzbdB
Na9FBwVouAymRLRMAWpGEagWSjIip3tOXYUCgrODPwxxHhxpHXPIhp/+jtHYHSDIY6kh3q9V9yXO
ZnQjovkkpn0n6m/JQNHe8XaFnd7DaWM/p9nhHeWm6cbseU7Hua/m1vS4hcJUf0PxgzaA6UrexVcB
pa4fKy6oUCGcqvrbRPd76LMd0TSh9Jcv1WF4xa2Azlxlg0FLD0PZPQVOdB7gh3SWAV+4l22+TL+i
pXyvmM7OlVAYb2A+ir7gnEVj1bNUcLHQs4Hvs4QM935s8/EwjP5aVWm7caprS9r/fhacZRnWskpt
DbyGMqSDjlz94/NZ9pstyDaF0PFsUqUanky//3bMcQC0Kz4is1vPVMwlUrpfh6F/mChvFW714NH2
/vx6v4opMWNsHQy0Jrmd7kfua1OyEZipr25rbXzix2fEVr6FoTSAgL+fojA+thq2cshKsP9e2z+E
1d9sgcDmbIdWJMFDqHI8/va8lVVmI0nauPWIlmlLCwyhlsqZkP9Wj0loPBVeIcGvf1goN7udD8cY
Lop4GCtFiqR8iJyVHmEtOLjjFk1ROwt7yAnFfUA/IUuLpQMxsSEByj0MMGlKhxgoT+7w9PnQ/+7R
HY0DrYW+GQzsD/FEYK/md2NA8G7poyKcsEC0ZaY3/TIHPE7yh9Dx0wTS8vPLar/bNBw6U1JeztL4
l5+HnMKYMlL1mbZDHZ2CznsWsUxfpydDVVdqGW9KhXdgadl2GpeZI7YoOezDQP3TK/jdfbhIOJB/
sHG4H7MQLSydUSlh3kxOx8Zvr0Sc3kX4NHTDAebv0nGbpQ5SOXVR7QnusAymZW8t/jAav4nqjk28
RFJD2m99FE3QoqJpqz7T0MciB/a/ZlMLmCFYDzqFYd9a6mO4RmDl3hy2f7jyb54fJT9p/IW8Hnnn
x/ePqLaYWods0452yeBiT4BOo19dQ6hJiGw/0n+WCX/93CmqJDr0mKXqNDz4v3+4FTnbf14Nuqqy
BG0yCUtgr/7zlHAxmAdp2mvbxoS3gfEJmcXDisxzpEYKE4CK3AbBgHUyTY+yXJJllFCDNDwCbl9M
UJ9xjWej75txzhf9SRVAl6nVx9vTkDNydRdnOvtjkBBmU7ZtiW9FjDOT/EOpjC5t24Ix0OiZwlKS
/aKZb4PpCabkrUr4+eDo+/t52QVvmW7u/bz3FhEkaAxMFz4S4DMz7rDKKQskDox09fmI6nIRfbxl
Sg7Q0gluyAp8WGQJ2AjRWM60hTPLFlo0r1rJerqAh47td0f1MD9TwD5HyzE2X2szT2fNptDH+yAV
y85J7gPUgJGCXopQoGFuoYVsvUxWsrvd53/9JLRV36RUX/NirEIfsPHP//nf1zzln09lOf+PMp9v
+eklfas/fpW8m79f/V93t3hpXv779lk0weR/LG+qtnftWzXev9Vt0vyvBOy/88P/ePubNu7/34DR
IpP72yuVV/jXb8pH+Oc/9m8/fhbv5KQmf+P/qd8SOV0VGQw0ZpHk/F/xTtf9T04JKDpJpVvqZDrq
Df8S77T+00Rvg3MlGw/iFnIW13nbBP/8h4l2J+uPOICioIW+p/5vaXd+WC5c3BKsFXYVG885VBt+
Xs2dqRdaZRS0EQ24wdnkXYbAPNp9vB8GTne4K0k+Z1GmuLpZx9LRN30Z710fh1mr+UOUk/v339bB
7V40XUpr8PCW6ny4lzZuvTRIynpddcYqzMwLNIdN1LuXOhaXCrTnH0IZ0eB3VxSoeah0sXXntjL/
llGMkYUaVFbVuClm+8bRVma0AuuxIRHY+LWBsQdt1T7Zizp8z0S81yf1ZdLtS+pGpJXDUqF8P5T2
UxsaG9Td4DlAVNb1F2sH+PMoXYnfMCi4wKlGnIMxjYbsWqjZld9FBRMmCW4VZRztfUt5czVAYLyl
F6XJrqLe0Rp5DCrzKO9B3p7d5FdA6TMtnQ55r71UkXNBf2ofo7dTdwO13uYYNtoLVLMnp7ExIDE3
egFsePCtC25akqtUC/fojeExzTBtBYTWf0O3+SXGzSIyoquvOk9FbS+K0l2J3NzYjfXEoPxw6x2Z
3yWS5vARgt89GAeiEsDU5FoZ4TVDizxVvjsJwdYX2CV5b6aVXrta34iWztygXdpWh3xM9a5wwLC5
3ntfGhcqd1s2jJViiJXarkEMPJQZkyvzHszxUX6zG7X1HMuPaebB4xC2c7VqdSVc7wi5POdwZCRz
fdQxh7E2SY7QFt9kYXmbmck75CSM+gJM2MP3stBW0JpX6NccjQDMI0lLHqC6VDOIZWZcoL4frX6N
HtyFggYt0rFGoF+5RmiZ9uoAPU95qgVqGJq1GUaxATizgCE6lz3ARPHgHzDGscvCYQhLLAKnCCzx
MzJLs9HQDv0IPssMTYbaevIVgUQEhmDlVb6aAesEuOjXSTGoTeaHJIL+mmHCYVXWQ1p4PXB19EVi
46k3fzSF80xpOWphICb545CByZ68NxwXnyLevVpH72FBizfuNhRuvlkF7ZlBsv5D7L1Gezvp/ntd
8HoTMiQM43akj9UMAISUnTymVXztmnRvmv47h9pwFq6HOez/mRjdbQA6M9crCPQGuvKV8NdT770Z
MSPq6C+g2b7q1HXKqDyBGnpyY/EU80YAEV9hf/WNu8Ni9b1q46vRu09qxj4zatHsRzcB5MmcYxY7
x3xyL15sHHPV5qyoR7M9co+r1onfhYHLxWhhBs+XtcI+Ro7YuEb7Nam1ne9qL24Z4p+Gb4CL9aeT
3am29lRpsBYt12E2wktlmeJ7hg0MkhCKtqLXAh4lvtJhhIA9aS9tH6BCO6ybYUTLIg73VTegW+m+
BZCbi+o1AtpbSI+Hv20Vl7/C239kbXrJw6yp//mPj6eLW9TTCcGWJs8XrvbhVJN2DJUTZsSgwr7k
tjqb4mIjl5cMupaf7KsKY8fO2PhdvunBCcjF//k93IRdP0ZenY6AoHGmC3Scf94FMsvBUHSM6rV8
Cx0BnkqVXXNoZ724pfnkaPrKkcT7yO0XFWY9g1dsMujJck0UpXnRKnfeYwbAGZtGwXwEGSK49c9v
0/hQsfhrqIjWWF25CAtZH1R8Bh2PBnK7GuKJ/gLM80ql65I44S6v90aYvovGfsK+/OJ7bFU1pAwm
WCG+Q9O6hgZG2HIKeOYxV8SmFsV1dDRWeiRekGDDLLYCT+4bymKIzSf54GpubeICfIxJFG8BExJY
rDBfjv1d1wLyLGCgN7olE+1NO6aYwunMP0frIZRaF7s3LvQo8KxozaeOaPf5WJDR/mbv4lzGYUhn
WzE+1vOwEImHtGDnhv53kcEydjAiB1KoYwXYtMpCF8lVblpHO0ZS17FfBgBSTPf57cN2TIVEmY8i
OlQ+E0++RCKpr7dnDY5n12XvHQBtTTuPBKgoNV7sdNz0lXLbkPRm/JLYwRwSAMB1k0a/3EBsm5qu
tQuG/FpY3tMEChbd6mVzmyTpvmITAUJ1NVux7MvrTT3Wco6B+eLkNdZc0bVN3Yt8U7e5JmrtpcZH
Z0JDQVXNIx2JDTT82CVmJlzWAnA6quUqaQi1cU2ErT3jWCBd0kfmkWLFS6TS3EpSbaW47Ze6prPm
OatY/k/YvF+HoN44bnBqdPoN6KvN4lw8Ad7fF8r0KMdE8Qno7I/yWUpPPA0F3aJy52XaWc4umZ24
U7K3S+vosNlSYTv2zL6iEk/yMTXFnFVZtYBRtq9RvQDMITaKvwqyL6rmvNi9ezch/uBmxhMaU6+T
Lg72AO4pN90SPTlqVYD0JhHu3YqnVWgV17p3SQrzRQY3qJjHjCquUiZX+dxux7Ylg1xuewvFYNpG
yT6pkaNUrSc0XFcRbzz1PZ7wKtMG2K4wh6NbDJQ/1vLgWoTKiwys8vuHuNqi4LGQG3Xqm0i6G9UR
qkStrybYzzYQH2By4Tv+oTEGCb5I9zLmp/14MaZHufhlbJARtguJsJ/P/lvd4UPAAuGlUo6xaWEi
J/pzwAI55Jk5HcB1oYfvUOBhKz82+PKAgddf0C1sZr2X31v90e92NHrvR5Ja9ue3NBhfwsbbq040
k9inYQiJV+EeQ+V5jZYBuujmU6KF146mpIdRW0IGKndG20Ao0rpMcovJ1AiqCNnx2KxbIHpuuJfb
s+FGe68zr5F/NwnrmNS4eJYuRGJKI2kEP0xmZoNuwD+jhB1nz5wIj17RHtypPiiW+YfajfFrgLB1
qVBHqY4Thut8iJZ2Z3RRC79lPZlESzN8lw+T+ISk1oV4rjUkZNJuNtvLFS431YxWkpbal45/7yf7
ArfoqOHpasG48vSnhAAz6mQU+dCAkphkT1RZyFWth+QccquH1fMy68iG5Sa18AoInliBM6xWcUYe
DVrd9TZRMWR7+nxKfJTrZXOQj4uNx62cjajxz1MCnY0mFCE1W5mjUY10ttAkFjKaBEO0D3RttUJ/
+WLTZpSr1M/poBrp+vO7+HWH4iYIyO6tJMvB7eeb0Eo6wG7MTRRspFMVXoGqwzszbkHz80t9VDaV
Dyx06frAXmgIuKg/X0tHk6T0C9ApJAbzxB8PCCGt/SBA0TI5g4U/K8LfdYW7Rp/u8Idry/X18/qj
EIf9PNKvSFajrvrztVXXqqIpE/W6HOKVMeDBHvl73vT76N+ZU7kC+DgPgHW2UbiLnB6HALHz6yPY
N6ygsDbrmoOfRX8opPxuRBgKDtlEZUpUH/ODGBtpOB2IRjhsvnlnP+p9t8+xgE9U72j4KtCScTXp
YBWsCG2nz8dE1r0+DAmGna5BLiSYgh9LlLkWtNQAjHodZfoyUJtvHsBmeVFbyRa52uDRqj4EwfTw
718W8XCH1FHoFCU/REKVIqiCHxtUfUCpnrAf5SXDCB2OPt3aUh0OlhH0pfnnl/1N2sq1pGi4DktC
d60Ph3WqWJHvaJCRFLS4et959KLpoWv6/SjShVpPl3hrYKVo2+pSAA0MwvAPD66ptyj/05DTvHLI
fXSbyjDbwYdSpEBwwqwUr1wbg3WoQvc0OQYW3QVGxqjsIGouzY4dztk95jqa9J3FZxwPk8WkgTNu
y3PbNoch07CrtWaFXi1N1Nak+XmOB65PUll0kFNFsVQCE4k0mtn8aTHClY7I0lfZl3jp8seoHVEW
2A/SGr1ILnagruU3oVC61JFNy538GPogNJv6nAXtTO0w81qZRgEORbtdr9LLvaJ099JsXS/7U5fm
O5Ga2xzqhYUPbiYJWHE9Hw3MZrk3M8tpebentqOvyf3Gp5G6amGiqqd0X3Sum5hLt3ZPLV68jYeS
kr+Ce3DJXK6DmW+ohZvMHGAqFDc7eYX3pftE+WE6+s5iqjJOs2DsdR2faHyhMcAWdXvKA30v4uxi
aenOoX8dNqHUTdgnnvcQZ8GVMgvlImNRY+OLWd0ec9AztGcEM/gTGtvcoIrpnhoD0zLs6IfGPHhx
QaOz3E/4WMuPxpN96kQzr+1xMeY2BYd8h1LhqZ8DETj1hra3aBM3aXcq8u4E2HYvm4qDnR4NnXfb
OQccE4+0l08lpgz4VCwJ9ie3cQ7y94SXHuUYggPfj8pTkec7OTWQ4DgYOwz87uNKW8tJAvv64gzB
vYNjsjSojy66quwGOG5VHS0qzOPIjXYsvAcbery02TYnIO/JFwM7TNUK7n0EOFU1OcrnEy5DJ1Lw
wWFwKC3s7jHubiqok0gtyQ+j3MkAuHS5zUOF4FLX7eIs3SMVB/YeAzfbv5ezLxHDzkNnAsnjpEU5
TKcJy4ernHqAcicfRLp/R7iAB4m/9uBmTkLdp30PN0js66lfB+I04oxNa/oUY3Rd4+ruFM2pGHge
PMB1iM7welABEmc5c3TetzQBhze7hzB3Atq8Dc0cKtRfS8Hqgms4pEBScNgezf3UrdtkE7p4GfA6
5aPLTw7cRAD60KlelATT89ynzQ+qUf5W5CfrAv5N2+mAqJwDLMybMztmi+tY9LA1p104VaeozXYR
igxghzhztSsx4i0P2tS37JOcZSn+snK6RHhx+6a2H3ESGCOc4e9RgzkGSrn3W+0irdn7ptjLZTdW
4Ma7/Kip2TYqj6HNaPU4gTD185GVYqk7+VHaLghMUwsbNenacSzT4tga/UmuHL3iq0yx0NH8alrt
9rByHrelvicROcUIyDeOhZL8Rj5r7gX3HgyRsTpLl/HRwTtdr04B9uRWic95KVlfqL71wylw0Wqj
/J/36IqU8UU6iXMq2dM0P0qv6k5t/vJNZy27Iy0YYoIV8YJy+LRjM+8E0afNjzIehhMvMulPptfM
OC+uWosJz/nVck9x9uZ0aCI5efKNYypEsaFNmZX6F/zHLhXIHfR/kuemh0roOy3GIekAQDC6K/sM
NUiAPUgJQrYMm25jlP5Tr3jdLKPmvYoUFHKS1zpjhALlPAl6FrbLX1o0fg0DtAylBKna1/3MRtdq
GRzNscTaJadnVIyPaBNrW3radmlDwyzwu8m7V9R9Z2BWhuemvksiqlMWSWfVIn2ZufEzBSBtIQqy
W9MBoATkP1l0qfYM7/PB9JDLMXBZneuFM6CWMTx62bQbRQlFshruqhFctlQuRfIeglwz3HkRvz6q
2GlaYqYhKjqjJrZSMHZAabFWj/cuzvIo6VVroTV4burQf+L6EV1TAW5+2unahMS+d476GLXDCQye
Bv/Fj4pTWUYHhA8KKLh2czCq+0CHom0kzY8+j9bAhh0E8sTG62VZKtxpRpXDNRPGvBlgPQEDfLTk
OHoohcyCIl3Utm3t7G5c3W6kL1DrAmaazGJPC5C3yA++o9aUzsgR9SZHJU+rv7RAL+cxYXbdmjag
5hgEpPzSNtUeK2AxMxY7gGUMVrdm1p4dL0tnpj48BiEDIvEZAOwRRXPMvYdCTWyLb6kjCSxe88PM
vXPol1854Z6ZqfYW7UJnhpQcPSvHPQdqps8ZOjg/7ZdkyH+gypPPKyGOrlrejzpKjCg1L0zGfx+N
6KIglXZCXmGdF3U0N1LDWNvQRyO1n09NuI2mOjhpOohzp3aPILXBt4MrT7DYmrkOCiHJ9K5NowqT
rckWvW5/yexwnJflyHN04bOHM8POCJP9yBznfO4vpz6hk2yWJc48Dh4+qfIuFPIXJF0DCsbbIRQL
LZiMVd92Gz1DTGTMYOGrBsoWf13Wt3ZONu5aiCXajfuPx/AyHx8AxVYUg+z+MQLi6mrxMgrJm23F
RU02GR9VDYx0kuQwJCg+OYDG+pQvDWvzgms5mmqqQ0qpP7hleR+rqPGiTxrO4Ck+F0kONLTR1vY4
BEuzg7JNmXFj1X1OgRq1eCV8qUPlHe0cxGfUPcoLYjWhUEgFuLNmeeRrR97orEQ+VQHcMw8FSkKZ
H4BtRLwIJUhnnpYaJhG9eBTu+JyVsb3JNGh2sG+oAbrgX0rzHsG9GrVhZe7XqHu4tvfd9Txtrsb1
pmCTVkz7hELxmXLNkX7Uycr006nqsIp1omMz9afSjY7yQ7HZbCeCHGo2Ubkb/fj20zqpTh1bShUZ
6wHSbWvQshmSY5tlx4Gsq8/Ng8iT4xjnu2HqDwIVB5mMIW8wUChQ+MZRgfo5Wdtuqk+M9tENC9gB
m672DmaMgWs8XajTbkNZWBLGypvME4HmQOA4y29X2QZB8UDa1ndxx1mriy74MC7y7RhKbmVyHIz6
NHUJpQYUneutwWJuatTugDD5SFarVU1ulOwG3Vy2iCCJJgG+THfEqA4Sojbwq0NEIumMVH2TS6kc
JZVP7QM0pcg6/4e9M9tu3Gqy9BPBC/NwK04gAUKUlIOdN1iZTv+Y5xlPX18w7e6/urp7dd/XhS0p
JZIAzjkx7IjYe7BCOkSjGU+/wGVOF91DrkGf3Hv+vpDxQiH1OoVMZN/lanptiOS66Vi46y64vLyO
2LRcvqfWEPWucWkY8yln8DEKAOggLxvKYy4A+lzenIapv7TD8RjEQjUBopXfDeVro+qX59NwLx7+
6OJ0iQlH4LWPl8/OUNyLdHubjYq5XwtqjY3Bby/9CZkoU34t1H39V8daNujeY/Qg7Ld00nMa/OBH
YVrmI6l2OsvmCW6YaXqZLQ09+L6FfGZurrEmIQLNL956zn6Y7f5ogGB/DdqttAUdEC5ns/ZqdiIO
NQ/WzMx0Wo3NhSGl/VQwPtQZ5EL1rC4QT3TnNHO805po7cvYhbnZVK8MbcJKZL3YywM6zPrEzPDB
trcqQPr5sJZWQVlv+j4KGx7XD88Uiu2M6A3dgfZDGTTn6t2854M8748tsysI/QgrYIRlAsT9K2ny
5ajZNa3vtfVXuvTFyXGL766RQPxMW12lPvZe/+Lm5msOLy7jrtTL4PtQpv7bvjqfFSgHbFimaHvO
fsYe7VZmklDXW79BVAABDO16sMmZvpjd2mN4DpHwFNbg4hX6IDiNGEu02/rm5D9MeuT0VI2hDl+C
5181y/qxqHzgYJU/tXiIcdfElIw0xwpa3AzpMjNls6CNu7ov1RuJ7nv2WYWuJ58YSdGab3Pa/Gx2
2I7i6c8V7iKzHk5dpkK2Ed9px74nln1giO+NudNH2swBszdcIWySEDBcR6e+uFUBFyYJ5DQGE4mk
fE9Kj/h27zMkYx88s+gOPVS/3lwc464xDkXGzOYO+zJjSi9EH/WL8bnSzS+xZ77vlvnNnoyvx71T
yxezU38O3vZThb9AMedXppN+2Aacw27Z/qFN18qK/8wzyKUsVTntanxDhf5Hu/2+aiuc+YwqtVlo
9OlPtm4W71+zxvyJYtbPBf/DTOmtMn+vC5jH4zL/oRrNW6nbgLG/M+CjvhRL7RdwKc0OPOno2//Q
q8SnP5SR38fqifrkKes0cnW0kPvGz+lGdeAnQg3prUIHq/eUj9kyqRfX942MqSci7W3KklfFIC+y
pyg1mqdx1eEP0d0b/BbaGW6bi+LCB0FHJIFm4Y6A6nTCUptkoAUVeqqb1xltcavrKcBCTwSkV8+e
v5vFo+2Ii0k+8qG5Jx1MAend6rxrP6mPuQYwJ31GBoQ0io2CYJB6N8i/k3V75PkYuQ5bTLEjm/Lv
ACxhVyDiFfx7WPwZKCRpu0B+cPYmgHMkysbi4EHIKC6CKbYH7x7ArkPIP99aSrZq8ZC3zLbtbYqX
20YKoZhMlW4lrCfVY7HiN1uvbzMv65wxGkSrryxRbCPM7fRH/EPe2KyNwHKKR1wazFOMkeeV12av
HnKHXjyfO7hT/7lreZd6UZ9PQW7M4OpLnkpVdHd5r1xpmJlgFIFPlE+BXityjDnaVy1IdBJMMrmu
zx8azijX7OsyGUFfXZreYrIOkd9MDSbFHV4W1WCkUjlBGxnUjRstsRXuoK2IaD4gh2WM1Y6WvAs8
Bi4oN7Q7wYbch3xetpmhHpMSEmnsyvy28TpzfVfW1td+Mh9Mzlnf4PV4VJakatV9dE2mDu1osxy/
69LDrA3HqYjfnqjQf7cIMeBJo8//uUVIBVMBdvw3DO2/dAk9vqff6+TfNX6BT/9+1T+dQgYNQWCn
7hPJe0pRL38NI0VjVfvNoDmHWgflT+od/7NTyPyNSV/aYoH/EBjlL4Bi/24V0n8DnYOwQ2QRpbxs
G/8/rUI4t/8V4nQdmQFBvgG5cMP8L42w+Tw5aqpp1F+t+eo49dV2lU8ZE0UvQ7f7bWl9MpZKf926
7V2x61vn1DaNwIzFW3Z9Uqt+9Ou1zg771Porvn/MPRjlmvRUrZTaJ9W4weNhvqiKNZyh9YGVI8uu
jjV+Mxe1PbSb9xfNzuGQT5/bDwJpxvvd4htM7fvBVbUvaOI9kDjLXyB5J0oY4j+aiXFqb1cee6Pc
J7W8NOXs2wsFmDqFwqKu4O4rrTV0qbepNTxNIIXVtDy0Nb7oY4fnVkq/15z3/CMu6j/dZjEZq0xh
WVaho1r7j2VH4UGD0JeO3Ozd3Le7ZmRR11bVGQZVGFT0f1V95msJxJDw2fWHoW1USIhex8H71Jir
A3uBaG7rA6pgQssbwzlSK1mkT+ZL5RBEZ6o9vXUucjE1ExK1WxafhhFSmSz+y1ljLYBkJWZcTUfW
WM2MlyQG7Km2+aV3aJo32/RnOz8alDByxbE+wzT20631+2wpiz+0lPO9WB/PzgBPp/BvGD18TlsB
6dtcGEcThPdYF/HuN4OmX7c1/8h1LQ1+/W+eIYDwNrhyh9W56fZKP8xUpIzaw3b0fAHTcZSRTSO+
FZCb7TCpBi1eaFTd6dZro3cmxf1embd+53+q0vrzBC0mhNEwtllsg2zQ3BOKOf0BYTADlIhwgVac
4prk3p8I5hpnq+j+cIo+dCcju6ipzTQlVciy7ND2cg/DqKVXa1lVf1SAgzdYrOgUUWA/qvSbBnPx
0Z7ygpDZY42BmoiWY6jz9uWoV/FE6xBE0XYxrJeG7VHErkqYitWlyXo/2OgsIotCjRCiKue4eRR5
YNX/0heUfN25C500pz7YUfRLwOJCpZ4eqpUldNY41jHLNh/N3PSBPsNXFBr18zoM/yrdb90ex1FP
qB8OzSWLFTYKHAtb2jNQ2gJZt7WqnYpWK5iNZ5IOUgk4bxMA2yKztZMx2CdraY0reMmHYy/wyDGh
LKQN7a1Z3bOm6F4wmyHyc9kVRjUI4cYxLJI6O05tW8HysIxIHTQO6o/JBKGhAm1stl7hPtavetEJ
bUF5yK1eeo/o29rrEhGHzmu+oMvw1a0rZHBaePwqG97HfTLVo6kv9rnXYWeEpFSneyYZD4uSrGy1
iXLRvgUeFegWqQrI3wrtZLZ0+sxmdXPa+Y3R7eQwlvUNRJX6c6hNkA4C5MCxowZINyMLwhbohmjN
zLBPiS4G89Wt1A6zYIYQ/73KP6KJG7gMIqYMSSZjE5hKfS9N/RU9lciq6ls1z5FZEiCA0e6jEpg5
fPcEAAu4q97nfr9/StaKpGYIJV4oZoBm/iSDqgZLSblYe7gqfnvUg2Yt0ctIvowoS7tZ0HVkXhvd
8BVZ5ZuTDlejLqlKcfHgi0IZ2ffFUV6szeuD/u07WuGRBqa4zbRlbWED4LdbCaTWRoAxDkF6fBiw
6ikLXUV7KF1xR4OJHe3P/RwpOfEOg9Nd2QXdyBx+AjBXAWgSuQzgyx7w/5b30Qg4aZ/dtQgM8joJ
2J63zCtUazwmU2Ct9BH8JYFHXTb3ba4e7sTzzJu7xA9Jo1/m8suumbdxvWvw6G2qG5XqHNlJGk4E
ZHlVnNZBYVavesaFuUoim5fXGKzSii3Yb+A24AlAquELAQPcPQOQ3P6Y6bWT1FVZ6TPxXrfNiqqh
vC28TlYj034FkozKHxM6zTx7u0vYJYgBzLsBOFiY2+VdsNK1BzUHJ4UHMiz24iE/t3BE2yvUgayu
ojIbBISM1paPQtmj4vpjOhQZhzvOzretNy7e4kYI/1GKqe7ytg3lBkvdA5ewNTfy00K0PTtpqJlT
5CR9IPg/2cy9HaZL3H6PCwU4vHqYinXV4UrtNmSvAXpJkAW8dYz2+dXYQmfvbqO739SsokQ6vu6A
1zYMslnUyzLWhOD2sba/w4ZHtHewiAAFLV+IPls6JfsWmn5f4kerHyP6oyIETc9G+6dm/NG3pq+5
vC0gwQo6rmvAwoXExVogb15aVwqZtxX3KBld8VDZxiphLFXdh9UkPgianc0QbUPDuFYn2aCUpMMd
7MRWzLDRrRCBhvtIHSFtKL2xDwelvMH/F8hcSKLouP0SDiTPbwlCtW2Myl0P0D5/N7zy7i2OL0s0
z49hK+6LOYTIcLPT5CKtrLo7C6F6YgSKrL8+R/lohrPZRvA1m18H9MjknscOMN1RPpBNCFy1vLmo
Niz7fB6VJZLYWk2aAHabuzfugVlA30mNKFcfqTJGOmJ0FvvJIYGAWyTyeCu5YcHjW6nfThSahrJ4
yB26JbxbJbMAGyB8a0eWxlFtime9oing6ql7yp0JTTx/ltboywMh8YFgkDapwqJLZqUVZfw4Qa9x
g840tBiY4LKMaozkYdLqdDNbNRDQKrYg3+p6tFIJ7w2N9lrBlpo72hgP2efxknOWTrmHFqaHiKo+
nibLQniwujf5HKmJ7xLqJKvh7/TfsN/kPzVt7tXC7qWO8jSFlRJch42dP7PaPAH5hWxnKYCBGV12
RX8MVXH0oGyTKqOUhHqs2vOrW18L93cp4YGuB0zav8wpAtFUwkqP9puxdsNBz0Llh2Nl78NihykR
YY1NkAqgFGJilZpFEl+RkbpDq8h4BQQVY/2wKAfsbgUZlQPbqY56yP4m+xLxKoQFhE+aZRhYP/JI
eqkfcsVSiTHX75uVXOVtFKY6IWlfFu9azsavCiE4WIuN7d0pWulJWzRU6ozl1/2m9a2cm1uq5u+b
U/s5dHOOdTDmDfdWPoCiosrVgnlQb17GBbJYUnTU2cGTqr/qO9U/8GgDhFCnZdA870pNS+Kv0qyy
Um5tKeRR8rES5Vgjf1SaYxRrzbUrmzeK89yY4l4diPdqBzLQerhq001f0086BVEpJC659pBapSwC
vB6RYL2W8v35dLh7+QiTRHTGynmNEXrlDkkNCam+B33yLffGm1QcYRt7PnhZDACba9XAD23WN5Vx
HNMYjua0EMP1QAkJZUfnuhrfZYs3Y/Iu28dq0DmpELaMcbNrcXc3OA7y/iDWasVbbAN1avpgt+kV
JQrfcjHxo0qGfI4RtmmpTApqqLUAG7sPCVCkyqWPFKfi/J76mmnf1V4NnARQk+M/DtXD037o63Is
gDrcNhBjAKteIFas5dA48RDW6K10iQ5pihFuPPVJn94KmES11rkys0ew5B2fyfbMyY5JsMUTiLWv
AQHs9EOlp3H/seBS5fhLIKCXcWR2Qwhl8zVLk0+EVlzLCqESbElu69NWJq99bnIGdNGiJetH7Wwq
IyYv3yp8pEWAIK4AtrKwdeuAWpqjT9ECeO2O1VXqyZVBXdlu7nXFDDuD6VKcZu77vhSUHi3nMqBD
ANorfQayytUAGTrFYZ2lGrX6PHuogGBfag9HQHV4p7dBTqWUPwtVCVoKGTwNF/OBjMbDwHxztnVL
pTjFWU+0iM4vWUQ42J7lykW/K0p9NabqPrRAH0kHy9kYaWzaenSjvl4jRnDl+YiNl1Wwth+2t15k
qcRiy8lWYv0VBvW7sTk+NJJgTKAROR45R8x4cvw9gWQCQiBVqc9uaz2tngRzJgdKXKxr4LVTqvpJ
eYcJvKQm2N6bChtXvyOEfFHpO19NJfB2NaLF5WfVQVS3Du+CqCgzEBH35tS8B0ab9uGXWoHGlCSJ
+fCHOAqpuHYj9s7qn99ngEnqVeIFuygDrfGbbbvPcQsbT/Iut21MDhRCsTBjUGM0GeHFZfztQ+WD
8rYIXViaWRWtrYDD0P6Lp5dEL1F/I1Ak1pTPkk/QpSEDFhWV7VI8YbX2LhXdsd3eBsjW0MIb6Kgf
oVhV7ZPaA0LzVFqxk1Z5qxTlY5jjQwHMKfXirvzBUCalsF9l4LRXn761I0aRm49TqC3zm5Q8oAyJ
pJxgpGO09va1Tr56z8qV8cpQqy+BWM/RtA3OYFNdluob+sL3HhNBg9y14xBm+FzQ1xBSlEsO4aaE
iyqNDKQbocR4E5idbvRoNfRnxx4ieb1UKwTronwbUu0LrUo7Tin8vfh05vCjxSG6LtdbEpshhWAo
4uDmSqpnNO5Qklqt5pDNyfvAahGtB0NSPJJKudb6G9y19wZjXae/O20b1MkepJRMntUXKesAuklF
yHUVOjCHu1DIQQ5s2b4UfRowVPGvYi5azHcCCNoMrznoWbty/ollJGFwhgqcXqPZlRZ3c+zQj/lL
HrvYBHolX6tEC7K2eMiGkgV2Z9j0Z5gTbOYS6LfLDN5SD1r2gIRHElHM04Bb1q/7Zcvyh6Q1SoIv
ZIK1dTnbnOWx+1Bt68qwebB2HJqyvNd2w8I5qDmRNEDgMnk1aOB+b+opklIXzEqJbt/Erso9CyBp
2t88U/VR/rl3SnvM8vZU9qQ9RI0SgEtxpypbn2aWEtK/BMEAZ0kf9vQrT6k69yprl+L25OuQcfUd
5PRwHTPcTEPupdedSMpuXYob0Na7hCP7sgXkyx+yZZfykGiwbrj1QwInMRUSnMpWldAw0c/WwPhq
7F7tmCYxrGtdsdFz3a/dN/kr+Wv7SKdbKGeWdn66IeabjqpkLS6Vg5GtQbLV96qsA8vWiCbzOyXg
IO3Td6uHh3eLCjpl5CKlqufQwiNwbLsrL/HcnWUlBouPh3ivSGefMtgpZsxI1kD252g4YYUVkxhY
Tqt04QzFl9YufTFuZvxXW9C5RdIJuUcwJvO7ZBQV1VBXTT9Zu3rvTe9gFA55vkfL0/LSsCCM2QRi
MsReLpMdiR2SaFbcjQVTX9eTJpRH8oSj/LPsLHl0kn3IBcmzMhqGTGgI2Q2EiLVgh7R0aG8dDSnl
wrZe5Ei1N2PBmDJ+EcOXK/8mrjlZMaq2d7H16WM0KRY4NpNZ37NWeVP2NpgVJ4prIk85ISVh5Ooh
3DiSjuO+cVTy3Ad6+WLqYxKlttbyppUa1ZfiXE/2tVK2h5x6SQ+AD0LJ2mTdxNeK7dt/TDhYWVsx
sPIvEz0tptXc+tJ706gfLWN2WRJ/1olIKkrP2h5U5Z+jZl7Ft3iSf2KJ5Ht5hhLbrOs7PaZn6TtD
WJU4g3uLMumfojyCC7zL8arq4iH+Kja7l3GfztPEboFNRJ7whLLDkgyfqni/iEn4p2CqqK+rs/mS
2HttfJYZpRFyONv6Lumw5OGSN2sWRxqeXhLKw9B10PdO7xlqJXp8qQd8MkethcGjcnxPMSiY0IJF
M1hj189CjZXd94zKNum4QYjXqWrwRAomwtbRwoQ3nM5vzagcK8T0WAGC+4iHc4e5PMh3ToT1y84a
3u9JVULiVd8WSiatFv8P85vUdYCw8NlGWnRVybPYPZL2yDNodaInAn7poCq2N8/Qrin2ytaBCpL6
ttPDpI/KM67Ej9ImRO2HdFFeLgcWmV2U0m6jRdCNeTOsb/UYX9eSYgwGcojruzzgtLkmcFM8c0Oc
8D4YYdqReXAAciADSb9yxDV6Fa1cRCe77eF2dljpGf0vJPX6q+z/Z1iAexcoZzda3uUjTqivluZR
vKhEWGq3fEhCbJmN79nfNxtYRBCaabvJfcpnCkWFas9vqgUkYVoHmkWoxauUm+Y3PeYZzJDxsgfE
kHbkDzETIYba4TKyYx2rCJBq9BKKv8tgnRiVS09i35rnsfoiII1Us2QTWK3HFBitl3+Yo0UvrhoI
qlPX+mtOz5uUl5qj06QR5H5RYyIjkln5w+z/gO/Gf5pU/rparTDNwABIrArGwBVKlGtc3QRFkvMp
nhOqiSNDLwfZO5QE6IoomVUhcsO+iqEQgzHkKiTRsDdjkp9dEfS1uVT1qSoSUaCLSe8dnZt5sj6m
fj27NuybBI8SXonnmWkSa6pfqIHqfM4Q9FlS99p52/MhtVl8QhhDKNzepaEBiuFAZdfIXazdozAt
X5oNkhg1Fzg5xJWs/FzHy8PzsD9TdVvB+7KlPkggGCfkbEpxT3f3Q9ZA3DRk6oCSoYeu7WjugZFR
uDP7SELCvjDDokJcHu53whtVJRkm2BADY5F/5xiYuY3frE7kK/81FI8p3XyoWIKh1QJ5Q3FM4kHE
X6HcfUIdBFo1nBTGxe6ahyROHdNeCHijUkt2RNw7gCQI3iGIo9gUscw7vZRTXDwNpPIXDHW3Z7jL
Q5Feidy0zs5OtjEeWm04xWVx7+mqOq3gwxCQZzCYS2Qm9sJ1JsjryGlJBeHCPjSWdpCoVvABs7Qj
SOcmYzuMU0yuzx41oMuZW7qKaODwnjZSbK2ErlqxPbr0Zu7JJfHA1EjckO8IDDO9WPpn+VFag3Lk
JjVSKvG1f7XJGEhqJFvIoPbY4HoFN4E4+qCYCRV2iydgRw3tCy9L3V/L7qs8Fcndti6J9L15lVYT
ClChWFFZQZu2FWPtfIVGoUSlRYVcb1wTZEsExeMkPA0pxVULF4bOXE/SIbVUAfpSHQSDvJSWyiCx
vs8FXBssqQUmM5IdJPQUk0wY0OAxs0KSj1PlQDkr7Y16dkk05U3CGbkSUa+u4PZ97g4gFPginsAu
pKnHmnq3wIbi3GbaqGULD3QniWXPTeoptXoQoyx3o/UvC8K44ufkRuMZQKAG5kp/9dmMdKgAPEE7
uwdKrt9jrNTkVVeT+EW6lCfWRmBZKR4LQlqjMaHkiLMQJwquKsHaDkiF33nYTRyuQx/OyanY/S4d
fYEepL+9iMtHRahEU3ZQWCgWucs5YWk9AtCElF1BBJXty/aG2FXGIQEnjBe9mk8IzN8kwbRTQkqu
Z5HrwZ57GmkOJX/0Bc8ZsmCCTesLPU7kCpIYiMv6x3ZQgkgG5SpmSVy93esPnRy7lgC/bV/R4gn3
2vYXiy5C3r4uwdCQVeSOJV/IS+uVTv0APOzmAP9XSzg3NMWzGcREytZvtezcgAQXukpAYjwbG2RH
yE3JzRh4GjMrQipnAnXPS8HIG9W3aTuKDbaa9LLRtyWeUZatNftzPfwpZnO3bXpJncgFpZ1JZKRr
QF3NS5e/zjgGIyboth7yGfJf2iXvsnBZA0BQMnFofM1gkBtm4tc9vUCJibywHcmKJJiMbVoOveOh
vstL4pfFABQ1oX0kGAHvk6uJVRA1upXgK6Tuj/Zco7+Y0/6QKkOBI5STQBUP9GA61ODmsiNkdeRr
DnbdldYRnpJjWxJNkpfD47w8ZMtI07uMGeR7xxOjqElwO2nGNR1vY0s/cdWdamDJkVirxyeXTKw1
M1fPOQL1Zaydkd29OO518xjBygXp3yWunGiUXMOsVIAY6dp2SKiwdYXBkJ9uwv8IwAFoKH/a6Tzg
yZcNIRDzxHOPtxRKbgojUHwZQM9z018SdCHFT8nfiX+TCKbha6wqb6b1L0st6LjBboBPSSikG/lj
wFWVFiIpI4IBGaybJjxt1F9kR/QId+bdeXmlTf2w55AOeMSeOWg/+bZkq/LkpMlD/DKC6i8p/Mat
STazCfZD2k7Rw4LGRcv/RY3pPdaILfj8aUieeJRUTBDF9euF40p5hmpglOvxwUBSHE7n44pK0OS0
T6sjC6QDmpSd56/Jh05dXE6X2Ct57nI+a2JeeZjGKArF2mmv85vb3aSzxLatKC8XX6k/nsegqW6S
YZX5xaC+thFAGAhw29KghzCAdArOIx2Li/SaEMVuSPZlFzlj0kUpW9zW8sezFweDaOPMEpLWsXov
uth/jknkbAVMqD5DWaqRvGBhPVrvBrjLKQlnCEU9W2i28ocgABmYUUbJg4BL3iwlnZGbkeM3EI6r
QB4a0MfmoGuhIaVZXWrrQ7Xa579SLA/FRisD+TSBo3xm6tWU6B/pOp8X6m+OkUSa4ltgjvLAIBoI
5b1hPIveDFyuIKrS1V4OlK3ilUGyOsJquz0jFR0DHZgzL7cxxfXNQGBidlAwIKGWyQZZhLq2ToSW
1OiKR0G82mk0I2BE+BhmVJJ6ulAflydUgVB0mXoXUyMXskHVS0gqh1Aeh6yt3EH9ubadoCGplztH
iOE8Io5a1V0gblu8VqLw1kkawdh7rVq62bLclzvSVn5fK5e8/+xRGpG3qCgGSfPOaE8f1gLoupCA
soXZ39JD5GTKuySxVrHcOZ6EVQ65hEmNSQyNdNBSb7pPH/8EXdJJKp7KTLJrnIcSTO0beUOnvEmg
W684OfrkKt04igfzwN4tNE+84c9652DM7HKStibWQh1XQK5JaJlV85vNOZRy5cJebLTE98CMl7G+
yjl8GieekeyFuWboalmOigvPPADx0zosSWBMsN8Sxm+//MCAYNrWmKh8/rJ9s0M3KmisDKQ0kP6h
ZCXbV2lIvrT0sVICkCtJ9PzuVaM/TbRt/45AM4+wuSVWFz29d0PYg9duyctQKr/oM7Ln3BCxupj7
nboaTZfP1RUbtxj7YbZRpMiykzqMJwk1cjKclZqCWA/BvJZMvxjbJYbWjZZKSHBcqoHigXSyKKZH
ghGZ0kpRXlQqWha1PVnlFpKVyoxPcaE/DEr8smcmQROJSUvOSU/0uSBdMNFlfZWHJi+SHTm0ZpiU
eIKKYnfr3BH5BZByJP3v50hOAond5zozrv96eij2hzumVOUASoh5Y6BPeSvZ9zPQwszsRTmEGrWm
GADYadxQLl1goKF3ozX+BuP0haZwelhApYnLh7R9PMemDFAiUGqZ1qEY8qDFGRZoWCuY7iEAI7WQ
z5F7TmnIVShAN4j5ou7jHA1SUOPD6lZOkH5QHGnqMSN6XIONYNpKPux2CmXXiGWtGqbhpV5cUn2X
+0zAXqC4e1pvecTySGsobhErzxMkMjH0K4Y+J/nsyAQLycf0YjkrNM5ITChmoDBAmpTqUcxLWELF
5/nyFF3iIQ3cW2yZmCK10R8SMrpIxXcWQQBxWWaaEYoINzqOnrV9IHtCodPqmcSwdugRqTCrEcnR
lYsVjyhhnUQJdeFF4Pj01cI5TNIv439jqvjZRLWVeFgmqCByClV7OSKFcGY0WV82NJHjMGUZdUA8
NKhCqYHJn0JhfHUGVlN/WllZbfHyzUoCnjHeSFSOCluqJ4SrBGEYZbSZKVZ9QzsukI3OZHY0g2DK
hnfIv6uoq6uHjMmJ/RVj11YTHcnIqJmrn9fTS57iPlZ0mIlTZ8dPrRXWI4bI9sfkEMJGCKK96mQF
nj7D4r/cVL6vwT87ZT24BprchBMSVLrmfeVjHNDqNKOLxcZwzEh6TaG7L9SfCJ8Y0HFsupjkr6n8
dgU6YApz49zl81k2AL6UaTTeXX52eyYnh8BOqSmxkguIm77vNwk5gW33xLubQLiyM1Uqv17CDRTt
ORm/J+b6VifbzaR6tdH7ay8ipUVjGX/m0HeLesY4/kELONwLn2lNPpQOs1BwlCsOXp+3Vw1/qZSQ
cXJE07JPNTQyYhme8R672SCVFBGKFfUtezevdXFcYu9Dnn9btDfZJxOJliyPThWhdPDfDLbUSXOX
2PgJpjO/MDJfMapf3cw8PU1Fsb/6SLLe5O23bEIbTX3+/UZZCVFi0zU+d8R/DCud5uI0V+t7xiRc
Y7YkEOvXwQFwRl9840qKHOUt5yynT3xa2n5HuuPUJtiohRbQDvTCJmAwj8pPt/wdv7hDa2LkhIfm
1d125g9kfAEzuJIHQyOYKNlJYsCBsLEbExrMf09auibwYTOIj4TMcjAKhvSIMN8V9H/kPwkfm/xV
m01Sd+AlWWc+Vx6j2I5U5Kpr+nj43sPQiV2Rw//8/U/dhh1fWVk8kihAobEJcwzvNmAUM0qdNMGw
r9b5+syeBjsy4M6D4oH5M+uSTE/LKHsflYfF8Khlu34xBBUJr3zG8xzzAMxWOUAESP+AXUaN96ky
S5qWd6bkkLmBErnpkYCKrEF56+zCn2nNVrPBiLxevbZrqx0SV/eOtFbQ0aSVxzpj/IP9RIHqVUyu
Y65f9+33Yi3QZRI851C77nUlCpMTBW/UJWNjy/dqgZLI+me1Uk7mkIktlCMgR8NYp4+fSUtOzw/y
NtlAJaAtbt6n1G1CEZQempVWPo5FPn7Ce/vyl/JYxPjFU3HbAruZXzNn+rxl6Wmx99u2HyUKkS2a
Y4MXqe+y9Qr0rDZ7udERLb+WHa2QxFn3IYk/MiDCTnd8hbRR/IC8gO63cGxmP8MdQBHCIZGYT15n
UEOb8/WzQjFM0XDzfIweL9CRIELDDu8MM2JeQUk5MPQfQM0Ic6RxsAR+4eXy5sw7nHL0EMSJysGR
t7BwqvpwWMbdl9hTQn35tZ6/btJHw48DNFfxNn/aCcRi8mL5WVzjVnxKkBJVGgXNNAI98HBpipZ9
/oxqcQ6SQMgu1BLjutCir5yGEbUs7lvSTfmtOGR5MuJMZft7tPl4jL1axfjSUGvJ0vZ5zmsGOyX4
l7+XMydfnyuEM5fedKbbsLAKa5bln1DYQ/krPsQ0fYupXktCZgPN7OW9LZqgYM/KZoBgzqfD4cvm
uUdTYyTNZqhD9gT2tMRmplSkZKIXVSY7Pe/mQ2ns54ciivYQ0y+mGrmPwKmAPgqRu/I+Vq9EucL1
xbn3VEXkMBICXFLOb55ttw6sjUm5F2VXTnJtSON8FG3MbD8EPF7m90BpspFlqz2Db2yAXBSU5pxE
9yo2QG5croEmL4Qu0/etBVrVjgJJaGMaqgynYslOEoVYMTZvME6ibijD3jK4KkPbiQpiuLrEIMBc
U3fWd1AEvm/27rQbP72OOX+VrQBsOXVOpDbLeRh+yNh3tQGe7srnvFToNfrlSxVIOYZpQhGGp5Yi
vMnXlppa72Ghps/iqM2aSaHNPMtUubyzu9pX+V4+SRCZPaZUodjntFDexg1siH+TxhC54HjdLrn9
w2Oy2HGm0LTVx1aMofUKSxzRE6l2ulzciRHQv4EZCdFaHJZgDirKGAkDfeLyqOP6JUpZWb4+TQFU
ca+yYE68+kY7vSxEfmKXZaa7JDYSy6lTfB8ZxcqXa407IC1XPPcqQaSJJZVtIEu2F1nYOisgBQJY
HOUso7o2fSDZdZE3FEvbKoDk1G3/CS8TWFSU5W2wlme0KQGVdCTKkfPqJXtBA3MhQzELaIoqZkzH
zrpOZjwcnj/qzUCJXauRX5Xf1q62Xf579uD/hZ4UZh9X/78NHnx8778v34t/nzz4+zV/jx1o1m8w
1MOnDVOyzqQAEwT/jB148JDazOrCZwqnmgovXN30QkNq/gZXLXIcUJratuuZQhn399iB+hsMLDoM
pTbzDcLAC3vTP+ysfxPi/aKVhcr1f0OQZ7nef6YchnoadhuIXaD3kS+wjfxntpmq7NWlzJyUrunx
C5/sZxZxw17CRFAiameuCT357oxqSWYO/r4gIYFoGRkGcpqzVaO6ZOVMgA2wS2jDATEX50WzmEwk
ti1pI3YPjaPHRw3SrsM+5343InoPbcqr0yCRCBvAe8O0LC1jqI2Wjn5MYhQ+lpT57HE1z1BPNiPa
wotr/VXD7gB2w6x29nmtrC+d1mOqUJTZ6ww5F+pSl23Bs3SreYXGIKRJO2WCEbI8pAcPyAF+OGge
N8WHyclhvHDTX7pJu3QkN1ug22VQz8t4nag1o5454H0Z8FLK35t0MI6jAbMRlgJa7BwFZTOhc53X
TjYoqWGkn22mq1/mZj474HDnODfuZkHoqduoEtinfLYHRD+Fm0eZABBcgalBmdN5puWOVtDYpCcc
1/PHoMCMXDfLj8rI4EOG4QqNK0ZP5/HSqGV1iG2G1uYM5ue4nD45vT1fmmBa4v+g6bx2G8e2LfpF
BJjDK5OCrZJlOb8QjsxhM22SX3+G+uIC5xSqq6sNW+QOa605x2wIldTIRG/d49grDIgqHk6J910M
yrPb3xN6xKRI4lFz20mJbHewgtw2JmwU+8YgVEUZ+mdRG0aY2pIcnS/mV+OuN9fPLR/sUMlTBS1D
PYfjmn0bfTUdZmZ4QVGh/2jpJOx6OxMHdViIrictK70FrTtqohDXm3wLkLOonkAgYLQh3sS6XZM0
skqGyY7XYub1yXTwLHATFo9vsSJMteiGDmWJcEJNjH/8aKabvq6QhqYMqYFSuD1e+SyE3J7c8heN
nQEVUJAbZOJAWZnfkAqwJKeSQeI6uESq2noXWBxb7UBqQU1qpyYwe8ocsbMKo1SV6c32mBOubKQf
Wd3coU9uw2TaPlOvu58pM8uGlLleZMpOUwZgHJFBQhhMhHBYIC3wZBEm8LGLmkwkY0B2ryiEKthV
++2QQEKA0LAf7ZU4ZIVEJrNAXouzZB0JOYUIcCwJ3ib7mdEdEyRj+xFkn22dvcfm8DdsU09ntPgY
xUFPeFXgepL2vjJt7InftdUV0wr378H+vKWQ+C2z7Q10g95rICBIiyRtsopkp/PQreFdr0a652kN
OI3veyOhBR8Qvnx32WmTpTxu5ByVsjhY1i/xU/quXWCcLtvyzxiMB8o5az9UxAG7bmoTZ/G8dVkC
9dMg8jm337Mhey8HQrs1Bb+rwzu7Gre3eE5ehr4DGmS9SC9Y4FiF3kwIUY2HI676jC61syuzptvb
lRJUW2uHYCIsv9Jf1cKd7gi32c3lUAfqWpBNi0eyYCK0CZOKW+/HWKNHoLhlaLUNvUHVEXelM54r
c62DSUy/CunyctPBzLhaaBLL22Ay7PvhL4fUHeRds98gYwajZ6cYotc38Hfd3gJQWioV4NV6gQWr
AvybLEIZ1RZJ1tTUB2ES6JR3Uj80G40VLf+bK36wNbFiIxO72s2XYMhLL8pGftRBLZ+NjrKWGKiT
5g04WstQFXMTFIqmRNrgYsDt6dtY6Xk18rgo6eRsJc/QLTA+tDqmIPZbZ7x0jvPOteCD5nsfTw4k
g0QzL32FUz7hOh5BRQyR8JbYf+sl4HXCNiTY1Xu4ZnGDQ3sGKVrBhPZX8of8TP2HZBctsl3m/9TJ
psQj4tju11gk1Rs0wv2iWPmdmxQ/WCuQn0qZ7OoF5lxZDATh2crzNCifTVF9ZCh9opmMClZfF4wt
y2Cs645b1/Rly+mcwsokNmwT901l7aSzjc9k5lqzh3ZrQ83u5hc4NiSbJyNPIw2tslTBHrBZjmkq
j1NnzMe0AW/hKp5faWnLcHC5dDld7w4pa15UT0rNz+WVWDS60POWLTQbGBZdT220qFA+8oWzbiqf
URWmIeu5YadUo2F+3tANQd5Lvl2D2E+5JDBFiJYrf90SX1ouE5plvakFXPEvVW93gecS7yedLnbM
ZEI/2pJ/I7pzAoBkTdbSj5NUHQKhLgdb5LHllhKDBhkLReGSLw8PyDQ2XD76jrK6v3hy+VxIwsDV
ZNSBa1dvPZnrKzC8oJx10kzFZIS2WRAirS7XrGqVaG25wHbKtC+zFnQ0yAoqrCKkE4yoPPcitpkP
qnDCYzuHp6Fvkz+16je2fLJWNm9n4Pkizw3fXJI0tl96ID7s4cFyJuxo3qcORCBqDJe5bU+PS7k0
DcQWI5PAkWA0C5OYRE/RznmZYk1vloda0d/awkIISZa4pzcUwkXxb9WMMF+6q2mY4A1bSNxWa3T3
CemXbufKu5qkphUo8K6mbvM3DVORoW0wX/o0oBTmJWEEOMxeWEm8egjWvrln5cGaqveGNdlBO0gn
RGeDAdvGLrgoKBI6oe/W1NriuXwcF3cMlC39cUVMwrThS28gZHTurBvQ+HvWvPvRXvD+YVRbxsKh
LQKCvHWYI43eyvZqf7qkFC5U2kHOuR4Vlptx7LHPbzMaiNaC0MqHXBgaxi1l4dSbil3lGAPwFe1r
qnUUtgQsmq3znGg8Py1lz7FgxczMLejcMVjVngC8cPjwSQeeJ8+dAlxg3tiQezLPVVtnQaWfVS/z
oAHbEjVJdvTIdzz33cCQyFfHDpjmTBhwVpYElpbf27Q8rwWWsX7jklIUFn0Xb31EEM0p1i5bsDCZ
IteuNMPeAG+6OcwrrS3rfT1z+oObEVHqOC3jHh0liV2rv4qOtd1bvLihDxLoG3tf7cJzlkUHmgGY
CZynj1TXjGhMmN9o085hvY0e94R5UX2jvHVHKxWrm8W10gJkaOhPA8AIrQjtDvbnNAho1v16zXUk
1DlzF5++WnOLSSTPK7d8ZymTIPOwtpbTSyIbLAPWr2ooNwCRxJv6X577yEu+MMy4ffUMyD4rubtl
VN8lIl13uZ1q0ciB5rgptHNG7mm5wF816p3bax9J1S3+lmXnAgZCmHkpocBZvURkjppkm0JrJ02L
zLVVYfehgaqtzV9vm/m1qBColdolU3gj53QFXXvTjXszHOdSexudwQFJIp/rWnmCAGH6DiEZPnTq
y1y7/2GhJpeWi1okIVdZDmrHeB1x0kboZHatjT3dzuyLqyPsIcNi0pnmFInmMHH627TaADHecYYW
OABQGYl0+0KrV8Rb5sRU0BxZVBQBA7fvTnKG0DnWmRW5+oOig8M1O2goGUSJpnr0OgmFhGTBrLiv
jflPAz0Rt6W7guZNY32urR1eyypQdZLZZ2Fn0Ni7exUV0pGn/cAndssd5dLn9X9cgHzMmk5kKKOF
v7TJ6FlnIylSeJeTTYvrCg1wlQBzlaRlx1q6fEIgPXqr+UePcDo6k+4drLWnk766IuSgmX0NE6Lu
3FaRTSZNkRAXaSFdV+oLtEIzGORah9ao+Z7GIpxXafBSj0GCITcZwMUM+gwoRVFxzxJgVufZx1QR
A+6ujY+gFeG+1r0albD9fuGW4EqdyDQsMFrk2dkBbCEqnbQZAyNR3p2lCHCSjBdZSr7D2v3GCAwU
W2uXw+R417auuOS67POUX5GbCZW45LIOatUfOlxW5Tq8yI3u+kyDy8wTx0cDPzG1nENDmW/+XMBO
W/ayasOC3l0RwSiKcOPVFm7fY8SRj3q3LlcVlhLw7spfe5KHmxRNVOH9VJmCXKRitFrxtdipof+9
V3pi7rtxxq24PckEDky1DtUh1UqQCSx92TGt9sZ6uZ9djWnwUKGLss2rOaO/aOwf8PbLm7z5KzcG
mdKcx/2a62RadwCP6lG8JRajW4/Ng5PIunRaxm5bWlOwqoRqEulKs7Yj3NCTSaRVRIY1zbSvEsX2
h2bIYrZALwLDD6JwsQHUZWrPHbJDD+cC7cLpkAOgTyflboE1TaDFxJXeavDqZmXcriy1FmqeT8T0
aVAFsi4mX7Kru7jsSEe2ciJj1zF5xNX30dPB5OnPSpCk1XMNzWlXkMLtqvOb1SrvtUhfqq5hQ6YN
7HcJnaABSuRNkSo888F26IeLpXgvnKmODVc4x6ZujYPlZLlvqj0h0MY4h3YtIcdM2ZsElSqluhEr
TUyDzSoK2rYCkFMA1s7r7EnlrRMzV1L0YltAm/uMnyAWQ0IqQmKEwyq+6w4IoGtRH8ExKwNAAjnv
AdsCt30sccZj1o5YEPTbz4XfHqtTdyiU8a5vhfpgCgagZU9Idi4jF42IPxrZEZNK9bFZu/rC04TY
y7YRzJV+r5MucZ9uMhYaQt6ba0vdth8zY8xTIQgMExAh+kScu9o53m4yuO5IiJVe7z0vMdfKmi1M
D0kQemC77/yONaQNm46V+0ltCPku9LHEuORx1HgQ5PNDJ6c2BhjtyRfhzLqfUuP7W5fcSdFch6kf
ApxLx66HxpgyhuppcGF6v0yWenU2E6tlhhDBBrlJ/WaJ5qCsPw3ltM8InFBV1/pSpdWEqgqZrB/m
OOs6cSpwf29iUi89EVe21p4Umf24AGH+9Sbl+iKdO/LKfbBl1rLgFpzw7qc6pcxcpOGMeH1nIXHD
mKj9E2aJEHCxGL13wqc8zdldmn9rDmTNJfJIGWn1jUBdfKLZFUVx7ggt/lHbHDSC0v6AYWX0srq+
Y9RtYI8WzE+/RN1UOska6pW3BW3uQP3s7FfrJrZPLe6FG9gGo/XiKq2ZpyfTzlQVUkORZW7irVXS
521QSWJnX3Mb7hQIv2dUQCSP6INI+Bi855zlMBv1q9YWD/N0M+LXTh6MtdnFZGDX20yerkJOu2c+
uRpdarshctnjwJ8m4xa13IdjS5AuaZMaXXGD0YNnnDLzsJRLe14Voi1yPO2Im285HYyKBp2HUDc3
9CLeatf9BUNBIm07VTF8Kzwqw+sMNorNEV1RqalIYF2btstYhSQCd1gfrNM6tFDd69Gjg48g2Faw
eLWQi6yv7mbil4Pz1Kn2tR2IFPTQP/p2J9J7st9/01Ht7rchPzqN97HQ6/czBxzdih1tSbaXcthI
1q0FLSs2Ly2t6HXU7ptAexhUkAnZwMazJmuoiJqI8a0MB2hOD20TeasqD9KhjTEYM5za5NLf+scj
owweZo2pn+O8NnqCHUyGQ+ZCuIubxWNvzRwavKVc3f7cbLzVzBnqEkyhcjPtaAyd0lCfzCpn+JMn
34NnvU1u4UVVxm0NyDeAC1z7SlLvnAFWRum4QKuSUkRkmD+ZWRYI2X9M7S2qxZqNQG/br4IHGeq3
hSxdxGT50MVuQxyG29VVsDla6g8jn1zhUI9O7kTd2lXxaLclWjCDLHFZUO4NxJtUoiWBMUPq05cu
JchQ/VsGbpFjgwQBnAUcLXXlkq1PL90yuWGxDA9cnZ2TLovStxP5xrXq0KhUBFxUMIooVcZXLo4Q
FeEgzKeM+D0p+AhNQ72YBSf3TP8DBaDNlckUbgOXKoBY8K4AB7V69Dfido5naMXBIICelPoagfAm
9zjV4DcQyhJ4is3VyITg4ZJskhPQGafmOwk4qL+tJVg2BStD0wx+LfIWIXt+xeTwp3To05Zc0jfI
x8ukVe5+aMe9ZK+BVnRrjlZJ5E424jWHKJxyWR+H/oGhNW1LA6qYzlDMVVfnnwMSiJCQp6YcsoDC
CGFHp7yPbZWFWttyt67XG6oEQEXFtZlKgNmEvu5Vu+chdf/+W5htrx/nfHEYB9oOMdOhFPerTv6t
A/TKbwqUsi0QgqbBaubYJ2dzFT5tU0YTLxfLELKkOmQvqnO3km9AWhSNrHn+rMwshMKxnszaQs+V
fH8k+FuOfWO9zCqnjb6aD7mnPQ6F8j2tmc7+0elhaw3pnYoqUkXGdHJsWw1V42LJXOy8jg7VXNoP
lZwjyxCPvb2llBzGFuIQJTRWOIQxqHxjq86AW1a/CrCde02tjnnlrEDPLD1O8sDMB0rRPickCdva
ZoG7yJMuwk777g4A4qRY5/tqpdk1z0pMggoNnrSIrGyaiRJPnmglc4XRWO0jEVdaRyFvFBSpUnmy
W48VMOZXwekTWtbYRPryydOafUV330ptHYKuhE47TJdKdW8Kxzas7NEf5nmvVsNFLcqL545gaFaf
64rjr5YkANUtjciAh9s51T7NeBUtSduV/glHVX5eZ+5otxM8nlclNhNtDCapYUyilPUhOr4Mspjj
yjw5nrxWPXWnYt+uiKKAVSLZRLnRcwYHRW7tN06OXVogWE9pxoW9ektr0vHKqbVCwLi92L5Tbrpv
mcQWIrQNN8dST25ah1tuL+G4QfexAGUyIM3ezc1wg6q03x2TOth1infVKrdIl/UBM5B+6UgCuph0
A22ZXcgCzsE4tBaavcH+E3BB9ZrO46gvEaXOEhrSfU4prAcbT6qwqnNXlddCpRGz4WVVjQVWo9Ci
gcCDptsS5BQpDYq+qGOvmRloKh8ltP9gnfBvnYwczNEoW5eWMZKgVV3Cjr3VWPo4Uc9WambYOFQ+
1gqEquwEqQSTfGTqyp10mr6tYrX8rKmi0nSrsOf1ChS9xgg4RvPQXgvLIzOdJMOQ2ebQ3DpKxYpU
zrtWabcbhblDdfyRZ1kX9LPyU3l5lOqGQxDtWsaWRu0i1DbKhvrbWeXZlTkf6gRB14RkbFribHUt
b2fZrP6U6S9LKm2/6kK3d787oerAJ4fYkxs9zb6Yw4KIoGwEpN+lX96gPlm9ifThZg5omA5zDWJi
YBqCPoNu0tPic+l4t2FliKDWvCVoPdqVs06O1AtiATfKrUWPcJaEhWAhbI4kYmewHupOkNJ7q0MS
gPJVfTYL7ytbuiImFYzKkL3CZZ0F1mKM8I6ye6exmSgkI8sPV4sjytJPUg3BgbWEk5V4odC736Ry
7hdyjAttWPlCy2tbg64yNsA909TSWa8ELCS6Okl3o77yZ2FJO3Uah3FvO+2n6c10NohERQjNZdxy
c0kj+6mavL9RFeluNsewH0Z22151g6QpwUSwLjYMflGhOjdU8MwC1AqokwZ5Gl09mCicp7AbzC5S
b62f3JrP9myxAmZ5HQV9Ptv9ZQbIrbh55hZdwrfdBiiGVPK100VCcS5LpvmkUed+Yvbflgn3qnaW
/YoBu58BGE+bHecaMxQ6OLF0PS5XOIYH1Wa7WnJcHskjefZ5rGvu/ZhU1nUSXNjhzRedftBtwQ67
QmQqJZBY72+WsLMTtfkd4QYd7Eo1efwjA3ndeJ5k+Wi0RX/f3ZYZFf/OFubvsFX1TplfWiPTAdQW
RrhJLKi2M+0Ma/0RyVZxxVhfK30bQiXd//etVYmgzlAiIB3Izh2qPtDDeqwJcdZ+k1ELvLaOtBtj
O6mDimYfaDGVoANJH5KXUXAmZMCWjOdmmqKWSsO+rugAUiinEDnU0JawipLLvB3T5V8xcDdK/OSN
lkHzlRb/Jpagm/yq6+KbjvuoOx9O8Tepa7AOJxaLXqq++uZWZ1N2JHZ3/NvtkJiggBOqqjt1/dJM
JifE0sI0ReoGWXR+z+h+lpoXl4N+sLgKF7qKyGCgkfKBoNFsATlDdGKWbubiX58ecOGo5w6FsFy/
SdcyUMg4Dx7U+UNWRrqen3Suu7PqeKGcOUS1ShwFbzS4BziujvJqdsNjsQoso6uCJkLzi4oSl9O1
CC1qsGLrzuqUP44UqabFSklRnZdy+aj06m3qI29qEDYllIO1/T0VKSr+Ok7FELR9/2laVbAYYIin
dTnwAxRr+hY4Mv8yaIkTq/QK4osSsKhU2phQNu9rIu3GJD21QisCpksXN7eMSNfUb93tCE4iNBwA
ExMI/VAuSKm7eG0YtHXFzkypwgnYZhiJ/1wS41PN9w6mFU7FHemNJA8b3atzi7QbhQI++GUopyVS
p2Ox5vulSw+co39N6iCm9PAIeoeNu9itoJf/5kE9KGUOlkwYPs+89uEp0B0AfabMcZ59bWu5t4aV
QtZe37bqJbMR6dBgHRTBJyjHOOSGG0KYDzVdgTCb+rVn+0WLxw53oj+4um9TgOAoakuTvComekii
kNrFTfNCFQLYufRCxWDcUit4trpQr0V4swfVNE+5CeTvCpNEkdLTxOuV9vQYXZn6jZZH/0U+9eWC
dGa6mF3+SJNmgUt+M6dsixoMhvHibPbTLaZ9pPHbVLgKdDzD9uSDcObV4s/axzR5J0jcH4DJVm0S
9h0uvWqoYmIRdrOu0q7Nrz0Q7aYvPrOdViP/+qFPa5JSqHIIufEojBezcWLNqY9FV0YNnSywLbzf
ekjv78WZvwy6aHQBJFMD53sxmXjBlM/VJsg0psm9G69bf5t38lF5VtSk/ZtJS9CmV+V1P3py0kyy
h7rqSCFmYp4rjTHxwaj4WttjmuY/GR25m8DmlXZg7WXnnbSFOByr6B+Vm5Pf2oIhG4E024Gsx8fU
6va4pmlQdRS5sWFidPYABb+r+EcD7cPp/SVzY+GdS+IZtPluY6belNax7qnX9H8ZKdwqCM1F3qv1
u+s8F3YeAUzRCTxaZ/tp9LB48Vx1DqG1xF3LfbStcIgaD/Niaz4P66u6dUxljwI2gevmV30wG2ev
76zIHU+a2mkntxPsKTTyibYqIzIttnJ7HJIjFmddWQPN6WlPMIgIRnIme0d5rprfbJw7Ol/2h7Na
1PjNfIeosPJ10U/3tTs8gkW/NtSyXBErKPJuBtVCIElTnMfa8t4KptVscSSsJ9BlC8NlZTKIG83Y
4doxyS/dgCBh01UwBeQhsVMRj95KQqqFnvWP46zYOfQJad4EWnJpzgZPneewnDaR0u2zvrc1RChV
VtdepPAVt4QRB9qqwKFpvWFMLPIwZ+bKJNis6zFgUhkYlA/BSmczOk/pVUk/yG6mkPEXZ3jLOPrA
bOufyXAWeElJm1ps0OG80T2TRewH4Ww8z8oJO/6GDnhHiW6V4KTeBjuGX2YtdyOWWxE3Kk79fj+y
m9ajn6bnSjl2kr6O5BqTc+LrSRYAsx9uKlc2P3NffTLxsXhNjLj3DigjZZfDt10OvblnSKa5bxjx
V2XXwsEenpUMfeorJHdbye5QFpLGQecx3yvtmY/WSXiG9rwQXD4MF9PsT17Qs70nTBybjPVkIQJt
I2J6/zqdaOo8vsGs9fpfpZxVMju83oBW9WCM4xgrs3imWgtl+qvA/y21D0//6/UVKkmoWoEwLb9c
9ppy7O3TrLRvat7HQ40d/tLQ8F/58vO0oCK9TZAYoqcp+xasapDuW7S0/dNWVl+FiNbqhSN42GFF
luNOc5/K6mVIz5Oexx23zm+0QcAUo5GSdR4fvOZNMMbYCHcp+VGNKXnRko6igob2dly8L8p0rHWB
OnLoyFezMF+7WTzQOQ/MzomGhUtOeSCqjy5UXtKWAnntZQcHpkRCJfKwOQzzsSUU7LoWVMxq9F/7
P8a8VfFk6tecgNc0nq0ftixEq9ntxjuy2Zb0lUZ2wQ8PZsA1rUKzpbAuqvqnr/QvkTJRHcvCPfSW
+Ma0FgnTvFTecRbz2VpetJ3PxeCDX3zTn4/3yvO9eX3VLpV/+79+Nn3fOc1Bee/7TIvuMVEeumiI
h7iLtp0Ik73pYw7xjdPret7p1y5KYn955H/8Yj7932/5lSnRq/6kP/33r/ztcae+75rX3+b1oXl9
rF4P/n+/+3Wf+KNf4xFSx+P//y55sn84lJIf4lTJ4u2/6ukiGV8j/Si/UoX52qDY4t7DEuv0nrmT
60AXtJErXTZw2rb1pNi3ivbI/ZAY2dEJZU5WoqeiUdQwpAur3yfUHQg8w2p1Xobh5tCpwmKzQURN
ezYUXzEuYMMKZ6bdwxLayodS1gCgk4D0DlQj3+KdKe4mMKG09Cq4vGpaYK/NgTi9sBIv+Npr9eqS
mDPUz0pJkUy0COMCM3l3wczZpHu0Khp/Nlt1wrdEoM+1bCFvq4ydqT2MDGNzFjjmu1dfDXzrGd8r
0oCBFMASz6kzPyIWBpojvUOp/qutn8UF6E8/o/tXiIfGfPJq+gn0JE0nCyTfchUNU5RmoPq4zF2c
7t/CV1UUxtKhKZ4yOma1moVwbG16hU5UOJfeezcaeUc/J9diMH8jINgpZr6bp598b1zJzAWgz8vQ
fmJGONljSB4K+E4Lk08aijQEzvlITqOAfCB9NY3ydCfFBWDawN4PU0yPGufocNdzfGKFBnuP62UY
9nXGAyOdiOZDPDDKHySRHEFGmAay6AKZaE1YMD3nSX/MiSSQTnNxlZe5QSlD6PKfpdzlxzTKsocZ
mJLBDuYnWFrQVFUNKoH8aS6ulgfFdH3XMnNPey9RNSxDW7wxB0YdjxIg0tI+6tWfVWboFsjRURtu
uWN6vX0XdE/XrPmUk+BAnd8RVcReS/Muaf9ht4vG0gx68e0oU4jqiCbhPt3q5250X9vZ2iueva9X
cUpb49LqIQ0YkHlVmKQyGnlMU9P+6boYg7RaI9q7UTdqkXPrXAExzPnnhgtK1W5Bp97iaeZrkWU7
70O26QkLH1zdY8lc31qee3I6b3rh9qzSx1fm2sfsRTwWrfzCzgK1vk9X7Z1JVK3Pj5a0LhiAKS4U
71jI+VFVkldt2y+Djp3B5q12n/Piua/cWLIT9Uvxycji3FsPmsEU60FHlSS2F9G9SSzS/RnpypA1
L4144MV0OHkNGSZad6URQKCIsBEn4AmqSbTmPs1EMVC6hg7wnfNe3uQrx2zlN+YuL4xghrDr6Hzd
Nyc9pM2TKR/EWXeOHvM48qTfjbLZ05I4bqclKYMFWU8/vS9p7hP47s9LxL1b785UFkX30CjXbL6f
CMGuc17GUMt/uQJO2U5oImjZP0itbjc94u4+Luyo+d6RCKdOgHcLWsGtdaq7Y/KPHpGSH3NNIOvb
98tBowbQXcJ9UBl22VNgLkTVSNwR7slIaIvWOCp4H83j3NihbJ5UvyZTcuFeuWIeV9mjfyc++0w8
9yvOg/nd4gDtSnyulxUni9yN6hSU3lF1Tj2nP912SLdPuJPJRfMn7atVaUzcwT/WPq2sDu3kiyyY
hTTu5W8x7ooq9MAJZYg8jyNHd08HCeGZPAgab4YbVfZt0XskFRndj5k/mmRQTGJvuqjXDz16CGXv
MoPLYa24sT3+le4Ts0m/Sq/m8mePV/cuqc5wJnPlbNDZsnF6pHflfOTqTjZM5FKic3sZzDt1wh15
dyN92jHb49b+FeoHYadaGqOV2t1KFF8CH+mR1zc+l9nXUE5MKu1difieGJiaO5SDGf2vbT60Ktp0
dt0ltqnuWC9EbYz06MhJcrH6IPtLDC1Ok5jHzMpOjHvB1LMcDsxicmYgnXff5kqY4pLJkSs9tLBK
+Us6Ykofp3YuY1g2wK/DiudrHtd0DR3YIzj3KQ6TUKcbat5gn9HEHGFVQ2c6M/vNLQr4RPWr/NS5
3M1SgHFQIQO33Tfjh74C0NyV9sHgMQxxbhLghC34xbQiXpWMgc6cHXhls/FHKzNycOLV2htIF3AX
aJiGWWTNtjMH0oi/YEQr2m5cQppqgp+2MOLB2ncNWEGEotPtqQKnhsi90wFAf67joeq+JBqiajdD
3yVordzubvv9BlELrc9Ocqkd7VfNY7oSJcRA5aROoUayd/ycUsaO++beNMsLN9Gf+banJhdHP9XK
GNnjvrSfW8XxZxIOdGaPzlk0F7PfzfI0p79O8VB7F63c8UY4LoypKFFuX9ibzvydbtnXfcSPrREB
1YwvS/FjSSrRvT37+o3R828rfkamJCLW3DBFeWKwSYdzFf33/KAPsNCLfkHl5zH5vKBJCJSFSq84
STXcykhhNCJN8jQwpM2sfM6dXdfwOZJbEfO4W2532FLEEM9Zilpmt20EHLDo46o6cH/VrYOWHeV4
Z3oxLVH9bXU/6uk6ysdshTsQdORRYSWmY0OvI962t3z9bgoc1afb2Ny1UEfgcEz21YhWG9mOg+Qg
W2cs7Ew1FRsM9W+j3wszbjhANzp4/SN/G79goTxO2vNgnibvbltWuae4gpKqBeaJrj4QTmKR+Bke
XZIRl6O2wO8h4qgI+OzXRt+R5eKmu77dcb2GVyJ465Ft1A+MwMfpHgqK193VM8Cfa86jXC65QzjS
Tg57rrCFnkYjszv2yVb5sp5RL9bLn7rhFT97OKQU4GOpFlBh1O7jmGNIB2RxU0feZ7S5K0RRysUo
/nTnxPqh2Bprqhw+jA0Y+X5yjpW416fXud2V42GoPxzxQ0QWcWU8Mde7jMRF0TKc7mXyjBKAJTzY
H7M8ZLe2TRnMZPFsn5128CbGBpbul+m/dQ4M5wEB3ji8aBrTnd1mv64DyeJTyGvjdgddxp6+K1iW
nXkEGEQSYcutjDKHneU2pQ8M9YCTUOctF+JdOUFswdNmo3+/gWn26rgfHmjeB+kIVGi3ZKdtwRAU
2du3Sik5Pi35aWoaPzOoki4Fd/WqvrI0+OhBHtTJIR8ufX3lRxU99lgKaq9gINP7XkFU97lprhoN
ZRiAcEEoZqh019eF5vR6O5to0hX8Me3+UB9yxMFkhNW+S7Tif3uKMAMqvqKPocPUhBzVYLH5TyTz
Kj5WZHy93404V//H3nksV65kWfZfatxIg3A4HIOa8GpNTQYnMDKCAa01vr6XR1dV58tsy+qe9+CF
xaMFL3AhXJyz917rOqX68eAvOD53EnshiomD0Z7DEJNLtyuqe/h5lbetyif9NeQ2VftuNI7F2K+S
6N0vn7r+ZxQ95GO+z8nP9SJSKw42++ZeRNyA9ykKz25/9vIng9NVKcT1Eys6wrz8B8M9VQsD99Nk
Hnj5pprUzOdi+Eqq7y54qkz2t2swe31/jFvUU1+sZfLmGcJQGcA/bh50dcU075X725aPRfbW9F+9
arc2G38t4BPyZ0ItLJxPnr1ji9WydUeiKR5azlAdlHPuO/I8H2T3Ll0WOGxhDDZS5ASdA8bwUn4G
+QMyzo784klSfc3cvTuznlZs+IcfljAngrS6bTKjin5rBHHHVrMpixN/+t4mGjchHapsl/s/c/NN
BBC/uJT3UUJjHjCe3gMwnIUGCtnvZsFDYGTbeDYYwOMNXV4KN+gG1c+RbiWXoGEP0mIPyBUta+oD
lAdPpfezc54tFoCO6ZwT3+TLonIM2g15jnTDW4E2uc/nTcaEr9RX0X15OLTn5iEPdhaov7I/JcVb
mn8M+ROvbsjtT3uXtIBtHnvbPJmf3JyKpNt3PwbVENKs+y3hqalwfNATtyq1zafw57KJe5pG1W9H
vdvNjyn9HpZPnhfmT4iCq9KWK1PZ+z6wSQJCPNsn68HHD/CRuBRLvY7N8bA1Wa226UsaP8buI3ei
o/hs8HoAWFKMiyNl2uzgRijSCRZNspXw17OIkV7sWCLGuUPF47kabyguVh1a9yghj2iboFs3gy9O
rSCE4LiktEn2VfmrtYtD4jybTB5DduycI8aEixmeVIovmyiZt7FHbNHHKxIr9c6Ny1XsZDRsk2i6
Y9yU5Buz5xo3zGOevKeJ2jIjZvva+OogRfh437PjSI9CTaeSvpkP9jPfeOWbHE5+9TNHph5Hj/74
YSF3Mf3PBTe0p5687lMUP5T4pdeeM+suEKqrAqitTZpbL16FmtYGZ0WGkJfRe2ySbG/Z9QbCxRb5
zrpmH2EtYo0L/sHtkGvG5m5QzHCEOj8hbds2yUQKJqOBQ/U4oTWNpnTXIbtLioC8uKyB3ohubHZw
8PjoKxPqZQPtPY9ts0lR0UPrIvC4ZLPCe20e4BkfArY9WTgwVKrvQb7H9FVJcIPJhlIo8OQpxmcC
dFKzBdm1dN5zMLvuxl36T6NxNkl4qdixWKjKArJxRe3uW6vaiewxp4A5hpQchrea7qbV8/rK6dZb
3k5F7aroPqeapao5HAvzOWjIyMEjj8WAkxl5TcK7Mn8M/VcDPm7KZHWQ4mGiZv3DQBFpBtDjfYfU
pODWu6wV5OR/mjbxrnX4G/flW+48lTHUAB0aL1a4RigbMDsAbYk/RoqGs2jv4rxdl6PN2n9Zg/ug
XMzbBreFCdmwXmx8hiWhGekqmc+KHto+mhHv0G5CZ2RlB5MN2T7L34daRbAlcjqUZ5tKTZoQJ/EM
gIDsMxxJyzkyvmTXZneJRxkgidkkxStJTFWwJxt9KvcRJJpka4bbadiNI44c9gBTt+3ZmtjVyHZt
yt6renoPQ/sifjj1m2tHvDPSZ18Og1B4BtKBS+Vat5zmWzF9OCyDAvuXlF+zt8tkvxrLl7z58Pr7
Xm1ckCLGPB5dQu3Z7SYIp2hI+0FVnbE9IBctUZGjrrj3HcTJGdZSGvQ0MceCf2ndKpst+8i03X4y
i9WPI43JIU7WdbNKTKbFRgzrKTJYdozZrV73xtfMepJaKFDOO2XcWMlWkp3imoFO9jy2h5lxVg5I
CFZUEKbmNMi1k637dUIdV1EVqOjF+kihe4ErYONMt7hZV+YNWUgGDea357cbZ3hg4YDwgTgyiNoJ
QDD/q7EOtXx1x5dJUX3YTBlbDoqIzcMI/pqVqeMcGQIA4ZF5TliealCC4Rpr2uDWFM5jliTtJjXG
Q5ce8nDXhxvK6hO2oju3IW6rjB+j3PpOURwWabSTPzEHfpbp+NhOp9S/CwAEQpd22PKnfrvufR8B
QO4e7ZSIAR0LC2LWerRD4iXQO1vmo+VjRZ9nuNeY03Zhbb8iod93uvZLiT8fzlRuFxt7MD2Uu9B/
bxsO2sQ/g3pmgEVMVRr0KTz2cRBzusDXaanYtb6JvWITmA6nNOR++b1P3oN8QVQk7vPsZBPQaoak
bRG1Rq4YAn3SUYezP9nUgtunPF0+rSQxL4ad1I+EgIDG2FexQWAnakuhclT/DpDoVrH+L8Qhr5Pf
VV+jEyTrYe3l9YNjJAtqBE6+CeF/h4mRb20HE89YR2vbHump5RWGPLJiOsJT1jFSJ9r0dCLr0BEA
LizKv4LSWjOZW/r4zcaI5YOry8K15xnH1LU5Ro/2NGTaY5K5I2WY8Ji53ucuA7nXzT9E4iCjzniU
IJlY28F67wOLQbJtg2ffvS7+XJEWn+4r+kss9pL0PUrFLpoNb1MF47hCPScOYHF+B7XRPRTU1ekr
sGew8mtbWNkugsW8EaYgNcW0UZe01WowrOrFE8ZHa5nGBSHGsVwW96m4xkad/Rj8TBx8CnRrJ1qY
AY0uuKIoQU1XT7/nUTySYBQ8Le58GhLUU1OxdO+WdCj2RBv0as1hmV4CnqE30dnGxiuWzeJV+S4Z
cjKf9eQMj2EhNcR8JKLg4JHp9NGLZpN7NkLzmLXqXNM66jtaiU5xgyI8Q6Z8G4o2o35I2XTxxfSd
zyNUnGp5Q1MGpQCgc+JX4jJni3dbAroYdEvrzyxmKRFajXrIjG4rI3M+WXFV3SnKYG91icFrtAX9
jZF0CCRv3U50qf2Yo4LuR9vbiErWd0HG/BLW3g043lag3ENDgzSh6K3xK+ia15CwiU06jf2aNCwa
OSmcxgjfXY/Il3eBBXeYRqw+Y/+9CAibM4u5R1wZy3UdUayRWXNoFnKjcuKE6RyVaCuH6DHrsdM6
PhmVVk+2ioJ0dehMZrKij9OXaU4/BSLjc0/KPwPagAg2jHwIqZ+069I3h90+Pt/dKNuGznbSbZIg
hyo8AaMUSJGJ4RbJJ51V9LmdMFmvfbY+8YBwxfSj7YI1cVwom6aLisSGUIL0GhcE4nqX2kUb++bK
auZbNupqhw8LjGvHdxnV2l9659nxhLhDddZcOmF06whzRa7US+Si3xiVh/XWtFFdmOElxjV0zzML
tdPpF1YHLD0igoCcwdLxgIm/I8kHOUIRTZc8tg+B38wQYoxEtyjx6ngRGkjbwK3stv1w8qb8CHgY
aVp+wztWkH8XLAfhtDVVQIbTxjAU2dJxeyAo9uj5RNThu6svo/7D9YVmraotaq5NmWaWJgt7JruG
sboCZZhkZl0X/UfYqegYOemDEfT2rQT+iK2jwXOtKil5RvlhOjc4Fers2lqeLtr11EQ9q7lZLZFc
QfTSKPQr1ETCFh4AuTxS3f78Dzsw766pinjreTnF0KCuOpiWLPVa3xs2Zt1AAfNme5O1ClioUzvr
Con1XRMRBCY5/LnSfzPJp9qlC0mMs+PSPZYEjXZ+NN3CsAiOcxdxwUS9CSpyLpqcEmTTZ98d5UGH
nKgNs6bcWjlLzmpo975Tl5usFvupQTTVioyUFzdg72elL8I3XDwmjb1Gbb2lOGO+JD37EDET24+j
BIFKesvxhXpOpk5x2XwFI/U2mcWvWKMfBophdSEaBkm1q4eB0Tfzy22lKKNH9VJdJTzyiJVRiHNk
GzuTfZRhjUwmTh/TzDBIAWtQhUR+empd+eCwvb1khvUKOSc8NyVR31iRbyFNnd6mllFphLM7uYot
fXTMvKp4X+oEp7Gv8x8S+cMQs1r5ZpCs44zWpohoA+IgRzBYxf6R1L18DZGAcypiHxBllFPkAcMO
/ICSTOZ6m2AunkJXfvT+pDDVkZBhDT28u/Km+rjc2qE53Ho7fZ5NcYLNVp0NvweL00MwL/Nl2s51
1G+smZxPREy3HEHSahqoHdS4n7eR2z/70dBCKo6KvZLxi0TAS1zY/Inh1X0QWYutIGqqY5Y5B2Ua
yVkYbFErj42d1eLNZ2XMG2+14lpJozhVQu3MZRzJqTMffI/ZF0k+El3HFTS4a39rxOyq+9pwdoDg
KXZmkK+pym1yWdv72irqiz/JdRDjSGwcolxcHM4tjopVNXvWpmiiaod34CLKz7CLgzMh3Mu6i9gI
nxProa2UPLax811IHOFEKxMYyJvXm2rYeewuCiCDL3YsPsQSgX3xvFtXla+Q1j9qJAaEiNJrRTJJ
Yd8jpqgM+3rVquyjjSb8MKHZbxbLo6jpf5mdKdc5qdWHaAwP3hQ91kUpb12Yj/Td5r3qKN3ahN1T
DoDkw6RuWLHHZreQBLX0z9g5uTMJjc/Z99jTtFW0d5wx3VLYZmkvE7k1kXofE7s/1UOnmCmdn9Zs
OzvDKlj1ySUlSwWedYArpB79I6Q1GgMTHR49FLlW1FK/QtxJBPBvmos9GWV0+CtJwIzjNe/DHHg3
Q7nMPiOkv1ptTRb1B6Sc6QrVTWsHwxF3sL/OXUuQr9OH9/gD7/R/Ve1U903th5SjrcvEJoeYIPe3
H1OLb6SM6RiRHF8h0UZhpXsktTbANdJ7RpXz6ZZ8PDWmZRv7ymQDMNSrviK1ko6Dg6cC0DuBr2tV
B/CnbYJbXYfG29gBZ1lM/Ngx5gOwBcm6iWNsHMkkjzOl84BjD6SbsXBId2lF986jvaeS0V2L2bI3
jqh3jM3WNulD3AyrcqKbSl44SXd5hdTPqyug1B3rNZk+O4VO3R/QhZnZm+mn9SlJwBzqty7xIT9U
U1s+xgdabczZC7zA1N8P5QLq1SSGxqT4EZrTvoomLm0UVNtuUBklLJq+JELma2L6or3r0oZLY2Wz
vMuSjWXkPxagBZh3x4PlWgZw+kju8LEU67JXNOw709wXpn9O7UwbHvCp4txVO9oJcmP0F2eYmRWt
Amk7h9yJAlCVQMe8iUjjD+xpPqQ+82bvsKhKzAH4QktHIoh+14t0bkYetGdsAHKb5yabcBm5UBvE
KnSn9OwSuDaxhWebHlAgiXgT6noL/pSusUyIVg3dfS6odg5j9YONeHeatKoSndktkoWPzTQnE0or
k9zRhEjC0IlxSMV9sCpSCYmoLL7QlDZsIn0MrwzKdjZcO58QukDm6KKf09gw9nAv6fdK9BiQoGFd
HrMo+/K8ormlA2tswyDhV2FhWc2p8VyaVUQFmfidrvhyfeS3TrU0qzob5HZir2OlLjFBBopuTKzl
oW3cxyWoSJYKf8i+hg6Vhd2GQWrYu4CsN2in8e07wXo0vfkpwYNaDkl7qE0KK3OLvC2xmV7+3Nim
diAhiBKPP7ClEcHHhDZnbILmEIoy2iYhtgi7G3RocooY1q/bDa0ZdzXZY7Pqkvp1FG9FZj+4fDD9
/QTNcFedw89Il0vTivjnOEUhOMkC03dlDZs20A66AaRpODXetvH6n4TruhvZErMRaAVrw2CWpBNs
INLT7jse/UGq7qa69twv5SN79RB+XfmII8zYaeFpmFftyUF03En3IQmWq43LxitptTUWb+GEcYCu
EdEHnltso8xJV/AxyQPrCeJiP/zNttzYKQNzo4Ex5UDWQ59ZyGg6uZYp+z+asvFqHOe9Fc/fM2wK
clFDHnLDQaiK3DVcVHXntSh/ilBIJiD70pTtO+3hvcrpAE76zvn+8jNHW7ku6JWtTRkQaldMlH5U
Ne2ykn6hTlvISTVI2/jokzDD8LULBwCXrnYzxhm9NLt19k1gkOWNqMgeCiQynT/QumYE9svh1Wuz
iXI5ngbHzr5L2T9FOf4LoG3xNTCK6M6d5bbvxO84Ke491qeHnFptn0dIhwx8523LUldZV1UOzLbw
y0lPpEg0xwXDXsUoPxc7jGmoNRBkn9jbBQlqDFxzzIqsulaCh4K+PhDVEH9VGNUfpdnzDmF6DSaH
WjvXOJVhvg8Ru11c5oY/q+swFaBhw99lbljneIzaC1nWiUP4Rej3BKIy6sZEsRwjvZK0QrHFOaKc
O9ScdN89gWOPgRirxW837nduyUyU6m9sT0NymGWMrQF6SmpZz3W4tx3OkzRfbFU6QB+IymYg8Ff5
LmBO/46hLYKVmZMQQcn1zweL1sf/YSoseHPU7Xzf2Zju7D5bRrxn7jO3hD8jFnec5KGvlwn6jvXZ
KNx1vPLxPh+5EgkFbTqgH9h8cUVJ1MsVzZZSkgMys0bdLEEaokSwbiYCpz1xmz8DbzG5eAa2gsDY
dXpK9wW7YhzbhOAlpEIIkaKkCqaVZ4ao+DOWTA6mdDcsaiYl4zVyqq866Fm0OTkFUyFOs0a41XCK
++GcR9XHUI3LgQfFAWIR0uYNzoK4snXuR9jHejtbxU3r0pgXYm1a6tst5te5cjiych5SyCxtVqC0
TPxvryKHR1KdujoxfSBlzzun8Ms7WJhMq7mi9l435GvQkEoDGrrUiGr2gTmvCvq0EqxHjSVtS3fp
0e/QFyvxOc6GvBS1+pLLV9iqZ9NxERGQVeI07GXiUj76QS02aS4/rXQrRypDrWmI7ZR3z0L29Ncb
bDUFbgpyjMlkcut+Z1TXxonZc2EeTX3vVzu7PLxG4+7SnOpDX/gJeUC4hUiiqAyTzHATbSU1SboQ
1a62UAsuZnMqA1asQdFjK6CsslTdkzWimEPGSftOfCrb+W3hApCO8Ukpt9sWpPh4U8caGtXuvQmC
bgt18IczVFoqY+/H1gnB9EA5tOtk31Jcvyu066rv1UswWIrFmP1zIiFq3ZrI0eBDTCQFrYOGfzgt
4j0bKzCuqfzEO8CKxdImKXWslo6s+F5cDIsL0YEL8ZI2Oi2kUhIi42zUgt0xjbGJJOgmm6BC8VRG
v7LRxkUyYptLuogAiwVHVrfcCjbU1sIXwR9qrtvC2FoZaUV95w53goWvyisiCfAqOyUhVlFUs1zA
3hflYbqpCpRCrSOobOfiEqfuqnOx9TSNvPZs/u8yae4CoHe7pFG7LBn2QRqxqiwUOyiBc4e1yh2J
eDrxn+SpgvSFMH/IpYv8Qt5bqpuxyWjnWDnjWEnTjqGo3hVF/LNV8Ydw/VXUO1S8YlJN/PSFJAat
OatW6KZ1oYIAgTzUC8tmO7TOZ9jY7wn95T4RL0ZQpevEioN1hXPSnvh6LQaYu9GaWi6W9RaJhtAr
KmjpoqIXgVan/56cLF+rmPzJOprlGiXt2ELLjU1tfiCmZu2Z5lMbfya9Ma87lgd3VckIUdTmR+0H
ERutF8mieOUH3B/HJ2tlksM59jtz3dUqp9I7/1ad+4a/RLF8xnljduGN7RdkZ7tF3IxYe+4RH/cH
Lw/CbdWF0L/d4mPxCPZmT3N1bKIlYlR1RKH5P7P6d5DM88bW0HJuTogUtFiPrugOnV/+CUG7I532
Z5I36BcW78XEh0gySKwXSEqdA/8H9p8Pcwig+mDItClnbVPzEnY1Sl5glVtXkMMpg+cilDvXy/WS
Eo1kalNvNgOtw652ZWXzcY6xZYP7M1b1p2iwu8gOuq6iuYedDVs9Nu3pvSVIPpuofPsuNOWZJG0s
9GW9PLKzw6hruxbLftQsZsu8txTnVueEzI3pbQzZHCGYFher9gvktjYMayrxqyqi+V++Tdb8/f/D
Bv9vwgYt07ZcV5r/Km/w+bv5LsLws+j/PnLwf//mf6QOms7fpG8J27ccRcCgS6jff6YO2n9zlMsP
hbIEyYLWf6UOun/zHcZ035NkdruW7f1X6KDzN+VZBBF6vhTC81zH/3/JHORzqjKbNdLw17//m4eZ
SnFiQtgCq67t+iQiVj8/H+MibP/936z/Mettod0raxe0bBapqt/xFCMvqzDeIp5/Mbvff3eF/g8h
h9ZfIw71EemY+bYlfSVMScX6r0csFqY8luL2Lgo+7XyKN9ZCxWXxaWO20aAjeyjbNMsxwhqLBcZ6
c4bkCLburS8nTH/sb9c4iItBHG3JCIajyrj7b05Rn8JfL4rvSMcRJr5WKUmD/OspLr0MWRpb9k4M
dn4u/RgMPfZvFmfmnR3P89qPt+DgvHW56Ew8+vjEfOX9eKsn+wFG1epfn88/3yNf2Jbn0jf1lO+o
fzidnrTGoBqQJ1jlyMKrtFimlI9WQJ8Q5+hnyD7kvzmioz/yH66AoCFkK/IwbZ5LfUp/91iAOIyc
lsLArnyt04R1bwlZBVe0VcD1KMYR7fxMoWYZiLnJG1wP1DMrR1d829Jepe7wUPaEqyV1V9+ZtmTs
bhBJqrp9IbCfyJ8gxOFddr9svx6ZvbBtOIC5KB4Ecm0SAmaIAgljSdMh3/7ri2n901dzGVR52E3T
4+kz5T9EbGY5u/d6lPbOTmfCaZv+kOckEPEeMB1SKEZ6xddzLPs5pvKW6x//6zPQB/jLtXV9z/Yc
JVzhKlI+/+EElMXer4rgLuSDiz3Nsz8ihHHYGJt47e9q4X3bdY+s+r8/skVa6l8PrWNFOXWTRTZt
W/MfDm3mtZc5Y8ShvYnpsUMhZ9E3BrBRzrTrkxw3SZ0MJFyQdW6XP+KQ3hlLMPvwry+BJf55GJC2
YLzxlaOvhrT1qf7dE2Y3+Zi4raHvPh7kGXBADvTO8q/KAWMooScSBunR4KsbrFYWMIoRQSHIBhvW
Tgx0YCzv2SXvNcK7QXM/JtZ9bBvtnbbgBhWaHShti1OvLPJGNeohnvLDMBf3mshdmDnhFcZdSgN9
mAhJh9CAEx44DrHCaGX76WIi3xwxwZVcLEjH/0lnXAawYeARp6Q+zd+SNVHUw+TACttpRhEACl8z
dEDQpfkpJmzaAefdXjW++w9yHuKOQXtJb330bzRAGTTJLYQy9offaOR7Gb+yf7qQ5XZfQpNMulNH
+jA1wT/4QNMNHzVOV/Qm4r8jdryTJcAJAcd0YS2pBpAIgkmFW9TiCowQY5O8uC/G7hA91wBwBZiR
OvJINkxPiIm9Ln4VYMGNSJz0L2Owuue1oWBFF5/vkw3kbpOniA/tHE0k4y/PDpIEfTcIPySlnDvX
GacRf7WOXtbJ5QK6RwD1JhXEaRIlrmkU4TKQoOGhyy45OoHKA82VBZSH7sIi873pH2rwQYf5K5DO
tkyKVW1B7XFKMhaM6m4co0s/7x3wG/EkZh7hfMsb1G68fHT2EEltIqmmZjUWzmvr1Dfq7fO6iQh2
bOsy3Bpm/hL05DkQn9XtpqJgce64Ope+QWuL5y7K60OaWqyOZQIB0+S8O4NagXBvGXLXxRKsy+Pu
cbTeSVMcjrYXI83qRLXLDZcUcPZATknKnGWGBqvdulpPs0o3UYlXuxG6ooL2rw0RzyZR8DIXUXho
QwxIQrvukzTbuUtintvO3UYN9qac/F72LAuqndhbR/lz3rvTth1aXFXEB0aiA3878xMslsbgGnuq
ui8oPWyEg64aBH1vSx76AIE2bTeEMCglg8j8VdvuKZ2B1gUY+cFgRy8tYeA3v0qfptnqXyiMxOdx
sI51J9A7qPQ97fN8n/XBiDeizt5nkZh3hmkPwHQKhEaLmx36EUO37LB0zPN9FGFcK0v32S1Q1ppF
fcKpjnVAlONrRPDOvvdxMEBdWQ5W6WHuR5VKYLnbrTqZp8+t7pRbzks7i6PyhvTTnXtCRKWxyUe1
HOjgiNel7Xe1EtN2cJAqSeFta4opjzSCSqPwL6LmeI0c8g9aVRR46ZZjyGWTt9jD9CiK6YaSznz3
rFXVNijfifZ6sQ2BLTaum7XRxM25nkIUT12+r5JyODauAz5kTm8l7um1I7yPtvPSB6e2Pj1LECoX
1fhvJktD+fqnMtOCAr2Msm1UDHjSV6HX39eqPNp2h/vaMKyHbrIQD6P2rcyRzd6wceLYeWob+ewA
7cQPk/aXAqHFTPbdnsAlqIZQjrupqa90xx10gOrQV5NFoCLSb9v9Oea+8WQGxRV8Jcyffmnpbhyi
vCxfiCKc7lwjwOluuo/NAmctIWMNTadbbn0Hb7rp9u99ZpQby5uJTwqyz5wwh1Cp+YkyM2K8oX0h
vT59ArRO2TKgk0jC5b5m+bRKs5pwkpwOlZX0eMXpHVE7ozMAdJhEkQxtfpfdzxOUVuWuygVHESBN
DY6jJ3ZZpDygrDbJklCyvmqyWqFgG/BPot5/GK1yHSYmyivYciDgPDoBC+hq66I/cAQENVXZfdtP
RyLOILd/zVIew84EqRWfaDo06Bv079E0vdc0w6RB/g4HekrR4k75nT5OmQGabJJ7z6biNoMcd8/6
VyZgzMIiOavYW+ML0IVD/Jw2xb1RYRGCJcR9vZTEBwxNs57gWFtMYBIeoz6pDhk8iW67qgwumvFk
YcPBj2/kDPUmR6qqk6bmac5pQhR+abvg1YGoqBrsFVH3HoMhI6yGZGn4VJs7RJbBAx5REKagsJky
Xf+BRhybQTxmKBBKVWw1dahiumwVE0IabXiiVjY4UaJ0aBPh4SVRf2gGkIfzpQPa5oGh1Z9F0Mul
wTPc1sOW+jo+WsgwwXSJKvvGCEB+wotph/sG67Y3QK2YrJM+1MwZkamKbxnqHEgqzWZzS+gHA3QF
kJnmsm0bhHsguTSgXV8jBVRA2OfB8f+w9BbZnILRvEhc04Brv4wquOqY/Ximm8XgT0oXavxhE/v0
qfhELJR/YJyWO1zz3j+67lpCQNGERc0w04CtBLaYPjmMLKkb7DsvfIwnddBXXd8whfM4CuGh9+QU
0JYO3WwTWOTiUqFNRti48zEX8GWSUb/dJzKPLsNIX585usa/uUTJLtQEt1ieovpurPGhMutpigCc
6JOp4HdEDIHwaHhLHmj/V8s5pnAES0B/ToFbqRQkjpe0+XlWDKfYT9K8i5/1E6evfW/n90kBaaD0
D/qWdyO0Twe/CrKsYXHOnWGcGhdcVxucRIUnDu22RANK0YBQZPdcCd6pDgaNVxzbxry1PDzihhMR
Qyz/i9AA64mGrPqQi5yz65o2ynYoazQEglydbWT35YB7VXlbfV31tcxZLul/43j+jTo8C6k/z7OZ
3ROHdJaEbaBVQCpE0x7nDOZFB1u+Zp3Q0dsUSbzSzE89sUdpf9V0Tw0+0qmivt3iPOEygybRGBnQ
Sw9ED51BzMNZvDcMvLn1Jgy7g4gCRiKb9LYGb3j8B5+n0Sw0V07QQPTd71mSdZeYknkLRreAtddV
8qqpSZoDEQKLY+ehKR120D20OHEbDXfM0jubxIGpBXQP1AVQxn0FeqYdXmVIA9TSupYZKjN012i5
p74CqfnkobP3tZbNZAwC5qjBWZojioaLhrZ7lg3ehSgAX48dw3lO5LNPqyhIEvhHv2YWmfrZ0m9f
B45Sv1KU2A1oicJR13xGXA7EPmlGSJrlBWFtkiY8PTi5Q3X2DMC5XO6UnDgqQqdmRLTduyxQUWVP
Atfut7eU2HcQ3pCH1sR78aXEi37NNfKLONOTxKEUnjuRHQLNo8Yiro+jWTRVN1yHaHzQzK19LeJL
0C73+sZqvLxGeaqQ9SxnQRJex9f8j2dSv6pTD0cZ6jfRrKRN2NuoRr4yLvd/BgpQUn++Cs2v2iID
TJ41IolN/V2GzF8v6QzG5lTO+8x7LKPq4jQMybFzkSA7RpkfsvJlcIqL5rpolExt2yc0s/cDf28S
m+g7It6GjcayxGBZrNC8T6CETIuExMPbytOhKY2aIOWH31n8K1A9CSrTQx6O1wHqr4Z5kXt/34MH
6tLrMKqdxjGRinnVxLagltvGnd4izqEVPbVZa60frD9QGr7vBJ23gURkhkhV65N+D5kpCOECKe9B
4abPpee6GgKsmsxLAPNbP8yeZqyBk9Gjw2zQYaaYWMtND+w3ZsejT3t0wYOB5NOXb3KvnTmwYaJT
Kxn9ucUaq6y5gRRCH6ae5W4M+nlGpgmfV4+XjJ8LT7aySPrP3I0eunwounpVroc2A4UxjQDkbcXR
rP4X5JIAxrhKzxJgkn7BIJlc7Ly75j5Ce8NGFBFc7d475J2Cjho+aiaRnk/Mcu+m2R+85ZSZh4jo
L95njqWfKf130UB5kiatUCYkbBA+sYFdztDKgTS4UtNXNNkum9rHrE6R5v96VYt5tQDntEVC089j
2f5Y5ODOZk3uyy/kTDNAQsXT44X+geBxqXkY9WPTZqhTyacsXWAQ3nTtMeaESU2SAjsX4oIcn7Rt
EDIaVhYE3BAGOX2V9Zd2/Wkn5i99f/R8qYd4pL91MV311zZhLEmLWTuEUVZBaQKLiofkMLaX3IZb
J5ngp/RikiMbWteE70aNjyaoujbIwcfmz3LFgAxuyXVq+KehR5VHSdcQ7XVgvtKIO/3U9T4+f4tp
HfxThhFFv4x6ijDZ11UaVzhvm0HuSujlI19KDz51MG0S1FhtrO9adjSJPU7DjFNjFabaa9TeZxVp
W7ysenLRI0LG7laD17rsaphqpwdCxdwR68Vn7neMbY+OqvZp2WzadkJaLs+s8J8HcGgOcY36FdHX
R/C6oNY4z19LPhPW/6R/V0/I+sXQXKQe4F1sBS3QC3r6PpmotNX1xNk740M9VkeX869Ce53zghkm
jUWeOv306bugX8aAyTVBqTGN7G6/WqYMfas0CFEZ0I1mdekO9PsuYV2xSx2vf/BIubWPkKbr5Vrq
3ONQoKW0tbG3kD52386o4/tbznZLf2396uohY9H5HrNud6UXjficsFii67jTg0PRAU2m7T46nzSM
Dxq7pWcap6f05bQghuU5B7OZEUVI9/3QjFBe/ydz59UcN5Ll+6/Sse/ohTc37t6HcqhikaKTofSC
kCgK3nt8+vtLdvc0iSaqdrgvGzETM5LIhMs8efKcvxGboYRZs4bNudNclP434RTpMLGECZR47JZ3
9JchKsScZ3PgZPiexriJaTUQDLZMDc/DeHpOrp7thytYyaR6RnnQC32rSf1mYtkJf1YwbPktUJFD
rLNuwbvrPkdcJm1Q/JHvifH03vgg5mA97OzC2NOZxKNlrU0Y3ckc253kKrXko5Nrl+jS3limkJyW
eT01Dl0RRL9hnQbGWsqPZIF7BzDW4AlTRrJ2cf8koDnHq0SgX/+0cVUG7VIMaZhMFt9GhR8BC/id
lHPwRdnn0fdWzzCYrfFtT278gm9RyzcTDF6d/oZ4sNrgBobhVqwBYc8tQYBPYKUEODCLYSZCrNis
RL7XGsYH8eIlw/ogVjbK5RfiY5hGeOf9qNSQmGKTmTHJazxhK7vakYtR/VKPIrep24euTQ9iVYqk
S/yveGlFCssD2WdsIaGXQaolaRN3LCyidBUFdHIekVXstVQ6irKH+Iekz49TgGUX00f8d4w/AiHf
W0kHr2yfRd2HcMqvGnYhX2+3IZR7rZXB/u2EZ6aojDkFuWsPshVTL9T6rodBvhgy8P5YgznZH6Ze
Nh9IRD0RqsUu1WjrPmkgliQXV7Xd3XPavsAa6VItw3VSZ1sRX2IDpbfhUeS2fVYh+kM3O2YXy+Mb
McVF9iQi7ZBgNwNTu8ZxTWRSImhbnYTrIbuxERJ9Wdli+Zu8AUoSG9w0YEg3YIvkm4qKWFxf2M10
FBu4SAQtTz5S+CObxaGnTjZxgxk0hpWDJd3XYig2Clpdu0r/ErmtXnwQeZnY9DwilkhARDAQO69Y
/iJiJ9tOry+rMb5q0RRgv7dBpanM4Kby75BcRKOMYC22O0BjwtdC8iDrI6chUk+0Tp/PROKFiCdU
SEOFqpR4mR3HzImJJgpszpBtTUoI4oErMOUYBRUD9mKchcS8nCjsJbd9Dg9TsyAMHMTmLbK8v/bQ
JHY+5JyDiya/kBQ4gsk3S38EX7wTxs/imZ8dG/eA5vd55t13E4ktW5lIBZErXKvRDpSAhEM6hwMx
eG2GH0S0Go9S1VyL7E3ktCaaBhDGxTxDBPh5zhl1fJXi4CeMBpXuqwbUV7gDPxv6Fd9zSiliK0h0
i+Nz8bwAK46puU2ipoZbkskjipVH4WUqtliKQVcw6p6TkqGieW59w5dn42C5JKK9J4c3Re7sQeDy
/7Nnl21jsN3cQm+MKPdsI84nEomv+LPISJ5ry//5OPyfv220/rDVesyLsRIi9bM//r+Pecp//q/4
nX/9zLMx199/ugofgS/lv5qTP+U+5R++p0/1/IdejczV/7y7zffm+6s/bJ9bjbftUzXePdVt0vxl
DyZ+8r/7j789/RsNS+ro//nyIn/+sniK//qP3dPPp+p78huNywomWjX+lv/67dh+T77/dgnTq63e
6GMy4F99TOV3y9RMRbY1eneaZfzdx1R+N1VF1mWNTiJ9RHp+f7qnab+rmkq30jYsnc4fLaUXjUxZ
1UzLAQJqUuKjAfnvNDIV+x99FZPmqmJgwmY4sqEr3N7LjsIYqdpY+VPmKlb0YIIqT1FCkhC+iX76
HRjhekgfKFNvh865A/JxHWnRQ1EF97LhbOnxIemaGB5SnsFh1LXQbfLgM0YimzDN0BQYaERExrWW
Bvdqie4NhG44DyUmAcF9yyG+CHDh8PDkUtDnkPF5buvH2IkfaN+6SaJvR6u4Fj+nIkiaU49DbgTh
QuIEbQzJNFHLSR9SAC2OrXwxKuWnGKPQUBYu8wOtYBc6yL1FgciE/SjGEtdtNH/X6O1dM3ZQAJKH
jOt4QMo9ahxa0W0VBySKWZC7QDdHGrXIYKsbYXOhID6v8pIokNyDKX3IkwnKDmwS2m0UwDUT1KZ0
Fzr9J6Wu71Wj/lWP3R1S5PukBnlejPKXPLDvg55uC2rUkl4cxfUmEnfdhjl6ZaPk1mnwcJAlmqrp
Z5E5IO6qezPUHgga257dKa3EkW7ffZcQvKqGGktL+m5+Xj1WfKgBWCSqR5ZLH2aLcklYZq5twUwL
ta3k8W4L7VhAaGj7lh6C9Fg4275rL0H0PaT4EEkc65MUSSxs81DgxtglwtKkTJ2LsEM2sJHAy+W7
Gqgcp1rqck39GGYDxq/ZtRkjjyJNH0cSv+gDFYmdpWnrENUDFKWvQ6iU4n/FvViyvSnuqhrdgLj+
Ip7RYqed8vbO16RHVBzQx0cEELU9AwUvgy8KeeV+gDocSSUit9WjpCMykRoDwk35R1sACRt9M2nm
Dw8QP3CsncOnnJhmcjK5+HOAA+YjWDhIoZ9OZwtMlEgj//0A+t+Ljv+TMPu/NoIaBK/lCHrzhHFX
/c8wKX7rrzAp/65Zlo5bpGnIgDhemEzKvyuqohi6ZRu0HVUi1J9h0vydPoGiOiAY+VXiIcGtzjHG
/q//MH9X+QV6xja/pBHizH8nTPK7sx6wRTXQNk26wDRfZUfDzvJlmFTNCofCOmpdH5YR89KLLpCv
PoQoFGaXV3G8F4cl3dHcqnloyabjjPK1kt0kENNkvcPQys8uLCo/vWJsJYDV0EHXconyTeZK2Igp
HDkN77teKu6kUnDi/NL72pUYVRR5spj8ysqv0g8IDV7D/jhkH1Oq5CI3Gqiu52V6EL9XUjWOI7IW
UmxknLcyFJax+KBR8gSoSFtQO6IOf+XQN2jb5lKRhL8Fh14I6bz6rU3pJS4agPwU57lJo0Ak0ICX
Kh9S2gsdv5pwo+JuRhTQdM5B5kbcQ21IbidrF5PBSTVWj+K+8X5BQdS+hDD/IQTgXEKLH1L7IHrO
2HJSx/GvaNGCfDziQHEVtcQphPTQwEdAML9IbCH+S52cXB3VXqegx6AUF5OfPb8V8detlF8VBbdf
ibyb+FUbIFDLK5tzY9GOmFokNIoqaoWrrLuQs+4gWuWhwt/yrzL1ey2sjt/CSP9gUEMsKDR5kUno
4O106jHumz0M/+3YeZ+m1EbYfqjkreZNF0lTcOOEKjXNYXmrwsUlqSSXdO+n44PzdaA37otxvNQg
T+0dVVbXaoVNCSLo5j4xR4q9KfneQCyibNtvpHRqDnKi3IVeIM5+e2kajzYEtDWTAycNqeIwWewc
ob0Y65m/NSEQIrRvWMjp4A+n9T56H162iuwq2tZyrGJTBXK8U4drrCjk/RTRtRV9GkP4AgSqhcRI
lu5hHl81xNuK4nYot9IHGC4rC1bjJoiyFuAK1+s19Jj9rLtOcaFaWWgtBJDzjmaHymGPu0cd4CwO
2nSnDuJ0YFZXWIHC4o9tamIISuxx13R1yMarJBnwqDFwFOwUGcGiJC8PtqmAG28NCAa3U1m2VCVB
Ok5lfBuU+veoIMPouCwljnUXTdsRm0ejkj/42rTNe2Q72l1vYrpp5UC0BdoV5CV+ciq45tba+iAU
YxVoA7BBHLLaCelL/VaFH7Ia8c0ZJLPF22C4twBWU0F/ohT50EyIh5ZquwOF80nWQrpWFIdt3MaM
Dm3M+sukwF3A0a1aI1/AwT34OXnRl39/N/mf7BOvUvj/fen4Y95mjUjufarpr7YFE8zU8j5yRc49
ApD9x6/8uYkozu+qpdBJlgEJkW0Txf/ADDrO78CWTKBgIhe3FPvvXNti34GnJD/DthxFUQjtf24i
8v/MqVjsVC+ARJKq6CKdB7T4evPI0LZPptjTRH8v3FM2BGTs4ZJyZ41tf8Sgj/Qw01UJZZRJ3/uy
rt0ZRRkfJt9WbrH0yC80q6no3mj2IelLAyk2LR0IC6g/c9aX86/qqMa33hQB89PMVjjDQirDdQGN
Gr0Pm/DQW2havnj1wHEE3PG3jCpeHmYNuEaBs3zzcWZ7oZNi46LrrX6wnRS1oBYnAQXRwdhG8CvF
o1DI3GLpWngNUhK9H1E0LoZtmuq5uSqJx5upwv93PQRt8ZRDjvs8QanE8Q7upI3LHzC3VYaXwZWX
GurXXrLBxHhhcm81OV0nS7D6Qw33Na0Y0u9A2REwyqU2uM6GNv4RN0l6CwYeHbYgti5OP7Gy9MQc
x17u/n3f1PKEB84hDpzEWun21DyqepYiAipl9qcUFPXGsXP702DW+OYA0bJvMiN3ELcprH51+i6W
ZpG4uRfYr8HImrK3c2gb2iTdOOAwv5ZO7T10Q0nWf/oaAsD6N9ru75k6A016UjEYZg01ZPK14dHS
xuxHWEnyPWLRAWXNcDiH0lRenz//daU5qC6LLA01Gx2qbi4l6LOlbSLMXcPhooBEDbxE7qVbCWDe
5ziVwhBlD1/+ZDul/Al6o/2j79hg7TJG4sBuEPdaVwUNBRA2qL3rutx86SQf3TwZZc+Pp1+NWKxv
vBqZCPLy9efoD+iYQjfuFBquaVmwyZyb00MvvHV5hhttq75SvXFCE2z8IpmCP7ftIWfSNdmevoC4
x7fuXVz4xdSJmyrT+75t3Fr96LV4lsRPSXtjFsNxwjCk9d83e2Qxc19cBu4QMrpa2bgelhY2OlLQ
nx068VpORP9X1L/5Z+hZWAJzFLSlj34dmFzAhM/tpdhEkVOOVGHfN/w8sJmJrutpDs8LB2RU+FdU
YniG9kzgXPrMsygSq4M6WTZS2Ah5rOIK3d5qE48RZnbj+n0PMAsRcKTCFBx57TqldjsV9DCU9LPj
GGeAqGI+vjWNZtEBznozZTk8uMGMVzmfoNLkCwVHPBnTFRoZ73kIKl2vZ1E29DayMKwGrw/th6zJ
lYsGdu7dAPnw1+lLvL2WsYh6fYmhVWXFI+WGXId5+MpAq/675vTpmQ+9NPxsPcNjUvDfZZrihmXi
wgm2oy+V/MxHfnsaQWh4ffMZZl26AtcJ7d5jh4tg2WLyxCoDDrk7/XreXma4ob++Qp3oad0VBeEC
wheEOlzWwS/p5f3p4Zdej/j7F2GiNvtKSYaocS0VHaMCWJ3cnbnzpaFnK5hiUNZ3Wdi4BbzuKuZU
O9VnXvvbMdRyZqsXM/pOq5u0ceO4H794aazsPa7wGUOoCD9S5Igb2VMufbi4f9TmX5XmXyZaSw8z
W81VhC1gMLHcqPqtUcnZAPA68zBLX3i2knX0e3y0ZQhFqGaMAQeoCq+MINyc/sLqwq0/V51ffOIO
J3q1wBbK7dfBAagJFeHsZ/Y13iL2tdI3kBfX7aX3iEQLimNgqdA63MBbWVkb812xnDLQ60mWFp6u
wmFFijWgIybVXy2yTwuEwuknXFiE9myJjwFVVrspiLSgRHc11NiVoiNTEjpYUlpWLO1PX2fpRc4W
e6R2NENzj+uMyP16Q4psYqloZzbstwM69bXXLynIQAnpDtMABsehqBEWUj7bOFaFoP997dP7HkE8
2ou54DnIlIyYNLmlistc1WTfnAqfnvcNPlvwaAUliJvwfgaYiV2N8C+w5vcNPVvwgRNmgVKUtetX
PQZwJv06iY7jmRW49GFni1tpAw1BFbN2zck+moWzyYpzfKSluTlb3EMOScvAktqVAmyjZT1z1aq+
9pLwANX6ffPSmm3SQd8mY543tSujQZDj3Icj6/H0e1+4fWu2cmsfzakOdI/bBTLepoFbm/6+z+Qt
joBngsPSJWart0THOJuGoXZVWODUqXDm+xRBeC3rM8+wsLAsceEXc75s81z3Mr5u1jyoCU2yCMap
DOz0F+7GZ2bQ0kPMFi/46ywIaiJc5f2QjNTNvA8B/Y3UPDePZsXvv85olNhfP4WU2tqQ5ayAUA+q
jRzlHpW6XsfUGtsAedScy6KREGAfcwp/KHFB0S4V9VccRDpaX4LQXiLmQK0v3JhKP13QD4uRVVd8
4QI72F+B/YMymmKsLopUvojqFIJbHBYWKKHRuXeaXN5Jgxl9kmt0w50Q4CO6UZtBcajkag2K8oZm
7KoSGkjoC5cAhKJqBP4S9dDWHVYXeEJvbWNoDnHb4Moh1KsmOTNuw6Dqrn3NodfUD8PPMDEwY+3t
uqXtiYrmR8mQ8kvNq6OrepCooZSBWX9uIE3elOCUPp+e5wsRwJqFLrkDxuB07JGNj4IAGAWZXfJ9
Q89CV50qaYWfcu0Wjn1ngmprAdGeHlrMrn+eASxrFre0idJ+L2Z2lCOa46z9cUQ07OH04EuvZBa5
zMT3mkJmcM4uBaCR9kdgye67xp4zGFtthEmlJrXb4gmGcCd28fGY/tEF/HdTNXMWs6wmA+Mlc/DC
2I02UH/IVe99kVYUSF+GkqlovTrF0dfVbbR0rRFv8RrS65nPufDGzVmgCqbMztqAJV5Z/R7Szb6W
0ncOLWbQixhYs7E5Q0eKNOFMaErKWvWH3elvuTAJTfE0L4ZGfXCI4QvV7thj/IxhfYU0pop44Onh
F+p9lIxfjy9h2VBqsszWHzfRQ9cl5SZKKlRtpVK919FCw615HFbBEDk3ShLVF2nEGU+TvfJMbF/6
LLMFPNRVNLUIN7ly6ZXHHJepnTRqyZndaWn02RpGwy3TrWTk8cx8K9TvW/tcXW/py8xWMBt3MOaN
QlCT0Cse0w3+T1sAgJvTX2ZheCEK8PLDh20fG1nKnEoND7ui/EsVeI9yIF+dHn5hSxXt6ZfDe6kc
t0lMXmBmOJzEX9NhwJwYzxHtzGJeuv/ZYo5HEzsfKOEu2kxXgdXsyynaTrnz/fT9L3xYY7aa03qo
gDdw/wP8B8ixVXTmxSwNLJ7nxYJDW2EC0tfXLga9m4amIDa8Zxbb0tDi718MXdBU9uqWodltTblD
+XDcnn4bS19ztooVRaITkSFmgqFbt21MW9ogVZbuAgulaqhX/vvO6cZssZoyWgxByUct07JbDX71
Mcj7/MzrWYpFxmyxqlJWtEnp1642TTglZKaBOiotz9Yq0YYl0UTaRgbGWpXhUekqzcVv3LrTHRrN
p1/jQi5rzJZ0MWh6Omr4+CHufpkZzQGBsDu6Ut+o2F/qgXUmKC18rTnBP9QK1MRl9jkAWCjXq24Y
ZDcj+aIT12c+1DNN/o3kRZ+tbz9usbBT2O2gYSJ8hpQXjtAoLG6bwKgwslGDW61Okh9eUsf7uErl
fYOI/0ZyZLCZ09Td24oifx/tzoeZg7Bh0/kmiAQM2FC6Sl3fE06guq9e1gbI4dCJzhWfFuKGPosb
ox2pJZrdHFiQWNKhzeEp1OIGf/oLL40+CxtJHiUtja3a9fIfZYzP7vCVOv6ZwZe+6yx0jGEQo81H
yK4zZUteis119r0b0aZXm+ZMeFp6gFkMUXyJF2LFtRvXJgTK7J5yFhVqrNpPv6CFGKXPIgkNpQSl
DeYmnmF0Nhr8Kmrz5+mxl97PLHogUalG+sjyKv3yEoTQEXGvaN2l43Vfxfenr7F0/7MYohuBURpD
0R2SJCg+dmBB17jQVmcCxEIvz9JnEaIcnTTSc7vFqgd8pp3EI5460lcgQs5OGXUJ27DE38VxLB+1
QVeuDIFyyXOEafXR6NGA1ZPbzgzLbacNOJUmMi4EoRJsM8+M9mOEge27XgMaQK+2Gg6WvV1CjD/I
ka0jg4CB0Ej0PjPRF+KkNgsuHggx0ywmJFJCSyOKSeC2paa47m0cS0sACPLKURr1zJRcutosIqRq
EddjJGOyVGjDVatJwYdu6IvLVDEh5mUWumtSD4HrfW9uFiHGICykKqLnAAjNvlBbqHlIG6ib940+
CxEerVWzA8Z3CIKmclV06L70idT/OD360psSi+JFghHIFdZ9HWJNsPqvx16BPJId+iK4NFMFYbLm
zOdfiEFzhKABozWRAo6AQ48vVGT+inFALK327vRTLCxhTX39FFLROQXEG3bhZGfLT+p45u0sjTsL
DSjOwqzObdUdOO/sZQu36rCwz8TlpcFngaGZmgH/+lZz08ne5NRzMLEa35k4qvPVnPYG7TVOMWle
HEsp3ijFO48ZApn/cspEU1YVnREA2MkalTyhhWSjp1Lp9mXtnZkvC+9GaJW9vIajDp7ZjBO6I776
oefksSkLRANPz5ZnaNEbmY46W7BV0niFJEea2+UOvqhUavetL+HYG5WEU12S/X1Ls+y+LE2sUzQ4
SAFWHcxd5B8TL/O2auE5K7ZS71ySsfS8s0Wu1XLm4+6juU2IsqjZ1REisc3h9PMuLL7nPtSLNe7D
IM0dFaHjoMoxJAj8rr212kn+bOth8un0NRbiiDpLAjQ/heEvOdUhU+XELY0yuZO1JL/TNWxy9M70
oTep1ft27LnQk6GMmeY0Ptrzlf8pzY3dqCZnhl56jtmKr1OvSrQAKS8vQLQq0wdpLU8mruhN9FUL
2h+90njb069s6ZvP1r+mTkaV1DqScAVAHZwz/FVjq7t3Df6cjbz45lMm9WBUu8r19FHHszEu1vqE
C837Rp+FgGo06ziu2tI1JWPtdfEaSfAzNy7W4Btrcy4Tp/StilqPXSKVE2MHQs66TVIL65pean6W
fiedCQILH1qZxQBPbSYU54PKxSO9B3kn1RsywXSVJuo+kWT6rYoVn4lm2sKnnvOIYr1PJjWeSldu
4nLa52ocaajaIHWHJoeP1Zee4yfRpr5xpemFE6wydcIRzCi6I4qH9kNiG/HXWJbsX944puvUbtAV
CFL5Oi1HINiy3FyQhJB8pwnd6phtu9W7bwDIIMSGofRrjCoJI7VIdbbSVA2fdTTUEA/vZMTeffOz
rxo9FlTO9LnAltlFU9Yrzzz60ucUb+TFPCwMNgYMEiqcJxt0WE3pl6Iat4ml/Gpq/9v7ZuMs9mSV
EU5BMKBtmwfRqg9CE39Dq1qfHn0mL/evRs+zAt6LR2h7J7DHKsgPdLQR0AZhu81ROwDeXiHmF2fx
g4Ni/7SKm8L5oie6d510FOYlH6nBsjC1j6AeEoSoI2Oqj0OuN6haGz0+gmlY7iMzk88BnAQo9821
MwteU5+oYzSFpcuJ5pDruNZK495B/mj0pV2EtqwTJl+salqlYAs6bCCntnpwyjNbwNIkn8WzJqQa
EDQoAWplFN4l/hQdHXqJZ8oTC+t1DokMbKVu0DrCUDPEc2MCVHAT1Ow3Zuk5t6A8rU/aUGdfTn/z
pYvN4ptOedvpWA+HhEPWFw+BpM1kYG0a5p280b0Qn032Ovf0xURK9kbEmwMc5TwMsK1TpkMUS/qx
cFRtrTRDfWGEvmjzWdg7eUG8y0oALoGCyt/py4pneeuyswAIVUHtmlCBvMJGDXUhk/wn02ub7TBa
+rFEHh5FJsm67bu0OnNQ0pbeq/E6GkRtLTttZ/JEfTBsi7pursBLp/coBGkImpUG7XKz97Yp2qR7
DW/PXVZM9jccFhAsLvrM9SLF2wB2RVtkDMy7BGr7FoJ5+tVHvwvYIGIBaeNJ8A7VwdqGeZ18HsJg
+Dx6jvpZwHcRCLGM/DqTcpR3JitHkBCPTdLBGC8lH4XaqfI8+nYIFzTamG/MKSsvtL41rqLEc3an
X/3CSpFn67Qzs9wPIo7athUita9oEwYJo3FmPomX+daHna1DA/464mVJe/DyqtmgaTZ98bQpTEAJ
j9GZa7w9eZ65ZS/Deq/GqpO3dXvIYUlhI1DrMv60FbyUEQWBJNfy7YA/HYIO6nhuK1kKxHOAa44L
C2yxbjqUnZc9en7ZMHdVFaQlioHySk8D6Zth9tEWVXLZ7cNWfdK1OLwy+6m5xzEQ08JGMzAlzjp1
TTAxVgMGQwX9dVn+2ipNszn9eZc+wGw/ioqcI7XJ5zUna7igKXzVoGC1bUZrOLN2F3ZVwYB++foD
OUEQDaj3oexV5TKKcLfGdbD5VujicKLGxpkneTs0Ia/8+joAJ7XSz9r2ECmD9NGqdAznMBoEcCen
uF9GivoNWxk9WytxjzmG1OJJcvodvv2EpiMiyItN10vVxMvZGg9yrtxGg41aXIIinL5panhMp6+x
NIlnEdBJ03IY/AA9eKnPEY3UowqdmiYyVgg/UGHTpFz/aBdY7OCNCiRpe/qyb69+cw4gdcgGdTuU
MzcOgoeO6LSRM4TLTg8+0+X9K1uBBf/6xTkecnR+aTWHvtS2o6PFxzbFMmLTqj4OSRUmbXvsN9HI
66JqQ9MKzQ0tL9wkyyCQdGXTn5mizwn7P8OQ6cxWQYsDX4BdTOamaSNtIUco+1FIOli2qd3UQx/u
htZHAKgSrjYRxBHDlqd9VyTWtpKHeKf1Gf4TCXzBGt7QFwSdYQ72pnUmgr29SM05RtGfrMAsbIjW
aDY3O9uSy10XTJULEaA7s3qWLjGbX8yZpAnySt7ncTu4Th12Wwdc267y03OAk4W5NMcoThYnetzj
U5d2ARLn0abwxzMzaWno2USykmowpY6hew/rmXQdVPX7FoA9mxl2247V1OsJoI28OpT1EOPKjf7o
6RWw8NbnUGQN8CloQXIF365w2dQalNYl/At7NTlXAVsoIKHE/3qRNTVOQmMWdgcEOdUvtlerzSbJ
DGR3FanCdgMIEGJMuv4TbRnQoo2SDp/NrlWSbYRAzMaL+m4vKxR8Vr6KAta5c+ZMkPzvxT/b+pO4
6I0aHd+DDR77aNaR1WLmoSjRygyhCcP+TDdx4uF/okbYumu9MEGSvFA+h3BY2DDm0OYMdbTOqILx
ANO70fI9yrtrWn5rvInZgF19wg4OMNe7vvQcxVx3Xj2Mmq7AoU2s/dTUyocMG40DdFf/TJQQ280b
QcxWX39o0zPKtAvHxLUVFfJv4hVOubJGLfwEI7zb6zhF9Zu2NZQzj7RwhDPt2czCOKXQ0qgEszdF
plvHnfXTG/rqs2l6w8bLApR8ZDwLwh6iNjTpqDokgxa5Zm7UG4jqfraCkByduZuFTdieTadJr2ws
K9Hil/Dn9nKEt7Bh12FVxOr3059wacbOobJ9PaYTcleJK8u4nHixOlIlcCL8kIfUr8K1UTs2KuR6
fy/bedZtA864j0alT+fA/gtofHOOqE1GoBBOhhu97jdffbW4ayGgc2oHO30wu8Styuxa68cDXk67
LNe3BYZ6U9juVMv/xQpG0Uja5viPT+y3oSyXaGlTdInXLfml1KPBXcZnGgYLk9ESf/8iJyKS+Imp
5InbIf6HzThiYIPs2CrSJN7PKWvHT7IzOec6dkuZxBymG8paF+O2x6cxkt5cFzpCJSup9L3HCIzj
teTUkraidaf8lJi0P5ReQWySDQ4FFllGdkzp6urM4X9mIvGvwCZ0gl4+emLrQRrJRseWwZrDNqwo
zVWf69W6hRG770jVjuDpcIDGEtya3N7RQKAhTrPvS6l7oOjyswk101+lRQgd19RjvMbTaC2nFVAH
HRHHHRlJvffYNHDDc+INNtJ46Ehmisy3Gl2WTlF+bqTBu++DCdGeIgr9lRoTDs6stYVtaw4nLnI/
l9Cmat1Br6S9laKd0aILsFay6BzIcyHfnWNqSwnHlqqRW9wHMg+R3DA/oKRgrOVOllzMT2W05Hzq
9qU0vC+HsGbhM+kwvoy9oHVj3/iuWaP1UIf9OerE0nKYhcp4An6iVVbnyqkWXmB/ZR0kvXPQ9Unr
qxBl3Fu9RqXtdKDS394IrFkoHHDW1OC0Jq5WqFioMdOi8H3p0Bx762ToKXqRn7ohPX+leAxpBLzr
pufA20gPw0Ez5Ma1UYW4lFVPxbJxnNzToy/M2Dn2Vu+nupfkuHcL6ub7qFL7DRjBdhdoKDadvsTC
jJ0DcCu5zezBC3rgH3V6nQWJtEtUny24nqbpsmPjvZB1L10nZt+f+dBLTyX+/kWQlaRaKxpTgiQX
Gu2qKK0CI7ZSRlQjC8u704+1sK/OEbqoN2ZDLHnPDEuc0OkDXIVG7ssrq3ScKyMdENM6faUFgBwa
Pa8fp0Zb169biNlVJ2x09GibgCfcNlk4HAsKJhg9ptGObueeXsiFXXwJpvJcfrawZkz19bU9w1E8
x6pSVw4H+WDgJ7+Vo2HanX60pZc4W/6e3kOgwHPGDZrhIpSQh26TT1JgHfQmuz59iaW5MFv0mWSE
polJn4vbjONmk+xsRh0v5BbJ/zMfaOEp5phdhGVzM8cOnD1drlZdUd6aQ7CvdGdCbDP4cvo5li4y
K+PkkQxbOOBIhOEo5fmxHnd6YERfDZpqd4Y/noMQKcIx7M2E2ZjlKFRSmtSDgE5xIyqf/MacrlNM
r/NVHirjLsAIDzfHMf/UTmOC/HmaXzhKNF6ECJRgCJ0gJsc5GceTvum/IP2BAg2+yIpyP/jZbvCS
ndc/xhOVoMzHjSSg0EvLrkucIyJzmzpuXdSpkRrcK526nQZrbScqzlrdGuWLrQWDBNflW9KIfVXV
V7Znfzb5GT1xUP/1kcsuspWd+ReRjxRfR1tOcW4sLDG1wlhxkn8yNdLgovDWnlFQSRTVFAw0MUwp
imEdDtNFgVuHFaCT5ONN2T5EAw60pocFKm4AUa4efE+K0b/4GuSUQYxEWYX1J9MpsMq0fqaY72Qx
wDxsTfF1SVY9VCXE3FaDJ+30UX6KzE9S7ovW04U1KgDBun0iyFkCVJOkW6O5Syb8EuWaWlIEmKQp
86M6TR/tvt+lk3oNJX3n6ReJ9yPVlBvH6L/qdfGIDBWWwys5qzZI5PbJL937iXbsKjLjYZVy3GiV
aO0oFWz/fqPXFYriMP9jfV/51SUWJE+0DValVKwnCe8Eb4+A4VY13EbFgNz5WGcYguJxm8a3cfgg
dd5aSa+TJvoY5zpO4PHKUz8iGbXCnGiVF+16VL6GFt7kESZstbkry+yghWRkYWZuAss4gDJceaTn
9hRv/OSpx9F1jG9T2b+F5bgr0bgocswVW3oEpr22q3Q7WDe2rl70SUxyEPJVhh+aIru5XB88bTig
CHUJQn5V+Rdq/ZCjemgmsauiDY6N3Kp3frTZT09uNmU23ZW2tS5Cbx1oD179pJQaXdpjo4YXRX/t
OWCa27TajBEWjGgKN59NNT0anrpSp28Jhhpa8JT239LIY05eB2GTrjFX3qS+iz6fQ6pHkdjsVqNx
0JShWYV6u+rRlV1bGMP37W2FWG7pPdG0XuM6g8Za3rmN1h9MpqwpM1F8c2972CLk3kfkGzM5uvXY
uMjWuUSBnay+l5x2j0fXjak2t1OIX42TX5a2tyZ5N1d5201IFkY7Q843XV0eJOdHzj8Oenep423i
2L8aq14ZPR57qoQrksKkTqAM62u9UGAwU5sLw40UIfCN1nYJzs8PMRKy3aKlnW06I+pn3lc4ZEKI
jF+o1VVnP1Vk6Z09sQvJ7UcFyG6NO7BfZeTwhr/SpZ9TYe/I1rdTQ0O+uCtRvkflZJ9Xhs4hlKJh
gfmAIo+cvnDk9AI3cOpppek3GL3sjClb+8HHxlKkFZYrl5kOcTfPnyhFrqTxG44o13JxizRxY2ec
7cfrwpo2bT+t4Fn9f8LOYzlyJUi2XwQzaCS2ECVYJIuabG5gLXgTCS0S8uvfqVm9zdjs2d3sKiAz
wsPDz2UVE2MN/yGrsmjKz+3Gw6qDaJENN+gv2L/3TbsfSmc6VRpO8cKKM7zqvv4cnOG67vsva7m3
FEc6ntvtye9hAJTxWs4wur6asPoNdfqiDUR0JyT6jsC8gYCWmYHX7qV9a6WDHSSIQ4QZyTvP9/5Y
pGHmIM0zAOvenyosUoP8t2r+k2/1oTWcgyqtowOxIbTqtwDggj2xWY7xC2oLvHM+9tlNSTr9uzcE
KtVigBp6Xao6Ypsj0s57l8mYvP5o8v746t9q/8rJsXZ9JmAdf7jP8Hnwje4lcWPemj17RiDjdesP
gLXioG8Pc/hrnufYFMXnLB+GnQ1BeHzE5M1bFlGW85yG/gmq0AklPynN/uS1X8JSl1WKo1f/qmym
CNbwM+3gyjZ1twjHJsXEirXI7vT2RfrZETyG1oC/1qu5z29D/9AMRmR0D8aSfc8m27yQdVvPBpAQ
xl3bPJi2Gdu1AxGaU26DBUxL3iygZGsZQ4ZIcns4OFSTSo9XYzPTvXsMBZ29+2sl0rmtOGzcn5ui
albdwWj/rWT5dYRRB82HLL9I4geaCHFEeMel3JKswlvF87ApoD16gjbpHGa4WktTRytMmC3/EQMf
g/gNiOyjq+yHNRjIblvut56vBM3+rsubuJqmtKwmXkk7cgYz4Wg49hwVjVNds374bTUlafM83ZNe
uCTWB6PimLDZkwbjk2Fdg+O9x5Vtx3nFG7r6JwkGOQ+z7614q0c/BqsV53I/dD2EMg+BItA/2BbO
bG/GrBYf8brHPnl9DNrJXyWe3/k0F3nOnZYhQvs0m2yVyREn84W90VRQfrP6QEJRfuyrIu4d+1j1
v+3pd10VBwBXcV+OLEHz5FJodqbigHuQNf90qf6WOb28+WZ33o15bRYk45giHD5VOKmJg61ZLqRX
uqyfegUO4YH4q0tAApCIqrbNHjvAc49dmXdJPpt8hCbcDTS5vP4xl9l8tYnnTTK76V5KE1xbNfA/
wDoOlnja1/GCrjbdr8QiOonXZctLncviAdSOdS4NUL/c/mq4K5Gd2mQZ7RzSgF/XJOXKao7dTUmQ
0d6NvjCS9ecPlpWukwiSsCnViR0vZn1sd7n/FaoIzxVbQbyZuAi9yCzUIuLeB6VG5vCH1IG4H/J9
vHbZSgqDVwXtW742v2HqnIrevPdh4wzSqC4DWcR7DJynf9oAGUCaQBmYqZFSyS5hSkIoFHTN9d6t
71uY367Pdk47icReOX9mZMILDEuw4jYnU6vMSO4suI3Ff2ZIKvuQxYHVnvZgvLQjpD8iSw8zzLX3
Qpr3s1enqLp8fK1/j51nSfdGfcmsQlEZSYJ8MN39oJkSPA7rcmXk26Wrx0i42IvXtSeRgXXhe7uc
DqU9FZc2mIfY620RWbutSYVgXa1wzF8sjaRtRcqhWennMiTpkFA0NyI8593bBGCLYlkupfAfKvCp
bEpzwFXh/L7k+acaQvPcWI0R93JKagEeFEM2b5cqX/Zu/iRD9awq/ToJFxKHf3bawDiwzfGlxG1S
3QbcnsBCdYExhqGgjy7f4+BZcgBkwxTz2/EXdsXLAl2o1PrUWu5T0DYgscKTcoykm8zPuW9UvNFF
WezlxhYYlXDfPhntlYnKxZcO5hAPN3Fhoj8TnlCzqm2lvaBusbzIKYuDyvVFjN6lQSUX1dDAMDKr
yOq3bwWRLSE76i7Xbh3lRXY3NqV5MiRJlmp6z/ZQxpXn/WNfO0swFoecU522CPZsSUaZzdWjsB2K
A8nr7t9WwQMX5N6dcsL3yEEOZV6mhQMpPZZaFLinQoJDmQvsax/NhZPnqTdNqj5g4bablwkMSh0b
wqUJGq2Va6t1uoPpL2y+Ofm4vYWObD6rPSR41MrmzT9OG/oJf9otfgKGjXAswrY5VOAon00Bu8UV
RI4mTjcMPXU3o6Foorz6E2ROybJeW/SxL/eq57WdfSdxKkMcirI270VXIVWFRREw43f0A4RKCtNR
2C9as309k+odW/wFMe9L6RyCTCzdaWH29Nuyb1Pdudj0FgGb9RMwaWxiQKp/Z5XVr2JjWcIhLvY9
PI7DCANemKOpDmFulnfloI0YFZAjpMpX5ijKKgOOWTkMF6Ifqi7tySTNE59Pbf7rlkuRH4Xh1kd3
c0R5qMQOrtbRO3Gjlckt6mnCseu8x1RkSVYTvHkteAwnNfOzfhGrcqnTsob1WExQnUQ+TS+LMfI5
Bovf+XcuUw8qGjC/fHWWXwIR8yphRaFLjdqF/ggu3Ri53ss+a89uHXbt3eTYpT7PK7uusbPlfcZR
nXftQcmVuPOgGBudYrf4CSqzfe04frwk3HShDp1ND8c6r1HJaJe4Z5KGDpngxjlb86QpvOBKn0w8
mKKCodConf6+xu0TL55fD1G7yZ2ODWOaRRYuUgSm9974kE1nP4457e+sXeu3nnpyVjaDFbHRMusX
z3OAENR1SAY3CGvmehVTric/s/TJ5Xk+hvRoF08GipqF8L+7OXB3MnusKbzk+DxPjjcU74zyxbUl
NzaV9ba+dHwRK6Ayd332s2YyYr/O2mvb+uHVm3KYfr5ppl04jSeh4SNn3uY8umPQPxCcUyXNus6v
arDyeHF383mRNC6xyU1+qFs1HDe5DXfMwNWl9m1StMwe7UqIwf8h4bd4aRqH3F/63z+rUddpi7jO
/8n2m9i+lZPO7A75MexymFGuxxMGVGQ8BNjOj6DrPU59tT1mnjtAAXH0wRdDd4BvEZKlQYr9yjVA
ICG1f+D1ODbCoOyA2bqRX0HvKouzKIS84YktkRKCOd+1ed+8TuWc3ctmkYei9qvLCKj3TeZjduBp
X1LPLEve9MVs/qO+qZKpHv9s1dRF2aKfVkGSMhepH3vGNF0237kbGsVBoZ8lLUjk56sdVw5xuNYW
YJzv1H8WFJDS2/Pvwlt+70FGb2qGZpIP2YttTz1tbP+LlDAZT/kuSbHV72aZt7EoK1AwPMEHPYcZ
X5GeydZwzdTk5zihh8/C+B/RvPkwiHs7jdnkYegnlXoyrXM7+tAlhmk52fmuEtHb5QEm8kPmeOsl
y6Ys7oUpH9pA5XCmd4f8FvXTZ5xKhZ9/2oNPrt4CHcRT4UyWlVoOfVbX11JZ6l7o7LZp3+3pHNph
MuIoSWoDdMksb1zAgUpcd9vrAr/qXxjU4t0grxGeqyseeQm3RBmjiMsGLo1ugul17YQ6hw2tYbtr
Ae0uEId2dPw0MIvsJWPh/uKCCI2KhU/FgclCKep/Ek1tEtvWZHFRdf2vTNogwDx7PzjdqA52Qzhj
QytYsq8Ut5twE0GlPbk0nrZniMhU3h4F2MbioDOatzmHN6cLuOrsEJLkPGd5FNbeTOA96ZGMvito
W2F2v9qVurO7cXlRrYGNWQqJNgIWLhqlhyyz7D9bh/OOtdhPXTkVc8xifG1ZxjrXdr0f97ZacKGM
Boc9ISTwdOCqaL+P6xuosTZmYFNieKs7EKxFkb8UtdoTaB8q7YBi4hFR07cL2/mrWs2AzfT+WtzO
j6ldOiCv/pz4eUD6atV97QZGXNsjwLDPe/mQ7YN/rMomxGrNh0wb5jw6S1c8gDW0It044M1oka7m
EObgRaANOXKSCfNY0r/56Wj33BtcvAMPMFg3BvM6qnjxl8/Kduu4b+YbTSfkVieSLurtZQdwQ6ff
yPq/qjbfJmd6XiE9xxYAQzVNf80ZFgF1/TPJMv6p2fIdx2dTE3rtqvfcDJGiiVaL/MJ5ryBqvbos
dqajFcyEklfPeuAWrW2nPnpzAJ8gHN9KjsTYqdFU+I9ITl/oSVsHW1VPZI3nZpYa6/x7UbuVuG7G
q8uOE4zV4Y/ZTztZ3+4pzDKHjDW7/bDKrIfXtcMmME3rtMzyR/kTyNc2H66btsyXuWibWEEiQBwQ
Z4W/Pq3JIEjNIZCkQOQFkeveh/ar6SF3oR402iKSZ+3dU2B1HfX+8gEnBn1pLSg1sXBGxbxfrLx4
XFUouMX8ieTq0I+XzAgfKznImPPt7PqdAQZrqZLOtk74xn6k4HsQ9Vzf44bE0xP2/YlQB/vgtpY4
Nk0hgPRwiyhhrUm7KxcGnb5Sh515be7XgrPEMTjvBlv8UyP54vzyT22gHxprrMvT3LcUXYVfiTQY
m/qK6GOXaVeuu4xFtj7PrFGD+vK7Z8fbl380EzYPSDsGdmzJaf4tWUzfbkb18RygM6T91mV7uvqC
nDwY1M/m/zCMm834GXvCyJVTuS/QeLJkX6URsY7cpfShCzHdzXIOhzZMYHdQEbO+HQEiQ3PrLXi0
bN1dJO/Fa2/u2zstIqHlHtlRS9Jox/rndwF7pz34tK5S5VPe/pSe059qKNd42dV+XDcTDbCGUr1t
9tdql1Vi5Sa9c0jxdKmbSuSU8Wb4sXI3vBkUce/u2AyHwlqwSkvjNoqrlufNXgFPFbnMUkYo438a
N28yNhnGtw0wlBctxVJflmGkuwrJVKdQqYvilysJcxFjZ/OPOCO3Se6YUTbj8Rzcska5azF+DJn1
knd1/a7HPnjRY9AerNX2z8MIn3ZtDPvC9qSXQFDnNFrUZjKXRwf+oPoKWcYdRNZGCG7bN4m5uHf2
cA1YZtl85Btrzth8X2kBmrJg2qxG+rlob1wi3Ld5wYgxTx6nh9eerD1zYnN1Ia9Zpv9sSb66NGy2
8EjKnz5Zuumj3OIzv3Vj09HeN3nXBaudBk3BUwhdobh0hhW8726LgUCZCt3QzHT/5Zit+8/fPX8C
Js56PtUN8pdRyjLN+tC8N9D132uXdIhZtdnvwh795jAtdd0yFVVoen2+cmu5nag/LKX6Lu4EKwkJ
r3FexqzNT34cNESvpmz/k1qxd+HaP7OLqIYHmPTGBU/cErDUXcklan1g3VHh7kebeXt4hJ0dQG7y
Ov+kDSeEJ6WCqOVIAhFs8jHHRhNkj3MfVHdWP6t/Pqn6aLeyLS717Mq/ap514hdl+6ts2LBPOniM
Jf6gbH4wFzXfceFYNMTtLeHYcco+VmRKJrNNSh4yweZbacmcHxJuYLS836NygiuRFvIDMF1x1pvS
f3VeWe9yd71/6+wEiQHy4TGTsj3IvF+e+Fj716qwufCq0KG/KOsimddtizQ5xj1wlz07SiNwklxU
RJFUvv+IM99+g4tYfQye6acaM/e9bVjO51p58pvy2aDodUqP9g45Pwd/J/YpqkcYh1VgLxy/oja+
9eDWKcJyd1rZtnkyc4IRPcLJUlVmNz7F/mcJTRbCscvf71mgEs9bhnRWirO9D9fwJPVY/W3UVP3y
QiH4PeSyTwdJRjqV9mTIAdCra9ZxEWhjo9QrC9YzCwrReZV/VFCrpDcadSCq2b5fwx7Y+gwSR9fz
fwrVgguESORoXm6Zy3jEDK5z+SI2DpnZ289G3+SJ9uo+Dtd1QPorPtts4xHKPhdCUVsSEk84B+VL
7gdT2gRrUtOSp8Zkz5GsKljvaMUY0ObDdnPWCDPgH5jFPUHnT81UXowOxNDcwgLay+GwbEo1ybxw
1bQ0JwlUiTDV+FwvxW6i8pf9ezNlRzEZJ6sKUfHm4Dno+xcG3xbr5tB6Jnfncwe+/SenDOOz/tZL
AWudXIHWXu9pJVLdzjPFXffPnbdftmu9thu/lN1TV7du4onyPlvce9OYj0NFjFqw+XdmQV9cqp/A
Kk5iHlCGUI5xk8w7ndUiO5edinq6zLA0EcJP0JGq+y0suyjPSkpau/aRwXkLt6xn8tHMLqzj736+
zK3xUed5gmDDvLaUt+gNdQyz7jsoslSOEIUnZMcV5MtFm/Wd0/Mq7vVxImTDn7cjJ5Q42limUQ8P
TqXoRmtuZedqVCNYh4ainQGOz0u9H7ctx21bgH6b9EUadugdkVbnL88jHv//GNRasJv/l6ngbTD5
/w3Vxartfgr8/BTKviySwHGnT0nGYxosQ/buibp8ZPxJGQ+1bHrpc1ArkZJq+NsW7f463GCOYUBt
eMucdqzoZsY4lrBT3Uh1Ofgqj6r6vlpyw06mcguGg0Wl91BB0nEPYtGYnLfCWAdwcaxgkRijjYhn
cfovK9rNj+Hh3fgoTESfvLExf7pgsM5zVuQdMMqWTikfXQZ33T6v3+3a2q9225QfhEn7glzQFaSq
Bxz07DbTmrI4UhCJ4ngvWe2azxyhvMBGL+ICnfI/JXSbamtdsJgH0rhOeEJZShizXifT6PTfq63r
kirJJDlQFRZ3kWeab32nNzdq9onIPUvM7103ZA9GUDhvo/D2+21Sw7UrzRk7lnBRg9XuGG6MWDxf
ugAoZm0P+QO/xAQDE3016XvTPvfl7Udb7Glfvd85t5erXv/bPHwA0Vr2XRDdUCynoiJGkYo1yx4s
NTo/+zazR2HmenrwUe+uq9U6n2PgypPsaeCpTkL4mQOm0r9GDWa1wT31FQ6y+wy2pn12tOMcQ78b
g3gaYMJ77mZEK8Crb3u2aTNdxz1mtRSPbtk7cHYcZ7zPnIBxFtvy/xGijo5ciTtXtvKnZG2HqRW7
Qk85nOZ37Tnbh7m5H5Ss8myUmF4iGZTl384mdUY54fZi68W5D+qWe6WXAeRXMebpyu7Ed8tkv43y
ocvels33ZGw3g/saVrV4CntV9RxFeuADXkqon+OCXC5Dp+KnzA0X71qOD9W2tWdS951r5jk0luXG
jlPuWYV347oZID5nuh1AYV112DPp3mX2FqSZ66z1SSwmvYGfaWbyefGpQyfkNLZJH4hcSthb2x6O
H5iN9e98G+Er1apzBLL6xMg3MLRXMQl3guawdSZHUMESVbLoUOSnQroQaPBJbfhUzezdX1BADpml
sgfbqRieOgX3vu9tOTidTY9TYsOqdKOs2ZycGaXNpdRW9XCnLctfI2cW+oHlcUGKjF2bEZ7nTSQ8
T+JDAIvkl2ZPy4tUtXUnqcZuZO9xzS5qzNSvoPS9894vGdPktRrioaSMIgE8DO+l0vAp0b9vGRTy
AstovuS9V57tonF0srhau7FRD2I6TTnQTsDJsnoMfDgbRTZ1v715Zz4AUMI4qEYNt2/E2f7ZNAYf
xCB0aRD4N1/fOiS5bu1/SBomaZarUzrAV2vnnWH7+LvGUCgTy5DdM36A4i+hG9mFx04ViX9bwyu1
GzzMW4/KvXcVQmMAQ7PcxF/CPtzfnVKo+7Le9+NARXfyUB6NeC5HAQ14rd60pfYPVyFKB1A5vtYQ
NxwgifHD3hud0yU3jBiblSsMKa9o4LINNPG0KLaXzAxaoR4py04n9K+Q2VST/8Fs1R82y+sPupbW
klSlZbLTNNj7p73k088U7naXeHNJ1TZOw/KfUYj8TOewcyer9osltHGMm407pN7d+U8b9Nunxyvy
qczMuNZ5Nz0YuRt+kvi//gh0fODQk+nH1K/WI6nSAUPZbWfVaurkzyRtTSIpU4LvcSX0NtK6hEe4
ZuF7E1TjaVAmhNBJVxejasXnPqv6urS+96qqueiTgEHxq5hDz4ahauvvxmUSd6u/WbttzFt0NFNe
sRbB7UmXxsBPZRWftxeqS2uWUMfpjDsTVwhU7Cgwt/US1rjPmfvtIxzGzmSAu+3lsS1F9+7VIxwj
zFEAXIfqvVhVgDlk0+ojEzvjmS7LGqhl2w4Z28n72LbD3Yu7/qZ6VjmbEZFpTCMQ266Cdpy7AqPD
0rNJCUzJHIdIW2DNWKep288xk7M8VURskvZa9f77EK72ac+D9kd4IcAmPiuUEr0gsQRbOz75ZV1+
2kBx/oZZgCYlGs6CrsqXX2Mbhn/z3dowMljZ+g6FUD6M29j+2xl7vtgKRldYIf6iy08DiUGiGB6z
rlb39uLTACGqL0FiiaVeksELZ0Z0N/k6g4AWkMK7T01CViffquarbCPaLB885LwfVJtnd6SJNH+C
iSmBZTYmq1JabuQWaG7kJEPXPTY2v2VUWwOD+mwaUtEY+rX2ByhgfEyIOH4IKCrcW+epdBkYcUe4
1wbxmq57ZOO+hHejGGlvHTlhXv1M0ob5m3RP98TOV5vseykY0Q/7oxA9bClZW08NK57xaJj1uay3
BiE0V/e+VZjnvUV88JuSPBg8upfVNexr0czl4zCjXeS6YxmKe7mOUYmMr6rH/20tm1Cp1eMotWz2
4mMc/24b1cVS3qM96iLqhI1CPrV1Ql5ekyp/5GF0bREvZF8nme/5d1Voc6v4dfce+qveDiN2Cygs
wQYKiBWs9prlLo+4P2Qyi3pz9t87uqAswW/DiegPjMEsi5syYlKwf9vq1qB6+YqHArvr0DM5YVC3
hllx7RRbXdXODK+THU1zZ3XOVyO65rHNDBw8VCsbclPgYdHQPAlYH/z2OLSFlexyyNLKYARVA0i6
8t2p346WeDP8So+PzmwqEQm7Cc+QksRX7YUc6W0F7F20M2kJUwYwKq6ywX9ROpSpuVv784jwcN42
EMyRTxGmo2XM6zT09u3MQiqozKzQDSML5p1RaFrex9Z58nXorCa1NmPgRezGl7lfFChLsdxtfsX0
1pLjdp3IKvwYtjrE5jIal7U2t3TusuD3GHIxRJA3rGPPu3kwWW1hvs4na1dCodiTTDdkuFHFZsnD
2hMHyN3Qx8bemXFHL4CBJdC3pdDlMG29Onp4wT6ncnFfh1aMr6HdZLAITfur6bzyYI52d/TXsUxF
yRxeTN73stnopjmqUUJKvIvuipvoxXe3/FFubh+Pk7RO0jdLJxpDQNlRX7lTmxSMbSP+/fC6e5bx
NPh2L/lqRg8Om0uMfeT5rRMibGn7ylNV10nROtN+3wbl/K78Qk9v24yOnbqZuQeIbHXxqw2k8531
tv9mYMi1o9zU0o24d90WyZNQL+5qHvOEyGcroDWZ1rOyGwxnc7jW5PIuevjdBq7RvQZroI45APm/
NXNPRJg2A4vHPUtGRt3k6y2vwuKAn8HEvU7S1Mz3JULFu9HtqzjNLojIaNvIQEBxmNLR01MqrMx9
bXOSsut8nhDtw8V8KEXYHGbBsB/maEfa+L6P1Ezrhkc/rLf8c6aQPmT2bGAoYRU9wBkbb0ww0lH0
a6oD2zmZlaydSPmO998USExA/FYnVTPdY5TmnYtVA9RjK+J3ofBv5U1Tv7SbWt4HzuZjMI72g+P0
gUgn0y2/Kkc1V2ai/Uc2dPsnRKP8vEqrvPOCQZ2rtkRrLxrrZvSz2PXi1rlz137+3fdO9SyL4KPH
7fTJ4VmfkUENFqG5rlqvbb6ntd0fm37ZDlzo2VuvpXlnatVeltEvT+aOYStQYseKM4rwlEFYPLuD
Ld/xMITvFlcgJ8nm8IEO1SFfJ+IjNg+REXFfniUfULpNfd4kPpwWhVJfb8/SVQVCXt3uL57gEMbe
le8O/oQ1+Nkmzopile3PMhX4c9Zt8trUmSxkYN9bLpNZlWnZ28x/g3rAmNdmIEjjXAwadFeX0YYM
yktbHXbP26CFuM0P+rvBbPKTYZrMJTKuyoQ+Sam73bDtu83Np8e+39sTrkjMW/QajRMNgpWOfa7W
tzkUxZU5a3apCdyQUSkt8dKuCy+BN3cJyZr7+w4i+cvIV/Ot6qzwyNRYN7EHzu5FKxJQMnNy7ltj
6O8mw5oZmPo6XrrRvRMGUivneIZ5jUvjHC6DfmbKACGp2iE5jwO3X74YsVYIYTNSFnHxbP2s64Zs
z3S5frBcGJ6otGtazRk3KaeDvu9qHeJj2cLu0Vur6qAydycycxqAkmjyonItuuvAxMiMQJ/5FyGc
BTNl2xkPo2HlL7523IuzMAiuGOpdvCq3ryhgVRJynLaDmM8C7tWr8tTt3MzRliLSxZcnuc/mkXQf
zBcuPdC5DvLuJ19cDvZuK/4ZdVd+cpd3MubhIYfTcp2TvdCcLLYUd6KQ64eeSLReQju/FPVSvKxY
JkOGjGXBMhGGjjI2kYhBRRMAwVQdby2joObXogxxMlh0pIrGRBDto792KHhNZyLizobFRNgOvx3Q
kVDY9y7R8zqemmy9Yd+WvjUjfzS34zBn6g1mc3+YvMH5GHyjOiIMbClrlPsJcan/zVpfTZWbd2S6
8YAydtb1MPPX98GVa3e+Z8Ie/uml4ZxCvEzGHYP5dTiOaDL/8iCfsfSUrrwLqrW8L8CtnMU6qb9h
oIw/oSy2lClYG8OgZ5hF5dUQeY5y9LB0pY2LZAhPgcOaBxih7FXYefveU/Jxs+Bzw4rWsQNmYFVx
xr1IuL/UyeVp+eakt/6tRuf8Kwq6730u3RghSQYQT9rs4JLc84YXoLlmbc6afDYwqI2JwrPiRhtB
it5QnvlXB4CtgXnHwyBw3IkhkoLddGEz1eSZ0ueVJG+GNhjshBQ9BmM044XhVri+95ZRPvVIUYkq
/f6BuTrx4kzoDuwJWncTPeclkD7v4uiG34G96i6p/FqFkd/nmDin4mZBH0erqZKWOx+GdWdhkFPO
8jgsdi4Pwu7a+7ncifSqZc07NFhzNDdrnubU4S85KzmHzq/lUzY2+6WionwYJrHc9yaN3+KG6kvt
1Ra3pcO6nGMXQEMnFuzy3Iorw8vSMCdKAC/CxqizQ2WGj3h0SIBD/l02Hs3GJ/JhKJnDslIrSyyg
pj3irQjCinEKiVdHs/SN89xLzLb+QndKltKdLIouKSy1vtQhVrJ8xRUlM8R5p1nEyS/V+rAFC/5z
AAzq2PRzeJnGPEf39wP+4DrkF2Bz9MJ+lh23NvOejEltGHsdfDq0fxXI39J8ljqz7nrDIQKtXNVt
pmxfPa8Y/kHqnusHdxb2Ndx8TZSVM/gf5VTrX65l2X+WoRgPiwqbC6c3HmXXWjod5TNj1QPx87uK
B47Uv/U2shjkeH1xKbfVO/aD6s+ly625OqP9Cyp7p8ksx9LzJKjthoOH0f5n3sb50ZpUc0bY5w2q
Qg/qFvg28QIHF155s4bNCRbKnqiinl/oS3COeKVc05IlhAPd5oKvew/uCH8w0gxo150b1Muvbjfk
M9WOPuxFaCR6qdyHXQ/5FzREN48HKxxSwMYld2wO+tHLiJ4aG/UzlNpmJ9jx3Ec3rKspJqTMvRB/
1366ztycHM10UFq1jQmO1ZWoLTybudHePVmL32ypGgb7sbEWLs3ANu7nPCCFzDens6bqWhBwQn0l
wW2/srNhJdBS1nfF0l8Yo7uH90y0pojD103LoIUob3ZGwDZnW15bY5dTqggnCCMNP5VJyYrdhvlX
i1t/NfXMKjWD7hi4bYPHzmk/OQPN64K2dh7ZU3ryqCB+FRYQnOH/UXdlu20jS/RXjLwTw7VJAhMD
V6IkR/K+JJO8EIzMkM3m2tz59fdQiyM5tDJz7TGuAL/IoppdvVX1qVNVICHfGGYlTdTA1u8KToXa
kjIDfpFCJA9mEgB+9SLCFknGaqRhoMgMWyRaDPyRK+A3pOKEdZ12Aw2j3ebBikASeu0XFZ6G0upw
0RuD0hj0Nr0nTUsGoLtWIuWMCU28CLkY3dCSKiB5gVkWgPm1CFFEeqzhkOydLDhEOlRTBvEkvIX7
ij56cYSMPxntlgw8cNC8m067A0Jug2xdtRM7rqWRn7XdEtZk70Ew6wm8E+pEBRBrUVGwLZ0khhVV
eTpDpTh1XvnwtcLFK49ruOMncQairchzmY3aQukuGaIsPgs4B/1xWybBjCpNNRU4L68QdNtco0BM
N+FBk9QjI0thdzEgxcSvjIkgwpeGrpR0xvQa2XBZFF5ygXg45A1226C0BxInEjX4XBgNkHS/AJAP
f3phCTZpYZMZ9J5GUX2JLLo5UKsKhNNYxc0avmaARLHXTfyGRcZZkAC2Q/xDyO5NTyiXMkKyzu3O
S31LrLFiLwDk27A6o1ofF6kCELFmanmV2bC6xxH0BvavTqeFBHy/bnJEGCCXboSq3mZpLARF1lUr
TVQJznMVh1nFjfBaKeHqLTSJPPjMA4UU+QLKEQcBB1GoRT1V7Fg4i8SiPkPUHVhvJZC+8wCAqDCu
E7P5XDMRLrQwQT4YlGDWLoH+2ncwiaTbUEbwC8qzwQZC8iVp4lEPwYYxy0GiTAll3wBB+livPIA7
riaBORNl6GkL7IBQAihUZ+NU4+0MsGAlLFA7xdQncUj0703vTQO1zPskl1y5IXXamleFIIiWVCGY
9l6piGBOfYmK4LApslKcwzXTAf2TFJl4dxVCaBxKu2aGuzWu43KjmuZF2YhGAdgvD79IAlGbEdzz
ifeAmhMktSomaMB5mV1dgHkN7FAV+pz42Jo2QPWxT2UY0CaSnzXwECzSKuzv75qG8B0ZtAuBa/4Y
YQxEm4ieaFfnRLTb6MzjUJ64wpiybnufVBt8EwFcfwRjihriG0F0odiOLDMCBBZI3kWmga50Kyk0
ebAzIB6Wzn0ztoIWBKexnwRAH83Szx6jIC9FK/Z5yzFAABzmWQNfz0hphbacgJSh4HFe+8iz7JNW
GDM/QjUdxexqOpKRleoBiCCtx5kOi3xGxCau5/CegGri1TVciEmUIlBMBvsfqrh6BJVe1b/GATzb
I99MBTD5I6oFM4VwH/kNpSrtPlVVLd1RWGLiFLVkWI0QiiTsgHZw6GPul6pFOy5fdV5O/BHAWBoD
I6vkW1RiJ46swTKA+6+lVyqRMPFda6IsUBwjmoUGU55j0ebwzX0Gz4NZCuBPS6/Ldi7bNu42cGFN
DVTdUcagpgBNb9RcQ+B1ECDSSQ3l5CxSBXuiwxZDCAEJcUEE/x18gI6xac477xau7SAbcSy0OQh2
3qyBVxzoQRtOS0nrPLBHm+Iy0/2cnAFm8cBsBxV3EqlV9jXX28IFBJtP5dxWUQ0JoGPlwReEJFCM
Aj6S2YLJctCOiAdqbCponcVLLwQJmgBMuwxp0/zI1N7rWnq1iE0a08sugRVExQ5Zc3LZ82c43VDP
FRXpZqjErn7z6wCxU3Bdfot9hpTfChKQXQR2Wn5D8hB2pWB73vpGkAMSNDK3YyBUJCXtpqC+UETQ
BsJXHIKpP0YpqHoCMjub+9yocR2Dw+abGiAXQ1cXqSt3HjwKEoWDHTwJ5N2DqUQC+VzNhNZVgP1o
Y4U36QOYm339qQYBFKA433IV0K7uxcYcQE61hDaogZwqHOcKJonNK4FkTmUyf8FIAUJOHZFEHqm+
VP+FEs+qD02IqiV9njGQM3gLgK9EsL2b4g7YydpIU0GL5yMfBfSAQEnpArCCOQeZpoymiHYW74q4
xGFlG2llaTbNPYAVPpnUnZ1OwPbRgRqT7jZHNe/zFvkjl5qte+hkhDrYdSUUxiijcj6Pi0ZBiBFP
AcXYcKvFQrnwcQP9IcPsmgD87VVhC7C88AyjHKtGmCyFissOCRJ/ngpJ7KAaOlsigWx+llUNUrLY
NhGsMuzjllaRl3/s1T7KT//E52WSthzUzeLZx9P7JMLfn/1vnp7Z/8Xpv1CMftNFyymc3ntatDel
2xeXz+HlXPfQcxOcjOHj6mvq5v/kgVX/Bxs4cVdv+/T48YNE9A97D963qbt+9/qh/vOp8xjBjU9z
WEPLYjVKO1+uPm/fs/n5RrJf+773rq1U23+ewcR0+NLHHa8fjU03L53I/fhh4T46/oe9nit9Da+f
Hfn4Ya+bO+G3h9q9cEJnuURKlHVD/ZjI8LPCO/7ali9dJEE5uXOj7zR04m17qxfIhol45de+4M75
vj8ksqH2ubJe3y53aodtG1r1GEQVhIi/tuVrN3Zib9tO3zDASPIGs3iNhbPXYV0zVaPPbfnaLoNg
nXB3207f5VXTfZWX1zZ97nwv9xeGJMoSTB5QMF7b9rXjPxvpTdtvMCQYbEQYbfvYD8mmbcSuv7bf
Cxd7pRgclTcY8XuXu7HnOXG57enP3pO32JF9772ED7T+Bot86j5imYcnkILTIuHtSfLjZFHiADs5
L6O0HHrtW2zaEt6FwGmdk186sCsnfMoEm1mVESuKskJE6pMnHl4OQ1ridE+dTHpFsK/3fvvAk+a8
djDbxUATv39iq5EGmtjI1C8cATXekWBONAyk1fhj+5vVC58pr4FJ6jXlM5WFyXpqZefN27Z21ur6
yc347Tz6fKg2NtBLA7Ht8kALA2Ka5m4HB8S83q6UAxO/28TOa3dlHFxJGJh3EvfnIfw0GQOy7h/e
A5P5N+YStlc/4e8r1/qd64UxINe+4jgiuaB8Ds3XvtI6Irmg9g7J9VxhHo9kvcI9JNmvyvqIZIO6
PyTb3TND4Ygk2z3AB86PL7jstI5/gv2Wu6wsYOEO2ihHITFZXTEPTeTetfQ4ZPqNAugvxG1On27E
a6GWSRkXPTbh0QR32acheUGFy1Jf1QpPvZNu21zZn7o1sDAvsOXYM6leAgxekKoHS95TqO0gvqis
/zMwT7CYYzcufj9HYNj3qRLfcZLWsMehSQJm4g6AJsewsTbgyyHp9gCbo5BpDfsclmkPLDoGqX4u
/Bc31v4FJsWt3l3vqHc6zzaw2KGBv6a7WNoxjPsTJndQrF0k72ik6uHAQ1KtUMT9RfX/rXvWd3AJ
XigTOfhQqUX9nyEOuG6cEHD+zgi9oF+f4ynvtNl+4g2KgtTwKNMN5OrQbH5JT16AOv65rFtQ5d1l
3UHpDso6YM+/IPy/tqJ/NzbA8/pHlqHr8NP/AgAA//8=</cx:binary>
              </cx:geoCache>
            </cx:geography>
          </cx:layoutPr>
        </cx:series>
      </cx:plotAreaRegion>
    </cx:plotArea>
    <cx:legend pos="r" align="min"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entityId">
        <cx:lvl ptCount="16">
          <cx:pt idx="0">7594849</cx:pt>
          <cx:pt idx="1">16371</cx:pt>
          <cx:pt idx="2">10215559</cx:pt>
          <cx:pt idx="3">20899</cx:pt>
          <cx:pt idx="4">22890</cx:pt>
          <cx:pt idx="5">10215557</cx:pt>
          <cx:pt idx="6">7594837</cx:pt>
          <cx:pt idx="7">10215558</cx:pt>
          <cx:pt idx="8">41861</cx:pt>
          <cx:pt idx="9">28487</cx:pt>
          <cx:pt idx="10">29882</cx:pt>
          <cx:pt idx="11">10215561</cx:pt>
          <cx:pt idx="12">10215560</cx:pt>
          <cx:pt idx="13">7886181754984202244</cx:pt>
          <cx:pt idx="14">10215556</cx:pt>
          <cx:pt idx="15">7886186426331561985</cx:pt>
        </cx:lvl>
        <cx:lvl ptCount="16">
          <cx:pt idx="0"/>
          <cx:pt idx="1"/>
          <cx:pt idx="2"/>
          <cx:pt idx="3"/>
          <cx:pt idx="4"/>
          <cx:pt idx="5"/>
          <cx:pt idx="6"/>
          <cx:pt idx="7"/>
          <cx:pt idx="8"/>
          <cx:pt idx="9"/>
          <cx:pt idx="10"/>
          <cx:pt idx="11"/>
          <cx:pt idx="12"/>
          <cx:pt idx="13"/>
          <cx:pt idx="14"/>
          <cx:pt idx="15"/>
        </cx:lvl>
      </cx:strDim>
      <cx:strDim type="cat">
        <cx:f>_xlchart.v6.7</cx:f>
        <cx:nf>_xlchart.v6.6</cx:nf>
      </cx:strDim>
      <cx:numDim type="colorVal">
        <cx:f>_xlchart.v6.9</cx:f>
        <cx:nf>_xlchart.v6.8</cx:nf>
      </cx:numDim>
    </cx:data>
    <cx:data id="1">
      <cx:strDim type="cat">
        <cx:f>_xlchart.v6.7</cx:f>
        <cx:nf>_xlchart.v6.6</cx:nf>
      </cx:strDim>
      <cx:numDim type="colorVal">
        <cx:f>_xlchart.v6.11</cx:f>
        <cx:nf>_xlchart.v6.10</cx:nf>
      </cx:numDim>
    </cx:data>
  </cx:chartData>
  <cx:chart>
    <cx:title pos="t" align="ctr" overlay="0">
      <cx:tx>
        <cx:txData>
          <cx:v>Job Vacancy Spread By State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Job Vacancy Spread By State</a:t>
          </a:r>
        </a:p>
      </cx:txPr>
    </cx:title>
    <cx:plotArea>
      <cx:plotAreaRegion>
        <cx:series layoutId="regionMap" uniqueId="{45F8DEC0-08E2-CF42-998B-A68C79DBA4D6}" formatIdx="0">
          <cx:tx>
            <cx:txData>
              <cx:f>_xlchart.v6.8</cx:f>
              <cx:v>Total</cx:v>
            </cx:txData>
          </cx:tx>
          <cx:dataId val="0"/>
          <cx:layoutPr>
            <cx:geography cultureLanguage="en-US" cultureRegion="ID" attribution="Powered by Bing">
              <cx:geoCache provider="{E9337A44-BEBE-4D9F-B70C-5C5E7DAFC167}">
                <cx:binary>1FrXdt1Glv0VLz0P7IoooFd7HgDciMBLUpQ1esGiKBqxqhAK8evnFB1asrvdPY/jZerei1DxhH32
rr+/rH97aV+fh+9W2arxby/rj+9KY7q//fDD+FK+yufxe1m9DHrUP5vvX7T8Qf/8c/Xy+sOX4Xmp
VPEDQZj98FI+D+Z1fffff4fWilcdPZvngzKV2e6n12F7eB2n1ox/efdf3Pzu9a2Z91v3+uO7Vr88
t9Dou1+vXr78+E54nos9LDjzPUYQIYy9++6Hr1v79eHsWUIT8fTcPn+XTLKbhn/bzOvzaH58hxH+
XjDBfMG5x30q+Lvvltff7rgUcYSETxkXiL77TunBlD++o98TAld9nxCfUYw5effdqKdfbiHuM7gl
fIR97PLfl+2m263Q6veF+vX3d2qSN10pM/74zkXvvut+eewfsyce/Mc5dz3qY7j/8vwAWwNP4/8i
Ay/8ysfqRNa5ioT2Xlut4hG3beC32I2o3JrIF9N8EE2no6mvZTAV/BWNTkDYWAVuuesQSfRMKyco
0X7fmy6pMCmOpJenxpHFUWm/DlTJ5lAU+RTQwuvuVF+vgeLN54nl3nlrHTfx6FKHei7LeG/p+xKX
a7DQygReVXSBktsY7rsX0Jn2WbPx6sIUDxb+PLcvvIk1qoKSevc+NtBDJVW4N4UTtOveHHCjPzRT
3QZoXMKuQToYG72FZBj9oFjQF7MXTdyuVXHeWxIN0iuCNxv54Rdr/WbZX3S3DVVR/mquv//87/Q3
L/i7fe0f163J/+PXaXj+/F0B/1hf+esnX7U1yfGPD33TOpjCr4O0LvXNjz/519c2/5/e/Ma9nr/I
SkXVaIbqxXztHBgRDNYFpvevHev96/CqiuJZTf/8zd98iX7v+pgRH1MPe5T7//Al8j31OFxkHmaM
UzDkX32Jf+9TH5xJuJgjjon4ypU8gV0PPMllTAhO/f+LL0E737oSgQjiM0aYSz3CffdbV9ompXYy
efiUj+L9OPVeoDsyBk2nxkAN+RMyP3+1Qv/EebH3px59WAKCXYhdyGUIQtfXzqt2P+/NvJFTmT8T
uVYHvHNx2H0SNGM5h7uz1lE17NcSjWWwNPgnOtfXfBp/mvTahUMl3AgfqJrZlbjrGPT57vxi+d8Y
/tfxBdshfBNfiE9dShmCEOa6HrHx56v4sk9uoYoOkxObiUy0XzWREg2NJEYBqbYt8qujmlwR6b0X
MBpf7Oogp+WuX8n93LThXy/Zn/fIZwSiPRZIeD71/jCcaZvqvJsFOWG9NNGiMQ9d/YBz2gWVuz4X
eq7+TY/0TxH2LYIjCLJUELBLO6SvVqBEfknHoqIn/aFv6j7K9W3I9RhgleODWpYm2LapD/e5POxy
WE586M4ddZeIjpqEDZ/v9dTNYd2bPkDEzQM5VPPJ68enrh3xweTFGq7afCF+v5xKQtqAem4TenXu
RqhUkcMUCSFt7Ad5/OvFxH+aGvdhV2EVkQDrQy5449dTa+Um3H5xyYk023LyhukipQuhXu1jUI4C
BR6H6VFM3ldOnUh7+a9HYDv4xrq4L4igHuMMcitlfxiAh10zdmVFTnLmdcQF+VTOsgmlGKrIP/VM
vJJ+8oL/oGcMCfjbrl3EKQwdMYy4R9EfukayFy1dSuharCpaTP3FYOezu/up3rqgreUYmL6eQ121
l5Lo/6mKxQt2M5HLXy8BZn8OAy5hEG98SN+wGi6xQ/3Kwsggl5qPjt19mTqblyDZxTv2M4/OWe5u
aTmbUGxr1A/yWmN5WxeZLk2XEk9eq0lki77V+X5mQqdDz5OlxreKOGPQ8SLIO3PeF3XbaR9i7oY5
vFet8jJv6qaNSBSS6QZgoJHNYV7lTRRlItGc7cjLSLcdpzUFCHhd2g+lhsWibjbVOvUnluwzwJZW
p2vdx9uru+qgnGLMTTQYmfLaS6g/ZTVRN6+RcXXmOY2rfMw6pG7IkBix5uZIJ6qLOrRvDG0fc1Ek
ReMmywATd+TZrT4UQ5P6Dr7pqUpqExshzhyzxGlpjHjx0Dl7zCaU9OxaOn2M2ZT1skv5tN+8QSRU
tZGH9wDDCiw1iWupbmoxl/J93+IbkyTuS5G0cxOvMhSm+sBKdXVKFtuXjaE3cJugRt7BzqedZdrt
8tZQk5SrTMf9PR3qs92NQZjMPoKMEy9syWiL43aeMybVNW+8rGHkjjoqdUYdF/sciUaEs9LQu5eN
M7lrdjdpBO4DPrI7e3GpWGLaCbafHnWtwh7j2Kf6OldOFyxLmU7bmfrqWq1sAxOWR/Cg8SDkQs8e
KknkuesQLop+GGl/N7ftFg3lqMKx18XRQfIpn6o20Y1nTqtSa+hSnp8qZ3Cija1hKftL0+AuGN36
WbUIxm2cI9oYv2v5ftgxC3lTmYcFf1whHF+JqOqAGNadpMPTnjbkTDUdQ4wKJ1zdvovWzWsOpXZh
GIy5AVrLdCxQGdVl/rSpsriMBZEB23Sg6qY98b1GyWj4sRwAG0s8htzs+6HJKxGV8r2c+Hoc57EI
XNGFJTOffLbBFdJGzsyd8zz3T/S8EjSeuDeziEAKvkw594JFlWOolv2Yl+hLT3jcbAx8hFbkQqfy
aRx8eed3zeO64emJ96pKlhlfe8PuJ+M1H5tJynM75cuhLPv248ZqFDiIzOk4qzVydt5epuWAKtd8
GPW23cqyeHS05u+58gOCVB/npihDxPTyoTTteJ58TaIS1fsFa7GFFAqHM825CY0rm/ejv3V3mD6N
G7t6Ym6e+TY1Ye46B7l4+6WrfPZhH6dT77H1OFNA5C4Tx75axUOnPmpH+Snrob/BneWnSg9LUA6w
Jibnc7CTeX1gar0bdoI+Chx24yAj8GL5RBxGg6nqh8gZqiHp1+JkwEPPXa3n68BpUJdbc6frsY4o
E59GI5p72uNngdkejGU/nZsVV6cCT4+6JfgXGEWIkzZ42sNCTLfe01dCTB2MjoPvzYqPrHebtEOL
Cb35QKuKPo6D+556APF120ypIibY6rw/i6ItT9zpIrMOfba1Ow17x7tM3YofzLoeSsJfFuk7jyhX
2VJ6NOymfTxTeiml1k/1DKvEnTxqAWs+DHvLo9rbVEhXro9Q/E0nxKePU+voAxZbk5V5+yxzdFd4
3vYoWVMFaB6fULs0j56zZY3J9aE1S3PuAT6FTdvL6yA3GeB6QgEaonFH13kRQVMuh61VqTLtbVtV
DFg41Ht7GPv26q5Tts5turvupSUnNELkd/ts2lCsPJ3aR8rJv1+wjooahfZxVqtUXLt1TxeFU9vg
onmydu1tnNYr2ng2m8+b614Lg+KdVnEjw4FvsX3PL9dbPkNoHvDJLOVtbfzTusrA9qNbnvRDfRPk
2sxb0sNP+8rqz1eGI8rVGS9P295fqvfNoG5OV95mKP1gX1M99dE8DNHatymGBOZO6G1QpoI6MJ9O
nc5TR+MbJjSpiwAKy6RA0FPXxdW2Xtd9zGptMk144nkSclufUQjGk4BgCBGWjm5S781tlDS2v/Pl
OC7NBcJG6nD/nkAs5KS5NeUcaE8dMTzeQbocPUgITXkAiwpJRePd6aPBHaPVb68zZBm1banpm5vo
3cS2hVGbDqWBQDkfe4RiufIE5WtaduQOIkCKYfNJcR5ok4pZ3/YVx7arDUZUoDHwu+HY0fY2zF3M
9XrTs3dxjE7RfhyHIu1WkTm7vNo18nrYRpLM1D/rTsHmD3G+oNT9DK4Uo89Ol2cGMm21saSD4N+O
Ol3QfKh8GtgWa0hC9hPzOZOTf+U8cospm7VOe8imLaTwWsurHdy6nxqen40oHqrVu9hVtxvmzfSu
LNq0mJwIuzIseHvIsR+YCcf1kq7ddpWMxF29WO+Oey3TeZkzF3J0T02wl/WpECLpKzcu+2Dp5c1m
vVrBisAn8rp4KiEELkMMXnJfHUW3J5UKRr6AR8DKDzjWTN6UFom1FYeq8+qioHpvLc6u/UTkrVYA
NrR/sVtuFhNIuh5dAvPcaWIcJx44v9NjHrNO3cZdxa4gQUV45CGedAx8CpCGK9R1HNDdCMbD7sq9
0RGCnz2NJptNJ+png0sTzhEJ7DtciCyXXkKqMtHzGuyeONp1tWspAS7ZZ6jw74agBiD1Zs+ovSF3
SFwSrQ0Ah7VNWyc/VsMc0NVN/Lm55eN8UHUV7oWObWIvmylr8vaGCxwTbAKfjJGvYZlHWEcXvJTM
947PEm/WaTHfHGc9s/5QFObCyhwiEYkdM2R7UyVO7b79rR2Ou+Zmd38CSGbSyquyke2xmobYdG7W
byIZ2uZW5HUClQfPIQjn5n709uuwAeJrm4AU/nEdcVwZllQ5vnWCJ+P8wS3EacT4poYtHkpxLsr9
tuItrt1YTJZpKk8MQQxyp8yHhVJbe3MdllhfdocyMWWeauVcavq+dt/7QNTkdX0Q9ZcNQKa1Let9
ppFX61JtdXZUfWXUy+Q2JUzRuB6Wm/WFuQ/qpgbradKq8BLhuJld7kbXt21A8bDIqzdxAKgybFZ2
6Nmr2PWJACastDoM1Zl99tiTdXMGWE3yOnadcCwSw9pLDoCy5U1q+9kree3MnM3lcj/kKj33rErz
cb/ZjeVNB4gT4GUBeBZGsUXEwDR/tUnrquvkJtpVMVIsGBdyLHuRoGW/vQUKssdvUzFj0uOQFm7i
VhDNpjFoR0hTEMYciM2Nu51b8aDLLqUDhOSKpi4BXOzKS6ufZqpS3ruZk8MtQuJWNbcZvg81iYye
AjMfNmOyalJXXKBbXdkY4GYkB28F69ALbA3rUr94basvuTeFSKz3sliymfNE8PbKSnKbkMlMk82L
d3IXk+E2zwrNkrx3jwNffyphDCObQq/EkTUsBrPoYL6ruCyDTFdUPCxghdYPIVOkwpVXJThkdz+y
ua6fVOqtKM05ubPGLGoce1LebHTYnLDAeeD17mGi4lJBxWOHvXCTeYv3FhVXnhk0Q8E0Z8aF6A9b
vHpbTAHQV5Nzv04Ad6t47LZ7DQXCW7yE+LmDZXu4CXDLDzZ0+XzILCq3oc3B7UUDu1lgdUUdJALl
JsI7VF2TuApug5NhrFIiTSZ9FjkOCXCRZ2QSF2m8jG/Fw5R3sc0nSJ9508a2h7VFl/K6euDP0Je1
KfudDSZjLrqZDRISW0LfQNSVEFqho3KCWDGra0Mh5q/jQ9s3x7L+8sHbUYZNmYyqDvgmALY/AKd6
ZVuX2rIx8ikEyHLObLywFxiYSw/GaM1mbEU2Nt1R8y6YxZpNE7hw3QergMoFd2B1a0A2cVaFTvMc
NgSCnDVSO2nurye2fbb7Y/OlDfGTCXq1ZnbaaFdXF0PWLvp46NCNTDKtN3lZxlQSFHsuJPi1SZEJ
WIGzGuYGHN+pmL1sGINqGd7gijNBnnKjxvHjeRoz4OFSh43ZDPlK+iS2Vjf5UzBiSOuwK61HE+uM
NkUgqOs6TBO0HYfZPWlZ3xaYlA0+fb4e6r6KxsruWntFO7hV0cLQAIV5Y1aOt7aTb85qk4uNCC1U
t5va7k2bOcg72UDoQe6oLPiUvoHY9kC97tzo4TCOa2D9ChD++3ltL7QfE+sidn0YuMsM5er2eZfb
mZeP9l2bkK1j+OCnUw+N4nwMPJ1Hi78dUCcuNnFOdLnvl+7KYfxdQSIJDuagKdFgddb67C5YZ8wh
udbLBa8LVLefR0gZdquUI2+eg+Ny81JzmQik9r6DKnXJpl5kSOJzOYWLhWsNvUlRX7v9SEoSMw9g
45af1+lOQrllp21d14aMvR6AeehCu4kqZ3erpAHTfmCDgzLFA8NdvNDnbRGXnBeJzTR0AuqLjtEO
WyWZura6DVqsL8PiJm/J0BmzhaK48s21Lz5tEBB9MCyeo9ROe4I1sljPRukS6AK7y+36LBt0aumY
WYiLqbzqZn8DVxYk54PzWALU4/2FdexAnSXawe1yNyuDrtWgKehLw8Bvhz1iBZS4YLRl90sXtj22
8Mza4LgevY6fEYVwvoR0F8mMoGz321QKFPuaJmvT3oS7XXOFYHnGjAFUrskaypKHjo4BBZ79tXxY
cxjgCqjdjh8AqIbyqvX6Ay0hpMK24JUmtknugrEU3sXtLzUAfAx0Tj86Z10/T0zF9m0ft7eig70Y
0W2fVcTqIrQTGzkMYF3v7epskH4cp43aAR/KGZYHmtkhxNpkZfHexHlmF97hIrOeXbjqajfD5dVD
/nkgFcQUD5AZGPk4QxLxhiNgMWC/SGyxzTh9nCd5sV5pQZf9tIvWSRY2fR2pAriZfD9Z0GZHXIFv
M6KuFvNYVHGm0okt7WFvtIuO91Kn1nzs39a8d4CxEO183ouzques2nVqIAsVbDpUswzohK5teyS6
fWPG/A6w69KnPIeQjOjduqLrqsZo2tfQVwqgDbgsbJCNejZU2yxlaLi0JmlVe01Hb36EavvqCrjf
V2E7qoONLw03Z3d9sdh2UcNBNSJADWQx3dysiVv0ZCPt2jqBaFU0SghggKRs0BazoyKbjXkF0Rc8
27q/CysAlESE/TEqHJOJGt0GYMSa8eqZPbYJ3AJBkaMYiD9As/NRjG3UGHlF/R6vwnkcbVOQKAYk
jgP7qT5NrMssLrNJL4eIZQGIDQY281r3txG7PcxsTIatSaf5ZvO9t4gzAQs2Q/HQ7MC6bRCsbbpr
/PMu28DJySF3ZWCh5+D8UhPZBbEzxABDGRiOXcwZyswdDM0SbP6qDi5QCHbCgzgwXZy7tXmrhaxd
7kDstfeLdlJOxbXhF5u8Lcr7LYe2jZ9pqIM7o68O5mfefhLspdmGo1sv4FPgqRrIx3Pf1Wet8sd5
B2ALqcxCwUaB8Fcfpfvs8KiE4sA2PrpVZqPVFjuDubPozWJad++vZEusnbm0e7M5Pjap5CLh/XbF
8/9Qh182YDH9xon97lkDlWJTQcsElM/dmwMOUKZqD4AaqQ4AJmOGAE/rObMpFsigdGPVGyhZB3qa
xKd82iOfAH8M0T5H1a3T/pltHnxX114AR7h6Jy1kYDOBrWbtFlnga39bvPDGLf+fdMv3WsL/f1QZ
vxEt/0Np8/X/m2AJEuK/FiwfX9tnwDPDP5Er4b3f5Er8PUiLArQ5gjwQ6UAd+036R997yCWCMQzS
HYEzAb8r/96bIulT5Anhgi7/u1xJvuegfWIfRD9CQLEEve830RaI8n8n/bM/aWEICwzqIQGZhLl/
0ivXUvR9m3ftiVX5gbf1ctdWuQmKTomw6r803kROAxMYygHhhQ6ktGKbnUM+CBGt7s9et+xBJwFO
yrZ7akQDAuIeiFLsgcHlZyPlHFLvfZWXkV/TnxfkiGgD5hg00YOUTRP0dbmfkdu+bCMQJmujjsVC
yrBSK5wb6EvgULc2KOe9CouW9hcHwTc6SxO4tRiCfLOPFSTZZqAEoDmO6BAt4DT/RsAjVrf9RmSC
dYLN8K10zDFGVoX9Sl7p577CQCO0J1F/2hGkaKPVqc4LLxKibIPR+GehzXYsN3OozTSBwAligF7m
Myr9MpgAoE+LiMQq2mNTe0PU5qCldLBMtDq6q+eF/l7TAEYxHhb3kxpHcyhM/JVx/rr7Xwux1tS+
nYWLBRCojMNJFwzswh9kSH9gkwukdHtSbRf2fveADJtOK17ogWyegG1nTsj1VIQ+MNodXp2jN3XT
aYJjGCDdfigIZZEW5Rghtx+CraRPWnJ5WprXZp3xaWzGDHVQXDe4ChUkuoPay9Tz2RKRmkzn3fFf
3LzPOumOR90Fcl76C7DgLCBQ90TdCGOo+LwFmDrXtSzdQ0f2LlSl4x4Zd++LwvXPagIQ3Jbm38iI
GIS7Py0PCMM+QYhRcAn2Jvd9tcnGEWbRm9+enHw+9Ma7Cqo+7bvz3EGfhyL4SNttCsptIdE+sCXY
HHTUJRCffX/qaPXzOHIWYmBfuyn/0PDmCarw7tJ0YzBJ0obzusaDcLrQ8K4I6NYf+RDNEh25+anS
xdVrSSALdpoHfcUOuVmUvXHnOmZw5uI6wpmXoJu2bCcqtsLTXp58Zi7zzRb4K4BhBTSjVeScVaWy
AHhdJxyy3TQDBpudNK+Ls0PnqGLg7W1+JgCQXdbd2c8J6DqJ8lD0KrSKmJWiKgB1ViUzJbqWvjhX
5KNryVHlX7x5e9MQ3z5rYPerM3D7KcjRe6cuJWBDDKAdaK8HUD2vDS4f6A7mkpuj8qcENH7fgMy1
bHFejbGAotMBCJWXJrLURcHWe+Y0S7DW/FiRITQFHACirAeNg4be0KW1zxOiD9OSuPNwsrne5Ou1
g4xqv6MdJQ4oGd6F9/nTTtXJqaLanHJnSAWca3Lb5bgXKrCFsA8k8bzUwHKIbMc0tmKeC9zMVONb
0QLy6coAStSjWnAqgWOs8KVs8+uyAfnVVMB+o6CgoAP09AbnozIr+hF64kSFbICik7oRV3loZVgr
LDabSbrq4AJbbeVVCMdnYAsOzfQZye6G3sBn70FN4QLQ7r2z48wPtrxfoEpYaQ8SK8iw3gscI8Cr
vnZAC1uZsgIob/fM1TPIE0kP47KXa9OdzXtVfDCiTOjunZdaxsZ7caU4w3JD0QwwSei02UZAnQCi
Jn5udhVUwJ97EsCe2rKOLFACXYBezjzALQLqWCvv2s2Fbu6Ai22AHm6AFel7AOSgWbYLFJhAk29t
Bcc41HWDmsMa1wLwy6rO3fZaON3ZMYE1O42XbPnQYze1MM4z8uLl/E7tj2aTZzgxcrPNWYHZvv5m
x9BzA5BHADRugB2yjawAe2jLjuquNo9VDeUP0ChWU5a9DzNq3vqHyJ7SsymmzDZrN0fDdooCeOXc
wLk3E1ihdoJurAK74SatG+AMvfYMMk9X5Y9u3V0B595ZzdaKtW+Tknu2A39bBPO4H4uGwA6NiZvv
t8JHcV020fal6MtEDPWpXT6ZAdjIAeAfQOIOJjWBylLuw2PfjsninJbJzVqoKq127QB5IwCWwzm0
rEFOWrvAGQJELwJd0UuP8ycGHIFVuL0agx7Rps2JdiLlIBWXLdBbHaBvIB1tWwYq+wIk/ua8evcj
8LvSslJQpMxANXlQU7BqOzsNuSmWH3oJmRZeci24BZivHCeYnPK4AbFAtbzZsfvAn3FYcPANh9+B
dLzC4YsBeqmhsLAbbkOEtREMSayvKkhoNFzpHlqxH0NFRKARBAB7gfp5dYBYBW4zh6gJh0iAoLgR
UCOE6GOh/MyafsE7YBmAKH2WIAOt23Rmpk1rQWMsvASEz9ug6ds5hK0IO89cBwLo31IlAup9YIdL
KJ52zY7Go4Hd3mbDoKFCLQAM31LECLgKDbxE4W+htyzRorqrXTQb0qz9WCObG33JgYTocHG21mPP
AvSFpXXWezsSG5BzUCtpYs9TjFIkNRCWpfeCZ3VaFz+zhKzELBIKBcKKc8CxTGP5oGoNaQbsySR6
qi825u8t2AeoOc3c3eZHe5qkA6JzAA5gmZ3MurK9qx+MD8cq9H6lsny0MZ/BOCvwRzgL5IJgMrnT
o1TbVUGt0kG1lkN11gxPlXLA3t3szcyq+qy6JhSNumxFCQtVJBVUhjakKNXH06QCxaYjBi7TNqFd
EesnazPWt2ySsGsEYtruLdcSSg+7u0OFUjXYEhOY4vJLqabTxiJOijeLHIDFqH1rjrcCeCCt+ME6
sDX8HejmRfQRG3ioFJx5qF0wjTrdd1A/IOxPcMDEU9kEsV6OQ1Z1U2ZpFusJD4yStxkN0I0diAsk
EnHOHi2A3feyap2PqLxVvrrReX+z+sKAJ/Z51gGRTcAjMO9SzR+NkCcH48surm9XYeZvDgQ+AWJ8
WlX+RViGtYQTHXtcAx8xAg2ylNWDAX5sOOykSwoNZAnUy6RB8ZsQCry1ZZcXlV9R4omXfgGtHuwE
DitmsgESu+GJGoFZ6b1LvsPLBb605iUfgS4BqscyKrsL4nNxb0U/K/5Z9ueNLfEipygShOrUOCDo
Me/RMlvzfp7gMI/vwxyBU7FPW+qScSCzdHnagXvZ4TEKjMhIi8DvdTh7XZAvdSrAMJsJaM4ZmiwA
3Awg5jw09Xoe5QQ5+WPeAgbqvbflLgHJ2r8ZttCuhT3Goxv/Mq6htRcboDio4CD9BArKcfvaAidW
KLC+NcgeE1St9prTAZVTnTo+xpOagg5AfOn6pwV93Ov8cSjLYzU+rUDd2/M905QDBtpjndrjPB00
VZXnCuJqQduLteoZSuqykLfJf2Cb+lA6+eeSw5E6OMhUzwI2mYpo1oMKBtlX162HdGP8LuE/zYXu
w3WFw2u0bA6TgLqfRMx3q0CBLjDLMe54/lK7/cdKAt2x/y87Z9JjKc9l6z9UfKIz4KlpThN930ys
jMgIwBgwGDD2r691XlWVqq50r3TnNcpQZuRpANt7r/Ws7QPZ24jlLDQB8wf901P+YFCs5SoEPzzv
7jqczcoy35VcGF2tkJVul3l8AP2oi6Xf7x0Nfrv4N+NNPo41ZWL5gYa3bIIFCYes1GR45Tp9ABk4
5Kvlr7HwWBLSZ2gJnO2ePvdJg+6Lh08mDEBiD/k++2MOgGwrzMTktF4PAEWCWb+JIC2IEFsJfCaf
+jehvTfgbUWS1I/bilfzl2Ps0q2SQED3APW5F1erHC1rMn2VzMPfyBWps15Jl4SF23pV81YyC1iR
mQwWHrqHQyAAZdR32+w+nHhW+3h0PDqLuH0dwho8hV/ZUDQsmPf3YU6qkU95VoMXHDuOPkjBv6zV
wSM9UAG87Lgmks1y8HB1pnJX0xeu3sFDoRDt23Fo22Oqk0LLqClhGlUbDqc5PazDbwbYKCdT8+JC
a/J2tmfTq+sUx+MWiJPfCAAC0fIkG0nZhF2NyPEoJxKzaeaHmfjwoB5sGrxumXjc4jpkY11mE/jy
HjgN3N7gTSUaZef0Ho/qPE+4JlnUlnJ2adHJvQCICVSpP469Gooh2Y8JuB5Gsuaq9egDNaHOQz95
zob9FIk0ZuvlMUqGrIg16gzZPlIceqjIDw0UOTbItsnjOv1Spgnga/kvAY1wyNuHJjJH6nWEBdk8
l5MDL+KnpiSr9x179rqJ1Hnabb7gUYf+vvmnPnPv3MnChXsVEBEyGyXPI3CWtclNsL47GnesTzq0
9bE6B72peDtWoS+HnP/tLYwSD9563eUywlekHApeuvXQQDWqpeazpngaQzk2uWqyz6iJ8vqSFnBD
1ufAoF3zqLr+qw/mSidW5CGXj94Q44pqM5SdXHMy662IbtXAp3JFjQ2DhwJGfB2SMWFtI64oUibt
4KMyGbqCBPunp5KcwAjKGvTP3fwlV2/KEy8KDnG3tnlnw7AMw20En7Y98GCdT0m8TVWQLTCU+jBm
vJOO+balBVpfVUba5VnIVlnXh9DBopMrSQtnPmLfqHJ0vGVpLV44J+hxgxkcFVwv6CiikgmEFD+e
89bHzTbBhJ/gupQobCqaqc9kCl0eLaY97dEsc7M0L8GKjcJfFYo65w59u/aHzBe4FSbjue+NNNcp
bkeaTw0AI4+bDRiGb9noh9Mx8qL7ek/+4NHOikDpoVrCql4gQZghKdPZ7w9yEy+t6do8C5qQRb5+
SdLRz0H8XcfQDYtt0F7OgYWzacdXnfR0P23mx2/bplgX6o4iq3ENR3wu1AW23l7sRiHBAMU9zDJ8
npLR4nvrYmhnaBjSO2iHEzSUuq4U+MRl10fhBfZI5ymGxxutSHGY+06GQ7l6Gci3vsfDa2ZImi2K
ufCdeJQX1GqsqCF98027Mpnpg5PNcGhV/OF4sDEha69sWnFodhcWE7CIyfKmCqTa85l3frWIvhSj
NxdCXKCtSLN/Phd2z4l1HgwxUZ+hWPSHaZ6f1wE8jE+SGSxHU22zwuXqZQaintNKKfQHG2SZkALn
3cf2joAVy20vVjYf0hjYijIcmNs4bbltvC6fw2oKvsZoU28oG7EnbHGe9BMI5MHloByvIpqrpbfV
voa/47ynLBr8sWwUqB3/09ZRl4f1eN31cZDvvfQPrjtPdHuUytoKhwQv12G/ujCHM6TCYxPgr+2A
DSWNdb6HTcfSeZmLvufPcdpkuDXZayLknNs0wcLXXdF7gubW4rOuC5/vEqvP2qBdEQHqGm9v/s4p
OcXrRWceu5HRKPJunIA3NbUU2tzluabqfm1tcwAvZNADr4/xgut3cQCG1AZFxmNgLNLct13/J6l1
jEOwh24IzI9tcw1QvN5SJkR94pYkd4bbu6jFdRIRB4frBC5UOty0mzkOJsYp5K+vUbeM+OTtDk/V
FJ0IbBUaXkKzlDg2fdSMl8WYbkfDocE3wWDLMMLLfyEGkZQDB9DhhQ3Kozo9r6HluaeXsJx9l5WU
kiL1Z1Ghb2qutkmegNkBp/FUyv7NijCyc+2GA0c5E8KVh7Si8syZso/VsU6aKvMNg7OG588dfAC4
ID/v6jWuei89DSL+smtUZNuQz9kTp2vN0rjuWEvn786bKht593OgnxIfhRfBakBU5dCgKN+acxN5
39tsHqPGPi07P2izvkVxiMZ+82nhh+bWpupO4JT950+Khi6Kch5ulRW3Di2N/wxNdmDCQ3c87E/1
qr+BNdds6SgzY7V6Qym2OUYpRM+LQOnT9h7UwRjq7Fjndd8x6N+sFuR936Dc0FKm+EQGP054slV0
VXv6W7dRefksrR0PWjLO07IbD4mNsIRRtG98fF9xZCehOFz6uqFvT5Fab8TqHsRf16pjvC4vY5Yv
a1wmhrwv2/LPt+Wied497KS1OYoaO59sIfmiG6Jsix9DtZU8Vmjku7w2iNc02dNo/bdOk5ZJ3Bkd
7I+r2359rZ8aal6U9xgmcy7BJNvElQ2OVdewjAbvGa+fw7F/R+HJqFvPwQAJNGxdbuao3DWI6oEf
Lu+3LuSONsOxxxWiSr5ru5UAWB5RRFdp6z3uuBtBEqIOQ0cHBDi73MppPI1RylLc33gO/hLj3tYd
Z1Iq3ueeXBl6twXRacNb1Z0WLAlsvur+eHmtDu8DsfIgaPfuLfr78hp7m/dqLZatcf/83uV9ZYKn
LsBDs3bj8+UvlCB3BIIjSOfhCCa70GPzusdRe7Bhc7p8DLDXT15kyjrc7vowK5fBexym5p2D6MMe
/2gGU+que69rYdj2B6AuC3HTbMAPqBXe/9dk+m+h0/9rKi6kWYakxv/DYfqDjOyf7r8bTP/xf/7D
XQrIv+AzRwjfpFkIRwjGxX+6S/RfJMKmgchRQBC6iv7LXor/RdMMQRkYS4hjUQTl/stegiNFSAh7
KUFeL0RACqHT/w9/icDg+h+iehZlEbIx2JOQ/cMfJPw/MjK9nH0j27Q5xv3yinc+tmRAMFOOsIzi
6RzvNdg/EF0saGN9dCbLXdYaltSzLTaCPROIHYsnfdU5IPyUJCkLUCyjUB4kDKksH9OQFwFCXdCX
xHFasCwm196loxPFaOXj6EBNmACCr0zDouZhQQyK1HXZY1Qux3EJ+9xk5GeYEnOIYpQs7cveE8iS
cxW6bkDx2iJOBOHoYI05kmmPT0u4Au9IGjb7Ux4ZRGKGvXtKRRWM3VOMOCs2PYtyag0OCKpG9ipM
5NWwITSyBgHOpkifoTixxJPvY6OjAi4QuhQBLWkRvEziej+M+L9rssUsipqXxMIP3kYY/MB8Ky6i
G1DkcRkmas4T7OCJzrfGR+3ireLaywDEapLCN9vq3IezzuN6ZZZmH9pDMY5+8KuPWpXzibbYNTL4
18th9GWPWIC1bGspf0aX/5yC+T+MV6vhQ9VD28r1mJ2X2SPHDVmQrZvDHKjJSzYDXW4VowY+YTau
XplkmuRtEsE56o5DBL/E0/PL1KPZrBODSMiXaFBWzbH941o0cF6LmG5q+q1YbPON2niF5owrK6RG
5wU88zAnzXTy9a5YstSsbnGipz738inh3xMKrHtVQ9ugCQWYRxoojkGXL3pNcA6ilwaK+OhNKwex
jY8oGz8XSismyCVuOC2/+GpxVr9Zn9+sDZpfDw4dkgJNYVXN0e1G0SFKgHd7bRXHyBBAmctFtvOb
TsWV1RlOyiRU6EL016gjmffclsGkHTMtUldAOO99U3cFn9DGrVH9iU0ZhEM7FrD6/9TQHjYfquQQ
t2yeGvTQnt4OaxnJ/Ue5sdCodxjuLM3hPxVTjxMx0pwyz2vQ6CDwnqKo6jjXxyWxE+Ta61TEAuZS
qAq7AD6yuzl3aMWCDkVvlx5F5P5OZLp2KjlONPvVbgVy34vPZTqFHI/K5vyaSdtc8xnVYuLbYwej
ptcAJgQxbPSK3nktC+fAsHRRuawnWRoV4qYT/RHKBcJ23Zf95eRwDX6HLGVIsv0QrMR7dOl87Iw4
EfKTkDo8jDv6/93tt5GO7mVKyVHLTOQZdIE8XmApNTy36OdY2iYfjW4+Or2wLfBA86V4Zm10eYo3
/qpndUJ059XQfCduKuiWoZWtG1nJGblKPz10zaCOifRy6cakELMkTIZvvsjWK5S/h63Tfe5btA7e
gPSedFduilekXOalCsxh8zJ0nOOA9IyPMqZLlzsZ2z5fp/XHE35lXAjXMguKWCLWDitznvVvi5x4
3qrh6NKY5gtNkFrY7LtwsGdIQ386Ty4QY/YGtLlGoUsgjvgj6pB16E8TfDDWKhOeBkTGSND+bhJf
zHJSRc106LN2z3Xb0bJBrIBpv3uJkBJNNg8ZA4qkFu8Kf0LdiQ7MKwOd5TOdkUAj9Z2F7Sy62THX
4R5m4nVpx7DsKPbbdHlQafoxmPazmee5WlP4kjyIH2bZ+nhJZHO7risaNXXM6X5HzY5SeJywq8/Q
CeCVnbNtprlcO2w6FnH9xr81QYgRAgm8KX9NDvU6fqBdsNXE5XvaI2blkfYq4+Kv3zh+JMbwQ78v
eKoFpgtkifeyau/PIORn04xxuaE0xeqDkTpiGQAyUKyW61di1jsIZmmhQO1cD5IcTOqWFwgbZKPu
YC+oUtY+eDKrC8EX3I26ADTgl8OEzXKpa3NGI76d62F9kZlHmQxQ+2b+/qAu+rHqzKkV8tnr8b1o
h8ShKijdgQMO01Cq2VdQ0BJknnacdWv3AtG8LrCeB+yUfqm3F4ecNrOOf0Mp6pjZeVkLV2TdT9YB
IWgNhIVoRs+X9t6DnBOV02xecpOqKo35CpF67PNtUnecYl1z27GKIy6ST/4O+K+tSNaZfPAQfRIi
08Xk1XkcOZ1jhQ0JmSE67X/2nVpWN1GfZ4l8n/3uYP3Ez7stTA56QpeSxOIiBO5PjRy90l5UUuUh
i9WMBQJKCC7ZRRQaofwcEyNKbDOfsfJmNihk6JbQrWwd/e86UH5pHD1ExgcULCA4cD4krENn3yX6
nqTrkwgp4uoGjVmU3QUEav3mPQxDErGoMWG+YBDFFIcderDgru1qvyTDft974fsoyGmogZ3QcHDF
KMStDaKi3dVTHMUjG0e6MDJG6po7VWYqM1d9ElzbvWsPvQCX4oIRTVLgEKmc6xzIGx4Sig0VTLk0
nmAN3b5RZ7W5rf3riKxJPmqQGxQDOqAUSkgAXmOPagoPtiau2jokxrIl91z9N5uqpa0jZig0rGxT
aOU6/b0F9HpJ9me9RPC0F5GyxFAMuUinc7RQi+01+ZOhKdy9AMIMzvVSQCfEsYd93m3erx4JQQOH
oEgU1Dny/Dj1VhiKKcKRcxR8gS14RGDiwtSmLzzA/Qtq7DkEKaMNXo9uA9aQ4HnnCw4fXOmcUnOn
PAwD2Bw25HlhnZ+EWFD1HzkbaFr+lKJdbs60t8vdrPS1Bci4qOiIo3TJm64redh9u3V/sSLei9mh
SBGCqGql9tHWDqfYuLt819LkHe/iYo4wbsOlDruna2YWNul8yhqYdSn8+LMJzQB9xP/xMChB051W
Q9u7HNIbdu/MLswIZfKsq1mbbp91GETIu6/VEqyHFOttoagTtt1nUQd/wkkfritBWUmmqo7CZ+2b
cyCKRKG3XfUUVWa2T22IsEwbLZCsAbIWqRdx7KOEgVDmeUMFLbr1lRsAqC2mnEQe9PTNsCVZZJ6C
7mHr/o/oET43MJ6xktUDDfkVn2p7aJMaeXwcaGlW+1UE2rHudtbGEYS9OfjkUKiQemruEEMci4bW
GsVJv5chioQcLIk+gxfq2WQxtiSA6h7Y4XdO4vZJyO4q7IKHxsMTudVWXqUwdFa6IS3ZBe9LqtOL
tPjS994z16gt0/pSFWAaytZnzKbhC8yH68UXvEApi4M6jd4QqanL2onDmBAQVU3ykIUB0grL9xru
WBschsEc/Lqgj3KxK5yhQuU69q6m2n3NkROVa9IKhAKOLHQUOeDEb2VwhrT1CmF5zMJ7L5wAnKj7
yWt0OQ3ykSrzNmIuw6nBMIBo+w22ZqyQIb7w0BgXs/Vwatpa5tAT0nKbkqbAm177dJZn3O17XLG2
6C2KPjr/ogACayZS0NoLxsD4Q3O6TGVhbh6QUXdB1UvQaJJrmxvMq6mCev9D4uRMbfy7js16TteQ
noidVyZsNiHv7G0s8CeG1hyrKFkDXANZ7dATdq9/mD0e59rYviBLwGiARbhZE+GhXiCheoxrjT47
3K7CxvOLLW6B87TN5yobHFd2YAj9YJBNoN4iOSVwh1AlZCaEaHiLQqqkSXOqsdVA7RiWPOLeR7pD
IN+b5cF0MJFEn317KXohFYz7aU3p09hLFLkZ9nm0X2XWTD7iScho9nAvVAcYy+pX40DGbx2U7pZD
Z+yX9bwkENi9LSvTfYQy37zaQO83sQfVHMMKCodHe4KZgAiRgcZi9yc/w9CCVsHpmfcNepC/5IL+
lY2HKUDSvx8kXgs7defSDxny+IiEyr0V7hmBTWi3VsOVCwAGGix9o6RhFMbX9ZYFHsu0hOiTxE/x
BjdrSP5qRfd3gyKAud7dm3hbjrYNl0KrCfrpMr1zAjuaYvPASUQeVADN33Rkza0fDfnYQcNUymcb
hTCIJEWGMRTrUXIvYXrQTYUtkJYLEIFc7wmCzI0/o4ZUvGyyI7zPibUA2OrVu9p5Vq28hx2hyQBJ
qOmq0WKpjckGIMhzN9qfYFqAcTaqVxUQr70grZhyu/DHWYnP2dX4xXaDuF7Ll16b8SDAQmb+9k5G
76Of6lepBmzITTYyxc9rr1VJAAICy4vvkUhHob+LD5GufRVlU3oe+jE6kbRpWewjgy2jZSuS3hDW
Q4wxZkOe1XdFS4IV9iAMmXGUtNxFC4yzb559PHXThpJU1Qs4jJnf7TDfJs3F1cqjQtvpu1eWXGUE
/ZF/QQIw6aPFc4BtAdW+JEv02IxLcoKJh+81TIibDOokvOVqHicgJBOmFHQzpPXWlJlwKKei5pwh
6vDpyKF/wN0c4ATVLt9keB1uOryunYFM3lAol8PRd+4vlPQYzLMvCh4nRbiOhCHSQg9rhHLHpDyn
M33ZK5SVPbawEEHi8B7bvWIKayjQ8AEsffYhdt+IcOkqNLc4amj0tbYnZdaxImyngI3SLWQ1enzm
FL8y0/Ck11ljKJU8qxngXY2I05wFljnysBL/KXXxjURr2azJzjr0b2QaTp79O6CdRg4KpOmWkS/f
kKHwfWsY7KuqUWq6ETAu3LT6DzMSYEkw3nim+ZvN1LudY7Tru0mvarSyXl2SfYdyvnaItYdoZTZR
FxuYlANBFpXtQ3A7xciQJzupgE5NDO1pi91luLUtrE0MIUI0rQ+KBeFexvsfz/NShGf1X39spwIW
0l8/i6+sthkDZwIXbCFXkrOO6Nsu5QgeSuowoCQd0RMnbwRhFLTSqAsdNO5opJWs+/AQIXsd+5By
Q1lhSM/76NUvTvuwFLGvZQNqiiEfthuTjARc4cRxGehLi+WwRf1bgGjlttKp6Pq0zReI5pU+0N6B
2Y09w2IaP2ewrr1kgPtOceCvaxTm/TYjh3gxGkFlMQL6nkU0umni097t4531QhQEjbyM/YiYjSds
eiFuQj9gjMRI2tcs+9k1dl41rrKauUFqR79tbUqxObqRdQHMXJEBaG4XWewe5JA6IAC4RsFojywd
Zq3cj4knCjt2U06+lAqG3GCqk/KTp1HrDVoUNIRETfV1R9sfhOTVtdPtGdjS524BGzSpXEqLTNfO
3WsHV3Hd4cJ6CTavoJbQOvrsfcp8CUW6BxUdLXeB6Uc2B1MVL5M+aSLvETml1jcnk0LG0NF2tUf8
YYZ6zhYkMHAz+1xcjvM+mkO2x+6M0Ru8gBdaLTPSFaLHU4rS7TfDvD70zM21h/alMC5OyqUAheA/
xxIz29qWf2tK3tdMQOJvUK3Bui07SBMId/SHVMPA6dJsZTHvYGz3+jlumnwy8+c6orFryIZk/Dh+
CdzIIrwsZJPZBnPCVJUNPi8y1cvcpUHN9IIrJ1L0o2u2om9VsloSKPign2npjEC7p50FtzCek6SJ
C4xuydCCaHm7a1SRy1BjUtwuHBt8iyI7XF/VvmaF2PU9Suf0JjSiYwk37yirTgOGZDAUKtsRsRRI
/Vqc68sFF9tNs5jSILOJHsl/iAVO7g36R4TMLUqmeMoGhBlzHo0f3hrckNk5Nl3O8UZPE+JvsuhN
aMupRmUa1QEGaEXS5dRLUBrFG5szHZzbKByrOv6QA3LOjmBAE+YG4AtgEhi4kzHPdAs+q/v1VMjz
vTXQDdrlYQ1kdtTjcjTYa4QH5IxmkpfZmowFHIGg6nb7qOd7wylkywhscTjiIPVtept2/CECbT9g
8FeOxigtIuV9LKNsimAcUVv3ljKFkS1aomxGJ8BaEVrQ9zNukrr9Z2GOc4jxMDsw7AWmc9aDIbm2
F5gFwxMnNghfotMPr4bhc1RpcpO6DDgKj0254uHCMlwA3Onm1U+vLJnKFMLuYd22PzJuCo4PeRP3
5L4T/PuTA6I8zwN53XycNqGNAWcFj1p436uFUz1rFRYj0aDz4I34ykqkfxO/8KMHYtrpQBUUqq1L
QIhuJYmmxzlxNVoOECog/wKmJkAVo48PZsP6MTXyBzl4eo3JDOdWppb1GFUGsiGPW41WdG7PkyNj
7ohf5y1XZbyaj0zD6TOT3a6lhdi1bV4lqIHAU4uSNOvGNsmfISWjhAmw2hcHZkehkY8EmlTjPScj
xQpY2qcJp09ByDKU4f4Hd2tjXpi9dwGGGaqOgGBZH0Ap3mjbj4VMLgE6pAakfvBF90Cz5befLUO5
koK0MSlEgS4qo+Ae118iQ49HkYA+yqCf4KhqYd2gRruc4NVmvSrmwZKvJrCFQCsLZy541UaA8Ilv
Umqe5Iy+00suJeIkgPMbbKKo6HEG56IlR4eT41CLCKEPiHHF7NuwWkFSMFi5NdScPWEp8mCMINDE
2pkXLiU+ImV94TBIrVjc5nIicLfU0nzELspy2SUfaYw+OEvFh086V4amP9V2DB9UTYOHGGpgYpqH
NjiCcqYjAW+ok98p26qwh/K4hHuJVmcvIpO91GisdTIoNhF5p2T3JHwIMQ40uR/tBRZqUOrLMCDl
eNWYGgLFLPqKDts1T73PjlN44CtR5Q0m99Q50H84kCAztfX3QmFvjYC+YWoLqeOG7dzHZZXweY2a
eNGs5pFwh5p0Xb+JsIQ1gyw7hGCLGY8XjGaEgqel3PT4JAh1VUMxVyi99fVwUZSExawY+iSBOi1T
fBjD+LNtGkzj27y/krbw5KI0rwfbVQRmoJkudIDuv1Nr7jIDW5KsKepA4NYxme6IGvF0ItPG1iZ8
3WuTMKmKbM6+1eSHJZ11RY2DpjmLDXNqbrYGORWn6i+q/Wcyx7IYRgi1g+dSlEFwDOJogs4QxtC0
cF0Unu0thdLcB3TPRwq5coO1H79GE0e0ncDJnKBiiAkLwaVmLK0m972arvfLkax4X8BYuIsF/Wp2
JSoKbMKO2CsyrLOc7NHCZgDq6YCxThsGG6F33KG0I8vD66BSPtmLlXBaTKH64SDyd4VTLdAWL7S/
jf3kjpED/rSuI5R1CWaohqrDVT3muDUjMAGEbxZw88Be/sR0g7Jhd1B7DsU4yVoDIftZrvR38af6
sMWYO6YX7Lazn+V86G5JgHXh6mkuBbCqy7wjLMBAKJS3GRDHXiMO064IrsQKE5sg/SC9cpdsBCtg
M0/LBJ0vyX7gAaIqHl5QRXeVbDABz4vRyfepKicvfdibgAUpxH8ez98k7kSOcXJHi0z9vEUMU1aS
qg3goUDBqUxGUVz5GCPiJ9iu4AV7MX8MprGtwiC7XrgkT5ihI4nOrVDhKUwm7LA2RmdjQLrR383M
5A5Jwp9lVeqUSD/G7V/2nITRy2q6x2hEnkNdlhk6/kOC8RfaSSCx2+sYNWFJNhGBhfI9pF/XQ0Ts
XwyMlCgx7JsMnQaMevzno0k+oc/wypDqON9SdH1WdGEVTNNd8AP2OqdjXwYYqrZwwGMQ+4YWAyTA
REGHxMM44UxoSNFGL8O6liM6jeTJei8Y+WNsk+McSMxe9Pxhc6Cdby/etOaMv0MyGL5qcQt0M8/4
j293FqfZY5h+puJ39W1u9Q0WC7hc5r9n8i426qC4wr+6E49H1M/oqhBv/QKobReKCFbvjlOH0Tbb
RwP1swto1enwRFAKi9BnA7bwNv2E9x6PCTBuD4YPOu3pdq6RZPD9OwUG29hvo9YoB4d9D6LEnsCW
hmF7E6Lc3TCytDAbDtFATiD13sYFkd+4TL23WOlHYZEsAnB5648BmCe0uDhdMeMQPZhw6s5fQR2j
SY0JVkod13ln9k8Zyvd1LumKBB8B7gZ67HsVtcKmXdWTzsd5/hMTCSA/4my1+wlfQNj6PU9N+xVB
Es9o8xYsFC2gkD5kTJbJ6x5wGoZM3oxTICCBxQ9ZS5AZC/zvMFM3Rlg07IsHByI8dfst2hQASTDa
lDjENbpw30cDtZkBvTr9kdt1OgYVTsXDMGsLAVi9pRI13zJ5tx151d26l/56FrY97qo+4Rz9Her0
Zk/pEQbfyaEWuzT05nbT/snr2uLfaTqzndiRbYt+kSW3YfvVXfYkmfS8WMAG933vrz/DdXWlKkTt
YgOZtiNizTXnWDy8sMZMiFmTGaEOECiXxiCJv9cl2xvdQiErlvcV+qDQPa6j30kN7+DUBx4nXI9o
jqeoktPghC5s4aSV4RP04kdgA4SiiZfEqzLdWWQ6ehLrOH3YsnylCoH6ltmeBMdJwTazfS+1aDwp
DYMC8ZSTQPIh0UlsAOKUkX2IWjRGa4qcUkn8kdPs3Gaz38XDTa+TOyLNjBNnC0uvs+x2mvZqruJ5
Ia3fI/yWeeTSBT42YnCazOTW4s+qexR+9BLH6ihyc0AQbT092nmXB/pa7EZVRq5NntpFdss2/Yp3
ShHdpX/otLpTrjKbkBX0jfaql2agmHAh6wwaKTcj1zNVVQ/t79UcsaWhfEjeRNfA/Jl1Ol557iVy
6cYK3eTWCpa13fqdvFW24ZdR+64jCQq0Krv+p4YXBRzgUudHCjFdWz4zrQ8x6PSOUrWeaPgrvTnt
hoESAyfnfqptDOs9NpO0vUtC8Wtjdbd0aNsJdyr6O3mQPcEgBKqaIjfQ9JOyWWQ4UCxcLeWTYOgc
W0FjX7P43irjCRM5aXzjWOAoFupDXKcELcF3TUAyPyzzJRWJP2tfqo47ZhTPvV06RNs9lU1oyQ6x
xHm0yk9GrT2Os1AcLtZ3vimmUyuxZJQyd3rrYpshpGD4Vg//q1YuVt2wpiDk91mf+cCa1my9d+FR
Wy+qtLiK2SJP0Ihw+15jC5Re8vI37sca5Ut8mrCt8WaOoMNguapNO5wLq7vbVvcERXjiiIjNSrJi
0NxN7iqSeS8M+z2lW80SF7J3avlDqlk8mTTiej0wOXYM07eqRW+2QFXQGzt3mp3sruCpJNzVG6Jj
0ujV7Ex0QsQbVwlvJbhJDxhtOl/WJkLtM37WBZbsOcuf2ibK9+0a0uI46KprIlqveBzTxMMjHdEJ
1ouid+lUknq3uHNRNv3rAMkw+swWl0IGcEz3HrP1WbgpvsLu2hgPockzIYCmcke3dBbtXvFG7WWU
ttzF6hjNjhIdvhJRxE4EgEWN+dSf46QJSNVUervvWU0JB0fRNZeO9YSuM3GMSdjxVRz2sYUMSCyR
xU/f5190fAxuEy1oyXTspalOvKieD62+p0mmWO8t+oW0qzJONC9S7BXZWwIsUopPftfvYg3lEcpU
deWtNUOuoRjnxUm67qbr7cV2W5b3kI4j4VUsCf+iusIuKP5qEJVpEmh0SdTiIZeuct57dgtGDGRX
3/eBBHeSas2bol9JW9hyPm31r1WXQwtxzHAb3XCyea9Ix1ZcRql6lxO81MV+im4wlZ2Fbz8O815P
tg4STfQoYt3KfBNX4erPVfu8Zvl32vhL/soWDMdRxYe8U6znLH/touugJkHNqfMHbxChXb+nZB37
R7t8b2hjrFrvZrxUjXyrQmA35fQGJGG2vynTHTYVuWfTmd70VH+rx+YR5dzVaxNvPoec7NA6LSpU
kiFLbTbH+GDmxyikEnlcTZr5YwXBRDjGxOrQO2/tH23ePH3W1adkuogoGI1/LFnADuLtxNuz2EKs
GnpWwU9bukhPUe7pFYV1mhf/8CZ/N8QTePpS69AazU81G8C89FtuH8dmvBrzq7JzOBh88sHRnfF4
ll7O+tObcsud7V/1qjuOeRnd7Ow4dIvOBOMOtd8FXVD76w6G8153ojP13uVtue7Up9oPA2e+8w8f
9Of/+5SPdIne1Gf1+b//5az3nfyxK99+y7fH8u2evx2c/z77tZ75o1/tDu3t/v+fhc/iH5tS+E/F
w5I67Xcx3Cba11g/su9Ior/WSaI5Y4n3zNbWd9PSoYKW04LKVjqaMJ4lsVW0R86HWDt705uShVVZ
zitPIVnXGO0+pO4IzdnLF/O165Z3O8y9dBUXi5wdC4ojaTdwwKk5IvfwCJGHy6biwVxDd0CHnIuf
5oMu7to8WmhX7L3UCYorlvIQjgbB2Fd4IIX8ZEGx64oXKaNIzn862gV6+GERohFa5VYY2rf0vjyc
kuKsr09ZJdOUpO1M7aHFFw1DvKl/2MWTVkP453fFGtBZKXGwzjHH+5ZcUw+Tfcjkh8L4N1uy26Jn
1A9p81jqz3aBnoAmiRnanfiVAWYOJGtOy8ph7mbW8IBQHyXa0p7ePMcoZgVUWaMLBFqh6afmrbU/
tHI6oeckStD1156s7hDQ302iL343jmT6vDMneK1f9kN2Eb3X4JLJqTAeROQ1kTf13t3izKN75Jrl
yE+i3dTcelK4rP2rl6t+aR5NznqmY1Z+J/aGvIPkVsRcsLOxIj4EHa38bjoIw41TVzcPWfqSToWT
0ZhsB/We9BZWgfJmSa9jiVMGZvOfIZ2SYwRm9nEc3RjeOhuDejLwVOUlLoHkeUyfDPttjpYPJdb3
yHuhrJxlfQ1W+sCWauME8JWoxST9b5lifAuKw7bPKbePnrbfAvV0icuvaWjYUMcPTBWBTVwoD6uH
Uph+n+lu2/yY0uDhOkIk3Ecr7IfeeqtGYy/ZYl8szSWqtBsAWwQYz0bNCKPJJyLhDWX1p6pND/hh
8ZF3/bpXfHNTruAJJfx3yQElr1a3lgvHtMenNCYQ/zlV0UVg2itGgsKouPNL29L5HUhiXGV0fGks
AFZwIoQyYaQCjm5xjhblg05UoY53YzJusFEpLiT7mE7jXZbCN2Xdz50KGFdwV1svSfrS5lYwsRK1
c/pFy+LaGgCl6GI9qriSmvW1qd8nsJtY66WXLi5fy+aRGxOsvaNNXqjUTwgBrRM1AnPC6sRFgWSt
+XQUXakmlwbM8CPb7CvHeOETfZekmjuW3Bwq3/fdjA5R+axPj81VNY82/ThSWh9aVu6RJI7rZQ4z
F6gD98XHHCWOzR4wzj7nbrW+Ulmk9WMJ7Go8D13kFgk3o6ckvxwBh3jXKI1bsX5Al69WqD6oxzMr
KjmrCeMUcVgvRQqujEtRH8MHNCIpgULWYOvbt/NBoQZQLdzPuAzr+NnV55iaBNSDddFICrXF27pw
P+rHsRTEbJ9lpyiebUAZ1kI4SGaN/iUU7cXNS7vkeLk+DDbQOjvZhLHg10+7Xh7czD7K5qVl90dt
d7LyWTMeCLQ7A5kLGWHixGQB5cuIARGH303jQS4V899Mmjv3bNLhMSbPY8/W3aIgYTybSNFXnmb5
OWl9tBIIz1r9T0/uOhjQodnr1nHmVIAfYsuTHhDahGoFov/LAJvAu8qjJ33+E/2TdQrzK2CnRLpq
KFsiuQ/RKRuPHN29PPctSnROL51+kgd4uae+CTQRsDyu1V8qf0YjnMUAr9RuK1GcCcBceyZ25XCY
ffOmgU6lAImyB+DVFJyhiCRVf1X5qeRkTll1QZpS3fG8KOqpR6PL5lereMfrg4qtBBEg0cjjyQ61
c0PXM+sO9GISeiC1fa4SCcDUDc5d2zxWWrp9kYqZ0kmbIJmCiihdV3s511c/LtHimYDjFo832wo9
FTVULy5kzuCgctTwzOFK7zcxKOBD2cmTS03Kp4oeBMw0JhJU+7L/hKhkLLtMHDQuQxckugsmRGte
dcPnViGu44zxgVs27v8pWexyay7GXsO60PGQiIeCh6yEFtY9G8P3LO8lGMSzh6jW8GpTLeiMPak7
m/IsGrarOhJjLsydCm7+a+kPef094SHKd2OxH+2RxvVpW+9XP6KF3O0mDrW9eFNsuit+GF5TQucV
biSx43VOU2Ba79bmWZ45if4btzU1vJnqpZB6X/T7TLxUkumMS+6q9B7Na1Pe9HY3Tpcx+jXTx4J4
Z0bCwjMtj2h8KG3f2B6ufE0974vW52UrM8fG/nVO/xkTlehejI4aHuYckt6/ni7JFl7zIpwn4DBU
b8z9/66ftFnYnLQlAWUDCrdveBJcaabSS4H+eszAkWiNTHru6Bl+Fp589p1dXfI+kq4IuNwVp7sJ
inYXjDH8EEJXq29hcl2DPD9wflWNgxIfp/6k2wGSqPq+WJ/F8NRP93jxMG3VJlkoTBWDj9YRrOt7
svyU6YNgR6Rtbhm4I4Aahvu8x6uNbcfEchAvI5kRupqSeLPK31KFwh+UbKBMFCraO1+twXyV7oPy
0umXwT6t8zLtKa72Vq64+gVV30nCU6fyGu5Wsi9nstG7UNuXKBW890up7kQRWNGO4CjHa7nbbTFO
bBsE/EXQk2SJHsjNFOOpGZ4SLuV8S8zdlj7u9hxhUzXye3p3rJOV9G284F4s5j95Pc/R1Z5fJKlz
44icFvqode8T81xIHNpxR5K9pE2PKUq6aemfal54fii2+oIqhzdjPa/xfjCPeXNWh7ex2mX9oSs+
zeYfYHkjCrhiln3rm3uGZDicp/AFJwCPcCc+R6Acm2yTueNyadevWjnYA20Dg5Ev0cMCccl8xIDX
d6+KQndnt4q3pfPUcvC4baz6oE6Bre5SHsuagQc5/Qv6oSwjfFEDwRnxV5MPy3pSucub5kO6DOZ+
qS8C/3uEyLEnJtw9It67cIQbAuLxZZ09ofpi/ZEpJfvnOblA+GMUE1XSLeWsnhdPPBq89QkmvPCQ
dLe2eOKlNu2lmimobRLMCtGb9K0Jr2X5pCAoW6Dfqphihkp3eZsRp5dtb0KkS/lj5H5P7RLMwX/K
WjhWuBv+W1Ma3aXiS9sAjHNh0WXuvYi/MtGv4m3Fxtc6dR8gZjQZ6sfNXo82SSVrj22mOkjdOYrA
z/a7sn5MiqA2g7p62l6GCDJr30/SsZwGN43f7eqpH37i+FaAgipqKsD4QuxdpW4e9JgL8D7H0dkY
SBw/Sfy6VvaSmydOdLK5t2+ScapXFu6nWT7w8M3NAwDQcvxO698+fKpl6lvy7xxajkmHe+qbs0zR
PhcyjMTJndrbpq7I8qNl/KniXuZv7fA9WF2gUvhvBj5d/IBPdaLlZKo7SqyO0h2Lpn7r+A2tg6Wd
Bzgy0U3078LggEMJI1FIAVI4h6zhlfgKixs2zn45rrNAfc3B65Fbry0K/vEDltkMhbYP0gVX9Bsg
JBrYrQ9Zh4+26QOpj+hQ5bvC/inkNz3czRpv5WOc0piXU6QVkkThIZJwyP62KxkCKQ+ShSEeS+LT
5UW4wTdo/Ux0K3kLWmqQjnhAYdGyRh9AHjxV5k+vPSscADUZELwNhWfB5Rh2fgsQxcCjhjd5KBY/
Z8O3rO+y/zZhlC7trQh3SvfaVAOM8bes+ByLJx7diMufDYaj50GRmEGRLk9GgSJpDP3HaLW5U239
lgg6LYkPeuJKbQXFHP2sfjLQNKr/NOtdbT/m7Hdcv7hf2D/DDKlVFa5sqaAY1D1ebeqb1Btt8gCf
qYFYavYUx3ApOK122UuW3BPjzpXoEZ8lHo/cmS3WxQmZNj8YMY70Fh9o7uo28zUSrBckgXdJoaF4
PNfTFceF2+N1jwFmREGKb10Ov/nVSnCyxzWjTbKvq3+dWh5S7Vlm8xjzY68dCSZc5OhkZeftR2dv
04DZgth0k9y3yo23q9yJeAxSEGCsm6I7KNRcRB/tmykeaaJ27Ij5vpG++4LKUr3wtyZ6FNYMmJ1E
BqCHwjerNzFCR/wpsKkn8d2ePhXsLrL9tY5oE9aT2X/p5Yel/9vOnpgVOdYVbhkBqVJxwuuvusVk
DH6rJDubOb3HNs33itowzGMNsO8QLG4uyqp7w2jejB67ZiLvRosdTlbFE9a2oGViQ0gW29NQj1Na
03hKGUih+GkZto6WtzsZCWlcNBI8Nv5KQvcDpHAAt1Q8iIomXhedjEu+WCdJlw/MAjqElD15NLJU
Wr+jeE/oq8L+IaWIUyg0xSkhZ1IqFJ85D3Pfm89EXQ3fWIcviaxfCsmfikXBVRYSGNQbY98pNWSu
O5OLMAEiOYxvDd1NZeDxFfN1UMydtU0e6b/mhqOqPB5L+TlsGZkzITxRN+TRxGMCI6i4R/arVB2n
jM2KuPttRrP+kHBEymF+GmzNOGjhdTA4K4jZ/pLVuMDL8Afh963Qnqrk0aK9Hc/AWfHXJT27Q/0U
JZ8TouGiE7UvOq+aVM7+q1dSnSp40YcoxbHqSsqLOt26ClJq5qbL2aKHto8XzDu0m/AZKflBpiDb
58X72Fixm4cFHcqzilKTpRBOn5kgFNkriaT1HDNKqSdPmprIAGlCkZS4QhDv3c/anshrXO/nNJCj
YB5BbpLIoQaY+2CgNFHriXJtzt/rZibBqF70D615M9SYZ0bY1OWwaXVTwjpwqQ3lWtB8K+dPjWNQ
qP4T4hs2di7gHFcvRfvJrJGB4T02qfFlOhoPNol9LMVqTkPaDuv6TOwBu2iFixx3xaOtYU7OM4kU
BVtXNJV8pXKtVUr2iW27+2IXa+4TjckxST2y1Clpe7JQozfHEseOKb823iB9E+MXaKFGxcMkESf2
a0Gl6LHQiYHb9rCwzooRC4GLgjC3p5FBjbk3eCk6roUqUNOLtbFCDzqpAF+br0nr1fIVW0iePqV/
pt35ABE4OGB8sKZgaK5pR0jsu1UOjXg1ppfZQn3w55ySAxGxvU0x/Bc2C+3IElDOnIC9+K5aLU4w
UmNtF17bUrvnadr5mTQd+uxQRLsh8pHVZ2JFjtFOblsl97hQfjMch2VGfPyHcOBXlU33bj5lthPa
cwAxTaPkz2yQvLaNAaAwjmr2IC9HaMSvXa3c1ajFP++SPLwrts4kyMUi115Zu6hRX7HQ7/tN+0Xi
L8Yzyu0KV7+lh+JE9nvX8kMZXhg2gCU3M1Ul0acwqePU1OtDG8j5RFzrt8dX+E/PxlMWcb3swT7I
vXjBVKQ/FvlJ7U1fjlYwj8s2tgCDPnCg8WzPKlpw91Rk65eSpvJFUtPmbm5g8HJfJwyvWXBb6laB
618ri1Nncf4v9UPRpH/10OATLOD9mkVz0yQi8H3HL99GoBSiVCoCVSPEMzWxp6qMEQMZRyAPdFif
aYoHEYMVfRv+1ESa7sOCQf7VkdbaWQ7o47e+lIibscnCjWlKx8xQ+RkD3tOIbY9NxgGMCwV+afaF
wUJu9suHnmrYqHNupdWgFz8q70OosEh2XfhsGw/rNliop8NW01/isJdm73Gm7+JFMv06nCYX95wO
1iL8Cxupv4GE2tNXoGZQioeuVPJdPGDPAXB6MOkb4i7paneUlPrF1KXPTpGlC0aMY7WuxlP5kEhN
/jHauX6wEeg8LYYDakp9+ICjBDddM/8tk36XrCV8WhlRM6a4p+Zy7d8VoSH2xD5+tfawzi8h99Cb
3quQApiGt5p1sUvHQrum2+YM+3F9jxr5PvXrwYTf8jnorV+YKkbzhLPqAk0YOwGtRK282gyy8LPl
DYQGuXQJ2RR2yvxbLNNzLdXrG54yN9GWzSxd6xeGDJnXNaSLQbe0YUQtR4lIaa1bLvWBiOXlpCR1
zbyC1XhrKgJek6rT35hAs2B563d6n6n3Ahf0MKmmr9eiccKc/SVqzKthZoGOcw8PDdaEclCm77Bv
X6OkS/xsngYPvjGNnMwsdzG5O3Am27PAgTvKYk6fif1ehhusulwGzJWJ8BoG4LQibw/tCu+sMEnv
aRHwhXKM7/mwQcjtNSI7Uq0YeYr10MvsZOWQZC/zkn3pmIzPQ81mO8cjJtgots/1/EW7LnvTqPbJ
+e4m0bV0tlNoqWGhkp4VbH1YkZ2VBNIXnVX8ub0uc1776myIVbJkbLe2Ee07zXi1UtnARQLYRcZ6
TQoCc72BdtEltuwq7XLNp03tsCEm8N7xWibLI9evPWuweB1cZ+2l16Ue9vNfW1jWS2zg35gsk+it
rOK6kKMLhCeFUSXsdkIboDqQAT7H20DGUQFYt6Tk+lXKbWaBzZeCyV+h3S5nQb52a1GS1TFjPJCq
RFrZ6IbxBA32uOoB1jRmg2VReVX0cD3oGmyBqGE5bSXJOk9D0h1Awh8ht4I7M/PmMm0fGAV8iwdE
J9xcfpXlCuNpmKxI1TDVD0rtziJXHtbtQ9RbMdCI7CaFg3qtlJY2bNySubZqIbhH+UMQ2SQVmvyh
U8xNtBvQRE2lvSqg7x/C+KW18K+giUTdtYqi8UFYDJbjP6jATKetS2bwmAViaNjU/QWTREhmxxx9
uWnr/Wguqp93lnA1jck4NRZrp42ZriL48ed6+4y5ctS665AAHjLoHou5oWsXz9cogo629DFvGDNq
wrqQ0AuRINsh/+2RBzU7FT67pgg2KJFZj93e1jYIRaPv5xbTVKfn2X40Qmo/JXvRbbjccdoC8II1
izgjv6QDdYi+AGInUYJBJbsW5EJNLbdOzDX7Dif0NpEnr0Sjb/B+vabUWxZJa9eMI6tvbldBDWQI
eXKtH0ThqjEno4jkSJBos3oUUYNNJsnuWS5Ju0VqcYXEdnbqANdqlLdM81FewcJF5xZkFP4v8xrR
1BlUtIy6hENlzIZFSR8fc5PJa2uTkjRm4COAKPEhAQB3bTlklmtOa1OPaQOSIMcwyAC3o6aphccU
Q36nMrHPqxQzBy8DVhpFGzQ2N0w/XMqnyBCfgz1bhOrKLTI7QAqtrtawAZ4iebwOava8yPrJyJr6
LNmD6cxDyx5SrHOwNPHgK0uCGqjxxmFIcmdGAroN6ecgNoZnOx47Bm4Bx7BE8iIw8J6HaPki8Grc
dIaUOnLc1mD4tYMlMwhUlyhRa5PCTmEmB9ZGQjar0ukPtZDKU61bO3mdJqZ1yTfbZPfFko9FVwOw
u3SNHUgJVfXQSNpu4SZwstzYOGK5X4gG5rtSNhd7Fl6YkEhsNfU0GiScOxIVbg3Vyy/buIYoJF/0
6ivqk/DM5K/V62MK4XOq3LraEkegJr+lIBEOZ/BS6Dx5g2yNO5PqolTm8EVN9E99jQE9m+a1r6tX
Kyw/GywGTCyi14plEmHflDCIRWDiOiv/7OKZPEwkDww/NBE17W+5l4VXNH11iKfoYDL1oSkrce2j
YqLvtuytHulWFZiSYgEYjU1dUhKTYrcURz0ZnolzcmVSGp+LbVLTMAd1r2lTFiBsc7QXqQhkrN5H
2MunZuwtdkrtR1lUbScpJac+sWZBNxj+EJIKaSYbHOlIY2Cmw7MtRYYSw6yDue1AL/yjuTgwkYIO
fy2q0tPM9n1cQvMqWQa7z+RKSWMFMof6A1bOzMV106nheCQdbHsFIGE/iYfokXygs/1bN1r92DZ2
hBytXGaKnNPQGn92ghbfCpHQMWI8aI1FG4fV1iNptgBcK8xnXDlfRsW3R2Nag8S2ZAqAsXGHGpIj
HQdGm0UJmRaujdWEIY4dafUMjcbb1DOBapXJYyeED+qUE1+bJMQ40lnAASTFxc8eGXbAwSHbZTXd
O5P2npVOhqcviuoDId6xNitBOkSkGdxqppuq9whvaVFj9TOb2p9JdQSRyJ61EqZxN+ILk/M32c6a
U5oK97+nLrVVweC9rronB1pt7NmrZF6ZpjBWQHtwmcL6R/yI5HlfxzNvbRzWQT9aORIWTd9yNgtP
MuN4bxi04bLEUjne5amvSMXHqhNsyisGuxiK5LbUnjtyLKVXDRYN+16W96VsnzMVAnikkFMluWvt
aCcIXxou2riwK27opIYfudNLI/R1fMx+zHSoUJ2XQ2azbw4ah6pUHjVeIB2JMP5r4FNepSLsADNX
IiiKjUEoYsMJgTpFxpyBkh7dmRKeMj1EIIl5EpomsJmrQqchVfw1MvaFjto5TvUHhXjPvBJ2ZXxm
V4DSNjHTIn4IN2eSMcmKN7B0EhyykiF0y0xUF7Uqv/GUthSRNoFXFmU1Z7CTDbkwFAW+6OcskaR9
Zi/0ewV+jHB9q7DpgwD8hjXVXrORM7YkVapjEWFxl0x6ruQ6RkGG29OX34aN/Var19Zt8lEEM7WO
khnlwQTTzFY/VYeuNe5rWDMTKvoQQwO7Lo96n0Vq3BsrHUu80+T24UVPsrk8pWRQqzHtDo2MsLJ0
2NtSle3lvwvbNtolI71Axt94kCcMHzPenKkN20OkV3EAgc9y1B5UemxkmGHtpvNpzRjwvyaI2Wnz
OulvZa7eDL4x/f0Uz3APmfQr3uTSrK7NQ5LhEJxFSei7VsAYhVuCbmSuWjS3TAsxh59QsQxfdGA2
ws3B2rKYpdk8O2A4FOZOpc4orP5q9d15WKs7tXrELMvqTiIMxCzG06iou5OG6bgXxo3hwg8qKRuz
otXWKjyFM8EBukagD0yjDOIc7llWMyhFHeLaoR7+pSyXdpZEuFEimHKA9TAwBMgveuGJjPqPpmwC
KW/ZK8nyu4B9fTCYM+6lkoZRFbtrtMI0NTucP2W0DYyN1Utbde+0h/dWQQdw3q6cba8/Bd5Kr6RX
Btc+BLNXzkg/Vj3v8op+4UZbKKAaZF1ytCHMsHwxfcqOXGNLMyY5vTS10/ZtKIEqxlSkjiUWmd4e
aV2zAtvV+Gp2+YxcTqZBU/PfSgxPcUH+AmRqwoziMmYalwiGXv9L0vLR5Hx6KNBqhwJQpiGRO+86
jrqW8mBVI7ttpf/T7RyRaEmAgtY1q/xS7gim4dbAkH2itoN2Vjmk5tgVOXW5OjcFfX35GEXkq6K4
+azkgWeI0Gs4wybb3uNMREC3MbtdDPaG/07XUaYn7F9/VSEp52SKuwvkyFQDfhHZA/xpVt0EFAvo
X06SSqQHJEcsjek2K913Uyexx0JM1OLPSIadUbETZdsrVucxPSwiIdZQw7xSlOcm2qsav2fR8pcM
Q6EhbJX+CNMYcDfjBGyHpS3ej20BIQLJ9b9vrHc2+Q/ZIoK3xP2OkRm+bCzGsyIle/Y+OShCZKxU
09Lb0Kzzyc6Vr9YiXccjn+yLiXciRdCmA/pJzJdUlMC9XNNsqQQckIUzqr+GWYQTQbnKGJz2aaz8
hOYq8+ZJxApCaddvW7rNdPAtsb245TaHWtcznFTh7JqAW7kFODJphNKNqGzYlKRXmJzfTThwaNMY
maPq+mk5b4XAU5gN47mI68+RqRoHbhRtP64Rbd6QAYYSBwU7Jj7GSC54pp1BY17XPVmxfo1yeV1q
jZ9sabfMqI4dY4oCHPe/Zg2HR6BOPWgJfSBLXXZaaVeMyaC7lhQW2nvTwtegIZWFNHTRiBrqwIJH
BX9a1SyPDZG0gO7S3e7xF1v617RI4lI21rdYv6POeobAjIkAVonWUssklbjbYaP7GcN1lCwQE8pQ
J8ORnYv+WRcD/fWWWE1JmsKWTZhMRjPspPqh1RJqLsKjmW3+6xaDm1dqjV3GhAj2eTuFB0RaCBJF
Lcng+mS8lWiSdCHqXaPgFlzlFoY3J9awHIgVIKusdf+kTDjmsHHSvtO/LFX7U0gBCE36QsplFgEU
H3MGKpjj2n2UF6kMpgmnz1hvVhl1P0F121ldeKjVJt13iOtOuaWuhsF6CUfF4jCm/swQorxOxo7W
clyGFOSFLV84r/p7PtUpvBTxRXaAE4uyhaQsSOb94JaDzrBA3og+WRlb2MWntcXLnMqab63EHbOE
mAjoTWCWNY6nKv6XTyopkonYXNrHACxWEln9ei0pqJWVF0I+VPa6UoJBCK0ITt3o6Bx8raIGSUBW
WauAWMVxw3GBeF9cRJlflziFOk1H2S70S5IZbm8Q62lb8QB2t3VyIe9CoPy7FDpnno77MIs5VZYW
FZROcoeziiMvxWmUNMhTJfSFqLgVwsB+IR7Bqy7EZLbkWLWQWMkypjLDrCnL5Kezkk/dsN140FC8
EqgmdvYCiWHznNUuvulNqAAgUETbwbINxk77ilr1PaW/PKT6ixTWG6sygcxPclKdeXkdARiIq3PH
m6W8xXq7jQdd3Wy14hcdr87wO2t54VkJ4F1QqsLDSTt1jJtP5C38AKYGAKT81CVf6SAtXs/xAFI2
K0QJkrOxmV/DfBvBodi1Q66PZsNamcV4ZgCd7PWNVaD0Ln9Wb7yRL2FE+EDyRu6jK+VXJ3y1w9yM
WXthZGs9HMz/sXcey3WcWbZ+lYqepyK9GfQd4PiTxwEECBKTDAoA03ufT3+/DZVUlEpdXYqOG3EH
XREokcSxafe/91rfygPoqF0Y3OUWASOOTrVaexdDBy1B8iRLs9h7zervQTLDsJw4nNg5IVLQYj1a
RH50XvkBQbvLnOE1IZHOVxfnScWHCBkklgLJdU+B9xX7z4s6BIeWMxLqRplvU/UcdjVK3sIxt5a5
7KFMPxahvbOcXEpKNJKpTr9ZDUSHXe1K8lfuLEPZssB9jd36m9lgd7HB6Zsuwz3sbNjqsWlPX1rn
GGQTnW/PIlthDlBOuNuyXh5Y2WHU1S2Nsh81i9py31uKUyucEAJXnY1iN0cSM6CU116B3FZ34Csj
eq8ihv/l86TN7/8LG/y3YIPkF0Hf+69hg+dv2bfX12+/gw3+8pxfo6wkfcqD5/dBD1S9H6KsNJiC
quGphua5uqkDNfx7lpX+EwZuzQahqpoumVXej1lWqmkjI/QMl/9ZJuzAv8Aa1P4po8n2+IK667IC
A3po/yHdCPoQQKuwxfdQRdsZd3HZYOooe9jr7aYnWED1nLWCUah232EHMYy2MSR+z+d3s1XerDj+
+sPG+5O4JSEb/i4zii+NFMwyTddxNVf/w+dZ+rYqjZ7PU3dAWsBdWIyJ+qFd9d77rG6dMSSHxvlv
kqqMf8p4clQu7ESNWbgeOK3Y3D8mVXFD0EjgbfKd2sOQ6fUt/BpByO8BYa/M5SWIsr1CcTga7npu
3p0cH1lbn6RWwYRrYXyOzed0sVcgKVDNg4sS41jWrvKxxoV3K70jAv5EW6duAlGOGsh7r/p25W5d
T32iCl//xa0o38fQ8farturYOqzKH79PabN4GQza9DrMJ3V2ViMFjNO/82HD8XmmKuyNZvc/e0/Z
xj8GQWll62nI43dRFkEjIneiRl2lCHbrffZmMaFt7bLb/Ot31dQ/HjDyVS1D5ZxTDXCef0Bl2npF
opSL206ro2011YSxf1/gj6jas7yr2z/nzjtzrv8m+crS/+yNLZMz1zFt01XtP6SbJaqtNGOq5Lsy
w0mWY3MKQvMtGtjVtfalNpsvPf5xM8lm7B7Ova6jNTALvO81UydnpISs8PYMHfKUiaPEKhsCQrQv
Ttb3O5uM9xV3+Z+RyhFWO11mjKu4wRJhnrCQM6Y3fJ8nRB45vm369g/MIu7bYLi5QfnY2ecRy8RK
Y6gadugF+skv0vjIbQft2Bgmu3m2zxmL1JW1jOFm6ZVtm1Qaopxsn2i0f6rsKVRgoJmqiDtdomgG
OtXuSN05u40PUHMDkh6p+uwO27oq9FWgnVONJkK4MCPyCBAnKGNwT7SEd8rol6F2s8jUKCNSt+z+
0qqtX+gEdJw0jop+jmFhFDcMSIeRGFIjIDml6MnytE998slMxq0+lWeuizCNMHqFZPQEpO3m3P4Z
QmNz2en1iAe5WneoR7LWOk3tfWCu6ZTSQql8hX4Kleqm5C2VniCQyLsHjrJrcXYNuGba+Iy02M+4
03do9yR1IyHCm7TVrdV/L8nIkgAU0yaBp7XRzdJNShuqbus0ApecYiqsyr4ENP4tLzv3ZJNKyKwC
ZmGhIdgQ/OnwkVTdl4flg6z41+US+RLWooRbQmzphhfnmkdByKcTIsyQvaKQV6aR79tinOwadLQD
Y3TDZyECGpUcUxKM6CMAHIlWdDfP9tJtOt29SwrjBLSISQfRUQAJFmIq5KXlR74aYrUHh1ykTAPT
bO7yxNdG6VFZp4zfyqMkNWlSnMs0PRT95xZfbziFl8TOzlWTb0wAN6BfbgBCD9B4JMJFI5K+SlCk
Oi1cPPJQSILNcAMn5alS6l3UPfC3DjeZk2U3h/DduCNHnHD6iP04gHpVUHlXVot2ZtlJ1q+l5R9Z
v22m3AOl9et1qS3XigCoLAXAZvQPedX4gTnts/lBtrBs+IY0dPmQsmEGh54GQDUtIZqZsFfZvvQA
CBJ2L32Y+VG5N4hniD1lbaHT+/iV7KC49MEEwc4ZcdnZF1voc8FB8lbC9zHIjjpR0y0BtEsUbHSu
LzYpNGUCCQ0KlF4/xmA6OygfHqkeXf0GN2/Td0TNxsttse0DvuTzQFpR0CeCL7+Y8Dk9dzcQvt2Z
pZ8QIyZ7TzafaPGa6di6OwLS9o0xfGqr6ThyiuTddJ5hylid6NUoAVuWouxUjwO5Bj7Rx2DLsG5a
qKeWdnzJ3b3e6N/mokDIEYKwc50z6doH1fIeY1dln1JsmjaSiVYlij2lBEiBloSVdXahbpakLwIL
wAbi9SoTnel9aijxPeVxxitthwNngFl5qzRp3pJAv7Q4Diswe1x5dQuJUICvI7zTQZQx+Qxr0PoM
PrFtp3tWBcg7lLeO23vD/GzewNHeDk5wN8K8vzOBC6xN7VsYskCI5xzH5PRd728gd/ZZ5KxiWhaq
mj3R9rw1wUITkDwFFGxBieoLO2RUkAFezc8aUhqMJSIYVA8MFjEKO2tYfUhJxHGx7kNnrS8NUVbN
rgjpGyNeHeiP16TMpcleC4fvSdztEmvmI7nrqphfYhPSvTblmExSdDw5mSkDUCWnKm+2Rg5SwxYK
CpbY+qSSZ7CrqkndJcUH4Y6BWFnsy2vJeibj9O0nbB5tcyosroQ4Ng1WqhATm647WIvtB9NdPlcX
q2pOE/oMec8C9Tg8IA8r4CNpiqgFWCyk90XeYltvLl1S4Qyfj05YXhakp+xAfIYll3jr2SQaUL5n
7O2ZksSDvkpQehaWPq40XKFV+5pk3t5GjqsDQlJwvY2mb2v9psai0mvaVjZYDSmUMeo983QufuWd
qfMSDFsqUBidZiOMibfN8pxj7bM981mJyot89BIOQAhKsXGfY/Ihl37fg9eYbrp8EreDZQJeFvZj
O9LUBffHWvxQunZ6V+FxGoL+e5GWl7LvP0djdvK7tverkI0+z8YTzQK/LdXnmdysKuCpYY7qZ1TQ
oxc6aLq0eGkSUtnqrkW682h3bBFwb8BZaHbFNQbw3vSj0H4qogw9ps0r9EMFs3/V0J5OVBrSWB6V
tjLuGCI+tVq3h1jxyUZQP80OFonJOVpcHTqdZzpGc7Hq6Zca9S9FCv97ecGP/4PgYfk4r2U1N8L8
a//PR3px+F6uv3XffveXzcfa6b5/b+aH97bPul/XIPLIf/eXf3v/t1ZgOpXdD0WhvMPfn3n5lr//
539c3vGA/+3Te/5zTLLw7xZivzz1HwsxqRVNizWXJsHBvzLftZ8cjeRSlYWWaX8s0H6LFGYlojvM
i2kp6pZlsBppy76L/vM/9J8MKGG2qmo4WkzH0P5SpLCmeX+So+qCkIcOo7EcNPU/lJPQrV2nn2KI
l1b3li09mSGtiuSJk8BJ4yeNgGFuju+McUiDsiuijZi8qJ76ZUwX6xyaRIAV6abhCm7IpbyUi3qs
6ec0Cp9cqBUTV30qNHhD6Ob7wPyWp4fBm19Yt2I+pvCESfVElA0dDUaRtBzkptKTCa8gIXTybZAt
6M6ZKXNvKtzp09JbezfZ60AojdEfWvUILIgoPW7FDVM7cuYU8h9g7X2E+HVkp+nuCTCb9EHJktJu
OuJiQwfgZ71VSbQnRIR8mG6fI7SFtmUGwQqG/ymYuN6RiSuh78AJcUJkR4WASPcycl9GTCgB8BN3
awzya3jM/shdXHLUJTU+4u6uc5cPS1IsM3/k3i+/kmx6CYBXqQ1iaoSeWmGmZpBo8ZoagjnB2aSm
SOcHxEn7jEpDpeKgJbpzShQnBJXUG5uqpC2ih9zV/C4vj15c3Gh6c9cHkQmon96kLzmkjLPPc+lc
isGgCKfIZYoZRWvPfNCKdqdbeB6itWw+N6dqwZbmeSZDEvWjvCXwKJyMQ6GQRgnOMiPxVT6kMoYX
oa3k/edxehip1CSKvqJyS6V0pZJTqeiyxB+p71INVxXPqcIHSXeXR8nPTFVINOEqpErUqRZl702t
dzdzsZf9rlNVOtyeZMNoVJuSv+5SfTpUoTHVqEdVOkt1SpVKe31P09KjdpWXlu2bUdNmKcAZQhGp
dJNunVH3dtS/soMKHiVbuKQ+DnpSA2QbDhfZ8B5V9MfDqKqFmC/fBkoiQ9ORNbd9MfgsOtW4ZMHL
gJ0aPaZWl6+GMvAMmvrcUMvX1PQ9pb1U+FT6U6LcL0oB4lbSM5kxsyIwWRnYrBBcbls6N0VE1oDn
ew1nRGZNDPNUHbA5ymdmEnf2oulr0m7eIN9hq6zMzyVgwK3SeMfRsUm5oWc70C0BnHp0gukUZlAc
20bdpGP2Emr464Op//D1c8haPThV5X42o+6cZzhm+0R9B80MUnAkTi51184QrfIUn5UTRPfQPu+T
CbXRiAcu+VZXKB2sbQkcGkgnXjqdGGMjeVDG8ihBmsUwoYo+VMQeS8Kmg5CzBT/WL+Nl6qyT0Rsr
wZeZ7hfmVb45TPdBycPq/iz5Q1Zk7BnKARo6asQvSlam5HbKyk3ewLEBIyBFkN9J1mZVcS5N7p7Q
iI/H9OBpZuZt8veodQ96ZO5oeSokoMhDozZmwnnMlvEQAiYaU4Q9RvLb55R3cfRbBEmqicyr/JVc
vfvOqs/yFRR8L26uIek6N15xEGpfZkpoW0/j22xPVak+lnF7ySwymzjpgBfoUJCYvK4CRgVa3BoX
SLH7mcwLr/buW5UCPwVDURIUiGGp2hZmtq+8x4XQp4ubzkerUiDUmWuXxFiDKFdZP2Wtryouempv
16gI4/KbpM5G/QUi8K5IPVgX81oWiozjzvNw8JbxODbxSX6W1k8ZjfflqdbjgzxPVyZM5/jk32WR
Ie+hESEbNMOF6dk5AxAfK1zB+LP83rIr/2PtZurAv00WXVc7AMCJdU9+qiF+yDgb5OPGLPPGKTtI
lGlUxTfU400XIid1fgl7VOJN4+lENy7UUvlNPqyHgakazIOZrNW4ZOBMONmX8D201vK+S53f6tG+
1KF9omEP85hpVX6OiU2lCbXNEpFqfqrNYds5+Ebc6bkyK7ii/XbMuUqlgMW8TRPWPp3SJyi8SzHf
M5w8J416XuL+ZNaa79bz8TCkyxW14s0jrUPrKKC76IA1Kib5Vh5fhuU5rHN8BigDOvfiEC3KhfPC
UezXaXWUlNyJT1KmBC+ahxkNBfpqLHqE/hKBKZtRQndLliNRHT8mRvxlypWTZlApQ5523X0Wx7fc
IUi3CSBaPXmywO++AqNyCdTW6sW3mQ04GAgWlXxCLiNlOB8jIrjH4EVnIiadAHmYLEhlYaqGHqzg
g7w8VorjFGOq5LLqRCzQ4VV7zUqWsHrIVbCGtVGGvyxp5ZoOLKXBS0hMyF76EK7tcZfT1vJ4Oa6S
EC/ecGhtEH1xcHGt7DjHmu+ZZ3m0rGA9ckEbBQgZry6LYWMcj2RdnQz+bLXF1boMTn5IneVWxjcG
4fthcPZqOlxavDIR6VoUFjZ3QXVSNjXjqoiEWumGxLyNHPtRml84zbkqS0hpNXUX2f6Fx9nqvDBP
JJE4P0usMrw4PjIGG9U3cuciK1kt+XtCMwGkkgRdpGAxmoOsmFEcg5gj4nhMPoKc9ZrpTD1trXkv
Ug5UZWuNXpA8FMjdaZ6tS6V6e0mOZaecuZTvWlY2C3de2VY1W8Nz6JdwYshx0jlyvJCGSkcBvT8A
IW1TD9VHkDWStg5mYWKaH9GpDVZyz0jxPOdnrdRvYcdCndhW3VKxyuU32ZN0s/fT0TXxrtEYcWP1
o7XTR8PFoSGD9Xbr5mqNrJNk6tg+zUnJCs5YpSh2lQ5QzvBVsqPl5Jcj89eGhHzYfOA1wugE0prF
ZshSnsBipyJJJ/wkR7OcfcVkXkIXvZGjr7J5OC/3XcY1APKJcqi4FXHtiOGEyHVFol4la1uOTDWi
dRFoJ3IWteiGmu8o2blRouO/Ts4u9cxY0hMy2kvwzrBxTfKgD7/vNrXtSUn0c09+dzzhcrgbyPTu
RNvAJgrJ+g7I/LbI/i7JAA+ErJrt49TwJy1F1A9wbaF511MBBi1t2nY3dJxBE800Q/XNarm1JI7r
ezJNzvKiCfSMrPb2Benk1Rw+RKSVx92n/KoTpz1yPdDYIgm55jb55vJglRTtiopi4G0M7veVyQ7i
ZaeC7iboYm4saZh9ZAnHLifK40hHUl6EEpspKbey91jLb/J0eX8QqjfaJceJdHablHZ5Od3rL1VN
dDAp7gnp0eVyqsh2l3eGV3uzebjzkf0urbGDVgyHCfSWbFZp8QA3uGtiaDo0SVUDCjSdURUw/dJn
t9jGh929jmPqO4TOE4dxapan6oFF9L4m0XrGeau5fm13BwwGDxGh0/LPmmIfoqg4kj00dK9xRKwN
ycYh6mTpsCVe95AE9p5IulOd0YqsOEjv0hKUhvJtdPHMtNzB0+U26xgSXaYUzUlr6JtazgW6I3BD
ay07x4M7h9d+6XS/iij0a4iahoc8h9Oaz4XmjX6ue8TvlrM7YcjSC4WMyUok7KWK4w2mwh9n6hVx
FnLOLjoYkiw7TwDy6cyiVuearuEVQYyqZHA01zDKIeoFT4xeDsjnF/X06/ksmdbyZ2cQq/jJKD86
shJ6HatkE3GphsmIXIWWx5xQLwmwUS7ScnL0aQuUAb6jkp7xrPkqkRcW7WZbWydFd6ppeyeg11OK
DzkxKKkeZOcSfHCcq+JQtU/YA85VvI8h/znDDM+BMoD/JsS4WzB2COUMPWffRurR1Fhy6DH9V0bA
7DO7FiRdAMSdKzKHnWWSf8d/i8HbR2aGzm9YW72yUwflLMcxJhM/V6JT/xZS+ydqhgfbOHUJac5U
VON1AnsMFCEG/j4kud9R58EKpusxZUf1FKMQl/O4ogXvSKa2ru9S6qioDI9m9wzrfosewOmq7RTk
IY1ipcJnPviM5rNVi5OwafKKbOr4qUvczyrud3Q0Jh405V1Ae6Xh7GYiPdSGAYUn0vHF7Pu7E5SF
ftjM9Hkw7bws5HRF67IdPoVDdOuU49xk57AlC6ybAzAjmfMydCAhFSwKaCUP9ZSuaX1vVQ0TXJ0l
2wSZTHY/U5sUU8htCuGRi0AFvbxHsIgL7Cwq2g3i1K2RorbSwJUm05ehbI992fltstVjlksojJ30
fUEIQaDxKhg4urTuMJcJTFPGKLgCE+IAm4nJ57KsGvEDKQsWBAxjzoytoNnU6XAClUNYR7ouC6IG
9Dd5ak730WgAtcOncwrCOxTCXU0/zDMoIcsqCXGnNhqsUdIfCN7JHEzVIw7p/tTm7nZBJx0a45eO
23LW8PEhUddxAsnhxYyTLRaQLb6uA7XoZ0IWuZzgOCGFIO7xxxct9Opxb3aYQiDFI7TiK4aP3NvW
LUD2qekPttMehp1F/irhFGRLwVweUXlkYM/Ww3lOAYGV6datug0g8RVpOuvWGQ4xqhwFD79Vp9vJ
YzvTq57bT0HkIW4bcH+EN9WRmwIaSjbglLy7ZJUsgg4t7ZujfO5dckiH6ikF9aa5AHahc3TAfCB9
4CLEEJ6iftbu2uRz5UAumi4abcOo0A52Fl7l+yiY+VoLqi5723bliJ32TS9dVmiCJADMJkYzE4w3
mPscy2NvYR/ha10XvcPtDAWFRpB8z6tX6TuOsQsYYNx8+q4dnAstsO06L5dzbGk7EuA4mNJVUVXU
cyhL2CuEbzyNU3s02itK401Xtq8N1e+SckyhenZLWB2E5QXazgAlMnE4ylE7B2CnMLmsbJrechya
ZffUmLh6OyXAXtofihbHdSGM0+NooxNClJ5sHXKdB7vbtuFDPUKLlB62orKL2SE9dayqMklsnj/a
ZP/bUpwZPdAYJMUNT1g3/9gSdFzX1lzb1G3D0Cyb8S2NwP9a3XHru+Zb8m3+nb7jT1/j1yYjzURD
c0W84NAhdGnz/aPNaNuajrPBkWAXlUH1b2oPxBe0GV3Ls2j8mSLC+K3NyEvZ/Aq0tqcblvuX2oyO
xSv9QV7Bl3cdGZdrLMoc6UL+MKQHImuOReLmO+K77lIwxl3yhGNsRgXrhN+W4BghkqzLt849pvxb
ND+b5ZvWPs8EJOMsNyiVFZoyQW9jju4PbcglUrv3lBcI3bANLtnoa0jlSjLV+3NL/lLPRKQ9jZi5
FbLkYvpAxCWuverclVcGIBiEdrV7z31t1F7LEqFFvldganghKA+jPYwg2cLy6ozrJmDwi1U3b/2A
niMSeMg8+SEbX5PumdeL87ekfSzBzVW7fqJaJ06ywn3Irea64GOYVOAr9x4AaeXEN2mmN865O72/
Fu3zOF4d9xgu99KPic9xuLX1RxyVK0QbWvvSNC9tQYwZXt+zQ3RVJqE+Z119SbNDrV+dPiH4YEPo
NLI9omeZhpjJs+1t+ul1InaE8UKfXinHXArz/lzkV6W56sHJLd7Y4BqsOndg67LJMhuvCHdfZqEM
gcIvRNpX9WNTn512B6eomx7l0Vn3whiR7ccK5A4AlN7ilLjX+nVc0opBOnd1kVjr5h64j5L4YXzg
FZqenlG3c9TukJcq7j/wz9Mj3jK2RVw+ZhWUqRWrGnNpwHLvmghhKQ6j5lrap1rZD86Lnr6xwwpu
zu59kJ5LJMYK0fCPavWW5zu+Ce9SJweSHuBokQTZPuSgHijXH4bSujOWV4e84Rajlc1gHaMDxgwy
xhL7pTL3c/2mG49y7IU4/LHg9mmK7QmTUhMDJA9vfUlEsHm3KJdFezGUT7r63JnHRH20oquJTLyh
O8jAkZ2VAEEKzz2dmYr+X+h+r6yj2z3yHRDy2spn3XrWAV8FmPPs+zk5S1xzyIZVX408uIuLq4Pg
myNdO0baIxvExexVXtGXZMF9jjIDwA8X7WJXO/ve3CjlzVWOxCyXoY+N3on3EGuWFOgQMkWoKWvc
MxFaibUCNai8mAFkjZ2Vb6buZPYrinhYW1Agx2nDCjNkFZUclI4EycMyPIANzQg7mZtbiotdsXY9
SDjYT96OEXGa7RftGTqQHd4bBP8lZ0zQ+irddNYe/RKym7x7ESoQ8N4dXfYi3Js5hABQcWclfrJ0
lhW04M+K93OlP6RMuhE9wWmdUFvOrMQuPdwjEBS9IV1nYCUPNNxisF/atgHlqDwW5bMRVV87A9kG
TRDcD7xIAJCQpEhMGpr689Bd0D32+sFTt029jpydVR2c5UQDgbR4+lT2eq4f0+DR1T8D/ygGbn0W
tml2DpCrc5M+U1DVl0k7sontZVv2R7y25bAZvc9WctA4aWxoTZEJTJ/3Ud9ZZ50DdSHdnEBTDdvP
Tsc9Op3UasMXr7FOLe/8Cxvb7G4Z2D0D1v+ZDQ/AiQXmNKz5Q9pfeAAs7TvbBsJBlGioB6ADntlZ
9nSD6mYNp8R4nBvMIATyXOL6YGXjPq+VdTTCUjdugCFg1mrasWYrxyS7TbjGzpRBTraBiuYxRXUI
Shy/WuH3oDzE6gPCncy5dck7q8Qk82eCEBAuG0AaSfwFUmZaEGhIz27ee8YZtJetkTftINwc8PCx
t9oIqupm7KFaQdoMKwqT0LdqliQ/d/UTiPCJHPLHJPpEePWE6l2LQGwwjRjSbU62brQJtbM27FxA
Hd7ekfb9qYeASQ4qRy82BADiuCWt8Qut3kz7hLfGJLsHaklHQUsXDzMUOOctFiBs1Q5a35pokHXM
yRJRmmc78FvwgyJtn7iY1jm79kly5F9geuWzz79r6h4bE/5mvTnOygroW9tseWfmUTX8OTpK9My7
49JzMK/0DHB8c2e2r6N6jcbdCEVOu3bjLhlRApGQt2dQW0EgR4afYb3d4zOvgLBsjfDzTKTsjE/y
Tm+2oA1ZILLkdN5KnOjhOs+xQWG/BjKmk0NhdqtqSWWmvbaC9zR4GYODuzw301M8gva+LNnRsP12
9HFfFqBi1PMYYnzFFncE1YUbhk25a6dnfpcVu6LcgRNvy3u3Oo7G3hvuLXsPYYzyr+uvenINqi9B
fWQ5oYRHZnlQZflDr+9tpkvKYZyReu+ZeCExJOan4ZrzXbd9xnim4/f1Jy79C1c4b63iEIt3fDfe
pJh3ICKjZZf0uLJ19W75zhfDhcd9ZASgYjxDuRyLDa/WFuu+WRXmPoq3qcIzEUCS8bNpo81UsPDG
98GBgqdkzcYtkBgErK/l3+tQNhYaRniVRDDwLBNnEg6OFH7/Cg4eV1h2RpEAedwx2gujo4OzJlxX
300ws9hhGAjtsYSLXK/ZR9yoDQ4P8lWgc6+T/r6kYs83i4UHcTpHiDSI4wsPS73LEJ853aaZ9JXO
CLEduOFln+Bi5vPbUh+ilsjGvdk8W94pS86KwWLwyh0h0+5zvdjaXGAZLFAixPNLF+xJHFa2k/7s
YH4fxmvd0L9+bpTPTv1KgKhCD7omFxtq/vyax1zcdchCAGT+X9Xku+bbz38L+b+fXsv8Y1D/2+D+
Yxj/j7/t3kuZlLd/fND/h8N+B1s+MuR/WZK/N7/Pdv/tOT+U4BZGICgY6DNVkTz/WoKrPxk25bVj
6khRvR8E19ZPnmHYnqqiBED3JHXz3ytw4yfbtj0MqiikCQLC1/OX9NZoun9fgKuqaaIpMFyWICbv
9vsCXHUiVED9UMB4ASoYg9jzbGjMoL5A/VxVoIsJfSaDGCtI+AMtFiYMujW+/7DF/kRlrf3Jx8Ah
Qf6qobMS0Kw/qGYTtOdas7D8jO3ka1gAjzIZHyn1+G674dd5zr9WOeIP4h71xUE3k5onI4tP//pT
IK/4p89ha6ptoZ9QLZW1z8fn/GE9MvT2rKUVlEFmm0dHpQKrA+XRSFAOz8HneWAu18aINXUMfZWW
EukiFsroMe7eixKZAuPRVQqzkqPh+5QtN4MUKS5j5f2ATuGiJHBUPSoCo2F63k4LUzfm1FOOBbDw
Ari/PTdUjMgm/g0jmEkGr2CyD0X3pbSC18QmqW9U/dL1QAM71HIz8ZskUYySixqW9cp8bjuSyKd6
+VSTT8X1hezfAh3JOh4cNATS+bR2oRL8bMzF5857kGl7nzONT+wTqQiHqCl9LMklYyxQICf6u/T0
uz5gIlr7o8VYkU5jhDI/CT4N6pcQxCI51+uOoQxBT34X74KKrj4jrS6lLR66J52XGpjEyL/JUNwK
UdJRGwxMFEk/O1OMMKM8ENzox5S3PQ300G3W8iMfSp7mZT3AlS8N0550mPed+ZDN26kOdiJRcMvx
UqgGXGcGWMC8oqQCzhZBLAG+WpZHBSGvNsS7Eitv2zNypvdoOrTup9rXa23fcHPmYYYXfJoMxrpt
xoiQvjG0GR4lj17SEtQszaLmXqksAI/Ui7S4g7Q6V+4rUYQHiGWXwAJAj9KY5TOY//JcTw6APayn
inpIm7f2EtrKUWbeAwGFBCncAlPzdYZxY+IQgtGciBxEQLykgMJozCZaSirKvmPlFEwZpTaTL63B
iIvKgzEOQSxMBFU/q4N9nz/IEEzmWpGChoERUkxTdtGQI8eN3w/czoBTpfNBnYJLOMkAp/E1Rb85
iEXrBhDH6N3ZDbN37IFtluw0m2GVVDmMS9VPCtVVrTsfL+zVR7VIjl2gUbNybcgU7lfzObKZ59d0
mR3CfdiDhgVRLfyUU8UafQ58lF/x0RDBnuccunzFYlkF10doGrlj7HTnVI5MSJgnqWZ6C+vqnOcx
m6U4K5pLIz980JPvtkmOJpOOQs3P3YxgmA5eTLg5Gm38TQzCvY5lAhMQZlamwu+YzAQeswzGWzrj
reFGb7HtpoPMrKolv6l29GAwKiuaHjhDsXEVnqBlN9EhlBq7ivfvgGoCw4HvFj2UJbPGHjU5/xUt
AGmpl1KhAzi2u4Z93QEDn0btLugJ0Mt5DWRG8rgk7/eN/koepG/Pw2VcbFjn9KwNGr+cfDIIlKm5
bM1JZ33QM65nODxwbnIWqUVJ9ly6nlRv5TAtlykqg3XmzcpaBpmy4UvQP2VOtY+gpUuPea5TyFTb
BnkhycdMdBHNJNlZhuol6SIkzdR+nXmHGC9wk1lr2UOy6RqmCPLfEjWNWvSrcgzITzJPOHQvcliG
jMkGjyh5D0ozE5gQE7k+jBeNcRFxsceZBQMOom0p63WUlUg9WFos/biSMbfo3e3MvsAmJGot2nUs
yZImQGP17GThXmZRMkARpYBIvuXHtG5mYB1Gme4mV20yoQTnt5HRu2j25Rgv0G+JrqSBJ+m1W5Pt
Lp/GhhEIQWgHUQUzOi2iAZbPmJ5l4th5jxaLJRHQy3uIakAOCdnljm19qFPKobvrrASyhnr7OA+Y
p4wMaIlrPZEaVTf50W4UH2YJk0X3JCcZgVeHMuP8RqwOFUctbEAFjDSr6voxaceu7zR4bzggZml0
uOFxyFcx60C5VsmxtiBskW0WpLo/MvdkVHHnsXo2s2AfaOGD7B05vWSWHtfJGTbXCQH00cgHomiM
O/kyQQJ4nDGwfKnwnrb4KbAakkeZfwOIgyJz1+hcEHL2acDRyR4JChVJbbNvm71jrzW9Imidoag7
3tSwRDfBEcYRocXGNUyDbUmzYmAXyDduuCnI15Vptuy4wcsPytJ+ktl5YyFo0/KNpRAKnHK5tNBw
Gcx76vEiErw+UG9haflQqkYU6LLbgkgDy1KvdQthQWJfBwZzSeMhqPAuas5MFjI5YWxkvsj5z9UN
X4bXuWAKy4MXY+zlbUhD9EMDpJ2X7JQUeQCXHXn8YDgHs+ZghoMbGVcZhct5JBesMZ33kfVNLrEa
tU6sDx/PkCOirdQbA2G7ZXbMZVXOhFrGrBwMtgKdSq7noiwSxVHiNXsBgsm3kU9iqe7pQ2s41tc6
jS/uAB8xDtqLspinRGFkyd1v5C5ogDxxh/KG4/solzbZy/KTmWwCLg9Lt+yK4RYxplNtRkRtcKl0
zhJOCTkY5IIuB3XJPJro0Z1WkXgwcoFjGEeItghHWH7SRtG5GYr+sdO38tkqdprcYWvna1cPO2RY
vnz0tnZINHEvwcDUGpeFhzkgP8reGkz8M3JFntibg80MsTzGBXdSrqQTpYHaKX7CHb8CNzYpj7I9
o4T+WlZwAWR4v3BTRHAgBQKpqWek/ZwJ5KFRLlTUJhDPuXz29CXFmSM3Xr7JZcrdgwM0ggCojZwe
eNtPujqAAuT6YC2+fPsG+2uJAhDWTDbkmATKj+smWu2LgRZDvlEt+FfFn6fxItulYBwMhY+sW/uk
wS5WGbZ/6Em5jRnjPVArpoHhxkhAbvBh5FjHenAkIe2+qQkwMoZVo8QPTe/ddQPqPW7lcktfPGen
ZC9ydn98N83dA81+xBTwIez49b6VMqWXK5gcl/L5FS41JgttNpgcdFJYiJxNLm7xXN4NDfi6EL9R
ic0DsSILUsWsEDcwKubEFGUSIqrDnCVHTfmq8KIlJ1BkqEfHMa4EhF8/TjCdaiZBEF/oG3ErDWuT
vS37VO7tGXg3iEIzB7oc5LKLdQbusq00h8sbe6WkoJE9xFCTdF8dXxEHv3wlTXH2CVA7ebDcyWcZ
x/fHwbOPKo3hSUsQY0xHJQNyo566MXmYuN7JSxZe7csFVq4j7WBAVL9+XFq4zsom79kQHaIAOacX
yH6uQnQONUlleZfo/5J3HstxnFmbvpW+gWSkN5tZlDdAVQFFgCA3GSQApvc+r/5/DiR1kxRFhaYX
MxOzEUNkVaX78nzHvAYd4iK4mVLjhPKU3IcBP5fWvpFrDRK8dtV9Pmi38lJFTn/qSgf/dBaZgAZd
NXwvS0DOWJaE3IWph6jD6xIxXQ6s5uRYLlsMWunqViOEwcLYevN4yJrwvWz/8gyJLzsjv5N7ECf1
MWYmTj1FtkvvyjTO4H7QUSZ/K7kfnPIAgCO04gu12MlENBodgcks6BAycr8okXebgYzrVBoBIa1v
g3fAYTPu2UZnGiKKC0JVP/ZTfvF4CS3U2zJcuyTFlVU8ZXCtbK6sIF60V4FBmwh0mC2uLwB9udEM
T9+CtjI/GuiUC3pNguPb24xoVYoy9GhOd0mL2nJf3DLMuDEPbE6qqWwt2rCpScLcd+9ldUu0Fryk
WiinHg8HMMYSiA0cpAPPX7FM8MhoN4JJEPxJzeOJSMoyUIJSuqGPCO2BRKC1eAiymYER7MLpYnwc
MkA8/Wvtu3v5ixS4kSCqQ50MHyypQD81hF2SXtvKiciJTc2NGlkH8oAbOflY0y9xktwiwAFYo1uO
vDaKy27BSy1Fgl2CcHNJSoeH3Mj3jaKBg55O8k9C+rOq90VH21xJbgSdiinFW7Ar7fmIKe3J8zra
0GKqSPQFMCjgP80hKWedgbI/jaDXLXj5glN1w+Haw4mXisFXAX7F4oEQrOCBbhVJnrTk4lbsFthG
yW9TYu7FApO7JRsRdq338jVZoT4JnFQV5d5lfpAa4yHsZ2yQDCBCJMjytpiEDgfDL6HkCYBSYJHO
jFIeq2Os7HPIBN5y36hjkhv4VIZN0dCcZt1jd5yp8U7Qa45lLeMGPz6iJvvzSeBkRZNcqpZ6LWLM
hoOcMtVbqz5KASLYMjWKLwkvwECZp4a81oCFk7xYR4CBJPbN3haJkLfdxWnKhW5Pmz8CsQSXt8VU
TPeyoNIJPKH5KJG+FUdRnUSBMCMrfgrHmwiG2dE00otkRAM0z05vMNkETwbsLOoS4GrztlCf8D1H
BgtcJFm1pMeZH5Fd32lGy1wheQMJtzo2kNb7JsgP80ppKc7lrSL2dWYK2OCoArOiFWg7m4aWuQME
TB1ZKbzrKvHNM+RdP8qp68Oqi/WD1JYS7iT+6B5IwFTBzBn8JrHWi/pLsVCuyegK5v5WqAdSH0og
kXikzNPdnDMBw/dCdgDZWeVIUtRMxXSE6yPph2wIkh62GBvj4nxrYiaD6Xu5iSMA/gA6VlH9GVRR
sUwMvF9QuvEg11kL0jK0TGymBk3/pVDih6Evb+wwF4clHMe9ifcpnJkNBWhYJSOd4jo3F4BEjpGD
dnVTj8NC84MtoAb0vu0e0bmgwKP54NCmiAsPq+XeU9f26C/7NgIvgnFuP0X+3qiaYjnWLVZx3jm4
aDpY2Plim5OBcB+yTlrlj2urQe1x7DsIXxdU5M1zbXk7UCkB3MgPtINw9SheCreWh82yH7yznTUv
AAiR64iCi5um1sZukEwOOXTQCUoKKd6NMuFPm+kTeoDDPMLXgIWrVwhS6ilieYoShetWU46+gjjN
YDrnvm/pLCAmb+YvIDzaZVtG69DWnMUc+Wf4jbglRpe4r5ikcmhDZYCZQmBZltTfZtKCUMSaq65Q
cJ5ptmwaNcFAVhWnDvg6qJO79qIqg9d0aNV9WkTXkNxzAYUQc7IB/Q20VfKt6qjD0iRMWLaN1p7Z
xgtDs5+adHjUKvx4TJP9ZMQHuDWNZh3MQw/tBlnGKkv6XRFenBC4d+Mme730v7JFPNLQwjUuQIBv
VvsrClaL1gDowXoBr1OxnaHH2BKwG3x1erNQ0dhxNlWdxDd+H7yvTGBYnR29hgCabH3w79E2PhQ5
RDo/VPdx3iB+hKbbGrv3U1lXd1U1DYvCGD5O1KZJlmeLtpgZpjF1TjH48ywMjQpMbZKqPmgkTIWi
f05smlJK/Vzv9DixkJKy1nGI1p3vOvkaHSma336KfTwd8rrgphewROhWdPvW+aQaL9V8QseLV9C6
6ZJiownTsULdlb3TSA1soYCkGXACMNO1Q32DEOTJHKyTRZsm1tK3xlcHWFvaVUpLlkO5GFAUtESN
fEDqJopRnM6O9jCewoHpV4UFBRtSQMcl12vifU4bIEdOoT57A/xAaBRsG5gzWJm9cGEmTHF9yoQS
QZ0gMMRRmwGkMpS0dcS78mNSk2vR1RDYZOXFtzmOO1pr7lR/vC3s/DizkwRqfMlpJhiDv5ryHjXh
WyvLmMEBd++Ms9B45aOCLjW7+SJYSYP9TNPuEMDiee7NRD0Kq1d4zh3soDLQz4NPqTuxKU5QVUDF
Rz4G4LTgZDMO5/oUDDPCj8x3BigT7Bh9rl6koycYQI9Cpzch7nOtWVHPIBN9nJPcG6f+LABFQQPK
xQqCt+TC+RzquluoXrZnHOVbVUyYrZSrAG3lk1QSCztXdjYhf3Sno9GSYbIfIRAJk0g723mz8jET
7CoF1AQtjd/KiFPKza8ph2ic3UbGCbThNgfM2aHw23MSXSXqcP7GIFILIlGgh3nj4XuQHVAIvQkw
79SwqvE795a6KB0OcjKtE9xPJNICg0xUgb4ecmJ1iu0GsJFTnqLWY/Kk6RmFmDQMgkV1e5DmIQ4M
gDviGDg3l+668W3Rwy/jwwOKBaX1PjWdU9MDvG+xO02Hq09SqeTlMccuLe20bRb5h/wk8Fv0fcnE
lLugjy8CyXVJRcuguy/2hZ/cyIVo1NOREIoBr5JSAzF7awkIcFS2bgfqlI2CrVU1b1hfVERvTGpm
6QTJ3i0VpJTuIhAgrYSCRUJ6cUJnKI9PM2hgWS4JEvGz3ywRCTu9QWWl3i3Lo1yfho0bJC0AFsZa
wLlDf6hmfY8Y4huqVlYZhtPHZkLibjLwcMLXKVSuo+le3TY/2szyUFlDizE91FkKlJ2Cf2pOecM9
5tomRNF1LD1k6eOdDez/Vp8ZYrbj25skb06djgtkbXfyLstZ6UZ8cQuFufbD28phlw2RucKO2dPb
B4/GSqR4h+YNcuzPFsU49BwOJTFB7mGK4Hc8Y4Bek5/RFq0N+I5C/qdlIZBlgS4rUXkUyLK8dtqA
IxHxT1/HqPCnI7W+00L1IGuM8eGR45K6Gea0FSqAgKCLUcXE5Na2n4MJqOMMHYNsR/dZKb+/Cuy+
GJSjiuxM0Aero5ybHE9+CdW0dR8hl86x0TW/sSnvDPTMZgxHZJGElC6yNNRBPQqjP3bGfU873Izo
cRMPDagO0vTpE/9uQFy/rkIsyB1acPapc81zSVNCGDr4N1wEmDzl063+EkzlzhrvJRdUlf4uyyEH
+M5NPLFoqLItEMFvBVZrffbxuhpp5kuT02ovyOSZ/Y2rvDgwRt6aeyy6tH01qmkfDzaq48veX/dJ
tg9n9xpNJppa6cLuUbbqQIWQS9UWLBP434Gy9grjRhav2lZHUR0YhfmIiqltuWuFGlyWa0+6Kzmt
qDZ4CawUvmP6TMLbW+TXEWLvpo2DlO/w2ej6YV2pIFQbW9lExBdDUctlZvXclgjZsE6zriIS0PT9
izaVwYqbXi7Nne8nSGLHAzIYyhCu2C7wBK5XIP+wNp2Z3/RVc8g6o1waRnetw0pnBUdbIwyZZGH4
0bftoi/GdBE8tcbYHKPnnLpxaxdNvbDyyl43fegDpKn2HROxBDkZsPGYmBTx9LFu8qMDFd+waWqr
CcgWOtu3rcO8ri4+9Kk4DWftNVKRKqoClAR6+GlFXYr05GihjDDSbDDI+pD3ffX7SKSVJQdEDG4p
+u0a4girpA7ws9UwVxyQ95AGRx0xlZrkirOG7+IbuzQrWHj45+hvZ0L5vMDfGSVof0jJODmMgbIx
GKL+7FdIUXtWszV6XMgBzExjaW2FJGtVyOcVGUdzAo6L97XVIQle1BFPiBmXHLbBQFdzHSCpuywD
fte6gJkT0K9Doh1LsWYx1Vpfvz22WZ5SbzvkHUCDxgEwhcljGGqBHpcjxGMlW6Mf/wolE5h5ZSwd
tPE2evGsmxHAA3TEeQIBzjkezhQpp5Tb4cc+669vSwOnGjKkWTnXs3nNdedx0EzQ6Trf6vXuM2LT
A42PtyXljhNtVLQo0P/FwqJG0LN+hBGy1nVVBW7PEni7Xd44Kb9dZ+DTwYVd3ZlBsS6ZqOHHeHi7
3UlU67jSjB9xxUnF1VpZlD0POgMSCQ76zd7G/zoX/WuBjuICe6uFBbPw7ZSrKjyS0vpLz6ZfWXRp
AAPZV5eJZTzV7QA625geAw+tRtfkRF2zwcUOk7F82r+d2uwM+jqqeehKrjxj32QbF42wns2xVA7Z
0kbJfS3DWYiLp6CJKqDX/OxUsY2p3YviJP6uMapl7JrgbOLwrhRMdmaSG2o99h1vR4kZjibG/GpO
bIiAHDHmBnTcRh8nd7g6Mx1N7SEeeSUbhyiruvmmjPpjMHXbKCyeknB4rRqbi+InFHDqyogFqcUa
1ZBd4N2jlxaWmFX2fYhj6mfL5430P5kjokfy3bBycH5uNWZ2GIYhF73ojSpajtF074d2hq3tTGgf
xpnimQodY69cnZWF0w7X1Gb9eQ4vxjRgmDWil6hkeLH0ocuyMy17gYHF+u2dcBNHXUYD9NAYYcuw
XpkBs3SEJoJVBI9rUU7j66AUX7RERUNYJQbJi1nNRrOirmwha832ykktpjroXvYRioEVHXA8LeYt
ksL4pvpA06IkRSVkWoZe0TAsM1gqCfR70/Q+eCGILMT/tyR31irKcBRzTBRam8y8zWYQ3rYb3St1
Pi27CzLW+C0L4zrXMfpCpzlQqqM8ZlxpXmFuvdIKwli9xBVcQbmahbfW7eKLX7NUMfgKq7HZV2Ay
w0bBejTXycpbhlF2fnJSfOwMLHNT71bPdWTKm3mv1ziMjD20eRguAIJTxuQoTdlRh3R3My3rAWOV
EaGeLsJSPLZ00Dph1K6sWOghaGRkqgpOr8bkOzIQh0UbNgmwQClViJlVjMVw2PKjXat8sBv4lzk6
TQo6LNwi4kyQ9g+1NWHjDmrYzOxm5WjqJzQ4n13cbDd5TgcsUgELDTynHF1SNB1KsUlrRiQiC7dp
GInY3QIHVHZtzX/0LWdYtNQjLLdoWNQE7LwH8hkbGhI5CMog4IYK6BQ8ppDNmG61N9OAOaPnzl8H
J66hXJQUOT1ikFmOsqQF2B5DtPZL6CKNDnLKL2344uOnWIkSYG3IYc/p16oLsaItbLTQ0STxbtoG
D9Ii96u1fjJrZMLjtFu2DfAqPzcxc3Lje1cXpsFAaTbEX5JRucPaLTDp8JRUmwhZL4vQ/aSlcO8x
qsdGyw0/WUp7TCOmt3g4Lqw5rtdmniRLD5HOzrt4Lxp+p0s9LzdlM27QKjjoDXso6UKy6LXuyeSJ
4js0Gvb7MAkIK7hxekwhU3d+UsBl7Eutou8CeQVvloOhoKvbKc+JivJqCSRZdemGhzmi5DBUdg0N
+dAiY/X0By/OtGWh4X2UZahATcjjdaj7WpSaPsBlQ1rbuQvcG6EBPXYgzObjHjTIe3dATzRWvDvb
DY/ODNKlsNFszwCgpF6y69xyneSszHp2VmHGHAJg7trA/oF05slT4QbilN4leokkN8lIkK0J4bhV
M1weHe2xHu+UFq6KJovIMxdmWuxK2zkmIXYR8EavjUlrIqYcsrOciSACDDUocX2iE4COjxpD+daN
V7d2tlSI9YisdwoKkhx5VUTRzhz7nYN60jiX26GsvuRFta7SXKEvYQsZuC4Xc0XLOyjp4pbQgJjh
OQHKP6wLpJqRna7Hp8lGhwlt6U09+ffoRT8ajQ70u9hN8fuunj/qU3Qum4MWhTh3kbhMQV8y6Epx
We+7o9va6BFMylpHo7/OXwI4xL5eTwtH2bQuJ2ARJgK0BDDEbHcd99+yA6QssD1V3A+R9YilO12P
uF/T7FiFQfUBE2p6BB1ybfQ/oNYONVL0Vr7sdQ0jSl8n7rIaf43++RMVQQWf5amawwwdTYsfhfuG
uVGDwUc/r8+mk2mw90iupGn1Vfb/Wf7n1wcUTNN30pIc0ENcxULNBVlE/QfoVaXXzgAqK9tmPV2i
sOyuqusfo8bDBeW10HBfqMOPAX4LfyPGaP5JY1NVoXCg5elaaM8gM/M95sskZ4o1RdTGja6gUiIG
R9mzUYaPrkH2agDvym2I6qKIG0r+ZDpgMzOcSeS2BBCvvCo80Em5KhYBMRLIUliOp3S8mSM8F+IV
VA9w6PMOP3Ol5V+9if9UwwTLidkE+ansIt3A5fXsUA1NYnwSsQqz+ukVQZlnBgAVGVLryC44nWot
++hH6HUnFq+qiv+kigz73zyOn90VQHcW6DOD7poq//4N9Cu1RwvB70y4BgyvWANKO57QIv8N8/br
R/+TtYbSlGoAknZNtHpEy/GbY0WOGxYxk8UtLiTXtO4OsLIwMQDtNtEYI5H79eH+LEoJkFA3dNPU
dBu835t25DfHCybLVDDBgTRgjK9hOL3K46rU8DxA75MEtYl7RMoZ98ea+78hFPXfSEB9qwD1v/4f
go6aMJt4pX/B5XrNP+fBt2Sw37/yB25UfWdZHuqDKnhE2xAFpv/gRjXmj7YFp8sgQ0HalAG3yEBZ
73ijLVflrQaE78ir/Ttu1HrH+Mk0ePWRk7VU3TP+CW70Tff22+AFAJWXREfj0qFiAdLz/Qoe28FX
GWdU2wrMlF61d9pMeoWieVdmT0nbbg0/3+RAEOXNT2xjJ58BorYpPOcY5dkhAx5D4gQXiu8q/bUf
i+ea30qwKEIpbmcExoOaWbt4zJ+7PvmbGPgnwCnn7+iqZZkIVmn6G8T32zfQRKXK09CU2wY4/c7R
V++pyKG06vF6BEeZwoav8+E28r+MYfW5i7vtN0/6J4BX/U8Sv3ICyMM6YHyh0cHE+/4G1kU4WEBs
8aKha907OOFo0SZC2VQB8x/pxg7jjaNblPtUV85pBHuLGytUU22wj0SWowfgLNN9WKUlUqj4Y+IE
p3c4uhivvQMhFDMvzMS33eQ/oRD1KajoXiM2s2Q7wstYM6C2FMmTgiZrjlFO6DRnrbUehsZ58MD9
LOTnNVQWpt49OjU4xoLnGW67Sj/0YX9XDeZOJJGtAJk+hgejS+ZYKXtt7La121NEcgDdcY9JN922
afbV1KwHz2zvWoGnbUkkzyS7Hcm9ayyjNn+eTJRSyu4cqldPi9eN0m5lmXhKd06L8Zo00+2rn0Mr
sLpzBuQwMYvD7FqfxgaSuOkfAxW9lHHthtFurmxArN1dq5o7dt5jy2+19rDVnGglFq1ujA+mXz0b
rdbRDAkOIdwLhT9pea6xCSCFzw5t2G0d13loLPOhl1v/QJb1kZri68iIvvLabcBDSufsEGJonmN+
ouLl7lIWJrcNXSEY/cuY98CCbJEFOJAwZ6y7rcsTrO1ymQboLbDK1CJeJ3D9wK00nK4C1aDmo+6U
IuBiokOKzGTJPvlRvgQY+OCrzTmpEf73MD5KB2QlqULhYngIkZUWfa4p38SMwacx3dT+BGoke3bc
4VNRxU/0nBnM+/qDG+eP0rettfacpOZDrcYIIqva1UThgFsGJKbAMtPwyFsLdGoHGExBU9+VTO2W
wih23eF19P37mE5oYtM1TldAyna93dzZCDaFObdHiMr9Tc6Yo+yso5wn3ZeD9P9LfboFiXZsYKNZ
lb+JQvPBc6ulrhTPswZYrd07hIbGxPNVxRinciF8Ocd4iL/WCnPPsX3uSvdIPoveaXB07HhNsXDX
pxoAFPdo1+UzeLCnCYuK+jZv23Net2ccfo+VlvAe8U08YboO2gtzYrdNH4NZ2+cu3h+hmERm47V2
tQeSs104l0+/fvN/GnkA7/PGey5C0Z7kBt/sxYWdhObkMFqa6/7O6wucUaplictjVpVLuZEljCIF
c1SEkSkImy3z7b+LfmwQ36WeEnyg91qaTmWkG84P54DbgjGkYVBv5fgW6NU+G866OiN2BUWK+svO
i4M8yM4xH2TV6X11N4BBTdP5b9IuTbS/f9hJvjuXH4QGE0AYOA9Bo2mD4aw001UD+z4kT4Zdn+VV
k3UXdPUd8OeD5gSrmsiTY4H668fC5vjn83A1HeF7dlSIFT8KHtbZCF+g6aut282fEetV503gU6ny
bqHVfmsxIMmj7iS6eiHDxRmMpOjo1a1xrDxvHRU4Z/fGWXBkSdgcBbwj3+mSYJPgD53lzkkwMprz
UOnWRiNwTyZ/mv61njCgSjaGvjQUZ6/TGU/a15A+uUjS2fTNHeWlpItefIEniFTiSoQCRQev92X6
huKUDxKc+gsM6DLSULHBTZb9QaAVzqnnVYyto5G4e8FdCU6tapQ33I8gGlwDXAc9fMEdCEJJcZ1F
ohQbgZTkSXWLndfFBO0qAATBPhYDeC2QwPJ5+f+aKtP3+40AogQJ6HvpXoDYSmocfRvlZJkN8FvK
F6vSL/ItVCiWLd1W+RU5ooNOzmj5dwLs1URpzXRWwANueh/Ro2nCOhAlIBUEigEZsj/MIAY7OVH9
NxAqrj/ruMXe24Ici8iNgCbCsjq2YVRgGeeeBKtbWwBKmq3T6DsVe2D5SUGSh+N0+Q1Zod7qIs6S
cRU2xrCLIQ9PAk2zKzyc6hCxs51c4R9XLSh1waAE6PMHVgocCBg6Gryx5yh7xWsWlYeFJaT8RerS
Smc2Rxe7hq0eydivrjU6I5DbLeY23kkfwLaCPY6n/BSgnsSEctDeMMIC+ZlNa9V4yjWfpkVrh3cu
ICvMR3dpTR8hVV/iStvjkzB5xOkQcAUyM1mwq7/AhBucYZ/SbkjSbNdAs8bJ/cMY2CyP7E6fgi+1
COh01VOWjQdzUm4Bl7x0ro5s8vxB5iV1+FKUCMVp/WbSxg/V9DQp+hdV9Q+2qqyTKA0gl/jPerf3
0vKjY8DQ99L4S4yhWGIh35wNL1alvowWfd7FFGkfAjWEhWHTtoK510T+ZdK+uIWLkPHs5LQ7GhzL
MyiCwz5vg3EhhbfbjyfsWIEjOosh+YhC3xbk2Db0zGPltwfykMe6Gs8DjkqdH24bnnAH/COMq12j
Y1LGsKA327NMNOpuBGTikF3duzOa6cN4tmTAm3nrfGgO9DthbqqHcey+tHV3n0XdVW+g7zTlLjXs
rXibMsh/wOZw77QJWyQTI7uiqe2u5VBj+tHDEinQcFjsl6Glr6Kg3TDjJop6y7IfzzFeRE0IR6ap
1y3EFwAoS6vXt63x2nbeKsGCuAygT1Iwq8Ye5NrX1qcPrnlrJzNXeYN7j5WBYPSBBNY7NaPJM9cr
o0mX1I1rzQT3BOc7i7e1pe8jV9umQcFwtcQ4FMXRytgOlfY5HspzA2rOCG4iZbz04XCHV+kupO8w
VcpyxDQoNw91kh3DltknPmlW4AKF9dfyZ634mzQ3kEpblYZBrx8D8rQ/WAE+um7qfwh5AxFMomVd
g0xLdlb3qZvctZ9NS1cvdhoiZUE6LSNvXCqzjXVsvSuNeldXQlHCHqBu18P86gfRTRRqt5EzXt28
fhlSyvG7mClqGN7WDVPyxMcIaWAIg/EPEBGq96VR4bIwhdve5Jkpxq2aho+WrTOGMW+8Wuu2hoe7
oJEcrA60Spkd5XpoWK/zEpF197dbkEZf5V66XrcR5rfbPCEatnQmDG714ZQ6eCeBdIBCdjPkwXbo
ZhzHzvKcGyDaPsm0F8fbPuesgv7Qx8MdFKwd93kZueO5dhVc7LjPdLOAHdX9uEzndUsFpLjKsaaf
rcGKGDLgUSxnelGLwnPXVaBc3CFm2lfunPRqtodiik9dkxzbRAUcHwLb1fdBjuPBFN4kY3gzYGap
+MOqD9WTEvYrOzIXLeJ1djucLSYFQcwyQeoSxMcK48q3nfQfqbj8VZn+XS3/3zQF/i+kimp08CzW
0zd5x5+koTevL7BF03+9f615mkU9/av4+q9jh2XPv266rOzqb7sB//nBPxoCaLnYBv0AV2p+w6Hm
/qMhoL2zdfoEqkFz57fc5feGgPGOvo/tkuwxy4FlqnJ+v3cEjHeqbkgj0IFdib+P/Y86Apr7p34m
QjZ0M2k60EaF6fpDS2CKdWOqgxluthM/2dgnZ9Fwq1AXxi+UNwN8x+xpwC1+7L17vM2IhvFTWYdX
FbGSwgNnNaWWzzQ13E/0GbdtET7GCmP1LAdFP46rKrbORhZe9ap6j2HmEnNv2sP8RWfkWKxm89LP
UGHMlq6qHYOueU685IkEfJum5npyyrN8Tkf+qoj7eFGjlgE+cz8UF8W2oQ9mTxnObSjfoGKhvchv
lAZ7RQW3xAG5VCZXMjrd1nG84rfkuJSOm9bs7tupx+s6fco5jo93Mq4BeIz2awqAbWqXbBT62tam
ZZlX+E1G7UFLamrj+IlN8opV01ORzpQdi9me15mGzZuNPalyH3nDg9Y0V91qvjZTf5+Z7EMNFsvl
pH5gLnMNETApC2SrYAPI8ebmPjXdhQ8nwAWeZWA4r3a7uZ5fytyTQcgVvcCnsTbWg8GWWj8AMt/1
n5VmvENj7LZDexZxG5B4PCi6IMrC9J0tguPrBuJKlW9dpzthBrlWfO5tSRmHc3c3dDeJozyX3nro
uxslsp7gKiDKg/BGBlwr456EmbJt4hG+feYdor4mGCF53OMAIOK03YzjZds8R/l4RVr2bCcwjJT5
/WSex/jkYbdKE4wNg0qT+x4xlJA/5VwcFfeDe7aDHbPCD3KNDuOUuejuA0N5hnlxCJKly8OLLcRP
LJ4oLu2wPJVLrFSb0KufFZPCNrMQjTSK9644ZrbmajbsL34HJVW1NpLRzywzNWX6l1YY3vIQnHlY
tyBFNAv0ggeD558H0P8vlfV/C3gWBeCvmqZ1GjV/DpPyrT/CJKx6KPVAZG1Lxc3sO769ptPfNx2M
tQjVRKjfw6T9ztFojsPBN/mqOJ39O0za73S+QCPWFTcuQpz9jxqn1p9qbzqm9PvoOqLjr1JqUod+
U//rdj34eUNHMQCpxLr040McWfsoSHf5DXrhuze2jmfAKH3qxvQWfeaLpuUXoeiocDpWAlkXYPyg
gWPGQdjR26VaDQhwQz6yUMDoTpb/GXlhsggXgjiAsMB4w6ULHU3w58Jszk4RYLVC9/Y5hBYfglJ6
GeG/FFW2l+8JPj2JYVgI8nCI1ipe7fh+GCUEDLBlXNexBZrpNd6p69oboRML00svPN4Le+2Cr0zQ
GyrwbMfjhhFgsxqgSKvqXooaoUVgKvB2NpOrLs1Dg9W7nENjKVvq2MNsYTQlPEjw9MJhKm1hWToI
gVs4jMyQ5l1I49pFaClOHNyKyIpewcnQbuOOOBULKzR8L+Tt1CX34+eE3uGkS6+cbiqtPAjrUn5d
/lrYSMIGEtITPvALpbGwWq1uwRqd3oTLEVkt1frggL3tYeT2eyncIkCH8q9CcjCi+vgpis2TlJyl
8MNhMMqHpPhNkFHv3QzZH/9hzlxvUY5IsRv+fEjbkhMnVOlZkQMVz7qlldbKFjn5Fy/A0JZRW78r
pwm9A+Q9mSSiLVLPFp2bCtsZ6MRsgQViQcQiWIQD8JO53avoI0V+uDbCdge5gP4cljYsDp/SvkZ2
E7OWScdC2syDtd0jJ19GlgMOfZxXxhAcy9mH2+3WtGHVRF/MKSz0Xh/P5Vyouzm2/C08/BuritAc
1B2kE/MMuEV12xJva/jQEbZ1MK4G8CWAR8MYdQAt53iDERurIO/P2UDrzokztgZ9PNp4lPWDP62a
EFwstqrYawG78ez61gw6+iSJ666jtLZo8CZbU4lh9qZjQViPxmWvqcitpkWFE4SGjEtn0TC8o4fV
rdqCAeZcJXdhZX6OSzKMnsMCSl2CDF5PVru2avUUGDMNTqzL0AW3/dXoFHgRi60rFqMIn9Hk7TsH
ypz3MdHRT8Afc2TkOW8w8brTMUJHXp6qSQH+odOndnAQxrrgdVQB980AcSqQ1RWaR6oRXXrFfHVc
HB6sHiZb82HWkKkaHNzIw9E8hH6IAFv84Z/vJv9Npv1dyv5Xef3/uXT8uejyVkxfgqj4zmtFs2nw
/fU+IjaZE06w3+0k8pXfNxHNe6c7mmE6gALInk2i+G+5tue9k+GwozqSi2NSycbz+ybisO9olqaq
2FfSGtek1fl7rq2+o9uqo/Eic36dLzOZ+8Oi5vdxEe423OvgtfjZ+Ehy6f80TRUdlxfSeReXl+82
j7x3wnROfANVtiLaAc51KkwXlOzembrh2CIdHlG968oHKlNzF6imcW+V8NLnwNXuxlkBBOy09Y0S
o16cDhVqppmRjYQFI462nakWQD305M6fY6jght1Na3gngH9sXiPcpqI2glkZjqtvbv1PLseQYdfP
LueHvdDLGs8yzc7cu16G72BHq1qT5q/bL7NsDl6UoQTfZJd+m2GBFsQ7wyvHdZaZgJwq4vGKHnoE
/DzsylfAMO7jnNlVt+iqMcZ3Lm4xokL5Pb31M0v/OCgucud+lF6dtkhIwLV0G+LDZi+Ncsw+49kc
NatC6cJzPnbJl4Sp1R1mz2jjh4lz+PUVv+nq/OyKKce+3f2HoW3U2YqtfRJ6KUoo7tyCPc0zuFhK
7j5kfowaJS2xh9FuSqZ5VuNecgu/zswvwZT9+iz+ahX9MHscrbytBreY94YxKxeACtrHymv8p36s
yPp/fYzvYRX/Wak/QBx8pRwtu8EDfQ6M8Zn2Z/4lYnhzdSYrPHpFNKbLXx9I+77+/PeRRMj021ua
Q3CN4h7kLLj/FN2wTDTpaj0aD2XcGRlglEG5Q8nZeEwyBS6fVQfqg+tVdPL6zv0yMM7cuRg1MBVt
TS+GFKd32UJRm2ltmmr7oVdEk1GlbfX+12csL+tP1oD6w8SjwG/ODCL68nNkbVGH2oAEu/z6p//i
rqsy5PgmuezqocbudW63+fRBsT+H2rweVG+Rte761weQc/zZuf+AkklayAnD0LXbRn/vd2hhJq9p
d7HL8YgWiorC5a8P81fXISv3m+vwwgqosFG1W79i2BinIKZvPeDcRkFE/3fU/0no+YtXQP0hkDrm
FDShzQFs6OM+yikhOeWU139zm/7q538MbHZqmmZWtHDGsa0TUL6BESjCLr8++7+6PT9EkUQfkcFy
h3arMEYCd20H9SqZ4rWLxOqvj/BXF/BDiIC6F2UeSfPWq4y7uZwxPswewZTtf/3zsh5/tox+iA5N
6bZzXoTtdsRPr+AR1MgVaB5SCfGGocTfRNufXwSdrv/h7My64+S9rP+JWEtMAm6BKqo8xLHjeMiN
VgYHEBIIEJM+fe/K+3a3wz9UrfatnzxQgHQknXP2b/89iuoZJVzuYjawqQxfat3YV5rW0cPc1vnv
8w/y77mMQubft5gHh9gMW+5MQ5BdxL7XRt/daJIXPvTW5VfzWfDRplOEYSqXiALc2YGW0trNhY/8
72EURKe/v5tldRQKz4bwNJuC6xESiRYW0AqzrObV/vzr2foCp7+/u0MvPNmPSiFczCSlQ7+TvPls
vPbL+ctvvZ7T399fnkLZIWYOjrDTf5HKR9V2vPDLty69msFIBtXTWMNnE6ZBu67Cqdb0F177v2No
EK1mr7HK0e211FlVTcszk5V9YLjDE2lrDrMNdF5rAh+UPGrGC4S7rYdZzeaOLw0U3phuyPqh5AjF
weJdeJitL7yayd5gTzn48ghF0CEv0C1B7x3bRZme/8LOxk//k3V+94lHE3iOiro+A0LqyB34FqT1
r/oVmNLdHHspGkeT4Yb9BFEKUGLixOFepoDwxEFKd+d/wsYTnjb87weZVLAhgwIGyOvCe+ZW/xpg
9xlEc3b+8huTMFxN8aVAljXUCpF25PMelp4cZmZhvi9h85QEAdCn5++z9SJXk507I8S9DcN9Fjhp
oNMVKqfWdi8s2P8O6Miv/f2Sinqi0oswDHqAV1TPk8l+CsspLX2aoJPvY49werR3Y4FFeWgWJ8KX
OHWXd7r+FnXT/yeebp6ttt7PasKruhSy1Xg/M1QXY88OUOp+LJaEqwlfoGeksFXbZ3k3wT+Eompo
obfjwgzc+uGryW0PhbugWxOYKnQ4ARiZ1qq8cOmtsbma3HMDjqUPC0F4PhskGb0aOOQeLS4luNvT
x8ZlsFqki2kQS9OgOYNEY9KEedq37Pr8eNn4+cFq5vY5XIFHyN4zFEJR3EZ3AM2BDSE7aeUXgsPW
LVazt+19pzbzfHLObGLkqRI9feXoMWj7C8+wMbGC043fjfl2aBqP1fi6gIA6AkUyHsToS+nN79rJ
P/aZT4XF9/dohF8XRY8I17Eflg8zBvapOClhYQN4/kOskt//fUZDiv3vO1gydGcoU/qs9KB8A5CR
IVM3eTFq+MEVWdzoRmn4i2AkIPGnjCr2Y2s7v6uCe/Aiavmhb6ERQq6vTKkNLgHqYYC71Xbuvwzh
HL6i6WJI0KBGkN2V5ApWSvmcVKUKvi/TEn1BMyvZWzPlX0nfwNK07GPhV3CLtiNkcl1tpbnv+vsO
ctSszK3yquzDHFhrSwDueeoJMwbmAaE/62M16BIYaoghDKn9+7LoxrvcjVBrmub5Vyn8EM1DYQ8P
Bq6c4NHyrebGZT2/7WcLOZS2oP2TbmFb1kID+XT+9W5EgMD9++0SmH530Yg1Uuc+mij9lGCV/Nil
V6Grl7bsXIYppKLwgZYnFiC/MHVOo+s/zwD/4f3hGiTfp9PI5s1dQSOI5ZcE/sEf+92ryEVFzrQi
J3cEjCaAEYcfRUCyD12briLW4C5BFTiizwa76WDIAaFitcj/VwX8vy5DdBWzAl3PUCLh4MWh4vdO
SBGHfSzSnrKd76e5UQPrZQ2XXy9E81GwjBBXQ2Jw4XNuDEK6ClSFqcN6KDDFIWs6VPZw6KG1/tgL
P42gdzGwx8IWzSO2SAZesdSyEyef9+cvvTEI6SowFW41V41A1+sCtAqax+MObH4HZJ7zl9/I9yFl
/PdPt0bUaSDKwNIPRNDLOIoWKswuSIXVOui2FhDMmWWOi5lH8JPm4AZwnPFcAnHe+V+w9VlWE3ju
O26GkWN5bVkLY1AGiv/iigur09bVV3sP3qvaC8SCx6NAOqNWM4SX8npbX2Y1g7FwF0ujbQQ14Pfs
Bb4LfrdT6IM7/142Lr8mjpfDVPm1xJiSPtv3pnnuCvaTFOT2/OVPo/4fwe1Unn4/ZJkk1SAq7Ato
DbBl9SrnGW1XkIm7Fybz1u9fTeZqod3MWdNnhfRvi0AfWsN3pom+n//9Gx/WX81m2c8d2hvw+2do
MEEX7fiFF7N14dPzvJvLYWAbo08t5zZKgxpFQRAGLky2rUuf/v7u0gpFZQYMW49mk1tKRrBkl935
t7H1NVez2LYtVCJqD9gNFow7TUMr9Zde7ovARVXUFfnHzulrZSYlNlwlWnxU0NvHeM67x6KBbOf8
Q2zFIn81WeEErAbR5uBwGEN38Ov29yhysXQIWrhvYKOZAOO2gGvcltf22LmZV/bBgxeh0Hz+F2zs
Zf3VlFaz68nFlThOGPum9jXMc/IHVKW+IWN/4xXBhaC08bW81fpcukpNDcE6hwYsuBDCa6+oPy/Y
L0ZVf+FDnSwa/jW/vdX8zquhgwMhVjs9VRLaaX+BeWEzLztd+F1izU5xj75c8YOJvjpUnSQHzQGk
tCKYAnvGoK8Zxg/fl3DMrzWwfKkeQfswOUVqRkKnCWrgeG0gI7+B46C5KiN+Kfm0ETe8VdxYQu60
gcQPd8oKCIFr7IDjAS4i57/w1tVXYUM0QAygsNVnrPnRViY28yvy+BcuvvVdV6FjKYtKUzSSwBrG
3mFfuuOk/j4uwIk4Wl8IT1sPsIohdm7hhQRVn1U9hQlu/QXpLGSo23p3/gVtxChvFUlQUBJuCJZZ
1i04zAGCldGe/jp/7a33cxqr7+KfyFuQCBZMrzZvT+jMa1BBYOMoF8h8qy/n77H1+1cxxPMLv4Xu
aoSuoFCPI3pBk2VEE/f5q2/U8oK1MLpdIsm9JhyOLWjOu1BUMHMeLGBgSLS3F8/a01ZAT1OBVObO
ng18O7pcmobQ1FtOHlS2J+5HWoKR5c7QXQhCYwhpQEtglANmANjb+R+68RrcdYhBLTZs/WU4EnBt
9hIrT7wgel8Y6Btx0l0FF4YOMUqVcTBHAxdRzAJg2NLqbgp1kLRoQICSw9bOhSG5dbdVRJCOgriS
w4aUK3e+HVwLCON5UjfSpj5cJYIR7ZhTMH/sfINuur8G6VKUyuo4ag5oQguvnOHEbmSAu33su6xC
BENplY5o44P5tIZ3l5ic50lY04/zV996U6fR8G6CFQRqknqErqKQzd0y2Yea18dJFTdU2o815EPn
b7MRg9Ydgv5EAY8FyA2IrPpacvq7qq0vbTA8nL/81th1/n4KS42RKmsceYC2Ccmbs1x4O1vXXYUG
P1oalDxDJ5tx3jmQQL6GpQovxOWti6+2Dtpo0Jb7wc2kCdMG+Zw4KMCf+dAbWaM/Sjn5KK/hFCMb
dd1aVWqrDx4z1qpCbupOjX6Bhp1aO9gnDIH1xZNWCylOzz7481cTOHJmRvViegh1nE8TTh7wFlxo
ev7d/Gkt+sdJxllN2E5opizCXcA7YSBeIFN7GHILIDbeIpx6FskPA4plX9qWltnsQsxXWENzwrtZ
O8FqtgOLFqAbU7NLm4yNsXBq430/Dd2e1EAzCjfTZe+DktSDTlXo4/nn3Zh8f+pQ7+Z4DoVXEzm8
P8IKqSviIh+H+2Aw5Cn0SvH1/D024oiz2gS4OSB4sxV1x9ohImv9VjwQVzQPnrtMYCnTfAfJQPex
FfvPDvbdA/n2UruRzt0M4oyvsvH3YBlfuPTWc6xmfC+BJXdhLZKxguO45c1WQgxt4lnzV7cYfky2
Zrvzr2zrm6/mv+sYHwhnz8k8hUadEoiCWIfO/kMX/7MbefeKTG1N6FGFayTzFu/azBWQN8a51Auy
8dPt1WreLbQHHX1o4fbqw+S9SvyJXPjhpzn4j7lpr2Y+TMqcaFGgcOiuYjsoJ+hOyMA76MnSv9p8
tC4EgY0PfbKwez/jmKPN0mpotGcfOLNWQVSJnaCMpXAOwiKot9rAe53/GCtCxv/UCtY6osqbhHEq
kDGIrlpzaJyKuzHpwO6LYAQFhajXeGCly9wHV1UBZlE7QFC3vhqvwRgMX0ToV68VscLfDMZxiQy1
83koJLmTLfgOCyH6CpsQbL6lQLW6wrI9eCO43257BK3N+g1gswXUGXeinWW6+cmDjj8e0Sa9H6ec
PuWOD2/fKTJPqnWKjCyStRcefetznkbQu3GofCwMC4csvyw1BU/P+m07PtSZ9m/d59/Ov96t0biK
PXXnl6YoZpCtGyC0pgIsWYfB//L81f8M6n+NSOfvRximqAjBrWqOqGjTqwodtrvGtWq0t3f8BsDK
6iUq7Bq8aK2iZ0947E6MSMxbOTCJraLuI7oeRJBAsW6goW88vTPMn0TiybI9cFqTSw1OK/7A/w6z
VfAyk3DgWAUCDE40xwYOCI61HKIFcN7c2vPZ3wEh8RwAbS3RWzBWHC5W3UvUXlgCtj7DKp7pEtmA
QhdO5rYc3sO54dcRaokX0hMb83XdElmEdq8ticxHAKHt3qCp4DP0vd2Rtiy6R5dn8BXc2fr5/Dff
utkqvp2YQ9GI+XAUOGQ9s36qUuO3XlI2I0k9Vna7CGtddv5mpwPWP8bXusGRNGWhSmGbI68s71rB
ox7uzjPE22V+KvMF5qhZUYE8hAaXws75hXF9epZ/3XYVACFVcGBtYEO8goUa0oXayt8oG/RuXgII
0ReKjFlvBffTKLsLB6WT2+g/73naobyLBnzoSTSMFE80FfNO9b2+Rb+0/OKU4DLmQeujXE4ntpNq
hNFtOcAMRpnwm18tNYyrpjqDFRhL0exao8Ja0AdRjhIiYilf86m20TY4iyupmQXdoTMHAFj04mku
i/lpYZHzdGrfhbtR4Dd3tdUYONAFzc7nksHh0apuF53XfWw6xlC3o1Oi3aVJqanbK3ca/FsuWLQ/
/8U3ZgpZzdMRKJK84Dhqh0FpJwAXGWioF//CeDq9zH992NU8BGe26aGyGo4MgK10Aa31mYEHdXIQ
X/iFe/x78PzRlr3/kJNTOVEz9PAKh0oKIOLeI5+06qBLgf0DPIVdQPhMtCSycGDFcf6tbQXidYNr
YxUMarHRHNuR1T9Z3mqMXcdBp6VlfBJ7srC++RSyciCUSTaVg/PmuVV5SycDRB8A+B2+qR9mUT06
CYKJD5ItRVNApAh5HWyt0/M/dOsDrNYjrmAoN1J8XmoCONmZ6VaXHXLsC6T25++wsaqeFNDvX39B
BBD8aPU+tpNjA7TpBLe56+lvClhk4Jgr/8KT/Ds00XUrKBon3Tavh+HIbdifBZ0H7GnhAtxqCBDJ
OXyJvvk2WMyJXU32p9Aa4Bz7kSeEO/DfT8gkkM4NlsYjaex7PodfiSP2yvXg6wEd0/l7bA3iVQSM
pGznOS+GYwDHmiVxQaS9DgPNfWBNKmTYYDPpPYaK9SgXcbQk7c7f9t+zn0arIBhhN+jBY6jOqqJ4
GRGdUlIDen7+4ism03/vAaCC//vFRSwc3RzA/uPUuiCouNX1IBeLpoOTqyruek8caAdhHxvB5EXR
qgZQBuZPoq4hIBlbPV0Yon827P8ZhsDA+vuHDDwAsEzYdSaltnYQR9iHJQJRNgjB2+7nqdzPQ97t
+s7yUqBigxgMQHMYlQh2HZnBDppqP6sE9II9dEPPjnNSDk40uBDB/j1J6bpHMTdBQVUIobVTLXof
BrB0H0GRBv9Cjxdmz9YtVuMLY0boounIoamGOYv6ctxF6Gvbd0CufWwsrXsUDTB2nTaNzFAugFUS
CCb5cmEkbQzTE5HxfYwJRDdTC5ZE2cRuSjhkFV3/wR+9GhnhMCydmTyBpo2mO7b9DM/YyLgXBt7G
W1+3IrtoPkW3IPYK8FuGDY+rq7S2lj4GTudSBmwjgQQj77/fDbDfylnqcjxObHCeQ9Y7OhW1D2dD
2+qWFAbkPQxqPe9XmLvoFtW2nJ/oOMB3l0eNnTI+jQfgnyP4JQDHM186Z67gqP87+VdLv6jU5PcF
iroh+rHhRcKDIYb+zObAjkMmDPWnBJKHDUntcBgAu5P0wbQBh/ZSh8PGgrFuba77CqnBrliOUHpr
tzn02AOg5Jf07A4LcOYZFlto5jof6za+9LqLuR9ZPy+uZ0NDK4KD0b39qYZP7BFy1/xClDgtN/8I
Yus2V8r8Vo7lIjJw1iD+FUzBSixY3PIrFOHjwav9Dl5pg29feKSNIxwNVyOr8DrlSt6iZ89wWFZX
Y/CLAer/RGGWkLK64IeGzArQfQi1IZPm3VHMLofRhg8EPXIJgCECQnLh1/x7m0HD1XAyXhfmPsT9
mQW2PAOF2wXv34OqonK+n/+EWyN23So7wa3JFKwXGSGutYdL8IIsQcQnF2r4HJ4Zfh+Ft/7gTSBJ
N/UI90nh/PQ7z1xq9t/oxqfrjlqxoBUiqtWUebl+zR31MECAjlM7eqePdBRZ19Z37rQcA9XDmtLb
qdFLTDnsnSD/jRmcuI61awiDKtvdlYS0MQ2QdKmSAftLaxKAlFQXCgYbg3GNOEQkyQW1G5GNYE6l
fOqb65mA/gc0Cftl4ALzlURAwF6I/1s7iXWbbkncsQKMC58GHlI0UR5AJQCi5uwnR4/jHZBwlhuj
dGf/sjBof9iTDcwhFjgQWIAJH3b22HcXDv/uacT9Yx6u23lF6BWSE3/EkoE5F/NOtTSeGq9LBihi
D0Buwz5rHlMTDWkdmGyKXHSgAU5zmFprfEHS5ZcuXdiySVVCjku9KtVM8oTIDq0OQIS2e+xI+gPD
opGCnFGlEt1zO2bBrUaDDnrTRqp90tbMvkyFAbRH8TKPnQrh4MJc2whm63ZiBddNq1Gw/5i9zjoE
EuyMAVwAOHnxS02eG/vddU9tazke7TQZMunWLIVgtYG19eInZCRWFswgaw2QhD6Q1povjCFv47M5
f6+TYvQJ4PzAzla5/90NluClL6dL0omt6bAKlXAwQXW3C8aMSLe8quUQHC24NoLrI3tgjjm/9/pF
X0hdbD3JKhTOkvUuNK0ic5WzByAnNbz82HZo3Xsb1bIDIyEHQRg1f1v9LFEIOB9dN370uvGWe2U5
uz7RWQgqxA1xmJPM/WIurI0bI3bde+vBXmCySDVlCnnzA+/gGooewWFfgBB/4QE2Ruy6AbcjQx3O
rJjQ/tHLu7oQ1l44OZbg3hhzM2LhvSKwf0sEnaYLH3rrqU5/f5eisqzeVZoCrwx+yBCrNlBdLFoC
qEZdtg/nv8vGurru0BVTU8+Vxf4oLLtbjTrAbek3OYkDYFdhgzgDpnX+ThsNcmD0/P04vZ2zvB8g
zO5gM+/AkmIn0E+403U5w/umsJJwkXyPaucBtZCrUIF22F7an20NP+fvezM/slkUdDIj5UyOvtHe
jvDZ7M8/2tZLXE1/5k0QUAQzvH/0fFVazh6nza9WERw9Xd+dv8XWWFhN+tryS0rrERKhgEZZbUiU
Lh4FEJ53l1bZjadY9+zCJ76hTWTVWNNJF4+qvadzcei8yCTAGT+ff46tm5ym17sx3XACtXCBI9GA
k3TmLv2y92DbDfOtyXrwc7gEnb8P7CU2DgD+KVi/uxUyKVoyCNCR3ODtW66puZN27jZw9bWXfcFa
74ijU/N1MIs45Gg6uQIafbkqASiJFReAyeGc3Cf2pKdnoD9AoKE7y7a/gPO7n5nYs+lnBSy/gk2Y
4xRI9KJkN4roGpC5tK+GDEBbgEwO9ujszBwkoXDSCGBekC92ARQkjlD32EYcuq6/DVn4RPFvPBGl
oZ1fLZYCHbPOr3gOFN+IspwdfQ7KaecqP8ZJ/o262AYrxRLmK2QST9mUGm3c814pwDBnc6XsMgsK
cJLyMLaGFw4j3JyyMeZwLeYNgJbMqsC/eC0apEF8Ycdl/5VGKjUq+CUHclNXaMxTSF8TGNJMkCoB
5hbPzNp7C3nj9KvV5KfS01Ww2GgEGw/iJM46NdUIufP1gzCwEyM9ckkczSS6ba4dYx5DuBFJ49xB
kr5n3pVgP6Rrf4786dXr1U9gqEbsZEjdpTYcKcVvj/0qTRNzCmNBiePGAD/gyO6g9p9SD06SOc4d
TgUvgby7yYPhDWWDuD05VsGD0mcHAAx3jp9pB14v0WMPO2cWtqms7qvyxRoZ7MvuhOaPVeNlvali
5jwCGRXnHRoS1ZAs9msZGAwE0IZ7um/b+uiW2JGVNUx0Av+ILsOYYXsegtudi7epbtOlupckv4fK
cd+CcaHgAgw7HgDpwyTs5G4OPsOQ5moSFTYHMMga5h+uTWCo3R+ZOx9BhLpBh3zc5fB0emlAPaSi
yuAVGsu5jKfox1D/YkSnbW0e2jBIFMiphfvC+je7dVGlvdZOeaWmOxahp3mQXbrwYQ/Lz1nDGQ84
VubEjvkmnOqzW7zJ6ZvkDGPyDj5fcJ4prVTm8Jv1Imz1kCSmY7z4R9eGLU95smA1oEoHGoFguO9E
nbbsDUXrRJ8I2X4zArE7HSmGLCUYKDmsJxgvk4Y9At9YE37PsHBht45bqJgU4PBHw0EG82fq6HtT
gtwaNTdtyBJs3mncDOB5W5rvfdKkY98C+PyjwX+cwej2puJzFP7WQR/7k5MVjpWCS4VBDZ+GCC5H
yoaCGbm5skwtDt60N4AQlTl5uQdCOFMDytk0WkA/Y6/QkJ1AZPgf4L43hm8dduljaLAKkeHRRstu
z/M072rs4f089qxfRoV77NZ3RqMgrx7awE9AOTk0ne/hEIqkofL5tU0WnL4C+DQWgCj3cObyPsPB
YO+bOsmLRx3AQdD165vag3C3ad6Qioyt5dsQhHdE3TfVZx3WONsvdyow6TAZ+LqBzBgOKGvQWyZY
PBTHZsFg1eA15zVW0FcNAG/dmH3lDgehy52ZIHFWM5rcn+Fxdzcb82pPN3aJkI6e2wXMbdgxV8lc
gRGuX+pIfGdWDRcHJNHdCOg7APM6AFpGFLyMv2sbe9c5QYrkEGBG+ZVP/R82aJhFezKQ/BT4P0TE
4U4Lyd/4o1jgQGK5+7KyM5dLTFb5GICA7AxQlqPxq62KdCJ47aO3A+n0J1zZ4XwUdjFB96WQ8K9z
Yu1+VSxPiMLk8X/Q8tfsvBaOjj2KCpjC/9wy9Hngi5oKuDF/Zve+FeSwS2v3DP4eQQu/j+h1HMeE
hPx5zG87A4XgjOcN43GBV98IlwYa0UPh+Adk8tOKtAe/eQnt8nrOw8yXr8JBFcHu3gYjD3Qpr6bQ
haOhhIFdyK708gL6WSaKTOvmOp/viBkfu/a27qzYUrfAR38bCdS8BdYZ37mqT3Dqpr4lDkkc6Sae
hyi3cMBUYbwLIwsh86SiyNPBJMPFbrLU/Z21kJ1Rn6IQJ3vvdZawTBMINt7bKaNKhNpbza8ZLD81
p3ZQP+XVi5fbCW00COR+NlVLygR6qzAeFnjpUj1cFcSFCwo8E+ELOftitxRwPMNrCGFoXz8p4dzO
QQd223SztPgkyNlfqaJOxDDsKjFgSsK3qiMw1Mb2F6GidgVsR7vvdl3tnQKje9CweafzLTzLEvAZ
4eddHRla19wqMIlwnKSAmVkw00OuOMwT2Tc4n8meJqSkSZGbvWpnIL2RoAj0G9oWjlBvJpAWZ+h1
Tyh4fSi0g786x9x9JlN+LNwGRYTm80igKst7dDJfQze6C7H9hvQBhKIiawVPWtfJRPsd3qFSgFm+
VEkL25AGloQ4b+8VKRHgbnM4HhZV+bOC6R0nj47yiYwBSgEZh4RR91xGA2xcKamna9ArPchPfY4O
4Q74q+sABKAwFk3DPilPOp9UVai0GAleIRl9Hzm5Qr6RaSQgnc8yZfDte6hIk+9FhydA6zg3yWDg
UYu82nAzA4sIM0LFpgdZ5Px2KBb7WFkV+C12VHZXFdJOTTr1DtzBbColSLmwVky8pcyvTed3PdZw
sP5oZ9u7eQgDgPGr8gCNF2p9UHd5v3nJo6OAKggzE12Efkx4OYVJS216BHP4KddBeAMjzP5OsRkU
Bl8EzWMx19+HEuaKLbmhszx2uSWuO7CITdKjIP15aSRcctHhnI3YI+1yaAl3IISSGGr/HxKusEtU
nJZPGNOqHCl24f4YkSa8pi6+Q+MgMjUliXOYQqPT8DeJKMwUgQS3m4MJ+uumB2gfyNL9aDXNV56T
m9GXO2R18foaeoN2nmln6vIlZwIZlR4kyNuT0Z5GleBTN093KPmq3eyjJMwN/zK3IDJALnzjVMMe
dj78ugnGLoF1QhjbxgFOPoJcjbvkFaKRXSNAOSRC31cRSIeAonkx4Dlf/SWkacWn6boK6a2IygpK
aQQ4EY1fp6J4LruIHGsbHoFtPqQypCxGQzZmV1k9GDU+g6F6LIX+Aj/oGz+iR7eBkR/UHC9leKpU
NwFWT1olmqMxBkVBirx8iw6eqYht3g0Jfh0uqPjD5MCoV+tDY3ufg6b+1MJVtHQt2MGQ57Gty2TB
KcqGLjexYfgemeUZpT3YWRbhiw7GCD3cwIWF7RHwBAmptr1rQ+xbbD92Kw7PGH0d9v51jSx5KLr6
uu3hIme3y7dSAxYNdtRVoT0Y2HF21dcVOVhwSEIq8iszUZ4I3/8FvTZL0VgcIU4pODTWYwMyykhm
Hxvbju8D03g/m3IxSQjuHTxtTi5NZZQX8JtwWYXlUYcc3VMRwKGoC5i5hfEmTJ53/gCX0j1auJ36
YehFADvN0MMhqLdnLFuNq/aETlC+uUW/PEZuXj8LEwE8arNxodmwIH+C/9vjbwGKjSIWEayXRGTZ
9yRc3GsvBHI0dVXXtdh3ozQE56jW/REwt4JYr+Ewb8mNaDFtR+qmrrDCPa8kuYG1DFJVwNMHqPG7
+jYEu/LQ9aHzoDXU1yOo3omNCySYL5W7D1g4qcOE2tN32zlVdUe+6CWW3URTJ2yhxKgq8xVSVioS
eHhGJ9t0E2V916syDklPyn1UkOqq6rSVIAuIECKKGXWU0q4ChNm8666BfoA5QQsmaZFSvLXxp1dN
vMhCy5OZt7hhtYctqL3TrjbAjQqCVdTXgGPLokVTkZ1DmuCPM8cwHMoR/5bypKwmuavkXAADCxfY
sBiGh8nq8R6DiSp65aHqgR1NBBVO7Ni0ahEuBXw6Ig97VBXRPnYjq8fyXrWsOXoyUrAKcp1KH8cZ
WtfEXWACjFBdqGZf5jNw5wHva71Du8VbIEjzRSH8+Gm0aF7ulYMzHOS8FpwyTI7umbTGCRngxpHN
RVpzP7jDORl4MDg8Y3BJ6bY3Et0+yeRT2cXNkhuc2NCYZoOFi1QEmt5b6ymvlfOph8fJ/ag9+7se
WnBWFgsSsd4m8sH3XdNeSRmBwU09D3U9gSrXZ8psffAwnrMIZzSYHwQl9iyA/12NgQd/YduGj1WB
Ps+D63ccVtksvGvAjd3lcpkf4Pxk5lh53nxPWT1YCZWsuWsaGt35Q2FnmhKyUxHcu0NtY/vjL+4n
rw9auDX08Iaa5/FL2cFRfPIMuZ9yHFwSgpV8L5uyy5YctoeogZewr3VA0SItcldh2NE3EH75Q127
4P7i/PtjtqTcNUiu45kcCpvZ03bSHWFUkkWqCDN44mGEwW243wdoO88ky31E/XL5xHyvuzaFq/cU
jqT7jgQRWBqg2M9YBgAkxN4/8Ft0bERBpW4m7sVU1OA+8WPIwxxuqbUd7gDBHK+aoq2/DNXIbvJ6
yvdcUnHdl/n0mBc922O0TzufVBVm+kTq39jfiHSQ/Y9FDCpmk/48hyApYyGliW8Nw/VC3auuLhEo
9D08lvOYFrOTCBc4XHsJ0Divyt/2om4r3xTfuD99NwGc9RiJSFp07MFxhhbH2PYVlLA8GQqTg2Kr
v5KqaJKwEv0nMNfVXo8RwyfSI9gaHtkR/DtE6O6ZW3+S5vWTBdzboWeDj4Z+UKkHYh+bnrrZ0A3T
wSlMmYatU+1lbW6Z68/XjA0saUOS3zZBWSQcNtXgt5RvLUNU4rR4djoKrt7EG0i0ohEsK7i/tkzK
u6q0y5tQs5PSXpndGDlR2qOjJJXWMqdjPlip3WEnrtXyZYr87lcUyPCrBV5jOi9e+AmTcElLqw+T
quZ5outg+DKrsDxGNY6GjYHlqMmDcN/0Lt0FhLMHBsH9tdcXbcwnvBVX1PBLaegz0NQE2DZ4o3Oh
2leWO1aS+47Zu3Dj2js14Iw1joIV9EpJs4ReGmKnPXg4eDq+Fcak9E0coG0sCZRVP45FwW41X5wM
GkKQnEdWxBFM6QG8Bz0SpW8Raxmxm9kR5ZWj+umhbCy0MedhjtyI9HGcy32kZeB+sih03kEW+6yF
CyPzmvdfGoixjtKRJjONmNCF0lsI9oCQUL+Ut5am8PKdyAiwzSiOU9g9SgVjQ86LBy5Lk+pKljul
yxk9IuXwzStG/SJmEkCZ3t7xU/wYmgnObpTCLKQIQF8V6sVYaMR1fAAM26LNb5npaCaqOkKrNV4y
jmGwmJ8UvyUdhG+6dv1djiPSHemi4kZXs3vj5vCuRT0W9G/869j4Hk1JoWAPAENXK+VzXyYTnZ6F
A8fp9r8oO6/eyJU0Tf+VwdyzQW+AnbmgSe/kVbohVJKKDHoTtL9+nuw5O7PdWGB2ceqmTqWkFJOM
+OK1FW0oXuWxqxNJ57f6RJlwy0m/Sso/Rak+D8bwMGuWDKjOuolh+FJHugiY6x9IlrF31ZKuKD6r
ktBrU7ykqgcUTbSab2fGS+E61ZOJsTPqNWcklLx4oOGHe043yq01OvQTeP1zzpIYGCWYCr9Iwurr
ttHSUB4lB7LGUzWOlHn8nMSqhaYZ8+jicaJAvvuttsNK1re58+KYkp1Sr1+1nNrtvl/pJlBVbTeN
yY+whyowaDq7LlJTH8esrgJBEwHggLsX6OujkgyCSO2chBSIlMKX2nqVdjGcU5PWg0pqRPLMrblz
tIbiO3V67SC+fH3OGDWRcPrZuB61NLvMwnPZxeyB5GrPDig19i5F0iUB69vetBvlSLXEvWdO26Eb
+6GuWQRuOZYn1JBoery23RHqoG/MWnO3VZW5x05hF6FQaA7rlS4ZLZFX5rA9j81pzlhLDIX1rtPd
b9GTL86bv9WOPFdaX+a7sa0ZujK7cCOnr8oroI9OfWE+r0ngxvPDiI064OTVPBjWOn1zmNC5Qere
0QMtGcbPBGM65YSp6PcOOEPULk280gXvkpNXOuWDWjvI0apF+elbwsiFUZiPqyjjcJ0TxceO3ESc
Qydiuqtp73W1Rz9WykSMfdvXiS/341ZLbzOuu2PCc/HUquvywhGR0HKL7KgprKShfduNg++0pVut
KUR+S+uf3DLaXTlybMylWLfzooIBlpoZLIv+Pus5TZ2pytnZY3g6llXhpozxqvc6szc8KwxxL2Zf
dZtMm5BKJ8qdiiumh0Wnt1HP0iSOoFD6PxI1b9hXMcK3Za5zy5+yqTxOXc/pyiNTnUGlzLJfZkKY
i9s3Oj/E6NlNUkP14xGNZ2fmJchdjfCji7XHtCnLF9m3zqPsnXqjzbq973qFxbVSdFozbSukGI3V
aBKLCi8PDvzK9OVhxu3cuPYB3JYPEnNR76ze7GBmWWzgG22Mcb7PHAGqPINtFj3nOX+tTCLcl3FC
iDEOFquHRQXUGhuBOpvqmSht+0FL+Oiob1y8LSl/cqfJqvVTjWt+P40NW31dkkPjzHrkVBl3Ie0K
2bFRqNFbzRoBgVAFuKEay/bdUGvz214tewjSEns+0w3wl5IneRS3nnpSwPVfSpN0iFHU8WdGmVu1
GaayrGFFBZhem87sWmbjlq+aENQxNi6WhJDHOM0DbPODHVAar68R7n9SK9bGm9sHvIiiO9dFrRzR
xE0Opu4imeiQT9vCz8x1q8O3ezSLrU55XqzG3knF8AI9Ew71TqNjBLrKZQ6UyokvY+sUB60dxbdN
qj7YbVJnx3I0ky8xjjK0s7z+lVc47MPGIoUIfVA8ntVJjAc2HI0DcX1PODYMKiUFmZLhqJOSB0yw
2FqUw/NXfu8oNc93LwznSqRF8rqsVbaXi5BfMi20l4S+ue95NJxQofLhEicUvCZpO924rO1Tkels
eIVncL7Iyywc53srHTnGLeUua7xNFMcIU7cgiqSw7QvKfP3ZVszitbNUO5KIuU+6ohlvc2ElH4zP
CkOvkVsc74Dz7028dMJSwifsU+HoE8uvWyofsjPLCGC52c24bW50yLWBRThZJPL43k+x/p48FUM4
cvnTGlPyallTF41CsLa33uztEtkXX5Q3Fr8sz3V5H8m00jVGRjqT9kDX5k1mploGmSMVSkO5hbFn
Zgyi45z8Fk4pwlapxIaoZv00e+0UqSOVOLIc/whQCzYQIpH9cbpnLqMRU9jOk0d3YZEZrXWvtFUa
SqtsA2+eO6C/7K2OF26h+G0iFLUmIXGHcjB5TG1niCpnDkuO5JEy6HTJFYXq84mGCNDo4Lsra1zV
4QeM7omg81s15EeloWJorOkCWnNKCBchqnCc2GpqDichrRJeJNG5HrNVBeXP25dqiOm4VHZa4YHi
jc6D07aPEN8adnPaegZz5brPHmApYxjX+kNS//pwj+2o9fnEUSKS9Tgy3DXf5rj80k3tqV54U3rL
XF2boeXmp3gyT6oybruCGDVnsQ9qxrk4Fz+Olu3csQMZAjlGTTKunKympDHxVJTDcSyzG0D4jnak
4rR4eeOnMQWanJZtYHCewiVuYT6q0TwXykc7HsdaeS3TNASwga/Nk3v0hth6cfPh0FiX9OZJDMCO
M5UvR6mWB6PlUVzL7UDIhj0uW1Yod6sjmQY93BiF4DRasisbV6XoqXWoGNohcGwe6nW7LClq24ym
3kEeE0X3rC3Q6vhOK9ja/g9ErWb8Xc31f5Hv/HP0jjtLvR0cO915SZtnoWOYw1tCxmPkTF38Yrll
foH+ZIyvpBge25SqFV8kovuqs3p96ij33HkOs+E9c9rQ/LsYY5u31Wz6okmpr7KYqk/FlCo6JcWL
0200Jr1zQZOOuXEnich5yZS58zn790cSY6Ticy8Of+KsXuzArIx7PwqM6M3qK/WncTptP8ZZSmlt
XXNSSnsT4q5Zx/mjnmv9Sa+r/JUwadslF3T22FV7+h3NapgjjCMZkSiG9RiXpvrAEsoDrND2m4FT
/hGurCOpzRMScydRrgOaUEwJfdxKOhmN9mPWZZkzJakkB4pMYy+yVPW5beRi+tU6ELmnueNL03Tx
WXEy47l3rfW0DKK7Nrk6IsdyTdBgsRqKGQAWj8fGsVumbOo+eRPDLWnAV8O2VfV9m99fWiNPe2/t
xrg/XOX8Z7HQAfhz3jYODYTLuMsKYhSZWOP4rIne+FmXER+FmsrhbIPeXWetNt56x0x2ScsBnumE
YsKITkXxpZSZdqxQT717XdK8OUtVPxjSMLae3fROMHTUglqUdPozhVcf+qhzzDQNcxuXiXsx89ag
Z8cw+lNsONBZuOX/EKIOjly4BzOpk58c2w6sFV6hW7pI+SItY3lVF/OVkTXZKzmiFz9x8vyr0Umd
EYa3POpyMk5OWbOvtAlVoprbp9GMd+Kjhtmv/bRr4udpsa0k0KvOfPKK0r15rShaliLZcYGnvDp0
/QRcnnhGwatUmkCTOe/PxbLUe1L3Kcy1DA6WVBfOUWppmXXvdVOyENtJuVIU1hSbNU7MQ6wvThSb
xlzu3EnlbGDHEk4+zd6kZ3isxjrpA77JCHs/tnv9K2Jj+ZkuPf1KpWgMF1h9gPJ1FGkVMOGGU9Gs
rbIEZZiowkl6brrLEpMGGnRSCzpVNX6xJxCQTayJ+KwbBeSpkbHv29aSUqezyH4IdXMGdY2rxUjh
KHU2pboou4PUNHv2jdGVZ8zjLikyeqn6aJ4XN+R+cl/pPV950/i06IQtlmaXiL7p8T3O8VH0sfjl
5La1X9sphk2mkzPocsYoEsA975QIGT+N4N/3DIrkSJfReExbK9/rWWXIcDKlNKmRp811N6TxVPrE
nRcXx6ZnI4uH5tMaV/gBCiWUjahEd/9EjOVb52DwSgxCEzmOfdf1zV2Yylr/BtJQSbOcjdwI8rY0
XiDb+88SQWESakrSPKAHyL4I3YiP3HYiC+27DS+XpnMelxaUe20KgEamdNwD7hdhH+ZnIwToflKu
67ZjottZII9KMOa9ey2xYz1LTayvpgCUdmjleJ891HAUSfSv+lrJlFNyBcVYzWxhQHlZRS9bxyGe
I4puhSNEK61HQtOjAfzLg5uq0t+IrVpabK12I8tEm8Ii11Q8TZ2+vulTOvwM3qo3oTXmTG390E1/
lMxN95wcVvZkUb9jQuv7oFrYQ8rVHH/XTru8WTwib0KNlWuZNsNZSU3vjcT/+ccFx99046DaAfOr
dqFczIGUXVasVkOT/AyJLkkkhSX46GdCb30pc/oI59h7qZyi33VCLW/eIIujUtTu2zqK8jrVtvUk
ijFrQweimGZcj55Pr9blR2XCxN3nb2y3lXqPjobldefMud/pidLxqrjgelueONZqrhV7TsaNiiok
GSkQU5f56JWoz+H91p4exkaFwF3WfFvnbvNilT09RoijzkreFS/ZLBzEIYsUrzE9um7QxHFFa9my
HtXJSKlx173VCpr2jnoWKc4IX1WGXvGdpujnTWq6CB2mFiclZUpq3/lSo9YMO01Zv/VxMia7gohN
0l6L1n7pvFnfralT/7iWR2ET1wqkRE5ALM5S9zc7L/M3nVKcLy92wKTcirWgKdLpV1973le6agtC
Bi2eX2ghTM790tffK7Tnoy7o6PIKwF9w+aEjMcjNukvclOKkTzYHIED1yQk1dyqnsLO8EYruDl/H
NKA5pPCuQxWS1cmnKvkoa59jlk095LhuRJ1SkLz01W9ngCXQVFroj65MFnILJDtyGIPrbiudd+mX
WgdRHw80zlaKfCrtjhYwLhMgju1RFOWttXHLTQgj9gjzWgFec+rucdzn9N0IKO2lISfMKh9I2lA/
Sfc0d3i+6nBdcxeKvlsvrtvSLZWU2q3C4hn0ilru83KpAEJTcbK1TN2vNeCDXeXkwaDRPc6mol+z
aswv3Qh2kcoGMxT7Ml3R9aS8Fy36b21aXBFpLYpSTccXH6D4N2u/zKb8BPYoM7+h73fD8FWG5OVV
kbB7bkZTd4OJ7Oswti37UHg6u4pdNi+ePctl0yO3oIXFWagCwoJVX+PU5Ba3uziJ/VYd7ZeGU1Ac
ordhRbQ7aDBNY6f0YQrWD13cD6hWOqOhQO7atTAnEHWzF2fXRuDqKlY4vCZpODQ3WmO8V25TXepY
QcHDtLIANzkWEg3JnYD0wa63XZ1p4Zp0cVQoUFAlBUlXPjvxacgEbYZdyP5ijKpwfVevvD1NSe57
aXks6XXh9he3HklLGGIKo4Ii7uxHyr+TSF219aEHeNgvy7iinmcIk/7Up2XkWeuyx5BKVWacyQrK
Ar6TLmjNel0aK3nqGq2KtEXpeBCb/nFsJ0GVpTsdFruAvdWSfrkOZBW+dkvpIXPpleNcqks0NrHz
2XtsDD7NG9q25dncqFhb4Ne5snrhChB7kum6GDWqu2jJZm6JA2RvaKlpbtSg4SyAgMWRd1PotBmW
VmwttGBvQz6ZT13t9k+eXsV0Ear6e9VY+Ubt9WZrz30euTk8vDtYH9Oig5umoEYhKfEmuCtqokfb
XNJLspht0A+JtktsNTf83tMZXtrCHOowg7b1+fnedbU05dbZNLXz0fQWPWwmMfa+ZdeGB7Al9St3
VVmGWW0M66l28vFF2JkcnpcRHDsyY3V1ANnK7FftJMZH3Or2s4IgV/dTVSamz75r1kCehHqxV3Ob
h0Q+aw5Hk2HeC71CcDZ6c0ku7yS7z9oxlebJmR2xTYeu/CrhPQFh6phaPPZZMjLKKp3veRUaC/xI
TdzTkKgSfj8BqHhRmnV2d6NJRaS/LGQggDgMUW/JIXK12HyqU5Kyy3QcAO29ST3nFL9vRheyn87R
hrTxde2ZmWZ61QGal/RtZJDexPpIj/uKFd1BGRssMBhR77ZzJB3d2KlFUhq+sA3rz+AkiIB4VztR
wu5BpVn7bJYU6uGK+MwE+q20qsrHehHTS8favHX6Xj8bRuu40aCa+XthiOoKJ9q+xl2zvtFolO7n
RKNf2+nEvqhzsPas0u5CPw2vF7vOwZzb8bNtjeIhyZzXFrXTG4tnuQcGVTBCs13VVl19DHO9Xqp2
WjZs6PFzKxP1oEpRH6feznfqimDLEe6KFKd3vV1Mw+Le7PTkBQ2D96KxBbKSLAYXtCs26TwQH7FY
gIyA+8k+4QJFy9CmVWjT0yJA6svlITFFBpBX1uuj5bIII+9KVwN9wuz8LANrRTYn9c80ZOhz5mWw
6sgYNGBg25qOg1rkUd7q8L9O2SHMq2MqSIPU7STVXU3MMaQTVlRLr3lYOum6d/6gPXRqle4UVYWX
iNkqQ85JQhxWRdcPi5kOl7Zd6x2qSMRbnDUqw+9cLB3rWMzPo+dmV3jW+FgSuJH4eaK5j/U88RBY
YxOSrLm+rFQkvyvprD4XjeZtYY1lFVjU2T1KQQJKrA7GqVa69jAo2ghhastganrz4CpArazjMeI1
No29N3XyAZaBhqRipcm579j90kkJpAAIG4GyiIvH9TPPC7A97HJ51kw6PEFp56gYY3ZSVgd5akpJ
53u6eM3FmotiI2JzJTJz6CglkeRFpdJtrh2MkepTfWYfqdibEFPWjXLuFS19tKVhHo0JIriA1Dta
RapfQcCK0GM5rTt33Lv0Xj0JS9zXzRRsySddfLol66huSfdBfGFyBtqXTtr8pJPJwt4s2bdSNvkb
e3mTBNw85HBqprHTJw4nk564BzdL5lc5kGg9eXp6zMope5yRTHqQjHmGmQhBRx6oQMRURRMAAauO
thYqqPo1CcXdKRgdmaIREfhrb88NCF7VqIC4o6LBCOveh0F15Dlx1iaU49zvqni+175Nba36dq8u
226MxTOdze1msDrjtbOVYgswsETYKNcd4FL7ia2vZMpNGzLduEGhnWXZjXz71rmy7Y4nGHbvd5so
xs5Dy6QcIObnbtuDyXynTjoi6cnN5OAUc37KqFvZu/MgvjxHKL+9JFsiWLA6MKmtGw9MXhWR5yBH
56nJdVQknbdzDGwe1AjFT66e1i8tIx87Czo3pGgNHjAFqYrRr1nI/iV2JnfLByu99j0rjfGdZZy+
1zE3A4CkxKHxpI43Jsk9z2gBqmtcp9jk4w6iNiAKTwsqqTgReEO+56d2FLY66oGbwUVx53Z+4uJN
d3VYTe4puZ9J8oa0QWDnJm6LwBjMeILc8uaXVlPyWwsUFYrcbs/w6sSLw9Bt8Alqh4Ez59FJbJ7F
3vQ+HH2WTVjYpfB8u00RcQ7ZXYLe91pVhDV7Ph3WjYZAThjTpZv0NNm4elOfxnwl0qtMSp6hThv9
sZrTKGUOf0yx5Gwau0xucV+tx4KJ8twN7nRqVQ5+k+mJd7EWS1DnBnY5Q88oDR0w2KWpFhSKFUde
SpQAWoQFqrMBZaYfcWuQAAf8Oy3cmpVN5EOXw8NiqU1yJKCq3qOtcLwCOoXEq62a28p+bBPEtvbE
6ZQspUOSZU2YaWJ+LD2kZOmMKiqJAeeNanJ3di7m8+JM6M8pYBDbqh2949CnKbi/7fCFc5ceKZvj
LGzH8XapY+umDGJB2Gug0+H4V1D5m6sPiYy1Q6sYRKDls7hzyvrVsrLum6busTybo6tfvcWWRFkZ
nf2aD6X8ZWqa/nvqsn4zCa86snqjUTa1qZF+OkKrboifX0XQsaR+lUuPMciw2uyYL7O1bTvR7nOT
XXM2ev0XreyNJLMcSc/NZbbrNhZC+59x6ceLNohqD7DPE1R4Fq1b1Le5j/Tg0ldezV61owtlDUVW
jo+cS1COWHkyRzkmhA2nzQld9+ocCH9QopjSroPplNOvZlWSB6YduVkzTwnlVJjnVXbpO22IZhp0
mtdFFBvn7LEp1Y9WTPRUX4mfLpc6nmDDMi+mVxZDQEiZeST+rn4zjbHaGRJ2MNFKHREc1hW/ziwd
3mhtbtpkV0skuk6/VNrEpunoymlMHVLIbHXYS6auCQDHk1cS3NYrng0tpC1lfhGY/rwA3N07wWgN
PouvGeVOTaO82igObs46v9bKmgyRIJzA8yX9qTAlM3Ib+K8atf6syhErNUR3QLlthcbOqN9YA9Xr
BLa27/Ep3SwmiF+ZRglOhwj5wfVGLTKz2HmSnVCmUGtdeBGp2i9enQG/JqWdH+s2n4hhECTDytqq
wB87A31Do0b5uloP7DDWY5/9XUBSJMubCdMwhCsHvQBJY3af6RNtM+QA3ZNRGrtcmatj0anlgxiE
gcgLZVmG8utYUCIdWCySd5KFRWSlTRnhSfEIfSW+k6ok8acV61eODhyZ97xaTyDkMWLrcYniatL8
tF3WL6bJO4PgTRHshBmZALGhUJU4dOzaDcuxb7Y0xZmHMYVrheLVgwk6PqpahLZq1+u5v0hjveS4
LF4V1sE0WIY62wpjHjdK1w1XTLfzjYKYNeqyuZ58t22Yu3KQYjsd3UhR4dJ4K4PY5s5EGm5eFpdO
sRMWeTd/nKn2IDjRNrNX6c4g6akEyIdPl6ES2wszmSueRVlOF1J0e1CrEcFpZXKyhmsGJKqSNUrn
vHR3WQ1sh/+hyJ+9RBm+dCxZp3hNmjRUJ+7YM0B+zNRZTk4gGwMQccrN4drGTN1Byb7B8+uIjdTA
96e5x2FAlm5Jq7c3uEfF0B0zbGpTgzw3WczGzi1uxgDVKy3NfknzBAkpeQGD3yHAwYUqp40RV8qu
VOW0w3WH6m0A6TtlAKJKMNXe/DrlKhRaUZMHQwWzdQH9jZ8YibTHQsf8Qj0bMxDhS1qUiASzYZX3
iCgbW+QfQJAp92uXQcdNduZtVZ19OkQdUGiAQlMbNFa3bIEFR+VId4rnRFVhO7/nO5uGtCzZ60Nn
PNhTs3hXqShqqI2YaZ+N0Va8TaoJFQ2boRvyBDWzgv5phm4nTyMWmk8h1nnL2ZrjuD6bnnceZtWV
wH598aYptjn70PN18kLnhN2EY65Y4Lx5PJ5RXoMdmso9E59HMwZUD1KhM0B7hJ/NMATHZizu53fL
wr6jI7tQOisNsDHYVqQmajyebDVeyl3SsXlyhPF0J072ZozeREHrjxlTtfA3InQRPI5562YYC7Tk
3FrIlR41Q9QvcQviETpd6lVhtiBwCtI6A330hrT9LrN+UMMq7ZaOCwTgcGhnuB7fWJRliBBlGLy8
m1JyllN7UYI8LWnTMbx1Er5OKtULiKCYgtZhIt/a6lxNB9gTpCbJNEEh1mWDUUxH/c9WPH4jpTed
X1UGs+2nXqOg5C+FlW0Nu0vJN9TGZt2P46Q9CSYxdUOXTD5hoaiLFbSjYz/u0sEMxdrp1zXp7dQH
jBUVGNmoP9LEbn/qFpMB9N8irqat8cGvi0ctUFXhZhHZpuu5aXu4uVd0HnloAH+GzjQsBz2OOdtA
YW1cWneMAGkKaPps9hbG6yzD6WQWer0rTSWOHGYxLAR2wQER/Tt6gDXPN323Jo9Q21nrd9xoBwR2
yXaGFQc9WIrNoFlrgnp0lpfWSXt7B8ySoGxHihuV5tj+6p1F/gDB9hu9j03akAAdxwQuiBCoXAAf
6fkx1/Vs8e0EaWyjWGvYDUmBCNoGTLsUYp7/tOaddR2SSeUhrcRlrZmChLqSmtPrSbpldaPPlUa6
LU3s5kc6ZXinoC4/qjQn8tsggOycxc3wQXhIfjV4PB9TN+uBBN32Z80RVNSDWDdIXwQO2kz5xSLY
pAFVUFOEmD0/pJ07cRyDsPkwM7IY1kk2P/qawChoAoIdnQS5e4xKdqafzFZZfgywHyswurl5Qbl5
75+aMVAgcX7sTKBdJ6ncA0DO+MVuMIGcGh3rCh9SfhgVu/0cvTw95rZEkDOVdq37ZqpN71Q8myk7
Ia0l95wxxBndAsA3YLb/aTgDrrrlWyay+M5PKdADgdKaI7CCd0BMM5Qb3M7qk6wGFqvYbcbQikWf
AFakdjStcROh9nFAje31safN+7SQH/llxU7CmyzpwZ5GRbp+K/T+UMnZwGLUNUAxMbRapQzHlBPo
H52xKwL8vW+FC2C5TFx3CEy3qL+UsdM/7axOD41SV5+0oedfBMj2u3aciWSJY1sJh+LuW/q7I/Je
Ev/f9eb/WXf+VTdLh3RT/tNf//25Lvnzv/6hWP7vBen/9RX/vv2pL5/lT//PL/qHr+H7/vVzw0/5
+Q9/ufOjcnkYfu718T085v8uYL+/8v/1H//l5+/f5Xlpfv7tXz+/S8h10TOjfMn/s1keeN/WXNvU
se3Q8GBr9xyr/6opvv+8v77P/Rf6t3+9DcBH2efy+S+bn++f7rP4l+efrhOy7pb/8bv+1V+van9z
2Bl1R7VUhtB7RvJ/9tcTMfE32/IcZg4YXfv+D3/V1+t/oyXQpuxes6iq1817UNpf9fX631zHhuzk
9GoAf/Gd/3/a6/lZGFv/m9r+62p4JgQ0/VL8909G63JWi2leiIuYLucSSlDTQ40TSzheCSZErjhu
yw+lD/IDAi47ulPdooY9OXdJ2DxAJ1ZDmIBzmL5ye6hMpq8rDgJ4jLDN3mcGi1OycB7ceBzpjKjU
fuX6Tl9CVV6k+VhXb8N4irW9dB8bxQY8uRqaEipLG+brpyhn38k/iOmLk3OjHFzkBnLYk98dpwTJ
EFx0FejTMndvYxPQDtPj5irRX9y0Zze5phxf+W3Ghlmk8vPXRj9pzYPWnFGvusPvjed89YTCRE1L
/uJq+o0eqC/gtyRnuxJDirkEOWskqUy+c6x38Q+/j7IerfRCXm3umy8G0LYRFvNmVjeaHXUVq7Sv
+LD8kR3YgeLjVgq0Z35fUe7rKP5s0pt+lgXwybcw9ftF6dUD+GCgmod7SV2+s93j7CBPB2Q14q2D
4KE3j6MB67UtvrB+MNoQ3nGmAf1j0Vy/CYdAP6sfTfJ17PtbPj9Wthng763mi+5cmvLKVXeBZuer
MDeph0rNd8UO4Z+iKhuHviIHZMYZQru8YLAsC+Frzy26bIfDUlmp7z1kimts1IzyvEyPtGd19VHd
TfXO6G9VFvhuvFde443yul76X2yNgTFQHsceXhzraURkh6E0D4c5C3v/Nt6alP0uHG/uZ/cLz0VY
JV99dbhfQGt6L5sp4JrK+A13f35OXtYHNkkCDBh+liGw39HNFsVBysJPP2VUTKfVPoy7ZHmHLPFI
ETK2e9vY2EGPHTSvlZDRqNm6KIbW8tQiskxwa3Pir9DW+qv7DUIWOGMSZN9znQU6xur8UF3xE3M3
zQSuZJH5vRg+6h32gchbYTRf6ZMp3vifQtu0ip9rG/ObvF6nCKlxFQC30dcYVUqkPDjbe2VPeOur
X5U1+nLXfXJ4xx0TuNf0MnEj87qbxuORRd02sR7LZUP+5BL5JPVUBFOmcCrvCiEuEHf6wPjy3jqv
w/iAxzZ9SjfTLya3PBBBjhdc+UrVwAok5p0T1/+GnQM9dDvxhTtL3zfY+B4FEoBNs8utwH2Ge66P
9tdb9ltbQs/Z8CusaEpPyalvzki/yjT0HpKbiKaNjN44xyx+tu6tqIusj9oIvA/lQ33HN6yile33
6nv2Wbw6Z3XwmfHsp/s/ul9qGkJSWQf7q4fKumre08LrOje4/yl8+8sctmTf6BvjT4PAEVACseam
KWH/DxjdwNkKv92bm/xmVVG/X8LqYu+6h6JftjgeAz1YQ3TL8S/pQEhM+57Ivfl7wL5RBOhEKFJ6
Q8UZLv7wZo0oq847RdukMD6Xd29XdHsGTM94wu7uOjwVj4MW0Lvh91MCtBs1MIXSQqz7y0g4E0c1
zpLR9qM4Dcc/8+IHsM/yi3sy36c0HP8WkmhXeCd0eJtqARzCvIdznySOPayW2/LERTHmR+zD54rQ
9w2/KYoVLuCmYWwrDlC+cTC+pRv9iQD96rfCeYih6DodM32TXL2JgH88DH6OfvB3MQcyv43TLoMY
Vo5GftFRxk+b2fsP6s5kuW1sW9OvUlHjQgb6ZlA1YE+ABClRtmVNELLkRN/3ePr6NjPzXFv3ZObN
iBrcGrihRBLAbtdef7NOGbmKcRsx9XHEOFBXbS1oeGdE6vk+2jxKWzNZsb5k3aqc9lDpx2PR7V7d
nuE5YVxlb3rz+6ActdfhESTvBoLyDYEEmT6sQCs0Bqvh0yxt0rf2vX5fXiU3O3Rr9RC56MM+aQ6a
lGVVXl0k311NknJdJVvrmAcrSnevJnQiuYmsx9jk7W2ZDgmU8I2urZF2GNjINusc15IUuRJcoNVS
roMFT8B19xLDO8O5otvW7/EzcqEpXM+07hv+CfIATLTCjA5ULJb243MW18hPjznOBvOmWc/ZBUNi
qC4PBb43i3hAE62DSYIMUvuKrgjgHSsrtAd0GFl3/lNtpc/0ofRqxGsoDzWHlB0kVvMtVlfNt+Eb
mFEBRDiuYtTB+RoJOtcvSbFsiy0ZL5m8Qr8lUzXfUP37pglNdQg2QRuT9o/xSfmVbgq+9TfKRGzW
ZIvX2ZrU4XdOmtp3nCQOiNX7aNXeMldeJdvhHHzTjWNru6Tm4XBMZ7N2p/i9guNpuiyrjIHGZPFy
swSOS+aiH9Syo37KDrhkA2B6pAeN2QVtlJHorZkP6jbdBcMuZokLi7OBkqZCwKeRNVqRflHd5hT7
CWj7bHpw0VY9krn6sz706+CB0w103noHtv3wWu6QoMMLX9xlOqNS2NS3tUNQmsDS+9JbL6FlcU3Y
eZH7/yok/e8YbRoOzl6YjPx5hIlKqWy+/xRM/vGhPwJI/Rf4Y4quq6opk/QnGPwjgFR/0WG6Es+q
1K4noP0xglRlTcNFjXyhQ3mgfwWQyi+qhu7McRRNsSzdIbb8I9q+/hYY/nYA+I/zwf8o+vxaxkXX
/u//+cFlTcSPli4ruiLbAFbwg4SJztvrY1yE4t3/a7DBGa0MGoJttQeRPuuy5pvS2M8iF9fmpt8c
On3x0ryFeA5OPCz937jcfPBV5hYsRSF4tUzVVKBg6jzrj7eA2mo21Rm3rgZGK4LdSiFdPJ0kjcgx
dSB1ld0Fk7WLloDmH2tt8jTTdwZ26J6SVVpQKmtZfZ1C829c3+71WH6KrbkxYHbdFnG6pXw0lUlM
juyTjHEZJ+T3vteM1dyom2okGAiG9waGIer56X2SWerN6SDaKB5AgJtmAXTDFaSdn5UYQg7MZGzh
lh6MiCCzAo0rMcOFpFWivSRxYkSEedR5zZP+6w9j8ff+/ql/f/beuTeuKnNogQ5CdQX9bon+Q/8q
ctJXRSl3sBu1bcIddtPwXqnDMQ1typsPFzPQNnqtr4y6v+STvTbiDgUrK3LbHKJePaVV98+qzv1+
T6YFRMq0UDkG/dzhYaZ3Oef2Hthg9tTIvjVa/54o3YUH+TsjZ6bQz+cjC401RzcOZLqp4dnx87Xo
3WUAN+n3HV7OcbSnJuCtHoCAcGIRQ2kOzVsuAzj/dbsLv6EPQ4dpjXQQxrJl69YHCyfSXJJWqIzp
JJK9tHNuYhBbWn9x6IYJAt3fXO/fPqbDo2q6DTnB+nAMTDgZojusmEOU7dDK4T1ANAcASl0ReR22
9bXsJt+CF/vXj3mvr/PhOTVdlk0mr8WS9LE8gjzKTaz12JahFnietfmQkK5E6rjSNVggeDJd6zxe
Q8OfVtBYCY4YcWIETpr5HKjvzhRu7Gp6pwyJcFfEnyl/osgY8Ec0IycG/oahYd3++qY/lMS7jz+L
kcekNmBis4j+PCaMqoJoUPVY9YaktjJ5fEfWi6rOJqoHfCh1KtcQC9fTYQqHi0rdSEK38T0x62cw
rOxmoyaTZ26w5NfQHv/5mKW6nmNoiq3KNmzPD/MD7ZXepU3/25xFlnLJ9eU9ItmaMZBEh8YMKoV5
89ft8sHlUrTLz9cVa8kPa8UY60WGcrXb14590yhJRU6YIsuozu2hfYviRN3grLCaMtOLa+e5dayb
ZiOUqx1vwMC7ajTYDy32Wu2lRGUUmwxDKWjX0WD6ZZtvtKDSVmoshkFuPle6/L01v3PCVMlWl7A6
/q46972638+jU9AwLFlxVJWutj64grE91HlfxOM+DiRlU1OId40RwiTn3wqLDu9k5Hphxf6RGZ1L
tiBMZ0bmJ6jQ/cqiuMcqAAQUiyamNLgWLPfHJvTMcsgrs2neeg0OSle/wLH1SnW4tJSa3eKJrawU
GYzKUXf3gWz25nNjfAkNDeAco7G1ohbnTI9/C61+Svb9tNhrFrHEh3WHK2oiw0pmjMH9Yehoi1am
sI6Q0tsRx9Dg2Gea7OFa8pTC9a+QZHgBdS8ifYGhjfRpxKiMLQoDiRxvDKXl6Gg7sHEc3Y8MvLGn
lvLmFW1lDTlC3X567CLpBks15jBigYH1AWlilEtaKVXwqICZFX3B4Kf/shTziUpl9c7J03qnNwjh
yMQsSCiiPFc3rT2AA6TaMY+Dt3EE68+kK5Xv6o3UcFO1DEgTTDDXHI1FrUGiRJ2SNYqny4Khwwoe
2Tvlvt/H1PzW63oH5Ip7l5qzylVzcagCjHAqG69idGgkn6PvU4GnTAdDGFLDQw6le7soxVO75BdF
A6Qc5l7xMjusN2WA74tYeWxLnNzVG7wWTlHku01GCnQocjF18cYKFm1yZThGcvtNmuR608gRTTS9
zZqK0HdiK8MHbT8F8jYuPKOdSF/X3NrUVLovz/2EC1m7DaiwSCXOddmIU6rtSKvI4lBq0ARoRl0w
ou94P8XbvA+fhmX0IBQ366qy87VS2ivEs4hV645EQq08QBZk3NojeQ/W26VgosWt4qVJpeBxpA+7
pY6fEol+Ht7vqzH5N7yERPCRIqaDoLK3lPq72D5k4CxURdKzMrhVKphHQfAM1YX54mynmrEwDst7
oibjKncgZ8mDsgqlaM+kkNYOdEmMOuR65cDDk1Mc02IWEtiJlOBMfTTGv8qLfgR9Qy078YFK8BQr
vE7ySOaTZvAKmfcB4StVSrJJEifGJldzwGdUyEIWNrJ9hLFB7i0fxq1CVAPJkErw5hXHDhcIe1rd
uySftxJPTuUqu9qhjd/HkYPEJ2+9qmBIWYt+ScleaLO1pu2pilR9yQRKNmW4jZWnsAMfc4pFWwUO
nl3D12qU9kvKUVkmMiS31iGPKVuQGF6NU/6lJGbVq/Br3uIgVWBbtOURC5p9DcAOkZeyJWusKqaV
HkafSw3d6nJgvBVPJSIufNecTSLr43EGQ42THgGd8jxQ7US1KB2eN+yRxkIOwKAe0SZVOy/ThsPk
iAQMVaiTmgDVmINdrNj5aeq/ohZaM2sNbBkUvJ2QQRvJ8GIDTIJVMzorKJkr/IZPVjj7IRDcGnHo
ezJLPTu4tjPygcHRMhGmvr7JUXqC7vbSSNIGJuxWN/V3PLhwr5AcMngTlZpppz3DFpYw4pHFIZJE
gxwyNosaSbO1PAyOs1OFzHcxHXes+IwZIdxvZQZxP51huJpbAyMYhL7RXhlYlTA0qzemWwFjIchk
bItGZJ0l3jFQxljPdaN4VtMWByjSr2qloJehGMhu1EosWDC8Q9mO55HIbfCpPMDyQsuRm2LYxD1i
+4CgTW7plAKzGUej1FLSNcm2S5OD3pVMYMnyhpiBnJRcELh5Y+cUQ63bbV+uJ61zFwvsSo7oHsfo
uRQ/tjDubObeHeVwP4bl5zJGam3V/UMq5wWDYnrHBYTkDctg8mxr9E9p85dAdNWKKsOTI8eHIMuG
3Qjto2AXXRlfpGc1Cb7BHLpYhEvd8jaoikwmqGWCJoEXOs5qCMVGytfPCjkPBU2UUirEXkNprlkK
TBpzNE7dlP9KET3440PkzXbvJUH6tSRC3Ez6iNNYf1DU0bvfkQhXxUgs63YDs3uv6YNr1NoJz+Bf
0xaNJzQxfALI/iiRftGkrxaam9OgEVglMh1ld29a3r/cm3+OeYIW/6Udqt/tJMkeXpHHQUrXIo5p
iCTu+6KkWzele7bN6pXqpHjsaMF2XpznTurXVU43xx2pFjMKD91CNFKb0FLNMN7Eqn3R7UbfoZCJ
N1kno/TWywAHENyc6rBc4+nZkfkJ651EmIxGrd3maXQ24dGRvGI0NC2GkyOW3uJ7syx/qDHbACo8
DfDcbugIUXylBinApqYmzE5JavotCpTN/T5juENWdktl/OrsGlwyT4fosAz4FOLkiqQB1d+6bBlR
mqI0fmzWlxfb4gHvf+mwJ23JuNynhGxxFsr6rR4uXyE9vyMPY/Xoi29Hq5BOCLbGs6rab2R3J1nb
VJ31fB9SqK8sCJQktbtLl/MMUaRvQ8O66RPhNKwFdCcl7S86FR2y1Ye/2iMqWbvVH/CjAyuSMYNK
o1tbPiatkW4ntXUYywRBeuq8KwuMy2lEZDzUiJXgPC6KQ2VPCyWVZaYDaTTpVKnftBz645TCdiKW
+AwrCd6BxsoiN+MVs2msIMBhcTNUSXGbt6hk1aZcIPZrKaViJ3UfVu1VL4o3s471w2IUYP6LSj6y
4StoGARA5FADDBXglsGRW/ZRGSJhPqRhjSAbzlVHRJ8GOFSW6aPMmSQVq23VI9jD2WSrxYy4uOjL
1X0wipbDafVzOX3KgqHeEFUdC2c4U/J67TTRk5o5zzEs8kTSwg21Y8jiUpZhjYJ4FamJtNEaYjmn
hcoOAaTm5GWwGCKMuTTcdNSSyMAz5hRUyRfOTnDETWW/UIoMSQKCXlPJFxKaONXFdO8aM9Vz7cTE
MDqoBj616HjItai6jVkYxqBLbW+RyKXrfO5bqP8WRDXwslJeT+bMPLRxcIIQcOjr5dekivYV9gQ7
WYsFYeJMEPyIAq3FC6XlWKZ2N1uWT/oUQfAt8b1y0uItvtWK9ThL2UHlKalR5eyzfrwmqof1G5Ag
wFtqTMx+9JFNaGKZK1QQBX6wHaVX51LC10S6Vn2arBfb+mpYDoMlFtZ6/XwlRv9MJyzrxE5fpM4q
VuUttZpP1GQ5UaocS1VMU4qqebHk8Ig9BznUbmnJdALtUdHAVeHZrm2o5Ns2cTbjaD5g+nFIBqxH
l7zpDg5OcQgtkaNYhQlCVLhzMT4KwPSSYfbaUf0yyTCEqxXnSepywe4+lrYy4xibt59UBQBUo2ob
vqq8HHQOLUNXG8f7S2PBtl+ui/EAIy3Ghbk8d5bFxW0/TM1TZ0CQmR6iKfHES2koXCXntCE5m7RQ
0GFDwuywfm37mxkjE5J0lLOQA0ZfTuNTm2GBoVonY+x8PVO8MLCPY3ItidbS8Ug9708EJ4eotv0c
Kf+S5mfxhRMXgUsBgDdR3ShzZ0W/CPsaeC1+jtkjhmkHIUWO0C8pNSFiCUklnF2Wi/sNqNnk2hMm
m8A4aZzBVTVOznnum9NozVct605RkR+L5lsA0oBO3HdK7RQUsseK52Wx84BQalcA5YmfVWPr44Z+
bmPjaNs8Lf+3CCBK4EC9jHZh/IlN/6y0vK3i4BpnV5N/MQxeW5K8GyP7aOXZGf77waycT0jQXEM1
T7LzmiZIRnvD77k98c3iSkX5Hs4VPIvsDNd2vVQVB4wMF1sTr6nMFd8kbrikrn2G24laqVsnW852
XFxruduCQvuosjzRDckI1ESxmEx6qFIY4ICoAS63ZlC6JRrrBia6aNSsL9yl63wKd11zKdiLLmNw
HwzWvqwKjqFs3eKYrpMloCoQilQ/pTHm0mWxQV20x2X43BrA3MFypdbZvcMmw7lxxt9iykBtiMYz
a9MXw+CPewgr05f1q2lCnyGNYvtxlV5RW3os4r64qcIcd4ZSrhfHpkZk+Fl8sdF0PhpH3AHBB53x
0UYOk5WeuDcp0DeYNK4bBPtJ8hRKxgm7zqvaNh6OwIw78eBjM/j1aPri38hUOdE2PvUhzijS8Uau
qIrbrYJl2Aep5BWGdcqb0sP4+Czer0vFeRzTc4L3SQcIaerSdoISpR0ViiGI34ZYqJbzfO7a/Iof
4iXC23xq8nNYceZhs1rSp2wpILpTT8EIT3IY+dI8PInXYsoRCbpachmCyhMv1cI8TdD2NUxDE/ma
D4M/8GXi1ylGvojCt2Y9u3Kcu2ZdXksDEqwNlWFIr2FcuQgGG0339ZoWlSvgesyq+YpQlfchCMyY
TJ/0OXwUH9frwE86/RSCNZfHvhw4XDKL+HIx3UM1fMRx7nB/7jBgDTXO4f2yomUkzlzmKNR5F/EB
6Lx+ymWsgrHMr2E/wzhylzjaJlb/ySqHy+JJfeqKoTbb4DtiTufLQU+6J9FDXTnhZAFxxi5PwdMA
ty/Bogax3Um8M6oi97s+9TfxQgwGA7czbRxdYq5LNb0pabvDqhehG3OHgSz+PyfplWjvmCkw/owT
woWNPD/b+vQFhigruowLFSmxUn6CH3DSq0Zdpbr0Fs7OZhjyY9Cc7VDeYYPJYZ6lIKrO1eQ8lFVx
hnJAqo9CNc1VvCyQ8cX5ch0cAPSBkLU3TvgSH5HaKHH4mXeyaDj7NHnNqU3d2SbzKrmajbTNARDF
N4jXUmqRwc4waimu1O/xtXZeDRjeNmHhivdAzLum2uSK39UdfoOKj4D8gBB+AyX9rFbLVQeGrzE5
CYdnWanxrwMFU7WTqve+eIQ/7rNbRh9DjSYZD3mbueICCeKZiEyPumj4/U3GCh9NE11iprzAzr3G
U3NpexNXv+ghSx30iAM+LKm90TlmHCIpJ+ycvveFivLB0Noz8soHpexcwjmwfrMCsq4wsk7G7GVu
G3krpdkL5ZdO1DhsXW2uNoH1K1fdB43jFlpe7rDv+xx1mYwVV/g+Z6O60SRwwTagTfIRQsyISXyA
uVMt15h9hfh4WagTHH2TRQ+Vop0mfK1bpdwEQ+9D49wnJUL62rov01pJKyPQkyPjpBr5uQz6Xa89
inVTrORinR1RKDmTeZyq7NpbUPL6cCe5nAzRiDSeI7W+6BKnyc5htFytwsNFbb/o5kks8UVr+WEH
21+yEaWccRPHOThQhl2Z5sbGLLFytRvmckJOOyzJvkEx4Jzb7kLApL2iPxUqaGkfYIJSRtT467Gr
X8ZwayDfXdeGflZGI94vMYz6RA5dzRw8qXVeZa3fDRW5BDy2sZx7aoLhqubOA270jw0n3tWvfdCd
DI1DFqbFG5ia7oQWYdXavjViA2/k8Tf8AzmEYJi87+1ZiHivHaKjBW97+BwF6gnYtrGkrQzKO1Gn
iTi6SoyHcSYjp2Jp3+jNc8sHw8FxnVAntsYsUZqwLzdDdVfHuPHqBW5ZUjjhtp2o5jaIk0OjLZhB
lWC6VkOI3o9EPkX3Xjg4CmgZR3+RFEb4Zm/rtp+3IYYXu7ma/N6wl0NKaLUXwk2K/bRwSB+HqkYS
qcMdLWdEm4GdhvDtWzhNcCgGCUlt5ChksXC/jNDvdHJj8MQ1NjS1mXt6OrwV2YSFSWIHezPkOBvK
rc+tooUCDTmOzVhtcN8YXeGmMZipdLn/xTa0TfRygq6hZ8cWU8N1asaUIIbarrT2qpStbrVAb4LE
Qn69N9G74ABl2HiyqSZJFg069s6MgluR9Gus2sJvwvxj0OgglAcnGEITruOoB+fIs7IUWQeuwyHR
j5yX+bFlAUSO4vVLGlzitLceQnvcDcZVWxbts46P6zoiOMUVRxs2RTPCnUrj/mDGxorKe9nzQnBm
GHq8jnQNyLVl3lpo5fZxJn/Bt7F7LNVs3WqAGCO7ZWNoh2wsQqKcPPec1Hic5uHk2J26Jdu4gSMK
BNhUFyOnpo/sEMRbCOywVeuIYhlymUU9qN6YsEEJFry2m+Rzb/a4YsWA+HPWHMKWBFkvDqxFGXtE
lLuclILScszrywYqWVv6ik79jaKrYJ1U01e9s7NthLAWkhpj3bJzfZ9gfXvp1QJdYfvAiXFclznq
MYOEyiS1+q4u9J0zYdRiDmQWC6ArxNk4BWu3apq9ICJ5mmpkeRxxnsUDSuQ1n0LkTTCC5BEDpemV
Eilfy7E4BIEVrEACcIGRv4WxGngVhxPSKmLWk4GUx+CIe9jflVDX/zMaB0FTkC4d1TYMOJw/Axut
Q2HyuKHaicgCCez2jisLWE5rSJmWtnpWOnlb69rW4CHbUrN3+NzsmJgvZRab+1KyhzXpPJGPkfMV
WP/aQv7qFRN8IWfPwuLlbbkz7KY+cVZ9SMRaoCcGum81WOOsIKzTH+9pjjoi78ghvEf2UwynJuVU
WSec053uIm6PSp3PIkzOIo20LNgDfktkh+r+nfjymWH/d9Dhv4HD4Bk4BiClgfzJMj7APm1RFTYW
wdUdqxRomNkGz5WWPET9VzRA8Kpq+6boGKVI0Reo6A+ySJirjoTD/YwRamaZ3TWjtMa6KY0HLE53
kAs+/TU25fxnYEN3NLzENd0wZQNO7c9dqMp4neizPuwhBpOan4yL07Pomn1GiY78VRemJ3ZGxUkr
l66ZkfhpO5LNbj6ZtPWQOJ/VejV/NgNr282lEG7T7HcgYSnIPaVMGaf+YvXZ57ail+/ZcbW5ZtX0
5Y4NimYpR9pelsAdwIzF4BlrRrzgSaQaKao0vSB2XdWN8aIYsY+S9T0EbG56+VxZ1dnG74qjbH8x
CDLKSjxECmtp0G4a6fhZQMIWVlKrxXooOFnvhpn+b5T5HXtd0IHiC8sNTl3yehTJS0TZ/ZYxprbh
uKbRlE1DJ/UhvYUosNsPOQCL6QWW3LqBjZ9LJ5/D0X4OUXWsEg2uXxC+YQ4CTIC0A3RAxjgITY/e
k2khE5BpzbYoTzEWWtRbzsdtaxlvFitNU9nD5q/7VhUlk36G6VDYaDC5ZXSHlml/AK26jGT8mON/
gTUXeGyBLzXlTZI2uGk1i0EvcIJmmJ5jmhd3i2n1iM3KeyTRhgoc+rxvDvZCo1iiOJqsS4+J0j9P
Q7bBFCZe//XNws/+eLMgsg6ovu4IuszH2aIqI+OwpIgWdiYuAMqDmVMxgWIWeOoCSwlc8Z79LAIy
53jl4yI5/Toq1UtWLPvCdG7IRNhAABPRTPlxUlwxf3gWQPPA4BCYqVHO8D7Tg9JiJcTYMMhmbzSK
2KAvfNPxIBaZsPtCe3+030n7199a/IM64MPL/3OO3/B7KH/tPkoBACHf/lAY/FckBX/6Rf8NWV6K
rELUFz355zSv0+u3/rX4keb1H5/6neelGL+oAniFr2U7OvD9v3he/EYBjjWoJ86lYJT9i+dl/KKx
rLEzaYKfwm/41e9KAT5jw+qXZUUwSJAT/BOe151T88Mcgy0mqxZMK9WgXJRpqh9qcVEaa9ah3BRH
zFDc2pCvur5TMYrRoxTkuzrVVOcAPNrWC5yRcN4tLSIYKlyItOMUYkKJFAjdOtWBCszFkiNVZRbK
UDl5xfmkfYkTBT9pnKR+aOPfR+SPiPYH9tL9rtmzMfY1wLMt5cPWlGHaMWqFURwr4vACB95ooFaE
hiVSm/wNeP5vL6Urlg4BzYJ68aGBMjnB9QS2wFEa4J9qiJF0cuyUY8cA8m+IZZA5fl5Efnsu04H7
RP5WVrQPdB2lJklMaqw8xstMkrN5qTmRhS2AE0rxTIEgnpZ7zCdWLMz+uKg+JRC+LMRo5Sj7udsP
6A0I0E6OZK7neNopJBrsKXX7FqFHApGqdPUEx3O5PpnauLOT8SW54uI5rmSsnMypfI8rv61zFwlU
GFzR+53wcVtj3fIkHn1C2SbKdGT4A13aun65/+nLB4xqRTLxmXDkwc5rkuP1i2Hl+iqfQqo85AdD
eAf2JK1sXFT6/NAkKqfo3FXSzE30aceJPI93ZM+2YtAVRn7InBFnkZzQneQEXjtjG3/J9WiLqRps
HOqNaCWU5yT7MtZ4z/fTXonmC1WLsNjKZ26fMuHqOB6xMcpJjSdnexA16Gc/IX9v2Ymr6PmJMI3n
iXAnynvqDZVJuC/75sqm8+zkLSxqOqC23pZOeTCQ5w0VLitQBJDYFZGwdokxllXBoxV/lrm73vjs
Y6dzQnL54MhYCDndZqCToAj6o6r5SzxvDV0/m5g6x0vMGa489RkbKeRzSmXEwopxl1C8Er4oN2Gf
RAtlC9WvCAKUJHwXr9HZPyWGfIFWgSW0SymJh2oMn8p++eQgIjbo7hUlQJ778XNoUuiuoYTW38y+
j+TQ34aprcKdw6tDM+UPQVc7I+5U1bw8dnL9IC8XnSId1PDaZRZTw4hdOaUg3aghkqbEIhwDDi1/
Pf+VD/ImcQeaDCtUM2wbLqZYOX+kJNFAqdqQ0T423bQLHZl8J7T5PHHFLWBeylnbIQFAEMqa9c+3
w/+Cdu5PN7qfdsz/jxR2v+9rLFl/vht637PXovu3+yGf+4P3rP7CrgW5mGw9ikZx7viD96z8ouka
gloVHZ9liNrXvyvnzF9UnR3RQSTHhoyzOrHg7/shLGqDz3COU3gDW6n2TzZExblTP3/YEgHVbcex
VKjUGuRj6NQ/jy1djSBlTFGHx21xQmBU2uV5pGaDOOpYWn5Gm+9Sc8aP8e/KCgo7SoVbTbXXOPNV
UW3hl3yGICcgzf3Ca5vcpKJcqWFzTofqOsxw9s3cLebkkQOBQEi34utnW76Wk3OcHQfH1c9kCv0x
za5YWJEbwPKni05mQu4Rk7d8mneFNF8HufYq0z7l4U4eklNLLjIm67SgAKCBTxMFH5tE3rQaOBIg
QyNlbhACwoB5pIvlJ5bmYXu01s1sMy4lgAaeSJlyzYaSRZmEYYJCJ7VOGSeTvLROGEGcxVNgxnrQ
ja+YTF3Ju2CAIHU4sSHBJi9UnguKEyypfhHvzlvVg5Ozr4qXsNwqlXRNUlRMmu1jler1+Wej0nfk
/euOYgtSTz0T89QOGkceG/egASFE2B4o5YAso3JFIzlFcbVJMapqKdTND7akeHKLE/1CIbEJNMAc
HiKBuQCMYdvoRyi+SUadJjM92+YrldcOlaJ4dtbfpt48JW15rjJ9Q8mh1dzeOOx6uP36qaZ4kUpD
QYyF6ndpdD9T46NVm6e0nq9BpoFSwWLDS41Hj2XblxJS/lxzAJHqKCHUAs1I+P6FbOVgBE1QnIcJ
/CADKuqCo2q8aKTRW0OAFg570SYBxbMALOqOzD5OdzptFHILweT4BclrexDoFyAFOIqtKcdkfqBW
/dlUyW/znB0sNfFxtcyvo2wd8NbYqjgQ4rHnifGIddG5VgJ/CmgTlShgyY9L81X8WFl6H32f31gM
YRwbAxmhUVm6ef1WdiFB3muuVewzDPgxeqTEmTeXqifGTkwynayMq7RnUH8fAbg3tOTa+9mvsHxI
FvvQhQzi6ryEupfnh7jIvakeH8UgwKlv3WhwW4yBBCFWI4p+wuL9bBmvfQFvmCN7UAW7rtOuSiEf
LOkikY0uUhLHjIG+UPZh0T91EQWvaOCuD+5t0OI6Tp2h1QD0lBXpVQx3u4t8LEPOcW2d5mn01Uj1
Ur1188/SVO7G6ZH62b4J9NKBH7WMRrvnC8X/Ff2YZW+5snDzBXmeDDLNIVQS4duFiblEPQUcmGp6
xbJOBRiWCVrb9fFp/iZ+MgI8URzKV20qXEg2Cwj4Iy2OXyFAoXVMYkz8AFg6c36wzdkN2nCLVynG
H869B0JA1dChHgO2f6WNYTvzM7cVr5csP1gqL24ickevOMcA8dWeofa3EPBMGgd/TGpvHEnDdxYW
NRiG4hauZMwhflbp2ZmI/2y1dCvVWqECztprMdZ7MXrEQiEWjB44WYz/CbhJtLBRUy6Hs7NUNUcd
XXwW+OLHVQfA1pv3CSDaEFKHV+jyoWDPj2LnqKbWptadNUWJWP2kG7KSfW11fhsOjxkAJ+TiEyHf
Xgu+47lzLs3s0KSfFdaBhfuqpvSa8WNxQ3oMJljqJyogoVlDtBANB4M0UwOEmlS9H8jNzkFbNoM6
DE3pZjqLI6uVXC6uLi0+MidKvT4GTunlCW7cg+b1OtUb+5JZNHuGgwmhQ7uODKbJFf2mA5VBKDuh
bQM9FX2b2w9loh7yHJCYCSvaCuf3o06eDyGiWF/v7+LdoukaAOHFLq5jSFmoao3O5RTK5BaBoKXZ
Psn9cjYD4yJuUmKaQ5UHOMDBasB1MTy2JpV9mLpdyeTgX+pXH8XqDN0aLDC5jhDAIk5dcun1Y32A
lOoHTDWj0DwBwOIytW2kaiPgwoAOMcyXcRFj57fNrCxtlyEotoowHn0jkM+xBhBbAxuyQDaO7S9d
7Ymdp4u5ibr2Flyz2vom+gCKxBWLa2oX0ONO4ZphdpVwndfuPWHEeDyxvJVAmVTC9uRYu8S2Awn0
bA2w9QZ5h0G6L0ZWBHydAV9PEBXEAhmCdc/Dd62rIUbArZKpqmBCER+KEnUPX4mrRixl56K9SKp0
LJ3sbIA8iSVBbNMJM0TK7ENKPIoRVdpTczPyxTNTsPm+v4kFBAjEw8PKK3BitfrnMKxdHMfOVvQI
aguil+IHq3oNIzsawsfRKEnHmasMgFYLORo100au802omKdcm12xc1L5wBfjs8NiVIfkkTfMDEaO
0/0WDohZPyi9X+FP1dcQg9QcbiyUCMa5EkeEDAT7Y7HCLWsfV+xLYs9gJYrKAjTEPInP6/KLA4Vw
HrKzlmrXBaRzUuyDVmDw3Q+HMvwyN+axsXsf9wzPLkd/SUu3Yp2btCOVFFhSBvjFnR82MiCseRJD
dayXfZV9E82ecMLHCg/rM+nmGDAmSvskhmwa4S6sYfJmqIe22ItNQCz+4iI9WGhlSw+xOvi9POxn
QclgYx4pImV0fiP2MiW/Uuri6NTmNlLAF7A1hBgjgGybKVLQ0HwxOi75LAKGrmDCoqwEMgIDKV04
ymRILWrg1BQDCh8FMaCbrKMQJtHezWydnEjZdBT5jTWxoU5fpNrcRYxRlRUKUyZ/HO19n/oDGDs+
pFebRxsNg4MXDWVNDxJeHHn8HoTfK53whnVS3LYGlD8vpp8yy9VQvia/cz36AYYnll1kPEdw95wt
plFVShVAD4GqQVLinJefJjM/CkC0rpTz/2XvvJbcRtI2fUX4Az6BUxKgJ8WSqkrmBCGVJHgg4c3V
75OcmY2Wera1e74x0T3T06oimMj88jOvEToqkJxwOb7Ph/nQGt2tL6pT2XUHDcCW4FvYUNSgIEx9
d3kgGkxGyWwMbyQVS/yLblpYtdkbdb8uJC3DyOZsnH/dZaRnSwji8uLHFrGMn/h32Cs7497a6fXY
kXtMyfTUsJ8VbkF9ROnk+LSqAFgc+/iCN0qFcbHahSh2XX37xfnWpahOVaF6xZqQ+7T+metOWMIb
7ZgEa3F9csm9urK4G4JY5pNO8hQK6pHn2Yn0V31ODrxPBaRqGZidktHUSiqeQFHfB4pXj4RKQS1W
MigPpcgsC2WfHKzyxcpeapyGE6Fd0yQDkcZ2ZS+qTR/VXBPGxO+SZwy39rhX4ZyICgTt89i4V4N3
QOXjzHj/jgDrvh9fFYAhi4y7OlULt4oV+9y7VPHLeOu99WRFaAcC7ukNPAZJownbamMNEnrK0J4V
zxGlrttwRRicsAAeL78vkrs5J6Dzl8JrxUN7U5vZYQaZxP3RacI4Xg4JqgiUDKjGX9CNfVLYCXWu
4SaeQfkHFuboJuGviIp7L7ub03Q3PSYMg19Tmo4KllKDzVpwbUdUGfBedVXL3XjofvWXcSEG9M5F
i2hPbVZHe8dc8aoCi9o/Ewule2InR+ajBBmt9C69hVEVfybSQSZWGB6Uq3bDj6BBpzjwavOdmVd1
ANb6Xfde5x+FqE5orp/Vz6hz2Bhu4E4WnGJ5rmt5r5P4wlT43awnl//syciDB59hV02uEdX+kd94
VQFPpY22qK/Na8GMkfvpoK4ylRhJm6kpiO2JzEVFhwxBC7lesl3RR0/p1J7HhNLKk2cTRJICzylk
0tyU9xRSZeqeE5ItPcn2LfgLIWJ24XhruXweMJ5sQsCEpFUup3y6DiTKJfRyBL0R9sWQe4gBeANS
6513iNIx9gaFFsOPEfH7AgN5prhqLfMaUXqd38rbV+sq4uGGkRO6QSeVwMaNvFb9SAkgr5kP517H
KI7aQh3VbLEfxzoGL2R8U48kvmFceNXd9qzi+pprhym+otdyUzetCtp+59+8NL3iOa9+I9ZVR9gG
dyttz4bBCZDtDnbJZmWB1cPpMxUNR6qz8qthxgezexm8/NqX9rvOWglIbCDW3hunXQUdfiZHV8dc
nb6BrazAVwqqpQCDHS0kHa8qVDbPGZJ9bZ6EuTXdmrY8qY+SHkapCRAWShFVRwihPanf1WP2rCFW
wBP1pXXO1/yu7jb1z9KhtlioJ6zu5un1VZ1lWI83lc0iyUn7Fq0pVh0zgAs4YrWfWyTZ0VG91dXE
aJbpMZWf2iuJ25zVGom6C6YWOw5emKqwszq761Lem1c36Y6z/yJyeUBXxSeRe+w4kme90C+WdlLZ
ocqlVQVesM8MrHpmsqlRxyO+mW4JiBT1I2MPEhH71wZRROoFF65+630DGnDztOWk8g31UG4uz1Ns
XYvGuI4X9XNLR2SiHzWBy/FHjbye3F9vriZ1U0fs72rtNiPo23h03KvHH1d/JNbLcLUQmOEXrm11
X3yCZzaHLYyavDBP3hQko1GR6elbaAvzdjV9/zbgvY0SchOWujTfo/2lRA+Qdp89/JkTw5oCHa8Z
pDsHXIuc4axD68aSs54OywLKstWplBIsz64FKrMo03+1EqgWxWp8jSaMXHokf6WVLsfcKY6rBRKb
DO/ULdEPC+5RYOcYdk5jfWbui3aQj9ev5/W4cpfoOEun2nmffdv1GCf4YYrWXIBHLtBowzpbKGl5
7dBuZyhk4EiNFxxeNrgPgAwUaACnRnuA31mELQF+E/94/NAPK5PWgbnIHIqxo0LEqWVxh3qndcqe
jN26wVES2ccMrT1nhAZRRSiYpb0GGtnCFrIGzMemfIM4ACS8rGF40pUGBPSxGT8RNAGQA0vHLAq1
3vIVlEj/3LvrJ700pq1W6NW+w2EZeXgYF+COIoGKoBIcM/NyPOj4NWpojLWrLjbZgiaDxAoIYZ/l
WcoRmEh9LroRTFfq38qSbsO8jpilYl1Twi6VBUif2KAV0sFDy0ehAOIulrOel296oDvZQsLjrkaK
fac4xN4wKlmwj3YHOAwhx28F17ibYWZmOOXO97sQK+HjlDuvTRF9pvfxAtW7DNKUBCOqvzTooUH/
hpXE41tz99ZiOAiyz2naq86J31b5aOLsFM+Hega42qTIbtTlF4xXcThqkYm0jXtiFD05FxihHD6Q
plmfTZli1ggtAuct/9lDXhnoe7lrYIC5eLhnyNeD2Gl85O93oxKKA2lzNjoEZtqp/eIU4PWX3Oee
a5CPwZCnk961nNHkkEUqQzNGzKPrrSBLttp4cXIrjCcf6Ofw1R3Yx44naLnh2OXpzkGgSF9K+5wP
+BYt1Ss61BBx6MckLpw9zURDEht4RE8TpJbBLh4Wq3utHf0nmnNITte4avoiWre5qF6Krj60SYPU
OhAMjgt/mwFy2av7Jkd7RXDYX7eR7D4CTw9glYEnMEUfRPZ3Oae7vBDfogyfm3XcueX42Ur6m+aI
G/zDi7R2c72cVaunVHc2hZQqfPsMhFYFzW5dnhS8sOSadg3nhgoeRUFxVQN88fQ5yfu7AoRoPSBF
6d9MQHlTDSDamK86PR1z1k8QkybajR3lbYoMkEMfjw9auS9cLrAWeb7EJUFgZKffE4tMB5ER+jCZ
UVwzEj8kW2k76d3zPHo7Ba9UHSjdogQrnooofbQ+HBInE1vMRecK1Jn8wL0YuBy4tWeDS8jsDmNl
bqvRP0w4Wk2onoKFGC/sn6vCVipcJakN7ZPiLtvXGfseBQGNi+m9evSZBFd9sqvKW33eWbgiqW8p
SUAqc+952TWJ3FtW1WEJrHJNCN3Uip7fnj2KUtXJU/Ws3Z6jpd1XU6mYU9BjxlvVkcVRSk6ZuCUl
XbY6CyzcZFR7KIryA1A7xbm8MhcPfbDzOhh71eJT/Ya4DqbGRZHdu2gK6U4C/2gckYO7RvRkqZuS
T40MANp4JW+IbE9OMZ08yzr5+5IatNSzx3caHAfrGhDFNhBnMua+BgMXHQtyjXIo76rliOjnXWRq
hee966Pi7zsolTu3bnRQMC2uud+DNJlJX62d3z5eKcDk8qSL9ax6Kuh2PiF7eAY7ucfcgLA33mp3
PfsjhSZvwQDl6kiS7Cw5oDCuUJuIxF9bSbO51c+tBCCXvSRA9RuzOat/JRKgm9w/S53fDWsAnzoF
eZ5f4dZz/Jjordy3k3VKs0vBrb9wpXsFIjzMrCSvWeFmDXWpUjE9ANpkdx1tlGz8MZfrzv6s0j1V
cSlQO9/04hb8QZ/krgVCr5I5lcl3rNY4l3eVkuEWsRuUFK8fwVFGhZ9aYXS6E9ZrHrmU2lBqM6kH
KWX37HDLqgfruPyb6F19rKP8ovJ09fC9NT1Jzz1E3N6qA6tavAk1uQnqN1pf1XsV/XwXUp4tLvU6
v+ATcyzb+aTV7YcHHSF36IiEE73g1aLgysXOTxH6UKdKL+4TzOuKnGxcynBAm9qgG6UKR5Ewu9Sr
XQWEPs78q3uPfAoWGheT756mDhk07+a7yX1UfRxBX9HQz9zRG23F7RVGy0pDySNt0iRnnYbNI6hU
T1E+HFSjW8WRoaQFl04n4UY7KXFasJd93h2tlG5l1AD2rZh6kgFbvP8ENDunTp2+1rUuqnunwpF6
fLkyg8bF+LHPQKBep249xt7hcTJ71n6FW031USEKYN3qNTqjd6YeWfUd88KBVp2C0YI30gARJh9V
q9qTVw+80LJ416Li0hSqH02nlIUeSJUMgMdySN7r7XIBVJz448kQyU2Fu7Z1TnhfAF/AKoIGPE+c
Ng2YLIFEMYGVMGNG2RVJWCVkXtxtoqn6lf8JLoNdndWrVrFvpiua6PuEZrHrOje1CjbxZt2qWOvk
Bo4L60ZRWdR3HY0S3KDxri/IY6kDIvJdXfs8F9mJluVRdeTVOoxUxZEtYYJsFh3eFMdGdTXBVIVA
kTbqPlDAdGTqQbtyAVCjdHZzinrUwejl8ktH1RTiHaqev/pK6vpQsS9ttA9GLQ6qw6B2t7A+gwdG
jD27m7QZ56EMca7aNFr6fkRkoGnQ0ZPLkxjh/LDkCoO9KrGDTgvUoR7M4UnO5rns5ytc/wvIZLWL
Z7t+bIH/BOK6jM6Yx+A4cxOjdak894b/9Ynm3j0fOUX0z8u6PTTRs3p+SL9nNdYwiDvp6jwiPWZ0
YTUg6oY5bkJSbczWRT2MeivqDalNpvXELuYV6rs5uFe4V03SVGI+owDmVsX0qS+AkXNBsGCT9lwb
8SGlCbH22nmi/1SvdNAoPtXFqoKdesWrzm7mnZaMzwakZaNLM3Ni4E3h5XVT30i919blhClUs/is
CnwVhxgkXkRl7FZhbx43NfdWSa9BHZfHEaFNp0sfhD0IDeYYqsP2eHt0rNRESk1p1i66QdSGhVLB
v6WDuu5Vmz233XdqgdRf6uWq4K3WUjXt1SDjP33UaCUcYKGFkORO/fq8+ThWdOM1pJMtQiQAwEtk
x6HWRFsREWToe5hwOVSX1o+cSx335++qla1TSqdlQ7ooDgN9Mdt8Me0E2R2T80N+4lFrrnQbkpOe
q2WiyOFbqJ1cxf6xWvYdxrHuNG9VLUcQ3fRoR9M+VA+REMnUrQs6ZWu0Iya5LnFWv+smDUnGQKpv
2HTGIUu+TiMwlLBBqq/Imebhzt0PW82n+ebu0EfGwRArEF615ucnXMAe7fkByAMXsVo2tTSo89/U
Q7R8XYumwGPVAdfJJAoW+mgOHB81llAXd4SD6gA84NGHp+uv2vMefUi4vvw54k+yMHu4V9pPu0HG
WdJ6oK9g009QnVLVyu3IvlRjtUx2GegHLCsvNlSazG5vJgVzR6NI/cL/jzf4v1H0BdThAdj+P4MN
Pnz99jX5K/Lu3z/xH9id/z9A/21AdMJ2sXgCTPBvmAGwO0t3hA66TmmbKQDCv2EG4n9QgnJ9BLF0
tKhdxwaA9b9hBvTKUPxSv4n7wTHF/xPM4DdsK5JIJqAyE6cRHgXc6G/Y1hQz+GaeeudYdYiqa1qk
gT2mRp6S5btbWfvFyymYsfQMwPhuEYh4P3r6HxTWfIVd+wvS4fEQlmvoVBisFEC6X5EOfR8VUkFw
j4NndSHGQdu4VdyzclwDq/5MOldwzB0YRqQMSy1XCAXtuvGzsQqF8vuJ/PhLF2kYpOSYJ4Ahx4G+
QrisEZ9bJMvpUoCg0Owf/Wg/myUaJ0wqtpGP3I/lwZKMJhNocQ0VBIM+zqXOiJEuKXchgrHw2zZZ
J/BNW5ZLAkc8wMwtxsMKhVQHreFYLO9zrQ6LZC8ccj4Dva8QDs27ZNF2su3bvVBpu1enb86MbXHK
A2yd2j31Jf1uqaUrosjxC6YL3JEulo8GGANnTMdt7ZKyU99h+1QOLIeJC6dnkVgPOPx6q79A4y8r
vH4dycQmgbzs4iE3IJM5t8iMV+v7OLWDuEi/xaVbbJsZ4VhXj4PMXrA7iz64ncPjeybaBVp1MDJE
YuXK/VfGL5XLgEzT4BR6dkHKCBNmM+TjEpQ5y2nQqtt0EP1gmfGN8iR+efzTX07RfwFXGv9tb0K8
NnU2OcGQnf4LuKrpbafVtRoRaPWhFVAH9D0RKfVNOO5Z9Sm1DPUsrBT0nzc8G14rU/uD6NTv6n9q
bzoggXQAQTae4eok/hXhpWfUWZkp3aPmp0mQFVkSAEKPg9JyeZxOwyEuTwGzowI9+tgumAjscri3
WjKVYe+Qk0n/Sa/QlPbsEWjjQCelzPTtH9bqIbr12xlyTA9cKHKAdLMeIPa/iGNlZtOuyTrax8fR
gXAD2NE2sp2A/ujHNHESNK2nwn+zrDE9jm7y0mI1erBLbQas981PYTlPSKtUthMH1YSHE9XPB99P
IIpE6KfCZ2p6j+xygufWGyMW6uweP57A3w+7qsQWIFn15Jx0z23LrpSMDPr8LDC8g/GF7kzmMIrv
vvW4z0CvW1Z65kvNSSt04EGR7jEnNRMKA3ZairnI0R8+YeozQToqxy2VDnt8gq7WY+uEWXuFUUyg
WUILVqTlwsGvvzflR9WYHX2R72BtaehfDC9wYsZ/hbVZwxIHTbzvJlT+XgyvWdmXB5HTQ2lLgUW9
2zHULIFSSnR7437YJNaUhgP0byrYPX6YgEGnBXHmAs+rDjkUqc1H7ESYXk0sZKZBwEVfe4vbihF6
S0EIqj6soxekfg+o09GvM3pyWyiB0zZTpFEY7W4LQyNHiWCq6k+PA2Z51co3tXai9M0N3rl8eYnl
A6aEcqc5gTbibvX4f+IM3aPOhJu7NAgLOE4Rqi0G9lSEckJbWH2kHSGUbWJGg+sNOFwOSsDXJtI3
/IyuJXDRBniKYJiJeepYaw4vrKtRrEJzQMQMnWPQkxhizkEMPfUPAMq/4745XlxyqC2gDujpoMh/
OV6ipCs8ZrF7pPF3raiJC+fH442u6YjFS9rhLMxuMpP8YzQZ70vb+94JphQNUbnulhhnFvH2WKVY
EBDTDot0w1+eTe2rNj1ljcy2Rjf5Oxu5DvUz/3zsuKF/v7gAyrqeYRAaOHm/wT81vxmHVGY8vZ57
YVktb0LdPRrlc2igShE4o7mqGUnQ6/H4pzNv/u3TwZ3qXN/c4SBgFTb/l9CEjmEXrxiYYGH+o1u/
ePLF6HK5yRgabISLDXXnGRd/at4lTb9DKWkJTdnIP6yBoT7m18jDYxjCR6WV/yAG++tjuH6yJp7o
16OVEI9Tl02EgQn4OVGjQMjFaEOabKoMu7/V/InNyX7NnFPj936A0yM9yxyhhn9+L//tmVz2lAXA
0wKR+TsyWJLM2MK1+mMiR33TXlobJRc9JkeuxmKTVVTAVtH9/NdKOaB1UP37ZBq4ylaoE+nRGv3h
Zf2XjW4BGvV0IjMpjvlguf0lPtdppk9jGrVHY1i2g2v8rIrkQ1t5KIJbehCn2NtPNaOe4lPsDD/V
Ss2xj5BNcmwB6616jJGB8r22k0u9QDTvMHNxe/rGozO9n6MyCrocXliLDa3Om//Dev79KrbZZPBA
XPQKhfc7PYOczRCNLscjbkqfDIaV2+6WZUTDeEqe/M742bmEkijGHWDmtWtj/PTPT2D9fZfxBAK4
NXqJMFF+f6MeQ6W4FxGGZsn0JgqyI8wZ8p4o1mNCjh0SbA/u3L2jdnhpGOo6eu0fT8V0kzwPuzIp
3S9aot2w2JLMbNiRjbP87LThJ9Y6/Le9kxN6bVMqvW1cFGGe2UgkxE/VEjOqac05UHyJLer/u9WG
hyvhhPtp9acTZf8NVa7bNurJnCnSDwi7v6mzRvZS4W6ZYw6YYPwje/3zmvTJqSVfrIdi2rQ8HJJX
3L94/Ck3oPrQV8ixLYbgKm38cgtUAoNYYo9pA0hfPBG01aFILUC2FJJ4Gr55cfWWSW/ZoPOIALrK
7YbeKTeZ+FSA0qqFCLwZ/+TYt66zNj+jt8N1r2n3oUg4ziPem3WKrAKrgr7C+mlcVy/853f+d3Q9
60B0tUj9HEDQD67bX84MdJdexpRBdBwddlzUcZV1ueKsk4BLx7xamX1c515AbvuUeWMS/OEBVPXz
a2hjOR60P/DXvq//djtlunTdQYttcD4RHgEMhSr8Nx/pD6aS9N9+1Iadb6Dyk59qOhez62xr1NbG
Ofvm12SIj9Tnn59K/I0KxAEwXBPeA3mpTw34a8BdeysZ3MS1jkuFp2osyirEugfeU/NMQfJlNJFy
LHqrCt0iy442hvMbSBLprrC0eoPhGar6xJSwtdwna23uqI61+zzBws7RDD9w+mjZR2kcesiIPWqZ
cq12JSO3Nu/xcU3sb0Ibb7nKTEbJFy+qg62lygI2TgLdyNbAHIlrzONihBBRbRCwWt1uJGXsF5Ce
MCGdFdp55EVXiXfaKTKwGkf8IentH5pEES2y+N1avL7hjqzwrrRLI8QbUIvJ3hdsv30xr+GChGa5
GGimQGXd+3zprb76r1lqvoeCu+wcJbBmrdhkrMV8TDRZ7PVOT7cFUgF9ZR1w0ta2AvukIK38s+Gy
fdEBQL/Ed77/8wv7e5bAJkbMl81sQ878fRtDwc9Ws5QO4iwSYSmHmJVhYEmNGb8s0QvlLxLbQ/PB
c1EZ++ePNv6+g2El2Bb3jU95wMf/ulcqb22kzKihUp9RXtEdJkOhWtZ+3E45Zu66ifdArzLwGZRB
7+VoUxhvUmhodCyfZgNLFoM89g/3yd8LfgiqZAssioFIrPdbUYWLsSPWyQYPaDSIUjjrm51gVlbD
t0JoZO9q8btIy+M/LYb6tb8eZwcHIlcgWw/Z0Xnw8P8ST9Ccbdo+yqyjPlb6bom958EiT16FfJGD
WDjHl1SAKlLPYUTaHtJ4FWoicfa2pfd/WIO/vxq6Lr5lsAIumhOe+O0YZ+00JR0h+ehljN1FbGPz
AJpGW6BMy4nI3Fn63m/d7+pxooJ3lPsT1qOVjYQvI1PdkXRQm+c/7Bj790VCMNsxDG56kHDgWn/b
MUs5LrlbT/WRgIb06JR/IhhcTLN8o+XQobCMO3s57du1fkvr9KtRjNe2qt5Hcf6VqfXyh1Uy7Yfc
9S9vjTfmwbSBWqM2jPjtgdCPdIah9fKjNPxsTzn4lax33rpz5tAi8oaT1ucfRP+hayTZ0GKWYaML
Cpz4auGg96rrR38VX5cOGJ6VBlGs/9DR893KPC+D1nDHveH88IiR05rqL91riqEtSVV5c4B3BB4S
lmuVAkCb29BO/c06a6jN+pjxWn11Hk1miUM8l6gQAk9tkPXUlRaDk/hhO3zqhZFfOjgCjgOsvZfj
LjNmlJ8wpkZUEWU9q3mnmdWnEXbcbi7tq/oLxdIj8ImodrMbfpvfey3Gj8ZwP45G+4oamrunnePD
KAtjHZP0wq1eYg0pmE7DMnUgfGZptnfrIjsPi/WSlku78dEAw2p5xvQtT0TgOOlr5GLTuxbOZ1cU
T6ls38UOOhGWuU1nTC7XPoMfuYQ488I31NGBy6s+rLMiDnIaDJu0gDHkAR7F/T36IoYJChLxM1Xu
Sfm6bNH4fJdE5WusSQzIa33nOnmG8ono79mM1K5nfyXPQ8JMQu8BcBt0vf5dVub31mIesGSJHYAn
eiKNrzauPt18fJDBE7d3hC4l/fz0Zzf1MYqFyIRpeEKtRRIaANb7pTICt+1PnQ05IAGhMMpuOPk1
Woa9Z2mbVjbYdkFUtwRj+klACcaRFF0RVLjNdviheADpanxCqWBfJSYKPvMCEMXHUch4SpEK3HY5
nTYzlzsQvJ8AXoP27dP3eGK2G7Md3w2pEx+weIWHmkTIeQ9YSuN4lNZdC/oRtSXf0kKzRXmzKFG+
bKb1cyOaj/pQYr7rSAzZffkhN5KTD4wlxHZ5PhtrezCa4q2daNGiCVVSDhfYn3jb3kwZp1jZZ65N
zMTqztxMHt6cyNvhr52rVk2Ese6KsfSQ6Uy2rqWVguD1MNAecSWmAJuOI+XZ3Ir0tibDB11n908r
0pBaQ/ex7VJE2ZJ9UTuI9Q4GBkZNb53lNcVY7ljI+i4jlKX7qgnWmUblbBqvJZqlVpF+0KZK2xkV
AM/acncosSdASXjVxRo9Y8C6a+bOCaK2/YAn7DfkMwJjyrC55GzIVZwGC3DMsowf28bQtxq2yiRW
yxGsZAx7KD6T/qnNAGO44DALp0VHT4/PbYc3VZz699iRH7G4fksWcW+dWJ7yxZy3MIcLtJqZx9fZ
gpPt45mmr2murVsDYdSTLOuLVkBXRYdStC7cJ6wqvfY0zKI6+AgBWyuq3U6lbfqxAbDEZgFf1VKT
zH3/YRY6uy42nu0apShu2uuEdpOWe23Q+e10LJyuDmyjWMO+RFOzX9ZAaIAN12wiV4mGDxTtHyfX
xsT5C4AWDRtIAXTGWvGcj1BWprBPg9oWF6Oaty2D113MBK/+kn2pBn6DVnXfhrSa6DEtz36UstMb
E8/PEbR0X63lZvWtp6ayii0AXpxrW3eHuul8rKQ4NciCY+I2XPrW8PZdqX/wFMyqUdrfpkttV5So
o2r4/ki4Tj0CQZWjOzuIG9/Ttnc3wm7oGxVdHswNcEMn+TRXq7PVuPsOPZm59PAO62Z0R1Pzgyhz
KORY8q19xCfO3gw6MD90w2KfDB/dkRmL5l2Kud2adE9u1ua7hXQ4mHFayR1w79ggP9bL6L02zPSq
RvLIRxTI83cps1zsHQDy+RmigoPl7zAexiKTrBjm9KlO+VxLw5xbny7TMK8bcxru0egu4UgzeWvF
w7GtgQw0ZXN2vRQ5TxzMABa8b0CeEjKw8uvq5SkxfEJ7/UFR3HSRAyZHtwoVHXpmZugNPZrz+bdy
ct/5DTZOU8XEQVYabGCLEUXdpgHVKLBH0wGPWN5dFMdxO8qVDXeoRT4V3PiuHjOeGQHh3UyRObTW
EMCkx4QNTjgj8Rp97e1gIHNbeXHw6Psui/WWuPobwfM05s059XK2Lf8DAUkMxJw2vkAxAaCS0Wlr
EKDKWzMPWlI+A5jnYZid60hDDUEkSmohEKnW/ZTZqfNTqy3aDO0aRBquwDEmgXPMdMbhbaRjhfuW
zniiBi9hpRwfVSYLAbgio22wm0Xzvo7MMIonfAvzeqWLSaRD2gb4/ehTcBfEsokq3e4GKlCdLiwd
/QWZXhsVv9Bu3PdO78aBvhYbhp8objdfm5omDspRJbtSVqFvSroRxYodYj8GVjPIjXCI+rISYYHG
70X3iq/0m4+L7bwxqaYwGvVl4wiaB4+lS8DozfOs47m4L2u0nEurfJbZMm8TGo7oOlNprOVCa7jS
N3abJEE9YxowkHFubEzCgwyRGhvIfdm1kIvQi363SO/VdRAcynFasehZy94O2zGpAs/WuqDSouNU
j/1elxj9+jRXl8l7TuqoOfjpsp/nmuquSxAfN9ryXE8cwGJ1TRKzGpPL5Nb12vw+WjN3P+VzRVy1
zkWlPqVhgmRy8nAvdqKTmX2cFuvWwG48aKkWth6K89E0tTv81xGbpxvsskJbXUnDVR2GdGqIJrKI
jqaPGrr2lhalu6F1Ph87e/EQVPJ/0q9f2PI6HMTo5GvruFmjwdsA6ihxJxhe9M5/CwpJdp2qHZBR
G3saUvCPwYPH7iJ/PMRNCp4ttfmglAuzdGgdOYVNadinXVhk95YklWQ3OkwQCFHbDiqzek8Tnp2K
MN42KuLdmveSHmf17C6euUd0B0/FGgLj450yxcuOUCzAh0NDbX7ESXbI7NUOhf4ai+7zRNqVCBuP
B93Ex5EdNljjJ6/hip0TuZ0N3wsjn1phyOUxdbFO08aRoaHt03+I3G8ryvTu0iEU2qSnxY+6vcUF
EDVavoc0ltnTgAs26XyR0C5JZuPH1MOPiHVk+Zto3c1e87FsHG9jJfMuF3m5nTX80/1vRal3+3QF
oKoR/9N1OPcdkhfFwlRUKCguZhmp8WMRrxgVoa8fo2zfkxe2og6HpXCJL3WxQxXs0viTEaBnmR3T
FkvOydTxGcRQdS7QMx7qwzgy/0zq4gcCK9d5EN+MEn18t4i+cq6K7mwgve/Fu2rqf4wjizlIIzQy
VCeWyudgQqNkG79IgTq1NuwcdSwwJveZRHRvpgth1MNEp6oOa+mxFUZKcjMnKo/VGtRIItRpfdep
shCFpHXoRv6PcUUpe3VKjBlcMHi2TTKNG/qmgXsfFkbOcXRJP2CkoSjI39rZ9cJeY+6CHS/KDw7p
xkIGjlqyglfSK2idH4Ymum2XOR7D1XT3mMDg6xQINNk2S09jK+emayFvRe6UhY9/r7UAfPWx7/bR
6ocY9j4vvQFgTG/EKR4j/nyMKFeEU8mOjLXztPgwSQa0zdofenQG05aHMHEeCIW7d4zePBUlkvdx
zxTOSn9w0S98kLiTi8WYg7i4o8/u96ZYb6Ugw9Ak32jQp5fFpstadTrd3rg3Nw5+wulErfw4AEPs
fR4dZB9zj6+mWn0NDVRkYeLsYLnYpttVWC5Ul1PNJjatqdyU6fJiFmgISutNEVg4bU6MeQDCH1Ug
YdtHrVbe2hHr8sSeQ1hPpHY68oZ1YwSpbrewbzUcEjucTumdndwyJ9wXpR8u7WBhFX7xbeYsjoVD
ZdvNO1fri90YL87WwLkCO63+XmOu4yVi2w4cL0LT26NzZFjxa29kYGO6Zj/ZiA+nMcEotdF3zfpL
is4k6ck2QnF9mzjuyI1vkKrGczjX9YWD7oemj+Oi9Kt67xfZF36rzcDPeO56kKmlJ0AVeCHhP4JZ
sbGZkAX9hG2tq0G/QN8QRcUmDoDdrzsdMxcigE+7m3u8xogHRc+0DlLM0vW2aI7WNBbnwaWJoKJX
ZqbxDkll9KZ7QL2L7LcRHR4OAajmUhu+CwQk96kJ6JXlFLu2x4kl4lwokvums/Wv/RLVu1UC6SKe
H10bfXOvstAaUx4XkjGkm5btMe7SXRrlMfjhlqBCeyJM7CLeThmWkHHRGq9udTOzFuMVV3N3jobx
6OOCTR2OIKc7D2rUaVatWy6+Sf+ydPg0DX8JDxuGTbM61g0PDuvWGQUmlZnf7MylsHYQN9xtWeIU
B2xg2ndtom20vqtC29G3+lLI45ii7a+bWOPqU4r46IChZOI6T0tkYF/vl1SmZcc0w+vOcZl9bup6
hrCE74VvxdYm1wbzfVTYqPzHVYtPc26cTKFvBm0S+xVw7SGe23mbTe13bShyHNF7kta8eqrLkraA
3j33tTVjJ4A4KGptOCwgER/2Rfakl/Ipm0R0cjCkcXKlGYBxqoZP/ADykWE9BcCslWLvYYNTCalx
zTokH2QPuNDjHhKBumbKv+PmHhGjQi2+t5x3SBsxwEU+fC3TZygqyNgOURtEJXagUZS91lyFQ7N4
x9Wpjc0gZbJDeA0wTdHtbcOqt1o/fXJm8LF1Q1fOSZaLyTf1kU1KphqVq3yEQmsZITMuFd7r+Sjn
Nb1F/4u8M1mOG9my7b+8OcrQORwYvEn0DftOoiYwiiLRt47+62t53FtmN6l8SqvxG6QyU6LIiADg
fvycvddu8v0It/8umvOSeTyVGLzT57JwD6Hf76di+h4OMOBTvX9kdV+uuBdxAHK77hs3VS88omRx
Dtz6hTIoaKrlamikwtino62djFQiPeQdh+tymdJdGNuoVueKo4ws1wF5Dyi9m5N/bOkikzRDJZ1a
S/IIOB7Kq9v4ZyeMQeAyaclD9PXhixV5A51hEp8Xq6oI1e5ACXTlTVNMe79xxn1vyWLlczAHAcyz
NG8SV4XnkOMZbHRzYzN3P7mOV6/H3I5AFpMSi9v6PnaPSo7iEJrLQHZMnTzPhdiRPvQ+oSW+aVOo
rFNTP1SVf1+icj4UdkZ6TQvMNenKgL0PJlFVjOVDMTT7vgq8XVlTdAStLhaCZbdwQjXBzq4Mi2RH
KdceS1ykaghk7ouVmd9t/y0ulus6jUI4k8CNqpjNou+YSkHmJZcQKGFa5pxq3RarSbWzUwAiU8f3
JuXhHBcCu1sjrmOXDc8ujXKdhW6M1Gi6UgnvhSMeT5msslNrF7e2Uz5M1phQ2aYBHNVml04eZpaP
Jty3RsRNlJTl1jf5Lj0AZVmxRQyRgPA+AwNtXbW59HQns2dAMUKOJK+AxMd4l03oPTjDrsuUKGMe
12aXJBtT4vbxsgZSudE1yPwVAw4GyUuLwainmtlAh6XGoenFXIgZldUZOwKWdhelUpazAxBW9dxq
dVPHkkvQOSyqUl4LZdCo4OFZJ3n4OXtsA5G30NUc5VvbBhrum++Jpve3gwzXtmgJle5hu7Q5xXqE
pmkDRBGjdzWgHgneGsfP9iqzbsPSfe/R/q9J2riKiT6wTOi3DczeOOaWH+yyoyRQL1GYltvayqx1
0lxZhYiPbrOQHqEWwGYz23pJSaCGFFrULDHv0p7Gpk9Oc3Zm4lNumrKUmAfGbTL01B36zwWtlV2z
oLTtCrRVTgVCxkIg7zCeo41Lm58PISrfwqjbZzPKDp9qZdNVQq31Q3KptidG+SsKkfuLsO0iphq4
Zk5iPyU+77yHDLMRWu3Vu8mviwTOcVTDZseBhBZykWTPYUT9ObiwiTMvXisjidfk0+yNOiEosCLR
ppVw8RSWaIMIHOFn/fryIkWSkitNeRkUy3PeUE7RtH6PJTM2c4iMix+OlhtepMgpn9uuo8pxCvAe
kn0wM35GLnTJvjIeFt+60ezdg93hyzKz8yJR2DS2/S2MGjKqWsT3SeaU966S2zGn4V7kRIQ7kM04
2NE8EFo5QKMnk4w2L0IY0Al0HIfbrGFpLGLU/iEm/3VVIta5lAdW2lGA9ctnhdSAo2O7cwv2i3FI
jZ2B70l4526e3FudeLkSYUtXXfkHF3nhzqYLtukm8UZGAaCWet6a6S696TzD3CStess4HWyF4XOr
QJvZg/QjWxCHwq423OzMzUJ3vO7Udowz5+SM9Y3nM/vyUwb0Xd6sIlUlRz07zCNKbC1TMSLLWWOX
ei3Qqr0KO7iTlOG7oKIhU4TlsLKQ4RxUFBgnMuYQAU3xAU37hwzbYdOMHGajzH+v8F7uMJnpDs+V
4dsgsPWnaEaqOKtyWU8ljVaZVwcv1ZLAMKcvpKVrPrBvTIaUBe3wSqXNgW/sQ5ZMtZlb/yTrMrk2
rbpBpWEOhLY5636qItD54VM3GhOkFXvlpD7+UK2jyUtqt6nBOdGRY123CtkJk5tSi7mW0ePylbjn
apKjnRdCVljDp2hCXIaTmTg+zgwIzIJyfsSoiIaPQZhhzuckSgo+IKJjaHj5tvP9om90aPfvwK8C
kRIuzyYaS4Z1qMpsGNTMbVYhwlIIpznFOfcbCT/xNqJHpf/xG26noDMI+BKY4QrwhTXn721hZbsl
rOpNbyLEysrhMTbjY51y2gj0pHIgN7zlELp7qscp3xsla75+AgJs/du2Qd6laJZU3DJTZBzS6dNY
5m4bFtylgSy15/6RBIxok4Qo3Mwmeu6bOxn6HyGZENQSqDlHEpGmUnbrYKQPScN35bfkw+gHee7d
p8Nbb86oEF7bfn5fcuvBS53PzmcuCj/hLQ2b4+WjjjKRbix1L2vv0eidDUCxa8rYR3ci5V5EaPfD
PthfBkxqfLabKt1CnF8xnBvWU8s41ydvj6fm1+UaBRICSSKnY5fgxfWyaWdErL3KV5uhAvHOO8DK
SCSqsv3z6PUbV2TJMUAa5sdZwUSCqe7ipwPJLMP95f+ysvXX49DyO/SqnJGpp0ws4wiA+g5V2n3f
5wV5J7zELrtJAoPDL8iLIzbd4KkbQAOQwmtIKJIKvT5o/XHZ9CUbmp2k/sYoOgxHAEAVBI9ChuGJ
Qj0mR4y4+xHtsqAs2PhlNq+JBUVnV80K13C1othprgfSR8IYJYd+Musl5Zpjle4mD5ZtDDoaV9vA
Jq3DNPODM3F3xCVOX5p58cbq6zc641vP78stzRG4mH2MzSAZvK0VWgdUJ4Qh+RWaq8FdVTaN/LmA
V1oBcbc4JCby2XIrXkjC9pD23nd7tF4ZfrGwpTdRTuehikLQEC3fE2uI1mDafbg2KvawaiKLsKH/
YDjOt7hgXsi/K68jj72R3yz0uBtmVfWmquurItc5Kdrliv6yQFaysg232AaTTT+5DdhCx2Od0beV
mH8rSbeTSX0SBAPmxLRgohNjYKhQCsRVfKT94OTERHQ+cyc+az9xdsy8jyJHNVK7TY0SemfkC19u
UebST4ULhHRwMswr0ZX02Iej6/f+vmXvdnsP0HvOPAMuJsKD7xMt1N2MT3nlWRMxqHQmzjWYojHU
Rsl507h4WmLc/cKv510X4ZaXqKovfwORjInCgYlHY3xP7e6+sZlYZ7r5BAJ+lUgEm6HFJl11BZM9
RUpmQTbjZfP2tdhbLQgJ2Q69Ct3CRaR50fOGilypoK8enRDRsckN7FKbnsIYwFO14Edm8r4186Bb
zWg11yLvHvwq7Q8XbSUwi5gGmLy2Jv2J6TuXJYxzpFfcujUeQgfaWmcjCFUTJ7GL1poCCvGgVcbr
oo4O0+XusGmMmXnYQsvvqJOpHAoMyTAXaCzT0Yaoq5u0iA4nI2+2pn3XWwn9jJaCTapi3y80pETo
oyl1nJ9dyd0nUkaZQQSmghIvsoNNg32a1I7h3lLzK0gQvciO5I/GQ78y0h46YE2SEGsyREsSRO1p
2E4I1Q9+2POMtfQkQGGUoqLKa0KGm1W4y5x0ZwladHkue9rl3ETCMLaig+LKfIOW7KDb0ZPCkWij
x5MkH2rJMo0qdCE/3cLzdheFyaQQvOcOgRiB5HisjLJeA097nwvmvPYCkjYrUDlX9fhOy4nOUd3O
zNG2SoubI8tv9mxZ3Abysxi4KQSKovUYU4iHLctzoPhQB8yAuynpCAL2Q7pSFjVLSxRkH3uUHuP2
opIaFer4LCS3L+BpXlzarAvNy2HsgREt5V3UOz4DMvneBQC2G4ah7aw+jMH31yWO35OT99dK1g/B
4iU3tVLs5xZOgnT5ZkQJ6Z41kFpPDGg50+6+ttB3Fc38kipbbvu2+Q5+Y97SayjWTV3unAlR9+V5
LvFI7TIjOUEiezNTe03zmM7I0pjrnrwXcGft9QLtvZXWQRWDsbIy2pHwxx+WuN1abgpw2XyKOi33
0IuERF+47oPmCeURRgHbJnQYngLL57veWkyE4btKDh9GZ18lLUWBM9HAwLmZRAbEMP0taKdw75yl
wlWo8nmX1siHEiPpzgAY8Hrl9pmLSgmABnqHTf/NlXoyambw/WFGZGq+HjLuSq/1I1wTjXHlLOFB
orS3VJr8nPz7rLct+Crc87VOJ+iT8YFuMv0zphKiWd5HE0V4pOXArjxJntJVQfAFiWslDOPkbcoc
JsfzRMva4QrqfqOLFGbD9hBxnPaAV4y3QRUwHBmTfReHP5VNVxGUQXhC4r9XiwoOQpiwKgtK4Zq7
vEajQJpu9Dr4iuPdiFNBNOWhnJ18uxTSpkG2PMCzeGXqDERSy+6Gji24S91HsxQ3iyV1TmHziQxo
3lzWj94zrtA6rTrLvtaybr6exoRq7sqhO1ht+PNiEakb79NJWHecjDa8G0wbCw06nCmGWVH20SwF
iJkAPbocxk+eBvZK9X1uck4iJTX2dsFgfnnzl4+B2z7fhj49LoI8hWnTiOiFceyWJ6snFjEsI0HG
FD3C+BDnk3Uv02IvhpwpYiz8sz2bpzZeUJC5xv7izSCGud6TwVFC/yu5dWizdd424+490DCi61ai
MjSGJYAsik67mfyNPSrvEJNtdZrHzNyAP86Q+ZtYXsPkcUjm8NGZf+TBbB8RWh1l7MWEde+dJjjF
VkIOhfaHALAvaH7nu1a7MpZpNs76E7yo9PBIgPsY5yPsbo6mtSEJpiX/tOxOhWRVztL23EIE21T5
+GLmwxW3KV59w0Kllj9aLP2Xw5l3KSkBE7m1PF/K9iprqab0+hzrms+wuue6IxUlnW8vukq8l9Gm
UWR/zRPBbU6v5GpsQ+5N9wUtaIcbP3iS+Hdzs3rtDJiVxehgIAyEpICKzXWrOvygAKbF4L/2Ztme
3TGnL9saRwwH8gAeHB+1T5bvEDMRzxUlDXBvVsofY4dg9/IC3By+dOSAK+ws8rVpZrU7z8T+q7s+
l2PXYruPXWHetEV0P4jFIFFUoGl50tMoiorlWRnWHqbLneqX98IvN9PMNxe64hnwE60uYjImt+/5
gn0W+X1Hg4e7jpUBwdP3rEs9juVtQXzUZsh8cISNbyFIU2+hnG6m1NrTE6BWI3qHXLcXWlvrJEKH
SqFPZUE6CCTBI3CQe1eS31c3idozTurWRet8ZC2Lr6Nym+62WvvhUB/tfCaZO370557c3ATaB1Mz
j8Ln0yb0zGlHvFqDfQqnnOl8rY49KnZMyMnsGydaqjlBiZHxWEjZ7v2e00lpGGc2nOtp8vonUX7M
3uRuaHjX+xr+hajjHm45kd5BHEI2I5mZTjrHRpeXGRdu/xSnHY9XSuKmN6l9EU9Piyq8g1sy3CJV
53FQPF6yzJ2jl9TfozbkiOE4yXYwPWp1OCnJVBJOlnF8Kgp7Z2SF88AptNnMGZcyQRC0K6KtPbGr
eo2qIZV16UbMJBEGwsqvaibWG461UKtBj4AVhNNYC9SfLSz3yo+fYctsghta0wae23Je52hIape9
drJ8sZaTQiscRCdN4rHNENhMnO5Q0Tgk2NZ0JNEXkDzrYp1hHUgQnuztcey4TIg3ew9Mf+frCHCH
sRdbJFIiD02IvZU2XaF88Jtt3TI7k9AqSYr1PyDh+PeBTT0R7GPbmb8jW3hJ5+y5dZFBu/HY3eGN
faPDth2Flz9Sv30v3G7d95X1XBnx22yVT2leE1bne7dDN5yJXCF9pCm+l62A+VU/Eem97LhlKKiz
6sNcUDC1VJ0MMjgphErsHd4F5eMyrSyRnuw+/9mM9b4p4ZvT/YFjFObWahK7FLJA6b95E51wCwUa
Fz3mm/b52RvfDWn/VJiUQEWhODLNRgPbVoHX/ZiN9FtcN2tfJPCNwl/Te1w/eVYFm56TN5LtbdA5
7zM2fGuBOZK2eB773I5RnSGk/eU6c7GF2iA3KqSVgAiaxOIEzAF0R8Thyy43fgkDNsZFI4BK+Eh4
9a0tk57Aav/9cpZvKiRipah/+AE9n8KhRHJwkAQR0TVt2q0vvp9Lm0pP5d2Yutvjod+Qxws3Y3n6
1yzWNKjSOzZDKuVNGWGzUGg6EY+4706FFxNhPwpg27+P4Sm9zLE3wLYRt76tY0l0ByPJB+KYllvV
IhyOZzShHiNoNbbwbVBALn13F/uKuDSrAM/FcBL61x0UoOpIXMLJMqk/Uy2VdEyODmz2Gw+la0Nf
fo39ibq1qD5plBaH1K9+ljJ8IAb4LtBlDkPucWVNqCL0Go2QYNm0XvdrYaKaLkt+I0PakX6nZW8k
Xs0xbwbqtbdXE+voZNWHXE4H1yVYdk67d1O62LliBlEG+V2FZB6MdAzRmFq5nZPtQPlgsBi3wv9Q
TYI4fxgfBW9wwwj8VomUqU9FtkAU8flYLC41IxuiZ/F+OAO6xlgF42pGsr11LcJrgzK7kS1SsEZ1
IRiPbqNoN+xpAn/my5PrY/rrFwx0xYy+1wkGyUiheus61R1Iu1sBP6s20GorQoNxwfTSqLdkbaFj
p6XsqmRhL+6/0ZOdd7nNKQqASRMWH2EuAiofc9ogI9w5TQzrPx7u0pDvgT+Y4g6SjpWjmUXtzRLf
zpzxWAcQmaREPAY/kV3fUoEUTGpYUBaSfOArO1Fbbcs8QBeJKZFtyd62jAS2XfuSTht3RLjeE/HL
KoRDOEc5aDV0TJzF4QFghzAjbHaFscg1X8rqwBqx8ZX5NNfRT0kgwy7xr8M2HejKckj1W7WrGpO1
p/Xfs3ozRqO36mL7pWfZW7mkLKHyrOgbQh4ZuaKZETASs/rb3Enfh8astmHFbxRztjPQOKPNTbbN
YPyKY47vpe2SSeHus6je21PwKLV6BIcK+UBQ2ex8kwgezV5Vj2ND28guzg3t0HXq+vkmKvOtq8Vp
EzdTZ1Pg5m3/4FpZuMlYTFf5SOUakPW4Khrg5m27I4bdLwdsnKO8EXbqr9OEz2XrzUuNhUUE674J
foipu6oDP9/ZbVhxvlzCHTQ8xi6NtQ1NZ9rMQHLNptxWefZYC9gnHsoCwwyIr/CflVTTRtkU/IUA
hOUTbKC8T78S8vxn+bH3JQuNRAUfyzuJMtrfgDddi+n/U6M9kp4OAWg42hGyfGN5MEPO8Uw910Zt
WGs8nZgJ8sakt9DNKIf2iY/8H+H+r0Kiypt7RSUkod30JkNYJA+sUlcEdDOjZz2VI3LqwflJtkm+
yQVpaIGSe1swedSDmYtxzzbLem+2vbWyYmvaVpHUMMcF2eCoDmyMwSkCkZZxPsEMUYuzN083FMcT
EiDaAnTJDZSpUPXp7rNSRFYTgS/ucSsjXiro2OyDimNVnU8fIdbtXVbz5QynGIjqX2JlMrnqUddO
k0RsC9zw8ktX4FbPwwJEvh+L0+WXHHv52gp/mNE/+9XsrzJwYQmThVNYnsC25n25Dl2IHIXh+nIc
4ENv0kAaRz1jqZPsu8O8M/aTTYF0YrtoO37f83B3qbgrLTAVPsLsghyfi9inHMPPrifSLJsu3ckw
td5LQRu5LDG6/vnmueTS/EUqrl+0EOwwVH8e0IW/3jxdn7Vxr7wFUFR3p5pxl9K0xSW2PNIGfcsy
5vuzXf3MUoMAZkROmWDmZUUngb7XiExGIKjd9Agw7NNmPRUpR5Zc0dQfT0Qx2MBS6CFMxMmVTnLp
Wg9LVm6jvD8MZvluUdwb85gchRJUrY13Z3n88Z/fIxjV368MmDUB/MEycX1+dcJJuFu5sMVyRE+A
K7+gwZ4WZzOtfuZ9LVd2kn2QneoSQC8N54dlWOwxmXcd5YZaBXWPvtwEK1o+hmhIPRHdzORuTjMl
gD9WSF7i8hCR+JUaDkctG85lcneZu2UL/cPB+tl1OrCbJDiVoV9se+ICOHMNHBsSx2Mc0Hy0Jedf
1Zv3WaNOnnlOUJOTUmPhb2DRri16HBTsshyv62g8+F16nVc3be8Biw55FFLnqi13sq42tUecaFt7
t7FNClTavJlhukdW+uI67alxnDcjBAM7odW86FiilhdSDPJ1NMwtU9D3bqHBiBPkLnK7/eQfSFIm
6Xs3GcluycfzUhTfQOpG3r0MoucwCE75+DyllBjktzGSnKYfm6CzN17m3yrp1ig1xndK9kMUlIBq
yUesylsvpzMrF3m4rFOXBSSMomxd3PbTeM4CbrC+megk9Uwq6I/d5DlZldEi3ifAju4ybFgMGf2G
K6S+h6geXi2DePmgF7et8s/xwOgCGHpdsPiREI84vq2RayC+iGWy47DOGAjUJyP+LZxPnF6BZolS
xmgORNEtn4v7SlP4akg4GC75fIhMy1v39bANMBbuikHcqtp78BHRnkstKEAD+h4kmVx3koPWQNUj
8BFs0zxmppWiWotbssMHUmD7sdzZZcMpTLND/iWKm2BPFvi1kKNLcPVlhLh4IuzCo0801OgzdBvJ
6niwyoIOekW8USvq70HboRQajr4/7oc2VPRA5oNVmW+ox7ui+fHnZ+i3PYZFjda0NC3hO2BZvtj6
YpTe+VwN5tH0p1fpj4feT/dWueDvtzciAp7x55/3mwFM/zyeWdwrDu5f/8uylBatxXxPmaSYeNfC
H15Dl0zU2tvOPXpb5mIc3YqQHtOff6z4ze/Ez3VZvzFlWzhn5RebVdAEwbzQyTvag9g6U/5qaU2Y
lRgmz6uxcaLIpFcJJp4gUTwOu1Tk6zJufgqjRtMgr4jrJZxZWE89Bd7MnHPdeQNPrsz37cRZf2Ao
tRrIoKGyhVcZZv6a8IAduo5bxJ5YS7vkdsw9MquLAYFwfJeOhCy3Yb6lo8w5friOXHFaentL3uVV
IyHa5fJbahjf2D2bqD2Q7X3ocuOpiJYtoGaaW0O5cZR6TeD9zjWtKwq9P39ov9uyvnxoXy5W7vfm
YLaueSzq9oeM61s7oRE50cY26xYmFDm4OBrJZ7auzCLdNg6CTMdL9HFrfgbCv5Zmf/0Pr+lvLiSZ
b56Urk2WsPwa/gbDojZSMS6YOeOI1uLWq/BX9LSyuJffsvUs24/Mx72+kIw7JwYoNETputX75xfy
uwsbo7/jwAlyScJ0f4vpG50hymFdLUezRbddMfIgTTLmqA/ocOJIt57pEhi5vC27/ns1kg8c3sRL
iKSi4rBh2nT56vYVVE7jdy8NzFR6BzeRNHDDJBYwjl8DambupevRp4OhJgi09O5vAobmKmmY3iAr
HpJlq0/w0WCQeRaVhz+/R/s397V+j5ivXbhMgefJLzyDohIu1he5HHtvem3t9ml04CDhLSPU57WN
/Ntkih4yH+SHATSxCc5jmp542W4x7+tQbPPAJnxIcpyMspMXubc8E/9QJfu/WYB5jQgEfJzALCze
1xqgqXrloIFZjrnZPjgdi5d/6Ka4WWNL/8xdhPN2Bo/INl9j2f2YTPFUD1iAprtJaEXLEkMzSlG1
0JJxKqbn9FVoIPgn/MMY59GRqoxDNv70TyB194ggSe0BWG+1Dw1UPKYR6XpxlvPgqB/5RNPeD0+1
LB7wtLGfM+wIr/WmGWTseQTerSzFS7OzHguT+gHxgzGACLTv4ruDpW6cdZSdQYdwadWPhen3NJYn
VtOc1l+1NafpncwgJnOtRINWXE3N8C3209sJf8jgufiFRz3mK+2nLmweDEGiiJbChBP3ozPWnLMY
rIaeiS4WezbyfR4hN3iY+2q+Inlvb5qM3TjV9Q3j/6iMb3Ub1vMaa4+8hjakv3EK9evPd9nfbEFS
OI7tmli4dczXXytVH0G7EYWZeQyFIbbJ5H6fpvFxob1VB+1jyNj7zz/vd5gSd4y00UBb2tsZfPW+
dg0bgSgi86is+Rt/fAts5UeSAMhr8e8XY8/RyQJJCFaC/fep/4dl9W+2QGRzxGWZgsXDMfXn8R/H
utZrCPjM3fkYsloWJJBoUEvrL+eIxJc8cb/VYa3Fr//woFj6c/xyIuCHAg/jSdGQlC9bfWunYCmn
YD4SVybLZMScUD/EzBPKot7Cht51FEAau6qH0jo7mwjJb3/+6P/urfsWB1oPvhkO7C/riQOaLxrm
mMW7Z44KOGEDtGVld6TdIx6n+LNBaC8oLf/8Y62/2zR8JlMaL+dZ/MdfP3IaY8ZM12c5TiolQSZ8
dTJdvi7fXNPcmU12aAyugWeVx2Xelr5zhORwTmLzny7B372OAIQD9QcbR/C1CrGSxp+NBufN4g9s
/HLnZMV9SmrPMF3h/N36Qbe1USoXAdSe+B7cNCN7b/MPn8bfrOq+ZL0EqcHWJb5CE6y07vp2LC34
WNTA0fdy6REzxPvJpjEceVt7TvYAVh7EdPyHn/w37x+SH/YELPiox3WO73/e+o5Vk37Q+1SbklzI
KYAiS0511D4lWJPG0nth/qwLfvU6GKY2OoyAdm0GHvzuP7yU34+OtmnyCEoqCc8Bzf/XlxIQToDS
dLSOncC3QYAHlcXjjspzpkeKE4CO3AFgwD5flhfdLilLWqhxkVwjbifbbjJIHNBpCt285hv9ExXg
EpL+14fVNi1wRoEdOAKB95dFwhFd0/dNZB0zu2JEUWHqIi1r6Xs0BhYzU1xKel60iiSannjJP9qc
P598+/ywbob4o7TFOapGYnswQQO/3USzQvWXDddMSGoQB26x+/Mnav++vtgmLQds6SxuYAW+PGQ5
2gin8/zliGeWLbTu3q2G54l0LMZpn74Z7vzeQPucbudMvCtRFavuUNvzQ1w428HPH2ICP3o0Gk7i
EBfuEeHjvS1e/q/04P9Vdvb/x2Gh3Ej/b37n3Vv8Vkb/CfC0TJsGi+Bv/U9UqPNfIIcCUDQ2a4cT
gCD4N8PTtIgKNWk7aa6EdYE4/Jvh6f4XbXz2PBgP0AP5Cp57VfVd/H//j/1flM5M4zXzzCY42vtf
RYUy7f6yxcBk0gc8vNmQch0gXF92uRThiRlbloIzMBylLI+ebzwltAuQii2HOhdPWH/s27mZHwwP
nrksPXZ5Zl7CI7itaLtDOZXJeunrwzR6910aIBet4m0xDdO6N50TQ3p3ZRpC7dDsMHKHNC5F98Md
zXpdz8EHlQwg9P65foxoLWFHyn5gw1zWvmm9ALy6g1+UrnBwsv+p8LXqmZUEi3G3VMZ1b+b7Kh8O
3ugSkBEzny4LhLm5mK78AGhXiQgL40bRj3fWFO7trmFJMIjns+RD+hhm5TsoXGK4phgLlYnWbGof
xwX7toVbh+02eXCX+dpykpumLood9gjkEfZn0SYHK0L1jVi1BUZdmSiMbjsVPFXuJBlNJtFhsRXI
H+25CREUlEZyY/dkSUv0r0xa+/vGhwVRcvwp/TzDZoRiJAk/5EReIgqKkF6UDbPUJBEkwm95U6CI
ayUVsVvHv+rhrsLmnhpSPCMj/OWX9vUgjPGgakyyQWh3O6kQ4evhutMi1pozFJ1D5gCWt9NNmYXL
oVKWfZyn9DG1LeJKLr8MA9PdgDzpjtPTyfYmDOM96TlKk60uf4HWF6N31wlPGcrFBZvEufY7CHWg
NFqrC3bhaL4V7qld+MU06sPQo3nHDYYcU3AbJIq8FXAY7Rrqj7OvPUamozllR2Dx79AwnZ3ImleZ
tVd+7yR7M/ZolTrFOc8bwD0+4RlWfBTjZB46gxH+jETthOYZaVNhnyxsSRDZ0+w4mwHX2IF2ZakQ
Xewybuwi7MkywQXmZWraV9weWeibHDJnl4BweyGEBBLFGNKVRIUmN3Ng7wossy9tJqg24TzLOKXx
0aD4juI8IjWhvzPJpDizGgiCSWYNxIzvMF9/A79m7yalPnP/R7OE4U0LGPxKVfskNLhRGKDOcUu3
uCaHpC5Na5thK2DwRZuMiTGGlijyN+S2WVtHeVsx1s6x7gGVeCMiUcYPeiJbn6rJJx3dDs4DiQJF
kByRS6L27LqrLCqTTV/XBSPcscPHXEnQblGPWpmw+TaZjhibbIItGz2TzNepaLE2aj/fUhJzEjVB
9YLp+ptfFjAuakS6hYeom+OVuXHt0du1NtJrHAj2Bg9Ltx6NaOJW66Ozt8znwEyfanzoKDthzbt1
9ukMLjjwerhnLgN0jew4uzlEAllWj6I4dEhWkhD5QTgYHrcACWJTQogdmHRPubd+YTYsC+4Vqt5b
/ZsAL88+XcaYDmhELI1rEIzo2rfAEm5EQdoIMYc6XssNehIgjbNOz22kjtEDpN8iRl6ewK5cZ7G6
0nz1DN67/pIEHQorJYxc644EFhjsRCNMOWZ43IVgY/3k3JBZp1MYkmK5C+5lTOwADHfagUyN8zut
B2/bbKP/sjVMdzopQEPxrZbUu+FUufNVRWbwIiIca86ZxfhKSUn467kkcJUc4Dujya4BrHBHHzQa
XKPAXaYiOkdAk9WTCIljAbfUze4USQGBld9pmnrXkESxIzb97BBonKbdzeUt8zdM0ZFFchYTiNQP
naique7zUNz5/w6IzR3GipW9H/KXxXJPQPMtRLIzaXY6Y8OLwKqSZ5AW2XaiHvofbr/OgGjS/Khx
/yIUSFsYXPIJMDE/6OkqwhyFO2Uh54FxAiwLY5oPY3A7E6+oozNG/p6+GolVkJhSnJiDbSLag4E3
X0uHNy7kDbaaM+HWV6mXX+t0NJ2bqBP3dK6hDufS/0/jYOVN6IK5uobJwX8mn6EKDuCH7nTWWWgz
h2QGNcgfc+vsg5FIUDe5GUCv629bAcUXJsTzhbBRJ92Otr0eZHxJuZVRexZLcHPJ/1L9Pqzfwsw4
L3x2riFoi756zQzTlowFlV1jH7iRDgmZ/Nsh3GFpTjqWT4cVRqq7Jflk8bCHoKbUlxGgPwKJ0ntD
6pqjlBHkC/aDDXCevNgyfGxrPLiHEsy9aEmqIRkWWiGWiHfLeW1r92CRxhsN6d1USRI0iD8F8K9T
2fQ3z8XRc+RpYnss7k1uFJPb2CQupyGIVlTRAQONlwy46NBYTwVxgerGIT5FJ2/owMfKhrhPxl9H
/LPOoNSxakqnbpP3pw99pDez7ecInIJDTUCdRRxnvkDdb6MHhyzTYJQHfYmG4U7N2fXoqisYu3D3
9YsUCYm8mkRPyoyhr7+t8zfcq8GtbzBjud8UsCH9nrumPM2SYIiGq0OiiY8leyR/qDPGG/yWZ50w
qANHgm45uxnafJ/RoXmHxPzGhjQluJ8kudIIB24CvpV+wzqqpQ5RnfUF7whwvn6Hfo6oLqfQh4Hf
196NsHhUdSQMgP4qQ4hTtlsdxyen91x0B/2BcL+iHo7ZR8RVNk8n0+ket8zOT3gVrgSnIV7Wf7N3
HktyW92WfpWOO8cf8Kbj3h6kRdrKqkqyKE4QRQfvPZ6+v5381SHxqqXoeQ8kuqwEcHDO9mstI++u
sphtNR1FdGOqEKSxmKyrG4gQ5+NiaE8eGuCiSgHw/Sb7XFRprGCbeBDdeTAkIibQo4YQO9xJMlzV
0HcJdcLJ8Jf0LvtM/lMRC8oh/0yArT1MYa6cDiIKKbKLFisg/6AhHiLCbqSw+0XRb22ewr5sURBD
hRph2Qar9vjVLQ6p+0nk66zAONFGWw2ovbY5+ukiXdMV6Afo8Vn54ljxi4i6RkSEyI49tLNF5FGE
t0V6EI6YC/1Ocqfy2HWI/3ZozLs5k2Y/dfy0eXmWfSnKChbFRJXa/CwCThUBhVrc5I51rKY5vc9W
eJCvUSjZgsAcR+8gusdSU5yQuaiwsSIYO3nMcWlQUKH093jeqDiKCHykJi8z/DsJs6SOtTaGGfeW
3X7XoR5a9QgN500UeOUrdXZwr+pP+oLe/Eih0jpDc+en5m5RkClvqSezaCIXKBq3y8IWCxXQ38sm
M9ES1lBUyMrnWCh30KA4OEzVFg6T/kV70PqjPkV3UdETNcQx0W6iUS7fR9P+2ndQfSnvMyqHcv9y
CRMs6ICVA+V19rKFCZThuqAI0YSfE687mg3j0DZ63Cy8vIycq+cl4C90mFRybdNo4RsfieEaBGpD
5vmcw2S8yxYvu/BFto9VQmKQw1oX4GYn9OVnGphJsxZrNeEt5pbpfDSc5v4JmLlvuZj4TkXxbBfA
WlEh5SxSI1pFS2PxmfC5qnLrXXkRrZrI10wbNTb15CBjJce/QzfU077o07hJx4OChIcYA0ZmT2LF
Kg6NE7SoI8EXHupMRBjnmVXv9f5ZFDO1yjlQkCNY8ja9goMZONkBoiDiCcTaFx6nLnpV89lfvoy4
VDn+EgiIjq5Zt2fwWIc4Cu8iiUuMy7QUo1Bu5Qfli/zsY5NTfYdoEmVUqIz67EpZ9Rm+dnap+5CC
FPVaFCTRXrqJXPWYIu7boS7VE6MjlCSK10VOg4quk01jQ5SVxzS74Sf2LSDjFpsxMFPIW85bkI5o
yei8qk4rdoNA/LEvhYcjQLpzQQBNTmUi5l9VUOjayh4U7UYw8jcD883ZhoGeiS3OeqhdUWKVl8iA
5a0nIhj1i6IUB6NHGrRSb1WIVLTWXTU2bdEhAlZMV+rrsj5i4+UtWPMXlBn38qrEYsvJVgL9CXjk
xZgdnxnxVcvMmqg9RQlMpb3jLyEdZKZ9VAWxxMp6WD0J5kwOlLhY18BrR8hQh9kFmB/6a1jaMsfG
FS+wnO5VnYE8Uzl5i3ql8vEtr5lCndoXN0Y9ZyiOMc/moH4iRhvSwVUBT35EkkTz5yaOYnYLRGew
d1bz+H18nDM08ogX7DQ7aaUPMfllQP7FnsMXeWyjd5gPCqTtvSqAO4up/t2HyoWSCh0tIFi8Fa1C
90aD2AsKqFDPoHYiUCTWlGvJFfTM2nqMSKhslxRloxCh04oAr0OeqGWSEqKrNtwvHfgJ1d7Cnw7A
Af8hdhIF5xyR6hax6pSKbqQ7BHlfqLju5UTIC4ga9eFbHwJiPDx4+oOWHJUlPzIPgPL4fDIQ4psa
+1CEbx7y2Toy2iKkJIFYw9EUBayozPdj/hny0EuDiQgR4645hCJ7L4JgTDzsaawCnXXPKvq6pBtn
ifF6tG51owGI3ewcu33oF4m2kcWWFiniAvYyC5HwHrFw8ek02R6KRno2HcPAPEM0x/wng3chmrNE
485gM+dawuISvrS8LaL1U4tIeZgrh0J/BphyKTHWRfTJqSoU35ZTJLq6aNVMC/EzslmiquS6yiVr
oXVnPhTkj2X7A/9aIkUn/lXMRYX5Dg1E1dunBF28auL8E8tIwgCiaaORUVWiyW52NeQQ32XZxSbM
SLfnaBjHSLnLhpIX7CLxjiLtarEvCcLvGgLwiaKfJOSR8EgiiqFvccv6YdnPcXKTtEYJ8YWUpyuX
s81Z7upX5FOg/KjQ+uXQZMi+28jARw5ULSQNTGf0XnES414W/dXgQRmbCnW00rCr8swilGbanz1T
9UVsvlaqTZxU26wh7SFqlAC8EBmnrPJV5Zgx0RuCBnbG6GajTSZ5So5Oq7w70SmTX1vUZ+0a5ClA
JjoXhmrvG915aKTVEW4AMTIJR5ZxPpEvv8qWHbN1iJ6p6hY3CZzEVEhwKltVQsNQ31kttWn07+xg
uYl1Zfb+XCW6X7jP8in5tL2hPnaWMysyVaJ9xhDSuRCXysGIp1MIH2KeFSdLlKua5KLXxSlqoher
AWQzXx/6gBN7MMVtoDcrAmHVoqyCod7Jm2gRNbSZqk2jwYcYfRv0oLJ4B7I/OwO5LKyYxMByWkUH
uE0/VnaG6HyJ0sH3Kq32knTSuT914fAiGQVU4HtXje7Wol4a01sbqUOe7x1K1ChKXggIqZOYDDmu
Y29fxQ5JNCvuxmIMt25IE7INecJG/lp2liydZB9yQ7JWRols9MhmNGAZRUUcRALibTUy8iJXLbmH
nlUgxDGmTN0HgGHk78Q1hxNG1fb26Nu9dmZ5UhzbN/r3uELNeKlOg+JcA3Qd5fyUGWHk5MHK1pGO
475xVLLu7VhsAxALEqVW1visZdo6jdNd0dsHERcTqyHpAeWDs2Rt8t7E14rtW770OFh5t2Jg5W96
dJhNqzw2mfes9dR1ung/hv6gE5EgW1NoyynPvnaaeRDf4kn+iSWS38saSmwzTS9Mzu+CV6C/R4kz
RLtP5NZEng8XeJHjJXr14q8CBFO7pd/1CKf1jArICvfAtsewvefBsheTIAaEEhCp4dPkoGROYu9V
wW7WKCgy+Wlb75IOSx4uebOG+t0ACIeEci3ag1rRv4AtO+nBvmhxpxy1ivZ87vieYly7BTEwlRzS
LoiumJ6NL+iSHCUdNwjxalU9PSoFPWFrZ11RFOZ0fi47ZZPDlCWaihZ6qHp2AZZ4ShZOhPXTzhre
pzAHIoHim0jHVVrwf8xvWBQnWEN36CZsJ5U8i90jaY+sQaUTPRHwdwzjpvOzZ2gQV1MWQO60RfJw
QXZe75RHXCky9mnhHSRdlB+XAwuHJjRIx84i6Ma8GdbnogsOE/oBYiDboEDSDZ9RHkIaz4/cECe8
tMY5QpZMDkBCyUDSrwTkfKNChAmjXD3fRKE712PY30jq9SfZ/4+wAPcupZzFQCy6fQ2QE64zcyNe
VCIstR5fJSGGiNv37PfZpiwiFZoezT+eU64p/WfVHp5VCyE901ojkrmRWDPQh2c9YA0GkDbsATGk
NflDoAMVVGtcRrwpAhV2QWRuH/4upqXcKfuGxL4yd13+UYo09GNB49Qnq/JuZbyF7NbsrH1goPxG
xlEU+lNShueqLi8ljCnRlcnda2nCERBbyc1sfmOYhakK9Eb5tKhWRjE1ABKrlB6PAuchsgtHsc5y
PkULkD7yJuv0tewdWgLXgaBRtrvYVzEUYjDaRAUBBjQLkyyuYkZl20XdFgEFIgpI75wzuCemEqdb
30w7OMHBCxIqEF6J5xls+1zmP6sGqvMhhq1jRKGm9ubHIlVxsAX1LvOZL2hJHMEPnVR2jTzFVN9S
0/IH5HvDAKoGGu7iSib+XATjzfOwP31+nKj3xcgOSCAYhORsSnqJFvdV3oG4aZCSFCVRicpvHUJz
9K1OKcJzEhI2CNGlCNIVADsJb1S0ZSXYEANjkX/DonMekLOzkLUrlR9teuuRumPO4gSl0Um+UByT
eBDxV9Dywr2tMDOJk8K42EjoSeJUI6kHOy8UlGRHxL0tlQSpd0jFUWyKWOZFpPlQVRQDqXxn/PT4
CHdZFN1K0Mmzds5CttHBW9NuA1T/Gma8txP1YdCFMfBEiczEXrhOz2QqOS2pIEA3JHU0hHTwyQaZ
HSqDTJT2aA52aA/KPdC7RTa72pbzvkShUOyi2FoJXTUUDOvoaKJnGHrU1EjcwOafDPQOLf2D/NED
xJfAJaeRUomv/V6hkyipkWwhA/3EEtcrdRNQYWsFfcWRyoLcRFkmzDWgwJjVb7IqkrshCXTVl/JJ
LKdIRooVlTdoAy8zptpXUvS7VdQ5yfW6KYSTQKp4nISHIUXJ0MKFQSLVkHSIFqgU+iKdCoboA2Op
Qut9SGmk80otajId2UFoPJkkEwYzrj2io/ITcqCcqVthPPahpjxLOCN3ItS0OcCdx+6ghEIz+FHY
BRGxKTplJWVDeXfD4FxlC7e5+SSWPTHppxSiao9h5mm0BtZu4yR+Th40GPprXlDmioiUuUyHsiyF
JzAlC4qM+iXASvVefjCJXyrKhj3vRsqyFUUDqZAWoiGSwLxAnCgqkxKsLRSp8Ds3u0S6vW3OQ7hN
F7+OOj93iepYqTRASphQqdb1U2pBR+KOu5BX6xGAhqTsCgyHbF+2N6iNk0kkQ0dtpefDFvbooySY
dkRIyf2Mcj/Yc08jzUGoGvKwXQznj9Sm9RFlSXIFSQzEZf1uO2hBhK1yELMkrt5u9JtOji2am0VV
PUG0cV4KG83rHALZ/FJk1NCESp07wRgnmfVkNeSl1G8dyv/5eB6Qv5XNIEZPtn6lxbuSRD3VVQIS
4wrvx1V2hDyUPIyBpzFjaM69u5S6RWPWg/WCrt9GbLBVRvsZeLl4RnltldmAHfkqZnOxUVXD67pU
aQcSmZZXoE7mvk6eBhyDERB0Wze5hvwX1eGLvLi4pECQhX5mvMWMh7YD8esS7Zl3hzvUvsobCTEZ
TLWvG8eDWpMfCRCioChqMtNNMEK9T+4mUKmoVVhlNK17BWKpUl+Z/XKTLkOKI5STQBeP6kGP+ByE
z+wIeTvya0Ltus6sDUMImyojmiQvB6Q13mTLiFaoRb08WVAjU2hqEtz2mnGIumNX2dcir7cFZcmO
WKvBJ2eImJXI28s5oup7HlUPBu50sxTlTeRspdK/SFzZb0Z9OseZQomxPLoOCRW2LjVSlLlMhrsp
cFA0lI/WOgvc+7IhpMTcs+7BHIG3ozHC/J5B6Xkom30I6Zv4Kfmc+DeJYEp+DVTl2bR+WGq6la0m
b1xCId1Ibi2uKrNgQOhAA8eM1JsMYdJ/kR3RwMqX1LvxSTPpMyWMb3jEngnVfvJtyVZl5VAJv4pf
hi15FQFeqkyymVlqP6TtND0sZjS05Ac9pheRLZfro3L1qEdJxwTGS78YOa60Z+gGXhM9WBvwBQPY
QgzAAcFWPayOvCCdoklWe/4Uvur0xeV0ib2SdZfzWRDzymLC4w/9qLZdiuTo1keRNBbF5SQbfaV4
fRyDMj9KhpUle4P+2kwAgaYDLKnDTlTvq1C7DV1FMZzVn4hiZ/i44r2csWbgr9nitpbc5IvFINo4
s5Cktctf0jrwH0XQhK2ACdURsE80khcsrAfvUAswkZZwDAuM7Mp2zr5IBSCmZhTT8iDgki+LSGfk
YeT4tYTjKiUPjdLH7ABa1+DJy/eF9apa1eNvaZafxUYrLfk0gaNcM/IKWvS3aBqg5cbdGuFVU3yL
mqMsGBziZ/luxhmvz6JuKxVVOxmvWUvbKpiOiVtcsdpuU12M2n2YMy+xMcXF0QA9PjjAk0moU4pW
8hKKwtoSWtKjS28p8WqtMYyAEeEy4B3Dokfx95usUE6Foo7Vi5gauZEZHA4hqRxCWQ55t/IExYfC
dk4lSb08OSjrXQfzYV7UJ3Hb4rVCha8OoytwnENepesgTnx5Im3i3wtlnzQfPFoj8hU5zSDaOcfO
7l+tkaLrSALKFmZ/i26zEysvksRa6XjheBJWOeQSJj0mMTQdqQD9pkv/+nvQJdLQ4qnMMD4EyVmC
qWUmb4AjXQLdYsLJLQA1dGMjHsyj9m5BaOC1X4uFgzGwy0naykA767gCck1Cyzgfnm3OobQrR/ai
6E171IzHrjjIOXwYJ9ZI9sJQVEdnHDeKC4iUAvHDOozhCSpxryOMn3/6gRY2pLk0ofD7afsGR91L
75BB6GvJRC80NbJ9lZLkS4tuEy0AuZNQTy5e3vl9Dyb1E+yrLGF5DK36+vDeJWEPXrsiL4OGeK8P
cBrzQMTqYu4X+moazkPertg4aO7Xgw3cPI63atttJdRIyHAmegpiPaTmNcb63kCeiJlN2DczcwfD
3lU8kE4WNVFf7uAgzBVlpdLRsujtyVuu8nidm6gJpvrNoMUve0bEpG1i0oxz0hB9juCS+9RXDrJo
8kOyI9vKPIcZniCn2Q2VDwyeFKQcSf+b4SongcTuQxEbhx8PD8X+cLuIrhyFEmLegNKnfJXs+4HS
wqDsq6w9a/Sa0Ko9OqV7lluXMlDbuKgafAZOti8Vat64qZG4vI0qpKEJZAyqRFSpI9CANENuAdGU
cWbk9VzPBGCkFnIdeeZoKA8KDegSpk6oO5yNQQpqvFr1xAnSYZWXoR7zGrGzH7rU4atd9WfZNWJZ
UUtfQL5H50zqfTxnSO1FpKVl/WWJZUkL8CswESch/HcY+glDn5B81mSCqeRjejruFAZnJCYUM5Aa
VJqUnBb9eM6Ys/V8WUWXeEij7i22TEyRWuo3CRlhMlnVFkEAcVlsmlfgzkcmjh69fUr2hELbyTOJ
Ye2zR6TSYgfk6MrNunhECeskSihS70odfwV57n4g6Z/JIrtI8eOebivxsB6RmKoUTFFGBee802xf
H2cIT4NzxGvUycwgmDlLD0w+Cj7p4LS8Tf1hZeVti5cvJxLw2LsuROVQLEV6SLhKEIZRhniVZtVn
iKFOstFLqpgDFUzZ8A75d36tC1ThCXPE/oqxq/IerhI4kszJTwpo8CPcxwTJKnHq4PiRNflFfEuc
5dY7hLBX2I6eRFXd0wcguuNR5fcF9c9amdYuUsYSTkhQ6ZqXics4VKujmCkWG8MxwNfTn91lpP+E
W4m1jWMzxSSfpvNbp5D8IBX2iLxkLUsKvrRpNL5dPu82awLCkx3RU+JNimSKvixHCTkp2y6hdzEp
4crOVOn8eiEPgFxK2L2H5vRchPPRpHs1q9nKhtraqhks42OOWW+Axnfdby7KsF7xARjYGqb5awoA
UXHw+ny9avhjrpxjI4YRKb4XMFvLznzEe6SGBqmkIMwnqHXsRXSDN2Pgvcr6V2mFCozEDT8dsE4X
IXPw3+gHFGF5kdj4UUyHYbOLDmqnvrkxPPFiKtLlyYdv8ShfP8c9xEfq4/MzbSUYR03X+FAT/zWz
tx3S7ZBPL7He70qzIoGY3lqHgjPkwTN3kibQ6jg7OX1i9aLqHVz+tgqxUaN9nWuqFzYBg7lRvrnZ
J/wiXOogEwgPzYM7LyeJLsVAjRN5MDPCoYJALTFgS9hYd6GfgoqpmJrAhw1UfCRkloOR9rQ9h/hF
gdxD/pPwsUyetMEkdae8xG6W68oyiu2IhIu2YI6H33sYOrErcvgf//5Nt4G+opMmFq6iKNSV5wTD
O7cYxZhWJ0Mw7KtpODyyp9a+GgzGQm6zKmxrH/YPyyh7Hwj3aHj0sl0/bU85Ca9c43GOWQCzQpwt
pcPk2Nm19O65mfltuwDmgMMCvFPZwO9ytVrluUYDaQAFpMatcfUa9VBNCNCEzOpuGK1goknLNkXc
Xhf2Ew2qJzG5jjm9LfOndEohXZF6zrpw3cNEFCYnKlOCfczGlt+rKTQB09d8op3MIRNbKEdAjoYx
9a/fwoqcnj/I18QtnYAqPXr3yEVFBrbYtoThmgzeSLo73tuXT8qyiPEL+vQ4n+xyeIqd/sMcR9vR
XtBF3kgUIhYkwQaP0t9l66WQ1cz2eAyGnfyz7GiFJM66tGHwGlMirHXHV0gbxQ/IDzD9du7KwY9x
B0i6c0gk5pOfM+ihDcn0QaEZpmi4eS6jB+OuopYhO7w2zGuK0EHEgWH+gLlrxsKNtSXlF35cvlyp
2m0C2FmcqBwc+QqLk6K367FbfIk9JdSXf9aTp1nmaPhjOzuHYB7uC4FYQF4sfxbXOKd3kRhWSgVC
JAI96uGdaz7JPn9EtTgHSSBkF2qhcRh9+KW2bQcVDs8t6ab8qzhkWRlxprL9PcZ8vGXYW2m3Kum1
xCh+yjkvdJJygn/5vJw5+fXxhnDmGVLBzUksrMI7i5M79FnQ+gTrIDCRrWFWISNkNiDEHV+qtDyl
7FnZDGgD+0w4fJw9d2NqkCvY4+6xJ7CnGTYzoiPVEhNAuWJHu8W8KaX9uCiMRzcx/WKqwfKfnJzS
B8T3o+W9Tl4GLN31xbk3dEXkMBIC7NE82MDvcKyptc1kjSgjbeXe4L14TavgYEI2a3ux31BKk40s
W+0RfGMD5KbAK3IS3YPYAHlwuQeGvGCxi17mitIq+lmUJLQuOqOsdMWSbSUKsYDp9K2xFeqy0ZRu
/Hg1At6WSsVwcolBKHP18MWjzCa/L5d6uxjfvLq/uipbgbJlXztXtRx3bfvF69xzPlM8XZQPSaYw
a/TTlyqZvmv7HroHVi2CVY9fK3pqjYeF6j+IozaLGHIFc2fq5UW+2Z3sg/xeriQVmSWgVQH5fZQq
z91MbYi/k8EQueFgmveJ/cVTC4ak+7Npq7c57c7WU8jtqdzPHI3QPFWIu/8szEiIVuGwpOagAnsP
s3IjLo8+rp9BgxMn08MUTPQe5YU5weQbFVpDRH5il2eMfEZsJJZTp/neBeOHZDwUuAPScsVzDxJE
mlhS2QbyypY0PlcQYcUQ6fEakL6gu9a/wsezly8US1spFMnp2/4eXoZTQpby3FrjI9qUgEomEuXI
eQVk8BDcjWQoZgqBR95+6LsaJUozQBBD/qgjlHHSNMS+H38sXG3eP6bp/z/2AOaY7//1H+/f8rjY
xG3XxF+7P6EIKNYAFPi/Aw9O37+9R3/xE7+DDrR/gdpiZF1H5cYyhYHjJ+jA80AjgDWwdV114OjQ
UY78N+jA/peF1ieYdkBvCGsKgubfmAPrX6oL9gcMkuratu2BVPlf//l1+p/h9/L2E4PT/vLn/1Ew
FFTGRdf+13/8KrDNxW0DnA6VGsczQTH+Il45WHqlNWYFhZmJLlmxBLcpsi7OmJ6miQFrMjPRkqrq
nBTXvtSu7o91SiwY+rHd/QPCiof6I8bvcS+aLrKePLytur/cS5/2QR5lNcXqwdzFhXUzNcNPRu/W
psatgWn6H2BUIJH+6ooGiA8VBj3dfaCC/oBmnBMbJeqiafdOUpw6V9tZyQ6eSaphth+2JoE6lG5j
djLa+Edh0H1c1PdFd265lwBpnfB183qqnbc+Nn2MPBoLiKTp+rt9hHj6colr5btpuTf03BAGZU2T
qbgzUnfnZwmlULFo21OdJqfQVr57GgS0vKV3pSvuRnvUKvVj1FgXuQe5Pacr7wwZrbR8OZej9t4k
7g3t61OK1m87TEwbdaR32jsyN29u5xDxWb5e4UWm0L6ROYtOSmt4l2CO6dseashRovGzYzrvaZSc
EjO5h6r7VrXOpqq9nVFavtPZbyzKN689gjpl7ti7Fkm/6UbGD0FEQYqd3RuT8N1iflL54mZUCkPj
GCTBd8vO70Or0wSHFWzSaIoy/NvDHFK58Od6wY+xNhmCGg+U4XaKaezUft+hVVcXbC6Gbq35o3yz
lzA3oGYQzARoSBiOe7dbdWd4wQVhO+qOoZmt9Vnf9ZntZ6V5kW+y6SsVVvbDQxANMvBjssQ/6krb
Iam28wrrYkbwLTM7W0YoPrcsYl2Yt6IfL/ZIE9q5QaYAPdvcvmqGck8YmQYTgTSQ8tYaKHGSX06z
4UPauUGdai38Y3hntA9Y49Tj4LCENSnQksBj/hsSz6vZ1BhThxvWii2W2n4LFeM74JVMre/yavA5
Pjp490Ux4UUpz1mC9FaxLHu7sV/zKhihykfbNDXfRutbV7m/QWuT9AIRKD9OBXzwS/C9mKy3hHev
tsmPuCJdTgcf0ojPdgU11CSKg3FSEoMfFj380Va83gx0ZjKFzMEvzQryxTV0o5e8YZi1ywFRhD8A
1DM5uZ/WVA1XxuyRhEBGrTeI95mMiTUGw1Rj8N1MWVFXf4dJ95PO0Hid1FcYS9+81HhLeSMQmN9R
nhk7yoNJ9KPp07s5em9qkd9Laf1/GxZIRAv3UqQuwYZ3C1LzUqoOOHU9WZ10F80uF9CCmYDTsL2L
zZfRlWIMyPA9s/+UtRqgE+3dq+OT2k4QqaXt1S2eVUd7azTySttz2Y1oYnFMcwTTwho5SkXbwfME
F2Z6h90M8bdFe+9HeISiad9NMzqaaUzNd1rDPf89Qlitar4m0IpXCVKff3AV/7bIf7LAvyAPH1ZP
xwSDH8Os0Bz8M5YzH1gqNy6wQZVDa1BdLWnly/ESo2uH2alpgk02mH44lP4IR6Ec/r+/B12kd/8A
2Px5DwxcGZB26Yb9ICD5gx0kjszmfk7avbyFAQMPS4bTQhjAefFq683V9J0ron+JN26aRGdPVX7B
7Jaciaq2blpDr6PqN+D7ISlaz8zHGNz639+mKQjb/3abWGsTMB5zEbY8xh9uc9IXWuh1CDyOHQfF
9B2WjVvmxswCSz/uh9E5b8zFEG7iqloEIdhglfEFiZh7bAYbIVaHnuVSKobfGtV9djVOemK8I/9e
JccGLvvQVDZTar3Jg6sls8YV3JwWVryHyBjDYpPHz+Pz0EMwXaF+1+m2gHz9fibkT3X2n6uNiFnZ
N2c0QWXQHAl7623A2v39WoCm/avFwFV6jo5bMX/lElH0KJ3yCs+N9NBNjGXqTmsTOmO9mJ67Xtno
RnYXp3Vx0ugUuc474w3IPMNAKx92UtgZFHogybkJ2XjyErGkod4/aehLDUPxY4AcXtOeGMijn22+
O4zyjo3ycEh6N3/IHObuHZZYtyAZFAfiOPDJ2MdoKu+VHbwtMHA7jIJ3j02SnxqcCPStd6s3tmN9
r9FPBwl5iax3t2yP8gV97t3kTT32mtFq70xDMfed31XVIg2lWZiSQmMzMy5r042c1XrHpEa2Tlss
bBuYlwrZ1DGxLhAlvCcqxFpZru0Ur//QthRNAneXyl+iJPZpilrf9SKK/XAdoe2+SkvjrZtsAvPl
o6yJQgVM/KM8Sx0Yb1MFU1V9DArtSXaXRCfekp2c2r64OFtbNS8ju69qjDd5TE0Bq1Y0G9RsGG6g
IFux75RwFxUfVM19d0bveUF40ivMN/Stvy7gPpzJQmfAAg8XC4M9BMGLEVO05GkVaOpaPbhllfUu
xg0ZqEsBg4xSZ3d5bm/AbYmRK51go5hs2yQ7Za1JPcB+awltEt54HgY84V3Chq40UC1LHjZQ/lkr
o3sVK+9iWOX7p7Q5oB66EUedAw9bIeB2Qaah1XcLymsO9KJM7MQ/GKBNZzqXAAPF5ufjfDOXj3L4
xTaIhR1iLOzf7/4H58EvlgB2WRUqCAfIruv8YjRhLQ2sEvaxPZWrH8jvoZT2sUvRbFIU/T3ruLeR
OXJ7pG0KJsR8mQlq8c/f82h+j7vgpLrJKrTgZpxi7FV8MtBJa9FRpJdlvWVafB+a/hxUZycjAhXP
6JiMbtj0bznihZogU0F0PHf7PrigysJUiPlmeskpGKx7Ej4vhs1w7Lx2aw8RM2gZ8gSkokRmkw46
FnJ8LS1+A41+Cajae0t7VmzrH3gjzP9uIBzdgjRKI0+AhNH9xVo6gzkkPdoa+8XCWlrxD3mYLMQk
9R6idwyoy38d6udywsWpFtBYablzG/j9uDg0YuD4Ik22A38GgZhhYGadiIIiOAyNi/CxKRs51XpM
zCGuHkWR99VANCxOahNUiEvZGmqgaD0+Ic2OpM/9sVENgrC/3xJ/kcnI47ouGRZUOoYly/FH50D4
TD0ZvhiJ0XZN7h6QaNiINYlIrCNd2+081705UJzJKWX6eh2a+f7v7+K/eyhuAoPsPehgSNz+fBNa
Dfucl3ITFY50aeK7SyVENo9E8X9/Ke0v3i9YMAiP8YWmgQ7Wn6+lo4dahxXMmAQG6yycwUjST4qi
Yz5nT7GaPilGeBwqxqXt4fwP15bz9efz5xiGBr4eciVcjyHr8IfFBmLfJEthtHuGeHfmVDe0kU68
6R9z+Gwt9Y7R0XUEpXSfxHSVx03oGmDvLvDuPoVqtBuG7hwWye4f7uovVoSlIMnGKkOP8Wt8kIKr
Qk8i7fYuzrccnI/6ONBVjdeZGlzMkA6zNu8WHZ5EO0FX+u+v/it237FhFCCJJhYy2IK/0qOUWtRT
AzDbfVLo20jtPgu8TS7qKMWmVDtgYeprFC2v/++XhS7AJXR8kBr8YglVCFiUap6RCYQQOzCcj3LJ
OEEDdMwPjijTo3ASO9n67y/7KyEPIaNjObx/CGGEwcr+JVmHQSMJXQ0hFAUd8DF0PwbJ8jp042k2
8o3aLreUEmYBXk/dGtASR3H8Dw+uqQ8r/6ddCHGWS+yjO7DS4A7klfxhFxqIXTL0FNR7GRZ69O8A
JkPgcRRKeaVaDgqDZC55tvRgNSA8ArwzVGuzgPWu+/qp77sz3WYmCe1VpTdbmfYRDJhgy0KCyoqB
rciotkpkIc8OkR7/9cwGCGyIwjnwBrja62+zdhlFDsOoH/1JJ1L38k2hhugxku2lyyRWCDt01z4V
Ub9SB2M77SyTIXeuLddr9PqkKMOLUru+Xo/MPpZHI7cOJbIPtkLbVcRf0nY9m4y4cm9WUUK3BySJ
uTr5+fQ6w+lSWQaxy/ABUgxmZLde6z0wS13wQW3DHboHt8LjOnRRYy32C2tCJaG6yHMpvC9wOD50
mRfQ7guzrIjPrZiEo5dXHp2CsYgWcBsdVCMtbraWM7YUrOMuFs3GUxbImHh0p8xCucjctDVsW7px
0jxGCRkvEITVHJvM6sOg4l0709yS5K8F2yjdcLkrGYmWj6aMLg1Gt26deTOXDgWH8qhH2XVcQ094
lYq1lFO7nKo/VXkpmD/mbujhSvHYGICe5vTZMyadAkaKjWGLsb9KnVp+TurTsoYRNzcrbwL5k62B
/OfZPGbJ+JI22l42CcpvN3eKXlywDQInY8ASRMeEvk7TJpvGqU/ERvRP5lcHaT4BZQo82cs+mIDp
VTt6EVShysyTPJ8B9L00crjJQfXU9kizAT7WBtkmZJ7lw42lsgAeDHuM1yP2PAzHtMgfwIiFVnoP
AE3eUsa8SoDGZXCpsh7Vch0COD7clNQDlGd5kBqkUeIYTBiH+8ATYRT1lI/MxmvGqV3GfWRcpZQt
0yDSsZFmhlvR/pt4npahWkTW6qzbMPf1JGg36ZgvFLLQ7Doh1nONtfAQWyUyLD+Pgj1E93jKocOk
bTlb4LFB6fmxZx80Xqc8unxy4iZk4MFt3pXMPaeMak/CvS4/lYTZvkL7ox90RqXd81gwpsodFiOk
23BGRONCc6G5JnQ9BD0Lbyk5V78zwJbLcH1oO1fZZblRHWW7CD4vtOhiLgdjTnZV9IISLY1QIBrg
DQScOTLgJcdubuCsH8qLRhMhqS+xw2qNoPnZ+iXzOIWtHuWjUD5dKpta2KytYo1uOGiQ3hyvcnIE
FDtZxkZHb5xJr8fDyj4WvB+ByDXVuFnXXuWaL89aBtFLgDrF3Dxl0i6jf0g9hbkm5yxwaNJpFGdQ
nB8nADnoxEM9JGiUnjE3gXQImE1AbQK7lzHjx4QwZ9mboX/CJsggV1yi5TV368HA+vTlZcEexgsv
kqaJFTC/W9F4pUdikr/atOSL7+6AHrNbZp9JUxGpmfqcXal/WIBUNrCG7iwl+60bkTEK3d7aKPkE
OXHyXI9Fvu4gFdWUARaEuBt8sw7fRiUYaEqZJBuMyCjZ1xY4xRQpT4tR5rAQ8j8tmT/Fkb0aQaWt
1LEdV8Ag8ZdAEesRdkn4qqr5o97FGiOlWwd827aFboPR2a+2xaheGU+/de0z4/XxyibobHqFPpKX
/kYBSNsYFdGt5UKOitxAthly7Tc0p14BUJdrc9DytV65E1wI08egoEdr1MgzNdMzHX9o3aP+VXEq
xHm66TlI+PFZVceVbaw0jSoqNbGdUmj5BlVY9fLiFY25ypZmb2j/m7sz3W2bx8LwreQGBGhfgMEH
jB0ncRpnnSZt/whO7GqXLMlar34e2olrp46Lb9oJJvMvjmWSh6JE8vBdls2gV7Eeicr7HIAPDND+
XFV6BE/cq7BBBsXt0f9V8N7wwsVlnoeAlRzOpoC8XOjFra9iD6fHy1mThadIltvQM7QztFtISwXn
il5k+Nxo+nDZ4riCBPG9KfrRxaV04C+SY46IzHOr7k5WDWkWOIUXSMQOIlfxsdbMLjxbLkmdsUZU
l5mNYyJHR9AKwLejN1kZFoLqEerLotAqUe4LJDkHPOwA6YM0HxtpdWW7aTIw1PbeD+gQoQ2JuD+G
7LbxycUdN7K0b4ktzDPc5czI3KvAy7+ww71ipFpj08AjGxt79LJs58qXU3VI1+E3Un2O22yGI3A2
LDRt4sj5baeC4nCNCmBDyAFu1wwNWRw2+v1ptijDoZ7oOpzM/iREW6VfBuOwL/1LBW7aCMbJBJV4
tPXRtI99TDwcG3GFuP+u9J2Mi84yBXVrfU6toBvmeUccdfDVlWqP09QYNggrpYUEq7eJUbEz8vx4
Idn2wE6k75rE+iXJLnwSxuM20I4Vv9dPmhXJEyPTLsUBUNZx1VxX65nnNrjDClMLZeU7GMUqRII7
BLkLkkFWcx8ir+0oEWgr1s2W5MTDIu7uZQVtjDjOcGcg+WQjWNskFBqUxnWoB/i5yzZLSvXOyfPb
SNbwg9KiQHgkfV1wmhkJyrrVtf7IqLGLExwEs0RDJ0XFCSTatAyk7w4fjrH6xPVRO+ntPCcDDBc0
Cz0FPLkzyGuAcwiLwtsHOZJ6wGeEcXLuLuxhkivJwGm0e83pvqY5rIMUQp7pWAY5QAftzdy4NZKq
HKW5BJAdZSXHch8d11WGQC/OBIZWAj9bQQAQ4EqBHDZT9fJSAGttO5wIBlfuhBNxUWQsxzBrcdha
hpC4vGj1bRkXEHEgp4T6aYvhV6VzZNOuyagv3KIVmD7Kztu+udBwkAQsZmGt2JIoEFzdTnLvtN4c
C6YqvT1xAkA6/RlSVheCyCg0UsjTjgORWNL0E7c3LgWPhxfHlcB+ygK6T3F9oJ5HNXstzn6jzjjO
xl0gfJ3g4OjgU+qYVIPA94x1HuZlWRwryKd6LRpYRcnaCO6eaowqDJgFqFSAjiu9uBDyuC0/beHa
CtZKUaDqIk1KeB5y4+NnzaoTwjrq1OAP4XHY0RgF32vRBrWyJ+Ftw44X++orzsNZe4rWCCCqaHfD
dKfa5OXF71ibxs1U4ObhZcJuOY0E+tnhAKDGyKrTR4LBaoNKtTIch/yciQfYp52yQIRyo0kPmaye
rnrDPnWYj06t3NMHejouOBO3UF+J/O6m1hI8xwxsPTtM5xx/5i7OcRgCRuIXD5bRdJMidU+SxgSs
iQhWhW3T6QIpZC/pUbWtK3xpq2pQG0o7wDka41vQkK4ilggIjzntSfAoAP8ZKdi1yU8LhHSY93gf
54UcjFiH6mhs4dfmJ8vsFIOUfhRhXZJr7IXSWm4wvcxP/MByRq2nLEDwX4R6llxBv1RYdgOJum48
LR0hQDQ0zS751FBeGxsRx3rVdBkhmUz78bh2oxjCfJkPPUsSJne03g4LKnKcr11gJidRwLKibYX7
hD334PdAe06R3U+NOeCxaGTZ0dTWvKd22V63iXzdF+q9HepXoddzWNdxXobXqFQV3/rW+gxcB8dX
jhLTJJi5TlMNdM/jXK/9Vge0mp0v+MpeBz0Gb8SBmN1mgT9o0ugK6+ITPUHfy1yk51b4qKPPq/qy
O8ibBuUOrsqa9q6RqbA04pnili7TNWtK7NRcyceixMZkwDK5oZnd2gMhZlPeBp9lrIJD6KWoXXyr
/WyW9Tgtu9VTi2+ynpYjQN8YfbqgetyJZ5hDDIRu8LyCjl2DC6E9EGgHmD+Ol1YKwgVAt88Gslp+
qthIir/Z0k+CujjDoMMcOnqUDwtn1IBnOnbzTBtGARgbYNeoHS8GrD7SgfY5UfV719Fve0P/Zlba
w3GfA1HUc3lWOt1MxjtR0usrnFEeTQ3unx0vvirVODHcpzDA2NqQJcgS7nkrqY+L7kurtA+1gk3K
IrjQCn/G0A3c/iHI9FluV7OG+UcFZJLoX9IIySw3Dh9lLbuJVTj2+ZfIxG4vatKzCB/n2mrGtTLI
H9XEO0ObGrux69Zhi1yNglxhr67MoiI7C8HAWXgjQyS8STrc1hzprjZ0zotBv7JjEvzbwuRYcixp
7IvgdPgajD/emwgmGap9XrJMOcFX91Sy8aJEjZmFZoQwnO2hws3ZJGYaJdIRQDzrdDkw8oIDWKyR
SekJrpIgZwj+2AqAvtJRwKXQnxg5CFlYRHVKwpzt8yDmO5+BMugUGQgd2Ji2W6ld2Wh2WBIUGI5/
S9ISJnw0WEmrN35NKsRDVkZ8sNB5wu/0MlhGQycms8wU4aqQEXuW7y7c1ao+X3BkK8Nxp8ig624q
t0FRwr6QdBytuhjHVSCUhntjQrUV3HxBJiiDeijFAgLGMjdXr91HUbCg5xtWdC2kvgRzxXHisaC7
hEThAMbLTab/56hFKWkDYYrPIjCN1sf0ShLlE1FWKEGLtrFBoEZRC9beMC0EZQSctcoGk52c4MML
pYRQMcdNpX0qktOsMHD1MS8E7XClmNLIGnZO0khQAQVPsHGheJFtVYAr1iDVBBFIqIQ5mD1w3LDo
WWyIOER9QQcSyl0zHHqpvhFgJr29lVoEQWZ4k7HnBLNuIzgAhk7g6QQST8iLdQa44Nwf1kp5XEXu
zSor9H8DEXoO5Hi6nI7SZbBkyMyL7nZeVvFyA5shFxXPVl8H8/LvXPCCu/m5gKP5qrbxDAQOTkk7
Fwr00bru9UXi8187YKR/iGZvfbn6DN5nVc/zz58j+7nqnbpeonr551kwL6bFk48utOiN52ZeThPw
UG+imlaXimp/wkxtIFKHyp1M4+nT03QbL6UKTeWXf/znJV/OvSI4upsnj0E8TV/KE52uqrZDsvhH
H/5nTb+bPu4CvVSS3yRcf7/cYtpMo5eCVi3mLAKkwO+WfD1PX2niiuMgToJ+v+Bit8GWQepb+wOd
cY5nVzF/aaHoi1XR+h8YIBfTx2p3YDwrBHN88dsdckh9+DcfmWsEsIPypY2rt8ha2Zgjn99t96c5
z8pyb6/8gR7/17yYp543TauXlv5ovfknnkjRei8r9pT+Bwb5yXzG+zE+IooiWGZFd5R9P/pU8QI7
uqiSRbWv2j/x0FbLYhpOu+nRTw3YjhOdcpOHWVdN4DCcuCkOZzCHh8O+WeKvnelkJIbq7rz3yws2
M+f1lLu93FPEr694mZH2FPEckxg4Ek4lQKRkW1gvbWabVYWvJq89N2nPxMLN2pSyVfNLWVtjdX3l
c/9tXfq6q56RuG91xN8LU4B7fzRwT5gI/K1HyoEbv13EVsO3Y9w7kuiYdwr3x0t4czP2xLr78t5z
M7e66o04xdpL9Of7xrWucz0w9sS1K1v/geJi8jl0v3YnrQ8UF9PeobheT5gfJzIx4R6K7OfJ+gPF
xnR/KLa7VwuFDxTZ9gt8z/vjgc1ON/WPeN7KOWl+Vrh71ygfIuJXVJs94e5sSz9GTL+YAMSGuCuD
zY54HdRTVqVLkZvwgoy97GZsvzG1qYq6fm+909z2vGXfNGvPnZrwyEWvotrJa/w6qneesDed+OZk
/c8994kVczpPoYxtOuONe6Sh+rF+Bb/XTVqnPTbt2nOTyJnM9yRNPsKD9Zx8ORTdTsLmQ8S0Tvsc
jmknWfQRovox8N98sHY3MAt29fP1E/VOj8pzWuxQx18H27m0j9Dvm5zcwbBIcWxSjx8mKpEOPBTV
Kou4O6j+t+ee9R4cN1iBqFZlwek5HOG+PNT69sXZ0zQmnb/1+zdmpNf5lHd62H7kGwCRoyANi2mr
rXtmqYfF0Rupjr8f60tS5d1j3crSHRq5+9bzbwT/XxvRv+ob8nnikqd4Pi3++jcAAAD//w==</cx:binary>
              </cx:geoCache>
            </cx:geography>
          </cx:layoutPr>
        </cx:series>
        <cx:series layoutId="regionMap" hidden="1" uniqueId="{A023ACE5-1995-DB41-804D-F3E13FFD09D2}" formatIdx="1">
          <cx:tx>
            <cx:txData>
              <cx:f>_xlchart.v6.10</cx:f>
              <cx:v>Type</cx:v>
            </cx:txData>
          </cx:tx>
          <cx:dataId val="1"/>
          <cx:layoutPr>
            <cx:geography cultureLanguage="en-US" cultureRegion="ID" attribution="Powered by Bing">
              <cx:geoCache provider="{E9337A44-BEBE-4D9F-B70C-5C5E7DAFC167}">
                <cx:binary>7Hpdc6Q4tu1f6ajnSzcSAsHEzHkQJGRCgtMuu1zjF8Jtu/iUBAjxoV9/N109Pd1zZjrOift6K+wo
ZyL0sbW191pr669v21/e+o/X6YeN90L95W3726d6noe//PSTeqs/+Kv6kTdvk1Ty2/zjm+Q/yW/f
mrePn96n17UR1U/YRuSnt/p1mj+2T//1V+it+pDR6/x6EnMz7/f6Y9ofPpTuZ/WnT//Dwx8+funm
cR8+/vbp9Z03ImrUPDVv86dfH13e//YJ234QfPrhp9938uvj4pXDm/lr//r29vpv3vl4VfPfPiEb
/+gGAbJd3yGBZwfk0w/rx/cn6MeA2k5gOyjwMcH40w9CTnMNo/5IAoK8IHBt4rsYB+6nH5TU3x/Z
xPNxEDg+/HNJ4P9mm5vs90qK36zx6+cfhOY32YhZwWy8Tz8M35sdq6O+7wWwQOz7AUW+Qz0Kz99e
H8D+R+v/g43uJlMpnixDHe++PsnJYqPUp7JVJ03HyA5oZKmSjf4HFoZJ2wv77hvfP4iy3t2m+fvv
jPdvJgS2/df5BB6GdRGf+sjH/zIfo9UgHQ3zGWfDFLKYa5dMLyrUwcdux3StYlPR8M8HdWAP/jgq
tYmDYa9d5ATYRWDu31tBOAotrjvxxNYW6zWObcdidkXP3Y5DYl7Kuj9bXLLV8aN9+qDcC40ar9Ai
3MnN9QVryHNnvFBzFeJyZ9UasLFXIV/HaMQ3GaTdHrYo6vw2RJ2VzMHHoFXox35gP+01jf58Qf/N
isd6HOwEju3Z1MPOH9cjvZK2izPwBK+G2TsN10Ayqj9gstX6vPP6rJ0p+X8b87Dx7zxpRlIFKJA8
qfs6Fo3FutFiszVEe/mxBztb9zr25Hz681GR/e+2znVsOKe2Q+Fg/HFYDw+7Zfs9T9BYx8M2Rl71
zbiC2ej5GNXXz5x+GCXZn4/r4n83sEvg5FLiEd/2/D8O3NqeNa2dxRPZo3jgyrCyIu/1Als9oq8j
mb5qqRhp+50FHb3HWAUhEcMajjZhdJ2YP+g+XuZyDTfwEldONw4v0l7rxDN1G3q8+XnhnWL+VuyE
rKxe2hQczIs8Z3tfyvlaMcUXxNameihhCFUuN7+Uj7OXrwPmIXJ0XM3Bq9FbJromFaoew3qt2mTf
vbz3VBm6Zq1ORluxagd05kN/blFZsqF/qqwKJ8R2VRz4nhMu03D211Enuz9lVA6noeNu1O/+Eo+D
wGGJ8g61AavMiYqg4DtPncW/LmOTWGsmK3RzW5HLesg3TxfKVpnA7tVcEXiF3pswEOK21f5lNTJ3
Sp4PQhce9q66/UzaNcabzCEuXu3Au5pK5FWJspoHhUMa1jRBgse1UPsQzRjCk3Kvm7ovSUQr6+qi
IbMWEu6WOEkY0tI8RXVwv9IyUbx6WCo2qSZXYsr6zs5nv8yF9ItWi3Qb+tjV36RcCmcxGfFEbiuv
sNQaim46dYF7Xfs92pqR6cErymop3KDPNV8KTu3M0l8Goy7uNBeSwpRsnB3N+FIV3RxJU2dlC71V
Ma/duHFEPkKrsnSvQcUWDAHHQjeD6KVUFmvn6ew7SxFUTubaJsMwF2P1uT+r0JF1WO0i98x8mrHP
WuFcHT4XdcVvg0dDoyF6Q9fH77G0aqweaMPzHp02RRLeZmjdL8dqenh6tHLh6WbRYtsehP6ibD+s
tqpovT4fJn4i/sxo1d9IjS+iDueRFgjt2dCS0FAVdkubU29Pez8sW3kdrDGp5wf4NHduSvv+Rj2U
NbNbzHWZ17CPi7NnlhFscFXKS5NsXX9zEU9LYWeqt+6pNNkYSWTuhple+84k4NgPfJiykmznfn84
LHwYftrp9ZjkYZiFDlG7mRC1HM6EnR32rSW5bp1f6KrPanl2ehE2gRW5+/D90bFBjcx6Z472dY28
0Su8lW1zealHMNvHWvYp7stC9d3N1OUJQ3zxOvcq2zJUYxvh8bGh03mu6zAgEOPHd4PkSc+wjMbc
jOddkDb5YnnXUre3CamCIEYDP1m0KmYis1bOxbF7h/mMyPi0pcpPrJqcJ2f5rIYtXeGI8HnLdwyu
OXN27DtStGawqQE48sijVTdP2t+/GtdvmFHrC/fPeMKvuxBJ51Y1W32a+1RcbDd4bHwb9tStGPFk
yZTdX2QHEKDTjFSDm/vL/lXSPh7dvoYcou0Y99vHNs1MBBYgK3zxqgVOABmCsGun97bEhVJeODiQ
2/QzdqfELqNxrRh2E1camKYfCbuuWUm6c1CaS7da7zOk92lx2X4qFydeaMnWcqaMrNKPCHqtKvdZ
NDuPd7N9w/rWDt65r2nYWM3Ztvun3ZlvU2mcyBLNxDQvJeunIEe12M/usD+jeneY7Ec4EPbFVfpE
LRqJsmZLUwiPRrqiETbTXRVMiahCq65O82LH26hPXdeeUbV8a5s5ad0dpuRHg9hfGiJmhjZu2NLt
HeNj/bTYA6ODvHkIXcwEFiqFBcve7OelS4Zhs5NWeC2jvowHKc7yTpZVDNA21Bs912q6ChciYT2H
Tp35vWLTPF9c42Xlxvg+FO4wXbdVhceYoj0RMsSB+lo/WnY8mrJiTXcvuPqy2FMxt0ME9kppJQtT
BWfYQM6MhBDvPhM8hcc6m+DsoLhZcNhKyYSL1xDJ2BnUW9sHZ8/aGW7GyOp/bleSeUifRrkzjVB8
GGw047Wu1vvBGyH4SUYwdFF70bDabEZe6K9NPJlnvsHxCMizVcvimLpcaFi5Uzj5z42xICudtavZ
dsPHTPz51gRe1HbqTa3BuTXgI8S5SN/r2GDrbCn1N9HJQmr9pV77azYrnQ0VGH3fnafWppmS9vMu
dDKU8GrFazgJFgpCgUeGO/EytRYA21nNzH30ZrCIGrqRCb2wZtxeek2yuvKeRN1Pp8CDHvQyvC1r
OE3uQ2vPp3F0YksNDquJ+6TQfO7p/tkTEK122kfBRlMXosOM4U3qTIU7bt8x6k/fac2vyPg7dH+T
wz41Vf0rr/nt43/l/6BLfz1e++f3Bzf656dHyeHnT5v8x47+0C/M5tfpHazrDx/+GwX7PT/6nz78
HzIwDMjud+DsmMsfGFjxUU3ND58/+M9N/yr+QMS+v/pPInbAYuIC50IYIP4/aRhFiABDw5h8J2i/
0jDnR2AimAZAkYCeua4DbOQ3Gub42PVs4KgUE+og8r+iYShA/4pjgYihILB9goAOEvwvcLLmwqd6
a3jiu/N7b3QQNsreIw8OAe2aJ1TODJLjx2ojO969oQ6JxWM7sL+unXHzigjNRHeaIII7RyiXR1Bv
EM67unryh+GyQdQHhFazfZGJLskr7y5LsL8Ab20ggKGvEndP45FArAFSif1LUtEyny3OGsrjsje5
3IKLD7lJ+Ntno92z356xv6fOmi3KTq2AXBvIYO40Zu2gC0uUyeoya9EFn/ubwf51EygXo3+xa3TD
Nc4cPJxc931o6/NA6nDn85k7jzbvIlKWoUchU24Q73rrNEHORZB7Fzhl1jukkWKFvOyuzIUsvUG2
7iBrz5C9V8jiFSR6cmR1yO4YsnwlzzPk/BVy//GoBixAARPYgA0awAgasMIOmKHGPB8BQxDAEgQw
Rbc/BAfCAKRhA+LoAHlQ6V/XHd2NJw9QiRL1A/dRNnOZBo24aYEg62tAOZKZyc7m3clqauW7pIVY
HADhAHKxl9Z1FJAHJFSC3eEKnw7z+RxQiz2HQUBCd7B/gbdTD8jLuQiLA2/TrFfidEzSWqtiAlTG
9Zd1e1gBqRFAbAMgt+6AroDkbEB0fZutgO86dPLgKezqA4enR6vjdwdUKAEdVoASMaDFY/c2FbAd
gn0F+44BVVJIT4dhEKBNAqjTB/RJAYU2gEYDQKX7gU4BpWpAq37FAsCuR9eHfXvAtH0XB4BwBSDd
do56wL0z4N9jgwS0OiwsAR+X+suIDhsuxWH4AFD0L80AVS+Aro/VcEDbJaBuA+jbgblgQOMCUDnR
31bA6A1g9WNpCrB7Bxh+Aiw/AqbXAO0PhA9If2ute2OJlGzedQMmUAIjIMAMPGAIPqQtDEmRNfUy
hxpx5vfuFk/UxqG9G9ZSu2KeQTiyp/a9mXv7NAzki3S4jK0pSFfqJeVUMbqAWtKXKqXldq36/sWo
yT51a/9SIQ54YNNu6GAfXNbVabBb9zup55z3XsB0a38EWISyWecz6fyILnXIu2BhtKzvZ+3dt9t0
h1Z929rXceDQRyyFx0rLm1mP7Uw47YO1yhT7PBXLdlboMui9GHt0oxj41gjQ1qzFNrtXRzuh7U0x
8b/uEmdk2e5LCc1GnZcER27tnEuraMohRUQXtjQpWsXtYG7HANQjMa0MO551y3AbBjhLm3+We/9L
G40MRJgqPj7Xyr/gmiT29mqhEkAQQHDVfKl42pv1UvX0unbVdXLa3+Z5jELxrR54ONXk7vjYG+t+
dsf8WIK1IeZzFAPZnAJxIVsZ9cR6I5bGbCfqOkj7UTaq6F2vj+DQhTXoBdG4DSgsJ/uCGuUUayXO
+9KegzG4VzYA/G4KF1mLcFZmiAXpz0PwaKjXF363p+5ghYFFIr9FmSP57eBPvcpsyz9vTpBMNpsE
v9EV2JYupOcmogsYGfboIIq7L/J9uQRmTdepuR6/RmWdQJmW1xE3l+M9bG3M8Zqw+jhIxjEG2uei
nJaimrq8F8BRLIhg8Pfx3PWG7BfuRnCGFwKk684rZVoNIjp+h6V56OE0HNNtgOatW38RLr3WQ3Pr
+ddprs6zQ68L53ltNacpwOG2GcBS/HZMNthNNizkQtrIbuRpQmHQf60+Kjc6xjUjv42rV4yVdxX7
dmqGV9TxvFmnDESouG/vTBl8HskSzxRnu789D2TIW6zjlUOU6k5qD05TNWaglD71XWjEfr9MPG8n
OzeNvpIRZf64p5elM3d+a9+ChpzQDAB6ri8CJLbBux7tZSXzauSM0yV2Zr+ggh+BswAvzsZuSO2G
pxvMRHYRNeSyoyXs2zY+ujfYZIcZ25lcJdCRemweW6f5unHrihxAyu618v1z3zQ3ToNincqwFE/B
QfDnv/viySdjhEaTeeMh4ezM2D07BAZZ7WlNtvu1fMGWiA8l4Gh2ENKDmNpVkBPrcnTvGJNuDbke
HJXWQNB9lQVTeFBYXEEUHEUqZfWd0h4x3ZJs6kwcrPR86BAg50KWQ9HR/vCrttLXcbkor0+bpix8
t0/3BmUByY/WB4MNnCmarC0ECSY7yLCzrmmJl6sDf7tK3LnFQvmlowYk5FvjbudloWe7Wwq1JV2N
wF018yAL2pt1GrlmNabXQw1pYJjD9+uOF3DMISqvQmbDNheH/UUAp5W+mGHOju1RpcgbXMGUmQ2J
1+G0OJgsavv80BqqzrtWHc5Fl27BdDkY87z1udPQa7m2+cHp8ehfy3GL3f1MZB3b/hIh0IKOpphD
NtvdYrCD8zi1N9iUHEJ5ooDZGMi8h61GsEZAQS+Bg3H4yUwPf5G5BEUh2F1GNnQalyFzW/8612wO
wLSEFFM/ZpNLksDp2LbyHEl8q2Yg6otfYNdOAs5vx06Cmn3eUp/o6yGM+I39i7Sj66WgIMhwS8c+
t0c21X7RNd51byUwOCfsqoZZM2Zy+bsHjn8c/sMz/yFIHJPlC/RR1detBj18qYDKK+9KB331qs+H
Nx+nT2ykqPz6VFMc9vuSm/u5hxgQ2a51GSAVQexoFnk54sphaa80t8Mz7RqkixJdcRyg+oYDkZYK
InSLs0PC8QHPrBI0IUcV5ccSdJHl25kL725KXa0W51qZuNkqtrOFm2LWKFvBRNXG87LEd247pLIp
P5dl1Pj9uemcbENdTg4DGxDvNCDAUoFMq5JlhhO0gZjm2BkZzE1VusBnGrj50Wlruls/BmfRy3zY
q4e65Wkzf+Z3uCfxCvEAgUVau3rwsEiPxjYR6QCIYoFhHMj3A4ENgm43Aeqm+KwgsXRVf0GQKhsf
DsrjCork0QlAbKscIJV9NIjfjteP8Tdl30AuSbe+ASDlhEd3ONDFMMq8VfAreSrNdeiau2NkvfGb
B82pkRmlhzR2QWK5bGqFfAm+DABZ1YJNDQHpiqe2MxYElFHb6MLo/tZ47nmY39a1yyin54FDgjRP
wwOQ6POoIZ+MVYH8bPTmi3HBGCXEY/gaWd6lrkXqLWDNt6ZW59mCKOmC6AEKWxvMD23pnasWVMAe
pMgBnJR1UtyU9br688lTkME7c9uxyJAPVYrpiibQTV1azIds7bjRsTlBycPaTsyMs6EGoD+im3SC
yMFwrGFeMqhBz/VTT104bOfkGNBCaWwDE6n0geJggE1k6w54BcD/cWYNrou67/ONWKCXcjZWENNR
n2Ex5lafVJCIHJF4Y/kEpZdLlSBjX/9xnnW5pcffdJmSZb068hdFNpiGvLGdkECodsZqZi1IHnsL
eEm2IKFDkD4Oh+5U1Cp+sqwu18uY2f6auSA3eyhqxXwdQfZu64l1AD6OgwGQ6uHY3MoT6T6Iy6Ce
xhmic3Nu2ulKlz09POb4vxXBxcXdrcZfq4CeVW2nBAHlwA3or3Nx7Jk3irC3y/BwrsPtXDLcHf+L
JTjXpE9KZ4lcbSX2YuWHHxPhZNyqr/q9Auzf2v1t8pzr3JpMAqJa77ZRAeeLG25uS8uzGXBeSxGo
Hluf2tdGlOlxjgeQ4KnHU4xx0gGOqmWVkvl5NSZGPKLzEG8lr0AotobQBEtWVnsfKjyxaeLDRW3N
09z6X+weJ5NySdiX1sc+jol0aLK7JrYnKFAE7YQjQ7Rm128SpJXTDjqP54gXEzZtHUm1fK6W+jZb
6T71eaU8iLR7qcOmpy/LrKPBsl0WWPNl3LoIpO/YRs4AdbQ2bkfW9Pc7YBOxVZCmumj1TchHJwrq
/ey7JqyFOrW4jZ2uj1q0XMt2+7pIlWo5Z6qNcQN0iZqQdh9m6KIFtWG5gHeh+bLLNtw1lFEmydq6
C6cNKp/GhBNGTFomNWQJB7rnK51OY7dcNx9QH4ALKdoQ4/fjVQ7qozOZcLGhzCYIJFwVCZJVvI9Q
Y8K2IpE1IabrNjZ8YD2lUbAmtaevivuxQfOpctavM6TlfoLp+3U8Nu2pnl9I08bL0MVdAIWEwfqC
hIZwoi+bBFauKeBDle5kPZN5PrUVLM/YsMTqEXJbpNDOtklfPKouS+JaftiWiC2wsmA1YdeX4R4t
+d6NsZBd7A/zaQv20JlIpOhyaRwQVJUJ3bGLtwDsDFr1rj6XdRDJanmq3epm0yMpqNNhwK398A1s
GggMWno3an3R/noWy/DU2Yghf1vYKvJ5JFFj3RFqhYelrQYx1X4ZqM26rUAgG9YCXby+ujvWY+3z
Sblt2MJue/7hsdt50ofK2kfSl4D4l6wjLmxrGXLVM+3WhMGy7gyeM0l5z0AIOtZ5Fww4AR8rAr+L
BhsnaqEFKHBxxKXJGxcllm7BmbpQDAPgOSc6dsWq1dO6qdRRd8JYp1mqtwnQr+nAp+aw9GVYl20E
CTRxMKwf3PHw2r3ELbDJKvRA9D78kMj5aSIEPN0qv1hSX4RSp0l0zPPT1eNJmx57TPc2XLw5VtXD
uLYhPTRsy4Ythg3RgGNtGyqJ0/MvMtn/lxT375c6evn22sNNkd9LgseNB+R7BHuOg1wPyrcgBP7n
2x03PU+v7ev+h/sd/7aPf4iM6EcQA/3j8gIFhdAHme+fMqPnIQw5n9rBcRHkd7c94PIFyIy+G7gg
/JHjEsZvMiN05cEj5OIAO67/v5IZqQs9/fGiw7F4nx7lcgSkjB4q5O+K9OWMyCpanydidFlH+mhu
n4h9vwuQL6pXU6a1cuH6x/vspx18V+/PRL4j9bzXHavKswNQ2QJRptReJBd9URWESHQfWC/SWuJ2
L/o1Q7Vk0thM58qCcgxURNR1rT1m2TRpQAcqvT0KhnyWd1AAwX2QjP495LUVvUkJFy342dpVFFR2
5DvqsnLBKnlH12gqofDbR1D/zkrQHAMkI2L4pV/f2vkZ+mv4e6seZXUZhkRvgNZLtgy53CHV3JkO
yng22/B9EHzurSusZNre4cwxrO+Eel7XO+qnlbk/9Jgmb6rYw4+UWCFc2kDqZZpelLg07V2rcto9
zH19Mm2O7Zeuv4z4juqWucGJ9zajkpyOaghpn73gpLe3bVoZlBd0dwdwzAdgrnPB76zpDpdXX7yD
wZFTMX8B64LJei+VG2RfqIVCEaj62jcPw/g4jTlVyajCeXs8WvfzC5QRwX7AQFhnv2H1bAf3SEeN
BCmGKe/O71eGybndQ6vNquYCPUwaNKM5ofZ84dIudOAyvT129LBFIx/74dnsIbAaYiZWi2Sq86YR
DGwnvetonRf6grt32DABydm/L7tcuuli3Zfo0R7eOU9gJTDK2F4GuCC0oQlyxQM3pwbg+sMiXeaY
N7oqpoKr8aCwLkPi97GHoF77MpDzPr5j5/HwvarKByJD3XVp349Afht0UtVNyzvkEWaswqAXx/qM
7eeZpK396NZ3pN/CCdRBKDjCZrX1ZalyDcrMAPpf5X8b3NSfH2ENeE886wt2n7ESrFR3m3e/t3nF
wfZgWPvN4SVrxB2108PTUVqjRzCIL+/gB+6X9OU9h5sZKjEQtEUy0rMmJ0vefCutlkRW2TbHtDn3
28V0hWkZd9kAkjRNargrEVk4GWRBytT3E5eftvlKdAggfhyjqWPrdgKGWQGLai/WfC2ni1kezB71
M9Cr6dYNcHzcROuoa85WkECJuOvPBj27E1x3uXdKKOLn+xbhsDvN7hnuL8G1Gz6/jAQErahOQGUX
1Znwy75EZZVbzZOLgVaABJ9bwc8Dfuig0g2XnjzENl3UOzCxQrcduPOzdg7VOezRAwhuzXoZUTwN
J2M9Cvns1MPfZweubYAIMtEYOim7DvJWiKA4av+8zEWjI40vgR1PY1TTxB0u1FxBQJiGQ6fyon18
7MpHH38pHYC/kPpcdtzdKb2Lk0/dMwCqsdhQCib2TCx1uuuLXE5r8MVtLwgOjbdaYU0wc2Ec+wN4
Vl7a5tTD1KFU6dIEk9jervZwgoWPw20yH/ANGJvMt36OAycmZQ6G79YYCOa2RPBHpwtoMA7QucdP
wOKiCpenVjzDZnnbrW3O7nJtncd9ujTdFbasGS9uv575aEX1Op60c6v5ScHBRukIVm4aNm2h7+UA
g2h/2rZLAFVUGrB+/btbfSvlpbEf4OJOT29z+wEsse2z3XqE9dbOQwWxlG+xR9wL3C48BdOHhnIG
yMvuCoPOKZ8u7hjCbqn6bMnTqk+NFQ+nagBgUmXuCJTk53l86sN1u47BY1t/dtbT5sAdtJpjBtWI
pYs5Sur6VKEcLYnvZ1Zwpod8f9UNzP/OAe/VibvXIeaRu34FqbdHn9ftTASI3ek6A6AFFS/p9hzx
WI2APmOKmDNGgK4bOCw1QPM+MWMswT7o3PrRZMPpOrdtCt+IPuJ7Bt8j+9x1sZoSPKW7FWI3V1MM
I0M9auQp/AjQzOfUaHDmEPcnG0r9RL2t9l29JquflehuXpN2hZtAIQXe7LDBimBGQR/Dx7KPBnVB
sVN92buo3BPbMDzFLhSKZwaUk77LPjJVxHkAt6w0XCk64TpqyBwOpjtq2pFbfnTly1pefPM8bU/N
msxlYfrU8TK1ZpbIhDkPdr5Wybik+5iaYGRw8YKKRG3P8KwXiZCJDSaS9/6Qrs45WO5d72y6E8C/
Wd/h9q4cvpZjCnTCqlKo5eEmhj80PntQXbIu6577cKFhZXDFcAFND2LON+xlUMYjNNPjZwj9BiJc
ENljHDQJrA0GEXti3Kg2SauJYthm5hssrOMh5JG1gQr787KEqzhBb0pEegoFOddN3FnwJlyAjED0
U/VpE0C8WTuBozBkRWBcAVcMSuDXx/djdRgL7jB29OzQEN4iIoZO4CaJD7K69X+5ObMlyW0kXb/K
vABlJEEQ5C3J2NfMrKzthlaVlcV9AQiCy9PP7yHpHEk9I1lfjNnYXFRXS4oIglgcvny/o5BBi9GW
kVx3KO1l+VEo+lj/0wtwN8UFCkL7fEb6OQrUPsdFzbA9tvhy3SXl+NTBY282K8/jYr7kgDTSpMkO
q9zVgM+E3qjZjV2UEAeDC69+6VzsqR+rPOTDrbf2nvrEw3NdXiyGYPCGG6F2nhq33fowsCgswEUo
lq863bfe3drO7iehTWSmm1TIX39S1kch32R/s5CDls8dDPuwvDUFjLvLo7Jvf+UK/wd88p369v0/
MvwPsdN/W+3fvXfEKg9//dD/wmK/B/cUPunfOOTv7bc2+6NH/9tXfve/7V84D4GQ2SjK+yin/X//
2/7FETzwORxzxkJ40r/T1vwXIAE8sG2bw5IKDg77N/eb/+KgFg9vGd/i3HZD9u9U+R/w8h9ha4GB
IfQAqCgAG4Ps/rP3Pesptas5kDtpIREj9ZOz1tuRrcAHm8+V1juWtttWFselhnX22Z4+g/z5tgvF
qWibY9P6+2AY4NDiu5Z5MXP3pvBbVQ6qCVVulrFXu+H7cm7fRlP9A1XsYCL+FD1g/MK1OQfwCoIC
uPifx+8BNQgdgEG7LI/ZWvwMP4NGR7qr3MydjGukNFU7XYr0+5zLb2M57v6w0r8RMH+E1d1/4bRp
AGB8RWjbiIUQTv15AKrLJ973OPmi6gCKFUCSim0BPNWC4S5cts+a/hR0/aF2rVtdwAXHxFK+wJl8
1PCDU6i7Y+OmSA304FmzzI1Qdxij0mbvRiCqt6WKdLYbl/QzyvxfMzkB+s7amAdhHgUOg3/SVZ8t
gLWtrna5GG6O5q/TIF5DO+si+nkHqfLFBCehuqPssJ75bpTu0eTmSU7enrh2noG1KutkDsrIktbB
mcedCszNU3iAK4JTNS4XXTc/PYe/hp5+0ro6NrsiyG9hsI5xMAQsLnT7tngod/XjLbdfQqfcDJbe
0TYJrfFWd/NLNSyX97TF3cDHW7Msl8rrjmvAv84DMn1eespsFL3mTZAX+1X6pzwfn7Tt7V3bP2n8
lvannSOKxJPEeiiUt+Qb084YaZYdc1ygFv5el2bjynJTA9nU+bgTgXhFhvDV0NS/CtF+yZry52y3
8LH0LsMi1WtzzMfw1PJ2CxaaBVYkqssw5QnSsnGJc8BxYzbZUSKjvapxF2AFld/HdYakOXaZ3ZWb
CgGbQWUJw7VwXyh8NFhqVOE8wKRgBfv8S/aFvtSHQEnt4VapatOHZaLqCWzg9FLjQg1Bk/Qc1/bS
bkvdHJe53qp0udhd8yaC6Wsny89MIx5jqfsalO1HEBKxcvStqr1XZZeg2m3nxUOaGlPmRF6XyZiF
SJR1gI0nuKHZoJ76OuhjSgsFwfQ+p+lz2Z/myj/RW7WNtzf+8OSj6p63mB7KNplz67tJP3LE0tNL
j/Pth+zUu8ul5uDcEFJwmW6L3HsNAxm7Vve2Otcc/qmAaRg8F6zGsg1lAK9dnMqp/Kks++LN+m3s
gxOfe0Cr2Un45SZs1ZOpHURLwclX/VtY1J+XqLXVpdX61ip9W1bUGpwK5wjfrLvjOMJ3sXtwx/XH
bHUObbDEbW7lUdHMLypwXqcADsTaf/77k/9fWh4RhDjxYcA4C/9ieTq/yr1FTHK3KvMUmu5oKhn3
Q7FpZB/TRPZwC61MxaDbN2Ew7BbnH60fCRj+Yr0pR8Md1wtdl4m/jMGdJZvqPFM7ej6fULdqpptr
ryAW4OdKGfttd6SFHIX3SrvONfJpQlK0rtd/UB84JOD4u7H8hRarWtaOawdfSGfTzRqWFyeN2FR9
Zr660VGjfZeN6qly1NERWaJgedoi/4dh4HL813EEjgv1Em5URvmuvxjkZgZTNxi5C8b1G4hre91m
aTtD7HGB4ObCLe/cFuOV4KhcNJd1Ds4EQynNTjIMN0VXRqFhN4LLqnw4zfgMfWessm1l1qhpkbTV
wdkRr9LlWweGe/Hwt5e+qKUFGLdlbswscXAlCHb9nqMoTVyRj3K5sH70njl33xHsgXdLiPYimMmk
KEUB4yACrF6sjUGSuHBQiqwYCud4mIfqtMFRLPmJVcFhhtxgQcFMDtbVmlGpm4EpAIICmnqlYuyE
OqEViKiyuu1o4MpW8tJ41d1TqAuivCxRJ+wm+65Q/qHP0z8rv47S1Gwr1A/7tbmnYX2oQ0BYNTul
PvB3lHzot6zvHOoh+hZKCbEuTEy/Qk8UKHbOPH3SKDc6hMt4IllrCC5SVK6X5SlECRLOxh3YajWa
45rq60gDdZs7/XBaV5tSV7HDkeFApZKz4Jr38qTzokvoHyRGr3h718NODO7eDrEQ+EmGwmc+L3d6
sdWxUZZHANXgLfyatcjw59dhtO++DA8uUki53NMb/v7WNs1Kne4ziKwyXqOsp7YTQOoyFNbBCodI
hmq7IrMa1YFOQoBFbIkUUo6FDnelUs627pGh5PHqhFd3QtHYQbi8tNcMJXBoGyYH1QxxboLusno8
GULrpV2WSPv5UxC2qLa3+1p1+762f5TSOUDstoSw0/ndp1phk+3Vd4Qzk5gOdd3tq7rZD8iVRWHw
ac58bI/myV2y74qqoKP83DTz0VusiwrGH2Pggn1fP00a4GD+o+tB+zhmuzjzJ7l8Xiz3u22nR9+2
NlVRZ+Ct0zd3PIR1/0UwpFnDuvxeBrhVOBj8ZvrBpf1j5ksdRUvhfMrsvIgG/2tpIfwaivS+ON+D
LgCNvoo29uRgorxBnDcdWp3NKMabl8DM1xjFeFeJaKq+ALPa8drf5aF3kqk+wg/5qOR8m9w6HtN8
N2CFR1lu81LuBzfYUPnKePqmMp2ocQYaLuBdPQcrhC/TfOPYj1UTbtppOHKZI/y2j/M8ftcKsoxi
fHGHIYGOb18zf5eh/Ni49qszNgehK1yRQ8J8uWdlsKFHzfWX0DZR5ozHzsQ5d5Mi09sC6bpRhHFv
5lvJst2QF7t0UBuNVIp2rJgbd6fZux7DpKqLqM8QA7sRBGKHeIbaNEUFxQk3ovGSdjD7lDcna0pj
taq93ViI6VXChjr2F7VxvM+rjcRdU+4Udw9F4OzqrItl3W/SBdioZLtJOt/Kqb8N43Vh2bmw5rvJ
p6da9OD2w80irXiuVdR6R1U1p1wD2M3WHc+CDSvTDf2trHRbtwy8C2JnhlrZsGG1OfIsQ+63Tj/l
OIGoeif2qCLLqfZ8/DouwSZtljhwu70D0iSrl7gI59ha/aj1FRIcaq+kSAoDjZfSm2l9T7PiXOTO
pRDzS9CqH1O9XK2n0lsQtl/U4CD2TuMcHkXrzjHnBunmOWYSUrkl3xkPa2axi13nH7nvnpfZO4fK
GXcsbL8HrDrycb32fXOi90mV2rQ9lDLBr1NQFz9pLoNw3FL6Lhg+g/yIxSL32p2utZhjf01PPvfO
U5vtpnFNJv9G6zy05p7CmQ7LcmdajCozR1NOT2On9pjnuAjmmwqsuM0wz3YXmylSZo7rdaMRAVmB
dVKFTpwVe7BhuxXbOQWu3IXBRmbWPZjKjV31e1G/ePrYLeV1HKqTrmwgY/luGdxDBh65WvJzNefn
ibvAP6bE5PbVyk3iF16kQSD5erpxleM+wDYBr1ika1L0v96k/1bY/9+F6f+X4X7BQ+8RR/5dxK++
VX8M+P/fd34P+VFy4wjpPduDHtMmifPvJTf7F+Yj2BaeC+kpnLY/hPxwV3yEkcIB9x+SX/NbyM9+
8X0/RKAJRTQ8mgDFuN+1Db+FqH+rr8Yj/uSoIavgedAQsAAlRw9P+7ODZIscqp/RtLsx8+qoCLJd
6GvUmQXI2fVmj21UgithA68jVhogFSAKXT69/5v+M4YhSA7sMBeVP4f/RSVbQmvuqBXl5sIvv2Qt
jKUHXNSS07sfZF+WpfnSN9Db5+PRXQV0MpV3ZnVx/vtRwPX7l+lAYgbnHAVIbqPW+fDz/1B/NKMP
x7xX3Q4s81HYqLjI1PrASiiFl/TjYsDhDgXEma7lRL1TdWAgUKXLPxT6ve0gSwAOHVddFmE3/Jzr
9c5UALuluicDXcLVKifIVVEBYAq0/DCvoGzBpc/Q/sdtmD4F1ogEuospd+EupwtcdvjpkWn15w5X
cunrk5rsUxeERZQK1G6Wc8PyajPNZTRmSHF4nwYd9udZri+yQZ4GdqrFbc7IDgtc/UQ68V1mpd/Z
0n7U4TPR9SNoW6v0z5ZbH3LVIcred8BW27E4w7MEw6fHFAS0PE0cGDHIohxK/DJ9MfbnzA9B2KhE
A8Ls+HDSuAZ7UHxAWHUFfC0Lzi5+yoC8pH9Hbi3PoJxDLcCAIO665oIbE0zyYSrlqUA5awQwlwUq
oT80KPpaWI/RVH5WoDsrs+y191wv21mmO5IkBN10bW12cjsAq6OM8rKP7TaPSIXbdt3RgnDXMcWu
k3BSRiDmYI08Abd2lidXOnuFZDw+xsL0ZWbAuIcaSDA4sXxDn6JPr1V31AXgEPVk9fwwNKgPAWlL
q/7SB2/CuIcRvEbKw4OAshjl8oeHJ2dx7ZFukZZ9qNSP4Zr51pEYd4O8C/nrqeecXMC3Uwl3Hvo6
s80hGF6rJiIfunSqYzbvNSql6VyjtAbS1VEnIlsHYJtLWYEARoAg0/3YPBP0ijwcoGloFuD6FoCw
yAllhXr46W1RoAJysOf0ms0EbKqTY7l3AXGoVBO6FoSRr8Dae1k81OXO8QGnUlUDeLT9YqGaIl3x
+OFQHu22POrUQY0KtqG2kJ9eLrkPfl+CKhPiPGMFGTeHJXtpULViY3OpQD3S0CB6vSyNgHwExXG7
iSsX/LI3YdHFuZtARIIfJSc8k/2laQpMS3uxnADgXvbslj99r9mSg9/azUUvEAiD2CkUfPS1iygm
oAhlLEE8glH1LPw3kJgp3HQbOKsLnNXcwRINej6Qw09hje3nzwxobKvGJPfbTYBURurUd9IdkO9O
z9dOvfH6LErd/LnrwBaPUI/jb2L/qxWzYoH4QbCtsNZaQz8zOVE6Fonb4DcgK6LPlc24V+6bPTgn
fzGIj/xr7oJRYwC9cPgI/CVKnmZzdlEPHIHnAwY3OJs4RXbb3WeE6bMdxgJ0PFHTAOnBl1sJgcs0
8V0loq5Bda/3cfKOTeOicNFvFeSEzOpAcEMkU9YXgui7frpv+0yeZB0eihWZq5ontEI0dQrUIP3d
QT1jt2PcTemVgw+s7eBK2zIDFmtCN0pDO5lBXGY9MFkzXR3goUu5HhcUCJFX3nZUn48RelwHlBLX
cYoJayd9u1/7Vz4WkYZTpFGCLVUKTdUnUWd7Yk8JmCRlAGHX9Mfjdy/lh4lo7vLmzN6OIsoJqD1p
9GmPt9BrkY5EiTcdDlsP806j8dcVJcxi11tQo49AQowXgVp9sNw6/MBRHCXBPD2DVAK0JWjJhc8f
apTO6Ejzckvh4uMcgJ+cAGT7zXQO5pjCT19Zp6rmIImDM8WsQlaHrsb5hjidN5g+f0+i9a7vbw+y
vhcHodBrAxuCwsAsyI6miQvUfclW0V5bIWShOUsr9zSBcwaaGIWollNQmjrZM60OHS9i5wtZXnyk
IiB4PrLGUJogopdJSwTfwL7ppbInYHDnlCtk3xCsB9MWCbpIuUgCNFjTFLsTK0I6dt9R+0HthZ84
bg/nGhB0MN2RMoZOAjsMO8Ip2C2r0m0HOMFgCeiNCT+n1yV6nRbOhM3BWocXYuUVh4DNaTbcSiH8
g7nkCLQZlRWmK0nuxtS+Zx0/5QDvoDinZUtzJ24dmbgcQoLSvxmAuKUK4Q2HVxuJ805bkRm6hEh3
vcC6oQ8DJUTqtjsgNfh4TIFpy1j+7IblzqogB4DZoc8bJg6exGYeoWZmN0Lf6RyRwZqqZZ/zb2Ri
Hfg6hWse36AdMfT2HQC4P4AVh1mlk0DpkRKbwbeKLCF7TkoiUhiVIWKCHlVNvA29MLeD80NbOMmb
rIprYFL0gkiHq7V659ICoozbb8ItyCbvHJjuPoD7JdNGq0x/ag9TAPOw6nWHOCQHlmv7QEKH9Nq7
OCU4ErQZyKATNt+BP58aeC59GA0TDBzg21W1JBRBNIa0iIvLkPSO2t3S2HosGt2wUnzR0uwguzrR
0AcprrUVXFMDSh1dFUI0A2iOtFrGQ/qGLDKSTKnxwQx3x6L9NUE0wzWwtXUqceP3TrafrQ80n3kJ
nqZuYQAB66/dRUJgQA6CboILpPw4CTMSP2TuPVw/ZD5HcEjUiYMuXrzJdW6Cg6ibeFiKDR2PQoqz
axtk6GAf+Hqit1cpaA8o/kbsaaTcaS7JblICjEF7QW8k66gT1mmZJwSJcAyQjnEmeZl8/+wgL24D
rn/oR3GNsemJcUzrkCE+LmMaDO11tBo46n55UtIH0IBEl1U8qzGMtIFaD1c5XelrKHZW/ZVO9+Pd
nGDvm/wDmgA8hBy/31uUcyILRvuSxm/B1HgorGPCaNORY0HyNTJuxdJFBtFsk6G/SIe2DhAnogBt
eT3EDEDDcTBJiQTR1GGpy6NjfbHwox0OUM7soxDsJubu9jhgLryZEgL41t1QdxKTeFhtWlO62+s8
PLsMMWd/pE1OS+wCsKe5cgTMG1alg0NDKwSIWUdQVF5o89MrOZbYl1JG9GG6yRfC78ejCf2jDRBs
dkqIL+ajVcdVYZ/1VD5TypJ+sg3liQws2ZHBsF1b3x6mBXaWpnzERGiIAOhMr2OZBBaPyRb3PLzm
ZQQd0nmp2dVpoU/EjK7oyYR0J94qqw6TsA+UcKNDVQhzHXuhI9pkJBIM7PwDbQEaMW0JmoXFoDEH
jksBmjzjwxWlWlwxBwd6AgcmDF0XduE6H5sh/0DXP60h7MuetU80B2WlTsh/nRFPwdsFq+Kx22rX
m3yC/9ZjPjBkSovmvLwjFrt69sEzAdDoDkQQEPu7VYSXBkq4EclxPwfqxnAGBC5jg2t0BQBhIfGL
4ZulvYc4hNxF3wUVbMnFpV2MIpeGcjewkVvU+oVkz54pD54+lwLCXkw0YOmH0bbWj6zSB1KrkXF8
nOY5f657SIS85alCmQkn6AJ48ewdcTnZnrXjwK5qDw6zGT/Q7iZrTfpIu7OuZtmu0BSTIUYuBt0b
0gTbBNl+vSUNAulNFJangFPWQBVIoZtcOdocwBHQHItAlxk0gWO+3NmXqYFox7yrNDjQv6ghLyIF
de7Cw4cghqSeziwRBzg7GggNbBnOdsGP8APONPjSce9lVV1MP0GcMSLhVt2tALcFDjUFCX4PRVsA
p3R6RZXiMFgOUuLLlf4TNfnh8kM3ApOzqjOpUS3MNRm73l9PDexOGI7AznrkhmF9IRAksZ8j4JRj
n6FWf52hVucCWBd0qQFyWaZtLxQxpDaEXqXYLjxL0PdpZ5Hz5FT3QOK2QH80+m2EmIcRbCFmiy6i
IEDbJHyNdmgKB47yxv0hAC9Ys/mYm/WpDhkkQXCQ6bR4MB3CSZ+oBQ8JJkkGKdblpLE7ZunfchD3
PHi0iiHfIEVkOHQDYDTse89EjV3uSa0mOI/LoUiobQ7u5yvJx7oBiXqNeK0AVjs1sbWoHVcnCkBI
S2YX5b3CAZgQ5tk5jjXEwVXbbQqIf8j2reHO4QgfcTLF0Eeuv2x/N8RkXB6bqVueaUPVC/SD3key
9FrkZ9IGk5mhHb/k87lAR5mTx+pHmn5CW6fRHfaI2B8iz2KsIE9bd52NlGl/oVCJvGpyj5u0gHf9
5DCUXiB+oXOv3XBb8Q9DhhJuYmkE53SqYPtGr4a44GRDVgX0xxfbAYicgOSLCit01m3Yt5DRWT/R
0N0pGUv3SLElmTt6Szf0z2NtXSm+IlsbFubeRdYL2ArS2F+o1QDFh2RIyB5Z6/K0tiBeS7alG4Bu
VnoSBTVLt5xQJPm1oBFeyT3U4/SlLVEybeH0F6LflgUE/RBwJIX6BhVRF1esMLsyd0I00+ER3LJo
Xn1QgoP53lnl62T6s5+3dqx6hbT0gvOUr2BBM7uA0AFkmGq9CKKQUyHaPhrUPEVOmu0gYljhgpgu
DrJuTZqjQJqi7MJ+45nQ3vhzGhtdQB/iNrBTRXpgcujiWelY9OEtuzsutK8rqhkLcqHIzUaOTOcN
H1K1nc2ILP5dWrV3UzzcQ4WSoRfSJ6SDcrQe+9EFihYb234Kb34z/IBgsInSIrsHdc23/jAmZY5H
ZyOpohrUCqzFyaPGXXJYonVGfwZ03XJlY0VuPfKNZRX5Bpn6U2ohZzt54maMRmah+Wq89gcUHTrW
fbHJfUdEa5He0M+oTqC6LY0EOY1HMxvAco2GFXGP+NurNBSJWiRKGj9ZkWzZDnbVJKuNpJqH/hwR
qwM/kn32Xk/aPtRd8ZLD94zQMsjE1TTkUVXpdmcLe4o9mAnu+96m8HQZMcf/PNTTR0eWTeR5uE/m
FbbeY8MmWyeDNhuDE8mmMnsUikQOefcQVAe3T3/iiviIhJaIwkx28WqbFwEVimYQdmC/QJ8jcZ2p
BB3eEj2A9jBeZ8eNJ7ZSVeU5NdkH6UF2NfrFew4Bk+9O6bPfLMeuReOcNLcPZTs0UagwnGBA8l3J
JymXKerY9GVBbFo1bRPpbgU8C8q8LoD9cQf/uZo/VhJlXzhMneV+q3wkpSz1pvZuWfFNhj9lbrdJ
Goh2E1IdAD01AuBs7VZ1mPQOXSGQrRgPWny12Q+5XjMT4ghyVGW7rUOdjeR4RUuQC6vZOVsgQWMo
1fEh9nN3W6DxhzfxK0eapnTqR+JrtOGRwmG0NLwchIsZggINq9Gint8WZZSFzcmf5msO2KaR65Yu
pAwZl9ZVsPct0gAt2ieqWzgdugBtE3BtjHrPGz8K0IlgKdUVFaZTiziBZIezs0KACggZDMXotadK
wddCVoNkkjIsL21qR44GRJLOl85vTytukswu7y2SCWxKk6U1UZtdeNOAuYW8fWQ3attFHyU1qTeu
d9JGMtxnjvO0jgXW8+BV9smMAzpj8OuIbiB95t6mFKHugktxCa4DVPAoHESUgqPLOF/VNZvWY8nA
c05okYAbw7T2nTJ6pPkLEegYD4368K5Np1YoEVMUbYOzUN9IkEjqP3pZUuz2eHF87pCGO7R2IVSE
viVLmFlpvZCwlj6JSCLyW2vvw+TPwXJiGh4m7qMRF2gvnJvfDknaZahsWlBJIKXxaxhxrTH5CuEQ
EmeXgl2hLty1EG+Ozng1GMQoTRSG6ZbBUpMCkaSG7RA+kdSwD+AqMid2Wqg+xuCCuKiejjQYLbLn
BY40yR4rm6Suxxa2ug7YGTKRa1uvJ7hFTwtyRrmH5CRpTwMDZXl+ZhbEHGUJ+TZePQjKS2fQTwYf
ntChsOcfak9cB8PPjGrG9fSSwqm02v7UTkVSjyiCFemxvZLcdpA1PDHrKTPlnSS4AVzRPhufu0OX
Vmd6EQfxdLGggZh7WuBSQ1L2SAmQUJSuboFWKb6SaEEzPLS9KxoUeoiZKRNEdzdFkBS6U0NASiV0
2CRwL65e5LblFdwUdMz8WoVzsqZDDOLt+pDGUrzb9yd6P8dl1JQFggq2ITHuZI5ydQ/Sth8qWtpl
DIMbljYeF5aYkW2H3HqZveAl0O3JB7s7ZCmqmfVRNTWk6wj4l+HaDphjvNvCnMQdeURbf3LRa2i+
uCugZT0/ThKdHFXP0SLzPZ1lGpXLynvQWeDYXx87B7dsvm7cBXC6q19DJFYKKzwOD4lxunIE42jH
gUeRTaA5rAcVl2u3WRT8M6RFFUO5FORYipQFSZRJqmwVAKRgvejYOVO307B/7qYc0epkRqwvNFo7
wGssG7Q9JCgenQJQ5CTpP4meu9k+Leri+2/ZAmnjivYL8HbcFDvlt6OA2zeGfmiDFl5oFyRPNDZ6
Hv1SaMuNKfyInj166uwjvGNhA+TAS2iT5AhdaGvYk31S6OBXivlgkA73CuS4YQ8Z4BFK+pgqfZqc
ARdWHq9cIAXnX8fAu/VISlBHjixc7yREXtrl4v7Iln7P52fyBW3LPDUtmgGk4lwu2DSIsh84CAVY
mn9L62U/I5lPSU6u7/13NNw4B9YPAeTlkdzDpqv1OwMQU07+QduxSTemag75GrwUi7ftdR35xtvy
ESoQ+FKKo6sE+r1l1ibs2Jk2r63liboMztTpiBWRz4ONhRictquBu0s+LXVpDCt0ocB3vBQIHdAH
Xc3oqLZsRTwE0zc2mmkjbShSB9/aFrAvzLL7uOEG01IsCHId/kJNAQdjfjhLnyWY9D729mlapZEq
J7S9tAAF4rp4hg+TQOlnAztF/cbI4diMrI8ZG19ULl3s4GLH8hyVLAOxttaR6eY6yj5rNg+n4q1F
3Ljzu0FFvJX+ZjB5CuGMPIyoiFVoHwstvEDAWy5f1NCeBFrvMR9JbbuCkgWZ7YsWqNep7pOpXZTn
Gv1S2GhNLDN0DjToR9Op3t3YwczRCXHGKjF4fVlYvaemGLHDyQfsvTWe/X7noBliUhFYETp5zCe0
86QEhypQlVrojZsB33VSzINE1505e3MfI0H4HA05EnROOtXwOPEYNs/Ub9XcUin7c8iHHTM1bgvI
ruee72Y0xeKyQmKmwdNEhud2KYTlwz7sVIEVQo2LHjsAsnECAQnqvmkgt9MB6I8Katepck69A52I
Zyt381i2lVbJ+AJ+B6RA8wTxhIdlmBRJjfsZjcasZsOE944WTJCVSxaLQDdbt3tzPcBLk2CQCrVZ
EctQxKzGkFo//0LEymNrVCk2S7NaN7V6oBTEx8nxoEZ38S3jjt8K9j4h8fHYUsG8II2K3pOZPQ9J
o+YTVx/RAWID8NqGvB5b4DFd4bxYv75nliKDi25qo5d1mx4VtSTzj4/prgrlbv10/sJ1V0dWFVpR
b7DQDSSQ0D1jZxR2+nPtzHsnsewtaoscnYQeQ5YyP8GlTePQR76yG+sMHcdSO644+6z0BDU2Wz5m
Ie+iwMNAA28A5TsmTrscHkNbxeRuCoVFt1rrLfA3Prs7MOvNWlLk0MS+00wbKs6iUdE1GwoJfAQ/
u0hcY/b4wxJVuh+YjMvAg66mzJ960mA3HnxDxwAhejylRHG0Yuu7t+BChKjR5xqIjC6+LMH0IlZk
NJ3XcsaRHASsrB20274wp2wZd0Xefa7y6V0OPl4KP2FBl27NdZJy7FEHbRZx9pBLy3s/mYzJN2Xx
jac4kelXb0aTY/puLgWLfO1cJPrbbX3Mp2GyiOdieU5zv4l4tcK0T/OK4BkReuEmrb2CCdaAdH3s
v1DgYCxTxiCbWxKr4QBBcjC1k8f9aG7XzeNMBJWw42JCO6jSStZcJV6GWjoaS2ZJgb4tUb/M75PV
fXcqe1+6NmwQHUy5sgHcDQag8tVPRM1R1en11hQKXWeRAY/wf3YqBQASppCiFVWNrqBLnIfdgGIZ
w1ap0G7P88JPYQ4FlurbHZw7nhRN1kTCC9rN0HiXZoWi2w+KZ0u1Szzeq3CvgE5hDVo3clMPTrAl
T7TMgZne0anlHamgaKn6DA3YAneDjbdx/e47yBt3Kzo0LpqHg4QGMx+sLi5bF165RjHKb6+iHhKX
sUjV4cVtXSuahhU0XvoznQ3a5KGjBQTANcrk6CztF2MOmnyJ1STBYqEx7wiQF4p7F+qcHGgNL6kd
BHpiNrYNXZ4aXq2CZSBai30FrButOdGISZbBEOUaPzpq65M/oN9Si77MFvquYopgZ7LavCq+OBAD
GRSQ/CERjv21ZuwtCK1627bIgBU2xEET1qlNrQQgar8JxWaYbbw7FA8oifhjFCwDbm0n/ZhyMUUa
8Qi2WwEmCAa7NWDGSuagJS4ayKJhu7UZl+xjjeYyqG7p8zL1Hcjg9eckSoUWCz2CHOM4cdO6LOEQ
18eDp7/nwX8ydybLjSPZtv2Va2+OMvTN4E0Agp0kUhLVUJrA1ESg73t8/VvOzLoVoYyKtHp3ci0t
I0MpiSABh8P9nL3XjpgkWmqKJny4Cc1dnGJjmw/Tkn2v++gqN0vTHRIYpM5116axWxZB7asHvWmH
VZL1XtdipwoKvXJ7O7m3VUEWGNmajcl7OiHHwtylU+Gp2G2qkeaVkf2qZLD2JJuSKwr/V0PqrrKY
7u3EXs9YksbXizT1HDt67J1b51ORsQCqRbWu2glBZLNXW56hLBdSd1D6s84VRYA7aeZDlOJvkMZx
7dCFzOzlLKHL2FUKUmUGtYf6e69JMzsa6SOVFWYZLMiyTTU8KiKcuNq4bSnIRwYrVkd9dJJc8UrF
eW/yHOrzDA6/D7hwbDUDjMqaKG0XNvZuwIJqYgHIKqYdapAHe1RR9UvOnWlHV9aC0qU0J8g2CFAy
J932duWnBSOzWawVQsbYx4jrayUv13RnR4YFlOjPfapWblqxGAlznylcdRuay5OlPDXTndQhuVfE
IHJ0V0e7WZnWVRplYCxtuMk6pYmE7ZCZF3QEAS42uMLVmUoA3F45AfGmat/sxtqwQ2wma91kuB5Z
I6/KON7q07DFxLCblmozVvV7UdZ+nRWoCHtEvAZbQXepKXmHFVXcCuwHPTwrhPTLuPDyxoSMMp1n
E+6yrC/rZg7uUz1+0loVq3e5nZOHvlle1Dk+Vu1eiaPtiBzBncOhotGVZczh/ZXdmfAHkSqrC+Cv
4jOEGRaozexa0rqzeQMG00QIO3A9yt225/wbZgi6Ul0Nkv0cG0+1Du0wSQafYscqCuvnJOioEfTg
2al/gNIaG8R1RuENqhK7WaAy7zIaf6/++SoVF0oow5EVix46DMuvoP5xaeVwDODlD/l80DWePWKt
pCjNSTz/F/HF7w8oNE0/auTFAR1gqnhzcF/I6hfpVY34FTeCmm/ygSpRVPUn2Q6uYiSbrf6tVFJv
bvCIRH34NzYp/S+ZGvjF+IgGcRIYy8DK/qz50lkzJYo0FxtD60t2SszBcf6hVdGTrbF61ZB3FSZg
utrOARKxftItvJj5kgNail9CQCtOHe2ppJwkgwkxFpKlqJoO2XS9xOkmTVagHfCdL9vO9qSO7zoz
f9TjDNWE3gTrU/EU6Uc+3sATqqVI7E62066MYf4GQPaDBkDNCqmzxFNwPjRK/hLEMpENBreqLCeu
3FXq31yOX50VRHcG6jON6posvv+D9AuxqREGUy7YAjSvGANSNx1kY/5D8/b7S/+LsQZZGkMX6hKs
arrIbvjhWLFlR2VCZ3FTKNMpa/o9FJZ9xlIEmepeYSH3+8P9NYTiIq9TdV1RTfR+l6yIH44XzoYu
aRJYDToH36Jo/iYuVy1HxxGcj1igtskQYjCGHKfY/x9g6P8J8vkneem/06D+L7SK/ovC4pgOuQ+K
CMn5jYy0/5Pk8l/rb5/fmrfsvx6+NaiDy+bf8GF+eNUfhKaaaqmYRWVcCD8jpE1cp8KW6Mim+AYN
8T/SeoTl0xb8FgO1oy4zF/wpNFX/gVSN1BLkmBqkDktT/xOhKcf6Ot0JtAvzqiYcrvwjLEM/jMF8
kllCz2xox8NNzsIfXq3Camo1HAvFXVbdsMlfJeIZ9iTcmL4u+wXodnw6DUu9uxGwFhsiXN26K93e
FfppRA2Ex8CSV3jgpmMdUOr1AIA4eJ00P1deUhWixkqUdvX7snjuQW4pu86+ryS8EuFRwyguzTUL
zjeWlBj8XlWq2tA9pL1ds0zqd9pOQs0Zj6usOMZAUxJ7ZxqYLPfj/frYVe5wqzzY4ZFFsiWegxUr
9MJNnyoV4cKdUt049cru39eO9dHKnu5XtUKVVKeQ7cmP9rg3443dydgcZxSjKRNt4FpX5Tb4xueh
CG1EhypxMSQ8aogZtVU2rSd5rZh+U9Ajctlou7lveqYnuaYXecoDnzfOd6UfvFXQEm+67N7sPmOd
6JOQZsS+WSRP1mlT8aJb08bKFOLHB3wSbCygVa1+NWh+YW2yD61knQNSGDa3K7/OCrX3Ve+pN/Jr
FX5cte1tSuyGqXuAKYrpgHigyo+cdXty4+kY6+vIcXEk2vFWkGRkaQ0cJsL8b1r9yswPFrU7LBHK
Q62hV58dPMPyuYVLZmtrObEeIDf6ygP8g9atRhzD7S0YM9cOdtJTsJaelkP7MumEigAgD9HSZ1cl
TRC6i1OXrvopWbXu7XBbReGKcuOt/da80KtZFeFHW+zFCQQRkZNxwznt8DVA0LkJH5e7OVvL8gED
/wz05JzHPgXJjjpU9Nb52SiQMMM2nM8p2xKxednsTG1tem2XrFMgEUQHVGhR4xUt83qkCbWPTWiX
gDBMd7E/U5e97BB6yecEiExt2pt0X+BeXDGawFPmpCV8kgDRFx7sXB8EaWw/EUOQPfM/Y2VNSlGq
rPVPmASQ/IHescQc/I/BLyRfurM22kaPV7dt8VLQKum2zdvgC9eGZx+jw8hA5uduabRdJ36zCY37
HOksFE7fLXUfhsIUeWZzZtXT4fvBaTwY59p66oc7ljvRKVqPL06xSr3YS+0nU/qIZM/wqNkp15z/
26a5MuArAPPpt5hTKtqM97Hm1utqmxqe/aDvkvLK/HhO3hWYSpRwGm+B+n4dIqy66SBIwxm/A5fn
j+vOf453RBEly87wG994LTXPeZVe4ceXrJJ3cbuTz8lb9mTdyD3IJdc8iW/aH3K0qnPP2Jsfbba2
j4pzmvm5xkZ86DVUEj/0foMCUl1r31myxq6qefO8rkhf6KBxevEDy9l6p6/TW4Ot8G5eFQdz29xl
LT166nmqR6NTWgUvnWW40bhrDeiEn8hf3MwD3Rys+mec3SvCJ56NwV+Gm62krEnokA9nBzfXzkiA
s55C28WB5xT3vYKSCUQD8LXG9tnEYc/2xuBFC73G8cul2Aym6wcQ17/TZPNaoEofjMl0R1xE9M6G
F463TSc0XbNNN6DlgNTpNlW8q4qDXXPH+UG6VpWVRBF3TZudi/0dCZG8rhavyvYTiExveI7W6qll
B/AurTK8RMlxvErUdUgDywVkKI2QV1z5HWxRl94O4xafcCDhNTzAbIJAM0GrcHxphOd6qPZYbGLk
nU5/vYDEcYnXWt1LvkgSESQot5w2Eq5XrF/rN7h0cK00lnqr3vw2KDvtbbifC/ekuvZ7Gbmm4i3j
TeXVtjs8zjQQP9pPMmrepH227Tx1G+2dXfSoOZNbEfR2u88KVAqeLntV4ls7tPpF3LlTzC1lglcx
Vnl7WqZt4mb5CvVvVvh0MYsGKj01ERdIIsdZSg+7DNuT7hXPTATpgCiNz/icQxqitMHZ/aCChAGM
hDkno5wA7XozAr6qXVB5oG9AaYPvzLDZT2x674phhe6UD2iC1RFOKFcUfw2I4K6quI284YLhr+Av
lS89cQ2lNyP2uoZ7JqT0xOzzQcmzeQeL03pYD2n3xlRvcg/CEscve5dJ2l9ij/pQ3JME4s4nY2ce
8IwwxwSroI03OhUNq/7OZQre+1Ngditv1lAbe4UXfZMTT/sGe2prtW6PXe8Eg9NNfMBE70B8Wnvf
bUbrZphuzBoO9GdVuzU8rITgEz4Pk9c+S+CBZ3sTg0K2Q3C3TROXUv6VLrsGmiOqc1c2VH4UYn66
xkIqCLz0VajQgy+PqShUkyvjVNw31/EhGa3VbF7RV3B7K/fqJx0dQHCXDW6PYHj9lhd3b+TRQFjx
FECX083gwds5eU76kScoSZ5765XyO8fsu6tof1l//Ueep18vXP83rjaFUUlni/nvV5j7Miobdg7f
LrmSl3jFf/7SPxeQ+j8MsR3RVbYJmJJYDP7TqUTiI2wNVnDALZCvcKB/rSBVGXe1raoWJh2TteWf
C0jlH6pGJgnZkhqbat1hbfk/ciqZli4ruoI/SLieVGF//2H9ONhTqFhZNW5sq91GmbruMvywjX2e
FuPU5uaBZCt9uUrzdlsOBj7TpT/+cLr+NE/9yPdQhFv8px07/igWrxbBbkBa8E39/BacOpxNFCXA
MJRkG8DzxwnsTNcSHYoAqbdLusjRmYajlkyJu6u16YquGv7xjY6L1dcAe3uy+oZZ9++MS3/Zu/LG
rAuxhXW6pQi72I/nJqG2b06y3G/6ePnseygdM6TbamQxEAyfjYA71Nb0OclM9dS2xDmKhxadD0Vk
2+4JG5rPSjzQYoKwzjTYf8LqFguwxCtNmjEDlUy4t5BBIpZ5Sr/Nk/7lb07uLz4DiarqhTAJ/eYr
vEWRk74qSrnbBLnm0/fYdtPwWanDLg3J5KoGggS0lV7rtLOBhUy2Z8QdBSFmZITrUa9ep1Wn/ac1
AbiX1EoMRezSVbZBP5/XMNO7PCpIFQzN+UqN7FOj9Z8JfA0+yN/Vn7iFvg4uVWHrxoZMB/5pfhnf
XN1lkPq433T2I0KCTZzbp3pAgCxTSWcozaF5ymW0j78/738pRfARFZsgHsMwLVu3vpQiwqCTtEJl
TCO6uUo75yQGsaX1R4fLMMk4qn5/vF9+TCg8CqUPRzOsL9vAhJ1hjsaWe0i2z1o5fAYknQVT5cKn
9MK2xro/HSxMDL8/rPqVSGGz49RF4UvMYMTdivf1w/RBP7yJtR5ozBJY51mbIb1hmmsIktNC3e3y
AJtH7OU547sj8gOC2HAUI5BC9TlQP50pXNnV9FnqBlitpnzs84dMotWZR8jn6AMChm6s0+/ftPKL
k2Ux8ripqUwyAX8ZE0ZV9XJW9cUmDMfazeTxM4voxSwg0anjeiUwGYo2bj1tp3A4qtCIWbqNn4lZ
nyEyZie7NJ7kmTcIEvnYqMDBfv8G//r+UEQ6BjVY9ZJN++X+QDlOT73p/7hnpWA45vryGXXDZ8ZA
Ehc0ZlAp3De/P6z2l1oCt+SPx/1SqxtjvcjagOPWjn0CpOuRNVGvElhu9kC2M4LxVcKHnTKTmBHn
3DrWSbOXK6V2roZu9KpG88UcGEJgKyf6mybDUELjEg3moWzzlRZUGglzYhjk5rnS5W+t+Y0dJp0/
mmglMLa/+UB/fbIwx9iWrGAC5lJbXyZwHg9kVxRQ+2LyikiEaRQPZtIk5++FxQXv5JYElornR2Z0
e6oFYTozMh+7KEGOPDApBAYKFD5SpHaAeshd4GOz9MzyOXBn0zz1WIndrn4F931VqsMRKMPkqx2N
CUUO4NmqpHwyTszePDfGc2jgcAgdDqqoaGL0+I+lFaU6IrB/9STVLPUv0x1H1DQLWBfWZ0rvP9+P
2qIB9HeUAh5TxDaUvmqGiiory4e07lZVDaogyE9qpC/bBK5uNWbUi2LU8HNOHInSsnW0HWVFTvUB
dSLQgnZCZsq5sobcduV+uu9QGgVBQSpCAtFF6gN/HMBtaMKxtywo7BR9OY5Z/0zQy3URJDTBcgyC
epPA2Lgi+knbRBjpVq09uKmaajukWQQfjIcmk24NVLMw03lTtZy+xcEUQwfRmNSaGGBiKnmSggNA
4v0U/fS5zNPnmJrvva53NDgSUIc5s1w1F9sq6PdRZWOvnsxi0yXRt6lomYOm0gaucJcj8vcXpXho
l/yoaIXiDQDdIRuERI4GIE3EzGOjk0aBcMqrlF3UAlGEkdKaiGkwDX0wg0WrXBl2kdy+S5MM0VWO
OEXTx6ypxD9PPMrUhaTAQPbj4spoJzSzNW9tair9IM/QigO19QNF25l15qH2Y5dKY9SFmLOKDE5B
qdh72rnfIJFBPOrDh2EZr7JKbryqssn5LW0a0ARFJnVHIaFW7ioDaxYAK+oezLcL6VBujOMxTUhC
UhQSehYRfANHQxk+L7Mx9TcF/SY/DGuWnIh5Q4LAN/H4kDsWXkEunZVhX6VMgGUQnOWJRQtMhqlm
LIzD8olpBSGj090WMoHEoQRewTSJTgpbrpQt13Q0euQ02bcxZiLR50jbKOmhKM3vMhE9XVLFnj3x
C1WqEcxI5HceyfymGbzRYLsrrU7x7GySxI6xyYk2RjSoAJ2luc3jI4wNam85aiOFVY3BwMkk89YM
2dEsLLculySffYlP7uW2Xa1bRGVxhGo7hiZdFQwpgoKOKdULjaxszv02MavnTJp7+CSqtCqvww4o
qVMsGs7Mo1wNL9UobRake0AyzYnaWqe7BXHPrcpX45Q/l6xZsbW+5C1d06JXkZzEXsFp91rx9GOq
AYFvULbTw+ip1B71dtky3oqH0lrcJc8cWEr6uJub4BQnPVAu5Ty0/U4lZAxfCs9IskHBTuehukrB
3WfasJ0cUYBZTD+pWaAaM4gwMk6up/6lLFKPuxayN/A2P40S30iGVzvnZUKT0VnZnKZ8HkmvmQ9h
vDCuWM0ms9TzBNfWBiHTntlyI0x9fZKj9LqL5ddGklZTLvu6qX8GpiZ5puRQwZsaT+I8bRi2k8PW
2lgcVpLjZxoyNgvUAo213A2Os1YH2puL6ezHit8xI8mgUcUg7tGdtanpG1gUPQc6jTIwK03LQrT3
vtICx0VMY9niJDLPst6ByZda57rBl4l6a2ur5ZtKkxtX7JysR610PCU7RjIvUpuitsFv5UHulxox
agux77zHFb58dtYtF6UAhutotQ6HrknAjCRbvYNSpUrW1RAzkBO8ptTjmpWdA6utiYpAgq9BprUI
8pIjLo+D/dar+d8W2Idm7gGmAT0Jy6cyBjlEztpdKucACZi38pmPThBEnpxtjetT2vxRZdFKrQgA
nxw5Bl0L5XTMOHc8RV3jWTqrCXiBAmQ5y6Vu+aBnCzm8a7lBE4h+jkNMkHiQ8vIzAFxTiTAClApr
r6E0PaYC+NzLaFzj8/3ewmvGnBLhQu2vkiB9KVkhImIbP6es3yrqCAuBdySWq2IklnW7kpZyo+nA
a2rtOgnz72mbk29hN16kUP1RIv2oSS9WmEzXg8bCKpG5UHb3oeX96+X0zzGfoB0ab12wMpgkFKld
uRskWFRi/c9K4vJclHTrpHRn26ze8oVpydEC0kSccyf1XpVzmeOOUosZEWiGUmpVmw048TBexap9
1O1GJ4C2QvDbIXRvdQQ6zG0iXab0nNmAv9GF9VpimewFXME8jW7MhqmxEDdW02I6GMPtIF43y/K7
OnYoBOLN1Mvx1Kn1gkTMoATY1I+yulYSSPolKTury/uM+5vQyk6pHFCgBf+IiGyItstAqKNpIsHW
0fV4ZcuI0mh9H2KzPr4SJsAUIv7Q5+QTF97xckvIFnuhrPf1cHkpoulTN0tmj754h4NwSS0cb1TV
/qC6O8naquqs82VI5STQpiNQa7ZRXc5niCLdDw3rhB6Lem3ZzR6iZIrdXFQ4lFYffrdHq0djq9/B
dKRXJLtamkantrxPWiP1JxUF8mURpKfIT5apwiEsxagwdQDBzQYfZbuLrJGlgZmiBgewX6nvWq6H
+ymdepe1xFOioJPWNGYWuRlvgwTwUZnDaB9DlRK3eYpKZu1BZ6zIabpSJnUTVu2tXhQfZg3wEarQ
UTcXlXpkw0twYuYQW6Ic4N1WgAGQ9L0h0Kb2DGRJEI1aCM0dK/o0GHdmmd7L7ElSMdtWvbQw3aEx
iRlxcdGX7mUwijNnxeNTOT1mATmOrKp2hTNga548p4ke1Mw5x13vJxAvV+3ES0s5E0oVwt5S0Ztp
ZMh7EMzw7tOIZ+dlMBm2c4uSkQvQUsioc+qFVfLM3slyFVPZoIdw3CCRho2p5AsFzZk3xOUFJoXj
24lZw+h0NfqFeraotagENsY2FOUFqZaqT6mXzz26q8x6iCb6ZaWMwHTmPrSHAjVvtO3r5XtSRRuo
TSTFavFBW+YbFsH3EVkmuFxatmUqUgFZvtYFw90qR9110uIjPtWKdQ8rb6vyKVHYOZusHzGmXi1F
TUuQxltqTNz9IlouNENkrNQli2zYdnK2mUvpJlik26pPE2+xrRfDAqcy4Kdn1TjfskZ/4iIQimOn
r1JnFW55Sq3mse/n63pmjVOMFXyc5pXUzV2n4INou6Wl0klrr8+NvRrJ4NSlDmV74qzG0bwbknKb
DEnsLXnTbR3o+pozhzzCCpMOkZBYj/eiYXpE2PLQ1ax3M4UmiuI8SF2+00FplLYybzo1bx9VhQao
VrbZ1eXLQWfTMnS1sbt8aSx6Cl67GLcBdoKLKxZlMAcnVxaHeGeMMEXuoonQBb6UcHgrObsNCUpZ
gSMYr7neyZuy7U9mHF8LS8AMSzXE2JbG1yJVXnBGjLE76JlyFWLRHJPbktVaOu76YHxkcbIVmIc8
NoGmYBjhBScOoldI44JpOzuk/yn6UWAKkmQ65FgQpUjdCll5BEpbqVkiwoCgzLZnuri8ARW8gT2V
K5M2Dmy6PdTDa+dm7pvr0cIvmnXXUZHviuY9oNMgjD9C7y2IBiJXDMLu3QKPEf8AcefyVTW2RBwA
ZY3h1WMBFX+3WECUtANFal8YP/LQx/XBj1VsXOPs1uS/rYKDjSDzkUhA4bGQNCLIK+dRjbK9kKjL
zluaDOugx1vD2xOvLI5UlEI37zv8Rm4SDlsRic7fhR9zTLK9eCXxhoXrIiO9XEWj7WBCF8F2NYne
dKEPE7Fj4jIkI62mcttm0l2VLluJJmoQwNLA3liaMMo168J+ENGauH8PIvYvl4KNuGQM7q3B3Aea
cBfK1kmYPkJAfwsEkSbVr1OS2OMS1lJabUQSX4tHVCTwEQd9uWCT4ZzY4/s21rm8aoiWFG5cfIt/
vocQ4ois35pmtKb9mGMfqtLbPPzDWSKudGGOa0PBgObYK+LFnsQLCyNABgyoTukPOuO9rblzVl4M
KRIozLoTMDxiLJKHUCI02Fpu1Ra/qSfGnfjgI9iEejQJwBwuaIsSJ5Zw4iasJaqk8s0UvekybIJU
guJrXedgjYSzQfy8IMMI77xAMHQ0IU0dt8hWDcHfzYxsvisSFAXVRrhohScignJ0IS1U7Hl4WC3p
g3AddbO1k+BryGF0kObhQXwtvLusBPdachyC6kp8qRb4b7uFTrZnYtUXgYkD2AbxbQwsq5AHvAhX
lGOIIjWba0PzcG+T/gUHJ65QBaHQ1w8iHbSWK9r141q8RKjC3KMDMybTo07qoPh1wbcQ7BvSnZIS
J/HA5lLgYua9uN1DFYCIymwgPncYMIcaN+HlsOLMIHxdzHGfOepR/MKEbiLlMBZQIfHtZVlNJvsV
XJOJ1T9a5XBcCMRL92KozXjgLvd0vmz1pHsQV6grJ2S1BdmK5XXwQETYHlPxfU3CqPjJqIr23/Sp
P4kvxGAQkZIayZ+suY7V9KGkiJcT0iYl7h0Gsvi7QB6x2ttliideJiPMSp7PqNafBccFZf5RJg61
JGIXfcC1LpytKeG7IY7iYch3QXNjh/K6ccikUZkKIjgCk3MnIuqQHFDqy4gWuxVfFjY+ORFW59BA
H1iykg04pcNudEjoDZ9E8qfVOMjc3vCzU601ua+SW2gwfk4DUbyC+FoibUD8qDD3RFA/tJYcSllb
NxiOxc8IV1wqfNx8r4Yd1CuHTlG2OQl/w9zeqARC6rTha6xU4XCWlXrdkPcsDFeq3h/ER/jn+xSB
ehj6MaRscejuxQESJbqPqPSoCwZxfTJc0kNNhMiZ8ioT0hxPDbRI884kvDlLSXGGUoGcw17pbDO2
kZSz7Jy+9YUKFsrQ2puIE6WgUGM5R6/frGhZV0AgkhHWRUuGtJRmr/gTrlMcRXttrlaB9Z2jkjrt
7PFxleuSPOqoI5i6VcLPOcPLpUn0BduAc5KPCGLGeVpjmGJpUneeIsKurRGyqb7KMAwo2vVkGV5L
pJKwYcW6tUlKCEI41MU0LZyOQOUveaEqJv8y6Ne9di/mTTGTi3l2xA3qTOZOuKh6C19LH66lPTvD
axsUliO1B3FJhL8qjJZbq7hKkmgj7HJiihdutLDzGUw2CvMbU45VotXAp5ZpbqzMsvInu+Fehiff
hCXVNyQG7HPbdUgzaaPoD4VKt7QPkq1dRsp27qW1voyhbwTYMmpDx0NmxJsldiqPmFASO4YrqXXe
YBcQrUctoTVJgy8fmmC4VXPnboi5j9nxut/7oLs2NDZZeWuuOolwWvzB2H8P1li07L3jd2Nhm2Zm
PY0hez5n0By6pVotjjGi5yhQtgfkFkqAgwqhiRHr6Cox7saZipyqEK2oN+eWX8Rgu3dCnbU1Sm5p
6tmohuq6jpGa60U7rqRwSnzuItMP4mRLrqZJK4yeLoj5+6QfWfkU3WfhoNvEgkabjKJwWcRAMNt+
9sNO08ChT4fesJdtytJq0/SjX0ple1jK+6GqmxU3mgxoLMK2Yach8vUWTRMaikFSrV3kwAyq630e
BeFVJzcGnxigTVOb+ZWeDh9FNiGWT+xgY4ZsZ0MZV5xqNpuWbshubMZq5TThuK9ZLQ5mKh0vf/AY
8hOdtKt2hgfQjgmmejNedsnQsD6w3VLG7rYgb0LEQt0UbiC2KPTwNlwO1aTIotVmBckjOBVJT3Se
Gr63PJwG/LRtH2vXKISmFUPcymdE51m61UCR4toEo5OX+a5lApzqhlD0NDjGaW/dhdCbBuOWfGbt
SbfZywLvsLy5IIyzaEa0U2ncb83YcFHGZueFxRk5CTHpQ1p+W2J3oyQxL6QMys9YSrr7EhZpC5vt
YeRp2RjaFphayConz6+c1Lif5uHasTvVp9q4amZeaGiqo5EnsS87LOKtQd40pUP+jMWQyywyBXpj
ajEvL5lnNclTb/YWGjCa+HPWbMOWAlkvNqxFGfP04RlGSUFp2eaBKERK1pYHkfy2KboK1Uk1vejY
NfzIZme8zIx1y871DRrV5dirxTUb7Dt2jKOHdQyaHAWVSWr1dV3oa2fSCs8cqCwWtK6SyA4ofp2q
aYYuRfE01ajywNakCNZTD2HBHabxhCJIBqw6Tm9Rn72UY4HFD5MGnQDhZX0PYzW4qticUFYRdz0V
SJmknXhgu/j7PoD+124cAk0hunRUxNloOH+uirdOZNRxIxUbUQUSvdtLX1m05bSGkmlpqzdKJ/u1
rvkGH7ItNYIgLVI7y+W1zGJzU0r2ACiBnXiBR8Ol1+9ZoToAoEYv5GyYWK7AYa8Nu6lB/zV3iZgL
9MTAcQGMz0wxw0XO/aXMUUfUHdmE92Hvw/xvUnaVdcI+3emO4u1ps3MW828WaZRl6T0oJqXYqiYH
VpbODPu/ax3+oh2GzoAMQrqkGn8aX9o+bVEVNvCI6tKrFN0wsw3OlZbcRf1LIrpbbW2fBHx9kKLn
sA/vZFEwVx2JuN2Z1JzMMgnWSkvda0rjTo2WdRG2j7+/hM5fGxu6o+kU+HB3yQLG//MlVOURHfas
DxtVnA5Ml0cH2+jK7DO8Dfkbfg26VJlCNSKXbjMjOaTtSDW7eTQ510PiPKm1Oz+ZgeV3c4kC0OS0
XxoJS0HtKeWWcepnq8+e2oqrfKmOq81tVk3Pl96gOC3lyLmXJfoO9IzF4ME9heUGnUSqUaJK0+OI
KKxujFfFiA8yk3NIs7npZZz21Y1NcARb2f5osMgoK/EhUlRLg3bSKMfPoiVsZSOiVOuuYGe9Hmau
Pw7LT8tBLtAUz0w3N5kke6MoXpqz1vuMMbUNicDTdAXLsX3qQ65WmtLtH3IaLOZVYMntPrCzil7X
TTja5xASn5toaP2C8CPrOcSSUh4Dl7umSyN5ek+lhUpApsF6Lq8hMRNSm+BFbC3jw2KmaSqMI7+/
thdLxs8CEN0BUot1QlGQu3wNyOkyivFjbg2bSGPSz4qu8VTIMm1w0momg170CZphOgtslzl1k3sv
0/mJJM6hYrTbvG+29sJJsRYxkerSfYIjahqyVTRzLX//ZtFnfxUUGIrm0NXXHSGX+Xq3qMrIOCyD
bmOPOPnV8s7Me8RoqjvNoi0l+oqX6mcRUDlXCXhlLfF9VKrXrAA4ZzonFc8OucWiYagc4qSAuuOc
RaN5YHCInqlRzug+063Szp8qYwO7cLnShgCyZfShO9VaVMIuE+3lo/1Hyqyb+KOhDvm9+5oa9ZNf
4Nf6rZ9+5N++0P9ClZeCS8hAqPHDSFi9dW9/SrpEiNb//T/Xb+/9W/GjzOtfv/Wnzksx/qGKxit6
LdvRad//t86L7yi0Yw0I0xwKRdl/67yMf+AWRbIBDRt9Ct/hW38KvfgdG1W/LCtCQYKd4D/ReV00
NT/cY6jFZNVCraEapsaLfY3sMLEe60huil1XZPvakG91fa1281qPUjrf1XUdmx7NI79e0IyEwMfa
+nqOWNUKhyjpKouc7uXFcEeoaeDWdngTF5iVDsY6QDuvcaIcAHel7g/n+Bcd7S/qpcu75pktY6ei
n20JyPeP8pIsjwYwM0axq1iHFw6S/KHcLprhVW3yN83zXx5KVywdAZolsny/HEpOTKp9nCBpQH8K
+n7QqbEDLB774m+EZYgqfp5E/vhcJtG+KvVb4sy1nw+m1BSJKY2RArnMFDmb15odWdjScNILtpMI
xNNyUxjCKCdDuFNhR0bPC2s0IkUOcCMHET6rlteOZHpzPK0VCg32lO4h3e+lBCFVudcTfJByfW1q
49pOxtfkNo5pfRFS/AHd4jOuIKHke8J+Q6IlYtT4iEjlLnwQH30yEJSHC+mI8ELbun69/NuXd4sz
iWLimeXInZ3XFMfrV8PKdTefwrW15FsDg53RU7Syo+ehz7dNorKLhjCXZvtEn9bsyPN4TfXMF4Ou
MPJt5ozraMpZulOcyB1vbOPnXI/8PCC+NM0BHgD+Bj3xPNbzIeinjRLNx6QhJAE3GW9/DK7Vcdyl
WZNTGocXNXQ78aMJ9XvLBt6o59cs0/g85C24eR+EXpmEm7JvbnnonJ28RUXNBaitj6VT7gyR514p
/GSO7rotov/H3nksSY4lWfaHBingZGucuzkNsoEEBQceOPn6OWpZ2VJZ3T0lLbMakVlkZqSHuRkM
eESf6tVzSduT8jd1k3q0cZt1rq53Pm52X13SJn8O9AY31W4z8JCQCN5G07otybx1bBsmXn1JloQz
XAW4jI0U8fk4TQmIrGmX4nmMXpSL+BOwl2NdqBEEGGn0U+5Y3VCrd/QnZBUaFKW5Kp7VGEHRW94D
WqkdHvcqsbTP/fgRuRaWuQ7dHv/n2feIi/910UCCinYOsqJFj9vfh2k7G3S6mEUFT6R+1pcnO6X1
guGWe0wNJznpmVp3o7V1Sd/paAw4tPybK/gXSZJMFIvmURoIfay1ccn++xVwgzKzIaN9bLppFwU6
+U5k80V6kkuA2cRZOyABQBDKmvX47P/Rdvh/s9H9bTv8f6jD7h/7GkvWfy96Pv/Kv5Xdf7kf8nt/
6Z5NTBVY3TBCcC0X65X/2A914w8Lf0Vkz9gjeI7HWvsP3bP7h2mzIwY0ybEhW8E/CZ9RUTv8Duc4
gxewlf6PXBmN4CH9/KfRTQnbDwIPf4TAQnyMnPrvY8s2Y0QZU9yBeCgvNBhVPrhTOINy1PFggJmT
OrW5d0uqijYHc7toJeze+twE890w/YswbBHISUlzv/D/oCgOhvHAIGaDugtn2YeHVc7pCwcCqZBu
5e1nX4fwEhxnnLD06oNM4W2EqiMmWQLQNLr44qbkHqHKFdO8K7X5PoArUq5/KaKdPqQXoSv+Bbjm
Bl8maHdNqm9aMOYORYZGy09hRBGGmofA1IVVOpWc1tx8I7xgMlegew0woNDRbRKGKR06YD9zTiYC
T6yFBkvmrlbewXa+1JAhybuUD+ozybabRV5IMLMx9Sj7SV4NvuaMJmevyq9gVgylwQqli8nybwIK
74sPR9k7oWd22n7S+ptQNVtwIGQgjM2CZ3AatQdTtbRl4DTHTRJmqE+K0YSvG5gDHg4G7MiQNhB3
rU9UA9zhWWy/IgpjlYmBQk+XBMTwyc2uvvvNtqEBAFTz8/516mHSwZVVuY3BfIxF+SuH3bNAkzML
dqzJjUIYi9TvqbFvuZkcPeihWT3fQ3y5WgMVm3GIYLom0Nr/Mk8YqEh1M39NaUZL9WPEVk6NoAEc
P0zUD3JKRV14NJ2vFmn01pGiRcBetEmp4nkULATimpbB0eYeRVxCOMFcJ3ntD1L9okhBPcG3jGM6
PwtNDsbNSb5nh0pNft2sivuow34KYjBc5a5yq7OMRwEk10Z4EwC08C7hzR6X5ov8WPDtgtlvPIaw
OC2AXBOPhqL+UXURQd63wlLsMwz4MX4RBqcA+2XsCF6brMzJaK9U/W9jp85CrFb9fFOec0uBh3UR
g1hdF+iWRXFIyuI81eOLDAJcvNaNhbYFenJqQoIFBipQbQ82ONaHC0f2UIW7roOAU+oHT3sSvLfw
PGUM9KWBmVT/1sUB2g/7IqYZcg/aBfsgu4biPNzyMrvLcPe7+CZwYoFZCwnVhJGW2TCjPrSpwv/7
JeDFLqWXjvpRy2j0QVs//mzYeH/9KAzoekh0pA1tiA6Rke5jaC5wSkBXY0MAu1AYhpiLXV2qtR1O
HvN3+clI4Ung3oLSFaKwYKbljgveG8uZY5pkO50CS+fOz0C3TiEQ7Haqth4EdnkCAjONgn5bl2TH
oOfJ/Cx8qCwaBhiLOidNTO7om1dJia8+O2b/GlE808bhJgYf4yjAdg+eELaQUM+NnDnEz5SdX4n4
r9BhT3O7n5ACztY3wS/K6JGFQhaMnnKyjH9BLsoddup5Y3B21lRztNXWyEPwhvZFAaodevcxAeQe
Iuo4l7CHSvb8OMH4LfM2tR2s7UW/ZgMwusjYw2y7tdEABBmKbSIkPIXX7a+SkmLl5ocm+zBYBxau
S03ZHQOuq1yQncDvrvCh6lt61mhaiIeDQ5qpoYSaKjD+erMLhJBD1UFcP4SgLKuVsIFtbbnR5pR3
6UsIzbCAWJYPmOrZOKX02AyY89kJQJQE3NeRwTSd5LnZlMoQlF3obaN6Ks+28J+r1ISMRZGYCSv3
qiP3a5PnoxFR1tfHq3i13LqGgvDiw2KPugPkKvpcLpFObpEStDb7GE8sGFE4T3KRGtMcqTyFAwCc
wyqxo2Pr/slmFya3TGGxPJHVWfjcWp/eRwRgMacuvTr3Y31AlIqTgboKHU4KsCmF2UZTGykXhjwQ
x/0qSGwBgctCWlX+iSEoXghRMt4cmG2JRSG2pmzIAtkE/m3p6ge6+eHGUtfnxaVlrX6VZ4BEAsgk
1EWmlwWA0o3yu3bwB+vxJJxkuBksbxWlzIT1SsfMIPEDRKBXb0CtN+iwSf+EecaUr3PK1xNCBVkg
BfQ5D7+srkYYgbYKH9Wti0R8AHYsK2Y1sd5q+bVsnzRTO1ZB/nCIlCVBtumUGaLl/iEjHq1WU9Zf
dTO+yXcWCLrMH1lAKIGcGyp9wun2+s9RVOMtq65e/ELVlopeds9AZzeM7HiIXkYAU+7grgSObUUc
jZppA+doExnupbDmk+ycZcLexfjs4mJrI/IoGmYGI0cw3X8tv+B4birudn2NMMgs0MYiiWCcg3nh
NQT7I+ZBg7cXVLjUlRtWorgCmT3ytLg8W/8aICEE/Xa1Musu0OYJ5L1VYpjZw6ONPs2NexRisQGN
UIx6xEoHjkwxWccO6KSgv3WK7lGjP0CsMlRHTNhV/l1ue8oJv5Fskqa9Bg6Kicq/yJDNYnelWx7E
SfPQlnvZBGTxlw8RWLSCwZqYw63Xh/0skgw25tG/TVgUiGtAinmDuEEEgPZibEnpixdhjBSyfaZI
yY3mjenj0q8SMHTwR3U6KykZUQOpTmiUyZBic8N6NuvRiwgDusk7SmMS97uZvUsQG0Cs+3ViyYY6
fdJqdxczRgGvUZrjK47+vs9uAzV2JzbvPl9tBITe59woD1qQ36+L5GcY/VI24Q3rpFy28BZnmIoZ
s9yM9Hv6D61HP6DwxEyKjCdA10vBFtOY0NnRTYhUQ9i3RfU+ucVRCqK1Mq6ebmFKwq44vGT9dGig
RArpsWjbg4Zgy+Nb2LSo0YIwdu3loWjABEq41P5AKIZTgG5aO9/HT4X9dSZo6cGPN7Xz515GeDZv
xQdCQORRz2/8Y9krWuPe2Mn1KKY1Yzw+14xn0S3IRxROdhV3UaFvd9HFQ+jqpAQK/sOLILDfne9t
gkNMuZVHrHlqn1S/M93ZFvSNisODFmFuS+zVwhEVqrg4gspViNQjy9IT4a98Toa8Txakcu6pnRLR
VOmpSFgo/vSMEBy7SC0WIig//aml6VZ18cEq3q30vRJXaU+7JnGKIs19jEUZ9CF+BeIdE1U4JgB6
LNmLCX4NaiNVZNzL3j9A+ThT3r97kbfvhg8RMKShAa4ciRW7ihUF7Luc4nEH6vwFuGZHcZ6d3NjG
IWE0y7YMrF7RntI3Z+lzTP3k1l8HRqGMDnb8WbE3Zyzo/CN6Lex1bzKYHWqQcdQdnXobRTidQEXg
yJCWyKQIV0U7IfOa3kSYTSAwhSjJ8ifmMJ1qge+3N7GBqdCvae2wFVlKhTZrDoeVKiLEe386RNT+
Rh+7i9gTPLD5Iemp1eLgcj6iqGBhkfEjBjo6KEc1UB9lkdEKfGas4CavCXWUiWLKAF8Rf5OIXhR/
41fmkwlKfiN2MO2Lzv/CujppsX2W35F5WIOMckeLnmJ1riqFvU50oSqMy3B8+WtMhj598Gm/mog1
wio48o5XWfAkbBSXrxoMmwG0l1Z2tjIJjJRN1RTF9kjkIqtDCtBCLZd0l3fhczI25wFzAsOHN4si
ScRzokya6gJ/klWT4FROsKXHeHaiv/C8iFE43Bo2n4eMBwNJeTCzmk/ZeO0JEgvay22EgROgXOpW
CLwRqXXO01QalL1RoUX0x8Akzp3wQBVX7mWGQZeYBsjTl/sqhHrX2ZR9cJIANsJTpewG/NOwnwro
udeHrfjgylQVbKvMhQi9kPFdLsn7ro36VXebs6zrS6YdxgirzfEmO60s2kGLs1mSXFt3J+8YacGR
boO7lTRnw2AGqGZHd8lq4QbLxT08iJlSrZXBCI4OZvve+9m1K+yn1lpYkBhA3HsoULuSdviJGF18
KGT29QxlEV+JVEsEgy0pJF3D/xYmf5pY6yaLt5k1PgyA5aMUMMg8RsLCUUTOEZ6nPct7dWN21IAV
cEVdYZ3F4Er2Nvl/MeNoZs4TVnsTwwyZy3Q93mQ3FhMr2YXlrqc+QzRZyXhuKusexNGtKkdKs1SP
CVhkrMQunsTcIw/b2LFpNvLA5ISdVuldV+pef7hxe5yCdy9TB7gqAYHcY8QRPOu5Di364QUnsbSc
wHPGmdGH+4loatBN9PvjLUaRIr8yAEdu6/VQZzwkE3YyPTf+d6QBN1+bTxJvyEW5Gc4wkXXNa+M6
PIzu5paViXzUiC4nACctn9Po9dXk3NSy9rd4eEzBHvsMMu7YLPByeUmkF9vFAjDDG4ovyhyweKaA
9OmoyXLz5I+beDBKIj19TdvCBAY1CG59SdO/wVJT6Mp8WSq6YBodkt3ka/k5NiwsOdqSX5z63Tg7
/VmnrXs1O9V4mGdUlo3OSSmuMueal0az89U37A3dbb4Y38LRWTClGo7KSvDSdvLjgn0acDjr1M7h
L4veo42dGT5NXrhQWEjZx2AKN77fVRuI55BZnXLnfwls16ecgLV3Pc0g6nWk0YZ1tsb64jd9s55o
IUNHarxPGeDsoEMZ6MUMPAN/ocbLt7A34a/8evzSLytV1oG6yLT1hpYTIijX2e2rndaG5kpntALS
TvxNkbaC0aUNogwT7E06DH9KK7xMFWI+BuUPGgeQhAMszHWy0oiAPtXDZxZNBOTI0hPSTxun+EAl
0r117vJZL4xxreV6uW+rEvubLR0X6I5CLxWBdrw2s2I46MJeS9DwLLoHuhcmg8KdCrDP/KbUgEwE
e9x2QNOVBLeiINswLcN5wT6eFqRuq3KUPpFBKqSlDy0bPBGIuyNyPj/DddbfpjMBj7sYyWaIvEPk
98Omz9tPdos4zKVtMWcbd9MBXJJT7IKg3Q7pfBwzWH95+IXcxzut3gWOCgQYYfW1BmlJ+zddSVy+
NbU/GhvpwvQJeONVZ8ZjETlgW9RG06GaEK7WCdiNqvjaaUjCk8bAZtq4x0beEXOhEcIdZq1p1hdT
YRiS0Raxzfrgza9Afuh+savpAHNzmI+BWaLYqQPAnbthgdWP0uZstABmmrH56uTo9WcMFVRRg49p
oUYr/1pMMDlUnqitGQHzaDsL54m1NlyczNpCDEf62X9ze8ax43uk3Or+7usOzPL+rVD2Oev1VYL3
pkI1HzjkY2KXnj3NHOt1nbUuuf9mbaBdPMxW+1E5+m+r0YBkVlAAAy9c1plXvudtdWhiPB0sJBhM
F/41IeSyF/eHGuxlNZTBsg5V+wl5+oauMvQEpgfi3v6ppmSX5d73MA3f3WXYucXwxYq7m7Db6T+8
KGs34TciqZ5C9mwOUnLw7fAlmfEnCfEpEXmhIPJdA9Y2C06DYaYU8L3nL3HW3UUQonWIFFVwMxHl
CYvcN6arAO3NST/RmDSSbmw53iZggDCJkw9aJpwR2cAarFZiLFdgurb6PcbIhnDQJg8jePeUwM+i
wRdiSfs2Df5O5JWSgdKxdUny5xyTF0l9OAROJuYvs84WqFP5ofcCa5iYXXvCKqYz28OAdUw5BIcR
O6bxiMVD3QwXxs9VtJWiqyS0IX2S31XzMc0+tiIYueTji1z6RIArnyxGBaE+7SyXpYZvqQhASnMv
yP8Y45sUA5wCWeUSs3RzVvSD5uxzKJVMnpxn7eYcYqNTjoV0TtEeM4C9J4rjKCmOoDFeoGWVbiwd
6grLPczxA1I76bm8UheHKk97CRp7SStKviGqNiMmPxO5WU2U7gTwj8QRMbiLKZAlOyWfGhoItIXG
y8r2LG4HvmWdApy3OSXo6eM79fBUPayHdCyIJOfUVWjgwmNOrFH0xV1SjpqOrhxzhVmf8HPQ1nng
7OTXxNdg4TSYBR1Kk4nw1doFzeORIkzGyRKjJMmpjBgnOYQdaCf3mHKz7OEthMFSMHDQ5CkYqFwd
RZCdxocufBXVZjim10aRbG7g2isEcul7jFS/Nuuz/JUXI91k/5kxezIwfRoxf8owgaK3nulHRW9h
vx2tU5JecnZ9MaDwcyA81KwUj1l0s+KiICemh0Cb6K4ljYLj8YQhlf1Fwj05cdGZhE6R0Y95VSHu
Sw0SegnmJJJvuVviXyYhmY39VY8NVowdlo0tlvQJDE578tjViKVkQMlgkgspVPvmsMvKhbVs/nX4
9KfFg8TpcvEdlnR4VRxCMYMgAyspXnjWFxPVb7h8yHMVSwRP4frBpl5lF8CwR5jjJ61qXh/tCJlD
RmQ7kgteMDvoM28XJIA+ZFbpeCvQeV0Skw24iPU2MDmyUXJw9MSIDEOyUgwB0uDq3sOAAwuJixFz
t7EFg4Y7rxvfB8njeOQVDf3MHr3Slmwrph0LCSWfsEnDzYfK7GOuQ0kKMU6TRLesI31BCi4ZT54b
7pQKVxNWCVl7tHA2H8MasW9J1ZMI2OL5x6jZmXUy+xrXukj2TpYjuXwllmKxR+aWcYYC9SpUaexk
HzOz494v9FZz+iiBAli3CrcSeGdyyZJ3xMWTtuoEjRZ9IzUSYeJRuaudGNHxQIv8qYHiIh7IiKQe
N1rMJQyEx6qPX/RmviAqjoPhZOD/Jstd0zgn4yFfOPc6CXiuOKlrNFk4LcjCyjIjjg9tBLEqHvK7
zWoqb/nX4tJjDCOPWta+iawo1h8xyWLXdW5yF2zWm2Uta62TGdt8WFbSyiLfdTAKdIPGU5cTx3IO
CIl3de3LhDkgKcujZOTlPgycikNb0QmymnX6ppg2ktVEU7VFirSS/UCE6Q+PD9kAJJGNRWGI3Rgn
GcnZDpIU4hlKzl++kmwfsvYleLoYlXeQDIOMbs/6gh744X5hkmac+mJb2v6q1pKXAchAXcPRg+Ls
Ya8ot1w02IvADlptI5O6N/tnNZlnsXug1/+CMllG8WRXjyHw10JcFeEZg2e/Z+0arEuJKYU4+pDc
u2cDs4j8eYFFZB2+yfXT9HuWsobBupMsGMKwBGQzTOUeqJvpHmOCamOyLnIx8lTkCckg0zrWLuoV
8t2cfdy5V02RVKI+IwJzq6T6hGsNceLjho3aW4UVpljmLJ32cM+uFjJoHD5lY5XFTh7xojOaeaYF
5bM+zE7hpcZ2U5qzJvYB+UbyXBuXGSaqZu+LHPBlHaKQiOmzsVs8DFtkp2bfKsg1yHR5TBHSdDro
/AFT0JI6hlSEHk+PjJVUpKRKs2AmSqM2XSgl/bdkUJe9pNkzrEflBsk/8nBlUsm9lKS9FDL+yqOG
WJnOaYNXjLOTt8/qT0NJNl48cCyWSASAl9COtlodrr2QRYa8h0kvh2RpgxBv3Kg7/5RUts5ROilq
wkXvIHZMtvlu2jHYHZP5Q3zic9ZcyDbEJz2T28Qhh28hI7mMgmM579ux3uLRtJazHIsoHhczHVeP
i4hZyWTXRZ2yNpphLbZ04jqpmyQkKQNJ3rBujUMafxsHZCjbGlRfnlHN67ZF16+1gOSbu+uZwzkV
0olHrQXZyaOPVdLzPZIHNmK5bXJrOrJ4chENX9ciKfC464jrFJYeYqbu0OMjZQnZuENPYw0CUCF5
eLL+kp73yUPS68vrWH/imdrDvdR+2zXwekXqgbyCTT5BMqWSym2JviSxWsS7FPWDmCvatNKkdnMz
OTC3JIrkDf+/3uDBRHubFQK6bz+LhMaktmuSH91/1tG5VN//e73Bq+gNoqr5r3/vL72B8QdFfk93
aVtAUSdSur84a/ofPoBetF1Aof8Z1Gv94bs+BN8AYQEaAMTh/yG/M/9wArho/JVjmq5tI375H3DW
/rMEHRULGBp0AQZCPyf4FyXbFHs1ZzSVgxUNt06ejk95wrofqdJbJ/XPzO/NfWNzIOwGjyMmnY3R
PGhYxHjeZnJ/+2qkg7mgD7jI1XvmZS0eFisvBhvRGfH3riiGteW/JTAug9T6PbIlbma9eFcgRoqC
fv86jZeD7uY/ZgxS1lNW7qLRhMNbTnjh1PHrNAMPxv2SPSK36qOm8ydrQH4F5qVZhbO8LDKp2axo
Ds9Wjk5fxxjq/05ea/6LDM9HL+LxMPCsQ0uJuu1fZHj1UCcGQX6+99Kviz4WB8pi+zQEVuaxcdEV
HBw8mtl38dxt067vN6U3FWtotQc9DuJVb4/rHvyhN3n5Lkv9ZpOH2KRAtuysZOdOvg/UKCWvaXjt
dnS/lm2LLqv7N1gsGWp/p45BsvPoAqAZBAkTNd6/S0uCxqZ1xehzdgjAm4F60alc7CcDrRS+cB6P
3QbDwvFzHaC/UMak7fweelcfQ9gzi4/ItOxN5cUk6dy6WQFOea8KB8hz9iubBmPfZuSPVXoaMggP
5YSypFziK6rUcWOmYGMXDZUfcZ7CdYM2sRWUlPoYxyQXTFb5jWq5hsQZsAAiVTbFsbtVJiZMZay5
OyTPzxH15UPZE5Pk8b8D9KNuFGXN35Q3QqwOTEj9FlMCfPrfb0+nYfLC+TrfA7fa1p1/8qzy67Jo
3xSfCWf3s5XTIh3PdLQtDQXmmTbhKqZdtK73JKp+t61jg/cw96oPPzIne0cyoI4Z+pG+oANnmKZz
42lo07BIAO5S7xyakAowxd2npIpOPtj8IrL3UngyNPOR4Zsd7cRGn5Snhy5FtA3oLc9SiF0wgbG7
4/DwmJ8kqCfAlpS8JEQL4l09vUjxQ5LAxkAbfBodNBqIEpvZjse85FNdWz3Jfx9paZ1tW2zHHVrO
PA7ZZvLwQO9i/RQH3iExP0vaNUMdIvbYUll7/DdtUOke5BhUt++LKklyEJ5wnqyG6UWStBn9idTl
V3PY7UrQsTWZUXYz2gDPYdKeRdOEHSsc3G4jxdzInp4fMcWUOrvEbNadxM2WXZPOIiPQSIqbwKLa
9uPFHZq9lMm7cDpJfVH+jMfXRdsNFj1Rdfi+WOVeg8kAtUxryNziQ5ePO+rOK1E0ibJpGNNbQgy4
kBkUeYnkQPvUuEc41Pp0/BcdxsvoNySPnRjHOA9P40yZBpf3FGhEZIWbvCZh7PU3KVUAjHZMUlSN
WNO7G4e2P1GnxFp9zubugs+oy9Ft5ANYjqHsgMDpv1PPuOtrSevWPtGBS+xW+wdNG15EzYNbxW2y
arK13WGBsQGuaKK0itWg1Cwfxrs8M7cC+lRcxH1efpx26tC9lbSwYq1roYUZ04Lj2g+38A7c7nuL
ha1kmjMs+Bz84rQeXMVSCtbyJhKnrkRGY47HODwOVG38pTpLNUaOvPJw+ZgnaiRSmBB3bFFescg9
ijseifs5T7DMAXdAZkcGl9T+ZcSo+VekqQM5URl2UkcbPyjqXBVNsZhzHX0ECeXyiqHLIVJUE6n7
SAHqIR2QccwnS3LfQ3eUUY+VN5GarJXbu/IpxQotRaJKh7RIeYo64Btlj89nZb9ayIH6m7ytPJyK
x+lFtHLSM2HCvxalT89VShVyJnOUZpQg/PyghRuVhK9uqk5aaD6hCb5KWeHxpYrltqxSeluHdtlF
mckTaunTX+6k4M9pnG3mn1EdY5OZ7vPxa9eQaEMaIVU4IR70lAdwZ6KrpcXIfD/27sPfUiJ+ORBI
8Zj8+y3TtWvqkvyiVAuoJLGOKKnepQQlVROpYgtSIdtbysMnFDfP3L91igQFhVd5L2lsB1LeZ4fJ
fwb+cS7oUZcylTSli5+8ncwHLTPvpY3OHiyi/JJLW7h0yJcaQasWkxCkbok8R65d6usON5y5AR2G
E/yUECTwKX8WOPXHEiFPymATqxM0uS7ENmtZLwNjh+jZ5E2kFDxyqhTZXcJhN2TVdM291JekouV5
aCMIuGXoR446qQW917eCNMY090CQSGWICIDSb6yndynYPOqUgDb87uEQKtUybOH3ObVdmidpLrWx
p6H5VaQOM7mxjqwc3Y5jhICP41FoP0XBvPbxqRtLdZKbJkuajB8ZZDBRjyF+bIoznowesSavyUYQ
qDzLlciCHO4jmpdFbdXiAZ42HCX9HwaaiWkMOOIhnkJo55W0gUp9jep138YvZUoVixWw7y5Vnx6l
qrPkjA8OnQ+15qu7BOQdqNuirBgHDW6Kf5C/rV66gEwr6iKriF9lzZeKV8J8jKa1S/qTpsxX8W6U
fI6iGilF36x5T/C3Mif3wQjRaOAtVbb2svI4AzaItegiYgpZUsqyPvc9mhC73xmKOhpvgRnvuXqX
MSNzSzYJuUcU3BYsDqQKKk+3SfRriQBFuBF1/DMu+/1sbzDxeoxIhAY5kkOx744KC8MqZysTWBAL
ArMYPYBsNPWWZXkKU5ehkYIjQHjJst/DxvfLW89aX7TQihBdYVN6kZnwYlvm4xs1fIxciEvh3EQS
ZEW3KSMLOg07Pb4nQXkXp3D5BsJ9EIaCSC6E2mA46lo5r51X7MmiHxfv9Pgp3/wxgZgTUqhM0JR5
HOjimHYq6vLAVkQgM8bJi3SoN9vFVA87VgtpkKRAxAhU7GclCTSW4Um/+N6PelyO0NBOklaXbKyf
kZZovVtBWU58Sq3IOObdD0nIDCYZd8m0utYxjp6nOr9qC40LJCweDqA+/djRBZecq9iNpnitGuT8
huXQh8tBrHPlVfJqycnbTgzsjWZ3cqySGpRm+taK4OFhYuer1SO5ysDMqI1mA28ZCQtjN7UvFAMP
LSz1Kf0c5sRAnGdlmYiJZOUfYVzIvRCdTJUFR/CMMl5kgXK0autGHkA6JiK/NoqUqvMfco2erI38
TBIrfbJXTosDMMB2gnjBcIx4u6chnprxLmnfH5IeknJYShED0ad2rZA6Kt4Ko6qEdVUIGXJRA4dz
FJL3PnixKb7EWvg9drCwd6JVOng8ZAujTFoXV01RJ6e5ZrvpAnVxPg1RhaEhNOeSQuS29+ZLb5LP
he5e+jPEHPB8TvgjhbeaFDgFLjRHrge6k1bmaKz0sv1VBOHzSLC2VqYP839aLmYzgsPRl22Yju2u
R2Z565rq2csw+uuK6Q4U83dm//bxHqmqKFil3S/oCx1wZsMNy20U+7xz5D0vAw4T/Rx+2CkWIGbw
Zpmg4mmEPhVijlWE5usodlkuxKYG+yz7YaRF1yK+WmU1fhhN+yk1PCz0MN5q6BOui09pq31yLGvj
4s81kEUBA3KwF2/Y5Yu2mgzic83e9Tm0mhiPLxevL2vZeGL9FXTuCnQYVKAEezAH06/R71kcbW1v
pIAjoqcBH7ElfVO4ii2hhZw7+SjN6FUP9d1sYglp4ENW4kdW4UvmR8ADK5zKXLEsC/Au0xz4JrAW
QeBja9aIwVmF09mk6u/cvb2Qkiyc0Eoc0TxoCK1YpLV4pQ1sTg/ntN++Bh4WT8P3RazVEjzWRlrC
PPFcM9IjYg1KAlb3msfYstWsag4+bTl4BmpD4Z6eFSq0zzN+bgO2eYMYvFXR1q91jLGCGTM9y/ik
XJRUYf3ZxhuuqbknvoWTiNjGgR3cmEG9javiUImxXAmF212wmnPwnMOR+DkQEzpY1G8+rnSW2NP1
MoxcHOuoqZ40HOwCNr1CD8k7phU0qyRe25H3XY2xsY4M/Z1eBDZ5/PDwxQsgwK0MscqroaXpujdu
HVz0bNz0YqTTlL5pHC7qtTcN+rHAeY+2/c1i0p7lYOs5480HvoXuqPVIf+oS2Pg6uBnHeludsPvc
hUm1M8XmL4QQeFeG9manUUbXJ18xQBjkwGBd521LtBR/jQJGoykWggovQYvmraiG9LGUkEFbHHHi
F5UV3wvK/RBL8UcJ8xftYU/YYlSY4VjoNO2wsW5KjAxpG0tWCd6GY/pRuvAn0GKdA9pEk1InMimz
jYMrooaxhoNEX8wS9az5nvdavXY1y9jbGezDbDZNfFgHVJTW8BwafXN07aHeGT6eY8T7NhXkHKXn
nAQbjr5qa7XL2jdXfR5Fe3OhHpv3jrdZxi+2Dj6BYgKGC1H6DveGM64hIJgZEpZXIxdySaToNp3K
Og97NGr+VBXU111zF/jqq1uby9rqxuQ4WU2O4C5+N3oWCr1XBHVAWYukL/a+TokZ1WC41jVwka3H
4/DWdYxaSAvHYZ85+gyRwqwPlmbdo8n9xtD2N4Zqy12HsUdHCmIs3a3X6FiADel7MmYATal4rSy9
fXc92GzJROrQDFkHS5ioIea6YKX5qnVb32vc2vQkiTd9F4An8zHIzSqui7gAJ8D3eQhIwdiOv29y
8612q5nvjdNgggVLkGv7dmEHNXOYHSrz1t3UwiAyZvQUNagn2sNXZTHe0ZSg7YPFutKKgsE7Nv4e
ICUxw2dYdeEmmFtmVOl90seEiqGPzVMeI/5U9pcFGMsqzTGIhvy8j6cF3iJStXoO451BY/y6CTN9
16XFNq00vDVT9k20P6vHdbF6wuGD2qil8AApn1CqaN76Es0UrZ7Npk/oEWyE/1rk/j4Ow4AyFeeD
gbSMSU/eaqqSJ6fWfMDESMyavWfH9UqNGEJrVT2s5xiQH6aotfG9sgb1ibCRNWEAt0i6uyjLZe0l
6dmCvNKJNU9v/q6ayVtZpV5tY/XdqrFgiqxsTTP2JStsYz3B1QbteqoD0avj8MImEW77EkI8GZqG
VOEhNvjxXLKgeFglTWacgWLpwKgU4ZvtxeD0sRhy0xznEo9Om6XNNoWWBmAwuNa+C5snd25P7chx
BZIQMf0U/2w852j3Ew+lyipwl5Z2XXD3maFPkpuTcR2oe5/M+FhH/cgZuH+xO+5fQIxZerOx8UMM
H6d8vCdZ8c2NoPv5ekHesBNjUAAsez8aUKqk0TGcHfdpDOcnK+E+pVaoX+oFrx4Om9cEP5qSxvZd
r/cfVoa4p9CSiZYB6r2pMe/MMdySs8zZNnViRpmM3oBpZdvvYzqLt6bF24NiGdwtyGeMTs2Y8Cjy
Tr05hygcQZ40+uJv6ZHeeHqT7jg34aBc58eZdv9VoClv9b/m1LTmJoKDHBLOmA4m1j3O4f4ybgtb
HSJYaL4u8NaS8bfsgTdxRjGeot7eFZp3LFP7+9xbG38o143/GgZ9tPLsiC7JoPmRaSBTLO2OLPfV
1Qm8HGYDieF9TFA+xKfY0n4MzfhixfNrN8F4G/tPlm1ysB/0YKNT05g99ZSKd6f8N+BAZ1lrpJ67
Ob1BEY70N3KyJdblnI7L6TXq2x9OTxdth9JlrHa9Vm6B3NiEQgH1f0KfpNDIDtpkZytsPAtcv0DO
R6kDuIDMTYBNPVc08seaka3Q/GrtjzaxtnItgBCg0K3AqWzpE4YFwRQmaB/C6nPPlg3cdy/nurJI
jpbqUcsvz+nPJVEHu+/eUR51vU1Zx/ncDd3j24Zp/DZBFhojbIkiVj6sxMKZ0xBlLvvFVAhUqWoy
RNfR2K5KiK3VrH/KWrracp5Ma0wv/TL81tv2NQ7Gd6W9QAJa54ZCuLVsY7bVJV7BFf/sh9EbzSfQ
RZpVsPQnoyQFaiYLXuLYIrSoe8pwL5/XI9MM4vJQcIcClX9Gwrtt7f6FIHrnJRrlIvVkuCZxGCc6
lb368ihrCvww+2BNogMx4CYsn3pos6aXfm4K5zwGTwO07YGPijJ6rV0DT+a2OMh7ZXwOycp9GmSf
ta79Ie8xAc9V/aYb4uXxOvnc3GXUGQwaXIjf5AeQnZ4cEo6buIBOyzrYVvHHhKPnfjbjo1xGlnSv
mjVuI+Auhelvu1J7Kev4czj8b/bObDlqZG3Xt/LfgDo0pVI6VUmqKtsYPGI4URhjpNQ8T1e/H9Va
f2ya7tXEOtwRuwmgMbhKJeXw5fu9g/WRNf5+rnDXyHPkCdnsT6/ZrgLnoa1GfKRWePn/TaafmkxF
/fZaqGH9uU8kybUx6HACxZP7Ct95R+v/c6vpenwtXv8HgkQz/qnd9Lcv8387T9LGEERiLiRQk9JF
+t/Ok/GHY+mQFaXHVi11hP7/Vrpaf5BJT+fJM03PxvVXAIL/2/nB+oO8EixRWH+ILjDQwP4XnSfn
Fwn15dObLv8JIRzX8n6RuZocxzy1RwKYcPwC1B7vBeBsb+DD7RXQvK1yzWHBAbzDpoXVuZeRYyLe
9V7zTbtniiGcP+il/op7rp/qGwqDBoDWTCKzpSukoUqtao/DXGpP2CLFpGklbvOxasm0qkT+bbRj
TC8xZ+cksEffTGl6vRXWY2rQ7ZgtMGdXJQ3lytofts31LYSht/kq1NmGHTeL16l4E9BzORSklnvn
GQPvoBDqYV1DquUCK8bI6+d8zArMvMmhyFHC93m9Hsyu9/AP0zHMTvLrghCz04ZDOWBf4v/38+o/
Wp78WQnevX77n4Rf/niry390Wfl/SDOOMN+lx/WfZ9XD67fX9OdZ+e/v+F/rFO8Pk3RgjFCk7eie
Rdfv3xMI6xTmj9Q51e35VLuI/N8TSP5Bmo/jMal1QU9K2Mytf08g+w/auS6zjleC4yNM+d/MIOOX
dpWHIh5jEI6JgkvB++eXUA1VTmW7zIM4V72CIqzFJDs78JzndP3uVNZxdXNIz56FhLwDkqiN+8nV
f5OS5e2Nz596ZpeLsByDlpnLncIM5Zee2RAXzW6jdB5dqw9XbA2TbvcPLactsOovUPKKfU/HJRLa
11o3G6Zw3eZ72VSFcnQSIgySr32sUdnmKYdcSXacrAifauWXrmMbpt0FOm6/D5P9aLKZLajNDrFH
ZIvl4nQbzyb2UDWIUUsrxTF1ZKIoXeAzEfqZlcDzvVSHeOUsjM93sML8PbDQ4BlNXmwi1/scfKpI
j1LA2zPIbAId6T6mqxY1FNFHuVMv3Vq9iSVPDooLoD/qXA0lmqVGUxvBtsmTPrXwnJysDQx04mJS
06F2oF3C0U3wShu5HWYCe528+HRcKIU3b8WKvaTZ0ghWmH0nzxzX90YawkvX+dgw3SfKDpJCfUtK
pzhwOLsjvzcJMnsNXEE7ohdcvmviP69VJyPjNAFEfuOVyVPlIHLUQAUPrl1A+8PN0B/zaQ3KnNtp
gGL6PWatPqbdySFPk6fLn36aRX9jkPO3Y5NixCRvXEJoYaT/ySGnHWzRcXwlyHd/0wq5OhmNBE16
Jj7lWfWiLGO/Fu4UFo5vjbPDQ9rDby7ib8YmseeOjqkDYe+kev35IvQMrmxmNs5Z8zjOZkWWBhiJ
JUFpOVxOr93YnIwxJCPJd/K06WASksrkPmjpXIaDgFfXeHd6BTbn2hP2NCNs+DLTD7+5TGufqL/M
IQEBAxGdi0+TezEi+ymtKjPbbku3yT5fpg6miRjW2EYWSSxsvQQifkou8Vx4b5Y1qfPkpE/dxL+x
S20JhPvNUzhVz8RjVLZIgmresgAG64PnpZj9xWRg4km5d7Pxb8OrdDCmQyYZPV5C8ZeNUVUCf6Sb
nl6n/WPXMSobZF9Dfi3XVeLaSXZIJuh2998GA/t+XL03dE9rzUwrdCweYt1F62qm1C6MNOUl2tkb
X0SbzRxh4H/AVmWMz1iODvVME5zWa1IGmiW1YJMGHFSv/g4auYtrJk/mEc6bGhkG4xO+htO/lrVF
k+2RXLPvJnbsgxyfs3IoTzKHB9+V8qtKnB5hagmk1pC9mrARg4upcMTCGxbysZ41DH3mlYBdsGun
J9Ki0ZYzUB8KRLgcoAKYKJORfCixSA/dtWAJqh62yQ2UN2DMI/QPC5lgB2xd50O2G//iSu50NKNy
3ORBtF8uE8xyq41PakWy9ExfjYIP35gEu5hVE2ki0CYggstXOFDhX2jir7y29KyEKMJ9iOEfJMNm
Jh92f0sbtIdTCK6j7u6lxEQJ+Nis9C3fo2spjaQRr1l8qFjz9mmtCR5YX5M6hG+8TBAOJzjglKO9
BAkWw/+qLagK/j7W6a/eXbop2ORwzCfhDSLTPv1+GrayRNkzZYlzNuzlQwWvuRDvlye6qSnGHLb/
AMUY9/80/xzPxn1pu997idKsZVWu+zUJZke+Xe5SIlkQVQ+mbnjro6m9avNd1jbZwehnL7KJXNi/
55+nHTv0XyadzWyjxPX2mbdzZX66es1rp1E1GVev525Io+xN7nuPBgU6NEgWCMRkbrvOLRj0ZPrd
nKeK/uXd8Q7S2b7Zw3ExujB1fnp3nSy6Ptma7dy643u/fXWbJ6PPGxoUA4/VKQGgXePGm9uPaTtE
vS0AM5q2+c09MH4hBLF7cxmGBCbaf1DT//kmOF66pa4ctrOVsh4rh0FkZ3AbJlmDeLMx2hjftlWm
Ixgyf0itOG6ZAIwavGBQNbqTHLP9f34uf3dNDmPKwqTHwlXnV3enhmLGlo41nNNm0v3uprNJ49AT
GA3VBNJTwWK2iv7Hv+4UTBpUQNmLacTA5CTM6PEW/+Zh/c1AtzD+cXVWZkoc8+JU+tPDqlWmz5OK
u7MxcjR3jB9VkT50lUuqs6UHicpDfa6R6xUviRh/7HdqSTzCSNJzh+HKpieE0eN1qeyUHiJm4T3Q
ijOg/ZnEfL/EZRz0ORB9NwMs8eR/cz//WibaDDKYhw6Zc9L91WKPms2Qrd5MZ90rXgwEp4f+NstY
DZM5vfN640fvsJTEwI7+wmPXpuTun6/A+uso4wqgz3EXddwEf32iLsLAZJDxeB7S+U0WVEdm7ecD
q9gwwBQkfG2PhpiPYh/hpWHs29HzcLkqFKrUebSimsb5qqXabbx/ZcVb32/F+qPXxh9OMfE7dISZ
zK1ZNS5UwSLMMxub++SuWumq9Z1JS4abBJKtRZuNl3KDr7enqt/NKPuXYy0zyubYTIIHiyJr4+Xv
fxorMR1HJVQuzmjeKboH/cuWDukVvK9DPRaz33FxxBax/4INlaBN9WmoiNRaDclW2nqAlLKJYpO1
x7QxFYOWF3TVqVDgejZk4GDM3tykessadwXlogK9bD0AU6WfyZcCp40abqa7lMB3nvVh0ZZHMlPY
7jXt07jT5tqpIltaYY3PXcEjf3uZON6G//zMjb+7D6yuFqXfDj1Y+wL4033AsnBoEo5BqEYEIy7u
2cr6fPcdpwBvhPnByuzztgwSsPQlc6c0+M0F/LWo4nZcrFvx0PK8Xxmbmd44zqgl9rm1Y3LeEfZV
JZjnXv4YGu0t+702aHUZM5dXaTobsyMAAfDuWbJvXk2FeCl9/vmq5C880n14OACAeNdRl3qcAf98
W7bBSkcnpZe/Vt1wTGhI0qZI8a5sHzmQfJ1M4viKwapCp8iysz0MuY/RnYoKS6t9a+fImqwpYWc5
d9bWfiI5qjvmqUp9oRn0r4Z4PcaKViVRUJezTLlVUYlsssuHlarQ/ia16TbfK5Op4YMX1ckGUUdU
kqSBbmRbYE6sa2gqEyAQnPclWK7TT5SMwwqZCzdbsWEdHrvxh8aZtKvY0F4KDPzTwX7XGlKtYovX
1pLtzYjt3bMIGCXGgJ/Ej+y+YPgdAUbClRjEcgXnjLEjPnp86IO+ec+ZMu+xUV4jsYdkWZutgq1Y
zqm2t9V6SL0FzJChsk6rU2gHuRH1rirv2nAYvni5k0Hhie///MD+WiUwiAlkZYe2Mdj9dRhjo55t
ZtkIAjYawoEEa1Y2phtnzORpjZ+GISYmeWwfXIekqH9+a+OvIxhnOYgru0UruIT4BSGr3K1tmowz
FLQV4Rf9aYaCzOFxmA5zPlMCms6bGvYKfIGHMLg5+QLGWyM1chbWl8XQOZ1Sx/5mP/nroUqAd1C5
UDgQ9On+cqjKyTmQ22xbxCG1BAuI7c1OtySoRYlvZHN0tORjrOXJ727G/rJ/PiMJMn0dufs+7qjK
LwdKckPbbohp5ulTBYcgcR9Hizp5k81TA1ODeXyjJM4Q+3UYsXbE+LsKNQnxw7b033KF//JoQF08
y+AOOOQGuDuy+vPqlnXznNL1sM5uhnRaJjbQH44I2ortdTOzMveWfvQ65/t+OXHBM8q9eYucyg7N
AdmrLhpUMO3jb0aM/etNIvQYdjo7PW4meBP9MmLWclpzp57rMwsa8ZFz/sJicGOa5RuQQ09Krvdx
K+djt9VvqlavRjF96KrqPk7yV5TH629GignW/JcLwiQYt0TsEfcBI3+5IDIAxTh2bn5uDI/mz1S+
UvVCT4PaC0TkjlfakD/I4aFvG6qh1SzDVpcccBIYnWb9rOtnb5Ova4+ViqWCONHfdTJZgVLzMugM
Zzoa4t1ljZw3pT/1z8p2Yoqq8lYg0Q9cYgi3SmEisnShrTx/WzSIJl68RtZQXU8metAxWUrfxq9J
b+m167ufvki9sBtfBmnkNz0+b0JgTTY0U5QZC+k9afNOMB7paFb7UTOrlwm2SLSU9of9J6mTZyTw
ce1kt7WRfR+0xIT+63yejO6ZRCvnCJzj4QoaJrqTnwqneko04jx6OjRiZPnM6Gk7dZFdj6v1pMqV
fhQ5ThF5qh49uxQCj1DPsbPhZFSIL44s7lTTfUwEXv+WSVu/14NtyPC4XUOPJheCTrK88moIa1rm
QQ7A4KuC/piLAdC5qOOvcpyxkWT9VFTyab6thxVRYRpD9teaq1iv9cgReUZ6hRw+ZQvsPNd+pc47
dxYkdrx6m6Af9O9NZX7vLJrca5bagSHaO8r4ynf0+dbTBM4jc/eJsMLmYHTw5Ochgd9E1JPmHRI6
+6GB6dgAxzRwuuGqtzF4S1GZT00/Xnk1eXQwNzW/a9oCZUD6ZtEaPcwSW+dJKrIhSFI2u/F993JT
m/GC2/yxSk1SWJYVMwHPebONO0Xc26HPQdrMvIlwYXrBPAvHpkHd60LrfLObPo5KwO5ccPzI0phI
5vGrNMs0UHXfgeyTmONZWmh2pCcWJU1nWHxfWtl+1sfSDnPR7OSg5gG2+5WHFUFYtdNybWzdyWiL
t24GoqU1XHIcLqSv0+w0FZI4K/vCtpmj6+9NSFT63ru3JITMHaqJnSdvs/gcmQ4BEp6lwoXJdTt/
GrqUA9h8njieLZ1Ut1s6Pug6o3/eiPfTWtDHrlcEa6XHohYEro4GdIF2sK4hjAsTemFTf2pi0oGH
qg22BaByMY3nktxJq1AP2lxpkVFh0lNbTkSadoodAI+62OJHfTSidulFEHfdQzrJb7PJE58zlAPM
jQbi5GhhcLCu0+euNfSDtoGu1NN6xu8GNiaxLZR/+2DA9blgMkvRkYWmJ9ddL7ChUN4nCL+fkyx7
S1f5iTZRcwWHZzng/lyQt4umus5W4ZeXa5pfVa5tB4Nwy6umrG+0Asth2Aayg+Fqqq+V212Ni6xO
XowL0Ubysqg0xEwtphMMFjwyOs4kyzA8LFJn1CXGo12T9sNO+2Emf0fLYTf2XjefC9HXgU2HPxxK
chGHFS6chmHMls3UKvH4wKH98+zYJ11+xZRAC0Qs0SJZG5KWGIIbB3sV1DYc2QqOCuLZKEGFWX/N
vlYjr6BV/bdRVciE4vXR23l1RmsmB+5vScmzQaHyrLu2sooD5N8V0YMTkVC5nKtGQni3zChFWTF0
hnvsS/3B3a0yUHZx0nI42xXIQWotJ6QWv8qBkJdK6GIXQXxXHVQ+abfgRgXEkKXFMkakL0u1CdRe
rn2izRw07ggPaSE7UpkPssyxAddwuBti3nFx6TFP+akfV/vK8MiOWJSBbiMn6S/t75ysy2H8eajF
ho9kzeBd1tF/2++XMbhdmOlVTWyNR7CL60UKPa5vW5ixeBlsodHyopx3wZ069XG/vqoV72tpnob9
1M08LhvMy/FTPDlrOAEmH6xkPHc1su+2bK8dF0bXLIm07bf7FhI3S0aDh0cNa87wWNrrh92mVJc5
hmBkD6XePZiZGbrjQG54/q2cnY9e2zjge3QcmkrD0dmiRVF3KuA0inWNKfCUKT85+obsZ8v5bFqo
xR4nuOljPcFynAiBjRYOmWNnjQFu6Dcj6aQVsua6QA49Gv05rdwkuOC+62q9pY7+xuKJgKq9Vm7O
sOV/mhwt6yi6BDo1RWiagbS1hAjlnZkHHSWfsbNzx0V8mADU0hE4lyMgQcM6TC0Vix9abQEzdFsQ
a0sPvZ808ITujOBpqKlK/FKnPVGjebcU02c/JkuJQD4DNogW2d7XsRnGyQzxNK83UExWOuJJPnHw
9DhwF6xlM6d0ux85geqgsCD6K1GrNklsod0692JwkkDfkMn1hXPVtK9tDYhTDU3JqGyq0DMb0Ihi
O6lygPzXjo0vBas+IsSwIKf1RneLV/Dm82qLN9TGHIwmOHBCAh5cbl2Kz8qyLHpQLMeyJo+3tMrH
JluXQwrgSDYvJ42tXIGGYd/b8ImDeiH4faTi9O1WbRCf9MjGNg1eOQaRZP5+XBtIU4LQmDwdjxaY
dTPYYQcLN3BtDbqbFp/nehqOelOfWPY3f53dxxQ668lTKCKWmtNdTyN5NLryup6ZgMXmmBRm9clc
09t+0Jb7eMsctHNLxbpqXRfV/i4tHSSTmedvnYivzOzzvFq3bWZWJ01pYeeSGh7PcxcpbYarAxrs
cIcO+h7vVfUe9vWMUJnFIJoenXTtTRWlAzlUX869vbqE4ng/wOtXhrwOey6+8rRt8rd4dH2E+SWk
xfFJ7723AG4PyNo+AjLOxq5GnPel8eAyuqgfT0mr8CRRNm+k2DBLAXSEKISj4aB6SFmfOopUit34
NGMCC4UsqMzqHhCekUq42SEukmjL6dh7c/XorK55JDjF8scaE9rLM6WLB1G3QHotESe270manTJ7
s0OpPyey/zJTdqXSPpdKR45XMsJGa3pxW7bYJW0Oi+G5YexxVhjz5qycEWLbNNE0tD3wh9j5tpEu
DvFtV+9BAvfi/mixAcStlh+RsGb2PAYSotoB3iGF0WK8zwMed4lOtHobb9Hitp/LVkALSJcI4Wt5
WLQ89r1vRan3R7VhMqSx/qttvB56CFfFSlcU8tug2iFQxvsqn8uUlWFOSCcfqAs7iaJtLRzWl7qI
SHaCbTUbAZmE2Vl1sj/Opo5GrgnQVSKJHOvThHKNwqF4JyTjwzLKbwb8c98p4lfmVdFfG8Snu5Ag
5uF9mriZY2OERpZKf608JiZWuAzjp0aSMKyNaBGZFpuqPToR/ZvpYPrrfveWqjpt8BIOauJIbuas
ylO1BTW29rWqP+mcsgj2Azp0Yu992kg73kQ5hrqDj4oN70IoEKoWZW1YGDnT0aH8wFUUJi+/dIsD
70ij7+LpXlRIQbmxUoGTeLtb5IAVdOLd0GR/6DMBwzVW0aUDY0JqlIh1/XUA2Mp30jYGnLEzZ+Hl
77UOBq0+Df0x3rxwqLvHdTAw/dBbeZVMMf8+IVgpTu0tomLtXS05zQ0N2nYbTrAYj1BZQaugcYfS
OQpjMK+KktjyZKALZ6l3NvqVN5KfqMWSIE2gqBM3+L0ttttSUmHAGqRVpM9Pqw3KWvU6aG8ymL4Y
ulc1c1a+TIAxcb9Mgui+3OWj7VBfC4BKtEeSnSynzQnbg1nM6XKuGcSmNZd+qdYnsyAHrrHedhNC
ZptICIAnvKEKGvigcaeVt92URV1qLyFsaUo7nYi6ujUCpdtdgA7UPOQ9WgKwsyunhNxpFqUXrt1o
+U5y49n0WQRMS/RcS+RoQxFNySpAzNbx2kyHT7Xz0ripPHQj04ul6e2CHMGpfB6MDKlY3x5nmwBZ
lbAYKZuMzmxAUoT5qscTIjX7kApnYsc3KFWTJVzq+oaJ7sGujQ2/8ar66BXZV17VpuFnPPYD7kKl
K2EVuCHLf4w7nm/TIQuGOSWwUkPHSUZdUHVtEmCdtkW6ygCyUw+4m328HpiNhq3qQBV9pHdFe7bm
qUAcBYiwr16ZqZKIWFxoiwPGTGszHGIQHiYBzlSlNn6X8COPysS4iNspo25IwceYF7tRud/b+uuw
xnW0NWiYWc93brmPZ7VFXhS+ZE5DG9JRZXdOehWpOE+OFSGEhwJ4IkztIjnMmYcPWNEZz051a2ad
69sOamehjWTo7RusEkxBZnce1CSMbFq/3ngm+GUpeDfNoDlY0u9vN2HdimyybmFQrdCbvTYy18KK
pmV0Dsjwyb0X8Xzsu1TzYRJWoS30g74WzXmCH+7r5pBFkK0JkByH45w64m6NjTgEo+ZkWvZ0M9CA
JGX2pa3rBdNJb2FNT6ydTG3ex4VNUntSdX6e5MaVKXVEg7M8bqhFT8nSLYds7r5rY5GH8zZQtObV
XY3+/9zo/eNQWwuR8AQ8DkWjgsLUaL4X2Z1eNnfZLOMrUR4MkWOhyZ7aQLMOoebXNOs5ACxaKY9u
rIeVbDS2WUHxQfXgZrDasVTtQ7r8ETv3RKAQid+DJT4ST0MDlwjorVSP2AwSRTpC347LBTVCnD3X
bIVju7rnTdSGPzZNGhGeBZmm6I+2YdUHbZhfxILHUd2Cyol0vTH5pB7RN+lco6DMJ2yQLSOkx7Uv
7/VybpZN3cZtcZyRX35K4BbTj6cSa53yqSrtU+wiwi8XqJfkeGf7/pGj+PMZi7i4MlyPrZ31z0xR
69BMDP2y1yho6u1mamWPOeuwR03m41W6N3nn6UO1LVkUpybOQ2vNUUZWSIvTBbeu9so9d6DIUMqp
pDNjUw+Ef5PUabfutRWnxJjSaSliPNLiZyNxJpDh1bvajLoOYERjBz9UqIuXo9ta83E0ZOm7HMyJ
cWUurUjL+/g65ngGVVQPTPruV7blNIe5MBNiZ11/wjH7LrXPvZzFKda3KczTRj2tpYiKRn9b8IO6
7eCbiqVt7uvavatwqjqVZu4FWUcgpxoqj72PXJm6nKv7cmqPY+05UdVQdHjdXix4W7RxQtWJDvU1
4yPqGgn73sNPsEEfYz8buf5iuq9puX1osiQmKxBaXp2yWYwDXakSEWXeQH3NqoJTrd1hF4j+JUPE
v6CHoO7Kr9NSYFnaig+pzYZnokQ55LGNIrBfbnrFZ+GIxyyTdY4UtfxoWtU9HguKyjbzorJso2xx
MCR8b5EaaQmDSFVV6Oq8ykgIrqzZIqZEkNK9ItTq7D64YLqLPtKgmEn/I3M+3Ugzyhf4HpxhD1Um
4EIbcRspFegSx0Ynb0mb1oY2GkVPg4NG8tZhEjlSzQQkfFLjAHrRF6JHZQxalKDxvTCV8oIdoHCT
p25nNw0suT7r1B1ajA+i1wAqmDwHVcQ/VodtIHE2UM1Zvnadtwe0FkfDgks8yfhgIgs75SP5HF1B
sZ7AaQoIwsOsu55gj3ivreXmOEYYH+PKfhvxbzvkSXuToiLEfmOm++KSv82Qn8xqoCTon5M4q8LG
yI2Dam+MUsBjbrcVNS2q9WJlW68oCfopI/FnlRgwA09jtZ5gIntNx6cK2qqSfrPOoZpG6o797wXQ
StRuuCUNJdwqqyYGxMDkzKI9B4wLzM9NSKrXOBmO+Qqzw6VaCYZa9Id9klyq7YVWvk8hcnchtl3I
VBPPzFLmo3L55CPpHoHY2V6jrb5fKHCWBae8gfMAW58CNn+KE+rPySZfNnfSQ68h9/Ks+Kg1ajkt
NVryTpJt1mNrrY3VUbj5eLhcpFBZVK2Ul165PRUt5RSg9Rv2K3QHJliou6cpkBt+kolVPXXDQJVj
IXBFZnu2cu1bYpMQONba/eYat3t+6skc8NbU8+tNwrBpTfNznLQWhQUGaiq3qju7l+FcALiXhbEG
FulUHOwAD8TOHADoySWtzQsRBvt7EMfpY96yNJapoBGEtvhQV5B1LuWBkQ0UYOP2A+VjzdGxi+yS
/WKeMi3S8K4UzvWwLogYYipvEXeg6r2L+pohB7G4C4ZFvJIzj56kWUM9i7LbwdH0QHX9a87pIBSa
y1BB4nUkli3zF1zmokazYdyuaLisZsBqJc2tK2tubh2X3peb0aAfitZP+lqd995hkVBi7zQVLTGs
A5aXX0q4al+E6X2SlOGRVwPIlHE1+QY0nFOfeNqV1hWQgJb0hC/Zu0QzErQzh9kkd9/qcdYjV7Y7
wnOjuSYxxvtd1JO+vO4RBy0VQKtEiuhgi3PI4gJcaKeuuQQ2YxRLWdBNX6i0OfDNY8yS2Qdrh01J
U6kPutEgPNl0xFGtdRiXOok6L34cZm0hLQPtV+bi8bvzaIqK2m1pcb8bhs5vuh7aCZ2baidzbbPD
46twQG26q8J6Rn/NGr4kUKbt+LROK6WWBsHMq9YHzGbh8NEI0/T1WiWq5AbJxxTAyzWtlwu/0QLu
j0pJ/7BDW9lPcCxp1sEqM8kRpm/jxxBLSanEHEVnvJV2kqJ59U77T7dlOHmDVvqdwNC0JIKu4fwd
lkYebXHdBKMOESuvpodUT89NxmnD2zuVU1GFHYfQ6LGZF7xcKtb8fQagRXHDroXe1QOW1AyZJdFO
2fJD21DMxSWjFMeK3Tf9oXLmJFAxDDe9TZ7G9pOM3fd4Ybg2A2zOuaTyqORw8GZwSABf3+1WyGNM
5HW0H0+vo77CQvjSjevbVhj3DtZHg0tfFA/81yxuz5dbneQiC4z+TjbOg4ZACN49uvn2wV5QP4kE
/7V49I6XBlM/P5ltnYWornyacxMaX9q5bqbB5Ou+X56RJ0mRUHI5Dwo/ZSdfIi1h7e3dHq0zMd18
AmTdSeD2pns9O2Ngi1ydPahhbpqXdCTo6m5uNp2rbrq7/CmvUPTNU8dXwKqsma6nVIZ2xn3lE6y0
u3EsytvF5hKH/FZ5GodfYgvOWC17j8OEvXs7HjVJEmCP5xrx6PMWjBUbmqkyROvlgGkkIY49/hWl
jOMrCvX0sGwe5wK4y4KyIHCrfD1kG3ghj6u/6vEqpNhpP0z4OMQpTI59ZjZbxjPH7npYHPJIU+J/
+0lMbNIoN8viZC2MjrTCrRkwLw2MsXkFGQ8dd6xCwBFULWOKVZxCI2bExgnWiRuabg3narL92gTI
X0syJ2vr2TY4JCr5ZNg1F6LYHrLReUH7/YXmFwtbdpsUIA91EmPv3/Ga2PvtHEy8jQ5azR5WLxYd
E/AHzbI+p6gJ999rZ8j8tZWfDfi4uEktTVA3zU1Z3KaOuTsVw78soZX4pmaXobeY4MmdxxY6n5sc
3FZi4FxL0E469crzJgxmUboV7q7ArWEKpHV6Bn6wilOqDS59J+61q6yInvdZFLBGGrttYEJHWrHx
zw3KXPBUsl2gDi6afiOGCox9OtvuiOSTvRsPKcK6C/oZZBtCPHhZgFCjFa9ppEuLcUhBJq4xQSA1
eze7XYPWxpcwxaFduM0aDQmO5xJW9eU7IMnoMBzoeLTaS2YOd61JxzrfwadmgRMoIWzGBpt0PZR0
9nrj0JeCDI9983Z3sne/QSRkO3RqeAsXkuaFzxv37Qqfun6wYkjHOgPYpja9ilNCeuoNT2k676Fe
eIO/wtU8iGK4d+tsPF24lQQSpABgEt+E/Y7tI5cljHOkU360G3xgLYw8BhNCaL9wErtwrSmgIA8a
VYo4Kzktl9FhAozpRdwdrB4xyV45lJhK+6yxBI5gKGiYO0gL6RCRWxvq5qfRUOAZHQWb7MvjuAFI
idiFU2pZ34aK0ScyWpleQtQAJV5iekGLBfauS7wz+vULDh/7Iju74ZZOo69lIwlvTeYXrMnhyv3R
0dqEC0T1kxuPzLEOTAJjl0rUVHltTHOzjqPcylCGA9EVhRyByxlEQtNCMSDmpr8BJDvtcPTS4ypr
wseTZVjvlGWAKngh3+zScaILw2TpIbwXllmSwc7xuNeq5kAA1tta0uc1NwRleQnLuW7mNyAnkKOm
W+mjhf1Obk4Mtz2yZTEM5I9yYlAIGEWHOaUQjzuWZw+LNH/C0DVa1NAfqF1ApQxqls7zojF1KD3m
8MKSmnvY8Xlc0cdhNm82MOsGeImKkUCZrfqUjJZLg0y+DaiFspZmaLf279qEKVuFa/OVVYwfetnc
e5ujbpu+Zz83UBJk22ctURIiDUGjjpjgcmbDXYOAKSjb9TnrTRmOXftChMIagjWUh7apImuB1H2Z
zxU+l1GuqavWtV71zDwAHoOMbK1+GNXSEVnVfdhI7O6kgfXGpPlGDhxJhvT9lnahga8H+ZePybDT
PfZFQsIvPIxe+wjzCKGAaeZ+gic+y+fbvrXoEMOjWk7v2mDeqI6iwFoAMPL+rBKN1Kf9JYBTGDvX
ssdLoC/WKGugDylNDdfm4OHXWZjXPFRKADjQEVbrrzYmfJbSczLaV8gg/fphyhmVToeSya1bDeOp
GIsG7cboM/UN/6F8NA0yMhjzTU41O6r5HjQZ/IyuhGi3t1mHEZ7sdGBbXklmqV/WJpTzqiKHVr0u
OW4lxroAWVs8wR1vtKHCBGwPCcdphwCC+aNXezRHZnUc0vhbb4IqYkcfX0HxR5zeeychdPIGS0rh
hlHewFHwIaV9mVxMnNSMUkG01alarSLcSmkCkG33ZBJ8+T+Undly3EiSrl9lrO8xAyCwXvRc5L5n
kkyRom5gFEVi33c8/XyR1WOnROlQ02YlWVUxmQACER4e7v9C1xmVAQm76ySIrImMBzUzkQ2zcXe3
yndgQOPiFj9aSzmAdZo1mn6UsG4+T2ECan3WNRut8r7fKCJFab3DMrt3REwZ3nCHhQYGHa8gmll+
/FZOKTYhLnh0u+vfWQ3slfXXsUw4iWTk2MsJkfDbw9+GgWmfLD2HGlfWn01VpxDRmsq2ma4oHtAC
zHxzDpYIZ9pNkAzanR2la7NL6CIGprPXR3VXBRMIMiQ8btwMLwuLNQJtGQ5uGVOHMltjLWNm74aC
EVW3DJSh0k0uGmrgtMvBWeh9bW0CY/R3Yx+rCzeloagA8d2bXvjQhaP3IMZviTvqW4BWWzuwYOCm
a1G6u0ALzb/4IZiQpxS/k1UlWRnTMCp7OYI3lB4cCSwb+nGbSAR+Uyj2MipbyRbapTZROY6qfYUe
1iJP+kc16Q5MU/TWFQ2UWvKgEfpvhzPrllJiLmMU9v6WtudxRTYl43Mgcz5Fa74UTUIbZTzfcJXo
5/qIDFTZYhwg8ooWTYa+8pibxiNY0AZFdfdqo8GcqPlzoyDQlPYCEVjXtEmgAnVe1Q2avpgEm53z
3KpZtTf6hLpspWwhHNgbqwGtQEchnHcBHfGkJqXBoJlI+a1vAOzebgDNPiCdogEpofnJgmJWtbJU
JJxl1ed27Jp046FJVVTD/LvOnJSFAl5OVa6yG0VSMX2pFQ1ivLjU7fSaOtkCLS1KyDLj6eATzUIJ
JqNz+5pMSCADv28o8DDriAwAnr7GTWRxLK/SpRIvutjBUq5EnsaZ6hfPHtD+0dbUBMjVonweBcUj
pa156INDJdEns7BNCze4LQYPd4YtECIqw3pNO6mZp5V4iyuCr6gTnep2PXe8rtjqybgMo+DBGdto
2YT+NKNrZpH4vCPieBZVD1er03ceMgPAGeptC4odIelwdJQdJdVEW5S+8pDadrV2Wk4naJnt2XCO
w2C1VzN7G63BWFDwLtYFHgZmEbR4T1vZ2g083KkmgR2ZPDYa3GaQGu01iBqWVxQ9udZQr9NguE51
am0M1COo0BgPXc3ysrNEbK2w+OpXHkcMgShMp1rk6uirhEPm4drE8SlN9ZUSp+KeU2i5GGNeZQgg
aJX6Sx01tZlV1sVh6ptoYY5oriJLmhzQ98gXHGtxHsY+Ams4vPYKE/RnhR937gRf8AdZuCdK08pO
jbNxnoAhKQz22kFzTNRfarDCrr+LcVPRVQ811yBagaIRcyRtqEiCL4hKTmmBIA6EAE/Wet83vCbA
m62F1XrjtDPbEbS92CKBEllgQvSlrVMVSjqnXBYVvTMbx8FZrDlvuJlAitXJJ6DAo6DwFdjCYzTG
XyoDGLQR9M0FfeMXKmzL3rSSB/K3r6nRzNs2177kSvAyatk1SorLCAHz3DXd3taqZg3V7mtWmfg2
FdcU1u+KKUNCHedv6gSCqSLrpJHBScGrzbXgKUgfp2GG1M1Ob5PvZV+sy2wA91v2eNF4iTYbzFWE
WmbmvFgDlXANBBovPeBL22Rv9a+KrX+vISlh9wPiSFVLabo1c63m26hET0GBgBGc4Nj0fgyvQXG1
NGR/5MkbyDZCSeJ1REpdm/CNiCo4j22iIwfrA6T9YYgxXaK8by9qj1ICIOi5FoRI1ePQBzh8WiXK
D1PB3+CGEQAlvHW94KzbKKKYufN6O8uXORCxzCy+OS41n1SQIgkYJK5vLYIqauY33s+tTCW78kZA
3m2x6BcijvE+mK5/9WJVhSy9YTMkU15kPjSLGkwn4BHjVeRwMQH2gwDWnbsAT5zHMbA6mNnm2dEN
6NWyghEmXY/X+LmuAA4HI5hQixZ03Vd4lICAnNrmgoZUQfaSYrFEcxINK0QvsnyL5f1OU8k/IwmV
FCpHBzb7hQXStaQuj5SOQt6a5u8USlPUaPLvme3dD/FwcWWaQ5O7n2kDqAgZowESTIvKan5MdFSj
aUpOtkc50mkk7M1FjjHgYXAuttb1QBwdtGKT2MPGMOJoPkbNq2ob0LkCGlGKfeenNv1goGOAxuqZ
0Yh4hR0LBAvklZy3ugwB53f9g8kDLmiBn2sTAV8gdQUVBMZHI7igtTbOswLuh+jANQa1i2gskO2l
oZVUG7L4hEiPMy/rBk0XaFs15YY1ReD3ZLoaDqS/doJAl47ge4Xb2bQU8pemQQU0AlySsFIWOI7m
88KHBdPaSrFsUR61LUrKEOQn9uL2iZosAj06pyhMKEovffMS0yXzUYcFMMKVKJGLCYPuEnl8B/xg
kjvcULQEzCxob0J8NXLGIw4AMolWInK/A7s+k4GkdGoIKFN+CFHOFH6VL7PEBRcJKZFtCWUVWgLL
pnqMhoXRA1xvY3MgCsEQTkAOaqh0zsUkWADsEKoPzS5VJnvOR4kOxIiFU6tIePvf7Yr0PXSOXhV1
VGU5pDoV6sGlSuypnNe4WKAPYs2aQH9sCXszo8hDUJ45dUPcI3reaKyg7Kho7TkR0WtXorXjwcJX
EBhYKWCcweaGy7JTfgQBx/dMN77VpYGsdIE0gftgS/QIDJV8BqLM1ZNFaLI02zp/6EvKRnqK9qNN
mcJwkoWfJUtDgtMGJlOjk+AmVXtvaLG3iAmms6Qnc3VR2ZmlJQbVVbVKkBrKOmicvX0y9ciZRyHj
srTGqYDCYrrztnS/mQO6sa6TrPTKyzlfTt4KRzPaLqW29FQxLEaMTtUyW+ZJ/FCYybmyQBYoqnvQ
e+dLbdfDotZJ+FMTMyMHc/oa5e7ctP8gL21JDPZPGG3hQHm3kbMA0AU3XYLp/8b5sHsr8HFx6ba6
Dyxfme5Vj3M8Xc+5UijaHE4nZIKkVKktNCPIoXXoAP8HuP8jtUHljW1NJmTjWNKqNGGBPBClDk2J
K1ZNPOXrfwBS+p4DeVgkZgk+orbXuknnUTZmbsQ9Xc2KtVq1GmIo2rDM0R1E6XQCNtjXGzZGd+dj
cxVzPoEMUZh7axxOJMcDECDKAlTJFZCpOKNT3SdS+FrpY0HbwlYGvJRSsVm7OceqIhnePKjbq7jg
4zSnaIjKv4JapXPVgq4dBhuwrdQ+ln81KWz1xEuxOXcCc3f7K4FePte8b6r/Z76a5Nb89B5MzVQJ
nKZmmdDWrA/vofGAo9Bcn7YdHr+LyLWVreyxFGH8VdDvDJxwkQKdWE6Sjt+2LO4mMi+ZhiasAzA7
bUC8SLBP1nvvTZvT5B1u1Ukv0l4zkzIy6px/omOKXwD+8qZNkx2G7M9CdOHnydO0cRW0tTVh9tNc
6rJfRRRtYYlND5RBX+KY/v6o59/jSDnd9rPYpOel+Ts07anOq7RAQLvJFqDXRqg4phFHlqSmqN/v
KjHo81sNYbCaSybCW9W6m2IEFpN206nZq0Zyr4wos5k1Gt5haV00ix//AZ9v/0Ke4JVA+kH8QVNh
fX5kwtl4JyWmbk5b8ASw8lMK7Kgyq1H+PWkLe6aH8RsSskaLIIoivmmKxh4TW0c/UeqZW7Tgy1Ws
IbMHDwypZfqnse2XSOTTpOyR3FNRJvIT92ukCI5aOl6F4eXWd4sn6oed9r1pSrDNfcCxH/xi1WL5
Die/49gQCot2QPlWZZx/61a9i8t6Z6n7EDT5TMM7mH6JVISnxkHCbmf9sfD7jdNExyQ/Va2F4a/H
UojEocpWNnothYVwU1VY50CPd3lUvqhetAZW+miIalcK8aJ4WHkOYDVvOBa/4kbSzn7uFXVJF/S1
mSgwwgS5+EazHpyNSo87SVaDEq6mpN9PafqE/Kpv3dmu/8Vz3V3SfxkiUgx1HGhJDsM3RMb1hRU7
59o2CpAa/Ssp+8Z3M8xG22WWZ2croTJrT/bmFqduAcTzkTZMz+3Q72OXCdaWA5Wklk4F9bFTkggs
OyfzdcCcz5i6BcGQ1q83A+q78YvuWVMQRXZb81zVzj7oaF1gaF2kBL9EE4DjK3TDUsAXgR2uOKzT
BsKukRb/Eq9GmF6u9IMkjZE6EGkzvU/GM0XhQxdyMJySceOrmjVv0aFyIRau0s4814V1j5ptts8k
oAAM6Ksbxsju2Ry00OCkaIYKV5QgUudHoNYChDBBclmzts9WOnJPM0m3Rc6PonQx4B+YStkbQOhY
jmc+4GKUxQqLOlFXgM+QZSStYWFlKRX0PK23lVl8dasGpFC3dZx+3VVeTQ1k3Gi5+gJ6vEnLb5+v
oV/2GFYQpWlb1UxEg2zjA+k8AOmdjDlClqozPNtOv2mdaK1lE/x+fWH6iGd8fr1fCGDyeqxZ2CsC
9q/zISxFaaXR36vVrVyHptM9S2G7rLCWYwvelr4YR7fUo8b0+WXN34RDuMYQnVxNgzlrf6BZuaXr
jhOVvK3emUsxJM+axIRpoaKyXpWF8H2VWiVW3xM07MxdRWaCT0L53VQKMA32Ic9wQyxN7dqS4I30
OeeN1bFy7WRdDZz1O5pSyJbDRTAahB+92JljAL8C13EG7Am1tAnPfWLtEe7sAAgHl6jPaEN7yZKK
Muf47ugb5m5q9WVo9Uj640qW2E+Rojyxe5Z+tVErb9MkyjX1p2UUFRS3umwh6vo5xLN1RPMtJtH7
fNB+Zczxsv4+aB9eVuK0aqdWBiqnRfXNDvA2CClEDpSx1aLC12dECwNoQm1pBzWNlqUAkCmsUB63
xi8Yqc9ttT3+4Z5+8yJtZo5tG7rp6Mh1/byvoWFRKJGJ4LPRBD6lxaWVw69oKWUxl19iRBmrt9iB
vT75IPtCBTsrQOmy1Pv5jfzKwoboLwQ6QQYeJob1kQfei85P8CuatmoFrCyn5YGEdcBRHz+igSPd
fKRKoCT2OWvar3kfL9BZDiYPSEXOYUPVqfIV1TNSOaXTPJb4XlI7OPm2Ahsm1BDj+NGBZmYuHXuH
CkY9YBpD7f7k0jSvw5LuDbDiLpyW8gTvd8pdbvvZ5vNn1H9hHctnhHyNpppwLcv+oGeQ5qYB9cWe
tq01PFd6de0FOkhwyyare6585xwO/n3sIPmhYHxXuvgwRDtu20jHdeGZy8TVjxld4FngxzvLN86s
iT9kyc4vFGDuEYCAAxOYwGJ9zAHKvK0FGJhpm6jVvWgIXs6mGYJyDi39PTEAzusxekS6+hzYzbdB
Na9FBwVouAymRLRMAWpGEagWSjIip3tOXYUCgrODPwxxHhxpHXPIhp/+jtHYHSDIY6kh3q9V9yXO
ZnQjovkkpn0n6m/JQNHe8XaFnd7DaWM/p9nhHeWm6cbseU7Hua/m1vS4hcJUf0PxgzaA6UrexVcB
pa4fKy6oUCGcqvrbRPd76LMd0TSh9Jcv1WF4xa2Azlxlg0FLD0PZPQVOdB7gh3SWAV+4l22+TL+i
pXyvmM7OlVAYb2A+ir7gnEVj1bNUcLHQs4Hvs4QM935s8/EwjP5aVWm7caprS9r/fhacZRnWskpt
DbyGMqSDjlz94/NZ9pstyDaF0PFsUqUanky//3bMcQC0Kz4is1vPVMwlUrpfh6F/mChvFW714NH2
/vx6v4opMWNsHQy0Jrmd7kfua1OyEZipr25rbXzix2fEVr6FoTSAgL+fojA+thq2cshKsP9e2z+E
1d9sgcDmbIdWJMFDqHI8/va8lVVmI0nauPWIlmlLCwyhlsqZkP9Wj0loPBVeIcGvf1goN7udD8cY
Lop4GCtFiqR8iJyVHmEtOLjjFk1ROwt7yAnFfUA/IUuLpQMxsSEByj0MMGlKhxgoT+7w9PnQ/+7R
HY0DrYW+GQzsD/FEYK/md2NA8G7poyKcsEC0ZaY3/TIHPE7yh9Dx0wTS8vPLar/bNBw6U1JeztL4
l5+HnMKYMlL1mbZDHZ2CznsWsUxfpydDVVdqGW9KhXdgadl2GpeZI7YoOezDQP3TK/jdfbhIOJB/
sHG4H7MQLSydUSlh3kxOx8Zvr0Sc3kX4NHTDAebv0nGbpQ5SOXVR7QnusAymZW8t/jAav4nqjk28
RFJD2m99FE3QoqJpqz7T0MciB/a/ZlMLmCFYDzqFYd9a6mO4RmDl3hy2f7jyb54fJT9p/IW8Hnnn
x/ePqLaYWods0452yeBiT4BOo19dQ6hJiGw/0n+WCX/93CmqJDr0mKXqNDz4v3+4FTnbf14Nuqqy
BG0yCUtgr/7zlHAxmAdp2mvbxoS3gfEJmcXDisxzpEYKE4CK3AbBgHUyTY+yXJJllFCDNDwCbl9M
UJ9xjWej75txzhf9SRVAl6nVx9vTkDNydRdnOvtjkBBmU7ZtiW9FjDOT/EOpjC5t24Ix0OiZwlKS
/aKZb4PpCabkrUr4+eDo+/t52QVvmW7u/bz3FhEkaAxMFz4S4DMz7rDKKQskDox09fmI6nIRfbxl
Sg7Q0gluyAp8WGQJ2AjRWM60hTPLFlo0r1rJerqAh47td0f1MD9TwD5HyzE2X2szT2fNptDH+yAV
y85J7gPUgJGCXopQoGFuoYVsvUxWsrvd53/9JLRV36RUX/NirEIfsPHP//nf1zzln09lOf+PMp9v
+eklfas/fpW8m79f/V93t3hpXv779lk0weR/LG+qtnftWzXev9Vt0vyvBOy/88P/ePubNu7/34DR
IpP72yuVV/jXb8pH+Oc/9m8/fhbv5KQmf+P/qd8SOV0VGQw0ZpHk/F/xTtf9T04JKDpJpVvqZDrq
Df8S77T+00Rvg3MlGw/iFnIW13nbBP/8h4l2J+uPOICioIW+p/5vaXd+WC5c3BKsFXYVG885VBt+
Xs2dqRdaZRS0EQ24wdnkXYbAPNp9vB8GTne4K0k+Z1GmuLpZx9LRN30Z710fh1mr+UOUk/v339bB
7V40XUpr8PCW6ny4lzZuvTRIynpddcYqzMwLNIdN1LuXOhaXCrTnH0IZ0eB3VxSoeah0sXXntjL/
llGMkYUaVFbVuClm+8bRVma0AuuxIRHY+LWBsQdt1T7Zizp8z0S81yf1ZdLtS+pGpJXDUqF8P5T2
UxsaG9Td4DlAVNb1F2sH+PMoXYnfMCi4wKlGnIMxjYbsWqjZld9FBRMmCW4VZRztfUt5czVAYLyl
F6XJrqLe0Rp5DCrzKO9B3p7d5FdA6TMtnQ55r71UkXNBf2ofo7dTdwO13uYYNtoLVLMnp7ExIDE3
egFsePCtC25akqtUC/fojeExzTBtBYTWf0O3+SXGzSIyoquvOk9FbS+K0l2J3NzYjfXEoPxw6x2Z
3yWS5vARgt89GAeiEsDU5FoZ4TVDizxVvjsJwdYX2CV5b6aVXrta34iWztygXdpWh3xM9a5wwLC5
3ntfGhcqd1s2jJViiJXarkEMPJQZkyvzHszxUX6zG7X1HMuPaebB4xC2c7VqdSVc7wi5POdwZCRz
fdQxh7E2SY7QFt9kYXmbmck75CSM+gJM2MP3stBW0JpX6NccjQDMI0lLHqC6VDOIZWZcoL4frX6N
HtyFggYt0rFGoF+5RmiZ9uoAPU95qgVqGJq1GUaxATizgCE6lz3ARPHgHzDGscvCYQhLLAKnCCzx
MzJLs9HQDv0IPssMTYbaevIVgUQEhmDlVb6aAesEuOjXSTGoTeaHJIL+mmHCYVXWQ1p4PXB19EVi
46k3fzSF80xpOWphICb545CByZ68NxwXnyLevVpH72FBizfuNhRuvlkF7ZlBsv5D7L1Gezvp/ntd
8HoTMiQM43akj9UMAISUnTymVXztmnRvmv47h9pwFq6HOez/mRjdbQA6M9crCPQGuvKV8NdT770Z
MSPq6C+g2b7q1HXKqDyBGnpyY/EU80YAEV9hf/WNu8Ni9b1q46vRu09qxj4zatHsRzcB5MmcYxY7
x3xyL15sHHPV5qyoR7M9co+r1onfhYHLxWhhBs+XtcI+Ro7YuEb7Nam1ne9qL24Z4p+Gb4CL9aeT
3am29lRpsBYt12E2wktlmeJ7hg0MkhCKtqLXAh4lvtJhhIA9aS9tH6BCO6ybYUTLIg73VTegW+m+
BZCbi+o1AtpbSI+Hv20Vl7/C239kbXrJw6yp//mPj6eLW9TTCcGWJs8XrvbhVJN2DJUTZsSgwr7k
tjqb4mIjl5cMupaf7KsKY8fO2PhdvunBCcjF//k93IRdP0ZenY6AoHGmC3Scf94FMsvBUHSM6rV8
Cx0BnkqVXXNoZ724pfnkaPrKkcT7yO0XFWY9g1dsMujJck0UpXnRKnfeYwbAGZtGwXwEGSK49c9v
0/hQsfhrqIjWWF25CAtZH1R8Bh2PBnK7GuKJ/gLM80ql65I44S6v90aYvovGfsK+/OJ7bFU1pAwm
WCG+Q9O6hgZG2HIKeOYxV8SmFsV1dDRWeiRekGDDLLYCT+4bymKIzSf54GpubeICfIxJFG8BExJY
rDBfjv1d1wLyLGCgN7olE+1NO6aYwunMP0frIZRaF7s3LvQo8KxozaeOaPf5WJDR/mbv4lzGYUhn
WzE+1vOwEImHtGDnhv53kcEydjAiB1KoYwXYtMpCF8lVblpHO0ZS17FfBgBSTPf57cN2TIVEmY8i
OlQ+E0++RCKpr7dnDY5n12XvHQBtTTuPBKgoNV7sdNz0lXLbkPRm/JLYwRwSAMB1k0a/3EBsm5qu
tQuG/FpY3tMEChbd6mVzmyTpvmITAUJ1NVux7MvrTT3Wco6B+eLkNdZc0bVN3Yt8U7e5JmrtpcZH
Z0JDQVXNIx2JDTT82CVmJlzWAnA6quUqaQi1cU2ErT3jWCBd0kfmkWLFS6TS3EpSbaW47Ze6prPm
OatY/k/YvF+HoN44bnBqdPoN6KvN4lw8Ad7fF8r0KMdE8Qno7I/yWUpPPA0F3aJy52XaWc4umZ24
U7K3S+vosNlSYTv2zL6iEk/yMTXFnFVZtYBRtq9RvQDMITaKvwqyL6rmvNi9ezch/uBmxhMaU6+T
Lg72AO4pN90SPTlqVYD0JhHu3YqnVWgV17p3SQrzRQY3qJjHjCquUiZX+dxux7Ylg1xuewvFYNpG
yT6pkaNUrSc0XFcRbzz1PZ7wKtMG2K4wh6NbDJQ/1vLgWoTKiwys8vuHuNqi4LGQG3Xqm0i6G9UR
qkStrybYzzYQH2By4Tv+oTEGCb5I9zLmp/14MaZHufhlbJARtguJsJ/P/lvd4UPAAuGlUo6xaWEi
J/pzwAI55Jk5HcB1oYfvUOBhKz82+PKAgddf0C1sZr2X31v90e92NHrvR5Ja9ue3NBhfwsbbq040
k9inYQiJV+EeQ+V5jZYBuujmU6KF146mpIdRW0IGKndG20Ao0rpMcovJ1AiqCNnx2KxbIHpuuJfb
s+FGe68zr5F/NwnrmNS4eJYuRGJKI2kEP0xmZoNuwD+jhB1nz5wIj17RHtypPiiW+YfajfFrgLB1
qVBHqY4Thut8iJZ2Z3RRC79lPZlESzN8lw+T+ISk1oV4rjUkZNJuNtvLFS431YxWkpbal45/7yf7
ArfoqOHpasG48vSnhAAz6mQU+dCAkphkT1RZyFWth+QccquH1fMy68iG5Sa18AoInliBM6xWcUYe
DVrd9TZRMWR7+nxKfJTrZXOQj4uNx62cjajxz1MCnY0mFCE1W5mjUY10ttAkFjKaBEO0D3RttUJ/
+WLTZpSr1M/poBrp+vO7+HWH4iYIyO6tJMvB7eeb0Eo6wG7MTRRspFMVXoGqwzszbkHz80t9VDaV
Dyx06frAXmgIuKg/X0tHk6T0C9ApJAbzxB8PCCGt/SBA0TI5g4U/K8LfdYW7Rp/u8Idry/X18/qj
EIf9PNKvSFajrvrztVXXqqIpE/W6HOKVMeDBHvl73vT76N+ZU7kC+DgPgHW2UbiLnB6HALHz6yPY
N6ygsDbrmoOfRX8opPxuRBgKDtlEZUpUH/ODGBtpOB2IRjhsvnlnP+p9t8+xgE9U72j4KtCScTXp
YBWsCG2nz8dE1r0+DAmGna5BLiSYgh9LlLkWtNQAjHodZfoyUJtvHsBmeVFbyRa52uDRqj4EwfTw
718W8XCH1FHoFCU/REKVIqiCHxtUfUCpnrAf5SXDCB2OPt3aUh0OlhH0pfnnl/1N2sq1pGi4DktC
d60Ph3WqWJHvaJCRFLS4et959KLpoWv6/SjShVpPl3hrYKVo2+pSAA0MwvAPD66ptyj/05DTvHLI
fXSbyjDbwYdSpEBwwqwUr1wbg3WoQvc0OQYW3QVGxqjsIGouzY4dztk95jqa9J3FZxwPk8WkgTNu
y3PbNoch07CrtWaFXi1N1Nak+XmOB65PUll0kFNFsVQCE4k0mtn8aTHClY7I0lfZl3jp8seoHVEW
2A/SGr1ILnagruU3oVC61JFNy538GPogNJv6nAXtTO0w81qZRgEORbtdr9LLvaJ099JsXS/7U5fm
O5Ga2xzqhYUPbiYJWHE9Hw3MZrk3M8tpebentqOvyf3Gp5G6amGiqqd0X3Sum5hLt3ZPLV68jYeS
kr+Ce3DJXK6DmW+ohZvMHGAqFDc7eYX3pftE+WE6+s5iqjJOs2DsdR2faHyhMcAWdXvKA30v4uxi
aenOoX8dNqHUTdgnnvcQZ8GVMgvlImNRY+OLWd0ec9AztGcEM/gTGtvcoIrpnhoD0zLs6IfGPHhx
QaOz3E/4WMuPxpN96kQzr+1xMeY2BYd8h1LhqZ8DETj1hra3aBM3aXcq8u4E2HYvm4qDnR4NnXfb
OQccE4+0l08lpgz4VCwJ9ie3cQ7y94SXHuUYggPfj8pTkec7OTWQ4DgYOwz87uNKW8tJAvv64gzB
vYNjsjSojy66quwGOG5VHS0qzOPIjXYsvAcbery02TYnIO/JFwM7TNUK7n0EOFU1OcrnEy5DJ1Lw
wWFwKC3s7jHubiqok0gtyQ+j3MkAuHS5zUOF4FLX7eIs3SMVB/YeAzfbv5ezLxHDzkNnAsnjpEU5
TKcJy4ernHqAcicfRLp/R7iAB4m/9uBmTkLdp30PN0js66lfB+I04oxNa/oUY3Rd4+ruFM2pGHge
PMB1iM7welABEmc5c3TetzQBhze7hzB3Atq8Dc0cKtRfS8Hqgms4pEBScNgezf3UrdtkE7p4GfA6
5aPLTw7cRAD60KlelATT89ynzQ+qUf5W5CfrAv5N2+mAqJwDLMybMztmi+tY9LA1p104VaeozXYR
igxghzhztSsx4i0P2tS37JOcZSn+snK6RHhx+6a2H3ESGCOc4e9RgzkGSrn3W+0irdn7ptjLZTdW
4Ma7/Kip2TYqj6HNaPU4gTD185GVYqk7+VHaLghMUwsbNenacSzT4tga/UmuHL3iq0yx0NH8alrt
9rByHrelvicROcUIyDeOhZL8Rj5r7gX3HgyRsTpLl/HRwTtdr04B9uRWic95KVlfqL71wylw0Wqj
/J/36IqU8UU6iXMq2dM0P0qv6k5t/vJNZy27Iy0YYoIV8YJy+LRjM+8E0afNjzIehhMvMulPptfM
OC+uWosJz/nVck9x9uZ0aCI5efKNYypEsaFNmZX6F/zHLhXIHfR/kuemh0roOy3GIekAQDC6K/sM
NUiAPUgJQrYMm25jlP5Tr3jdLKPmvYoUFHKS1zpjhALlPAl6FrbLX1o0fg0DtAylBKna1/3MRtdq
GRzNscTaJadnVIyPaBNrW3radmlDwyzwu8m7V9R9Z2BWhuemvksiqlMWSWfVIn2ZufEzBSBtIQqy
W9MBoATkP1l0qfYM7/PB9JDLMXBZneuFM6CWMTx62bQbRQlFshruqhFctlQuRfIeglwz3HkRvz6q
2GlaYqYhKjqjJrZSMHZAabFWj/cuzvIo6VVroTV4burQf+L6EV1TAW5+2unahMS+d476GLXDCQye
Bv/Fj4pTWUYHhA8KKLh2czCq+0CHom0kzY8+j9bAhh0E8sTG62VZKtxpRpXDNRPGvBlgPQEDfLTk
OHoohcyCIl3Utm3t7G5c3W6kL1DrAmaazGJPC5C3yA++o9aUzsgR9SZHJU+rv7RAL+cxYXbdmjag
5hgEpPzSNtUeK2AxMxY7gGUMVrdm1p4dL0tnpj48BiEDIvEZAOwRRXPMvYdCTWyLb6kjCSxe88PM
vXPol1854Z6ZqfYW7UJnhpQcPSvHPQdqps8ZOjg/7ZdkyH+gypPPKyGOrlrejzpKjCg1L0zGfx+N
6KIglXZCXmGdF3U0N1LDWNvQRyO1n09NuI2mOjhpOohzp3aPILXBt4MrT7DYmrkOCiHJ9K5NowqT
rckWvW5/yexwnJflyHN04bOHM8POCJP9yBznfO4vpz6hk2yWJc48Dh4+qfIuFPIXJF0DCsbbIRQL
LZiMVd92Gz1DTGTMYOGrBsoWf13Wt3ZONu5aiCXajfuPx/AyHx8AxVYUg+z+MQLi6mrxMgrJm23F
RU02GR9VDYx0kuQwJCg+OYDG+pQvDWvzgms5mmqqQ0qpP7hleR+rqPGiTxrO4Ck+F0kONLTR1vY4
BEuzg7JNmXFj1X1OgRq1eCV8qUPlHe0cxGfUPcoLYjWhUEgFuLNmeeRrR97orEQ+VQHcMw8FSkKZ
H4BtRLwIJUhnnpYaJhG9eBTu+JyVsb3JNGh2sG+oAbrgX0rzHsG9GrVhZe7XqHu4tvfd9Txtrsb1
pmCTVkz7hELxmXLNkX7Uycr006nqsIp1omMz9afSjY7yQ7HZbCeCHGo2Ubkb/fj20zqpTh1bShUZ
6wHSbWvQshmSY5tlx4Gsq8/Ng8iT4xjnu2HqDwIVB5mMIW8wUChQ+MZRgfo5Wdtuqk+M9tENC9gB
m672DmaMgWs8XajTbkNZWBLGypvME4HmQOA4y29X2QZB8UDa1ndxx1mriy74MC7y7RhKbmVyHIz6
NHUJpQYUneutwWJuatTugDD5SFarVU1ulOwG3Vy2iCCJJgG+THfEqA4Sojbwq0NEIumMVH2TS6kc
JZVP7QM0pcg6/4e9M9tu3Gqy9BPBC/NwK04gAUKUlIOdN1iZTv+Y5xlPX18w7e6/urp7dd/XhS0p
JZIAzjkx7IjYe7BCOkSjGU+/wGVOF91DrkGf3Hv+vpDxQiH1OoVMZN/lanptiOS66Vi46y64vLyO
2LRcvqfWEPWucWkY8yln8DEKAOggLxvKYy4A+lzenIapv7TD8RjEQjUBopXfDeVro+qX59NwLx7+
6OJ0iQlH4LWPl8/OUNyLdHubjYq5XwtqjY3Bby/9CZkoU34t1H39V8daNujeY/Qg7Ld00nMa/OBH
YVrmI6l2OsvmCW6YaXqZLQ09+L6FfGZurrEmIQLNL956zn6Y7f5ogGB/DdqttAUdEC5ns/ZqdiIO
NQ/WzMx0Wo3NhSGl/VQwPtQZ5EL1rC4QT3TnNHO805po7cvYhbnZVK8MbcJKZL3YywM6zPrEzPDB
trcqQPr5sJZWQVlv+j4KGx7XD88Uiu2M6A3dgfZDGTTn6t2854M8748tsysI/QgrYIRlAsT9K2ny
5ajZNa3vtfVXuvTFyXGL766RQPxMW12lPvZe/+Lm5msOLy7jrtTL4PtQpv7bvjqfFSgHbFimaHvO
fsYe7VZmklDXW79BVAABDO16sMmZvpjd2mN4DpHwFNbg4hX6IDiNGEu02/rm5D9MeuT0VI2hDl+C
5181y/qxqHzgYJU/tXiIcdfElIw0xwpa3AzpMjNls6CNu7ov1RuJ7nv2WYWuJ58YSdGab3Pa/Gx2
2I7i6c8V7iKzHk5dpkK2Ed9px74nln1giO+NudNH2swBszdcIWySEDBcR6e+uFUBFyYJ5DQGE4mk
fE9Kj/h27zMkYx88s+gOPVS/3lwc464xDkXGzOYO+zJjSi9EH/WL8bnSzS+xZ77vlvnNnoyvx71T
yxezU38O3vZThb9AMedXppN+2Aacw27Z/qFN18qK/8wzyKUsVTntanxDhf5Hu/2+aiuc+YwqtVlo
9OlPtm4W71+zxvyJYtbPBf/DTOmtMn+vC5jH4zL/oRrNW6nbgLG/M+CjvhRL7RdwKc0OPOno2//Q
q8SnP5SR38fqifrkKes0cnW0kPvGz+lGdeAnQg3prUIHq/eUj9kyqRfX942MqSci7W3KklfFIC+y
pyg1mqdx1eEP0d0b/BbaGW6bi+LCB0FHJIFm4Y6A6nTCUptkoAUVeqqb1xltcavrKcBCTwSkV8+e
v5vFo+2Ii0k+8qG5Jx1MAend6rxrP6mPuQYwJ31GBoQ0io2CYJB6N8i/k3V75PkYuQ5bTLEjm/Lv
ACxhVyDiFfx7WPwZKCRpu0B+cPYmgHMkysbi4EHIKC6CKbYH7x7ArkPIP99aSrZq8ZC3zLbtbYqX
20YKoZhMlW4lrCfVY7HiN1uvbzMv65wxGkSrryxRbCPM7fRH/EPe2KyNwHKKR1wazFOMkeeV12av
HnKHXjyfO7hT/7lreZd6UZ9PQW7M4OpLnkpVdHd5r1xpmJlgFIFPlE+BXityjDnaVy1IdBJMMrmu
zx8azijX7OsyGUFfXZreYrIOkd9MDSbFHV4W1WCkUjlBGxnUjRstsRXuoK2IaD4gh2WM1Y6WvAs8
Bi4oN7Q7wYbch3xetpmhHpMSEmnsyvy28TpzfVfW1td+Mh9Mzlnf4PV4VJakatV9dE2mDu1osxy/
69LDrA3HqYjfnqjQf7cIMeBJo8//uUVIBVMBdvw3DO2/dAk9vqff6+TfNX6BT/9+1T+dQgYNQWCn
7hPJe0pRL38NI0VjVfvNoDmHWgflT+od/7NTyPyNSV/aYoH/EBjlL4Bi/24V0n8DnYOwQ2QRpbxs
G/8/rUI4t/8V4nQdmQFBvgG5cMP8L42w+Tw5aqpp1F+t+eo49dV2lU8ZE0UvQ7f7bWl9MpZKf926
7V2x61vn1DaNwIzFW3Z9Uqt+9Ou1zg771Porvn/MPRjlmvRUrZTaJ9W4weNhvqiKNZyh9YGVI8uu
jjV+Mxe1PbSb9xfNzuGQT5/bDwJpxvvd4htM7fvBVbUvaOI9kDjLXyB5J0oY4j+aiXFqb1cee6Pc
J7W8NOXs2wsFmDqFwqKu4O4rrTV0qbepNTxNIIXVtDy0Nb7oY4fnVkq/15z3/CMu6j/dZjEZq0xh
WVaho1r7j2VH4UGD0JeO3Ozd3Le7ZmRR11bVGQZVGFT0f1V95msJxJDw2fWHoW1USIhex8H71Jir
A3uBaG7rA6pgQssbwzlSK1mkT+ZL5RBEZ6o9vXUucjE1ExK1WxafhhFSmSz+y1ljLYBkJWZcTUfW
WM2MlyQG7Km2+aV3aJo32/RnOz8alDByxbE+wzT20631+2wpiz+0lPO9WB/PzgBPp/BvGD18TlsB
6dtcGEcThPdYF/HuN4OmX7c1/8h1LQ1+/W+eIYDwNrhyh9W56fZKP8xUpIzaw3b0fAHTcZSRTSO+
FZCb7TCpBi1eaFTd6dZro3cmxf1embd+53+q0vrzBC0mhNEwtllsg2zQ3BOKOf0BYTADlIhwgVac
4prk3p8I5hpnq+j+cIo+dCcju6ipzTQlVciy7ND2cg/DqKVXa1lVf1SAgzdYrOgUUWA/qvSbBnPx
0Z7ygpDZY42BmoiWY6jz9uWoV/FE6xBE0XYxrJeG7VHErkqYitWlyXo/2OgsIotCjRCiKue4eRR5
YNX/0heUfN25C500pz7YUfRLwOJCpZ4eqpUldNY41jHLNh/N3PSBPsNXFBr18zoM/yrdb90ex1FP
qB8OzSWLFTYKHAtb2jNQ2gJZt7WqnYpWK5iNZ5IOUgk4bxMA2yKztZMx2CdraY0reMmHYy/wyDGh
LKQN7a1Z3bOm6F4wmyHyc9kVRjUI4cYxLJI6O05tW8HysIxIHTQO6o/JBKGhAm1stl7hPtavetEJ
bUF5yK1eeo/o29rrEhGHzmu+oMvw1a0rZHBaePwqG97HfTLVo6kv9rnXYWeEpFSneyYZD4uSrGy1
iXLRvgUeFegWqQrI3wrtZLZ0+sxmdXPa+Y3R7eQwlvUNRJX6c6hNkA4C5MCxowZINyMLwhbohmjN
zLBPiS4G89Wt1A6zYIYQ/73KP6KJG7gMIqYMSSZjE5hKfS9N/RU9lciq6ls1z5FZEiCA0e6jEpg5
fPcEAAu4q97nfr9/StaKpGYIJV4oZoBm/iSDqgZLSblYe7gqfnvUg2Yt0ctIvowoS7tZ0HVkXhvd
8BVZ5ZuTDlejLqlKcfHgi0IZ2ffFUV6szeuD/u07WuGRBqa4zbRlbWED4LdbCaTWRoAxDkF6fBiw
6ikLXUV7KF1xR4OJHe3P/RwpOfEOg9Nd2QXdyBx+AjBXAWgSuQzgyx7w/5b30Qg4aZ/dtQgM8joJ
2J63zCtUazwmU2Ct9BH8JYFHXTb3ba4e7sTzzJu7xA9Jo1/m8suumbdxvWvw6G2qG5XqHNlJGk4E
ZHlVnNZBYVavesaFuUoim5fXGKzSii3Yb+A24AlAquELAQPcPQOQ3P6Y6bWT1FVZ6TPxXrfNiqqh
vC28TlYj034FkozKHxM6zTx7u0vYJYgBzLsBOFiY2+VdsNK1BzUHJ4UHMiz24iE/t3BE2yvUgayu
ojIbBISM1paPQtmj4vpjOhQZhzvOzretNy7e4kYI/1GKqe7ytg3lBkvdA5ewNTfy00K0PTtpqJlT
5CR9IPg/2cy9HaZL3H6PCwU4vHqYinXV4UrtNmSvAXpJkAW8dYz2+dXYQmfvbqO739SsokQ6vu6A
1zYMslnUyzLWhOD2sba/w4ZHtHewiAAFLV+IPls6JfsWmn5f4kerHyP6oyIETc9G+6dm/NG3pq+5
vC0gwQo6rmvAwoXExVogb15aVwqZtxX3KBld8VDZxiphLFXdh9UkPgianc0QbUPDuFYn2aCUpMMd
7MRWzLDRrRCBhvtIHSFtKL2xDwelvMH/F8hcSKLouP0SDiTPbwlCtW2Myl0P0D5/N7zy7i2OL0s0
z49hK+6LOYTIcLPT5CKtrLo7C6F6YgSKrL8+R/lohrPZRvA1m18H9MjknscOMN1RPpBNCFy1vLmo
Niz7fB6VJZLYWk2aAHabuzfugVlA30mNKFcfqTJGOmJ0FvvJIYGAWyTyeCu5YcHjW6nfThSahrJ4
yB26JbxbJbMAGyB8a0eWxlFtime9oing6ql7yp0JTTx/ltboywMh8YFgkDapwqJLZqUVZfw4Qa9x
g840tBiY4LKMaozkYdLqdDNbNRDQKrYg3+p6tFIJ7w2N9lrBlpo72hgP2efxknOWTrmHFqaHiKo+
nibLQniwujf5HKmJ7xLqJKvh7/TfsN/kPzVt7tXC7qWO8jSFlRJch42dP7PaPAH5hWxnKYCBGV12
RX8MVXH0oGyTKqOUhHqs2vOrW18L93cp4YGuB0zav8wpAtFUwkqP9puxdsNBz0Llh2Nl78NihykR
YY1NkAqgFGJilZpFEl+RkbpDq8h4BQQVY/2wKAfsbgUZlQPbqY56yP4m+xLxKoQFhE+aZRhYP/JI
eqkfcsVSiTHX75uVXOVtFKY6IWlfFu9azsavCiE4WIuN7d0pWulJWzRU6ozl1/2m9a2cm1uq5u+b
U/s5dHOOdTDmDfdWPoCiosrVgnlQb17GBbJYUnTU2cGTqr/qO9U/8GgDhFCnZdA870pNS+Kv0qyy
Um5tKeRR8rES5Vgjf1SaYxRrzbUrmzeK89yY4l4diPdqBzLQerhq001f0086BVEpJC659pBapSwC
vB6RYL2W8v35dLh7+QiTRHTGynmNEXrlDkkNCam+B33yLffGm1QcYRt7PnhZDACba9XAD23WN5Vx
HNMYjua0EMP1QAkJZUfnuhrfZYs3Y/Iu28dq0DmpELaMcbNrcXc3OA7y/iDWasVbbAN1avpgt+kV
JQrfcjHxo0qGfI4RtmmpTApqqLUAG7sPCVCkyqWPFKfi/J76mmnf1V4NnARQk+M/DtXD037o63Is
gDrcNhBjAKteIFas5dA48RDW6K10iQ5pihFuPPVJn94KmES11rkys0ew5B2fyfbMyY5JsMUTiLWv
AQHs9EOlp3H/seBS5fhLIKCXcWR2Qwhl8zVLk0+EVlzLCqESbElu69NWJq99bnIGdNGiJetH7Wwq
IyYv3yp8pEWAIK4AtrKwdeuAWpqjT9ECeO2O1VXqyZVBXdlu7nXFDDuD6VKcZu77vhSUHi3nMqBD
ANorfQayytUAGTrFYZ2lGrX6PHuogGBfag9HQHV4p7dBTqWUPwtVCVoKGTwNF/OBjMbDwHxztnVL
pTjFWU+0iM4vWUQ42J7lykW/K0p9NabqPrRAH0kHy9kYaWzaenSjvl4jRnDl+YiNl1Wwth+2t15k
qcRiy8lWYv0VBvW7sTk+NJJgTKAROR45R8x4cvw9gWQCQiBVqc9uaz2tngRzJgdKXKxr4LVTqvpJ
eYcJvKQm2N6bChtXvyOEfFHpO19NJfB2NaLF5WfVQVS3Du+CqCgzEBH35tS8B0ab9uGXWoHGlCSJ
+fCHOAqpuHYj9s7qn99ngEnqVeIFuygDrfGbbbvPcQsbT/Iut21MDhRCsTBjUGM0GeHFZfztQ+WD
8rYIXViaWRWtrYDD0P6Lp5dEL1F/I1Ak1pTPkk/QpSEDFhWV7VI8YbX2LhXdsd3eBsjW0MIb6Kgf
oVhV7ZPaA0LzVFqxk1Z5qxTlY5jjQwHMKfXirvzBUCalsF9l4LRXn761I0aRm49TqC3zm5Q8oAyJ
pJxgpGO09va1Tr56z8qV8cpQqy+BWM/RtA3OYFNdluob+sL3HhNBg9y14xBm+FzQ1xBSlEsO4aaE
iyqNDKQbocR4E5idbvRoNfRnxx4ieb1UKwTronwbUu0LrUo7Tin8vfh05vCjxSG6LtdbEpshhWAo
4uDmSqpnNO5Qklqt5pDNyfvAahGtB0NSPJJKudb6G9y19wZjXae/O20b1MkepJRMntUXKesAuklF
yHUVOjCHu1DIQQ5s2b4UfRowVPGvYi5azHcCCNoMrznoWbty/ollJGFwhgqcXqPZlRZ3c+zQj/lL
HrvYBHolX6tEC7K2eMiGkgV2Z9j0Z5gTbOYS6LfLDN5SD1r2gIRHElHM04Bb1q/7Zcvyh6Q1SoIv
ZIK1dTnbnOWx+1Bt68qwebB2HJqyvNd2w8I5qDmRNEDgMnk1aOB+b+opklIXzEqJbt/Erso9CyBp
2t88U/VR/rl3SnvM8vZU9qQ9RI0SgEtxpypbn2aWEtK/BMEAZ0kf9vQrT6k69yprl+L25OuQcfUd
5PRwHTPcTEPupdedSMpuXYob0Na7hCP7sgXkyx+yZZfykGiwbrj1QwInMRUSnMpWldAw0c/WwPhq
7F7tmCYxrGtdsdFz3a/dN/kr+Wv7SKdbKGeWdn66IeabjqpkLS6Vg5GtQbLV96qsA8vWiCbzOyXg
IO3Td6uHh3eLCjpl5CKlqufQwiNwbLsrL/HcnWUlBouPh3ivSGefMtgpZsxI1kD252g4YYUVkxhY
Tqt04QzFl9YufTFuZvxXW9C5RdIJuUcwJvO7ZBQV1VBXTT9Zu3rvTe9gFA55vkfL0/LSsCCM2QRi
MsReLpMdiR2SaFbcjQVTX9eTJpRH8oSj/LPsLHl0kn3IBcmzMhqGTGgI2Q2EiLVgh7R0aG8dDSnl
wrZe5Ei1N2PBmDJ+EcOXK/8mrjlZMaq2d7H16WM0KRY4NpNZ37NWeVP2NpgVJ4prIk85ISVh5Ooh
3DiSjuO+cVTy3Ad6+WLqYxKlttbyppUa1ZfiXE/2tVK2h5x6SQ+AD0LJ2mTdxNeK7dt/TDhYWVsx
sPIvEz0tptXc+tJ706gfLWN2WRJ/1olIKkrP2h5U5Z+jZl7Ft3iSf2KJ5Ht5hhLbrOs7PaZn6TtD
WJU4g3uLMumfojyCC7zL8arq4iH+Kja7l3GfztPEboFNRJ7whLLDkgyfqni/iEn4p2CqqK+rs/mS
2HttfJYZpRFyONv6Lumw5OGSN2sWRxqeXhLKw9B10PdO7xlqJXp8qQd8MkethcGjcnxPMSiY0IJF
M1hj189CjZXd94zKNum4QYjXqWrwRAomwtbRwoQ3nM5vzagcK8T0WAGC+4iHc4e5PMh3ToT1y84a
3u9JVULiVd8WSiatFv8P85vUdYCw8NlGWnRVybPYPZL2yDNodaInAn7poCq2N8/Qrin2ytaBCpL6
ttPDpI/KM67Ej9ImRO2HdFFeLgcWmV2U0m6jRdCNeTOsb/UYX9eSYgwGcojruzzgtLkmcFM8c0Oc
8D4YYdqReXAAciADSb9yxDV6Fa1cRCe77eF2dljpGf0vJPX6q+z/Z1iAexcoZzda3uUjTqivluZR
vKhEWGq3fEhCbJmN79nfNxtYRBCaabvJfcpnCkWFas9vqgUkYVoHmkWoxauUm+Y3PeYZzJDxsgfE
kHbkDzETIYba4TKyYx2rCJBq9BKKv8tgnRiVS09i35rnsfoiII1Us2QTWK3HFBitl3+Yo0UvrhoI
qlPX+mtOz5uUl5qj06QR5H5RYyIjkln5w+z/gO/Gf5pU/rparTDNwABIrArGwBVKlGtc3QRFkvMp
nhOqiSNDLwfZO5QE6IoomVUhcsO+iqEQgzHkKiTRsDdjkp9dEfS1uVT1qSoSUaCLSe8dnZt5sj6m
fj27NuybBI8SXonnmWkSa6pfqIHqfM4Q9FlS99p52/MhtVl8QhhDKNzepaEBiuFAZdfIXazdozAt
X5oNkhg1Fzg5xJWs/FzHy8PzsD9TdVvB+7KlPkggGCfkbEpxT3f3Q9ZA3DRk6oCSoYeu7WjugZFR
uDP7SELCvjDDokJcHu53whtVJRkm2BADY5F/5xiYuY3frE7kK/81FI8p3XyoWIKh1QJ5Q3FM4kHE
X6HcfUIdBFo1nBTGxe6ahyROHdNeCHijUkt2RNw7gCQI3iGIo9gUscw7vZRTXDwNpPIXDHW3Z7jL
Q5Feidy0zs5OtjEeWm04xWVx7+mqOq3gwxCQZzCYS2Qm9sJ1JsjryGlJBeHCPjSWdpCoVvABs7Qj
SOcmYzuMU0yuzx41oMuZW7qKaODwnjZSbK2ErlqxPbr0Zu7JJfHA1EjckO8IDDO9WPpn+VFag3Lk
JjVSKvG1f7XJGEhqJFvIoPbY4HoFN4E4+qCYCRV2iydgRw3tCy9L3V/L7qs8Fcndti6J9L15lVYT
ClChWFFZQZu2FWPtfIVGoUSlRYVcb1wTZEsExeMkPA0pxVULF4bOXE/SIbVUAfpSHQSDvJSWyiCx
vs8FXBssqQUmM5IdJPQUk0wY0OAxs0KSj1PlQDkr7Y16dkk05U3CGbkSUa+u4PZ97g4gFPginsAu
pKnHmnq3wIbi3GbaqGULD3QniWXPTeoptXoQoyx3o/UvC8K44ufkRuMZQKAG5kp/9dmMdKgAPEE7
uwdKrt9jrNTkVVeT+EW6lCfWRmBZKR4LQlqjMaHkiLMQJwquKsHaDkiF33nYTRyuQx/OyanY/S4d
fYEepL+9iMtHRahEU3ZQWCgWucs5YWk9AtCElF1BBJXty/aG2FXGIQEnjBe9mk8IzN8kwbRTQkqu
Z5HrwZ57GmkOJX/0Bc8ZsmCCTesLPU7kCpIYiMv6x3ZQgkgG5SpmSVy93esPnRy7lgC/bV/R4gn3
2vYXiy5C3r4uwdCQVeSOJV/IS+uVTv0APOzmAP9XSzg3NMWzGcREytZvtezcgAQXukpAYjwbG2RH
yE3JzRh4GjMrQipnAnXPS8HIG9W3aTuKDbaa9LLRtyWeUZatNftzPfwpZnO3bXpJncgFpZ1JZKRr
QF3NS5e/zjgGIyboth7yGfJf2iXvsnBZA0BQMnFofM1gkBtm4tc9vUCJibywHcmKJJiMbVoOveOh
vstL4pfFABQ1oX0kGAHvk6uJVRA1upXgK6Tuj/Zco7+Y0/6QKkOBI5STQBUP9GA61ODmsiNkdeRr
DnbdldYRnpJjWxJNkpfD47w8ZMtI07uMGeR7xxOjqElwO2nGNR1vY0s/cdWdamDJkVirxyeXTKw1
M1fPOQL1Zaydkd29OO518xjBygXp3yWunGiUXMOsVIAY6dp2SKiwdYXBkJ9uwv8IwAFoKH/a6Tzg
yZcNIRDzxHOPtxRKbgojUHwZQM9z018SdCHFT8nfiX+TCKbha6wqb6b1L0st6LjBboBPSSikG/lj
wFWVFiIpI4IBGaybJjxt1F9kR/QId+bdeXmlTf2w55AOeMSeOWg/+bZkq/LkpMlD/DKC6i8p/Mat
STazCfZD2k7Rw4LGRcv/RY3pPdaILfj8aUieeJRUTBDF9euF40p5hmpglOvxwUBSHE7n44pK0OS0
T6sjC6QDmpSd56/Jh05dXE6X2Ct57nI+a2JeeZjGKArF2mmv85vb3aSzxLatKC8XX6k/nsegqW6S
YZX5xaC+thFAGAhw29KghzCAdArOIx2Li/SaEMVuSPZlFzlj0kUpW9zW8sezFweDaOPMEpLWsXov
uth/jknkbAVMqD5DWaqRvGBhPVrvBrjLKQlnCEU9W2i28ocgABmYUUbJg4BL3iwlnZGbkeM3EI6r
QB4a0MfmoGuhIaVZXWrrQ7Xa579SLA/FRisD+TSBo3xm6tWU6B/pOp8X6m+OkUSa4ltgjvLAIBoI
5b1hPIveDFyuIKrS1V4OlK3ilUGyOsJquz0jFR0DHZgzL7cxxfXNQGBidlAwIKGWyQZZhLq2ToSW
1OiKR0G82mk0I2BE+BhmVJJ6ulAflydUgVB0mXoXUyMXskHVS0gqh1Aeh6yt3EH9ubadoCGplztH
iOE8Io5a1V0gblu8VqLw1kkawdh7rVq62bLclzvSVn5fK5e8/+xRGpG3qCgGSfPOaE8f1gLoupCA
soXZ39JD5GTKuySxVrHcOZ6EVQ65hEmNSQyNdNBSb7pPH/8EXdJJKp7KTLJrnIcSTO0beUOnvEmg
W684OfrkKt04igfzwN4tNE+84c9652DM7HKStibWQh1XQK5JaJlV85vNOZRy5cJebLTE98CMl7G+
yjl8GieekeyFuWboalmOigvPPADx0zosSWBMsN8Sxm+//MCAYNrWmKh8/rJ9s0M3KmisDKQ0kP6h
ZCXbV2lIvrT0sVICkCtJ9PzuVaM/TbRt/45AM4+wuSVWFz29d0PYg9duyctQKr/oM7Ln3BCxupj7
nboaTZfP1RUbtxj7YbZRpMiykzqMJwk1cjKclZqCWA/BvJZMvxjbJYbWjZZKSHBcqoHigXSyKKZH
ghGZ0kpRXlQqWha1PVnlFpKVyoxPcaE/DEr8smcmQROJSUvOSU/0uSBdMNFlfZWHJi+SHTm0ZpiU
eIKKYnfr3BH5BZByJP3v50hOAond5zozrv96eij2hzumVOUASoh5Y6BPeSvZ9zPQwszsRTmEGrWm
GADYadxQLl1goKF3ozX+BuP0haZwelhApYnLh7R9PMemDFAiUGqZ1qEY8qDFGRZoWCuY7iEAI7WQ
z5F7TmnIVShAN4j5ou7jHA1SUOPD6lZOkH5QHGnqMSN6XIONYNpKPux2CmXXiGWtGqbhpV5cUn2X
+0zAXqC4e1pvecTySGsobhErzxMkMjH0K4Y+J/nsyAQLycf0YjkrNM5ITChmoDBAmpTqUcxLWELF
5/nyFF3iIQ3cW2yZmCK10R8SMrpIxXcWQQBxWWaaEYoINzqOnrV9IHtCodPqmcSwdugRqTCrEcnR
lYsVjyhhnUQJdeFF4Pj01cI5TNIv439jqvjZRLWVeFgmqCByClV7OSKFcGY0WV82NJHjMGUZdUA8
NKhCqYHJn0JhfHUGVlN/WllZbfHyzUoCnjHeSFSOCluqJ4SrBGEYZbSZKVZ9QzsukI3OZHY0g2DK
hnfIv6uoq6uHjMmJ/RVj11YTHcnIqJmrn9fTS57iPlZ0mIlTZ8dPrRXWI4bI9sfkEMJGCKK96mQF
nj7D4r/cVL6vwT87ZT24BprchBMSVLrmfeVjHNDqNKOLxcZwzEh6TaG7L9SfCJ8Y0HFsupjkr6n8
dgU6YApz49zl81k2AL6UaTTeXX52eyYnh8BOqSmxkguIm77vNwk5gW33xLubQLiyM1Uqv17CDRTt
ORm/J+b6VifbzaR6tdH7ay8ipUVjGX/m0HeLesY4/kELONwLn2lNPpQOs1BwlCsOXp+3Vw1/qZSQ
cXJE07JPNTQyYhme8R672SCVFBGKFfUtezevdXFcYu9Dnn9btDfZJxOJliyPThWhdPDfDLbUSXOX
2PgJpjO/MDJfMapf3cw8PU1Fsb/6SLLe5O23bEIbTX3+/UZZCVFi0zU+d8R/DCud5uI0V+t7xiRc
Y7YkEOvXwQFwRl9840qKHOUt5yynT3xa2n5HuuPUJtiohRbQDvTCJmAwj8pPt/wdv7hDa2LkhIfm
1d125g9kfAEzuJIHQyOYKNlJYsCBsLEbExrMf09auibwYTOIj4TMcjAKhvSIMN8V9H/kPwkfm/xV
m01Sd+AlWWc+Vx6j2I5U5Kpr+nj43sPQiV2Rw//8/U/dhh1fWVk8kihAobEJcwzvNmAUM0qdNMGw
r9b5+syeBjsy4M6D4oH5M+uSTE/LKHsflYfF8Khlu34xBBUJr3zG8xzzAMxWOUAESP+AXUaN96ky
S5qWd6bkkLmBErnpkYCKrEF56+zCn2nNVrPBiLxevbZrqx0SV/eOtFbQ0aSVxzpj/IP9RIHqVUyu
Y65f9+33Yi3QZRI851C77nUlCpMTBW/UJWNjy/dqgZLI+me1Uk7mkIktlCMgR8NYp4+fSUtOzw/y
NtlAJaAtbt6n1G1CEZQempVWPo5FPn7Ce/vyl/JYxPjFU3HbAruZXzNn+rxl6Wmx99u2HyUKkS2a
Y4MXqe+y9Qr0rDZ7udERLb+WHa2QxFn3IYk/MiDCTnd8hbRR/IC8gO63cGxmP8MdQBHCIZGYT15n
UEOb8/WzQjFM0XDzfIweL9CRIELDDu8MM2JeQUk5MPQfQM0Ic6RxsAR+4eXy5sw7nHL0EMSJysGR
t7BwqvpwWMbdl9hTQn35tZ6/btJHw48DNFfxNn/aCcRi8mL5WVzjVnxKkBJVGgXNNAI98HBpipZ9
/oxqcQ6SQMgu1BLjutCir5yGEbUs7lvSTfmtOGR5MuJMZft7tPl4jL1axfjSUGvJ0vZ5zmsGOyX4
l7+XMydfnyuEM5fedKbbsLAKa5bln1DYQ/krPsQ0fYupXktCZgPN7OW9LZqgYM/KZoBgzqfD4cvm
uUdTYyTNZqhD9gT2tMRmplSkZKIXVSY7Pe/mQ2ns54ciivYQ0y+mGrmPwKmAPgqRu/I+Vq9EucL1
xbn3VEXkMBICXFLOb55ttw6sjUm5F2VXTnJtSON8FG3MbD8EPF7m90BpspFlqz2Db2yAXBSU5pxE
9yo2QG5croEmL4Qu0/etBVrVjgJJaGMaqgynYslOEoVYMTZvME6ibijD3jK4KkPbiQpiuLrEIMBc
U3fWd1AEvm/27rQbP72OOX+VrQBsOXVOpDbLeRh+yNh3tQGe7srnvFToNfrlSxVIOYZpQhGGp5Yi
vMnXlppa72Ghps/iqM2aSaHNPMtUubyzu9pX+V4+SRCZPaZUodjntFDexg1siH+TxhC54HjdLrn9
w2Oy2HGm0LTVx1aMofUKSxzRE6l2ulzciRHQv4EZCdFaHJZgDirKGAkDfeLyqOP6JUpZWb4+TQFU
ca+yYE68+kY7vSxEfmKXZaa7JDYSy6lTfB8ZxcqXa407IC1XPPcqQaSJJZVtIEu2F1nYOisgBQJY
HOUso7o2fSDZdZE3FEvbKoDk1G3/CS8TWFSU5W2wlme0KQGVdCTKkfPqJXtBA3MhQzELaIoqZkzH
zrpOZjwcnj/qzUCJXauRX5Xf1q62Xf579uD/hZ4UZh9X/78NHnx8778v34t/nzz4+zV/jx1o1m8w
1MOnDVOyzqQAEwT/jB148JDazOrCZwqnmgovXN30QkNq/gZXLXIcUJratuuZQhn399iB+hsMLDoM
pTbzDcLAC3vTP+ysfxPi/aKVhcr1f0OQZ7nef6YchnoadhuIXaD3kS+wjfxntpmq7NWlzJyUrunx
C5/sZxZxw17CRFAiameuCT357oxqSWYO/r4gIYFoGRkGcpqzVaO6ZOVMgA2wS2jDATEX50WzmEwk
ti1pI3YPjaPHRw3SrsM+5343InoPbcqr0yCRCBvAe8O0LC1jqI2Wjn5MYhQ+lpT57HE1z1BPNiPa
wotr/VXD7gB2w6x29nmtrC+d1mOqUJTZ6ww5F+pSl23Bs3SreYXGIKRJO2WCEbI8pAcPyAF+OGge
N8WHyclhvHDTX7pJu3QkN1ug22VQz8t4nag1o5454H0Z8FLK35t0MI6jAbMRlgJa7BwFZTOhc53X
TjYoqWGkn22mq1/mZj474HDnODfuZkHoqduoEtinfLYHRD+Fm0eZABBcgalBmdN5puWOVtDYpCcc
1/PHoMCMXDfLj8rI4EOG4QqNK0ZP5/HSqGV1iG2G1uYM5ue4nD45vT1fmmBa4v+g6bx2G8e2LfpF
BJjDK5OCrZJlOb8QjsxhM22SX3+G+uIC5xSqq6sNW+QOa605x2wIldTIRG/d49grDIgqHk6J910M
yrPb3xN6xKRI4lFz20mJbHewgtw2JmwU+8YgVEUZ+mdRG0aY2pIcnS/mV+OuN9fPLR/sUMlTBS1D
PYfjmn0bfTUdZmZ4QVGh/2jpJOx6OxMHdViIrictK70FrTtqohDXm3wLkLOonkAgYLQh3sS6XZM0
skqGyY7XYub1yXTwLHATFo9vsSJMteiGDmWJcEJNjH/8aKabvq6QhqYMqYFSuD1e+SyE3J7c8heN
nQEVUJAbZOJAWZnfkAqwJKeSQeI6uESq2noXWBxb7UBqQU1qpyYwe8ocsbMKo1SV6c32mBOubKQf
Wd3coU9uw2TaPlOvu58pM8uGlLleZMpOUwZgHJFBQhhMhHBYIC3wZBEm8LGLmkwkY0B2ryiEKthV
++2QQEKA0LAf7ZU4ZIVEJrNAXouzZB0JOYUIcCwJ3ib7mdEdEyRj+xFkn22dvcfm8DdsU09ntPgY
xUFPeFXgepL2vjJt7InftdUV0wr378H+vKWQ+C2z7Q10g95rICBIiyRtsopkp/PQreFdr0a652kN
OI3veyOhBR8Qvnx32WmTpTxu5ByVsjhY1i/xU/quXWCcLtvyzxiMB8o5az9UxAG7bmoTZ/G8dVkC
9dMg8jm337Mhey8HQrs1Bb+rwzu7Gre3eE5ehr4DGmS9SC9Y4FiF3kwIUY2HI676jC61syuzptvb
lRJUW2uHYCIsv9Jf1cKd7gi32c3lUAfqWpBNi0eyYCK0CZOKW+/HWKNHoLhlaLUNvUHVEXelM54r
c62DSUy/CunyctPBzLhaaBLL22Ay7PvhL4fUHeRds98gYwajZ6cYotc38Hfd3gJQWioV4NV6gQWr
AvybLEIZ1RZJ1tTUB2ES6JR3Uj80G40VLf+bK36wNbFiIxO72s2XYMhLL8pGftRBLZ+NjrKWGKiT
5g04WstQFXMTFIqmRNrgYsDt6dtY6Xk18rgo6eRsJc/QLTA+tDqmIPZbZ7x0jvPOteCD5nsfTw4k
g0QzL32FUz7hOh5BRQyR8JbYf+sl4HXCNiTY1Xu4ZnGDQ3sGKVrBhPZX8of8TP2HZBctsl3m/9TJ
psQj4tju11gk1Rs0wv2iWPmdmxQ/WCuQn0qZ7OoF5lxZDATh2crzNCifTVF9ZCh9opmMClZfF4wt
y2Cs645b1/Rly+mcwsokNmwT901l7aSzjc9k5lqzh3ZrQ83u5hc4NiSbJyNPIw2tslTBHrBZjmkq
j1NnzMe0AW/hKp5faWnLcHC5dDld7w4pa15UT0rNz+WVWDS60POWLTQbGBZdT220qFA+8oWzbiqf
URWmIeu5YadUo2F+3tANQd5Lvl2D2E+5JDBFiJYrf90SX1ouE5plvakFXPEvVW93gecS7yedLnbM
ZEI/2pJ/I7pzAoBkTdbSj5NUHQKhLgdb5LHllhKDBhkLReGSLw8PyDQ2XD76jrK6v3hy+VxIwsDV
ZNSBa1dvPZnrKzC8oJx10kzFZIS2WRAirS7XrGqVaG25wHbKtC+zFnQ0yAoqrCKkE4yoPPcitpkP
qnDCYzuHp6Fvkz+16je2fLJWNm9n4Pkizw3fXJI0tl96ID7s4cFyJuxo3qcORCBqDJe5bU+PS7k0
DcQWI5PAkWA0C5OYRE/RznmZYk1vloda0d/awkIISZa4pzcUwkXxb9WMMF+6q2mY4A1bSNxWa3T3
CemXbufKu5qkphUo8K6mbvM3DVORoW0wX/o0oBTmJWEEOMxeWEm8egjWvrln5cGaqveGNdlBO0gn
RGeDAdvGLrgoKBI6oe/W1NriuXwcF3cMlC39cUVMwrThS28gZHTurBvQ+HvWvPvRXvD+YVRbxsKh
LQKCvHWYI43eyvZqf7qkFC5U2kHOuR4Vlptx7LHPbzMaiNaC0MqHXBgaxi1l4dSbil3lGAPwFe1r
qnUUtgQsmq3znGg8Py1lz7FgxczMLejcMVjVngC8cPjwSQeeJ8+dAlxg3tiQezLPVVtnQaWfVS/z
oAHbEjVJdvTIdzz33cCQyFfHDpjmTBhwVpYElpbf27Q8rwWWsX7jklIUFn0Xb31EEM0p1i5bsDCZ
IteuNMPeAG+6OcwrrS3rfT1z+oObEVHqOC3jHh0liV2rv4qOtd1bvLihDxLoG3tf7cJzlkUHmgGY
CZynj1TXjGhMmN9o085hvY0e94R5UX2jvHVHKxWrm8W10gJkaOhPA8AIrQjtDvbnNAho1v16zXUk
1DlzF5++WnOLSSTPK7d8ZymTIPOwtpbTSyIbLAPWr2ooNwCRxJv6X577yEu+MMy4ffUMyD4rubtl
VN8lIl13uZ1q0ciB5rgptHNG7mm5wF816p3bax9J1S3+lmXnAgZCmHkpocBZvURkjppkm0JrJ02L
zLVVYfehgaqtzV9vm/m1qBColdolU3gj53QFXXvTjXszHOdSexudwQFJIp/rWnmCAGH6DiEZPnTq
y1y7/2GhJpeWi1okIVdZDmrHeB1x0kboZHatjT3dzuyLqyPsIcNi0pnmFInmMHH627TaADHecYYW
OABQGYl0+0KrV8Rb5sRU0BxZVBQBA7fvTnKG0DnWmRW5+oOig8M1O2goGUSJpnr0OgmFhGTBrLiv
jflPAz0Rt6W7guZNY32urR1eyypQdZLZZ2Fn0Ni7exUV0pGn/cAndssd5dLn9X9cgHzMmk5kKKOF
v7TJ6FlnIylSeJeTTYvrCg1wlQBzlaRlx1q6fEIgPXqr+UePcDo6k+4drLWnk766IuSgmX0NE6Lu
3FaRTSZNkRAXaSFdV+oLtEIzGORah9ao+Z7GIpxXafBSj0GCITcZwMUM+gwoRVFxzxJgVufZx1QR
A+6ujY+gFeG+1r0albD9fuGW4EqdyDQsMFrk2dkBbCEqnbQZAyNR3p2lCHCSjBdZSr7D2v3GCAwU
W2uXw+R417auuOS67POUX5GbCZW45LIOatUfOlxW5Tq8yI3u+kyDy8wTx0cDPzG1nENDmW/+XMBO
W/ayasOC3l0RwSiKcOPVFm7fY8SRj3q3LlcVlhLw7spfe5KHmxRNVOH9VJmCXKRitFrxtdipof+9
V3pi7rtxxq24PckEDky1DtUh1UqQCSx92TGt9sZ6uZ9djWnwUKGLss2rOaO/aOwf8PbLm7z5KzcG
mdKcx/2a62RadwCP6lG8JRajW4/Ng5PIunRaxm5bWlOwqoRqEulKs7Yj3NCTSaRVRIY1zbSvEsX2
h2bIYrZALwLDD6JwsQHUZWrPHbJDD+cC7cLpkAOgTyflboE1TaDFxJXeavDqZmXcriy1FmqeT8T0
aVAFsi4mX7Kru7jsSEe2ciJj1zF5xNX30dPB5OnPSpCk1XMNzWlXkMLtqvOb1SrvtUhfqq5hQ6YN
7HcJnaABSuRNkSo888F26IeLpXgvnKmODVc4x6ZujYPlZLlvqj0h0MY4h3YtIcdM2ZsElSqluhEr
TUyDzSoK2rYCkFMA1s7r7EnlrRMzV1L0YltAm/uMnyAWQ0IqQmKEwyq+6w4IoGtRH8ExKwNAAjnv
AdsCt30sccZj1o5YEPTbz4XfHqtTdyiU8a5vhfpgCgagZU9Idi4jF42IPxrZEZNK9bFZu/rC04TY
y7YRzJV+r5MucZ9uMhYaQt6ba0vdth8zY8xTIQgMExAh+kScu9o53m4yuO5IiJVe7z0vMdfKmi1M
D0kQemC77/yONaQNm46V+0ltCPku9LHEuORx1HgQ5PNDJ6c2BhjtyRfhzLqfUuP7W5fcSdFch6kf
ApxLx66HxpgyhuppcGF6v0yWenU2E6tlhhDBBrlJ/WaJ5qCsPw3ltM8InFBV1/pSpdWEqgqZrB/m
OOs6cSpwf29iUi89EVe21p4Umf24AGH+9Sbl+iKdO/LKfbBl1rLgFpzw7qc6pcxcpOGMeH1nIXHD
mKj9E2aJEHCxGL13wqc8zdldmn9rDmTNJfJIGWn1jUBdfKLZFUVx7ggt/lHbHDSC0v6AYWX0srq+
Y9RtYI8WzE+/RN1UOska6pW3BW3uQP3s7FfrJrZPLe6FG9gGo/XiKq2ZpyfTzlQVUkORZW7irVXS
521QSWJnX3Mb7hQIv2dUQCSP6INI+Bi855zlMBv1q9YWD/N0M+LXTh6MtdnFZGDX20yerkJOu2c+
uRpdarshctnjwJ8m4xa13IdjS5AuaZMaXXGD0YNnnDLzsJRLe14Voi1yPO2Im285HYyKBp2HUDc3
9CLeatf9BUNBIm07VTF8Kzwqw+sMNorNEV1RqalIYF2btstYhSQCd1gfrNM6tFDd69Gjg48g2Faw
eLWQi6yv7mbil4Pz1Kn2tR2IFPTQP/p2J9J7st9/01Ht7rchPzqN97HQ6/czBxzdih1tSbaXcthI
1q0FLSs2Ly2t6HXU7ptAexhUkAnZwMazJmuoiJqI8a0MB2hOD20TeasqD9KhjTEYM5za5NLf+scj
owweZo2pn+O8NnqCHUyGQ+ZCuIubxWNvzRwavKVc3f7cbLzVzBnqEkyhcjPtaAyd0lCfzCpn+JMn
34NnvU1u4UVVxm0NyDeAC1z7SlLvnAFWRum4QKuSUkRkmD+ZWRYI2X9M7S2qxZqNQG/br4IHGeq3
hSxdxGT50MVuQxyG29VVsDla6g8jn1zhUI9O7kTd2lXxaLclWjCDLHFZUO4NxJtUoiWBMUPq05cu
JchQ/VsGbpFjgwQBnAUcLXXlkq1PL90yuWGxDA9cnZ2TLovStxP5xrXq0KhUBFxUMIooVcZXLo4Q
FeEgzKeM+D0p+AhNQ72YBSf3TP8DBaDNlckUbgOXKoBY8K4AB7V69Dfido5naMXBIICelPoagfAm
9zjV4DcQyhJ4is3VyITg4ZJskhPQGafmOwk4qL+tJVg2BStD0wx+LfIWIXt+xeTwp3To05Zc0jfI
x8ukVe5+aMe9ZK+BVnRrjlZJ5E424jWHKJxyWR+H/oGhNW1LA6qYzlDMVVfnnwMSiJCQp6YcsoDC
CGFHp7yPbZWFWttyt67XG6oEQEXFtZlKgNmEvu5Vu+chdf/+W5htrx/nfHEYB9oOMdOhFPerTv6t
A/TKbwqUsi0QgqbBaubYJ2dzFT5tU0YTLxfLELKkOmQvqnO3km9AWhSNrHn+rMwshMKxnszaQs+V
fH8k+FuOfWO9zCqnjb6aD7mnPQ6F8j2tmc7+0elhaw3pnYoqUkXGdHJsWw1V42LJXOy8jg7VXNoP
lZwjyxCPvb2llBzGFuIQJTRWOIQxqHxjq86AW1a/CrCde02tjnnlrEDPLD1O8sDMB0rRPickCdva
ZoG7yJMuwk777g4A4qRY5/tqpdk1z0pMggoNnrSIrGyaiRJPnmglc4XRWO0jEVdaRyFvFBSpUnmy
W48VMOZXwekTWtbYRPryydOafUV330ptHYKuhE47TJdKdW8Kxzas7NEf5nmvVsNFLcqL545gaFaf
64rjr5YkANUtjciAh9s51T7NeBUtSduV/glHVX5eZ+5otxM8nlclNhNtDCapYUyilPUhOr4Mspjj
yjw5nrxWPXWnYt+uiKKAVSLZRLnRcwYHRW7tN06OXVogWE9pxoW9ektr0vHKqbVCwLi92L5Tbrpv
mcQWIrQNN8dST25ah1tuL+G4QfexAGUyIM3ezc1wg6q03x2TOth1infVKrdIl/UBM5B+6UgCuph0
A22ZXcgCzsE4tBaavcH+E3BB9ZrO46gvEaXOEhrSfU4prAcbT6qwqnNXlddCpRGz4WVVjQVWo9Ci
gcCDptsS5BQpDYq+qGOvmRloKh8ltP9gnfBvnYwczNEoW5eWMZKgVV3Cjr3VWPo4Uc9WambYOFQ+
1gqEquwEqQSTfGTqyp10mr6tYrX8rKmi0nSrsOf1ChS9xgg4RvPQXgvLIzOdJMOQ2ebQ3DpKxYpU
zrtWabcbhblDdfyRZ1kX9LPyU3l5lOqGQxDtWsaWRu0i1DbKhvrbWeXZlTkf6gRB14RkbFribHUt
b2fZrP6U6S9LKm2/6kK3d787oerAJ4fYkxs9zb6Yw4KIoGwEpN+lX96gPlm9ifThZg5omA5zDWJi
YBqCPoNu0tPic+l4t2FliKDWvCVoPdqVs06O1AtiATfKrUWPcJaEhWAhbI4kYmewHupOkNJ7q0MS
gPJVfTYL7ytbuiImFYzKkL3CZZ0F1mKM8I6ye6exmSgkI8sPV4sjytJPUg3BgbWEk5V4odC736Ry
7hdyjAttWPlCy2tbg64yNsA909TSWa8ELCS6Okl3o77yZ2FJO3Uah3FvO+2n6c10NohERQjNZdxy
c0kj+6mavL9RFeluNsewH0Z22151g6QpwUSwLjYMflGhOjdU8MwC1AqokwZ5Gl09mCicp7AbzC5S
b62f3JrP9myxAmZ5HQV9Ptv9ZQbIrbh55hZdwrfdBiiGVPK100VCcS5LpvmkUed+Yvbflgn3qnaW
/YoBu58BGE+bHecaMxQ6OLF0PS5XOIYH1Wa7WnJcHskjefZ5rGvu/ZhU1nUSXNjhzRedftBtwQ67
QmQqJZBY72+WsLMTtfkd4QYd7Eo1efwjA3ndeJ5k+Wi0RX/f3ZYZFf/OFubvsFX1TplfWiPTAdQW
RrhJLKi2M+0Ma/0RyVZxxVhfK30bQiXd//etVYmgzlAiIB3Izh2qPtDDeqwJcdZ+k1ELvLaOtBtj
O6mDimYfaDGVoANJH5KXUXAmZMCWjOdmmqKWSsO+rugAUiinEDnU0JawipLLvB3T5V8xcDdK/OSN
lkHzlRb/Jpagm/yq6+KbjvuoOx9O8Tepa7AOJxaLXqq++uZWZ1N2JHZ3/NvtkJiggBOqqjt1/dJM
JifE0sI0ReoGWXR+z+h+lpoXl4N+sLgKF7qKyGCgkfKBoNFsATlDdGKWbubiX58ecOGo5w6FsFy/
SdcyUMg4Dx7U+UNWRrqen3Suu7PqeKGcOUS1ShwFbzS4BziujvJqdsNjsQoso6uCJkLzi4oSl9O1
CC1qsGLrzuqUP44UqabFSklRnZdy+aj06m3qI29qEDYllIO1/T0VKSr+Ok7FELR9/2laVbAYYIin
dTnwAxRr+hY4Mv8yaIkTq/QK4osSsKhU2phQNu9rIu3GJD21QisCpksXN7eMSNfUb93tCE4iNBwA
ExMI/VAuSKm7eG0YtHXFzkypwgnYZhiJ/1wS41PN9w6mFU7FHemNJA8b3atzi7QbhQI++GUopyVS
p2Ox5vulSw+co39N6iCm9PAIeoeNu9itoJf/5kE9KGUOlkwYPs+89uEp0B0AfabMcZ59bWu5t4aV
QtZe37bqJbMR6dBgHRTBJyjHOOSGG0KYDzVdgTCb+rVn+0WLxw53oj+4um9TgOAoakuTvComekii
kNrFTfNCFQLYufRCxWDcUit4trpQr0V4swfVNE+5CeTvCpNEkdLTxOuV9vQYXZn6jZZH/0U+9eWC
dGa6mF3+SJNmgUt+M6dsixoMhvHibPbTLaZ9pPHbVLgKdDzD9uSDcObV4s/axzR5J0jcH4DJVm0S
9h0uvWqoYmIRdrOu0q7Nrz0Q7aYvPrOdViP/+qFPa5JSqHIIufEojBezcWLNqY9FV0YNnSywLbzf
ekjv78WZvwy6aHQBJFMD53sxmXjBlM/VJsg0psm9G69bf5t38lF5VtSk/ZtJS9CmV+V1P3py0kyy
h7rqSCFmYp4rjTHxwaj4WttjmuY/GR25m8DmlXZg7WXnnbSFOByr6B+Vm5Pf2oIhG4E024Gsx8fU
6va4pmlQdRS5sWFidPYABb+r+EcD7cPp/SVzY+GdS+IZtPluY6belNax7qnX9H8ZKdwqCM1F3qv1
u+s8F3YeAUzRCTxaZ/tp9LB48Vx1DqG1xF3LfbStcIgaD/Niaz4P66u6dUxljwI2gevmV30wG2ev
76zIHU+a2mkntxPsKTTyibYqIzIttnJ7HJIjFmddWQPN6WlPMIgIRnIme0d5rprfbJw7Ol/2h7Na
1PjNfIeosPJ10U/3tTs8gkW/NtSyXBErKPJuBtVCIElTnMfa8t4KptVscSSsJ9BlC8NlZTKIG83Y
4doxyS/dgCBh01UwBeQhsVMRj95KQqqFnvWP46zYOfQJad4EWnJpzgZPneewnDaR0u2zvrc1RChV
VtdepPAVt4QRB9qqwKFpvWFMLPIwZ+bKJNis6zFgUhkYlA/BSmczOk/pVUk/yG6mkPEXZ3jLOPrA
bOufyXAWeElJm1ps0OG80T2TRewH4Ww8z8oJO/6GDnhHiW6V4KTeBjuGX2YtdyOWWxE3Kk79fj+y
m9ajn6bnSjl2kr6O5BqTc+LrSRYAsx9uKlc2P3NffTLxsXhNjLj3DigjZZfDt10OvblnSKa5bxjx
V2XXwsEenpUMfeorJHdbye5QFpLGQecx3yvtmY/WSXiG9rwQXD4MF9PsT17Qs70nTBybjPVkIQJt
I2J6/zqdaOo8vsGs9fpfpZxVMju83oBW9WCM4xgrs3imWgtl+qvA/y21D0//6/UVKkmoWoEwLb9c
9ppy7O3TrLRvat7HQ40d/tLQ8F/58vO0oCK9TZAYoqcp+xasapDuW7S0/dNWVl+FiNbqhSN42GFF
luNOc5/K6mVIz5Oexx23zm+0QcAUo5GSdR4fvOZNMMbYCHcp+VGNKXnRko6igob2dly8L8p0rHWB
OnLoyFezMF+7WTzQOQ/MzomGhUtOeSCqjy5UXtKWAnntZQcHpkRCJfKwOQzzsSUU7LoWVMxq9F/7
P8a8VfFk6tecgNc0nq0ftixEq9ntxjuy2Zb0lUZ2wQ8PZsA1rUKzpbAuqvqnr/QvkTJRHcvCPfSW
+Ma0FgnTvFTecRbz2VpetJ3PxeCDX3zTn4/3yvO9eX3VLpV/+79+Nn3fOc1Bee/7TIvuMVEeumiI
h7iLtp0Ik73pYw7xjdPret7p1y5KYn955H/8Yj7932/5lSnRq/6kP/33r/ztcae+75rX3+b1oXl9
rF4P/n+/+3Wf+KNf4xFSx+P//y55sn84lJIf4lTJ4u2/6ukiGV8j/Si/UoX52qDY4t7DEuv0nrmT
60AXtJErXTZw2rb1pNi3ivbI/ZAY2dEJZU5WoqeiUdQwpAur3yfUHQg8w2p1Xobh5tCpwmKzQURN
ezYUXzEuYMMKZ6bdwxLayodS1gCgk4D0DlQj3+KdKe4mMKG09Cq4vGpaYK/NgTi9sBIv+Npr9eqS
mDPUz0pJkUy0COMCM3l3wczZpHu0Khp/Nlt1wrdEoM+1bCFvq4ydqT2MDGNzFjjmu1dfDXzrGd8r
0oCBFMASz6kzPyIWBpojvUOp/qutn8UF6E8/o/tXiIfGfPJq+gn0JE0nCyTfchUNU5RmoPq4zF2c
7t/CV1UUxtKhKZ4yOma1moVwbG16hU5UOJfeezcaeUc/J9diMH8jINgpZr6bp598b1zJzAWgz8vQ
fmJGONljSB4K+E4Lk08aijQEzvlITqOAfCB9NY3ydCfFBWDawN4PU0yPGufocNdzfGKFBnuP62UY
9nXGAyOdiOZDPDDKHySRHEFGmAay6AKZaE1YMD3nSX/MiSSQTnNxlZe5QSlD6PKfpdzlxzTKsocZ
mJLBDuYnWFrQVFUNKoH8aS6ulgfFdH3XMnNPey9RNSxDW7wxB0YdjxIg0tI+6tWfVWboFsjRURtu
uWN6vX0XdE/XrPmUk+BAnd8RVcReS/Muaf9ht4vG0gx68e0oU4jqiCbhPt3q5250X9vZ2iueva9X
cUpb49LqIQ0YkHlVmKQyGnlMU9P+6boYg7RaI9q7UTdqkXPrXAExzPnnhgtK1W5Bp97iaeZrkWU7
70O26QkLH1zdY8lc31qee3I6b3rh9qzSx1fm2sfsRTwWrfzCzgK1vk9X7Z1JVK3Pj5a0LhiAKS4U
71jI+VFVkldt2y+Djp3B5q12n/Piua/cWLIT9Uvxycji3FsPmsEU60FHlSS2F9G9SSzS/RnpypA1
L4144MV0OHkNGSZad6URQKCIsBEn4AmqSbTmPs1EMVC6hg7wnfNe3uQrx2zlN+YuL4xghrDr6Hzd
Nyc9pM2TKR/EWXeOHvM48qTfjbLZ05I4bqclKYMFWU8/vS9p7hP47s9LxL1b785UFkX30CjXbL6f
CMGuc17GUMt/uQJO2U5oImjZP0itbjc94u4+Luyo+d6RCKdOgHcLWsGtdaq7Y/KPHpGSH3NNIOvb
98tBowbQXcJ9UBl22VNgLkTVSNwR7slIaIvWOCp4H83j3NihbJ5UvyZTcuFeuWIeV9mjfyc++0w8
9yvOg/nd4gDtSnyulxUni9yN6hSU3lF1Tj2nP912SLdPuJPJRfMn7atVaUzcwT/WPq2sDu3kiyyY
hTTu5W8x7ooq9MAJZYg8jyNHd08HCeGZPAgab4YbVfZt0XskFRndj5k/mmRQTGJvuqjXDz16CGXv
MoPLYa24sT3+le4Ts0m/Sq/m8mePV/cuqc5wJnPlbNDZsnF6pHflfOTqTjZM5FKic3sZzDt1wh15
dyN92jHb49b+FeoHYadaGqOV2t1KFF8CH+mR1zc+l9nXUE5MKu1difieGJiaO5SDGf2vbT60Ktp0
dt0ltqnuWC9EbYz06MhJcrH6IPtLDC1Ok5jHzMpOjHvB1LMcDsxicmYgnXff5kqY4pLJkSs9tLBK
+Us6Ykofp3YuY1g2wK/DiudrHtd0DR3YIzj3KQ6TUKcbat5gn9HEHGFVQ2c6M/vNLQr4RPWr/NS5
3M1SgHFQIQO33Tfjh74C0NyV9sHgMQxxbhLghC34xbQiXpWMgc6cHXhls/FHKzNycOLV2htIF3AX
aJiGWWTNtjMH0oi/YEQr2m5cQppqgp+2MOLB2ncNWEGEotPtqQKnhsi90wFAf67joeq+JBqiajdD
3yVordzubvv9BlELrc9Ocqkd7VfNY7oSJcRA5aROoUayd/ycUsaO++beNMsLN9Gf+banJhdHP9XK
GNnjvrSfW8XxZxIOdGaPzlk0F7PfzfI0p79O8VB7F63c8UY4LoypKFFuX9ibzvydbtnXfcSPrREB
1YwvS/FjSSrRvT37+o3R828rfkamJCLW3DBFeWKwSYdzFf33/KAPsNCLfkHl5zH5vKBJCJSFSq84
STXcykhhNCJN8jQwpM2sfM6dXdfwOZJbEfO4W2532FLEEM9Zilpmt20EHLDo46o6cH/VrYOWHeV4
Z3oxLVH9bXU/6uk6ysdshTsQdORRYSWmY0OvI962t3z9bgoc1afb2Ny1UEfgcEz21YhWG9mOg+Qg
W2cs7Ew1FRsM9W+j3wszbjhANzp4/SN/G79goTxO2vNgnibvbltWuae4gpKqBeaJrj4QTmKR+Bke
XZIRl6O2wO8h4qgI+OzXRt+R5eKmu77dcb2GVyJ465Ft1A+MwMfpHgqK193VM8Cfa86jXC65QzjS
Tg57rrCFnkYjszv2yVb5sp5RL9bLn7rhFT97OKQU4GOpFlBh1O7jmGNIB2RxU0feZ7S5K0RRysUo
/nTnxPqh2Bprqhw+jA0Y+X5yjpW416fXud2V42GoPxzxQ0QWcWU8Mde7jMRF0TKc7mXyjBKAJTzY
H7M8ZLe2TRnMZPFsn5128CbGBpbul+m/dQ4M5wEB3ji8aBrTnd1mv64DyeJTyGvjdgddxp6+K1iW
nXkEGEQSYcutjDKHneU2pQ8M9YCTUOctF+JdOUFswdNmo3+/gWn26rgfHmjeB+kIVGi3ZKdtwRAU
2du3Sik5Pi35aWoaPzOoki4Fd/WqvrI0+OhBHtTJIR8ufX3lRxU99lgKaq9gINP7XkFU97lprhoN
ZRiAcEEoZqh019eF5vR6O5to0hX8Me3+UB9yxMFkhNW+S7Tif3uKMAMqvqKPocPUhBzVYLH5TyTz
Kj5WZHy93404V//H3nksV65kWfZfatxIg3A4HIOa8GpNTQYnMDKCAa01vr6XR1dV58tsy+qe9+CF
xaMFL3AhXJyz917rOqX68eAvOD53EnshiomD0Z7DEJNLtyuqe/h5lbetyif9NeQ2VftuNI7F2K+S
6N0vn7r+ZxQ95GO+z8nP9SJSKw42++ZeRNyA9ykKz25/9vIng9NVKcT1Eys6wrz8B8M9VQsD99Nk
Hnj5pprUzOdi+Eqq7y54qkz2t2swe31/jFvUU1+sZfLmGcJQGcA/bh50dcU075X725aPRfbW9F+9
arc2G38t4BPyZ0ItLJxPnr1ji9WydUeiKR5azlAdlHPuO/I8H2T3Ll0WOGxhDDZS5ASdA8bwUn4G
+QMyzo784klSfc3cvTuznlZs+IcfljAngrS6bTKjin5rBHHHVrMpixN/+t4mGjchHapsl/s/c/NN
BBC/uJT3UUJjHjCe3gMwnIUGCtnvZsFDYGTbeDYYwOMNXV4KN+gG1c+RbiWXoGEP0mIPyBUta+oD
lAdPpfezc54tFoCO6ZwT3+TLonIM2g15jnTDW4E2uc/nTcaEr9RX0X15OLTn5iEPdhaov7I/JcVb
mn8M+ROvbsjtT3uXtIBtHnvbPJmf3JyKpNt3PwbVENKs+y3hqalwfNATtyq1zafw57KJe5pG1W9H
vdvNjyn9HpZPnhfmT4iCq9KWK1PZ+z6wSQJCPNsn68HHD/CRuBRLvY7N8bA1Wa226UsaP8buI3ei
o/hs8HoAWFKMiyNl2uzgRijSCRZNspXw17OIkV7sWCLGuUPF47kabyguVh1a9yghj2iboFs3gy9O
rSCE4LiktEn2VfmrtYtD4jybTB5DduycI8aEixmeVIovmyiZt7FHbNHHKxIr9c6Ny1XsZDRsk2i6
Y9yU5Buz5xo3zGOevKeJ2jIjZvva+OogRfh437PjSI9CTaeSvpkP9jPfeOWbHE5+9TNHph5Hj/74
YSF3Mf3PBTe0p5687lMUP5T4pdeeM+suEKqrAqitTZpbL16FmtYGZ0WGkJfRe2ySbG/Z9QbCxRb5
zrpmH2EtYo0L/sHtkGvG5m5QzHCEOj8hbds2yUQKJqOBQ/U4oTWNpnTXIbtLioC8uKyB3ohubHZw
8PjoKxPqZQPtPY9ts0lR0UPrIvC4ZLPCe20e4BkfArY9WTgwVKrvQb7H9FVJcIPJhlIo8OQpxmcC
dFKzBdm1dN5zMLvuxl36T6NxNkl4qdixWKjKArJxRe3uW6vaiewxp4A5hpQchrea7qbV8/rK6dZb
3k5F7aroPqeapao5HAvzOWjIyMEjj8WAkxl5TcK7Mn8M/VcDPm7KZHWQ4mGiZv3DQBFpBtDjfYfU
pODWu6wV5OR/mjbxrnX4G/flW+48lTHUAB0aL1a4RigbMDsAbYk/RoqGs2jv4rxdl6PN2n9Zg/ug
XMzbBreFCdmwXmx8hiWhGekqmc+KHto+mhHv0G5CZ2RlB5MN2T7L34daRbAlcjqUZ5tKTZoQJ/EM
gIDsMxxJyzkyvmTXZneJRxkgidkkxStJTFWwJxt9KvcRJJpka4bbadiNI44c9gBTt+3ZmtjVyHZt
yt6renoPQ/sifjj1m2tHvDPSZ18Og1B4BtKBS+Vat5zmWzF9OCyDAvuXlF+zt8tkvxrLl7z58Pr7
Xm1ckCLGPB5dQu3Z7SYIp2hI+0FVnbE9IBctUZGjrrj3HcTJGdZSGvQ0MceCf2ndKpst+8i03X4y
i9WPI43JIU7WdbNKTKbFRgzrKTJYdozZrV73xtfMepJaKFDOO2XcWMlWkp3imoFO9jy2h5lxVg5I
CFZUEKbmNMi1k637dUIdV1EVqOjF+kihe4ErYONMt7hZV+YNWUgGDea357cbZ3hg4YDwgTgyiNoJ
QDD/q7EOtXx1x5dJUX3YTBlbDoqIzcMI/pqVqeMcGQIA4ZF5TliealCC4Rpr2uDWFM5jliTtJjXG
Q5ce8nDXhxvK6hO2oju3IW6rjB+j3PpOURwWabSTPzEHfpbp+NhOp9S/CwAEQpd22PKnfrvufR8B
QO4e7ZSIAR0LC2LWerRD4iXQO1vmo+VjRZ9nuNeY03Zhbb8iod93uvZLiT8fzlRuFxt7MD2Uu9B/
bxsO2sQ/g3pmgEVMVRr0KTz2cRBzusDXaanYtb6JvWITmA6nNOR++b1P3oN8QVQk7vPsZBPQaoak
bRG1Rq4YAn3SUYezP9nUgtunPF0+rSQxL4ad1I+EgIDG2FexQWAnakuhclT/DpDoVrH+L8Qhr5Pf
VV+jEyTrYe3l9YNjJAtqBE6+CeF/h4mRb20HE89YR2vbHump5RWGPLJiOsJT1jFSJ9r0dCLr0BEA
LizKv4LSWjOZW/r4zcaI5YOry8K15xnH1LU5Ro/2NGTaY5K5I2WY8Ji53ucuA7nXzT9E4iCjzniU
IJlY28F67wOLQbJtg2ffvS7+XJEWn+4r+kss9pL0PUrFLpoNb1MF47hCPScOYHF+B7XRPRTU1ekr
sGew8mtbWNkugsW8EaYgNcW0UZe01WowrOrFE8ZHa5nGBSHGsVwW96m4xkad/Rj8TBx8CnRrJ1qY
AY0uuKIoQU1XT7/nUTySYBQ8Le58GhLUU1OxdO+WdCj2RBv0as1hmV4CnqE30dnGxiuWzeJV+S4Z
cjKf9eQMj2EhNcR8JKLg4JHp9NGLZpN7NkLzmLXqXNM66jtaiU5xgyI8Q6Z8G4o2o35I2XTxxfSd
zyNUnGp5Q1MGpQCgc+JX4jJni3dbAroYdEvrzyxmKRFajXrIjG4rI3M+WXFV3SnKYG91icFrtAX9
jZF0CCRv3U50qf2Yo4LuR9vbiErWd0HG/BLW3g043lag3ENDgzSh6K3xK+ia15CwiU06jf2aNCwa
OSmcxgjfXY/Il3eBBXeYRqw+Y/+9CAibM4u5R1wZy3UdUayRWXNoFnKjcuKE6RyVaCuH6DHrsdM6
PhmVVk+2ioJ0dehMZrKij9OXaU4/BSLjc0/KPwPagAg2jHwIqZ+069I3h90+Pt/dKNuGznbSbZIg
hyo8AaMUSJGJ4RbJJ51V9LmdMFmvfbY+8YBwxfSj7YI1cVwom6aLisSGUIL0GhcE4nqX2kUb++bK
auZbNupqhw8LjGvHdxnV2l9659nxhLhDddZcOmF06whzRa7US+Si3xiVh/XWtFFdmOElxjV0zzML
tdPpF1YHLD0igoCcwdLxgIm/I8kHOUIRTZc8tg+B38wQYoxEtyjx6ngRGkjbwK3stv1w8qb8CHgY
aVp+wztWkH8XLAfhtDVVQIbTxjAU2dJxeyAo9uj5RNThu6svo/7D9YVmraotaq5NmWaWJgt7JruG
sboCZZhkZl0X/UfYqegYOemDEfT2rQT+iK2jwXOtKil5RvlhOjc4Fers2lqeLtr11EQ9q7lZLZFc
QfTSKPQr1ETCFh4AuTxS3f78Dzsw766pinjreTnF0KCuOpiWLPVa3xs2Zt1AAfNme5O1ClioUzvr
Con1XRMRBCY5/LnSfzPJp9qlC0mMs+PSPZYEjXZ+NN3CsAiOcxdxwUS9CSpyLpqcEmTTZ98d5UGH
nKgNs6bcWjlLzmpo975Tl5usFvupQTTVioyUFzdg72elL8I3XDwmjb1Gbb2lOGO+JD37EDET24+j
BIFKesvxhXpOpk5x2XwFI/U2mcWvWKMfBophdSEaBkm1q4eB0Tfzy22lKKNH9VJdJTzyiJVRiHNk
GzuTfZRhjUwmTh/TzDBIAWtQhUR+empd+eCwvb1khvUKOSc8NyVR31iRbyFNnd6mllFphLM7uYot
fXTMvKp4X+oEp7Gv8x8S+cMQs1r5ZpCs44zWpohoA+IgRzBYxf6R1L18DZGAcypiHxBllFPkAcMO
/ICSTOZ6m2AunkJXfvT+pDDVkZBhDT28u/Km+rjc2qE53Ho7fZ5NcYLNVp0NvweL00MwL/Nl2s51
1G+smZxPREy3HEHSahqoHdS4n7eR2z/70dBCKo6KvZLxi0TAS1zY/Inh1X0QWYutIGqqY5Y5B2Ua
yVkYbFErj42d1eLNZ2XMG2+14lpJozhVQu3MZRzJqTMffI/ZF0k+El3HFTS4a39rxOyq+9pwdoDg
KXZmkK+pym1yWdv72irqiz/JdRDjSGwcolxcHM4tjopVNXvWpmiiaod34CLKz7CLgzMh3Mu6i9gI
nxProa2UPLax811IHOFEKxMYyJvXm2rYeewuCiCDL3YsPsQSgX3xvFtXla+Q1j9qJAaEiNJrRTJJ
Yd8jpqgM+3rVquyjjSb8MKHZbxbLo6jpf5mdKdc5qdWHaAwP3hQ91kUpb12Yj/Td5r3qKN3ahN1T
DoDkw6RuWLHHZreQBLX0z9g5uTMJjc/Z99jTtFW0d5wx3VLYZmkvE7k1kXofE7s/1UOnmCmdn9Zs
OzvDKlj1ySUlSwWedYArpB79I6Q1GgMTHR49FLlW1FK/QtxJBPBvmos9GWV0+CtJwIzjNe/DHHg3
Q7nMPiOkv1ptTRb1B6Sc6QrVTWsHwxF3sL/OXUuQr9OH9/gD7/R/Ve1U903th5SjrcvEJoeYIPe3
H1OLb6SM6RiRHF8h0UZhpXsktTbANdJ7RpXz6ZZ8PDWmZRv7ymQDMNSrviK1ko6Dg6cC0DuBr2tV
B/CnbYJbXYfG29gBZ1lM/Ngx5gOwBcm6iWNsHMkkjzOl84BjD6SbsXBId2lF986jvaeS0V2L2bI3
jqh3jM3WNulD3AyrcqKbSl44SXd5hdTPqyug1B3rNZk+O4VO3R/QhZnZm+mn9SlJwBzqty7xIT9U
U1s+xgdabczZC7zA1N8P5QLq1SSGxqT4EZrTvoomLm0UVNtuUBklLJq+JELma2L6or3r0oZLY2Wz
vMuSjWXkPxagBZh3x4PlWgZw+kju8LEU67JXNOw709wXpn9O7UwbHvCp4txVO9oJcmP0F2eYmRWt
Amk7h9yJAlCVQMe8iUjjD+xpPqQ+82bvsKhKzAH4QktHIoh+14t0bkYetGdsAHKb5yabcBm5UBvE
KnSn9OwSuDaxhWebHlAgiXgT6noL/pSusUyIVg3dfS6odg5j9YONeHeatKoSndktkoWPzTQnE0or
k9zRhEjC0IlxSMV9sCpSCYmoLL7QlDZsIn0MrwzKdjZcO58QukDm6KKf09gw9nAv6fdK9BiQoGFd
HrMo+/K8ormlA2tswyDhV2FhWc2p8VyaVUQFmfidrvhyfeS3TrU0qzob5HZir2OlLjFBBopuTKzl
oW3cxyWoSJYKf8i+hg6Vhd2GQWrYu4CsN2in8e07wXo0vfkpwYNaDkl7qE0KK3OLvC2xmV7+3Nim
diAhiBKPP7ClEcHHhDZnbILmEIoy2iYhtgi7G3RocooY1q/bDa0ZdzXZY7Pqkvp1FG9FZj+4fDD9
/QTNcFedw89Il0vTivjnOEUhOMkC03dlDZs20A66AaRpODXetvH6n4TruhvZErMRaAVrw2CWpBNs
INLT7jse/UGq7qa69twv5SN79RB+XfmII8zYaeFpmFftyUF03En3IQmWq43LxitptTUWb+GEcYCu
EdEHnltso8xJV/AxyQPrCeJiP/zNttzYKQNzo4Ex5UDWQ59ZyGg6uZYp+z+asvFqHOe9Fc/fM2wK
clFDHnLDQaiK3DVcVHXntSh/ilBIJiD70pTtO+3hvcrpAE76zvn+8jNHW7ku6JWtTRkQaldMlH5U
Ne2ykn6hTlvISTVI2/jokzDD8LULBwCXrnYzxhm9NLt19k1gkOWNqMgeCiQynT/QumYE9svh1Wuz
iXI5ngbHzr5L2T9FOf4LoG3xNTCK6M6d5bbvxO84Ke491qeHnFptn0dIhwx8523LUldZV1UOzLbw
y0lPpEg0xwXDXsUoPxc7jGmoNRBkn9jbBQlqDFxzzIqsulaCh4K+PhDVEH9VGNUfpdnzDmF6DSaH
WjvXOJVhvg8Ru11c5oY/q+swFaBhw99lbljneIzaC1nWiUP4Rej3BKIy6sZEsRwjvZK0QrHFOaKc
O9ScdN89gWOPgRirxW837nduyUyU6m9sT0NymGWMrQF6SmpZz3W4tx3OkzRfbFU6QB+IymYg8Ff5
LmBO/46hLYKVmZMQQcn1zweL1sf/YSoseHPU7Xzf2Zju7D5bRrxn7jO3hD8jFnec5KGvlwn6jvXZ
KNx1vPLxPh+5EgkFbTqgH9h8cUVJ1MsVzZZSkgMys0bdLEEaokSwbiYCpz1xmz8DbzG5eAa2gsDY
dXpK9wW7YhzbhOAlpEIIkaKkCqaVZ4ao+DOWTA6mdDcsaiYl4zVyqq866Fm0OTkFUyFOs0a41XCK
++GcR9XHUI3LgQfFAWIR0uYNzoK4snXuR9jHejtbxU3r0pgXYm1a6tst5te5cjiych5SyCxtVqC0
TPxvryKHR1KdujoxfSBlzzun8Ms7WJhMq7mi9l435GvQkEoDGrrUiGr2gTmvCvq0EqxHjSVtS3fp
0e/QFyvxOc6GvBS1+pLLV9iqZ9NxERGQVeI07GXiUj76QS02aS4/rXQrRypDrWmI7ZR3z0L29Ncb
bDUFbgpyjMlkcut+Z1TXxonZc2EeTX3vVzu7PLxG4+7SnOpDX/gJeUC4hUiiqAyTzHATbSU1SboQ
1a62UAsuZnMqA1asQdFjK6CsslTdkzWimEPGSftOfCrb+W3hApCO8Ukpt9sWpPh4U8caGtXuvQmC
bgt18IczVFoqY+/H1gnB9EA5tOtk31Jcvyu066rv1UswWIrFmP1zIiFq3ZrI0eBDTCQFrYOGfzgt
4j0bKzCuqfzEO8CKxdImKXWslo6s+F5cDIsL0YEL8ZI2Oi2kUhIi42zUgt0xjbGJJOgmm6BC8VRG
v7LRxkUyYptLuogAiwVHVrfcCjbU1sIXwR9qrtvC2FoZaUV95w53goWvyisiCfAqOyUhVlFUs1zA
3hflYbqpCpRCrSOobOfiEqfuqnOx9TSNvPZs/u8yae4CoHe7pFG7LBn2QRqxqiwUOyiBc4e1yh2J
eDrxn+SpgvSFMH/IpYv8Qt5bqpuxyWjnWDnjWEnTjqGo3hVF/LNV8Ydw/VXUO1S8YlJN/PSFJAat
OatW6KZ1oYIAgTzUC8tmO7TOZ9jY7wn95T4RL0ZQpevEioN1hXPSnvh6LQaYu9GaWi6W9RaJhtAr
KmjpoqIXgVan/56cLF+rmPzJOprlGiXt2ELLjU1tfiCmZu2Z5lMbfya9Ma87lgd3VckIUdTmR+0H
ERutF8mieOUH3B/HJ2tlksM59jtz3dUqp9I7/1ad+4a/RLF8xnljduGN7RdkZ7tF3IxYe+4RH/cH
Lw/CbdWF0L/d4mPxCPZmT3N1bKIlYlR1RKH5P7P6d5DM88bW0HJuTogUtFiPrugOnV/+CUG7I532
Z5I36BcW78XEh0gySKwXSEqdA/8H9p8Pcwig+mDItClnbVPzEnY1Sl5glVtXkMMpg+cilDvXy/WS
Eo1kalNvNgOtw652ZWXzcY6xZYP7M1b1p2iwu8gOuq6iuYedDVs9Nu3pvSVIPpuofPsuNOWZJG0s
9GW9PLKzw6hruxbLftQsZsu8txTnVueEzI3pbQzZHCGYFher9gvktjYMayrxqyqi+V++Tdb8/f/D
Bv9vwgYt07ZcV5r/Km/w+bv5LsLws+j/PnLwf//mf6QOms7fpG8J27ccRcCgS6jff6YO2n9zlMsP
hbIEyYLWf6UOun/zHcZ035NkdruW7f1X6KDzN+VZBBF6vhTC81zH/3/JHORzqjKbNdLw17//m4eZ
SnFiQtgCq67t+iQiVj8/H+MibP/936z/Mettod0raxe0bBapqt/xFCMvqzDeIp5/Mbvff3eF/g8h
h9ZfIw71EemY+bYlfSVMScX6r0csFqY8luL2Lgo+7XyKN9ZCxWXxaWO20aAjeyjbNMsxwhqLBcZ6
c4bkCLburS8nTH/sb9c4iItBHG3JCIajyrj7b05Rn8JfL4rvSMcRJr5WKUmD/OspLr0MWRpb9k4M
dn4u/RgMPfZvFmfmnR3P89qPt+DgvHW56Ew8+vjEfOX9eKsn+wFG1epfn88/3yNf2Jbn0jf1lO+o
fzidnrTGoBqQJ1jlyMKrtFimlI9WQJ8Q5+hnyD7kvzmioz/yH66AoCFkK/IwbZ5LfUp/91iAOIyc
lsLArnyt04R1bwlZBVe0VcD1KMYR7fxMoWYZiLnJG1wP1DMrR1d829Jepe7wUPaEqyV1V9+ZtmTs
bhBJqrp9IbCfyJ8gxOFddr9svx6ZvbBtOIC5KB4Ecm0SAmaIAgljSdMh3/7ri2n901dzGVR52E3T
4+kz5T9EbGY5u/d6lPbOTmfCaZv+kOckEPEeMB1SKEZ6xddzLPs5pvKW6x//6zPQB/jLtXV9z/Yc
JVzhKlI+/+EElMXer4rgLuSDiz3Nsz8ihHHYGJt47e9q4X3bdY+s+r8/skVa6l8PrWNFOXWTRTZt
W/MfDm3mtZc5Y8ShvYnpsUMhZ9E3BrBRzrTrkxw3SZ0MJFyQdW6XP+KQ3hlLMPvwry+BJf55GJC2
YLzxlaOvhrT1qf7dE2Y3+Zi4raHvPh7kGXBADvTO8q/KAWMooScSBunR4KsbrFYWMIoRQSHIBhvW
Tgx0YCzv2SXvNcK7QXM/JtZ9bBvtnbbgBhWaHShti1OvLPJGNeohnvLDMBf3mshdmDnhFcZdSgN9
mAhJh9CAEx44DrHCaGX76WIi3xwxwZVcLEjH/0lnXAawYeARp6Q+zd+SNVHUw+TACttpRhEACl8z
dEDQpfkpJmzaAefdXjW++w9yHuKOQXtJb330bzRAGTTJLYQy9offaOR7Gb+yf7qQ5XZfQpNMulNH
+jA1wT/4QNMNHzVOV/Qm4r8jdryTJcAJAcd0YS2pBpAIgkmFW9TiCowQY5O8uC/G7hA91wBwBZiR
OvJINkxPiIm9Ln4VYMGNSJz0L2Owuue1oWBFF5/vkw3kbpOniA/tHE0k4y/PDpIEfTcIPySlnDvX
GacRf7WOXtbJ5QK6RwD1JhXEaRIlrmkU4TKQoOGhyy45OoHKA82VBZSH7sIi873pH2rwQYf5K5DO
tkyKVW1B7XFKMhaM6m4co0s/7x3wG/EkZh7hfMsb1G68fHT2EEltIqmmZjUWzmvr1Dfq7fO6iQh2
bOsy3Bpm/hL05DkQn9XtpqJgce64Ope+QWuL5y7K60OaWqyOZQIB0+S8O4NagXBvGXLXxRKsy+Pu
cbTeSVMcjrYXI83qRLXLDZcUcPZATknKnGWGBqvdulpPs0o3UYlXuxG6ooL2rw0RzyZR8DIXUXho
QwxIQrvukzTbuUtintvO3UYN9qac/F72LAuqndhbR/lz3rvTth1aXFXEB0aiA3878xMslsbgGnuq
ui8oPWyEg64aBH1vSx76AIE2bTeEMCglg8j8VdvuKZ2B1gUY+cFgRy8tYeA3v0qfptnqXyiMxOdx
sI51J9A7qPQ97fN8n/XBiDeizt5nkZh3hmkPwHQKhEaLmx36EUO37LB0zPN9FGFcK0v32S1Q1ppF
fcKpjnVAlONrRPDOvvdxMEBdWQ5W6WHuR5VKYLnbrTqZp8+t7pRbzks7i6PyhvTTnXtCRKWxyUe1
HOjgiNel7Xe1EtN2cJAqSeFta4opjzSCSqPwL6LmeI0c8g9aVRR46ZZjyGWTt9jD9CiK6YaSznz3
rFXVNijfifZ6sQ2BLTaum7XRxM25nkIUT12+r5JyODauAz5kTm8l7um1I7yPtvPSB6e2Pj1LECoX
1fhvJktD+fqnMtOCAr2Msm1UDHjSV6HX39eqPNp2h/vaMKyHbrIQD6P2rcyRzd6wceLYeWob+ewA
7cQPk/aXAqHFTPbdnsAlqIZQjrupqa90xx10gOrQV5NFoCLSb9v9Oea+8WQGxRV8Jcyffmnpbhyi
vCxfiCKc7lwjwOluuo/NAmctIWMNTadbbn0Hb7rp9u99ZpQby5uJTwqyz5wwh1Cp+YkyM2K8oX0h
vT59ArRO2TKgk0jC5b5m+bRKs5pwkpwOlZX0eMXpHVE7ozMAdJhEkQxtfpfdzxOUVuWuygVHESBN
DY6jJ3ZZpDygrDbJklCyvmqyWqFgG/BPot5/GK1yHSYmyivYciDgPDoBC+hq66I/cAQENVXZfdtP
RyLOILd/zVIew84EqRWfaDo06Bv079E0vdc0w6RB/g4HekrR4k75nT5OmQGabJJ7z6biNoMcd8/6
VyZgzMIiOavYW+ML0IVD/Jw2xb1RYRGCJcR9vZTEBwxNs57gWFtMYBIeoz6pDhk8iW67qgwumvFk
YcPBj2/kDPUmR6qqk6bmac5pQhR+abvg1YGoqBrsFVH3HoMhI6yGZGn4VJs7RJbBAx5REKagsJky
Xf+BRhybQTxmKBBKVWw1dahiumwVE0IabXiiVjY4UaJ0aBPh4SVRf2gGkIfzpQPa5oGh1Z9F0Mul
wTPc1sOW+jo+WsgwwXSJKvvGCEB+wotph/sG67Y3QK2YrJM+1MwZkamKbxnqHEgqzWZzS+gHA3QF
kJnmsm0bhHsguTSgXV8jBVRA2OfB8f+w9BbZnILRvEhc04Brv4wquOqY/Ximm8XgT0oXavxhE/v0
qfhELJR/YJyWO1zz3j+67lpCQNGERc0w04CtBLaYPjmMLKkb7DsvfIwnddBXXd8whfM4CuGh9+QU
0JYO3WwTWOTiUqFNRti48zEX8GWSUb/dJzKPLsNIX585usa/uUTJLtQEt1ieovpurPGhMutpigCc
6JOp4HdEDIHwaHhLHmj/V8s5pnAES0B/ToFbqRQkjpe0+XlWDKfYT9K8i5/1E6evfW/n90kBaaD0
D/qWdyO0Twe/CrKsYXHOnWGcGhdcVxucRIUnDu22RANK0YBQZPdcCd6pDgaNVxzbxry1PDzihhMR
Qyz/i9AA64mGrPqQi5yz65o2ynYoazQEglydbWT35YB7VXlbfV31tcxZLul/43j+jTo8C6k/z7OZ
3ROHdJaEbaBVQCpE0x7nDOZFB1u+Zp3Q0dsUSbzSzE89sUdpf9V0Tw0+0qmivt3iPOEygybRGBnQ
Sw9ED51BzMNZvDcMvLn1Jgy7g4gCRiKb9LYGb3j8B5+n0Sw0V07QQPTd71mSdZeYknkLRreAtddV
8qqpSZoDEQKLY+ehKR120D20OHEbDXfM0jubxIGpBXQP1AVQxn0FeqYdXmVIA9TSupYZKjN012i5
p74CqfnkobP3tZbNZAwC5qjBWZojioaLhrZ7lg3ehSgAX48dw3lO5LNPqyhIEvhHv2YWmfrZ0m9f
B45Sv1KU2A1oicJR13xGXA7EPmlGSJrlBWFtkiY8PTi5Q3X2DMC5XO6UnDgqQqdmRLTduyxQUWVP
Atfut7eU2HcQ3pCH1sR78aXEi37NNfKLONOTxKEUnjuRHQLNo8Yiro+jWTRVN1yHaHzQzK19LeJL
0C73+sZqvLxGeaqQ9SxnQRJex9f8j2dSv6pTD0cZ6jfRrKRN2NuoRr4yLvd/BgpQUn++Cs2v2iID
TJ41IolN/V2GzF8v6QzG5lTO+8x7LKPq4jQMybFzkSA7RpkfsvJlcIqL5rpolExt2yc0s/cDf28S
m+g7It6GjcayxGBZrNC8T6CETIuExMPbytOhKY2aIOWH31n8K1A9CSrTQx6O1wHqr4Z5kXt/34MH
6tLrMKqdxjGRinnVxLagltvGnd4izqEVPbVZa60frD9QGr7vBJ23gURkhkhV65N+D5kpCOECKe9B
4abPpee6GgKsmsxLAPNbP8yeZqyBk9Gjw2zQYaaYWMtND+w3ZsejT3t0wYOB5NOXb3KvnTmwYaJT
Kxn9ucUaq6y5gRRCH6ae5W4M+nlGpgmfV4+XjJ8LT7aySPrP3I0eunwounpVroc2A4UxjQDkbcXR
rP4X5JIAxrhKzxJgkn7BIJlc7Ly75j5Ce8NGFBFc7d475J2Cjho+aiaRnk/Mcu+m2R+85ZSZh4jo
L95njqWfKf130UB5kiatUCYkbBA+sYFdztDKgTS4UtNXNNkum9rHrE6R5v96VYt5tQDntEVC089j
2f5Y5ODOZk3uyy/kTDNAQsXT44X+geBxqXkY9WPTZqhTyacsXWAQ3nTtMeaESU2SAjsX4oIcn7Rt
EDIaVhYE3BAGOX2V9Zd2/Wkn5i99f/R8qYd4pL91MV311zZhLEmLWTuEUVZBaQKLiofkMLaX3IZb
J5ngp/RikiMbWteE70aNjyaoujbIwcfmz3LFgAxuyXVq+KehR5VHSdcQ7XVgvtKIO/3U9T4+f4tp
HfxThhFFv4x6ijDZ11UaVzhvm0HuSujlI19KDz51MG0S1FhtrO9adjSJPU7DjFNjFabaa9TeZxVp
W7ysenLRI0LG7laD17rsaphqpwdCxdwR68Vn7neMbY+OqvZp2WzadkJaLs+s8J8HcGgOcY36FdHX
R/C6oNY4z19LPhPW/6R/V0/I+sXQXKQe4F1sBS3QC3r6PpmotNX1xNk740M9VkeX869Ce53zghkm
jUWeOv306bugX8aAyTVBqTGN7G6/WqYMfas0CFEZ0I1mdekO9PsuYV2xSx2vf/BIubWPkKbr5Vrq
3ONQoKW0tbG3kD52386o4/tbznZLf2396uohY9H5HrNud6UXjficsFii67jTg0PRAU2m7T46nzSM
Dxq7pWcap6f05bQghuU5B7OZEUVI9/3QjFBe/ydz59UcN5Ll+6/Sse/ohTc37t6HcqhikaKTofSC
kCgK3nt8+vtLdvc0iSaqdrgvGzETM5LIhMs8efKcvxGboYRZs4bNudNclP434RTpMLGECZR47JZ3
9JchKsScZ3PgZPiexriJaTUQDLZMDc/DeHpOrp7thytYyaR6RnnQC32rSf1mYtkJf1YwbPktUJFD
rLNuwbvrPkdcJm1Q/JHvifH03vgg5mA97OzC2NOZxKNlrU0Y3ckc253kKrXko5Nrl+jS3limkJyW
eT01Dl0RRL9hnQbGWsqPZIF7BzDW4AlTRrJ2cf8koDnHq0SgX/+0cVUG7VIMaZhMFt9GhR8BC/id
lHPwRdnn0fdWzzCYrfFtT278gm9RyzcTDF6d/oZ4sNrgBobhVqwBYc8tQYBPYKUEODCLYSZCrNis
RL7XGsYH8eIlw/ogVjbK5RfiY5hGeOf9qNSQmGKTmTHJazxhK7vakYtR/VKPIrep24euTQ9iVYqk
S/yveGlFCssD2WdsIaGXQaolaRN3LCyidBUFdHIekVXstVQ6irKH+Iekz49TgGUX00f8d4w/AiHf
W0kHr2yfRd2HcMqvGnYhX2+3IZR7rZXB/u2EZ6aojDkFuWsPshVTL9T6rodBvhgy8P5YgznZH6Ze
Nh9IRD0RqsUu1WjrPmkgliQXV7Xd3XPavsAa6VItw3VSZ1sRX2IDpbfhUeS2fVYh+kM3O2YXy+Mb
McVF9iQi7ZBgNwNTu8ZxTWRSImhbnYTrIbuxERJ9Wdli+Zu8AUoSG9w0YEg3YIvkm4qKWFxf2M10
FBu4SAQtTz5S+CObxaGnTjZxgxk0hpWDJd3XYig2Clpdu0r/ErmtXnwQeZnY9DwilkhARDAQO69Y
/iJiJ9tOry+rMb5q0RRgv7dBpanM4Kby75BcRKOMYC22O0BjwtdC8iDrI6chUk+0Tp/PROKFiCdU
SEOFqpR4mR3HzImJJgpszpBtTUoI4oErMOUYBRUD9mKchcS8nCjsJbd9Dg9TsyAMHMTmLbK8v/bQ
JHY+5JyDiya/kBQ4gsk3S38EX7wTxs/imZ8dG/eA5vd55t13E4ktW5lIBZErXKvRDpSAhEM6hwMx
eG2GH0S0Go9S1VyL7E3ktCaaBhDGxTxDBPh5zhl1fJXi4CeMBpXuqwbUV7gDPxv6Fd9zSiliK0h0
i+Nz8bwAK46puU2ipoZbkskjipVH4WUqtliKQVcw6p6TkqGieW59w5dn42C5JKK9J4c3Re7sQeDy
/7Nnl21jsN3cQm+MKPdsI84nEomv+LPISJ5ry//5OPyfv220/rDVesyLsRIi9bM//r+Pecp//q/4
nX/9zLMx199/ugofgS/lv5qTP+U+5R++p0/1/IdejczV/7y7zffm+6s/bJ9bjbftUzXePdVt0vxl
DyZ+8r/7j789/RsNS+ro//nyIn/+sniK//qP3dPPp+p78huNywomWjX+lv/67dh+T77/dgnTq63e
6GMy4F99TOV3y9RMRbY1eneaZfzdx1R+N1VF1mWNTiJ9RHp+f7qnab+rmkq30jYsnc4fLaUXjUxZ
1UzLAQJqUuKjAfnvNDIV+x99FZPmqmJgwmY4sqEr3N7LjsIYqdpY+VPmKlb0YIIqT1FCkhC+iX76
HRjhekgfKFNvh865A/JxHWnRQ1EF97LhbOnxIemaGB5SnsFh1LXQbfLgM0YimzDN0BQYaERExrWW
Bvdqie4NhG44DyUmAcF9yyG+CHDh8PDkUtDnkPF5buvH2IkfaN+6SaJvR6u4Fj+nIkiaU49DbgTh
QuIEbQzJNFHLSR9SAC2OrXwxKuWnGKPQUBYu8wOtYBc6yL1FgciE/SjGEtdtNH/X6O1dM3ZQAJKH
jOt4QMo9ahxa0W0VBySKWZC7QDdHGrXIYKsbYXOhID6v8pIokNyDKX3IkwnKDmwS2m0UwDUT1KZ0
Fzr9J6Wu71Wj/lWP3R1S5PukBnlejPKXPLDvg55uC2rUkl4cxfUmEnfdhjl6ZaPk1mnwcJAlmqrp
Z5E5IO6qezPUHgga257dKa3EkW7ffZcQvKqGGktL+m5+Xj1WfKgBWCSqR5ZLH2aLcklYZq5twUwL
ta3k8W4L7VhAaGj7lh6C9Fg4275rL0H0PaT4EEkc65MUSSxs81DgxtglwtKkTJ2LsEM2sJHAy+W7
Gqgcp1rqck39GGYDxq/ZtRkjjyJNH0cSv+gDFYmdpWnrENUDFKWvQ6iU4n/FvViyvSnuqhrdgLj+
Ip7RYqed8vbO16RHVBzQx0cEELU9AwUvgy8KeeV+gDocSSUit9WjpCMykRoDwk35R1sACRt9M2nm
Dw8QP3CsncOnnJhmcjK5+HOAA+YjWDhIoZ9OZwtMlEgj//0A+t+Ljv+TMPu/NoIaBK/lCHrzhHFX
/c8wKX7rrzAp/65Zlo5bpGnIgDhemEzKvyuqohi6ZRu0HVUi1J9h0vydPoGiOiAY+VXiIcGtzjHG
/q//MH9X+QV6xja/pBHizH8nTPK7sx6wRTXQNk26wDRfZUfDzvJlmFTNCofCOmpdH5YR89KLLpCv
PoQoFGaXV3G8F4cl3dHcqnloyabjjPK1kt0kENNkvcPQys8uLCo/vWJsJYDV0EHXconyTeZK2Igp
HDkN77teKu6kUnDi/NL72pUYVRR5spj8ysqv0g8IDV7D/jhkH1Oq5CI3Gqiu52V6EL9XUjWOI7IW
UmxknLcyFJax+KBR8gSoSFtQO6IOf+XQN2jb5lKRhL8Fh14I6bz6rU3pJS4agPwU57lJo0Ak0ICX
Kh9S2gsdv5pwo+JuRhTQdM5B5kbcQ21IbidrF5PBSTVWj+K+8X5BQdS+hDD/IQTgXEKLH1L7IHrO
2HJSx/GvaNGCfDziQHEVtcQphPTQwEdAML9IbCH+S52cXB3VXqegx6AUF5OfPb8V8detlF8VBbdf
ibyb+FUbIFDLK5tzY9GOmFokNIoqaoWrrLuQs+4gWuWhwt/yrzL1ey2sjt/CSP9gUEMsKDR5kUno
4O106jHumz0M/+3YeZ+m1EbYfqjkreZNF0lTcOOEKjXNYXmrwsUlqSSXdO+n44PzdaA37otxvNQg
T+0dVVbXaoVNCSLo5j4xR4q9KfneQCyibNtvpHRqDnKi3IVeIM5+e2kajzYEtDWTAycNqeIwWewc
ob0Y65m/NSEQIrRvWMjp4A+n9T56H162iuwq2tZyrGJTBXK8U4drrCjk/RTRtRV9GkP4AgSqhcRI
lu5hHl81xNuK4nYot9IHGC4rC1bjJoiyFuAK1+s19Jj9rLtOcaFaWWgtBJDzjmaHymGPu0cd4CwO
2nSnDuJ0YFZXWIHC4o9tamIISuxx13R1yMarJBnwqDFwFOwUGcGiJC8PtqmAG28NCAa3U1m2VCVB
Ok5lfBuU+veoIMPouCwljnUXTdsRm0ejkj/42rTNe2Q72l1vYrpp5UC0BdoV5CV+ciq45tba+iAU
YxVoA7BBHLLaCelL/VaFH7Ia8c0ZJLPF22C4twBWU0F/ohT50EyIh5ZquwOF80nWQrpWFIdt3MaM
Dm3M+sukwF3A0a1aI1/AwT34OXnRl39/N/mf7BOvUvj/fen4Y95mjUjufarpr7YFE8zU8j5yRc49
ApD9x6/8uYkozu+qpdBJlgEJkW0Txf/ADDrO78CWTKBgIhe3FPvvXNti34GnJD/DthxFUQjtf24i
8v/MqVjsVC+ARJKq6CKdB7T4evPI0LZPptjTRH8v3FM2BGTs4ZJyZ41tf8Sgj/Qw01UJZZRJ3/uy
rt0ZRRkfJt9WbrH0yC80q6no3mj2IelLAyk2LR0IC6g/c9aX86/qqMa33hQB89PMVjjDQirDdQGN
Gr0Pm/DQW2havnj1wHEE3PG3jCpeHmYNuEaBs3zzcWZ7oZNi46LrrX6wnRS1oBYnAQXRwdhG8CvF
o1DI3GLpWngNUhK9H1E0LoZtmuq5uSqJx5upwv93PQRt8ZRDjvs8QanE8Q7upI3LHzC3VYaXwZWX
GurXXrLBxHhhcm81OV0nS7D6Qw33Na0Y0u9A2REwyqU2uM6GNv4RN0l6CwYeHbYgti5OP7Gy9MQc
x17u/n3f1PKEB84hDpzEWun21DyqepYiAipl9qcUFPXGsXP702DW+OYA0bJvMiN3ELcprH51+i6W
ZpG4uRfYr8HImrK3c2gb2iTdOOAwv5ZO7T10Q0nWf/oaAsD6N9ru75k6A016UjEYZg01ZPK14dHS
xuxHWEnyPWLRAWXNcDiH0lRenz//daU5qC6LLA01Gx2qbi4l6LOlbSLMXcPhooBEDbxE7qVbCWDe
5ziVwhBlD1/+ZDul/Al6o/2j79hg7TJG4sBuEPdaVwUNBRA2qL3rutx86SQf3TwZZc+Pp1+NWKxv
vBqZCPLy9efoD+iYQjfuFBquaVmwyZyb00MvvHV5hhttq75SvXFCE2z8IpmCP7ftIWfSNdmevoC4
x7fuXVz4xdSJmyrT+75t3Fr96LV4lsRPSXtjFsNxwjCk9d83e2Qxc19cBu4QMrpa2bgelhY2OlLQ
nx068VpORP9X1L/5Z+hZWAJzFLSlj34dmFzAhM/tpdhEkVOOVGHfN/w8sJmJrutpDs8LB2RU+FdU
YniG9kzgXPrMsygSq4M6WTZS2Ah5rOIK3d5qE48RZnbj+n0PMAsRcKTCFBx57TqldjsV9DCU9LPj
GGeAqGI+vjWNZtEBznozZTk8uMGMVzmfoNLkCwVHPBnTFRoZ73kIKl2vZ1E29DayMKwGrw/th6zJ
lYsGdu7dAPnw1+lLvL2WsYh6fYmhVWXFI+WGXId5+MpAq/675vTpmQ+9NPxsPcNjUvDfZZrihmXi
wgm2oy+V/MxHfnsaQWh4ffMZZl26AtcJ7d5jh4tg2WLyxCoDDrk7/XreXma4ob++Qp3oad0VBeEC
wheEOlzWwS/p5f3p4Zdej/j7F2GiNvtKSYaocS0VHaMCWJ3cnbnzpaFnK5hiUNZ3Wdi4BbzuKuZU
O9VnXvvbMdRyZqsXM/pOq5u0ceO4H794aazsPa7wGUOoCD9S5Igb2VMufbi4f9TmX5XmXyZaSw8z
W81VhC1gMLHcqPqtUcnZAPA68zBLX3i2knX0e3y0ZQhFqGaMAQeoCq+MINyc/sLqwq0/V51ffOIO
J3q1wBbK7dfBAagJFeHsZ/Y13iL2tdI3kBfX7aX3iEQLimNgqdA63MBbWVkb812xnDLQ60mWFp6u
wmFFijWgIybVXy2yTwuEwuknXFiE9myJjwFVVrspiLSgRHc11NiVoiNTEjpYUlpWLO1PX2fpRc4W
e6R2NENzj+uMyP16Q4psYqloZzbstwM69bXXLynIQAnpDtMABsehqBEWUj7bOFaFoP997dP7HkE8
2ou54DnIlIyYNLmlistc1WTfnAqfnvcNPlvwaAUliJvwfgaYiV2N8C+w5vcNPVvwgRNmgVKUtetX
PQZwJv06iY7jmRW49GFni1tpAw1BFbN2zck+moWzyYpzfKSluTlb3EMOScvAktqVAmyjZT1z1aq+
9pLwANX6ffPSmm3SQd8mY543tSujQZDj3Icj6/H0e1+4fWu2cmsfzakOdI/bBTLepoFbm/6+z+Qt
joBngsPSJWart0THOJuGoXZVWODUqXDm+xRBeC3rM8+wsLAsceEXc75s81z3Mr5u1jyoCU2yCMap
DOz0F+7GZ2bQ0kPMFi/46ywIaiJc5f2QjNTNvA8B/Y3UPDePZsXvv85olNhfP4WU2tqQ5ayAUA+q
jRzlHpW6XsfUGtsAedScy6KREGAfcwp/KHFB0S4V9VccRDpaX4LQXiLmQK0v3JhKP13QD4uRVVd8
4QI72F+B/YMymmKsLopUvojqFIJbHBYWKKHRuXeaXN5Jgxl9kmt0w50Q4CO6UZtBcajkag2K8oZm
7KoSGkjoC5cAhKJqBP4S9dDWHVYXeEJvbWNoDnHb4Moh1KsmOTNuw6Dqrn3NodfUD8PPMDEwY+3t
uqXtiYrmR8mQ8kvNq6OrepCooZSBWX9uIE3elOCUPp+e5wsRwJqFLrkDxuB07JGNj4IAGAWZXfJ9
Q89CV50qaYWfcu0Wjn1ngmprAdGeHlrMrn+eASxrFre0idJ+L2Z2lCOa46z9cUQ07OH04EuvZBa5
zMT3mkJmcM4uBaCR9kdgye67xp4zGFtthEmlJrXb4gmGcCd28fGY/tEF/HdTNXMWs6wmA+Mlc/DC
2I02UH/IVe99kVYUSF+GkqlovTrF0dfVbbR0rRFv8RrS65nPufDGzVmgCqbMztqAJV5Z/R7Szb6W
0ncOLWbQixhYs7E5Q0eKNOFMaErKWvWH3elvuTAJTfE0L4ZGfXCI4QvV7thj/IxhfYU0pop44Onh
F+p9lIxfjy9h2VBqsszWHzfRQ9cl5SZKKlRtpVK919FCw615HFbBEDk3ShLVF2nEGU+TvfJMbF/6
LLMFPNRVNLUIN7ly6ZXHHJepnTRqyZndaWn02RpGwy3TrWTk8cx8K9TvW/tcXW/py8xWMBt3MOaN
QlCT0Cse0w3+T1sAgJvTX2ZheCEK8PLDh20fG1nKnEoND7ui/EsVeI9yIF+dHn5hSxXt6ZfDe6kc
t0lMXmBmOJzEX9NhwJwYzxHtzGJeuv/ZYo5HEzsfKOEu2kxXgdXsyynaTrnz/fT9L3xYY7aa03qo
gDdw/wP8B8ixVXTmxSwNLJ7nxYJDW2EC0tfXLga9m4amIDa8Zxbb0tDi718MXdBU9uqWodltTblD
+XDcnn4bS19ztooVRaITkSFmgqFbt21MW9ogVZbuAgulaqhX/vvO6cZssZoyWgxByUct07JbDX71
Mcj7/MzrWYpFxmyxqlJWtEnp1642TTglZKaBOiotz9Yq0YYl0UTaRgbGWpXhUekqzcVv3LrTHRrN
p1/jQi5rzJZ0MWh6Omr4+CHufpkZzQGBsDu6Ut+o2F/qgXUmKC18rTnBP9QK1MRl9jkAWCjXq24Y
ZDcj+aIT12c+1DNN/o3kRZ+tbz9usbBT2O2gYSJ8hpQXjtAoLG6bwKgwslGDW61Okh9eUsf7uErl
fYOI/0ZyZLCZ09Td24oifx/tzoeZg7Bh0/kmiAQM2FC6Sl3fE06guq9e1gbI4dCJzhWfFuKGPosb
ox2pJZrdHFiQWNKhzeEp1OIGf/oLL40+CxtJHiUtja3a9fIfZYzP7vCVOv6ZwZe+6yx0jGEQo81H
yK4zZUteis119r0b0aZXm+ZMeFp6gFkMUXyJF2LFtRvXJgTK7J5yFhVqrNpPv6CFGKXPIgkNpQSl
DeYmnmF0Nhr8Kmrz5+mxl97PLHogUalG+sjyKv3yEoTQEXGvaN2l43Vfxfenr7F0/7MYohuBURpD
0R2SJCg+dmBB17jQVmcCxEIvz9JnEaIcnTTSc7vFqgd8pp3EI5460lcgQs5OGXUJ27DE38VxLB+1
QVeuDIFyyXOEafXR6NGA1ZPbzgzLbacNOJUmMi4EoRJsM8+M9mOEge27XgMaQK+2Gg6WvV1CjD/I
ka0jg4CB0Ej0PjPRF+KkNgsuHggx0ywmJFJCSyOKSeC2paa47m0cS0sACPLKURr1zJRcutosIqRq
EddjJGOyVGjDVatJwYdu6IvLVDEh5mUWumtSD4HrfW9uFiHGICykKqLnAAjNvlBbqHlIG6ib940+
CxEerVWzA8Z3CIKmclV06L70idT/OD360psSi+JFghHIFdZ9HWJNsPqvx16BPJId+iK4NFMFYbLm
zOdfiEFzhKABozWRAo6AQ48vVGT+inFALK327vRTLCxhTX39FFLROQXEG3bhZGfLT+p45u0sjTsL
DSjOwqzObdUdOO/sZQu36rCwz8TlpcFngaGZmgH/+lZz08ne5NRzMLEa35k4qvPVnPYG7TVOMWle
HEsp3ijFO48ZApn/cspEU1YVnREA2MkalTyhhWSjp1Lp9mXtnZkvC+9GaJW9vIajDp7ZjBO6I776
oefksSkLRANPz5ZnaNEbmY46W7BV0niFJEea2+UOvqhUavetL+HYG5WEU12S/X1Ls+y+LE2sUzQ4
SAFWHcxd5B8TL/O2auE5K7ZS71ySsfS8s0Wu1XLm4+6juU2IsqjZ1REisc3h9PMuLL7nPtSLNe7D
IM0dFaHjoMoxJAj8rr212kn+bOth8un0NRbiiDpLAjQ/heEvOdUhU+XELY0yuZO1JL/TNWxy9M70
oTep1ft27LnQk6GMmeY0Ptrzlf8pzY3dqCZnhl56jtmKr1OvSrQAKS8vQLQq0wdpLU8mruhN9FUL
2h+90njb069s6ZvP1r+mTkaV1DqScAVAHZwz/FVjq7t3Df6cjbz45lMm9WBUu8r19FHHszEu1vqE
C837Rp+FgGo06ziu2tI1JWPtdfEaSfAzNy7W4Btrcy4Tp/StilqPXSKVE2MHQs66TVIL65pean6W
fiedCQILH1qZxQBPbSYU54PKxSO9B3kn1RsywXSVJuo+kWT6rYoVn4lm2sKnnvOIYr1PJjWeSldu
4nLa52ocaajaIHWHJoeP1Zee4yfRpr5xpemFE6wydcIRzCi6I4qH9kNiG/HXWJbsX944puvUbtAV
CFL5Oi1HINiy3FyQhJB8pwnd6phtu9W7bwDIIMSGofRrjCoJI7VIdbbSVA2fdTTUEA/vZMTeffOz
rxo9FlTO9LnAltlFU9Yrzzz60ucUb+TFPCwMNgYMEiqcJxt0WE3pl6Iat4ml/Gpq/9v7ZuMs9mSV
EU5BMKBtmwfRqg9CE39Dq1qfHn0mL/evRs+zAt6LR2h7J7DHKsgPdLQR0AZhu81ROwDeXiHmF2fx
g4Ni/7SKm8L5oie6d510FOYlH6nBsjC1j6AeEoSoI2Oqj0OuN6haGz0+gmlY7iMzk88BnAQo9821
MwteU5+oYzSFpcuJ5pDruNZK495B/mj0pV2EtqwTJl+salqlYAs6bCCntnpwyjNbwNIkn8WzJqQa
EDQoAWplFN4l/hQdHXqJZ8oTC+t1DokMbKVu0DrCUDPEc2MCVHAT1Ow3Zuk5t6A8rU/aUGdfTn/z
pYvN4ptOedvpWA+HhEPWFw+BpM1kYG0a5p280b0Qn032Ovf0xURK9kbEmwMc5TwMsK1TpkMUS/qx
cFRtrTRDfWGEvmjzWdg7eUG8y0oALoGCyt/py4pneeuyswAIVUHtmlCBvMJGDXUhk/wn02ub7TBa
+rFEHh5FJsm67bu0OnNQ0pbeq/E6GkRtLTttZ/JEfTBsi7pursBLp/coBGkImpUG7XKz97Yp2qR7
DW/PXVZM9jccFhAsLvrM9SLF2wB2RVtkDMy7BGr7FoJ5+tVHvwvYIGIBaeNJ8A7VwdqGeZ18HsJg
+Dx6jvpZwHcRCLGM/DqTcpR3JitHkBCPTdLBGC8lH4XaqfI8+nYIFzTamG/MKSsvtL41rqLEc3an
X/3CSpFn67Qzs9wPIo7athUita9oEwYJo3FmPomX+daHna1DA/464mVJe/DyqtmgaTZ98bQpTEAJ
j9GZa7w9eZ65ZS/Deq/GqpO3dXvIYUlhI1DrMv60FbyUEQWBJNfy7YA/HYIO6nhuK1kKxHOAa44L
C2yxbjqUnZc9en7ZMHdVFaQlioHySk8D6Zth9tEWVXLZ7cNWfdK1OLwy+6m5xzEQ08JGMzAlzjp1
TTAxVgMGQwX9dVn+2ipNszn9eZc+wGw/ioqcI7XJ5zUna7igKXzVoGC1bUZrOLN2F3ZVwYB++foD
OUEQDaj3oexV5TKKcLfGdbD5VujicKLGxpkneTs0Ia/8+joAJ7XSz9r2ECmD9NGqdAznMBoEcCen
uF9GivoNWxk9WytxjzmG1OJJcvodvv2EpiMiyItN10vVxMvZGg9yrtxGg41aXIIinL5panhMp6+x
NIlnEdBJ03IY/AA9eKnPEY3UowqdmiYyVgg/UGHTpFz/aBdY7OCNCiRpe/qyb69+cw4gdcgGdTuU
MzcOgoeO6LSRM4TLTg8+0+X9K1uBBf/6xTkecnR+aTWHvtS2o6PFxzbFMmLTqj4OSRUmbXvsN9HI
66JqQ9MKzQ0tL9wkyyCQdGXTn5mizwn7P8OQ6cxWQYsDX4BdTOamaSNtIUco+1FIOli2qd3UQx/u
htZHAKgSrjYRxBHDlqd9VyTWtpKHeKf1Gf4TCXzBGt7QFwSdYQ72pnUmgr29SM05RtGfrMAsbIjW
aDY3O9uSy10XTJULEaA7s3qWLjGbX8yZpAnySt7ncTu4Th12Wwdc267y03OAk4W5NMcoThYnetzj
U5d2ARLn0abwxzMzaWno2USykmowpY6hew/rmXQdVPX7FoA9mxl2247V1OsJoI28OpT1EOPKjf7o
6RWw8NbnUGQN8CloQXIF365w2dQalNYl/At7NTlXAVsoIKHE/3qRNTVOQmMWdgcEOdUvtlerzSbJ
DGR3FanCdgMIEGJMuv4TbRnQoo2SDp/NrlWSbYRAzMaL+m4vKxR8Vr6KAta5c+ZMkPzvxT/b+pO4
6I0aHd+DDR77aNaR1WLmoSjRygyhCcP+TDdx4uF/okbYumu9MEGSvFA+h3BY2DDm0OYMdbTOqILx
ANO70fI9yrtrWn5rvInZgF19wg4OMNe7vvQcxVx3Xj2Mmq7AoU2s/dTUyocMG40DdFf/TJQQ280b
QcxWX39o0zPKtAvHxLUVFfJv4hVOubJGLfwEI7zb6zhF9Zu2NZQzj7RwhDPt2czCOKXQ0qgEszdF
plvHnfXTG/rqs2l6w8bLApR8ZDwLwh6iNjTpqDokgxa5Zm7UG4jqfraCkByduZuFTdieTadJr2ws
K9Hil/Dn9nKEt7Bh12FVxOr3059wacbOobJ9PaYTcleJK8u4nHixOlIlcCL8kIfUr8K1UTs2KuR6
fy/bedZtA864j0alT+fA/gtofHOOqE1GoBBOhhu97jdffbW4ayGgc2oHO30wu8Styuxa68cDXk67
LNe3BYZ6U9juVMv/xQpG0Uja5viPT+y3oSyXaGlTdInXLfml1KPBXcZnGgYLk9ESf/8iJyKS+Imp
5InbIf6HzThiYIPs2CrSJN7PKWvHT7IzOec6dkuZxBymG8paF+O2x6cxkt5cFzpCJSup9L3HCIzj
teTUkraidaf8lJi0P5ReQWySDQ4FFllGdkzp6urM4X9mIvGvwCZ0gl4+emLrQRrJRseWwZrDNqwo
zVWf69W6hRG770jVjuDpcIDGEtya3N7RQKAhTrPvS6l7oOjyswk101+lRQgd19RjvMbTaC2nFVAH
HRHHHRlJvffYNHDDc+INNtJ46Ehmisy3Gl2WTlF+bqTBu++DCdGeIgr9lRoTDs6stYVtaw4nLnI/
l9Cmat1Br6S9laKd0aILsFay6BzIcyHfnWNqSwnHlqqRW9wHMg+R3DA/oKRgrOVOllzMT2W05Hzq
9qU0vC+HsGbhM+kwvoy9oHVj3/iuWaP1UIf9OerE0nKYhcp4An6iVVbnyqkWXmB/ZR0kvXPQ9Unr
qxBl3Fu9RqXtdKDS394IrFkoHHDW1OC0Jq5WqFioMdOi8H3p0Bx762ToKXqRn7ohPX+leAxpBLzr
pufA20gPw0Ez5Ma1UYW4lFVPxbJxnNzToy/M2Dn2Vu+nupfkuHcL6ub7qFL7DRjBdhdoKDadvsTC
jJ0DcCu5zezBC3rgH3V6nQWJtEtUny24nqbpsmPjvZB1L10nZt+f+dBLTyX+/kWQlaRaKxpTgiQX
Gu2qKK0CI7ZSRlQjC8u704+1sK/OEbqoN2ZDLHnPDEuc0OkDXIVG7ssrq3ScKyMdENM6faUFgBwa
Pa8fp0Zb169biNlVJ2x09GibgCfcNlk4HAsKJhg9ptGObueeXsiFXXwJpvJcfrawZkz19bU9w1E8
x6pSVw4H+WDgJ7+Vo2HanX60pZc4W/6e3kOgwHPGDZrhIpSQh26TT1JgHfQmuz59iaW5MFv0mWSE
polJn4vbjONmk+xsRh0v5BbJ/zMfaOEp5phdhGVzM8cOnD1drlZdUd6aQ7CvdGdCbDP4cvo5li4y
K+PkkQxbOOBIhOEo5fmxHnd6YERfDZpqd4Y/noMQKcIx7M2E2ZjlKFRSmtSDgE5xIyqf/MacrlNM
r/NVHirjLsAIDzfHMf/UTmOC/HmaXzhKNF6ECJRgCJ0gJsc5GceTvum/IP2BAg2+yIpyP/jZbvCS
ndc/xhOVoMzHjSSg0EvLrkucIyJzmzpuXdSpkRrcK526nQZrbScqzlrdGuWLrQWDBNflW9KIfVXV
V7Znfzb5GT1xUP/1kcsuspWd+ReRjxRfR1tOcW4sLDG1wlhxkn8yNdLgovDWnlFQSRTVFAw0MUwp
imEdDtNFgVuHFaCT5ONN2T5EAw60pocFKm4AUa4efE+K0b/4GuSUQYxEWYX1J9MpsMq0fqaY72Qx
wDxsTfF1SVY9VCXE3FaDJ+30UX6KzE9S7ovW04U1KgDBun0iyFkCVJOkW6O5Syb8EuWaWlIEmKQp
86M6TR/tvt+lk3oNJX3n6ReJ9yPVlBvH6L/qdfGIDBWWwys5qzZI5PbJL937iXbsKjLjYZVy3GiV
aO0oFWz/fqPXFYriMP9jfV/51SUWJE+0DValVKwnCe8Eb4+A4VY13EbFgNz5WGcYguJxm8a3cfgg
dd5aSa+TJvoY5zpO4PHKUz8iGbXCnGiVF+16VL6GFt7kESZstbkry+yghWRkYWZuAss4gDJceaTn
9hRv/OSpx9F1jG9T2b+F5bgr0bgocswVW3oEpr22q3Q7WDe2rl70SUxyEPJVhh+aIru5XB88bTig
CHUJQn5V+Rdq/ZCjemgmsauiDY6N3Kp3frTZT09uNmU23ZW2tS5Cbx1oD179pJQaXdpjo4YXRX/t
OWCa27TajBEWjGgKN59NNT0anrpSp28Jhhpa8JT239LIY05eB2GTrjFX3qS+iz6fQ6pHkdjsVqNx
0JShWYV6u+rRlV1bGMP37W2FWG7pPdG0XuM6g8Za3rmN1h9MpqwpM1F8c2972CLk3kfkGzM5uvXY
uMjWuUSBnay+l5x2j0fXjak2t1OIX42TX5a2tyZ5N1d5201IFkY7Q843XV0eJOdHzj8Oenep423i
2L8aq14ZPR57qoQrksKkTqAM62u9UGAwU5sLw40UIfCN1nYJzs8PMRKy3aKlnW06I+pn3lc4ZEKI
jF+o1VVnP1Vk6Z09sQvJ7UcFyG6NO7BfZeTwhr/SpZ9TYe/I1rdTQ0O+uCtRvkflZJ9Xhs4hlKJh
gfmAIo+cvnDk9AI3cOpppek3GL3sjClb+8HHxlKkFZYrl5kOcTfPnyhFrqTxG44o13JxizRxY2ec
7cfrwpo2bT+t4Fn9f8LOYzlyJUi2XwQzaCS2ECVYJIuabG5gLXgTCS0S8uvfqVm9zdjs2d3sKiAz
wsPDz2UVE2MN/yGrsmjKz+3Gw6qDaJENN+gv2L/3TbsfSmc6VRpO8cKKM7zqvv4cnOG67vsva7m3
FEc6ntvtye9hAJTxWs4wur6asPoNdfqiDUR0JyT6jsC8gYCWmYHX7qV9a6WDHSSIQ4QZyTvP9/5Y
pGHmIM0zAOvenyosUoP8t2r+k2/1oTWcgyqtowOxIbTqtwDggj2xWY7xC2oLvHM+9tlNSTr9uzcE
KtVigBp6Xao6Ypsj0s57l8mYvP5o8v746t9q/8rJsXZ9JmAdf7jP8Hnwje4lcWPemj17RiDjdesP
gLXioG8Pc/hrnufYFMXnLB+GnQ1BeHzE5M1bFlGW85yG/gmq0AklPynN/uS1X8JSl1WKo1f/qmym
CNbwM+3gyjZ1twjHJsXEirXI7vT2RfrZETyG1oC/1qu5z29D/9AMRmR0D8aSfc8m27yQdVvPBpAQ
xl3bPJi2Gdu1AxGaU26DBUxL3iygZGsZQ4ZIcns4OFSTSo9XYzPTvXsMBZ29+2sl0rmtOGzcn5ui
albdwWj/rWT5dYRRB82HLL9I4geaCHFEeMel3JKswlvF87ApoD16gjbpHGa4WktTRytMmC3/EQMf
g/gNiOyjq+yHNRjIblvut56vBM3+rsubuJqmtKwmXkk7cgYz4Wg49hwVjVNds374bTUlafM83ZNe
uCTWB6PimLDZkwbjk2Fdg+O9x5Vtx3nFG7r6JwkGOQ+z7614q0c/BqsV53I/dD2EMg+BItA/2BbO
bG/GrBYf8brHPnl9DNrJXyWe3/k0F3nOnZYhQvs0m2yVyREn84W90VRQfrP6QEJRfuyrIu4d+1j1
v+3pd10VBwBXcV+OLEHz5FJodqbigHuQNf90qf6WOb28+WZ33o15bRYk45giHD5VOKmJg61ZLqRX
uqyfegUO4YH4q0tAApCIqrbNHjvAc49dmXdJPpt8hCbcDTS5vP4xl9l8tYnnTTK76V5KE1xbNfA/
wDoOlnja1/GCrjbdr8QiOonXZctLncviAdSOdS4NUL/c/mq4K5Gd2mQZ7RzSgF/XJOXKao7dTUmQ
0d6NvjCS9ecPlpWukwiSsCnViR0vZn1sd7n/FaoIzxVbQbyZuAi9yCzUIuLeB6VG5vCH1IG4H/J9
vHbZSgqDVwXtW742v2HqnIrevPdh4wzSqC4DWcR7DJynf9oAGUCaQBmYqZFSyS5hSkIoFHTN9d6t
71uY367Pdk47icReOX9mZMILDEuw4jYnU6vMSO4suI3Ff2ZIKvuQxYHVnvZgvLQjpD8iSw8zzLX3
Qpr3s1enqLp8fK1/j51nSfdGfcmsQlEZSYJ8MN39oJkSPA7rcmXk26Wrx0i42IvXtSeRgXXhe7uc
DqU9FZc2mIfY620RWbutSYVgXa1wzF8sjaRtRcqhWennMiTpkFA0NyI8593bBGCLYlkupfAfKvCp
bEpzwFXh/L7k+acaQvPcWI0R93JKagEeFEM2b5cqX/Zu/iRD9awq/ToJFxKHf3bawDiwzfGlxG1S
3QbcnsBCdYExhqGgjy7f4+BZcgBkwxTz2/EXdsXLAl2o1PrUWu5T0DYgscKTcoykm8zPuW9UvNFF
WezlxhYYlXDfPhntlYnKxZcO5hAPN3Fhoj8TnlCzqm2lvaBusbzIKYuDyvVFjN6lQSUX1dDAMDKr
yOq3bwWRLSE76i7Xbh3lRXY3NqV5MiRJlmp6z/ZQxpXn/WNfO0swFoecU522CPZsSUaZzdWjsB2K
A8nr7t9WwQMX5N6dcsL3yEEOZV6mhQMpPZZaFLinQoJDmQvsax/NhZPnqTdNqj5g4bablwkMSh0b
wqUJGq2Va6t1uoPpL2y+Ofm4vYWObD6rPSR41MrmzT9OG/oJf9otfgKGjXAswrY5VOAon00Bu8UV
RI4mTjcMPXU3o6Foorz6E2ROybJeW/SxL/eq57WdfSdxKkMcirI270VXIVWFRREw43f0A4RKCtNR
2C9as309k+odW/wFMe9L6RyCTCzdaWH29Nuyb1Pdudj0FgGb9RMwaWxiQKp/Z5XVr2JjWcIhLvY9
PI7DCANemKOpDmFulnfloI0YFZAjpMpX5ijKKgOOWTkMF6Ifqi7tySTNE59Pbf7rlkuRH4Xh1kd3
c0R5qMQOrtbRO3Gjlckt6mnCseu8x1RkSVYTvHkteAwnNfOzfhGrcqnTsob1WExQnUQ+TS+LMfI5
Bovf+XcuUw8qGjC/fHWWXwIR8yphRaFLjdqF/ggu3Ri53ss+a89uHXbt3eTYpT7PK7uusbPlfcZR
nXftQcmVuPOgGBudYrf4CSqzfe04frwk3HShDp1ND8c6r1HJaJe4Z5KGDpngxjlb86QpvOBKn0w8
mKKCodConf6+xu0TL55fD1G7yZ2ODWOaRRYuUgSm9974kE1nP4457e+sXeu3nnpyVjaDFbHRMusX
z3OAENR1SAY3CGvmehVTric/s/TJ5Xk+hvRoF08GipqF8L+7OXB3MnusKbzk+DxPjjcU74zyxbUl
NzaV9ba+dHwRK6Ayd332s2YyYr/O2mvb+uHVm3KYfr5ppl04jSeh4SNn3uY8umPQPxCcUyXNus6v
arDyeHF383mRNC6xyU1+qFs1HDe5DXfMwNWl9m1StMwe7UqIwf8h4bd4aRqH3F/63z+rUddpi7jO
/8n2m9i+lZPO7A75MexymFGuxxMGVGQ8BNjOj6DrPU59tT1mnjtAAXH0wRdDd4BvEZKlQYr9yjVA
ICG1f+D1ODbCoOyA2bqRX0HvKouzKIS84YktkRKCOd+1ed+8TuWc3ctmkYei9qvLCKj3TeZjduBp
X1LPLEve9MVs/qO+qZKpHv9s1dRF2aKfVkGSMhepH3vGNF0237kbGsVBoZ8lLUjk56sdVw5xuNYW
YJzv1H8WFJDS2/Pvwlt+70FGb2qGZpIP2YttTz1tbP+LlDAZT/kuSbHV72aZt7EoK1AwPMEHPYcZ
X5GeydZwzdTk5zihh8/C+B/RvPkwiHs7jdnkYegnlXoyrXM7+tAlhmk52fmuEtHb5QEm8kPmeOsl
y6Ys7oUpH9pA5XCmd4f8FvXTZ5xKhZ9/2oNPrt4CHcRT4UyWlVoOfVbX11JZ6l7o7LZp3+3pHNph
MuIoSWoDdMksb1zAgUpcd9vrAr/qXxjU4t0grxGeqyseeQm3RBmjiMsGLo1ugul17YQ6hw2tYbtr
Ae0uEId2dPw0MIvsJWPh/uKCCI2KhU/FgclCKep/Ek1tEtvWZHFRdf2vTNogwDx7PzjdqA52Qzhj
QytYsq8Ut5twE0GlPbk0nrZniMhU3h4F2MbioDOatzmHN6cLuOrsEJLkPGd5FNbeTOA96ZGMvito
W2F2v9qVurO7cXlRrYGNWQqJNgIWLhqlhyyz7D9bh/OOtdhPXTkVc8xifG1ZxjrXdr0f97ZacKGM
Boc9ISTwdOCqaL+P6xuosTZmYFNieKs7EKxFkb8UtdoTaB8q7YBi4hFR07cL2/mrWs2AzfT+WtzO
j6ldOiCv/pz4eUD6atV97QZGXNsjwLDPe/mQ7YN/rMomxGrNh0wb5jw6S1c8gDW0It044M1oka7m
EObgRaANOXKSCfNY0r/56Wj33BtcvAMPMFg3BvM6qnjxl8/Kduu4b+YbTSfkVieSLurtZQdwQ6ff
yPq/qjbfJmd6XiE9xxYAQzVNf80ZFgF1/TPJMv6p2fIdx2dTE3rtqvfcDJGiiVaL/MJ5ryBqvbos
dqajFcyEklfPeuAWrW2nPnpzAJ8gHN9KjsTYqdFU+I9ITl/oSVsHW1VPZI3nZpYa6/x7UbuVuG7G
q8uOE4zV4Y/ZTztZ3+4pzDKHjDW7/bDKrIfXtcMmME3rtMzyR/kTyNc2H66btsyXuWibWEEiQBwQ
Z4W/Pq3JIEjNIZCkQOQFkeveh/ar6SF3oR402iKSZ+3dU2B1HfX+8gEnBn1pLSg1sXBGxbxfrLx4
XFUouMX8ieTq0I+XzAgfKznImPPt7PqdAQZrqZLOtk74xn6k4HsQ9Vzf44bE0xP2/YlQB/vgtpY4
Nk0hgPRwiyhhrUm7KxcGnb5Sh515be7XgrPEMTjvBlv8UyP54vzyT22gHxprrMvT3LcUXYVfiTQY
m/qK6GOXaVeuu4xFtj7PrFGD+vK7Z8fbl380EzYPSDsGdmzJaf4tWUzfbkb18RygM6T91mV7uvqC
nDwY1M/m/zCMm834GXvCyJVTuS/QeLJkX6URsY7cpfShCzHdzXIOhzZMYHdQEbO+HQEiQ3PrLXi0
bN1dJO/Fa2/u2zstIqHlHtlRS9Jox/rndwF7pz34tK5S5VPe/pSe059qKNd42dV+XDcTDbCGUr1t
9tdql1Vi5Sa9c0jxdKmbSuSU8Wb4sXI3vBkUce/u2AyHwlqwSkvjNoqrlufNXgFPFbnMUkYo438a
N28yNhnGtw0wlBctxVJflmGkuwrJVKdQqYvilysJcxFjZ/OPOCO3Se6YUTbj8Rzcska5azF+DJn1
knd1/a7HPnjRY9AerNX2z8MIn3ZtDPvC9qSXQFDnNFrUZjKXRwf+oPoKWcYdRNZGCG7bN4m5uHf2
cA1YZtl85Btrzth8X2kBmrJg2qxG+rlob1wi3Ld5wYgxTx6nh9eerD1zYnN1Ia9Zpv9sSb66NGy2
8EjKnz5Zuumj3OIzv3Vj09HeN3nXBaudBk3BUwhdobh0hhW8726LgUCZCt3QzHT/5Zit+8/fPX8C
Js56PtUN8pdRyjLN+tC8N9D132uXdIhZtdnvwh795jAtdd0yFVVoen2+cmu5nag/LKX6Lu4EKwkJ
r3FexqzNT34cNESvpmz/k1qxd+HaP7OLqIYHmPTGBU/cErDUXcklan1g3VHh7kebeXt4hJ0dQG7y
Ov+kDSeEJ6WCqOVIAhFs8jHHRhNkj3MfVHdWP6t/Pqn6aLeyLS717Mq/ap514hdl+6ts2LBPOniM
Jf6gbH4wFzXfceFYNMTtLeHYcco+VmRKJrNNSh4yweZbacmcHxJuYLS836NygiuRFvIDMF1x1pvS
f3VeWe9yd71/6+wEiQHy4TGTsj3IvF+e+Fj716qwufCq0KG/KOsimddtizQ5xj1wlz07SiNwklxU
RJFUvv+IM99+g4tYfQye6acaM/e9bVjO51p58pvy2aDodUqP9g45Pwd/J/YpqkcYh1VgLxy/oja+
9eDWKcJyd1rZtnkyc4IRPcLJUlVmNz7F/mcJTRbCscvf71mgEs9bhnRWirO9D9fwJPVY/W3UVP3y
QiH4PeSyTwdJRjqV9mTIAdCra9ZxEWhjo9QrC9YzCwrReZV/VFCrpDcadSCq2b5fwx7Y+gwSR9fz
fwrVgguESORoXm6Zy3jEDK5z+SI2DpnZ289G3+SJ9uo+Dtd1QPorPtts4xHKPhdCUVsSEk84B+VL
7gdT2gRrUtOSp8Zkz5GsKljvaMUY0ObDdnPWCDPgH5jFPUHnT81UXowOxNDcwgLay+GwbEo1ybxw
1bQ0JwlUiTDV+FwvxW6i8pf9ezNlRzEZJ6sKUfHm4Dno+xcG3xbr5tB6Jnfncwe+/SenDOOz/tZL
AWudXIHWXu9pJVLdzjPFXffPnbdftmu9thu/lN1TV7du4onyPlvce9OYj0NFjFqw+XdmQV9cqp/A
Kk5iHlCGUI5xk8w7ndUiO5edinq6zLA0EcJP0JGq+y0suyjPSkpau/aRwXkLt6xn8tHMLqzj736+
zK3xUed5gmDDvLaUt+gNdQyz7jsoslSOEIUnZMcV5MtFm/Wd0/Mq7vVxImTDn7cjJ5Q42limUQ8P
TqXoRmtuZedqVCNYh4ainQGOz0u9H7ctx21bgH6b9EUadugdkVbnL88jHv//GNRasJv/l6ngbTD5
/w3Vxartfgr8/BTKviySwHGnT0nGYxosQ/buibp8ZPxJGQ+1bHrpc1ArkZJq+NsW7f463GCOYUBt
eMucdqzoZsY4lrBT3Uh1Ofgqj6r6vlpyw06mcguGg0Wl91BB0nEPYtGYnLfCWAdwcaxgkRijjYhn
cfovK9rNj+Hh3fgoTESfvLExf7pgsM5zVuQdMMqWTikfXQZ33T6v3+3a2q9225QfhEn7glzQFaSq
Bxz07DbTmrI4UhCJ4ngvWe2azxyhvMBGL+ICnfI/JXSbamtdsJgH0rhOeEJZShizXifT6PTfq63r
kirJJDlQFRZ3kWeab32nNzdq9onIPUvM7103ZA9GUDhvo/D2+21Sw7UrzRk7lnBRg9XuGG6MWDxf
ugAoZm0P+QO/xAQDE3016XvTPvfl7Udb7Glfvd85t5erXv/bPHwA0Vr2XRDdUCynoiJGkYo1yx4s
NTo/+zazR2HmenrwUe+uq9U6n2PgypPsaeCpTkL4mQOm0r9GDWa1wT31FQ6y+wy2pn12tOMcQ78b
g3gaYMJ77mZEK8Crb3u2aTNdxz1mtRSPbtk7cHYcZ7zPnIBxFtvy/xGijo5ciTtXtvKnZG2HqRW7
Qk85nOZ37Tnbh7m5H5Ss8myUmF4iGZTl384mdUY54fZi68W5D+qWe6WXAeRXMebpyu7Ed8tkv43y
ocvels33ZGw3g/saVrV4CntV9RxFeuADXkqon+OCXC5Dp+KnzA0X71qOD9W2tWdS951r5jk0luXG
jlPuWYV347oZID5nuh1AYV112DPp3mX2FqSZ66z1SSwmvYGfaWbyefGpQyfkNLZJH4hcSthb2x6O
H5iN9e98G+Er1apzBLL6xMg3MLRXMQl3guawdSZHUMESVbLoUOSnQroQaPBJbfhUzezdX1BADpml
sgfbqRieOgX3vu9tOTidTY9TYsOqdKOs2ZycGaXNpdRW9XCnLctfI2cW+oHlcUGKjF2bEZ7nTSQ8
T+JDAIvkl2ZPy4tUtXUnqcZuZO9xzS5qzNSvoPS9894vGdPktRrioaSMIgE8DO+l0vAp0b9vGRTy
AstovuS9V57tonF0srhau7FRD2I6TTnQTsDJsnoMfDgbRTZ1v715Zz4AUMI4qEYNt2/E2f7ZNAYf
xCB0aRD4N1/fOiS5bu1/SBomaZarUzrAV2vnnWH7+LvGUCgTy5DdM36A4i+hG9mFx04ViX9bwyu1
GzzMW4/KvXcVQmMAQ7PcxF/CPtzfnVKo+7Le9+NARXfyUB6NeC5HAQ14rd60pfYPVyFKB1A5vtYQ
NxwgifHD3hud0yU3jBiblSsMKa9o4LINNPG0KLaXzAxaoR4py04n9K+Q2VST/8Fs1R82y+sPupbW
klSlZbLTNNj7p73k088U7naXeHNJ1TZOw/KfUYj8TOewcyer9osltHGMm407pN7d+U8b9Nunxyvy
qczMuNZ5Nz0YuRt+kvi//gh0fODQk+nH1K/WI6nSAUPZbWfVaurkzyRtTSIpU4LvcSX0NtK6hEe4
ZuF7E1TjaVAmhNBJVxejasXnPqv6urS+96qqueiTgEHxq5hDz4ahauvvxmUSd6u/WbttzFt0NFNe
sRbB7UmXxsBPZRWftxeqS2uWUMfpjDsTVwhU7Cgwt/US1rjPmfvtIxzGzmSAu+3lsS1F9+7VIxwj
zFEAXIfqvVhVgDlk0+ojEzvjmS7LGqhl2w4Z28n72LbD3Yu7/qZ6VjmbEZFpTCMQ266Cdpy7AqPD
0rNJCUzJHIdIW2DNWKep288xk7M8VURskvZa9f77EK72ac+D9kd4IcAmPiuUEr0gsQRbOz75ZV1+
2kBx/oZZgCYlGs6CrsqXX2Mbhn/z3dowMljZ+g6FUD6M29j+2xl7vtgKRldYIf6iy08DiUGiGB6z
rlb39uLTACGqL0FiiaVeksELZ0Z0N/k6g4AWkMK7T01CViffquarbCPaLB885LwfVJtnd6SJNH+C
iSmBZTYmq1JabuQWaG7kJEPXPTY2v2VUWwOD+mwaUtEY+rX2ByhgfEyIOH4IKCrcW+epdBkYcUe4
1wbxmq57ZOO+hHejGGlvHTlhXv1M0ob5m3RP98TOV5vseykY0Q/7oxA9bClZW08NK57xaJj1uay3
BiE0V/e+VZjnvUV88JuSPBg8upfVNexr0czl4zCjXeS6YxmKe7mOUYmMr6rH/20tm1Cp1eMotWz2
4mMc/24b1cVS3qM96iLqhI1CPrV1Ql5ekyp/5GF0bREvZF8nme/5d1Voc6v4dfce+qveDiN2Cygs
wQYKiBWs9prlLo+4P2Qyi3pz9t87uqAswW/DiegPjMEsi5syYlKwf9vq1qB6+YqHArvr0DM5YVC3
hllx7RRbXdXODK+THU1zZ3XOVyO65rHNDBw8VCsbclPgYdHQPAlYH/z2OLSFlexyyNLKYARVA0i6
8t2p346WeDP8So+PzmwqEQm7Cc+QksRX7YUc6W0F7F20M2kJUwYwKq6ywX9ROpSpuVv784jwcN42
EMyRTxGmo2XM6zT09u3MQiqozKzQDSML5p1RaFrex9Z58nXorCa1NmPgRezGl7lfFChLsdxtfsX0
1pLjdp3IKvwYtjrE5jIal7U2t3TusuD3GHIxRJA3rGPPu3kwWW1hvs4na1dCodiTTDdkuFHFZsnD
2hMHyN3Qx8bemXFHL4CBJdC3pdDlMG29Onp4wT6ncnFfh1aMr6HdZLAITfur6bzyYI52d/TXsUxF
yRxeTN73stnopjmqUUJKvIvuipvoxXe3/FFubh+Pk7RO0jdLJxpDQNlRX7lTmxSMbSP+/fC6e5bx
NPh2L/lqRg8Om0uMfeT5rRMibGn7ylNV10nROtN+3wbl/K78Qk9v24yOnbqZuQeIbHXxqw2k8531
tv9mYMi1o9zU0o24d90WyZNQL+5qHvOEyGcroDWZ1rOyGwxnc7jW5PIuevjdBq7RvQZroI45APm/
NXNPRJg2A4vHPUtGRt3k6y2vwuKAn8HEvU7S1Mz3JULFu9HtqzjNLojIaNvIQEBxmNLR01MqrMx9
bXOSsut8nhDtw8V8KEXYHGbBsB/maEfa+L6P1Ezrhkc/rLf8c6aQPmT2bGAoYRU9wBkbb0ww0lH0
a6oD2zmZlaydSPmO998USExA/FYnVTPdY5TmnYtVA9RjK+J3ofBv5U1Tv7SbWt4HzuZjMI72g+P0
gUgn0y2/Kkc1V2ai/Uc2dPsnRKP8vEqrvPOCQZ2rtkRrLxrrZvSz2PXi1rlz137+3fdO9SyL4KPH
7fTJ4VmfkUENFqG5rlqvbb6ntd0fm37ZDlzo2VuvpXlnatVeltEvT+aOYStQYseKM4rwlEFYPLuD
Ld/xMITvFlcgJ8nm8IEO1SFfJ+IjNg+REXFfniUfULpNfd4kPpwWhVJfb8/SVQVCXt3uL57gEMbe
le8O/oQ1+Nkmzopile3PMhX4c9Zt8trUmSxkYN9bLpNZlWnZ28x/g3rAmNdmIEjjXAwadFeX0YYM
yktbHXbP26CFuM0P+rvBbPKTYZrMJTKuyoQ+Sam73bDtu83Np8e+39sTrkjMW/QajRMNgpWOfa7W
tzkUxZU5a3apCdyQUSkt8dKuCy+BN3cJyZr7+w4i+cvIV/Ot6qzwyNRYN7EHzu5FKxJQMnNy7ltj
6O8mw5oZmPo6XrrRvRMGUivneIZ5jUvjHC6DfmbKACGp2iE5jwO3X74YsVYIYTNSFnHxbP2s64Zs
z3S5frBcGJ6otGtazRk3KaeDvu9qHeJj2cLu0Vur6qAydycycxqAkmjyonItuuvAxMiMQJ/5FyGc
BTNl2xkPo2HlL7523IuzMAiuGOpdvCq3ryhgVRJynLaDmM8C7tWr8tTt3MzRliLSxZcnuc/mkXQf
zBcuPdC5DvLuJ19cDvZuK/4ZdVd+cpd3MubhIYfTcp2TvdCcLLYUd6KQ64eeSLReQju/FPVSvKxY
JkOGjGXBMhGGjjI2kYhBRRMAwVQdby2joObXogxxMlh0pIrGRBDto792KHhNZyLizobFRNgOvx3Q
kVDY9y7R8zqemmy9Yd+WvjUjfzS34zBn6g1mc3+YvMH5GHyjOiIMbClrlPsJcan/zVpfTZWbd2S6
8YAydtb1MPPX98GVa3e+Z8Ie/uml4ZxCvEzGHYP5dTiOaDL/8iCfsfSUrrwLqrW8L8CtnMU6qb9h
oIw/oSy2lClYG8OgZ5hF5dUQeY5y9LB0pY2LZAhPgcOaBxih7FXYefveU/Jxs+Bzw4rWsQNmYFVx
xr1IuL/UyeVp+eakt/6tRuf8Kwq6730u3RghSQYQT9rs4JLc84YXoLlmbc6afDYwqI2JwrPiRhtB
it5QnvlXB4CtgXnHwyBw3IkhkoLddGEz1eSZ0ueVJG+GNhjshBQ9BmM044XhVri+95ZRPvVIUYkq
/f6BuTrx4kzoDuwJWncTPeclkD7v4uiG34G96i6p/FqFkd/nmDin4mZBH0erqZKWOx+GdWdhkFPO
8jgsdi4Pwu7a+7ncifSqZc07NFhzNDdrnubU4S85KzmHzq/lUzY2+6WionwYJrHc9yaN3+KG6kvt
1Ra3pcO6nGMXQEMnFuzy3Iorw8vSMCdKAC/CxqizQ2WGj3h0SIBD/l02Hs3GJ/JhKJnDslIrSyyg
pj3irQjCinEKiVdHs/SN89xLzLb+QndKltKdLIouKSy1vtQhVrJ8xRUlM8R5p1nEyS/V+rAFC/5z
AAzq2PRzeJnGPEf39wP+4DrkF2Bz9MJ+lh23NvOejEltGHsdfDq0fxXI39J8ljqz7nrDIQKtXNVt
pmxfPa8Y/kHqnusHdxb2Ndx8TZSVM/gf5VTrX65l2X+WoRgPiwqbC6c3HmXXWjod5TNj1QPx87uK
B47Uv/U2shjkeH1xKbfVO/aD6s+ly625OqP9Cyp7p8ksx9LzJKjthoOH0f5n3sb50ZpUc0bY5w2q
Qg/qFvg28QIHF155s4bNCRbKnqiinl/oS3COeKVc05IlhAPd5oKvew/uCH8w0gxo150b1Muvbjfk
M9WOPuxFaCR6qdyHXQ/5FzREN48HKxxSwMYld2wO+tHLiJ4aG/UzlNpmJ9jx3Ec3rKspJqTMvRB/
1366ztycHM10UFq1jQmO1ZWoLTybudHePVmL32ypGgb7sbEWLs3ANu7nPCCFzDens6bqWhBwQn0l
wW2/srNhJdBS1nfF0l8Yo7uH90y0pojD103LoIUob3ZGwDZnW15bY5dTqggnCCMNP5VJyYrdhvlX
i1t/NfXMKjWD7hi4bYPHzmk/OQPN64K2dh7ZU3ryqCB+FRYQnOH/UXdlu20jS/RXjLwTw7VJAhMD
V6IkR/K+JJO8EIzMkM3m2tz59fdQiyM5tDJz7TGuAL/IoppdvVX1qVNVICHfGGYlTdTA1u8KToXa
kjIDfpFCJA9mEgB+9SLCFknGaqRhoMgMWyRaDPyRK+A3pOKEdZ12Aw2j3ebBikASeu0XFZ6G0upw
0RuD0hj0Nr0nTUsGoLtWIuWMCU28CLkY3dCSKiB5gVkWgPm1CFFEeqzhkOydLDhEOlRTBvEkvIX7
ij56cYSMPxntlgw8cNC8m067A0Jug2xdtRM7rqWRn7XdEtZk70Ew6wm8E+pEBRBrUVGwLZ0khhVV
eTpDpTh1XvnwtcLFK49ruOMncQairchzmY3aQukuGaIsPgs4B/1xWybBjCpNNRU4L68QdNtco0BM
N+FBk9QjI0thdzEgxcSvjIkgwpeGrpR0xvQa2XBZFF5ygXg45A1226C0BxInEjX4XBgNkHS/AJAP
f3phCTZpYZMZ9J5GUX2JLLo5UKsKhNNYxc0avmaARLHXTfyGRcZZkAC2Q/xDyO5NTyiXMkKyzu3O
S31LrLFiLwDk27A6o1ofF6kCELFmanmV2bC6xxH0BvavTqeFBHy/bnJEGCCXboSq3mZpLARF1lUr
TVQJznMVh1nFjfBaKeHqLTSJPPjMA4UU+QLKEQcBB1GoRT1V7Fg4i8SiPkPUHVhvJZC+8wCAqDCu
E7P5XDMRLrQwQT4YlGDWLoH+2ncwiaTbUEbwC8qzwQZC8iVp4lEPwYYxy0GiTAll3wBB+livPIA7
riaBORNl6GkL7IBQAihUZ+NU4+0MsGAlLFA7xdQncUj0703vTQO1zPskl1y5IXXamleFIIiWVCGY
9l6piGBOfYmK4LApslKcwzXTAf2TFJl4dxVCaBxKu2aGuzWu43KjmuZF2YhGAdgvD79IAlGbEdzz
ifeAmhMktSomaMB5mV1dgHkN7FAV+pz42Jo2QPWxT2UY0CaSnzXwECzSKuzv75qG8B0ZtAuBa/4Y
YQxEm4ieaFfnRLTb6MzjUJ64wpiybnufVBt8EwFcfwRjihriG0F0odiOLDMCBBZI3kWmga50Kyk0
ebAzIB6Wzn0ztoIWBKexnwRAH83Szx6jIC9FK/Z5yzFAABzmWQNfz0hphbacgJSh4HFe+8iz7JNW
GDM/QjUdxexqOpKRleoBiCCtx5kOi3xGxCau5/CegGri1TVciEmUIlBMBvsfqrh6BJVe1b/GATzb
I99MBTD5I6oFM4VwH/kNpSrtPlVVLd1RWGLiFLVkWI0QiiTsgHZw6GPul6pFOy5fdV5O/BHAWBoD
I6vkW1RiJ46swTKA+6+lVyqRMPFda6IsUBwjmoUGU55j0ebwzX0Gz4NZCuBPS6/Ldi7bNu42cGFN
DVTdUcagpgBNb9RcQ+B1ECDSSQ3l5CxSBXuiwxZDCAEJcUEE/x18gI6xac477xau7SAbcSy0OQh2
3qyBVxzoQRtOS0nrPLBHm+Iy0/2cnAFm8cBsBxV3EqlV9jXX28IFBJtP5dxWUQ0JoGPlwReEJFCM
Aj6S2YLJctCOiAdqbCponcVLLwQJmgBMuwxp0/zI1N7rWnq1iE0a08sugRVExQ5Zc3LZ82c43VDP
FRXpZqjErn7z6wCxU3Bdfot9hpTfChKQXQR2Wn5D8hB2pWB73vpGkAMSNDK3YyBUJCXtpqC+UETQ
BsJXHIKpP0YpqHoCMjub+9yocR2Dw+abGiAXQ1cXqSt3HjwKEoWDHTwJ5N2DqUQC+VzNhNZVgP1o
Y4U36QOYm339qQYBFKA433IV0K7uxcYcQE61hDaogZwqHOcKJonNK4FkTmUyf8FIAUJOHZFEHqm+
VP+FEs+qD02IqiV9njGQM3gLgK9EsL2b4g7YydpIU0GL5yMfBfSAQEnpArCCOQeZpoymiHYW74q4
xGFlG2llaTbNPYAVPpnUnZ1OwPbRgRqT7jZHNe/zFvkjl5qte+hkhDrYdSUUxiijcj6Pi0ZBiBFP
AcXYcKvFQrnwcQP9IcPsmgD87VVhC7C88AyjHKtGmCyFissOCRJ/ngpJ7KAaOlsigWx+llUNUrLY
NhGsMuzjllaRl3/s1T7KT//E52WSthzUzeLZx9P7JMLfn/1vnp7Z/8Xpv1CMftNFyymc3ntatDel
2xeXz+HlXPfQcxOcjOHj6mvq5v/kgVX/Bxs4cVdv+/T48YNE9A97D963qbt+9/qh/vOp8xjBjU9z
WEPLYjVKO1+uPm/fs/n5RrJf+773rq1U23+ewcR0+NLHHa8fjU03L53I/fhh4T46/oe9nit9Da+f
Hfn4Ya+bO+G3h9q9cEJnuURKlHVD/ZjI8LPCO/7ali9dJEE5uXOj7zR04m17qxfIhol45de+4M75
vj8ksqH2ubJe3y53aodtG1r1GEQVhIi/tuVrN3Zib9tO3zDASPIGs3iNhbPXYV0zVaPPbfnaLoNg
nXB3207f5VXTfZWX1zZ97nwv9xeGJMoSTB5QMF7b9rXjPxvpTdtvMCQYbEQYbfvYD8mmbcSuv7bf
Cxd7pRgclTcY8XuXu7HnOXG57enP3pO32JF9772ED7T+Bot86j5imYcnkILTIuHtSfLjZFHiADs5
L6O0HHrtW2zaEt6FwGmdk186sCsnfMoEm1mVESuKskJE6pMnHl4OQ1ridE+dTHpFsK/3fvvAk+a8
djDbxUATv39iq5EGmtjI1C8cATXekWBONAyk1fhj+5vVC58pr4FJ6jXlM5WFyXpqZefN27Z21ur6
yc347Tz6fKg2NtBLA7Ht8kALA2Ka5m4HB8S83q6UAxO/28TOa3dlHFxJGJh3EvfnIfw0GQOy7h/e
A5P5N+YStlc/4e8r1/qd64UxINe+4jgiuaB8Ds3XvtI6Irmg9g7J9VxhHo9kvcI9JNmvyvqIZIO6
PyTb3TND4Ygk2z3AB86PL7jstI5/gv2Wu6wsYOEO2ihHITFZXTEPTeTetfQ4ZPqNAugvxG1On27E
a6GWSRkXPTbh0QR32acheUGFy1Jf1QpPvZNu21zZn7o1sDAvsOXYM6leAgxekKoHS95TqO0gvqis
/zMwT7CYYzcufj9HYNj3qRLfcZLWsMehSQJm4g6AJsewsTbgyyHp9gCbo5BpDfsclmkPLDoGqX4u
/Bc31v4FJsWt3l3vqHc6zzaw2KGBv6a7WNoxjPsTJndQrF0k72ik6uHAQ1KtUMT9RfX/rXvWd3AJ
XigTOfhQqUX9nyEOuG6cEHD+zgi9oF+f4ynvtNl+4g2KgtTwKNMN5OrQbH5JT16AOv65rFtQ5d1l
3UHpDso6YM+/IPy/tqJ/NzbA8/pHlqHr8NP/AgAA//8=</cx:binary>
              </cx:geoCache>
            </cx:geography>
          </cx:layoutPr>
        </cx:series>
      </cx:plotAreaRegion>
    </cx:plotArea>
    <cx:legend pos="r" align="min"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7" Type="http://schemas.openxmlformats.org/officeDocument/2006/relationships/chart" Target="../charts/chart6.xml"/><Relationship Id="rId2" Type="http://schemas.microsoft.com/office/2014/relationships/chartEx" Target="../charts/chartEx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11</xdr:col>
      <xdr:colOff>253999</xdr:colOff>
      <xdr:row>1</xdr:row>
      <xdr:rowOff>51183</xdr:rowOff>
    </xdr:from>
    <xdr:to>
      <xdr:col>16</xdr:col>
      <xdr:colOff>719984</xdr:colOff>
      <xdr:row>14</xdr:row>
      <xdr:rowOff>187541</xdr:rowOff>
    </xdr:to>
    <mc:AlternateContent xmlns:mc="http://schemas.openxmlformats.org/markup-compatibility/2006">
      <mc:Choice xmlns:cx6="http://schemas.microsoft.com/office/drawing/2016/5/12/chartex" Requires="cx6">
        <xdr:graphicFrame macro="">
          <xdr:nvGraphicFramePr>
            <xdr:cNvPr id="4" name="Chart 3">
              <a:extLst>
                <a:ext uri="{FF2B5EF4-FFF2-40B4-BE49-F238E27FC236}">
                  <a16:creationId xmlns:a16="http://schemas.microsoft.com/office/drawing/2014/main" id="{B7457498-EEE5-0737-A059-13DC2117A60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0312399" y="254383"/>
              <a:ext cx="4593485" cy="277795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23</xdr:col>
      <xdr:colOff>546100</xdr:colOff>
      <xdr:row>18</xdr:row>
      <xdr:rowOff>76200</xdr:rowOff>
    </xdr:from>
    <xdr:to>
      <xdr:col>25</xdr:col>
      <xdr:colOff>777226</xdr:colOff>
      <xdr:row>30</xdr:row>
      <xdr:rowOff>180972</xdr:rowOff>
    </xdr:to>
    <mc:AlternateContent xmlns:mc="http://schemas.openxmlformats.org/markup-compatibility/2006" xmlns:a14="http://schemas.microsoft.com/office/drawing/2010/main">
      <mc:Choice Requires="a14">
        <xdr:graphicFrame macro="">
          <xdr:nvGraphicFramePr>
            <xdr:cNvPr id="9" name="Year">
              <a:extLst>
                <a:ext uri="{FF2B5EF4-FFF2-40B4-BE49-F238E27FC236}">
                  <a16:creationId xmlns:a16="http://schemas.microsoft.com/office/drawing/2014/main" id="{B26C17B8-1FDB-9432-CE20-A4482C723A51}"/>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9075400" y="3797300"/>
              <a:ext cx="1756834" cy="26066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22</xdr:col>
      <xdr:colOff>411627</xdr:colOff>
      <xdr:row>50</xdr:row>
      <xdr:rowOff>113219</xdr:rowOff>
    </xdr:from>
    <xdr:to>
      <xdr:col>29</xdr:col>
      <xdr:colOff>655484</xdr:colOff>
      <xdr:row>67</xdr:row>
      <xdr:rowOff>86323</xdr:rowOff>
    </xdr:to>
    <xdr:graphicFrame macro="">
      <xdr:nvGraphicFramePr>
        <xdr:cNvPr id="3" name="Chart 2">
          <a:extLst>
            <a:ext uri="{FF2B5EF4-FFF2-40B4-BE49-F238E27FC236}">
              <a16:creationId xmlns:a16="http://schemas.microsoft.com/office/drawing/2014/main" id="{D4CFEF7B-D9CC-904A-B519-AF9D3E05D6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19</xdr:col>
      <xdr:colOff>677334</xdr:colOff>
      <xdr:row>52</xdr:row>
      <xdr:rowOff>76200</xdr:rowOff>
    </xdr:from>
    <xdr:to>
      <xdr:col>22</xdr:col>
      <xdr:colOff>16934</xdr:colOff>
      <xdr:row>66</xdr:row>
      <xdr:rowOff>15870</xdr:rowOff>
    </xdr:to>
    <mc:AlternateContent xmlns:mc="http://schemas.openxmlformats.org/markup-compatibility/2006" xmlns:a14="http://schemas.microsoft.com/office/drawing/2010/main">
      <mc:Choice Requires="a14">
        <xdr:graphicFrame macro="">
          <xdr:nvGraphicFramePr>
            <xdr:cNvPr id="4" name="Year 1">
              <a:extLst>
                <a:ext uri="{FF2B5EF4-FFF2-40B4-BE49-F238E27FC236}">
                  <a16:creationId xmlns:a16="http://schemas.microsoft.com/office/drawing/2014/main" id="{7D9FB6B2-BAE2-5043-A707-1A11344DB007}"/>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6189477" y="11052629"/>
              <a:ext cx="1788886" cy="29030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588433</xdr:colOff>
      <xdr:row>48</xdr:row>
      <xdr:rowOff>61951</xdr:rowOff>
    </xdr:from>
    <xdr:to>
      <xdr:col>42</xdr:col>
      <xdr:colOff>503767</xdr:colOff>
      <xdr:row>86</xdr:row>
      <xdr:rowOff>127000</xdr:rowOff>
    </xdr:to>
    <xdr:sp macro="" textlink="">
      <xdr:nvSpPr>
        <xdr:cNvPr id="7" name="Rounded Rectangle 6">
          <a:extLst>
            <a:ext uri="{FF2B5EF4-FFF2-40B4-BE49-F238E27FC236}">
              <a16:creationId xmlns:a16="http://schemas.microsoft.com/office/drawing/2014/main" id="{B8ACAA13-42CC-7795-CC72-A15E360C666C}"/>
            </a:ext>
          </a:extLst>
        </xdr:cNvPr>
        <xdr:cNvSpPr/>
      </xdr:nvSpPr>
      <xdr:spPr>
        <a:xfrm>
          <a:off x="15642579" y="10407805"/>
          <a:ext cx="20235334" cy="8304561"/>
        </a:xfrm>
        <a:prstGeom prst="roundRect">
          <a:avLst/>
        </a:prstGeom>
        <a:noFill/>
        <a:ln w="57150">
          <a:solidFill>
            <a:schemeClr val="accent1">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149686</xdr:colOff>
      <xdr:row>47</xdr:row>
      <xdr:rowOff>102497</xdr:rowOff>
    </xdr:from>
    <xdr:to>
      <xdr:col>23</xdr:col>
      <xdr:colOff>403936</xdr:colOff>
      <xdr:row>49</xdr:row>
      <xdr:rowOff>100541</xdr:rowOff>
    </xdr:to>
    <xdr:sp macro="" textlink="">
      <xdr:nvSpPr>
        <xdr:cNvPr id="8" name="TextBox 7">
          <a:extLst>
            <a:ext uri="{FF2B5EF4-FFF2-40B4-BE49-F238E27FC236}">
              <a16:creationId xmlns:a16="http://schemas.microsoft.com/office/drawing/2014/main" id="{97B0ED1E-80F5-6E98-6C75-E25565640C17}"/>
            </a:ext>
          </a:extLst>
        </xdr:cNvPr>
        <xdr:cNvSpPr txBox="1"/>
      </xdr:nvSpPr>
      <xdr:spPr>
        <a:xfrm>
          <a:off x="16876515" y="10231521"/>
          <a:ext cx="3011080" cy="43170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000">
              <a:solidFill>
                <a:schemeClr val="accent1"/>
              </a:solidFill>
              <a:latin typeface="Aharoni" panose="02010803020104030203" pitchFamily="2" charset="-79"/>
              <a:cs typeface="Aharoni" panose="02010803020104030203" pitchFamily="2" charset="-79"/>
            </a:rPr>
            <a:t>Job Market Analysis</a:t>
          </a:r>
        </a:p>
      </xdr:txBody>
    </xdr:sp>
    <xdr:clientData/>
  </xdr:twoCellAnchor>
  <xdr:twoCellAnchor>
    <xdr:from>
      <xdr:col>32</xdr:col>
      <xdr:colOff>142566</xdr:colOff>
      <xdr:row>68</xdr:row>
      <xdr:rowOff>117168</xdr:rowOff>
    </xdr:from>
    <xdr:to>
      <xdr:col>40</xdr:col>
      <xdr:colOff>778386</xdr:colOff>
      <xdr:row>85</xdr:row>
      <xdr:rowOff>113393</xdr:rowOff>
    </xdr:to>
    <mc:AlternateContent xmlns:mc="http://schemas.openxmlformats.org/markup-compatibility/2006">
      <mc:Choice xmlns:cx6="http://schemas.microsoft.com/office/drawing/2016/5/12/chartex" Requires="cx6">
        <xdr:graphicFrame macro="">
          <xdr:nvGraphicFramePr>
            <xdr:cNvPr id="10" name="Chart 9">
              <a:extLst>
                <a:ext uri="{FF2B5EF4-FFF2-40B4-BE49-F238E27FC236}">
                  <a16:creationId xmlns:a16="http://schemas.microsoft.com/office/drawing/2014/main" id="{76F8E679-6D28-E94B-B955-65EBDF84B9D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6596666" y="14328468"/>
              <a:ext cx="7938320" cy="34506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28</xdr:col>
      <xdr:colOff>355600</xdr:colOff>
      <xdr:row>93</xdr:row>
      <xdr:rowOff>25400</xdr:rowOff>
    </xdr:from>
    <xdr:to>
      <xdr:col>33</xdr:col>
      <xdr:colOff>755699</xdr:colOff>
      <xdr:row>109</xdr:row>
      <xdr:rowOff>106326</xdr:rowOff>
    </xdr:to>
    <xdr:graphicFrame macro="">
      <xdr:nvGraphicFramePr>
        <xdr:cNvPr id="11" name="Chart 10">
          <a:extLst>
            <a:ext uri="{FF2B5EF4-FFF2-40B4-BE49-F238E27FC236}">
              <a16:creationId xmlns:a16="http://schemas.microsoft.com/office/drawing/2014/main" id="{24EEBB61-2A5F-4A42-9DFC-2EAEA027A8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649927</xdr:colOff>
      <xdr:row>89</xdr:row>
      <xdr:rowOff>42015</xdr:rowOff>
    </xdr:from>
    <xdr:to>
      <xdr:col>42</xdr:col>
      <xdr:colOff>565261</xdr:colOff>
      <xdr:row>113</xdr:row>
      <xdr:rowOff>139984</xdr:rowOff>
    </xdr:to>
    <xdr:sp macro="" textlink="">
      <xdr:nvSpPr>
        <xdr:cNvPr id="12" name="Rounded Rectangle 11">
          <a:extLst>
            <a:ext uri="{FF2B5EF4-FFF2-40B4-BE49-F238E27FC236}">
              <a16:creationId xmlns:a16="http://schemas.microsoft.com/office/drawing/2014/main" id="{D1963CE7-51AA-A54C-B517-27523858399B}"/>
            </a:ext>
          </a:extLst>
        </xdr:cNvPr>
        <xdr:cNvSpPr/>
      </xdr:nvSpPr>
      <xdr:spPr>
        <a:xfrm>
          <a:off x="15280327" y="17720415"/>
          <a:ext cx="19422534" cy="4974769"/>
        </a:xfrm>
        <a:prstGeom prst="roundRect">
          <a:avLst/>
        </a:prstGeom>
        <a:noFill/>
        <a:ln w="57150">
          <a:solidFill>
            <a:schemeClr val="accent1">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812209</xdr:colOff>
      <xdr:row>88</xdr:row>
      <xdr:rowOff>88604</xdr:rowOff>
    </xdr:from>
    <xdr:to>
      <xdr:col>24</xdr:col>
      <xdr:colOff>457791</xdr:colOff>
      <xdr:row>90</xdr:row>
      <xdr:rowOff>86648</xdr:rowOff>
    </xdr:to>
    <xdr:sp macro="" textlink="">
      <xdr:nvSpPr>
        <xdr:cNvPr id="15" name="TextBox 14">
          <a:extLst>
            <a:ext uri="{FF2B5EF4-FFF2-40B4-BE49-F238E27FC236}">
              <a16:creationId xmlns:a16="http://schemas.microsoft.com/office/drawing/2014/main" id="{15543FBC-AFD8-B64B-9165-055A21F17933}"/>
            </a:ext>
          </a:extLst>
        </xdr:cNvPr>
        <xdr:cNvSpPr txBox="1"/>
      </xdr:nvSpPr>
      <xdr:spPr>
        <a:xfrm>
          <a:off x="16255409" y="17563804"/>
          <a:ext cx="3709582" cy="40444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000" baseline="0">
              <a:solidFill>
                <a:schemeClr val="accent1"/>
              </a:solidFill>
              <a:latin typeface="Aharoni" panose="02010803020104030203" pitchFamily="2" charset="-79"/>
              <a:cs typeface="Aharoni" panose="02010803020104030203" pitchFamily="2" charset="-79"/>
            </a:rPr>
            <a:t>Worker Demographic</a:t>
          </a:r>
          <a:endParaRPr lang="en-US" sz="2000">
            <a:solidFill>
              <a:schemeClr val="accent1"/>
            </a:solidFill>
            <a:latin typeface="Aharoni" panose="02010803020104030203" pitchFamily="2" charset="-79"/>
            <a:cs typeface="Aharoni" panose="02010803020104030203" pitchFamily="2" charset="-79"/>
          </a:endParaRPr>
        </a:p>
      </xdr:txBody>
    </xdr:sp>
    <xdr:clientData/>
  </xdr:twoCellAnchor>
  <xdr:twoCellAnchor>
    <xdr:from>
      <xdr:col>34</xdr:col>
      <xdr:colOff>431800</xdr:colOff>
      <xdr:row>92</xdr:row>
      <xdr:rowOff>177800</xdr:rowOff>
    </xdr:from>
    <xdr:to>
      <xdr:col>40</xdr:col>
      <xdr:colOff>787400</xdr:colOff>
      <xdr:row>110</xdr:row>
      <xdr:rowOff>76200</xdr:rowOff>
    </xdr:to>
    <xdr:graphicFrame macro="">
      <xdr:nvGraphicFramePr>
        <xdr:cNvPr id="16" name="Chart 15">
          <a:extLst>
            <a:ext uri="{FF2B5EF4-FFF2-40B4-BE49-F238E27FC236}">
              <a16:creationId xmlns:a16="http://schemas.microsoft.com/office/drawing/2014/main" id="{DCE20B6D-19A7-874E-B3C5-3553371B75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762000</xdr:colOff>
      <xdr:row>7</xdr:row>
      <xdr:rowOff>101600</xdr:rowOff>
    </xdr:from>
    <xdr:to>
      <xdr:col>43</xdr:col>
      <xdr:colOff>406400</xdr:colOff>
      <xdr:row>117</xdr:row>
      <xdr:rowOff>50800</xdr:rowOff>
    </xdr:to>
    <xdr:sp macro="" textlink="">
      <xdr:nvSpPr>
        <xdr:cNvPr id="17" name="Rectangle 16">
          <a:extLst>
            <a:ext uri="{FF2B5EF4-FFF2-40B4-BE49-F238E27FC236}">
              <a16:creationId xmlns:a16="http://schemas.microsoft.com/office/drawing/2014/main" id="{FA76193C-4AF8-E491-7A20-EDDAA6BA639C}"/>
            </a:ext>
          </a:extLst>
        </xdr:cNvPr>
        <xdr:cNvSpPr/>
      </xdr:nvSpPr>
      <xdr:spPr>
        <a:xfrm>
          <a:off x="14579600" y="1524000"/>
          <a:ext cx="21031200" cy="22301200"/>
        </a:xfrm>
        <a:prstGeom prst="rect">
          <a:avLst/>
        </a:prstGeom>
        <a:noFill/>
        <a:ln w="76200">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300074</xdr:colOff>
      <xdr:row>23</xdr:row>
      <xdr:rowOff>457200</xdr:rowOff>
    </xdr:from>
    <xdr:to>
      <xdr:col>25</xdr:col>
      <xdr:colOff>300075</xdr:colOff>
      <xdr:row>42</xdr:row>
      <xdr:rowOff>178246</xdr:rowOff>
    </xdr:to>
    <xdr:sp macro="" textlink="">
      <xdr:nvSpPr>
        <xdr:cNvPr id="19" name="TextBox 18">
          <a:extLst>
            <a:ext uri="{FF2B5EF4-FFF2-40B4-BE49-F238E27FC236}">
              <a16:creationId xmlns:a16="http://schemas.microsoft.com/office/drawing/2014/main" id="{5B6AF999-A768-C0ED-6813-9EA0AD2F6D7C}"/>
            </a:ext>
          </a:extLst>
        </xdr:cNvPr>
        <xdr:cNvSpPr txBox="1"/>
      </xdr:nvSpPr>
      <xdr:spPr>
        <a:xfrm>
          <a:off x="15963407" y="5069305"/>
          <a:ext cx="5191405" cy="2728941"/>
        </a:xfrm>
        <a:prstGeom prst="rect">
          <a:avLst/>
        </a:prstGeom>
        <a:solidFill>
          <a:schemeClr val="lt1"/>
        </a:solidFill>
        <a:ln w="3810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sz="2800">
            <a:latin typeface="Aharoni" panose="02010803020104030203" pitchFamily="2" charset="-79"/>
            <a:cs typeface="Aharoni" panose="02010803020104030203" pitchFamily="2" charset="-79"/>
          </a:endParaRPr>
        </a:p>
        <a:p>
          <a:pPr algn="ctr"/>
          <a:endParaRPr lang="en-US" sz="2800">
            <a:latin typeface="Aharoni" panose="02010803020104030203" pitchFamily="2" charset="-79"/>
            <a:cs typeface="Aharoni" panose="02010803020104030203" pitchFamily="2" charset="-79"/>
          </a:endParaRPr>
        </a:p>
        <a:p>
          <a:pPr algn="ctr"/>
          <a:r>
            <a:rPr lang="en-US" sz="2800">
              <a:solidFill>
                <a:schemeClr val="accent1"/>
              </a:solidFill>
              <a:latin typeface="Aharoni" panose="02010803020104030203" pitchFamily="2" charset="-79"/>
              <a:cs typeface="Aharoni" panose="02010803020104030203" pitchFamily="2" charset="-79"/>
            </a:rPr>
            <a:t>Most Studets spends</a:t>
          </a:r>
        </a:p>
        <a:p>
          <a:pPr algn="ctr"/>
          <a:endParaRPr lang="en-US" sz="2800">
            <a:latin typeface="Aharoni" panose="02010803020104030203" pitchFamily="2" charset="-79"/>
            <a:cs typeface="Aharoni" panose="02010803020104030203" pitchFamily="2" charset="-79"/>
          </a:endParaRPr>
        </a:p>
        <a:p>
          <a:pPr algn="ctr"/>
          <a:r>
            <a:rPr lang="en-US" sz="4000">
              <a:solidFill>
                <a:schemeClr val="accent2">
                  <a:lumMod val="75000"/>
                </a:schemeClr>
              </a:solidFill>
              <a:latin typeface="Baloo Da" panose="03080902040302020200" pitchFamily="66" charset="77"/>
              <a:cs typeface="Baloo Da" panose="03080902040302020200" pitchFamily="66" charset="77"/>
            </a:rPr>
            <a:t>3-5</a:t>
          </a:r>
          <a:r>
            <a:rPr lang="en-US" sz="4000">
              <a:solidFill>
                <a:schemeClr val="accent2">
                  <a:lumMod val="75000"/>
                </a:schemeClr>
              </a:solidFill>
              <a:latin typeface="Aharoni" panose="02010803020104030203" pitchFamily="2" charset="-79"/>
              <a:cs typeface="Aharoni" panose="02010803020104030203" pitchFamily="2" charset="-79"/>
            </a:rPr>
            <a:t> Months</a:t>
          </a:r>
          <a:r>
            <a:rPr lang="en-US" sz="4000" baseline="0">
              <a:solidFill>
                <a:schemeClr val="accent2">
                  <a:lumMod val="75000"/>
                </a:schemeClr>
              </a:solidFill>
              <a:latin typeface="Aharoni" panose="02010803020104030203" pitchFamily="2" charset="-79"/>
              <a:cs typeface="Aharoni" panose="02010803020104030203" pitchFamily="2" charset="-79"/>
            </a:rPr>
            <a:t> </a:t>
          </a:r>
        </a:p>
        <a:p>
          <a:pPr algn="ctr"/>
          <a:endParaRPr lang="en-US" sz="2800" baseline="0">
            <a:latin typeface="Aharoni" panose="02010803020104030203" pitchFamily="2" charset="-79"/>
            <a:cs typeface="Aharoni" panose="02010803020104030203" pitchFamily="2" charset="-79"/>
          </a:endParaRPr>
        </a:p>
        <a:p>
          <a:pPr algn="ctr"/>
          <a:r>
            <a:rPr lang="en-US" sz="2800" baseline="0">
              <a:solidFill>
                <a:schemeClr val="accent1">
                  <a:lumMod val="75000"/>
                </a:schemeClr>
              </a:solidFill>
              <a:latin typeface="Aharoni" panose="02010803020104030203" pitchFamily="2" charset="-79"/>
              <a:cs typeface="Aharoni" panose="02010803020104030203" pitchFamily="2" charset="-79"/>
            </a:rPr>
            <a:t>before getting a role</a:t>
          </a:r>
          <a:endParaRPr lang="en-US" sz="2800">
            <a:solidFill>
              <a:schemeClr val="accent1">
                <a:lumMod val="75000"/>
              </a:schemeClr>
            </a:solidFill>
            <a:latin typeface="Aharoni" panose="02010803020104030203" pitchFamily="2" charset="-79"/>
            <a:cs typeface="Aharoni" panose="02010803020104030203" pitchFamily="2" charset="-79"/>
          </a:endParaRPr>
        </a:p>
        <a:p>
          <a:pPr algn="ctr"/>
          <a:endParaRPr lang="en-US" sz="2800">
            <a:latin typeface="Aharoni" panose="02010803020104030203" pitchFamily="2" charset="-79"/>
            <a:cs typeface="Aharoni" panose="02010803020104030203" pitchFamily="2" charset="-79"/>
          </a:endParaRPr>
        </a:p>
      </xdr:txBody>
    </xdr:sp>
    <xdr:clientData/>
  </xdr:twoCellAnchor>
  <xdr:twoCellAnchor>
    <xdr:from>
      <xdr:col>26</xdr:col>
      <xdr:colOff>298823</xdr:colOff>
      <xdr:row>23</xdr:row>
      <xdr:rowOff>522941</xdr:rowOff>
    </xdr:from>
    <xdr:to>
      <xdr:col>33</xdr:col>
      <xdr:colOff>224118</xdr:colOff>
      <xdr:row>43</xdr:row>
      <xdr:rowOff>44562</xdr:rowOff>
    </xdr:to>
    <xdr:sp macro="" textlink="">
      <xdr:nvSpPr>
        <xdr:cNvPr id="21" name="Rectangle 20">
          <a:extLst>
            <a:ext uri="{FF2B5EF4-FFF2-40B4-BE49-F238E27FC236}">
              <a16:creationId xmlns:a16="http://schemas.microsoft.com/office/drawing/2014/main" id="{58DE2D97-6FF4-C923-E651-939222ABEB8D}"/>
            </a:ext>
          </a:extLst>
        </xdr:cNvPr>
        <xdr:cNvSpPr/>
      </xdr:nvSpPr>
      <xdr:spPr>
        <a:xfrm>
          <a:off x="22015823" y="4904441"/>
          <a:ext cx="6180045" cy="3490371"/>
        </a:xfrm>
        <a:prstGeom prst="rect">
          <a:avLst/>
        </a:prstGeom>
        <a:noFill/>
        <a:ln w="38100">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239156</xdr:colOff>
      <xdr:row>93</xdr:row>
      <xdr:rowOff>109301</xdr:rowOff>
    </xdr:from>
    <xdr:to>
      <xdr:col>27</xdr:col>
      <xdr:colOff>609599</xdr:colOff>
      <xdr:row>110</xdr:row>
      <xdr:rowOff>0</xdr:rowOff>
    </xdr:to>
    <xdr:graphicFrame macro="">
      <xdr:nvGraphicFramePr>
        <xdr:cNvPr id="22" name="Chart 5">
          <a:extLst>
            <a:ext uri="{FF2B5EF4-FFF2-40B4-BE49-F238E27FC236}">
              <a16:creationId xmlns:a16="http://schemas.microsoft.com/office/drawing/2014/main" id="{B0BECFDF-1373-3BCF-4978-89BA5DBC8E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34</xdr:col>
      <xdr:colOff>105834</xdr:colOff>
      <xdr:row>23</xdr:row>
      <xdr:rowOff>529167</xdr:rowOff>
    </xdr:from>
    <xdr:to>
      <xdr:col>41</xdr:col>
      <xdr:colOff>525017</xdr:colOff>
      <xdr:row>43</xdr:row>
      <xdr:rowOff>44561</xdr:rowOff>
    </xdr:to>
    <xdr:sp macro="" textlink="">
      <xdr:nvSpPr>
        <xdr:cNvPr id="23" name="Rectangle 22">
          <a:extLst>
            <a:ext uri="{FF2B5EF4-FFF2-40B4-BE49-F238E27FC236}">
              <a16:creationId xmlns:a16="http://schemas.microsoft.com/office/drawing/2014/main" id="{E295B3DE-2A18-AA45-B206-32D5CF8A2007}"/>
            </a:ext>
          </a:extLst>
        </xdr:cNvPr>
        <xdr:cNvSpPr/>
      </xdr:nvSpPr>
      <xdr:spPr>
        <a:xfrm>
          <a:off x="28847939" y="5141272"/>
          <a:ext cx="6189885" cy="3124868"/>
        </a:xfrm>
        <a:prstGeom prst="rect">
          <a:avLst/>
        </a:prstGeom>
        <a:noFill/>
        <a:ln w="38100">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561303</xdr:colOff>
      <xdr:row>11</xdr:row>
      <xdr:rowOff>146538</xdr:rowOff>
    </xdr:from>
    <xdr:to>
      <xdr:col>40</xdr:col>
      <xdr:colOff>828672</xdr:colOff>
      <xdr:row>22</xdr:row>
      <xdr:rowOff>62556</xdr:rowOff>
    </xdr:to>
    <xdr:sp macro="" textlink="">
      <xdr:nvSpPr>
        <xdr:cNvPr id="24" name="TextBox 23">
          <a:extLst>
            <a:ext uri="{FF2B5EF4-FFF2-40B4-BE49-F238E27FC236}">
              <a16:creationId xmlns:a16="http://schemas.microsoft.com/office/drawing/2014/main" id="{6F5605F7-9E1A-637B-CCD7-BE58397B5370}"/>
            </a:ext>
          </a:extLst>
        </xdr:cNvPr>
        <xdr:cNvSpPr txBox="1"/>
      </xdr:nvSpPr>
      <xdr:spPr>
        <a:xfrm>
          <a:off x="17168995" y="2295769"/>
          <a:ext cx="17558908" cy="20652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6600">
              <a:solidFill>
                <a:schemeClr val="accent1">
                  <a:lumMod val="75000"/>
                </a:schemeClr>
              </a:solidFill>
              <a:latin typeface="Aharoni" panose="02010803020104030203" pitchFamily="2" charset="-79"/>
              <a:cs typeface="Aharoni" panose="02010803020104030203" pitchFamily="2" charset="-79"/>
            </a:rPr>
            <a:t>Malaysia's High Skilled Worker Analytical Dashboard</a:t>
          </a:r>
        </a:p>
      </xdr:txBody>
    </xdr:sp>
    <xdr:clientData/>
  </xdr:twoCellAnchor>
  <xdr:twoCellAnchor>
    <xdr:from>
      <xdr:col>35</xdr:col>
      <xdr:colOff>332154</xdr:colOff>
      <xdr:row>49</xdr:row>
      <xdr:rowOff>156308</xdr:rowOff>
    </xdr:from>
    <xdr:to>
      <xdr:col>41</xdr:col>
      <xdr:colOff>461095</xdr:colOff>
      <xdr:row>67</xdr:row>
      <xdr:rowOff>6072</xdr:rowOff>
    </xdr:to>
    <xdr:graphicFrame macro="">
      <xdr:nvGraphicFramePr>
        <xdr:cNvPr id="2" name="Chart 1">
          <a:extLst>
            <a:ext uri="{FF2B5EF4-FFF2-40B4-BE49-F238E27FC236}">
              <a16:creationId xmlns:a16="http://schemas.microsoft.com/office/drawing/2014/main" id="{A3B5E793-3817-234A-94C1-B238A50CD6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32</xdr:col>
      <xdr:colOff>1505207</xdr:colOff>
      <xdr:row>55</xdr:row>
      <xdr:rowOff>152167</xdr:rowOff>
    </xdr:from>
    <xdr:to>
      <xdr:col>35</xdr:col>
      <xdr:colOff>153657</xdr:colOff>
      <xdr:row>66</xdr:row>
      <xdr:rowOff>166310</xdr:rowOff>
    </xdr:to>
    <mc:AlternateContent xmlns:mc="http://schemas.openxmlformats.org/markup-compatibility/2006" xmlns:a14="http://schemas.microsoft.com/office/drawing/2010/main">
      <mc:Choice Requires="a14">
        <xdr:graphicFrame macro="">
          <xdr:nvGraphicFramePr>
            <xdr:cNvPr id="9" name="Year 3">
              <a:extLst>
                <a:ext uri="{FF2B5EF4-FFF2-40B4-BE49-F238E27FC236}">
                  <a16:creationId xmlns:a16="http://schemas.microsoft.com/office/drawing/2014/main" id="{C60C91F5-DBFD-FAE6-F097-1512C64A386A}"/>
                </a:ext>
              </a:extLst>
            </xdr:cNvPr>
            <xdr:cNvGraphicFramePr/>
          </xdr:nvGraphicFramePr>
          <xdr:xfrm>
            <a:off x="0" y="0"/>
            <a:ext cx="0" cy="0"/>
          </xdr:xfrm>
          <a:graphic>
            <a:graphicData uri="http://schemas.microsoft.com/office/drawing/2010/slicer">
              <sle:slicer xmlns:sle="http://schemas.microsoft.com/office/drawing/2010/slicer" name="Year 3"/>
            </a:graphicData>
          </a:graphic>
        </xdr:graphicFrame>
      </mc:Choice>
      <mc:Fallback xmlns="">
        <xdr:sp macro="" textlink="">
          <xdr:nvSpPr>
            <xdr:cNvPr id="0" name=""/>
            <xdr:cNvSpPr>
              <a:spLocks noTextEdit="1"/>
            </xdr:cNvSpPr>
          </xdr:nvSpPr>
          <xdr:spPr>
            <a:xfrm>
              <a:off x="28090540" y="11717634"/>
              <a:ext cx="1831917" cy="22493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225624</xdr:colOff>
      <xdr:row>49</xdr:row>
      <xdr:rowOff>142585</xdr:rowOff>
    </xdr:from>
    <xdr:to>
      <xdr:col>32</xdr:col>
      <xdr:colOff>1243810</xdr:colOff>
      <xdr:row>66</xdr:row>
      <xdr:rowOff>90715</xdr:rowOff>
    </xdr:to>
    <mc:AlternateContent xmlns:mc="http://schemas.openxmlformats.org/markup-compatibility/2006" xmlns:a14="http://schemas.microsoft.com/office/drawing/2010/main">
      <mc:Choice Requires="a14">
        <xdr:graphicFrame macro="">
          <xdr:nvGraphicFramePr>
            <xdr:cNvPr id="14" name="State">
              <a:extLst>
                <a:ext uri="{FF2B5EF4-FFF2-40B4-BE49-F238E27FC236}">
                  <a16:creationId xmlns:a16="http://schemas.microsoft.com/office/drawing/2014/main" id="{47268297-1E6F-0D93-1A2C-C58F387D04A0}"/>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25981224" y="10488852"/>
              <a:ext cx="1847919" cy="34025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1507439</xdr:colOff>
      <xdr:row>49</xdr:row>
      <xdr:rowOff>166963</xdr:rowOff>
    </xdr:from>
    <xdr:to>
      <xdr:col>35</xdr:col>
      <xdr:colOff>167984</xdr:colOff>
      <xdr:row>55</xdr:row>
      <xdr:rowOff>15120</xdr:rowOff>
    </xdr:to>
    <mc:AlternateContent xmlns:mc="http://schemas.openxmlformats.org/markup-compatibility/2006" xmlns:a14="http://schemas.microsoft.com/office/drawing/2010/main">
      <mc:Choice Requires="a14">
        <xdr:graphicFrame macro="">
          <xdr:nvGraphicFramePr>
            <xdr:cNvPr id="18" name="Type">
              <a:extLst>
                <a:ext uri="{FF2B5EF4-FFF2-40B4-BE49-F238E27FC236}">
                  <a16:creationId xmlns:a16="http://schemas.microsoft.com/office/drawing/2014/main" id="{2617B9BC-1EE2-2B62-04A5-E1901AA0E4F8}"/>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28092772" y="10513230"/>
              <a:ext cx="1844012" cy="10673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544286</xdr:colOff>
      <xdr:row>68</xdr:row>
      <xdr:rowOff>-1</xdr:rowOff>
    </xdr:from>
    <xdr:to>
      <xdr:col>31</xdr:col>
      <xdr:colOff>757122</xdr:colOff>
      <xdr:row>85</xdr:row>
      <xdr:rowOff>139724</xdr:rowOff>
    </xdr:to>
    <xdr:graphicFrame macro="">
      <xdr:nvGraphicFramePr>
        <xdr:cNvPr id="28" name="Chart 27">
          <a:extLst>
            <a:ext uri="{FF2B5EF4-FFF2-40B4-BE49-F238E27FC236}">
              <a16:creationId xmlns:a16="http://schemas.microsoft.com/office/drawing/2014/main" id="{E581E5B0-A702-6A48-AA3B-47BB7870E5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19</xdr:col>
      <xdr:colOff>241300</xdr:colOff>
      <xdr:row>68</xdr:row>
      <xdr:rowOff>9978</xdr:rowOff>
    </xdr:from>
    <xdr:to>
      <xdr:col>21</xdr:col>
      <xdr:colOff>437243</xdr:colOff>
      <xdr:row>73</xdr:row>
      <xdr:rowOff>22679</xdr:rowOff>
    </xdr:to>
    <mc:AlternateContent xmlns:mc="http://schemas.openxmlformats.org/markup-compatibility/2006" xmlns:a14="http://schemas.microsoft.com/office/drawing/2010/main">
      <mc:Choice Requires="a14">
        <xdr:graphicFrame macro="">
          <xdr:nvGraphicFramePr>
            <xdr:cNvPr id="29" name="Year 2">
              <a:extLst>
                <a:ext uri="{FF2B5EF4-FFF2-40B4-BE49-F238E27FC236}">
                  <a16:creationId xmlns:a16="http://schemas.microsoft.com/office/drawing/2014/main" id="{006B3EBC-3309-D167-DD77-640778013ECC}"/>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16006233" y="14217045"/>
              <a:ext cx="1855410" cy="10287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37.019457754628" createdVersion="8" refreshedVersion="8" minRefreshableVersion="3" recordCount="81" xr:uid="{AA6FA82D-60C5-0C4E-9B2E-1FCD73ED497F}">
  <cacheSource type="worksheet">
    <worksheetSource ref="A1:C82" sheet="vacancies_occu"/>
  </cacheSource>
  <cacheFields count="3">
    <cacheField name="Year" numFmtId="0">
      <sharedItems containsSemiMixedTypes="0" containsString="0" containsNumber="1" containsInteger="1" minValue="2010" maxValue="2018" count="9">
        <n v="2010"/>
        <n v="2011"/>
        <n v="2012"/>
        <n v="2013"/>
        <n v="2014"/>
        <n v="2015"/>
        <n v="2016"/>
        <n v="2017"/>
        <n v="2018"/>
      </sharedItems>
    </cacheField>
    <cacheField name="Occupation" numFmtId="0">
      <sharedItems count="9">
        <s v="Managers"/>
        <s v="Professionals"/>
        <s v="Technician and Associate Professionals"/>
        <s v="Clerical Support Workers"/>
        <s v="Service and Sales Workers"/>
        <s v="Skilled Agricultural, Forestry and Fishery Workers"/>
        <s v="Craft and related Trades Workers"/>
        <s v="Plant and Machine-Operators and Assemblers"/>
        <s v="Elementary Occupations"/>
      </sharedItems>
    </cacheField>
    <cacheField name="Total" numFmtId="0">
      <sharedItems containsSemiMixedTypes="0" containsString="0" containsNumber="1" containsInteger="1" minValue="2146" maxValue="1499267"/>
    </cacheField>
  </cacheFields>
  <extLst>
    <ext xmlns:x14="http://schemas.microsoft.com/office/spreadsheetml/2009/9/main" uri="{725AE2AE-9491-48be-B2B4-4EB974FC3084}">
      <x14:pivotCacheDefinition pivotCacheId="143020230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38.789698842593" createdVersion="8" refreshedVersion="8" minRefreshableVersion="3" recordCount="68" xr:uid="{C2478774-0AB2-3E44-B3E8-E348B0A5805B}">
  <cacheSource type="worksheet">
    <worksheetSource ref="A1:D69" sheet="worker_nationality"/>
  </cacheSource>
  <cacheFields count="4">
    <cacheField name="year" numFmtId="0">
      <sharedItems containsSemiMixedTypes="0" containsString="0" containsNumber="1" containsInteger="1" minValue="2016" maxValue="2016" count="1">
        <n v="2016"/>
      </sharedItems>
    </cacheField>
    <cacheField name="masco1d" numFmtId="0">
      <sharedItems count="8">
        <s v="PEKERJA MAHIR PERTANIAN, PERHUTANAN, DAN PERIKANAN"/>
        <s v="OPERATOR LOJI DAN MESIN PEMASANG"/>
        <s v="PEKERJAAN ASAS"/>
        <s v="PROFESIONAL"/>
        <s v="PEKERJA PERKHIDMATAN DAN JUALAN"/>
        <s v="JURUTEKNIK DAN PROFESIONAL BERSEKUTU"/>
        <s v="PENGURUS"/>
        <s v="PEKERJA KEMAHIRAN DAN PEKERJA PERTUKANGAN YANG BERKAITAN"/>
      </sharedItems>
    </cacheField>
    <cacheField name="nationality" numFmtId="0">
      <sharedItems count="24">
        <s v="Indonesia"/>
        <s v="Fiji"/>
        <s v="Maldives"/>
        <s v="Bangladesh"/>
        <s v="Myanmar"/>
        <s v="China"/>
        <s v="Antartica"/>
        <s v="Korea, Democratic People's Republic Of"/>
        <s v="India"/>
        <s v="Pakistan"/>
        <s v="Vietnam"/>
        <s v="Oman"/>
        <s v="Australia"/>
        <s v="Jamaica"/>
        <s v="Malaysia"/>
        <s v="Nepal"/>
        <s v="Korea, Republic Of"/>
        <s v="Anguilla"/>
        <s v="Bahrain"/>
        <s v="Afghanistan"/>
        <s v="Cambodia"/>
        <s v="Spain"/>
        <s v="Philippines"/>
        <s v="Thailand"/>
      </sharedItems>
    </cacheField>
    <cacheField name="work_approved" numFmtId="0">
      <sharedItems containsSemiMixedTypes="0" containsString="0" containsNumber="1" containsInteger="1" minValue="0" maxValue="1000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38.922927314816" createdVersion="8" refreshedVersion="8" minRefreshableVersion="3" recordCount="144" xr:uid="{4A11884A-EFD6-1944-9BBE-E39F43036E14}">
  <cacheSource type="worksheet">
    <worksheetSource ref="A1:C145" sheet="vacancies_state"/>
  </cacheSource>
  <cacheFields count="3">
    <cacheField name="Year" numFmtId="0">
      <sharedItems containsSemiMixedTypes="0" containsString="0" containsNumber="1" containsInteger="1" minValue="2010" maxValue="2018" count="9">
        <n v="2010"/>
        <n v="2011"/>
        <n v="2012"/>
        <n v="2013"/>
        <n v="2014"/>
        <n v="2015"/>
        <n v="2016"/>
        <n v="2017"/>
        <n v="2018"/>
      </sharedItems>
    </cacheField>
    <cacheField name="State" numFmtId="0">
      <sharedItems count="23">
        <s v="Johor"/>
        <s v="Kedah"/>
        <s v="Kelantan"/>
        <s v="Malacca"/>
        <s v="Negeri Sembilan"/>
        <s v="Pahang"/>
        <s v="Perak"/>
        <s v="Perlis"/>
        <s v="Penang"/>
        <s v="Sabah"/>
        <s v="Sarawak"/>
        <s v="Selangor"/>
        <s v="Terengganu"/>
        <s v="Kuala Lumpur"/>
        <s v="Labuan"/>
        <s v="Putrajaya"/>
        <s v="Luar Negara" u="1"/>
        <s v="Melaka" u="1"/>
        <s v="Pulau Pinang" u="1"/>
        <s v="Wilayah Persekutuan Kuala Lumpur" u="1"/>
        <s v="Wilayah Persekutuan Labuan" u="1"/>
        <s v="Wilayah Persekutuan Putrajaya" u="1"/>
        <s v="Pelbagai Negeri" u="1"/>
      </sharedItems>
    </cacheField>
    <cacheField name="Total" numFmtId="0">
      <sharedItems containsSemiMixedTypes="0" containsString="0" containsNumber="1" containsInteger="1" minValue="251" maxValue="632421"/>
    </cacheField>
  </cacheFields>
  <extLst>
    <ext xmlns:x14="http://schemas.microsoft.com/office/spreadsheetml/2009/9/main" uri="{725AE2AE-9491-48be-B2B4-4EB974FC3084}">
      <x14:pivotCacheDefinition pivotCacheId="671591845"/>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38.923131828706" createdVersion="8" refreshedVersion="8" minRefreshableVersion="3" recordCount="302" xr:uid="{8A865910-4546-5741-84EF-7C8584D5F170}">
  <cacheSource type="worksheet">
    <worksheetSource ref="A1:D287" sheet="state_vacancies_employer"/>
  </cacheSource>
  <cacheFields count="4">
    <cacheField name="Year" numFmtId="0">
      <sharedItems containsSemiMixedTypes="0" containsString="0" containsNumber="1" containsInteger="1" minValue="2010" maxValue="2018" count="9">
        <n v="2010"/>
        <n v="2011"/>
        <n v="2012"/>
        <n v="2013"/>
        <n v="2014"/>
        <n v="2015"/>
        <n v="2016"/>
        <n v="2017"/>
        <n v="2018"/>
      </sharedItems>
    </cacheField>
    <cacheField name="State" numFmtId="0">
      <sharedItems count="18">
        <s v="Johor"/>
        <s v="Kedah"/>
        <s v="Kelantan"/>
        <s v="Luar Negara"/>
        <s v="Melaka"/>
        <s v="Negeri Sembilan"/>
        <s v="Pahang"/>
        <s v="Perak"/>
        <s v="Perlis"/>
        <s v="Pulau Pinang"/>
        <s v="Sabah"/>
        <s v="Sarawak"/>
        <s v="Selangor"/>
        <s v="Terengganu"/>
        <s v="Wilayah Persekutuan Kuala Lumpur"/>
        <s v="Wilayah Persekutuan Labuan"/>
        <s v="Wilayah Persekutuan Putrajaya"/>
        <s v="Pelbagai Negeri"/>
      </sharedItems>
    </cacheField>
    <cacheField name="Total" numFmtId="0">
      <sharedItems containsSemiMixedTypes="0" containsString="0" containsNumber="1" containsInteger="1" minValue="1" maxValue="632421"/>
    </cacheField>
    <cacheField name="Type" numFmtId="0">
      <sharedItems count="2">
        <s v="Vacancies"/>
        <s v="Employer"/>
      </sharedItems>
    </cacheField>
  </cacheFields>
  <extLst>
    <ext xmlns:x14="http://schemas.microsoft.com/office/spreadsheetml/2009/9/main" uri="{725AE2AE-9491-48be-B2B4-4EB974FC3084}">
      <x14:pivotCacheDefinition pivotCacheId="1602218283"/>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39.050170486109" createdVersion="8" refreshedVersion="8" minRefreshableVersion="3" recordCount="65" xr:uid="{A597B4D2-D23E-0945-9174-3ECB65A57DC3}">
  <cacheSource type="worksheet">
    <worksheetSource ref="A1:E66" sheet="job_duration"/>
  </cacheSource>
  <cacheFields count="5">
    <cacheField name="Year" numFmtId="0">
      <sharedItems containsSemiMixedTypes="0" containsString="0" containsNumber="1" containsInteger="1" minValue="2015" maxValue="2016" count="2">
        <n v="2015"/>
        <n v="2016"/>
      </sharedItems>
    </cacheField>
    <cacheField name="Agency" numFmtId="0">
      <sharedItems/>
    </cacheField>
    <cacheField name="Occupation" numFmtId="0">
      <sharedItems count="7">
        <s v="Eksekutif / Pengurusan"/>
        <s v="Pengajar / PPLV"/>
        <s v="Jurutera / Pembantu Jurutera"/>
        <s v="Penyelia"/>
        <s v="Juruteknik / Mekanik"/>
        <s v="Operator / Pengendali Mesin"/>
        <s v="Lain-Lain"/>
      </sharedItems>
    </cacheField>
    <cacheField name="Duration_Employed" numFmtId="0">
      <sharedItems count="5">
        <s v="1 - 2 bulan"/>
        <s v="3 - 5 bulan"/>
        <s v="6 - 9 bulan"/>
        <s v="10 - 12 bulan"/>
        <s v="&gt; 12 bulan"/>
      </sharedItems>
    </cacheField>
    <cacheField name="Number_of_Students" numFmtId="0">
      <sharedItems containsSemiMixedTypes="0" containsString="0" containsNumber="1" containsInteger="1" minValue="1" maxValue="1274"/>
    </cacheField>
  </cacheFields>
  <extLst>
    <ext xmlns:x14="http://schemas.microsoft.com/office/spreadsheetml/2009/9/main" uri="{725AE2AE-9491-48be-B2B4-4EB974FC3084}">
      <x14:pivotCacheDefinition pivotCacheId="1283892505"/>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39.302423611109" createdVersion="8" refreshedVersion="8" minRefreshableVersion="3" recordCount="40" xr:uid="{29B5305F-4DEB-D14C-84AC-33FFB0867800}">
  <cacheSource type="worksheet">
    <worksheetSource name="Table4"/>
  </cacheSource>
  <cacheFields count="12">
    <cacheField name="Tahun        " numFmtId="0">
      <sharedItems containsBlank="1" containsMixedTypes="1" containsNumber="1" containsInteger="1" minValue="1982" maxValue="2021" count="40">
        <s v=" Year"/>
        <m/>
        <n v="1982"/>
        <n v="1983"/>
        <n v="1984"/>
        <n v="1985"/>
        <n v="1986"/>
        <n v="1987"/>
        <n v="1988"/>
        <n v="1989"/>
        <n v="1990"/>
        <n v="1992"/>
        <n v="1993"/>
        <n v="1995"/>
        <n v="1996"/>
        <n v="1997"/>
        <n v="1998"/>
        <n v="1999"/>
        <n v="2000"/>
        <n v="2001"/>
        <n v="2002"/>
        <n v="2003"/>
        <n v="2004"/>
        <n v="2005"/>
        <n v="2006"/>
        <n v="2007"/>
        <n v="2008"/>
        <n v="2009"/>
        <n v="2010"/>
        <n v="2011"/>
        <n v="2012"/>
        <n v="2013"/>
        <n v="2014"/>
        <n v="2015"/>
        <n v="2016"/>
        <n v="2017"/>
        <n v="2018"/>
        <n v="2019"/>
        <n v="2020"/>
        <n v="2021"/>
      </sharedItems>
    </cacheField>
    <cacheField name="Jumlah2                     " numFmtId="0">
      <sharedItems containsBlank="1" containsMixedTypes="1" containsNumber="1" minValue="5431.4" maxValue="15797.2"/>
    </cacheField>
    <cacheField name="UPSR/UPSRA atau yang  setaraf                                       " numFmtId="0">
      <sharedItems containsBlank="1" containsMixedTypes="1" containsNumber="1" minValue="1213.2" maxValue="1913.7"/>
    </cacheField>
    <cacheField name="PT3/PMR/SRP/_x000a_LCE/SRA atau yang setaraf                                             " numFmtId="0">
      <sharedItems containsBlank="1" containsMixedTypes="1" containsNumber="1" minValue="502.4" maxValue="2010.4"/>
    </cacheField>
    <cacheField name="SPM atau yang setaraf                                    " numFmtId="0">
      <sharedItems containsBlank="1" containsMixedTypes="1" containsNumber="1" minValue="671" maxValue="7248.5"/>
    </cacheField>
    <cacheField name="STPM atau yang setaraf                                     " numFmtId="0">
      <sharedItems containsBlank="1" containsMixedTypes="1" containsNumber="1" minValue="52.9" maxValue="575.70000000000005"/>
    </cacheField>
    <cacheField name="Sijil3             " numFmtId="0">
      <sharedItems containsBlank="1" containsMixedTypes="1" containsNumber="1" minValue="220.7" maxValue="493.6"/>
    </cacheField>
    <cacheField name="Diploma" numFmtId="0">
      <sharedItems containsBlank="1" containsMixedTypes="1" containsNumber="1" minValue="137.1" maxValue="1715.8"/>
    </cacheField>
    <cacheField name="Ijazah " numFmtId="0">
      <sharedItems containsBlank="1" containsMixedTypes="1" containsNumber="1" minValue="90.2" maxValue="2416.3000000000002"/>
    </cacheField>
    <cacheField name="Sijil agama4               " numFmtId="0">
      <sharedItems containsBlank="1" containsMixedTypes="1" containsNumber="1" minValue="3.1" maxValue="11"/>
    </cacheField>
    <cacheField name="Tiada sijil                              " numFmtId="0">
      <sharedItems containsBlank="1" containsMixedTypes="1" containsNumber="1" minValue="378.7" maxValue="3790.6"/>
    </cacheField>
    <cacheField name="Tidak berkenaan               " numFmtId="0">
      <sharedItems containsBlank="1" containsMixedTypes="1" containsNumber="1" minValue="355.4" maxValue="841.4"/>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61.049859375002" createdVersion="8" refreshedVersion="8" minRefreshableVersion="3" recordCount="263" xr:uid="{D13540C7-E161-BE4E-B972-8C62E78F9A98}">
  <cacheSource type="worksheet">
    <worksheetSource ref="A1:D264" sheet="state_vacancies_employer"/>
  </cacheSource>
  <cacheFields count="4">
    <cacheField name="Year" numFmtId="0">
      <sharedItems containsSemiMixedTypes="0" containsString="0" containsNumber="1" containsInteger="1" minValue="2010" maxValue="2017" count="8">
        <n v="2010"/>
        <n v="2011"/>
        <n v="2012"/>
        <n v="2013"/>
        <n v="2014"/>
        <n v="2015"/>
        <n v="2016"/>
        <n v="2017"/>
      </sharedItems>
    </cacheField>
    <cacheField name="State" numFmtId="0">
      <sharedItems count="18">
        <s v="Johor"/>
        <s v="Kedah"/>
        <s v="Kelantan"/>
        <s v="Luar Negara"/>
        <s v="Melaka"/>
        <s v="Negeri Sembilan"/>
        <s v="Pahang"/>
        <s v="Perak"/>
        <s v="Perlis"/>
        <s v="Pulau Pinang"/>
        <s v="Sabah"/>
        <s v="Sarawak"/>
        <s v="Selangor"/>
        <s v="Terengganu"/>
        <s v="Wilayah Persekutuan Kuala Lumpur"/>
        <s v="Wilayah Persekutuan Labuan"/>
        <s v="Wilayah Persekutuan Putrajaya"/>
        <s v="Pelbagai Negeri"/>
      </sharedItems>
    </cacheField>
    <cacheField name="Total" numFmtId="0">
      <sharedItems containsSemiMixedTypes="0" containsString="0" containsNumber="1" containsInteger="1" minValue="1" maxValue="632421"/>
    </cacheField>
    <cacheField name="Type" numFmtId="0">
      <sharedItems count="2">
        <s v="Vacancies"/>
        <s v="Employer"/>
      </sharedItems>
    </cacheField>
  </cacheFields>
  <extLst>
    <ext xmlns:x14="http://schemas.microsoft.com/office/spreadsheetml/2009/9/main" uri="{725AE2AE-9491-48be-B2B4-4EB974FC3084}">
      <x14:pivotCacheDefinition pivotCacheId="1580471280"/>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61.121383912039" createdVersion="8" refreshedVersion="8" minRefreshableVersion="3" recordCount="65" xr:uid="{ADB8F32A-2683-AA48-AC3C-FC5D52724E4D}">
  <cacheSource type="worksheet">
    <worksheetSource name="JTM_TRAC_DURATN_OCC" sheet="job_duration"/>
  </cacheSource>
  <cacheFields count="5">
    <cacheField name="Year" numFmtId="0">
      <sharedItems containsSemiMixedTypes="0" containsString="0" containsNumber="1" containsInteger="1" minValue="2015" maxValue="2016" count="2">
        <n v="2015"/>
        <n v="2016"/>
      </sharedItems>
    </cacheField>
    <cacheField name="Agency" numFmtId="0">
      <sharedItems/>
    </cacheField>
    <cacheField name="Occupation" numFmtId="0">
      <sharedItems count="7">
        <s v="Eksekutif / Pengurusan"/>
        <s v="Pengajar / PPLV"/>
        <s v="Jurutera / Pembantu Jurutera"/>
        <s v="Penyelia"/>
        <s v="Juruteknik / Mekanik"/>
        <s v="Operator / Pengendali Mesin"/>
        <s v="Lain-Lain"/>
      </sharedItems>
    </cacheField>
    <cacheField name="Duration_Employed" numFmtId="0">
      <sharedItems count="5">
        <s v="1 - 2 bulan"/>
        <s v="3 - 5 bulan"/>
        <s v="6 - 9 bulan"/>
        <s v="10 - 12 bulan"/>
        <s v="&gt; 12 bulan"/>
      </sharedItems>
    </cacheField>
    <cacheField name="Number_of_Students" numFmtId="0">
      <sharedItems containsSemiMixedTypes="0" containsString="0" containsNumber="1" containsInteger="1" minValue="1" maxValue="1274"/>
    </cacheField>
  </cacheFields>
  <extLst>
    <ext xmlns:x14="http://schemas.microsoft.com/office/spreadsheetml/2009/9/main" uri="{725AE2AE-9491-48be-B2B4-4EB974FC3084}">
      <x14:pivotCacheDefinition pivotCacheId="6507851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1">
  <r>
    <x v="0"/>
    <x v="0"/>
    <n v="13877"/>
  </r>
  <r>
    <x v="0"/>
    <x v="1"/>
    <n v="74182"/>
  </r>
  <r>
    <x v="0"/>
    <x v="2"/>
    <n v="164582"/>
  </r>
  <r>
    <x v="0"/>
    <x v="3"/>
    <n v="38336"/>
  </r>
  <r>
    <x v="0"/>
    <x v="4"/>
    <n v="79664"/>
  </r>
  <r>
    <x v="0"/>
    <x v="5"/>
    <n v="9185"/>
  </r>
  <r>
    <x v="0"/>
    <x v="6"/>
    <n v="25389"/>
  </r>
  <r>
    <x v="0"/>
    <x v="7"/>
    <n v="169843"/>
  </r>
  <r>
    <x v="0"/>
    <x v="8"/>
    <n v="1228834"/>
  </r>
  <r>
    <x v="1"/>
    <x v="0"/>
    <n v="22090"/>
  </r>
  <r>
    <x v="1"/>
    <x v="1"/>
    <n v="197269"/>
  </r>
  <r>
    <x v="1"/>
    <x v="2"/>
    <n v="76287"/>
  </r>
  <r>
    <x v="1"/>
    <x v="3"/>
    <n v="39545"/>
  </r>
  <r>
    <x v="1"/>
    <x v="4"/>
    <n v="116918"/>
  </r>
  <r>
    <x v="1"/>
    <x v="5"/>
    <n v="39107"/>
  </r>
  <r>
    <x v="1"/>
    <x v="6"/>
    <n v="79760"/>
  </r>
  <r>
    <x v="1"/>
    <x v="7"/>
    <n v="183768"/>
  </r>
  <r>
    <x v="1"/>
    <x v="8"/>
    <n v="1499267"/>
  </r>
  <r>
    <x v="2"/>
    <x v="0"/>
    <n v="28905"/>
  </r>
  <r>
    <x v="2"/>
    <x v="1"/>
    <n v="47155"/>
  </r>
  <r>
    <x v="2"/>
    <x v="2"/>
    <n v="59754"/>
  </r>
  <r>
    <x v="2"/>
    <x v="3"/>
    <n v="29159"/>
  </r>
  <r>
    <x v="2"/>
    <x v="4"/>
    <n v="76671"/>
  </r>
  <r>
    <x v="2"/>
    <x v="5"/>
    <n v="30113"/>
  </r>
  <r>
    <x v="2"/>
    <x v="6"/>
    <n v="47208"/>
  </r>
  <r>
    <x v="2"/>
    <x v="7"/>
    <n v="151872"/>
  </r>
  <r>
    <x v="2"/>
    <x v="8"/>
    <n v="1168453"/>
  </r>
  <r>
    <x v="3"/>
    <x v="0"/>
    <n v="8309"/>
  </r>
  <r>
    <x v="3"/>
    <x v="1"/>
    <n v="34044"/>
  </r>
  <r>
    <x v="3"/>
    <x v="2"/>
    <n v="24297"/>
  </r>
  <r>
    <x v="3"/>
    <x v="3"/>
    <n v="17571"/>
  </r>
  <r>
    <x v="3"/>
    <x v="4"/>
    <n v="111740"/>
  </r>
  <r>
    <x v="3"/>
    <x v="5"/>
    <n v="25591"/>
  </r>
  <r>
    <x v="3"/>
    <x v="6"/>
    <n v="43093"/>
  </r>
  <r>
    <x v="3"/>
    <x v="7"/>
    <n v="126707"/>
  </r>
  <r>
    <x v="3"/>
    <x v="8"/>
    <n v="1023407"/>
  </r>
  <r>
    <x v="4"/>
    <x v="0"/>
    <n v="6804"/>
  </r>
  <r>
    <x v="4"/>
    <x v="1"/>
    <n v="31265"/>
  </r>
  <r>
    <x v="4"/>
    <x v="2"/>
    <n v="22525"/>
  </r>
  <r>
    <x v="4"/>
    <x v="3"/>
    <n v="14090"/>
  </r>
  <r>
    <x v="4"/>
    <x v="4"/>
    <n v="96979"/>
  </r>
  <r>
    <x v="4"/>
    <x v="5"/>
    <n v="13790"/>
  </r>
  <r>
    <x v="4"/>
    <x v="6"/>
    <n v="25879"/>
  </r>
  <r>
    <x v="4"/>
    <x v="7"/>
    <n v="122074"/>
  </r>
  <r>
    <x v="4"/>
    <x v="8"/>
    <n v="743739"/>
  </r>
  <r>
    <x v="5"/>
    <x v="0"/>
    <n v="25653"/>
  </r>
  <r>
    <x v="5"/>
    <x v="1"/>
    <n v="39353"/>
  </r>
  <r>
    <x v="5"/>
    <x v="2"/>
    <n v="16401"/>
  </r>
  <r>
    <x v="5"/>
    <x v="3"/>
    <n v="22141"/>
  </r>
  <r>
    <x v="5"/>
    <x v="4"/>
    <n v="105100"/>
  </r>
  <r>
    <x v="5"/>
    <x v="5"/>
    <n v="12151"/>
  </r>
  <r>
    <x v="5"/>
    <x v="6"/>
    <n v="31411"/>
  </r>
  <r>
    <x v="5"/>
    <x v="7"/>
    <n v="98553"/>
  </r>
  <r>
    <x v="5"/>
    <x v="8"/>
    <n v="740276"/>
  </r>
  <r>
    <x v="6"/>
    <x v="0"/>
    <n v="26502"/>
  </r>
  <r>
    <x v="6"/>
    <x v="1"/>
    <n v="39306"/>
  </r>
  <r>
    <x v="6"/>
    <x v="2"/>
    <n v="15857"/>
  </r>
  <r>
    <x v="6"/>
    <x v="3"/>
    <n v="11844"/>
  </r>
  <r>
    <x v="6"/>
    <x v="4"/>
    <n v="41445"/>
  </r>
  <r>
    <x v="6"/>
    <x v="5"/>
    <n v="10173"/>
  </r>
  <r>
    <x v="6"/>
    <x v="6"/>
    <n v="24495"/>
  </r>
  <r>
    <x v="6"/>
    <x v="7"/>
    <n v="125020"/>
  </r>
  <r>
    <x v="6"/>
    <x v="8"/>
    <n v="581618"/>
  </r>
  <r>
    <x v="7"/>
    <x v="0"/>
    <n v="5911"/>
  </r>
  <r>
    <x v="7"/>
    <x v="1"/>
    <n v="21450"/>
  </r>
  <r>
    <x v="7"/>
    <x v="2"/>
    <n v="8887"/>
  </r>
  <r>
    <x v="7"/>
    <x v="3"/>
    <n v="6614"/>
  </r>
  <r>
    <x v="7"/>
    <x v="4"/>
    <n v="29990"/>
  </r>
  <r>
    <x v="7"/>
    <x v="5"/>
    <n v="7105"/>
  </r>
  <r>
    <x v="7"/>
    <x v="6"/>
    <n v="13312"/>
  </r>
  <r>
    <x v="7"/>
    <x v="7"/>
    <n v="67242"/>
  </r>
  <r>
    <x v="7"/>
    <x v="8"/>
    <n v="437880"/>
  </r>
  <r>
    <x v="8"/>
    <x v="0"/>
    <n v="2146"/>
  </r>
  <r>
    <x v="8"/>
    <x v="1"/>
    <n v="12453"/>
  </r>
  <r>
    <x v="8"/>
    <x v="2"/>
    <n v="6520"/>
  </r>
  <r>
    <x v="8"/>
    <x v="3"/>
    <n v="4254"/>
  </r>
  <r>
    <x v="8"/>
    <x v="4"/>
    <n v="20497"/>
  </r>
  <r>
    <x v="8"/>
    <x v="5"/>
    <n v="4873"/>
  </r>
  <r>
    <x v="8"/>
    <x v="6"/>
    <n v="8827"/>
  </r>
  <r>
    <x v="8"/>
    <x v="7"/>
    <n v="60026"/>
  </r>
  <r>
    <x v="8"/>
    <x v="8"/>
    <n v="42703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8">
  <r>
    <x v="0"/>
    <x v="0"/>
    <x v="0"/>
    <n v="25"/>
  </r>
  <r>
    <x v="0"/>
    <x v="1"/>
    <x v="0"/>
    <n v="5"/>
  </r>
  <r>
    <x v="0"/>
    <x v="2"/>
    <x v="0"/>
    <n v="10"/>
  </r>
  <r>
    <x v="0"/>
    <x v="2"/>
    <x v="1"/>
    <n v="1"/>
  </r>
  <r>
    <x v="0"/>
    <x v="0"/>
    <x v="2"/>
    <n v="10"/>
  </r>
  <r>
    <x v="0"/>
    <x v="1"/>
    <x v="3"/>
    <n v="2"/>
  </r>
  <r>
    <x v="0"/>
    <x v="0"/>
    <x v="4"/>
    <n v="10"/>
  </r>
  <r>
    <x v="0"/>
    <x v="3"/>
    <x v="5"/>
    <n v="20"/>
  </r>
  <r>
    <x v="0"/>
    <x v="3"/>
    <x v="3"/>
    <n v="30"/>
  </r>
  <r>
    <x v="0"/>
    <x v="3"/>
    <x v="3"/>
    <n v="30"/>
  </r>
  <r>
    <x v="0"/>
    <x v="4"/>
    <x v="6"/>
    <n v="5"/>
  </r>
  <r>
    <x v="0"/>
    <x v="2"/>
    <x v="0"/>
    <n v="10"/>
  </r>
  <r>
    <x v="0"/>
    <x v="2"/>
    <x v="0"/>
    <n v="100"/>
  </r>
  <r>
    <x v="0"/>
    <x v="2"/>
    <x v="0"/>
    <n v="2"/>
  </r>
  <r>
    <x v="0"/>
    <x v="2"/>
    <x v="7"/>
    <n v="1"/>
  </r>
  <r>
    <x v="0"/>
    <x v="4"/>
    <x v="8"/>
    <n v="2"/>
  </r>
  <r>
    <x v="0"/>
    <x v="2"/>
    <x v="0"/>
    <n v="20"/>
  </r>
  <r>
    <x v="0"/>
    <x v="0"/>
    <x v="3"/>
    <n v="40"/>
  </r>
  <r>
    <x v="0"/>
    <x v="0"/>
    <x v="0"/>
    <n v="40"/>
  </r>
  <r>
    <x v="0"/>
    <x v="0"/>
    <x v="9"/>
    <n v="160"/>
  </r>
  <r>
    <x v="0"/>
    <x v="0"/>
    <x v="10"/>
    <n v="10"/>
  </r>
  <r>
    <x v="0"/>
    <x v="0"/>
    <x v="0"/>
    <n v="0"/>
  </r>
  <r>
    <x v="0"/>
    <x v="5"/>
    <x v="4"/>
    <n v="20"/>
  </r>
  <r>
    <x v="0"/>
    <x v="5"/>
    <x v="4"/>
    <n v="10"/>
  </r>
  <r>
    <x v="0"/>
    <x v="1"/>
    <x v="11"/>
    <n v="35"/>
  </r>
  <r>
    <x v="0"/>
    <x v="5"/>
    <x v="12"/>
    <n v="0"/>
  </r>
  <r>
    <x v="0"/>
    <x v="2"/>
    <x v="13"/>
    <n v="10"/>
  </r>
  <r>
    <x v="0"/>
    <x v="6"/>
    <x v="12"/>
    <n v="50"/>
  </r>
  <r>
    <x v="0"/>
    <x v="2"/>
    <x v="14"/>
    <n v="0"/>
  </r>
  <r>
    <x v="0"/>
    <x v="2"/>
    <x v="0"/>
    <n v="50"/>
  </r>
  <r>
    <x v="0"/>
    <x v="2"/>
    <x v="15"/>
    <n v="30"/>
  </r>
  <r>
    <x v="0"/>
    <x v="1"/>
    <x v="5"/>
    <n v="20"/>
  </r>
  <r>
    <x v="0"/>
    <x v="2"/>
    <x v="0"/>
    <n v="3"/>
  </r>
  <r>
    <x v="0"/>
    <x v="1"/>
    <x v="8"/>
    <n v="3"/>
  </r>
  <r>
    <x v="0"/>
    <x v="2"/>
    <x v="0"/>
    <n v="20"/>
  </r>
  <r>
    <x v="0"/>
    <x v="2"/>
    <x v="0"/>
    <n v="2"/>
  </r>
  <r>
    <x v="0"/>
    <x v="4"/>
    <x v="0"/>
    <n v="0"/>
  </r>
  <r>
    <x v="0"/>
    <x v="4"/>
    <x v="0"/>
    <n v="0"/>
  </r>
  <r>
    <x v="0"/>
    <x v="4"/>
    <x v="10"/>
    <n v="3"/>
  </r>
  <r>
    <x v="0"/>
    <x v="4"/>
    <x v="5"/>
    <n v="4"/>
  </r>
  <r>
    <x v="0"/>
    <x v="4"/>
    <x v="5"/>
    <n v="0"/>
  </r>
  <r>
    <x v="0"/>
    <x v="1"/>
    <x v="16"/>
    <n v="10"/>
  </r>
  <r>
    <x v="0"/>
    <x v="1"/>
    <x v="17"/>
    <n v="2"/>
  </r>
  <r>
    <x v="0"/>
    <x v="6"/>
    <x v="18"/>
    <n v="20"/>
  </r>
  <r>
    <x v="0"/>
    <x v="1"/>
    <x v="19"/>
    <n v="2"/>
  </r>
  <r>
    <x v="0"/>
    <x v="1"/>
    <x v="16"/>
    <n v="10"/>
  </r>
  <r>
    <x v="0"/>
    <x v="0"/>
    <x v="0"/>
    <n v="35"/>
  </r>
  <r>
    <x v="0"/>
    <x v="2"/>
    <x v="0"/>
    <n v="1"/>
  </r>
  <r>
    <x v="0"/>
    <x v="5"/>
    <x v="20"/>
    <n v="1"/>
  </r>
  <r>
    <x v="0"/>
    <x v="2"/>
    <x v="0"/>
    <n v="1"/>
  </r>
  <r>
    <x v="0"/>
    <x v="2"/>
    <x v="21"/>
    <n v="10000"/>
  </r>
  <r>
    <x v="0"/>
    <x v="7"/>
    <x v="5"/>
    <n v="50"/>
  </r>
  <r>
    <x v="0"/>
    <x v="2"/>
    <x v="0"/>
    <n v="20"/>
  </r>
  <r>
    <x v="0"/>
    <x v="1"/>
    <x v="0"/>
    <n v="5"/>
  </r>
  <r>
    <x v="0"/>
    <x v="4"/>
    <x v="0"/>
    <n v="12"/>
  </r>
  <r>
    <x v="0"/>
    <x v="2"/>
    <x v="22"/>
    <n v="1"/>
  </r>
  <r>
    <x v="0"/>
    <x v="3"/>
    <x v="20"/>
    <n v="10"/>
  </r>
  <r>
    <x v="0"/>
    <x v="5"/>
    <x v="20"/>
    <n v="20"/>
  </r>
  <r>
    <x v="0"/>
    <x v="2"/>
    <x v="0"/>
    <n v="3"/>
  </r>
  <r>
    <x v="0"/>
    <x v="5"/>
    <x v="3"/>
    <n v="1"/>
  </r>
  <r>
    <x v="0"/>
    <x v="2"/>
    <x v="5"/>
    <n v="5"/>
  </r>
  <r>
    <x v="0"/>
    <x v="3"/>
    <x v="19"/>
    <n v="2"/>
  </r>
  <r>
    <x v="0"/>
    <x v="3"/>
    <x v="3"/>
    <n v="50"/>
  </r>
  <r>
    <x v="0"/>
    <x v="5"/>
    <x v="4"/>
    <n v="70"/>
  </r>
  <r>
    <x v="0"/>
    <x v="1"/>
    <x v="23"/>
    <n v="55"/>
  </r>
  <r>
    <x v="0"/>
    <x v="0"/>
    <x v="0"/>
    <n v="200"/>
  </r>
  <r>
    <x v="0"/>
    <x v="2"/>
    <x v="0"/>
    <n v="65"/>
  </r>
  <r>
    <x v="0"/>
    <x v="0"/>
    <x v="0"/>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x v="0"/>
    <n v="343264"/>
  </r>
  <r>
    <x v="0"/>
    <x v="1"/>
    <n v="62223"/>
  </r>
  <r>
    <x v="0"/>
    <x v="2"/>
    <n v="26361"/>
  </r>
  <r>
    <x v="0"/>
    <x v="3"/>
    <n v="55429"/>
  </r>
  <r>
    <x v="0"/>
    <x v="4"/>
    <n v="91658"/>
  </r>
  <r>
    <x v="0"/>
    <x v="5"/>
    <n v="60274"/>
  </r>
  <r>
    <x v="0"/>
    <x v="6"/>
    <n v="118206"/>
  </r>
  <r>
    <x v="0"/>
    <x v="7"/>
    <n v="1938"/>
  </r>
  <r>
    <x v="0"/>
    <x v="8"/>
    <n v="136711"/>
  </r>
  <r>
    <x v="0"/>
    <x v="9"/>
    <n v="75128"/>
  </r>
  <r>
    <x v="0"/>
    <x v="10"/>
    <n v="34562"/>
  </r>
  <r>
    <x v="0"/>
    <x v="11"/>
    <n v="536418"/>
  </r>
  <r>
    <x v="0"/>
    <x v="12"/>
    <n v="17382"/>
  </r>
  <r>
    <x v="0"/>
    <x v="13"/>
    <n v="235658"/>
  </r>
  <r>
    <x v="0"/>
    <x v="14"/>
    <n v="2196"/>
  </r>
  <r>
    <x v="0"/>
    <x v="15"/>
    <n v="7219"/>
  </r>
  <r>
    <x v="1"/>
    <x v="0"/>
    <n v="386370"/>
  </r>
  <r>
    <x v="1"/>
    <x v="1"/>
    <n v="55780"/>
  </r>
  <r>
    <x v="1"/>
    <x v="2"/>
    <n v="18001"/>
  </r>
  <r>
    <x v="1"/>
    <x v="3"/>
    <n v="58586"/>
  </r>
  <r>
    <x v="1"/>
    <x v="4"/>
    <n v="94970"/>
  </r>
  <r>
    <x v="1"/>
    <x v="5"/>
    <n v="85328"/>
  </r>
  <r>
    <x v="1"/>
    <x v="6"/>
    <n v="124923"/>
  </r>
  <r>
    <x v="1"/>
    <x v="7"/>
    <n v="1818"/>
  </r>
  <r>
    <x v="1"/>
    <x v="8"/>
    <n v="181394"/>
  </r>
  <r>
    <x v="1"/>
    <x v="9"/>
    <n v="202878"/>
  </r>
  <r>
    <x v="1"/>
    <x v="10"/>
    <n v="26639"/>
  </r>
  <r>
    <x v="1"/>
    <x v="11"/>
    <n v="632421"/>
  </r>
  <r>
    <x v="1"/>
    <x v="12"/>
    <n v="14673"/>
  </r>
  <r>
    <x v="1"/>
    <x v="13"/>
    <n v="365543"/>
  </r>
  <r>
    <x v="1"/>
    <x v="14"/>
    <n v="2932"/>
  </r>
  <r>
    <x v="1"/>
    <x v="15"/>
    <n v="3667"/>
  </r>
  <r>
    <x v="2"/>
    <x v="0"/>
    <n v="325324"/>
  </r>
  <r>
    <x v="2"/>
    <x v="1"/>
    <n v="42669"/>
  </r>
  <r>
    <x v="2"/>
    <x v="2"/>
    <n v="19519"/>
  </r>
  <r>
    <x v="2"/>
    <x v="3"/>
    <n v="44113"/>
  </r>
  <r>
    <x v="2"/>
    <x v="4"/>
    <n v="61894"/>
  </r>
  <r>
    <x v="2"/>
    <x v="5"/>
    <n v="50344"/>
  </r>
  <r>
    <x v="2"/>
    <x v="6"/>
    <n v="108892"/>
  </r>
  <r>
    <x v="2"/>
    <x v="7"/>
    <n v="1439"/>
  </r>
  <r>
    <x v="2"/>
    <x v="8"/>
    <n v="123768"/>
  </r>
  <r>
    <x v="2"/>
    <x v="9"/>
    <n v="191496"/>
  </r>
  <r>
    <x v="2"/>
    <x v="10"/>
    <n v="23199"/>
  </r>
  <r>
    <x v="2"/>
    <x v="11"/>
    <n v="462964"/>
  </r>
  <r>
    <x v="2"/>
    <x v="12"/>
    <n v="15756"/>
  </r>
  <r>
    <x v="2"/>
    <x v="13"/>
    <n v="163480"/>
  </r>
  <r>
    <x v="2"/>
    <x v="14"/>
    <n v="1914"/>
  </r>
  <r>
    <x v="2"/>
    <x v="15"/>
    <n v="3907"/>
  </r>
  <r>
    <x v="3"/>
    <x v="0"/>
    <n v="280084"/>
  </r>
  <r>
    <x v="3"/>
    <x v="1"/>
    <n v="37568"/>
  </r>
  <r>
    <x v="3"/>
    <x v="2"/>
    <n v="18415"/>
  </r>
  <r>
    <x v="3"/>
    <x v="3"/>
    <n v="53991"/>
  </r>
  <r>
    <x v="3"/>
    <x v="4"/>
    <n v="57291"/>
  </r>
  <r>
    <x v="3"/>
    <x v="5"/>
    <n v="47179"/>
  </r>
  <r>
    <x v="3"/>
    <x v="6"/>
    <n v="81494"/>
  </r>
  <r>
    <x v="3"/>
    <x v="7"/>
    <n v="1574"/>
  </r>
  <r>
    <x v="3"/>
    <x v="8"/>
    <n v="86936"/>
  </r>
  <r>
    <x v="3"/>
    <x v="9"/>
    <n v="139381"/>
  </r>
  <r>
    <x v="3"/>
    <x v="10"/>
    <n v="37910"/>
  </r>
  <r>
    <x v="3"/>
    <x v="11"/>
    <n v="380137"/>
  </r>
  <r>
    <x v="3"/>
    <x v="12"/>
    <n v="11881"/>
  </r>
  <r>
    <x v="3"/>
    <x v="13"/>
    <n v="170838"/>
  </r>
  <r>
    <x v="3"/>
    <x v="14"/>
    <n v="2929"/>
  </r>
  <r>
    <x v="3"/>
    <x v="15"/>
    <n v="8177"/>
  </r>
  <r>
    <x v="4"/>
    <x v="0"/>
    <n v="190202"/>
  </r>
  <r>
    <x v="4"/>
    <x v="1"/>
    <n v="25084"/>
  </r>
  <r>
    <x v="4"/>
    <x v="2"/>
    <n v="12053"/>
  </r>
  <r>
    <x v="4"/>
    <x v="3"/>
    <n v="42839"/>
  </r>
  <r>
    <x v="4"/>
    <x v="4"/>
    <n v="41083"/>
  </r>
  <r>
    <x v="4"/>
    <x v="5"/>
    <n v="37169"/>
  </r>
  <r>
    <x v="4"/>
    <x v="6"/>
    <n v="57020"/>
  </r>
  <r>
    <x v="4"/>
    <x v="7"/>
    <n v="3117"/>
  </r>
  <r>
    <x v="4"/>
    <x v="8"/>
    <n v="84685"/>
  </r>
  <r>
    <x v="4"/>
    <x v="9"/>
    <n v="139839"/>
  </r>
  <r>
    <x v="4"/>
    <x v="10"/>
    <n v="20562"/>
  </r>
  <r>
    <x v="4"/>
    <x v="11"/>
    <n v="282184"/>
  </r>
  <r>
    <x v="4"/>
    <x v="12"/>
    <n v="12785"/>
  </r>
  <r>
    <x v="4"/>
    <x v="13"/>
    <n v="121525"/>
  </r>
  <r>
    <x v="4"/>
    <x v="14"/>
    <n v="4099"/>
  </r>
  <r>
    <x v="4"/>
    <x v="15"/>
    <n v="3547"/>
  </r>
  <r>
    <x v="5"/>
    <x v="0"/>
    <n v="155193"/>
  </r>
  <r>
    <x v="5"/>
    <x v="1"/>
    <n v="21909"/>
  </r>
  <r>
    <x v="5"/>
    <x v="2"/>
    <n v="10473"/>
  </r>
  <r>
    <x v="5"/>
    <x v="3"/>
    <n v="46296"/>
  </r>
  <r>
    <x v="5"/>
    <x v="4"/>
    <n v="34619"/>
  </r>
  <r>
    <x v="5"/>
    <x v="5"/>
    <n v="39007"/>
  </r>
  <r>
    <x v="5"/>
    <x v="6"/>
    <n v="56052"/>
  </r>
  <r>
    <x v="5"/>
    <x v="7"/>
    <n v="758"/>
  </r>
  <r>
    <x v="5"/>
    <x v="8"/>
    <n v="74521"/>
  </r>
  <r>
    <x v="5"/>
    <x v="9"/>
    <n v="191718"/>
  </r>
  <r>
    <x v="5"/>
    <x v="10"/>
    <n v="14754"/>
  </r>
  <r>
    <x v="5"/>
    <x v="11"/>
    <n v="302527"/>
  </r>
  <r>
    <x v="5"/>
    <x v="12"/>
    <n v="7419"/>
  </r>
  <r>
    <x v="5"/>
    <x v="13"/>
    <n v="126824"/>
  </r>
  <r>
    <x v="5"/>
    <x v="14"/>
    <n v="3464"/>
  </r>
  <r>
    <x v="5"/>
    <x v="15"/>
    <n v="5776"/>
  </r>
  <r>
    <x v="6"/>
    <x v="0"/>
    <n v="169149"/>
  </r>
  <r>
    <x v="6"/>
    <x v="1"/>
    <n v="19684"/>
  </r>
  <r>
    <x v="6"/>
    <x v="2"/>
    <n v="10619"/>
  </r>
  <r>
    <x v="6"/>
    <x v="3"/>
    <n v="34551"/>
  </r>
  <r>
    <x v="6"/>
    <x v="4"/>
    <n v="28004"/>
  </r>
  <r>
    <x v="6"/>
    <x v="5"/>
    <n v="24804"/>
  </r>
  <r>
    <x v="6"/>
    <x v="6"/>
    <n v="52318"/>
  </r>
  <r>
    <x v="6"/>
    <x v="7"/>
    <n v="1098"/>
  </r>
  <r>
    <x v="6"/>
    <x v="8"/>
    <n v="63274"/>
  </r>
  <r>
    <x v="6"/>
    <x v="9"/>
    <n v="123002"/>
  </r>
  <r>
    <x v="6"/>
    <x v="10"/>
    <n v="12442"/>
  </r>
  <r>
    <x v="6"/>
    <x v="11"/>
    <n v="243200"/>
  </r>
  <r>
    <x v="6"/>
    <x v="12"/>
    <n v="6079"/>
  </r>
  <r>
    <x v="6"/>
    <x v="13"/>
    <n v="83116"/>
  </r>
  <r>
    <x v="6"/>
    <x v="14"/>
    <n v="535"/>
  </r>
  <r>
    <x v="6"/>
    <x v="15"/>
    <n v="4819"/>
  </r>
  <r>
    <x v="7"/>
    <x v="0"/>
    <n v="139823"/>
  </r>
  <r>
    <x v="7"/>
    <x v="1"/>
    <n v="15803"/>
  </r>
  <r>
    <x v="7"/>
    <x v="2"/>
    <n v="8366"/>
  </r>
  <r>
    <x v="7"/>
    <x v="3"/>
    <n v="26823"/>
  </r>
  <r>
    <x v="7"/>
    <x v="4"/>
    <n v="26191"/>
  </r>
  <r>
    <x v="7"/>
    <x v="5"/>
    <n v="29051"/>
  </r>
  <r>
    <x v="7"/>
    <x v="6"/>
    <n v="34123"/>
  </r>
  <r>
    <x v="7"/>
    <x v="7"/>
    <n v="939"/>
  </r>
  <r>
    <x v="7"/>
    <x v="8"/>
    <n v="40636"/>
  </r>
  <r>
    <x v="7"/>
    <x v="9"/>
    <n v="54349"/>
  </r>
  <r>
    <x v="7"/>
    <x v="10"/>
    <n v="7450"/>
  </r>
  <r>
    <x v="7"/>
    <x v="11"/>
    <n v="160529"/>
  </r>
  <r>
    <x v="7"/>
    <x v="12"/>
    <n v="2898"/>
  </r>
  <r>
    <x v="7"/>
    <x v="13"/>
    <n v="49170"/>
  </r>
  <r>
    <x v="7"/>
    <x v="14"/>
    <n v="1220"/>
  </r>
  <r>
    <x v="7"/>
    <x v="15"/>
    <n v="1253"/>
  </r>
  <r>
    <x v="8"/>
    <x v="0"/>
    <n v="110698"/>
  </r>
  <r>
    <x v="8"/>
    <x v="1"/>
    <n v="15017"/>
  </r>
  <r>
    <x v="8"/>
    <x v="2"/>
    <n v="5494"/>
  </r>
  <r>
    <x v="8"/>
    <x v="3"/>
    <n v="25026"/>
  </r>
  <r>
    <x v="8"/>
    <x v="4"/>
    <n v="29631"/>
  </r>
  <r>
    <x v="8"/>
    <x v="5"/>
    <n v="20853"/>
  </r>
  <r>
    <x v="8"/>
    <x v="6"/>
    <n v="27816"/>
  </r>
  <r>
    <x v="8"/>
    <x v="7"/>
    <n v="251"/>
  </r>
  <r>
    <x v="8"/>
    <x v="8"/>
    <n v="41284"/>
  </r>
  <r>
    <x v="8"/>
    <x v="9"/>
    <n v="44848"/>
  </r>
  <r>
    <x v="8"/>
    <x v="10"/>
    <n v="3660"/>
  </r>
  <r>
    <x v="8"/>
    <x v="11"/>
    <n v="148170"/>
  </r>
  <r>
    <x v="8"/>
    <x v="12"/>
    <n v="4198"/>
  </r>
  <r>
    <x v="8"/>
    <x v="13"/>
    <n v="57877"/>
  </r>
  <r>
    <x v="8"/>
    <x v="14"/>
    <n v="302"/>
  </r>
  <r>
    <x v="8"/>
    <x v="15"/>
    <n v="1968"/>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2">
  <r>
    <x v="0"/>
    <x v="0"/>
    <n v="343264"/>
    <x v="0"/>
  </r>
  <r>
    <x v="0"/>
    <x v="1"/>
    <n v="62223"/>
    <x v="0"/>
  </r>
  <r>
    <x v="0"/>
    <x v="2"/>
    <n v="26361"/>
    <x v="0"/>
  </r>
  <r>
    <x v="0"/>
    <x v="3"/>
    <n v="22"/>
    <x v="0"/>
  </r>
  <r>
    <x v="0"/>
    <x v="4"/>
    <n v="55429"/>
    <x v="0"/>
  </r>
  <r>
    <x v="0"/>
    <x v="5"/>
    <n v="91658"/>
    <x v="0"/>
  </r>
  <r>
    <x v="0"/>
    <x v="6"/>
    <n v="60274"/>
    <x v="0"/>
  </r>
  <r>
    <x v="0"/>
    <x v="7"/>
    <n v="118206"/>
    <x v="0"/>
  </r>
  <r>
    <x v="0"/>
    <x v="8"/>
    <n v="1938"/>
    <x v="0"/>
  </r>
  <r>
    <x v="0"/>
    <x v="9"/>
    <n v="136711"/>
    <x v="0"/>
  </r>
  <r>
    <x v="0"/>
    <x v="10"/>
    <n v="75128"/>
    <x v="0"/>
  </r>
  <r>
    <x v="0"/>
    <x v="11"/>
    <n v="34562"/>
    <x v="0"/>
  </r>
  <r>
    <x v="0"/>
    <x v="12"/>
    <n v="536418"/>
    <x v="0"/>
  </r>
  <r>
    <x v="0"/>
    <x v="13"/>
    <n v="17382"/>
    <x v="0"/>
  </r>
  <r>
    <x v="0"/>
    <x v="14"/>
    <n v="235658"/>
    <x v="0"/>
  </r>
  <r>
    <x v="0"/>
    <x v="15"/>
    <n v="2196"/>
    <x v="0"/>
  </r>
  <r>
    <x v="0"/>
    <x v="16"/>
    <n v="7219"/>
    <x v="0"/>
  </r>
  <r>
    <x v="1"/>
    <x v="0"/>
    <n v="386370"/>
    <x v="0"/>
  </r>
  <r>
    <x v="1"/>
    <x v="1"/>
    <n v="55780"/>
    <x v="0"/>
  </r>
  <r>
    <x v="1"/>
    <x v="2"/>
    <n v="18001"/>
    <x v="0"/>
  </r>
  <r>
    <x v="1"/>
    <x v="4"/>
    <n v="58586"/>
    <x v="0"/>
  </r>
  <r>
    <x v="1"/>
    <x v="5"/>
    <n v="94970"/>
    <x v="0"/>
  </r>
  <r>
    <x v="1"/>
    <x v="6"/>
    <n v="85328"/>
    <x v="0"/>
  </r>
  <r>
    <x v="1"/>
    <x v="7"/>
    <n v="124923"/>
    <x v="0"/>
  </r>
  <r>
    <x v="1"/>
    <x v="8"/>
    <n v="1818"/>
    <x v="0"/>
  </r>
  <r>
    <x v="1"/>
    <x v="9"/>
    <n v="181394"/>
    <x v="0"/>
  </r>
  <r>
    <x v="1"/>
    <x v="10"/>
    <n v="202878"/>
    <x v="0"/>
  </r>
  <r>
    <x v="1"/>
    <x v="11"/>
    <n v="26639"/>
    <x v="0"/>
  </r>
  <r>
    <x v="1"/>
    <x v="12"/>
    <n v="632421"/>
    <x v="0"/>
  </r>
  <r>
    <x v="1"/>
    <x v="13"/>
    <n v="14673"/>
    <x v="0"/>
  </r>
  <r>
    <x v="1"/>
    <x v="14"/>
    <n v="365543"/>
    <x v="0"/>
  </r>
  <r>
    <x v="1"/>
    <x v="15"/>
    <n v="2932"/>
    <x v="0"/>
  </r>
  <r>
    <x v="1"/>
    <x v="16"/>
    <n v="3667"/>
    <x v="0"/>
  </r>
  <r>
    <x v="2"/>
    <x v="0"/>
    <n v="325324"/>
    <x v="0"/>
  </r>
  <r>
    <x v="2"/>
    <x v="1"/>
    <n v="42669"/>
    <x v="0"/>
  </r>
  <r>
    <x v="2"/>
    <x v="2"/>
    <n v="19519"/>
    <x v="0"/>
  </r>
  <r>
    <x v="2"/>
    <x v="3"/>
    <n v="12"/>
    <x v="0"/>
  </r>
  <r>
    <x v="2"/>
    <x v="4"/>
    <n v="44113"/>
    <x v="0"/>
  </r>
  <r>
    <x v="2"/>
    <x v="5"/>
    <n v="61894"/>
    <x v="0"/>
  </r>
  <r>
    <x v="2"/>
    <x v="6"/>
    <n v="50344"/>
    <x v="0"/>
  </r>
  <r>
    <x v="2"/>
    <x v="7"/>
    <n v="108892"/>
    <x v="0"/>
  </r>
  <r>
    <x v="2"/>
    <x v="8"/>
    <n v="1439"/>
    <x v="0"/>
  </r>
  <r>
    <x v="2"/>
    <x v="9"/>
    <n v="123768"/>
    <x v="0"/>
  </r>
  <r>
    <x v="2"/>
    <x v="10"/>
    <n v="191496"/>
    <x v="0"/>
  </r>
  <r>
    <x v="2"/>
    <x v="11"/>
    <n v="23199"/>
    <x v="0"/>
  </r>
  <r>
    <x v="2"/>
    <x v="12"/>
    <n v="462964"/>
    <x v="0"/>
  </r>
  <r>
    <x v="2"/>
    <x v="13"/>
    <n v="15756"/>
    <x v="0"/>
  </r>
  <r>
    <x v="2"/>
    <x v="14"/>
    <n v="163480"/>
    <x v="0"/>
  </r>
  <r>
    <x v="2"/>
    <x v="15"/>
    <n v="1914"/>
    <x v="0"/>
  </r>
  <r>
    <x v="2"/>
    <x v="16"/>
    <n v="3907"/>
    <x v="0"/>
  </r>
  <r>
    <x v="3"/>
    <x v="0"/>
    <n v="280084"/>
    <x v="0"/>
  </r>
  <r>
    <x v="3"/>
    <x v="1"/>
    <n v="37568"/>
    <x v="0"/>
  </r>
  <r>
    <x v="3"/>
    <x v="2"/>
    <n v="18415"/>
    <x v="0"/>
  </r>
  <r>
    <x v="3"/>
    <x v="3"/>
    <n v="6"/>
    <x v="0"/>
  </r>
  <r>
    <x v="3"/>
    <x v="4"/>
    <n v="53991"/>
    <x v="0"/>
  </r>
  <r>
    <x v="3"/>
    <x v="5"/>
    <n v="57291"/>
    <x v="0"/>
  </r>
  <r>
    <x v="3"/>
    <x v="6"/>
    <n v="47179"/>
    <x v="0"/>
  </r>
  <r>
    <x v="3"/>
    <x v="7"/>
    <n v="81494"/>
    <x v="0"/>
  </r>
  <r>
    <x v="3"/>
    <x v="8"/>
    <n v="1574"/>
    <x v="0"/>
  </r>
  <r>
    <x v="3"/>
    <x v="9"/>
    <n v="86936"/>
    <x v="0"/>
  </r>
  <r>
    <x v="3"/>
    <x v="10"/>
    <n v="139381"/>
    <x v="0"/>
  </r>
  <r>
    <x v="3"/>
    <x v="11"/>
    <n v="37910"/>
    <x v="0"/>
  </r>
  <r>
    <x v="3"/>
    <x v="12"/>
    <n v="380137"/>
    <x v="0"/>
  </r>
  <r>
    <x v="3"/>
    <x v="13"/>
    <n v="11881"/>
    <x v="0"/>
  </r>
  <r>
    <x v="3"/>
    <x v="14"/>
    <n v="170838"/>
    <x v="0"/>
  </r>
  <r>
    <x v="3"/>
    <x v="15"/>
    <n v="2929"/>
    <x v="0"/>
  </r>
  <r>
    <x v="3"/>
    <x v="16"/>
    <n v="8177"/>
    <x v="0"/>
  </r>
  <r>
    <x v="4"/>
    <x v="0"/>
    <n v="190202"/>
    <x v="0"/>
  </r>
  <r>
    <x v="4"/>
    <x v="1"/>
    <n v="25084"/>
    <x v="0"/>
  </r>
  <r>
    <x v="4"/>
    <x v="2"/>
    <n v="12053"/>
    <x v="0"/>
  </r>
  <r>
    <x v="4"/>
    <x v="3"/>
    <n v="5"/>
    <x v="0"/>
  </r>
  <r>
    <x v="4"/>
    <x v="4"/>
    <n v="42839"/>
    <x v="0"/>
  </r>
  <r>
    <x v="4"/>
    <x v="5"/>
    <n v="41083"/>
    <x v="0"/>
  </r>
  <r>
    <x v="4"/>
    <x v="6"/>
    <n v="37169"/>
    <x v="0"/>
  </r>
  <r>
    <x v="4"/>
    <x v="7"/>
    <n v="57020"/>
    <x v="0"/>
  </r>
  <r>
    <x v="4"/>
    <x v="8"/>
    <n v="3117"/>
    <x v="0"/>
  </r>
  <r>
    <x v="4"/>
    <x v="9"/>
    <n v="84685"/>
    <x v="0"/>
  </r>
  <r>
    <x v="4"/>
    <x v="10"/>
    <n v="139839"/>
    <x v="0"/>
  </r>
  <r>
    <x v="4"/>
    <x v="11"/>
    <n v="20562"/>
    <x v="0"/>
  </r>
  <r>
    <x v="4"/>
    <x v="12"/>
    <n v="282184"/>
    <x v="0"/>
  </r>
  <r>
    <x v="4"/>
    <x v="13"/>
    <n v="12785"/>
    <x v="0"/>
  </r>
  <r>
    <x v="4"/>
    <x v="14"/>
    <n v="121525"/>
    <x v="0"/>
  </r>
  <r>
    <x v="4"/>
    <x v="15"/>
    <n v="4099"/>
    <x v="0"/>
  </r>
  <r>
    <x v="4"/>
    <x v="16"/>
    <n v="3547"/>
    <x v="0"/>
  </r>
  <r>
    <x v="5"/>
    <x v="0"/>
    <n v="155193"/>
    <x v="0"/>
  </r>
  <r>
    <x v="5"/>
    <x v="1"/>
    <n v="21909"/>
    <x v="0"/>
  </r>
  <r>
    <x v="5"/>
    <x v="2"/>
    <n v="10473"/>
    <x v="0"/>
  </r>
  <r>
    <x v="5"/>
    <x v="3"/>
    <n v="2"/>
    <x v="0"/>
  </r>
  <r>
    <x v="5"/>
    <x v="4"/>
    <n v="46296"/>
    <x v="0"/>
  </r>
  <r>
    <x v="5"/>
    <x v="5"/>
    <n v="34619"/>
    <x v="0"/>
  </r>
  <r>
    <x v="5"/>
    <x v="6"/>
    <n v="39007"/>
    <x v="0"/>
  </r>
  <r>
    <x v="5"/>
    <x v="7"/>
    <n v="56052"/>
    <x v="0"/>
  </r>
  <r>
    <x v="5"/>
    <x v="8"/>
    <n v="758"/>
    <x v="0"/>
  </r>
  <r>
    <x v="5"/>
    <x v="9"/>
    <n v="74521"/>
    <x v="0"/>
  </r>
  <r>
    <x v="5"/>
    <x v="10"/>
    <n v="191718"/>
    <x v="0"/>
  </r>
  <r>
    <x v="5"/>
    <x v="11"/>
    <n v="14754"/>
    <x v="0"/>
  </r>
  <r>
    <x v="5"/>
    <x v="12"/>
    <n v="302527"/>
    <x v="0"/>
  </r>
  <r>
    <x v="5"/>
    <x v="13"/>
    <n v="7419"/>
    <x v="0"/>
  </r>
  <r>
    <x v="5"/>
    <x v="14"/>
    <n v="126824"/>
    <x v="0"/>
  </r>
  <r>
    <x v="5"/>
    <x v="15"/>
    <n v="3464"/>
    <x v="0"/>
  </r>
  <r>
    <x v="5"/>
    <x v="16"/>
    <n v="5776"/>
    <x v="0"/>
  </r>
  <r>
    <x v="6"/>
    <x v="0"/>
    <n v="169149"/>
    <x v="0"/>
  </r>
  <r>
    <x v="6"/>
    <x v="1"/>
    <n v="19684"/>
    <x v="0"/>
  </r>
  <r>
    <x v="6"/>
    <x v="2"/>
    <n v="10619"/>
    <x v="0"/>
  </r>
  <r>
    <x v="6"/>
    <x v="3"/>
    <n v="1"/>
    <x v="0"/>
  </r>
  <r>
    <x v="6"/>
    <x v="4"/>
    <n v="34551"/>
    <x v="0"/>
  </r>
  <r>
    <x v="6"/>
    <x v="5"/>
    <n v="28004"/>
    <x v="0"/>
  </r>
  <r>
    <x v="6"/>
    <x v="6"/>
    <n v="24804"/>
    <x v="0"/>
  </r>
  <r>
    <x v="6"/>
    <x v="7"/>
    <n v="52318"/>
    <x v="0"/>
  </r>
  <r>
    <x v="6"/>
    <x v="8"/>
    <n v="1098"/>
    <x v="0"/>
  </r>
  <r>
    <x v="6"/>
    <x v="9"/>
    <n v="63274"/>
    <x v="0"/>
  </r>
  <r>
    <x v="6"/>
    <x v="10"/>
    <n v="123002"/>
    <x v="0"/>
  </r>
  <r>
    <x v="6"/>
    <x v="11"/>
    <n v="12442"/>
    <x v="0"/>
  </r>
  <r>
    <x v="6"/>
    <x v="12"/>
    <n v="243200"/>
    <x v="0"/>
  </r>
  <r>
    <x v="6"/>
    <x v="13"/>
    <n v="6079"/>
    <x v="0"/>
  </r>
  <r>
    <x v="6"/>
    <x v="14"/>
    <n v="83116"/>
    <x v="0"/>
  </r>
  <r>
    <x v="6"/>
    <x v="15"/>
    <n v="535"/>
    <x v="0"/>
  </r>
  <r>
    <x v="6"/>
    <x v="16"/>
    <n v="4819"/>
    <x v="0"/>
  </r>
  <r>
    <x v="7"/>
    <x v="0"/>
    <n v="139823"/>
    <x v="0"/>
  </r>
  <r>
    <x v="7"/>
    <x v="1"/>
    <n v="15803"/>
    <x v="0"/>
  </r>
  <r>
    <x v="7"/>
    <x v="2"/>
    <n v="8366"/>
    <x v="0"/>
  </r>
  <r>
    <x v="7"/>
    <x v="4"/>
    <n v="26823"/>
    <x v="0"/>
  </r>
  <r>
    <x v="7"/>
    <x v="5"/>
    <n v="26191"/>
    <x v="0"/>
  </r>
  <r>
    <x v="7"/>
    <x v="6"/>
    <n v="29051"/>
    <x v="0"/>
  </r>
  <r>
    <x v="7"/>
    <x v="17"/>
    <n v="15"/>
    <x v="0"/>
  </r>
  <r>
    <x v="7"/>
    <x v="7"/>
    <n v="34123"/>
    <x v="0"/>
  </r>
  <r>
    <x v="7"/>
    <x v="8"/>
    <n v="939"/>
    <x v="0"/>
  </r>
  <r>
    <x v="7"/>
    <x v="9"/>
    <n v="40636"/>
    <x v="0"/>
  </r>
  <r>
    <x v="7"/>
    <x v="10"/>
    <n v="54349"/>
    <x v="0"/>
  </r>
  <r>
    <x v="7"/>
    <x v="11"/>
    <n v="7450"/>
    <x v="0"/>
  </r>
  <r>
    <x v="7"/>
    <x v="12"/>
    <n v="160529"/>
    <x v="0"/>
  </r>
  <r>
    <x v="7"/>
    <x v="13"/>
    <n v="2898"/>
    <x v="0"/>
  </r>
  <r>
    <x v="7"/>
    <x v="14"/>
    <n v="49170"/>
    <x v="0"/>
  </r>
  <r>
    <x v="7"/>
    <x v="15"/>
    <n v="1220"/>
    <x v="0"/>
  </r>
  <r>
    <x v="7"/>
    <x v="16"/>
    <n v="1253"/>
    <x v="0"/>
  </r>
  <r>
    <x v="8"/>
    <x v="0"/>
    <n v="110698"/>
    <x v="0"/>
  </r>
  <r>
    <x v="8"/>
    <x v="1"/>
    <n v="15017"/>
    <x v="0"/>
  </r>
  <r>
    <x v="8"/>
    <x v="2"/>
    <n v="5494"/>
    <x v="0"/>
  </r>
  <r>
    <x v="8"/>
    <x v="4"/>
    <n v="25026"/>
    <x v="0"/>
  </r>
  <r>
    <x v="8"/>
    <x v="5"/>
    <n v="29631"/>
    <x v="0"/>
  </r>
  <r>
    <x v="8"/>
    <x v="6"/>
    <n v="20853"/>
    <x v="0"/>
  </r>
  <r>
    <x v="8"/>
    <x v="7"/>
    <n v="27816"/>
    <x v="0"/>
  </r>
  <r>
    <x v="8"/>
    <x v="8"/>
    <n v="251"/>
    <x v="0"/>
  </r>
  <r>
    <x v="8"/>
    <x v="9"/>
    <n v="41284"/>
    <x v="0"/>
  </r>
  <r>
    <x v="8"/>
    <x v="10"/>
    <n v="44848"/>
    <x v="0"/>
  </r>
  <r>
    <x v="8"/>
    <x v="11"/>
    <n v="3660"/>
    <x v="0"/>
  </r>
  <r>
    <x v="8"/>
    <x v="12"/>
    <n v="148170"/>
    <x v="0"/>
  </r>
  <r>
    <x v="8"/>
    <x v="13"/>
    <n v="4198"/>
    <x v="0"/>
  </r>
  <r>
    <x v="8"/>
    <x v="14"/>
    <n v="57877"/>
    <x v="0"/>
  </r>
  <r>
    <x v="8"/>
    <x v="15"/>
    <n v="302"/>
    <x v="0"/>
  </r>
  <r>
    <x v="8"/>
    <x v="16"/>
    <n v="1968"/>
    <x v="0"/>
  </r>
  <r>
    <x v="0"/>
    <x v="0"/>
    <n v="343264"/>
    <x v="1"/>
  </r>
  <r>
    <x v="0"/>
    <x v="1"/>
    <n v="62223"/>
    <x v="1"/>
  </r>
  <r>
    <x v="0"/>
    <x v="2"/>
    <n v="26361"/>
    <x v="1"/>
  </r>
  <r>
    <x v="0"/>
    <x v="3"/>
    <n v="22"/>
    <x v="1"/>
  </r>
  <r>
    <x v="0"/>
    <x v="4"/>
    <n v="55429"/>
    <x v="1"/>
  </r>
  <r>
    <x v="0"/>
    <x v="5"/>
    <n v="91658"/>
    <x v="1"/>
  </r>
  <r>
    <x v="0"/>
    <x v="6"/>
    <n v="60274"/>
    <x v="1"/>
  </r>
  <r>
    <x v="0"/>
    <x v="7"/>
    <n v="118206"/>
    <x v="1"/>
  </r>
  <r>
    <x v="0"/>
    <x v="8"/>
    <n v="1938"/>
    <x v="1"/>
  </r>
  <r>
    <x v="0"/>
    <x v="9"/>
    <n v="136711"/>
    <x v="1"/>
  </r>
  <r>
    <x v="0"/>
    <x v="10"/>
    <n v="75128"/>
    <x v="1"/>
  </r>
  <r>
    <x v="0"/>
    <x v="11"/>
    <n v="34562"/>
    <x v="1"/>
  </r>
  <r>
    <x v="0"/>
    <x v="12"/>
    <n v="536418"/>
    <x v="1"/>
  </r>
  <r>
    <x v="0"/>
    <x v="13"/>
    <n v="17382"/>
    <x v="1"/>
  </r>
  <r>
    <x v="0"/>
    <x v="14"/>
    <n v="235658"/>
    <x v="1"/>
  </r>
  <r>
    <x v="0"/>
    <x v="15"/>
    <n v="2196"/>
    <x v="1"/>
  </r>
  <r>
    <x v="0"/>
    <x v="16"/>
    <n v="7219"/>
    <x v="1"/>
  </r>
  <r>
    <x v="1"/>
    <x v="0"/>
    <n v="386370"/>
    <x v="1"/>
  </r>
  <r>
    <x v="1"/>
    <x v="1"/>
    <n v="55780"/>
    <x v="1"/>
  </r>
  <r>
    <x v="1"/>
    <x v="2"/>
    <n v="18001"/>
    <x v="1"/>
  </r>
  <r>
    <x v="1"/>
    <x v="4"/>
    <n v="58586"/>
    <x v="1"/>
  </r>
  <r>
    <x v="1"/>
    <x v="5"/>
    <n v="94970"/>
    <x v="1"/>
  </r>
  <r>
    <x v="1"/>
    <x v="6"/>
    <n v="85328"/>
    <x v="1"/>
  </r>
  <r>
    <x v="1"/>
    <x v="7"/>
    <n v="124923"/>
    <x v="1"/>
  </r>
  <r>
    <x v="1"/>
    <x v="8"/>
    <n v="1818"/>
    <x v="1"/>
  </r>
  <r>
    <x v="1"/>
    <x v="9"/>
    <n v="181394"/>
    <x v="1"/>
  </r>
  <r>
    <x v="1"/>
    <x v="10"/>
    <n v="202878"/>
    <x v="1"/>
  </r>
  <r>
    <x v="1"/>
    <x v="11"/>
    <n v="26639"/>
    <x v="1"/>
  </r>
  <r>
    <x v="1"/>
    <x v="12"/>
    <n v="632421"/>
    <x v="1"/>
  </r>
  <r>
    <x v="1"/>
    <x v="13"/>
    <n v="14673"/>
    <x v="1"/>
  </r>
  <r>
    <x v="1"/>
    <x v="14"/>
    <n v="365543"/>
    <x v="1"/>
  </r>
  <r>
    <x v="1"/>
    <x v="15"/>
    <n v="2932"/>
    <x v="1"/>
  </r>
  <r>
    <x v="1"/>
    <x v="16"/>
    <n v="3667"/>
    <x v="1"/>
  </r>
  <r>
    <x v="2"/>
    <x v="0"/>
    <n v="325324"/>
    <x v="1"/>
  </r>
  <r>
    <x v="2"/>
    <x v="1"/>
    <n v="42669"/>
    <x v="1"/>
  </r>
  <r>
    <x v="2"/>
    <x v="2"/>
    <n v="19519"/>
    <x v="1"/>
  </r>
  <r>
    <x v="2"/>
    <x v="3"/>
    <n v="12"/>
    <x v="1"/>
  </r>
  <r>
    <x v="2"/>
    <x v="4"/>
    <n v="44113"/>
    <x v="1"/>
  </r>
  <r>
    <x v="2"/>
    <x v="5"/>
    <n v="61894"/>
    <x v="1"/>
  </r>
  <r>
    <x v="2"/>
    <x v="6"/>
    <n v="50344"/>
    <x v="1"/>
  </r>
  <r>
    <x v="2"/>
    <x v="7"/>
    <n v="108892"/>
    <x v="1"/>
  </r>
  <r>
    <x v="2"/>
    <x v="8"/>
    <n v="1439"/>
    <x v="1"/>
  </r>
  <r>
    <x v="2"/>
    <x v="9"/>
    <n v="123768"/>
    <x v="1"/>
  </r>
  <r>
    <x v="2"/>
    <x v="10"/>
    <n v="191496"/>
    <x v="1"/>
  </r>
  <r>
    <x v="2"/>
    <x v="11"/>
    <n v="23199"/>
    <x v="1"/>
  </r>
  <r>
    <x v="2"/>
    <x v="12"/>
    <n v="462964"/>
    <x v="1"/>
  </r>
  <r>
    <x v="2"/>
    <x v="13"/>
    <n v="15756"/>
    <x v="1"/>
  </r>
  <r>
    <x v="2"/>
    <x v="14"/>
    <n v="163480"/>
    <x v="1"/>
  </r>
  <r>
    <x v="2"/>
    <x v="15"/>
    <n v="1914"/>
    <x v="1"/>
  </r>
  <r>
    <x v="2"/>
    <x v="16"/>
    <n v="3907"/>
    <x v="1"/>
  </r>
  <r>
    <x v="3"/>
    <x v="0"/>
    <n v="280084"/>
    <x v="1"/>
  </r>
  <r>
    <x v="3"/>
    <x v="1"/>
    <n v="37568"/>
    <x v="1"/>
  </r>
  <r>
    <x v="3"/>
    <x v="2"/>
    <n v="18415"/>
    <x v="1"/>
  </r>
  <r>
    <x v="3"/>
    <x v="3"/>
    <n v="6"/>
    <x v="1"/>
  </r>
  <r>
    <x v="3"/>
    <x v="4"/>
    <n v="53991"/>
    <x v="1"/>
  </r>
  <r>
    <x v="3"/>
    <x v="5"/>
    <n v="57291"/>
    <x v="1"/>
  </r>
  <r>
    <x v="3"/>
    <x v="6"/>
    <n v="47179"/>
    <x v="1"/>
  </r>
  <r>
    <x v="3"/>
    <x v="7"/>
    <n v="81494"/>
    <x v="1"/>
  </r>
  <r>
    <x v="3"/>
    <x v="8"/>
    <n v="1574"/>
    <x v="1"/>
  </r>
  <r>
    <x v="3"/>
    <x v="9"/>
    <n v="86936"/>
    <x v="1"/>
  </r>
  <r>
    <x v="3"/>
    <x v="10"/>
    <n v="139381"/>
    <x v="1"/>
  </r>
  <r>
    <x v="3"/>
    <x v="11"/>
    <n v="37910"/>
    <x v="1"/>
  </r>
  <r>
    <x v="3"/>
    <x v="12"/>
    <n v="380137"/>
    <x v="1"/>
  </r>
  <r>
    <x v="3"/>
    <x v="13"/>
    <n v="11881"/>
    <x v="1"/>
  </r>
  <r>
    <x v="3"/>
    <x v="14"/>
    <n v="170838"/>
    <x v="1"/>
  </r>
  <r>
    <x v="3"/>
    <x v="15"/>
    <n v="2929"/>
    <x v="1"/>
  </r>
  <r>
    <x v="3"/>
    <x v="16"/>
    <n v="8177"/>
    <x v="1"/>
  </r>
  <r>
    <x v="4"/>
    <x v="0"/>
    <n v="190202"/>
    <x v="1"/>
  </r>
  <r>
    <x v="4"/>
    <x v="1"/>
    <n v="25084"/>
    <x v="1"/>
  </r>
  <r>
    <x v="4"/>
    <x v="2"/>
    <n v="12053"/>
    <x v="1"/>
  </r>
  <r>
    <x v="4"/>
    <x v="3"/>
    <n v="5"/>
    <x v="1"/>
  </r>
  <r>
    <x v="4"/>
    <x v="4"/>
    <n v="42839"/>
    <x v="1"/>
  </r>
  <r>
    <x v="4"/>
    <x v="5"/>
    <n v="41083"/>
    <x v="1"/>
  </r>
  <r>
    <x v="4"/>
    <x v="6"/>
    <n v="37169"/>
    <x v="1"/>
  </r>
  <r>
    <x v="4"/>
    <x v="7"/>
    <n v="57020"/>
    <x v="1"/>
  </r>
  <r>
    <x v="4"/>
    <x v="8"/>
    <n v="3117"/>
    <x v="1"/>
  </r>
  <r>
    <x v="4"/>
    <x v="9"/>
    <n v="84685"/>
    <x v="1"/>
  </r>
  <r>
    <x v="4"/>
    <x v="10"/>
    <n v="139839"/>
    <x v="1"/>
  </r>
  <r>
    <x v="4"/>
    <x v="11"/>
    <n v="20562"/>
    <x v="1"/>
  </r>
  <r>
    <x v="4"/>
    <x v="12"/>
    <n v="282184"/>
    <x v="1"/>
  </r>
  <r>
    <x v="4"/>
    <x v="13"/>
    <n v="12785"/>
    <x v="1"/>
  </r>
  <r>
    <x v="4"/>
    <x v="14"/>
    <n v="121525"/>
    <x v="1"/>
  </r>
  <r>
    <x v="4"/>
    <x v="15"/>
    <n v="4099"/>
    <x v="1"/>
  </r>
  <r>
    <x v="4"/>
    <x v="16"/>
    <n v="3547"/>
    <x v="1"/>
  </r>
  <r>
    <x v="5"/>
    <x v="0"/>
    <n v="155193"/>
    <x v="1"/>
  </r>
  <r>
    <x v="5"/>
    <x v="1"/>
    <n v="21909"/>
    <x v="1"/>
  </r>
  <r>
    <x v="5"/>
    <x v="2"/>
    <n v="10473"/>
    <x v="1"/>
  </r>
  <r>
    <x v="5"/>
    <x v="3"/>
    <n v="2"/>
    <x v="1"/>
  </r>
  <r>
    <x v="5"/>
    <x v="4"/>
    <n v="46296"/>
    <x v="1"/>
  </r>
  <r>
    <x v="5"/>
    <x v="5"/>
    <n v="34619"/>
    <x v="1"/>
  </r>
  <r>
    <x v="5"/>
    <x v="6"/>
    <n v="39007"/>
    <x v="1"/>
  </r>
  <r>
    <x v="5"/>
    <x v="7"/>
    <n v="56052"/>
    <x v="1"/>
  </r>
  <r>
    <x v="5"/>
    <x v="8"/>
    <n v="758"/>
    <x v="1"/>
  </r>
  <r>
    <x v="5"/>
    <x v="9"/>
    <n v="74521"/>
    <x v="1"/>
  </r>
  <r>
    <x v="5"/>
    <x v="10"/>
    <n v="191718"/>
    <x v="1"/>
  </r>
  <r>
    <x v="5"/>
    <x v="11"/>
    <n v="14754"/>
    <x v="1"/>
  </r>
  <r>
    <x v="5"/>
    <x v="12"/>
    <n v="302527"/>
    <x v="1"/>
  </r>
  <r>
    <x v="5"/>
    <x v="13"/>
    <n v="7419"/>
    <x v="1"/>
  </r>
  <r>
    <x v="5"/>
    <x v="14"/>
    <n v="126824"/>
    <x v="1"/>
  </r>
  <r>
    <x v="5"/>
    <x v="15"/>
    <n v="3464"/>
    <x v="1"/>
  </r>
  <r>
    <x v="5"/>
    <x v="16"/>
    <n v="5776"/>
    <x v="1"/>
  </r>
  <r>
    <x v="6"/>
    <x v="0"/>
    <n v="169149"/>
    <x v="1"/>
  </r>
  <r>
    <x v="6"/>
    <x v="1"/>
    <n v="19684"/>
    <x v="1"/>
  </r>
  <r>
    <x v="6"/>
    <x v="2"/>
    <n v="10619"/>
    <x v="1"/>
  </r>
  <r>
    <x v="6"/>
    <x v="3"/>
    <n v="1"/>
    <x v="1"/>
  </r>
  <r>
    <x v="6"/>
    <x v="4"/>
    <n v="34551"/>
    <x v="1"/>
  </r>
  <r>
    <x v="6"/>
    <x v="5"/>
    <n v="28004"/>
    <x v="1"/>
  </r>
  <r>
    <x v="6"/>
    <x v="6"/>
    <n v="24804"/>
    <x v="1"/>
  </r>
  <r>
    <x v="6"/>
    <x v="7"/>
    <n v="52318"/>
    <x v="1"/>
  </r>
  <r>
    <x v="6"/>
    <x v="8"/>
    <n v="1098"/>
    <x v="1"/>
  </r>
  <r>
    <x v="6"/>
    <x v="9"/>
    <n v="63274"/>
    <x v="1"/>
  </r>
  <r>
    <x v="6"/>
    <x v="10"/>
    <n v="123002"/>
    <x v="1"/>
  </r>
  <r>
    <x v="6"/>
    <x v="11"/>
    <n v="12442"/>
    <x v="1"/>
  </r>
  <r>
    <x v="6"/>
    <x v="12"/>
    <n v="243200"/>
    <x v="1"/>
  </r>
  <r>
    <x v="6"/>
    <x v="13"/>
    <n v="6079"/>
    <x v="1"/>
  </r>
  <r>
    <x v="6"/>
    <x v="14"/>
    <n v="83116"/>
    <x v="1"/>
  </r>
  <r>
    <x v="6"/>
    <x v="15"/>
    <n v="535"/>
    <x v="1"/>
  </r>
  <r>
    <x v="6"/>
    <x v="16"/>
    <n v="4819"/>
    <x v="1"/>
  </r>
  <r>
    <x v="7"/>
    <x v="0"/>
    <n v="139823"/>
    <x v="1"/>
  </r>
  <r>
    <x v="7"/>
    <x v="1"/>
    <n v="15803"/>
    <x v="1"/>
  </r>
  <r>
    <x v="7"/>
    <x v="2"/>
    <n v="8366"/>
    <x v="1"/>
  </r>
  <r>
    <x v="7"/>
    <x v="4"/>
    <n v="26823"/>
    <x v="1"/>
  </r>
  <r>
    <x v="7"/>
    <x v="5"/>
    <n v="26191"/>
    <x v="1"/>
  </r>
  <r>
    <x v="7"/>
    <x v="6"/>
    <n v="29051"/>
    <x v="1"/>
  </r>
  <r>
    <x v="7"/>
    <x v="17"/>
    <n v="15"/>
    <x v="1"/>
  </r>
  <r>
    <x v="7"/>
    <x v="7"/>
    <n v="34123"/>
    <x v="1"/>
  </r>
  <r>
    <x v="7"/>
    <x v="8"/>
    <n v="939"/>
    <x v="1"/>
  </r>
  <r>
    <x v="7"/>
    <x v="9"/>
    <n v="40636"/>
    <x v="1"/>
  </r>
  <r>
    <x v="7"/>
    <x v="10"/>
    <n v="54349"/>
    <x v="1"/>
  </r>
  <r>
    <x v="7"/>
    <x v="11"/>
    <n v="7450"/>
    <x v="1"/>
  </r>
  <r>
    <x v="7"/>
    <x v="12"/>
    <n v="160529"/>
    <x v="1"/>
  </r>
  <r>
    <x v="7"/>
    <x v="13"/>
    <n v="2898"/>
    <x v="1"/>
  </r>
  <r>
    <x v="7"/>
    <x v="14"/>
    <n v="49170"/>
    <x v="1"/>
  </r>
  <r>
    <x v="7"/>
    <x v="15"/>
    <n v="1220"/>
    <x v="1"/>
  </r>
  <r>
    <x v="7"/>
    <x v="16"/>
    <n v="1253"/>
    <x v="1"/>
  </r>
  <r>
    <x v="8"/>
    <x v="0"/>
    <n v="110698"/>
    <x v="1"/>
  </r>
  <r>
    <x v="8"/>
    <x v="1"/>
    <n v="15017"/>
    <x v="1"/>
  </r>
  <r>
    <x v="8"/>
    <x v="2"/>
    <n v="5494"/>
    <x v="1"/>
  </r>
  <r>
    <x v="8"/>
    <x v="4"/>
    <n v="25026"/>
    <x v="1"/>
  </r>
  <r>
    <x v="8"/>
    <x v="5"/>
    <n v="29631"/>
    <x v="1"/>
  </r>
  <r>
    <x v="8"/>
    <x v="6"/>
    <n v="20853"/>
    <x v="1"/>
  </r>
  <r>
    <x v="8"/>
    <x v="7"/>
    <n v="27816"/>
    <x v="1"/>
  </r>
  <r>
    <x v="8"/>
    <x v="8"/>
    <n v="251"/>
    <x v="1"/>
  </r>
  <r>
    <x v="8"/>
    <x v="9"/>
    <n v="41284"/>
    <x v="1"/>
  </r>
  <r>
    <x v="8"/>
    <x v="10"/>
    <n v="44848"/>
    <x v="1"/>
  </r>
  <r>
    <x v="8"/>
    <x v="11"/>
    <n v="3660"/>
    <x v="1"/>
  </r>
  <r>
    <x v="8"/>
    <x v="12"/>
    <n v="148170"/>
    <x v="1"/>
  </r>
  <r>
    <x v="8"/>
    <x v="13"/>
    <n v="4198"/>
    <x v="1"/>
  </r>
  <r>
    <x v="8"/>
    <x v="14"/>
    <n v="57877"/>
    <x v="1"/>
  </r>
  <r>
    <x v="8"/>
    <x v="15"/>
    <n v="302"/>
    <x v="1"/>
  </r>
  <r>
    <x v="8"/>
    <x v="16"/>
    <n v="1968"/>
    <x v="1"/>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5">
  <r>
    <x v="0"/>
    <s v="JABATAN TENAGA MANUSIA"/>
    <x v="0"/>
    <x v="0"/>
    <n v="62"/>
  </r>
  <r>
    <x v="0"/>
    <s v="JABATAN TENAGA MANUSIA"/>
    <x v="0"/>
    <x v="1"/>
    <n v="35"/>
  </r>
  <r>
    <x v="0"/>
    <s v="JABATAN TENAGA MANUSIA"/>
    <x v="0"/>
    <x v="2"/>
    <n v="18"/>
  </r>
  <r>
    <x v="0"/>
    <s v="JABATAN TENAGA MANUSIA"/>
    <x v="0"/>
    <x v="3"/>
    <n v="5"/>
  </r>
  <r>
    <x v="0"/>
    <s v="JABATAN TENAGA MANUSIA"/>
    <x v="0"/>
    <x v="4"/>
    <n v="1"/>
  </r>
  <r>
    <x v="0"/>
    <s v="JABATAN TENAGA MANUSIA"/>
    <x v="1"/>
    <x v="0"/>
    <n v="20"/>
  </r>
  <r>
    <x v="0"/>
    <s v="JABATAN TENAGA MANUSIA"/>
    <x v="1"/>
    <x v="1"/>
    <n v="7"/>
  </r>
  <r>
    <x v="0"/>
    <s v="JABATAN TENAGA MANUSIA"/>
    <x v="1"/>
    <x v="2"/>
    <n v="7"/>
  </r>
  <r>
    <x v="0"/>
    <s v="JABATAN TENAGA MANUSIA"/>
    <x v="1"/>
    <x v="3"/>
    <n v="1"/>
  </r>
  <r>
    <x v="0"/>
    <s v="JABATAN TENAGA MANUSIA"/>
    <x v="1"/>
    <x v="4"/>
    <n v="1"/>
  </r>
  <r>
    <x v="0"/>
    <s v="JABATAN TENAGA MANUSIA"/>
    <x v="2"/>
    <x v="0"/>
    <n v="69"/>
  </r>
  <r>
    <x v="0"/>
    <s v="JABATAN TENAGA MANUSIA"/>
    <x v="2"/>
    <x v="1"/>
    <n v="47"/>
  </r>
  <r>
    <x v="0"/>
    <s v="JABATAN TENAGA MANUSIA"/>
    <x v="2"/>
    <x v="2"/>
    <n v="7"/>
  </r>
  <r>
    <x v="0"/>
    <s v="JABATAN TENAGA MANUSIA"/>
    <x v="2"/>
    <x v="3"/>
    <n v="3"/>
  </r>
  <r>
    <x v="0"/>
    <s v="JABATAN TENAGA MANUSIA"/>
    <x v="2"/>
    <x v="4"/>
    <n v="1"/>
  </r>
  <r>
    <x v="0"/>
    <s v="JABATAN TENAGA MANUSIA"/>
    <x v="3"/>
    <x v="0"/>
    <n v="79"/>
  </r>
  <r>
    <x v="0"/>
    <s v="JABATAN TENAGA MANUSIA"/>
    <x v="3"/>
    <x v="1"/>
    <n v="31"/>
  </r>
  <r>
    <x v="0"/>
    <s v="JABATAN TENAGA MANUSIA"/>
    <x v="3"/>
    <x v="2"/>
    <n v="12"/>
  </r>
  <r>
    <x v="0"/>
    <s v="JABATAN TENAGA MANUSIA"/>
    <x v="3"/>
    <x v="3"/>
    <n v="4"/>
  </r>
  <r>
    <x v="0"/>
    <s v="JABATAN TENAGA MANUSIA"/>
    <x v="3"/>
    <x v="4"/>
    <n v="3"/>
  </r>
  <r>
    <x v="0"/>
    <s v="JABATAN TENAGA MANUSIA"/>
    <x v="4"/>
    <x v="0"/>
    <n v="1274"/>
  </r>
  <r>
    <x v="0"/>
    <s v="JABATAN TENAGA MANUSIA"/>
    <x v="4"/>
    <x v="1"/>
    <n v="615"/>
  </r>
  <r>
    <x v="0"/>
    <s v="JABATAN TENAGA MANUSIA"/>
    <x v="4"/>
    <x v="2"/>
    <n v="174"/>
  </r>
  <r>
    <x v="0"/>
    <s v="JABATAN TENAGA MANUSIA"/>
    <x v="4"/>
    <x v="3"/>
    <n v="50"/>
  </r>
  <r>
    <x v="0"/>
    <s v="JABATAN TENAGA MANUSIA"/>
    <x v="4"/>
    <x v="4"/>
    <n v="25"/>
  </r>
  <r>
    <x v="0"/>
    <s v="JABATAN TENAGA MANUSIA"/>
    <x v="5"/>
    <x v="0"/>
    <n v="204"/>
  </r>
  <r>
    <x v="0"/>
    <s v="JABATAN TENAGA MANUSIA"/>
    <x v="5"/>
    <x v="1"/>
    <n v="105"/>
  </r>
  <r>
    <x v="0"/>
    <s v="JABATAN TENAGA MANUSIA"/>
    <x v="5"/>
    <x v="2"/>
    <n v="50"/>
  </r>
  <r>
    <x v="0"/>
    <s v="JABATAN TENAGA MANUSIA"/>
    <x v="5"/>
    <x v="3"/>
    <n v="10"/>
  </r>
  <r>
    <x v="0"/>
    <s v="JABATAN TENAGA MANUSIA"/>
    <x v="5"/>
    <x v="4"/>
    <n v="7"/>
  </r>
  <r>
    <x v="0"/>
    <s v="JABATAN TENAGA MANUSIA"/>
    <x v="6"/>
    <x v="0"/>
    <n v="581"/>
  </r>
  <r>
    <x v="0"/>
    <s v="JABATAN TENAGA MANUSIA"/>
    <x v="6"/>
    <x v="1"/>
    <n v="321"/>
  </r>
  <r>
    <x v="0"/>
    <s v="JABATAN TENAGA MANUSIA"/>
    <x v="6"/>
    <x v="2"/>
    <n v="129"/>
  </r>
  <r>
    <x v="0"/>
    <s v="JABATAN TENAGA MANUSIA"/>
    <x v="6"/>
    <x v="3"/>
    <n v="34"/>
  </r>
  <r>
    <x v="0"/>
    <s v="JABATAN TENAGA MANUSIA"/>
    <x v="6"/>
    <x v="4"/>
    <n v="22"/>
  </r>
  <r>
    <x v="1"/>
    <s v="JABATAN TENAGA MANUSIA"/>
    <x v="0"/>
    <x v="0"/>
    <n v="38"/>
  </r>
  <r>
    <x v="1"/>
    <s v="JABATAN TENAGA MANUSIA"/>
    <x v="0"/>
    <x v="1"/>
    <n v="17"/>
  </r>
  <r>
    <x v="1"/>
    <s v="JABATAN TENAGA MANUSIA"/>
    <x v="0"/>
    <x v="2"/>
    <n v="3"/>
  </r>
  <r>
    <x v="1"/>
    <s v="JABATAN TENAGA MANUSIA"/>
    <x v="0"/>
    <x v="3"/>
    <n v="1"/>
  </r>
  <r>
    <x v="1"/>
    <s v="JABATAN TENAGA MANUSIA"/>
    <x v="1"/>
    <x v="0"/>
    <n v="7"/>
  </r>
  <r>
    <x v="1"/>
    <s v="JABATAN TENAGA MANUSIA"/>
    <x v="1"/>
    <x v="1"/>
    <n v="3"/>
  </r>
  <r>
    <x v="1"/>
    <s v="JABATAN TENAGA MANUSIA"/>
    <x v="1"/>
    <x v="2"/>
    <n v="4"/>
  </r>
  <r>
    <x v="1"/>
    <s v="JABATAN TENAGA MANUSIA"/>
    <x v="2"/>
    <x v="0"/>
    <n v="36"/>
  </r>
  <r>
    <x v="1"/>
    <s v="JABATAN TENAGA MANUSIA"/>
    <x v="2"/>
    <x v="1"/>
    <n v="18"/>
  </r>
  <r>
    <x v="1"/>
    <s v="JABATAN TENAGA MANUSIA"/>
    <x v="2"/>
    <x v="2"/>
    <n v="14"/>
  </r>
  <r>
    <x v="1"/>
    <s v="JABATAN TENAGA MANUSIA"/>
    <x v="2"/>
    <x v="3"/>
    <n v="1"/>
  </r>
  <r>
    <x v="1"/>
    <s v="JABATAN TENAGA MANUSIA"/>
    <x v="3"/>
    <x v="0"/>
    <n v="38"/>
  </r>
  <r>
    <x v="1"/>
    <s v="JABATAN TENAGA MANUSIA"/>
    <x v="3"/>
    <x v="1"/>
    <n v="20"/>
  </r>
  <r>
    <x v="1"/>
    <s v="JABATAN TENAGA MANUSIA"/>
    <x v="3"/>
    <x v="2"/>
    <n v="10"/>
  </r>
  <r>
    <x v="1"/>
    <s v="JABATAN TENAGA MANUSIA"/>
    <x v="3"/>
    <x v="3"/>
    <n v="3"/>
  </r>
  <r>
    <x v="1"/>
    <s v="JABATAN TENAGA MANUSIA"/>
    <x v="4"/>
    <x v="0"/>
    <n v="603"/>
  </r>
  <r>
    <x v="1"/>
    <s v="JABATAN TENAGA MANUSIA"/>
    <x v="4"/>
    <x v="1"/>
    <n v="309"/>
  </r>
  <r>
    <x v="1"/>
    <s v="JABATAN TENAGA MANUSIA"/>
    <x v="4"/>
    <x v="2"/>
    <n v="138"/>
  </r>
  <r>
    <x v="1"/>
    <s v="JABATAN TENAGA MANUSIA"/>
    <x v="4"/>
    <x v="3"/>
    <n v="23"/>
  </r>
  <r>
    <x v="1"/>
    <s v="JABATAN TENAGA MANUSIA"/>
    <x v="4"/>
    <x v="4"/>
    <n v="5"/>
  </r>
  <r>
    <x v="1"/>
    <s v="JABATAN TENAGA MANUSIA"/>
    <x v="5"/>
    <x v="0"/>
    <n v="97"/>
  </r>
  <r>
    <x v="1"/>
    <s v="JABATAN TENAGA MANUSIA"/>
    <x v="5"/>
    <x v="1"/>
    <n v="56"/>
  </r>
  <r>
    <x v="1"/>
    <s v="JABATAN TENAGA MANUSIA"/>
    <x v="5"/>
    <x v="2"/>
    <n v="20"/>
  </r>
  <r>
    <x v="1"/>
    <s v="JABATAN TENAGA MANUSIA"/>
    <x v="5"/>
    <x v="3"/>
    <n v="6"/>
  </r>
  <r>
    <x v="1"/>
    <s v="JABATAN TENAGA MANUSIA"/>
    <x v="5"/>
    <x v="4"/>
    <n v="2"/>
  </r>
  <r>
    <x v="1"/>
    <s v="JABATAN TENAGA MANUSIA"/>
    <x v="6"/>
    <x v="0"/>
    <n v="241"/>
  </r>
  <r>
    <x v="1"/>
    <s v="JABATAN TENAGA MANUSIA"/>
    <x v="6"/>
    <x v="1"/>
    <n v="206"/>
  </r>
  <r>
    <x v="1"/>
    <s v="JABATAN TENAGA MANUSIA"/>
    <x v="6"/>
    <x v="2"/>
    <n v="65"/>
  </r>
  <r>
    <x v="1"/>
    <s v="JABATAN TENAGA MANUSIA"/>
    <x v="6"/>
    <x v="3"/>
    <n v="14"/>
  </r>
  <r>
    <x v="1"/>
    <s v="JABATAN TENAGA MANUSIA"/>
    <x v="6"/>
    <x v="4"/>
    <n v="8"/>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s v="Total"/>
    <s v="UPSR/UPSRA or equivalent"/>
    <s v="PT3/PMR/SRP/LCE/_x000a_SRA or equivalent"/>
    <s v="SPM or equivalent"/>
    <s v="STPM or equivalent"/>
    <s v="Certificate"/>
    <s v="Diploma"/>
    <s v="Degree"/>
    <s v="Religious certificate "/>
    <s v="No certificate      "/>
    <s v="Not applicable"/>
  </r>
  <r>
    <x v="1"/>
    <n v="5431.4"/>
    <s v="-"/>
    <n v="502.4"/>
    <n v="671"/>
    <n v="52.9"/>
    <s v="-"/>
    <n v="138"/>
    <n v="93.8"/>
    <n v="7.9"/>
    <n v="3135.4"/>
    <n v="829.5"/>
  </r>
  <r>
    <x v="2"/>
    <n v="5671.8"/>
    <s v="-"/>
    <n v="528.70000000000005"/>
    <n v="750.1"/>
    <n v="61.7"/>
    <s v="-"/>
    <n v="137.1"/>
    <n v="90.2"/>
    <n v="11"/>
    <n v="3274.4"/>
    <n v="818.6"/>
  </r>
  <r>
    <x v="3"/>
    <n v="5862.5"/>
    <s v="-"/>
    <n v="605.20000000000005"/>
    <n v="869.4"/>
    <n v="72.3"/>
    <s v="-"/>
    <n v="143.1"/>
    <n v="114.4"/>
    <n v="7"/>
    <n v="3209.2"/>
    <n v="841.4"/>
  </r>
  <r>
    <x v="4"/>
    <n v="5990.1"/>
    <s v="-"/>
    <n v="587.70000000000005"/>
    <n v="905.2"/>
    <n v="77.900000000000006"/>
    <s v="-"/>
    <n v="155.19999999999999"/>
    <n v="126.6"/>
    <n v="9.8000000000000007"/>
    <n v="3322.1"/>
    <n v="805.2"/>
  </r>
  <r>
    <x v="5"/>
    <n v="6222.1"/>
    <s v="-"/>
    <n v="590.4"/>
    <n v="1017.8"/>
    <n v="99.3"/>
    <s v="-"/>
    <n v="168.7"/>
    <n v="136"/>
    <n v="8.5"/>
    <n v="3429.8"/>
    <n v="771.5"/>
  </r>
  <r>
    <x v="6"/>
    <n v="6456.8"/>
    <s v="-"/>
    <n v="643"/>
    <n v="1081.4000000000001"/>
    <n v="120.5"/>
    <s v="-"/>
    <n v="173"/>
    <n v="147.19999999999999"/>
    <n v="7.4"/>
    <n v="3515.4"/>
    <n v="768.7"/>
  </r>
  <r>
    <x v="7"/>
    <n v="6637"/>
    <s v="-"/>
    <n v="621.20000000000005"/>
    <n v="1173.8"/>
    <n v="127"/>
    <s v="-"/>
    <n v="173.7"/>
    <n v="152.4"/>
    <n v="9.3000000000000007"/>
    <n v="3645.7"/>
    <n v="730.9"/>
  </r>
  <r>
    <x v="8"/>
    <n v="6779.4"/>
    <s v="-"/>
    <n v="625.29999999999995"/>
    <n v="1289.9000000000001"/>
    <n v="155"/>
    <s v="-"/>
    <n v="196.7"/>
    <n v="155.9"/>
    <n v="4.0999999999999996"/>
    <n v="3626.8"/>
    <n v="725.5"/>
  </r>
  <r>
    <x v="9"/>
    <n v="7000.2"/>
    <s v="-"/>
    <n v="615.4"/>
    <n v="1443.5"/>
    <n v="157.6"/>
    <s v="-"/>
    <n v="222.2"/>
    <n v="169.3"/>
    <n v="3.1"/>
    <n v="3720.4"/>
    <n v="668.5"/>
  </r>
  <r>
    <x v="10"/>
    <n v="7319"/>
    <s v="-"/>
    <n v="962.3"/>
    <n v="1683.7"/>
    <n v="241.2"/>
    <s v="-"/>
    <n v="246.8"/>
    <n v="215"/>
    <s v="-"/>
    <n v="3309.9"/>
    <n v="659.8"/>
  </r>
  <r>
    <x v="11"/>
    <n v="7700.1"/>
    <s v="-"/>
    <n v="963.2"/>
    <n v="1842.4"/>
    <n v="240.6"/>
    <s v="-"/>
    <n v="248.2"/>
    <n v="232.3"/>
    <s v="-"/>
    <n v="3546.8"/>
    <n v="626.5"/>
  </r>
  <r>
    <x v="12"/>
    <n v="7893.1"/>
    <s v="-"/>
    <n v="1114.2"/>
    <n v="2051.1999999999998"/>
    <n v="276.89999999999998"/>
    <s v="-"/>
    <n v="310.39999999999998"/>
    <n v="262.39999999999998"/>
    <s v="-"/>
    <n v="3195.5"/>
    <n v="676.8"/>
  </r>
  <r>
    <x v="13"/>
    <n v="8616"/>
    <s v="-"/>
    <n v="1085.7"/>
    <n v="2112.8000000000002"/>
    <n v="262.5"/>
    <s v="-"/>
    <n v="374.9"/>
    <n v="315.10000000000002"/>
    <s v="-"/>
    <n v="3790.6"/>
    <n v="673.8"/>
  </r>
  <r>
    <x v="14"/>
    <n v="8784"/>
    <s v="-"/>
    <n v="1149.8"/>
    <n v="2295.6999999999998"/>
    <n v="286.5"/>
    <s v="-"/>
    <n v="424.5"/>
    <n v="347.1"/>
    <s v="-"/>
    <n v="3647.9"/>
    <n v="632.5"/>
  </r>
  <r>
    <x v="15"/>
    <n v="8883.6"/>
    <s v="-"/>
    <n v="1213.3"/>
    <n v="2340.6"/>
    <n v="278.89999999999998"/>
    <s v="-"/>
    <n v="447"/>
    <n v="382.5"/>
    <s v="-"/>
    <n v="3608"/>
    <n v="612.9"/>
  </r>
  <r>
    <x v="16"/>
    <n v="9151.5"/>
    <s v="-"/>
    <n v="1257.5"/>
    <n v="2602.6999999999998"/>
    <n v="281.39999999999998"/>
    <s v="-"/>
    <n v="463.7"/>
    <n v="420.4"/>
    <s v="-"/>
    <n v="3532.7"/>
    <n v="592.5"/>
  </r>
  <r>
    <x v="17"/>
    <n v="9556.1"/>
    <s v="-"/>
    <n v="1280.5999999999999"/>
    <n v="2845.6"/>
    <n v="294.2"/>
    <s v="-"/>
    <n v="553"/>
    <n v="486.2"/>
    <s v="-"/>
    <n v="3564.2"/>
    <n v="531.79999999999995"/>
  </r>
  <r>
    <x v="18"/>
    <n v="9699.4"/>
    <s v="-"/>
    <n v="1315.3"/>
    <n v="2978.9"/>
    <n v="294.39999999999998"/>
    <s v="-"/>
    <n v="582.29999999999995"/>
    <n v="552.79999999999995"/>
    <s v="-"/>
    <n v="3477.3"/>
    <n v="494.1"/>
  </r>
  <r>
    <x v="19"/>
    <n v="9886.2000000000007"/>
    <s v="-"/>
    <n v="1369.9"/>
    <n v="3055.4"/>
    <n v="298.2"/>
    <s v="-"/>
    <n v="674.3"/>
    <n v="625.4"/>
    <s v="-"/>
    <n v="3338.7"/>
    <n v="523.20000000000005"/>
  </r>
  <r>
    <x v="20"/>
    <n v="10239.6"/>
    <s v="-"/>
    <n v="1407.3"/>
    <n v="3269.1"/>
    <n v="309.2"/>
    <s v="-"/>
    <n v="747.8"/>
    <n v="681.2"/>
    <s v="-"/>
    <n v="3335"/>
    <n v="488.2"/>
  </r>
  <r>
    <x v="21"/>
    <n v="10346.200000000001"/>
    <s v="-"/>
    <n v="1415.9"/>
    <n v="3307.6"/>
    <n v="304.7"/>
    <s v="-"/>
    <n v="809.2"/>
    <n v="733.8"/>
    <s v="-"/>
    <n v="3291.1"/>
    <n v="483.2"/>
  </r>
  <r>
    <x v="22"/>
    <n v="10413.4"/>
    <s v="-"/>
    <n v="1460.2"/>
    <n v="3503.7"/>
    <n v="310.10000000000002"/>
    <s v="-"/>
    <n v="878.4"/>
    <n v="758.8"/>
    <s v="-"/>
    <n v="3025.7"/>
    <n v="476.3"/>
  </r>
  <r>
    <x v="23"/>
    <n v="10628.9"/>
    <s v="-"/>
    <n v="1464.8"/>
    <n v="3658.8"/>
    <n v="320"/>
    <s v="-"/>
    <n v="865.6"/>
    <n v="836.4"/>
    <s v="-"/>
    <n v="3079.3"/>
    <n v="403.7"/>
  </r>
  <r>
    <x v="24"/>
    <n v="10889.5"/>
    <s v="-"/>
    <n v="1494.9"/>
    <n v="3801.9"/>
    <n v="342.9"/>
    <n v="255.3"/>
    <n v="768.8"/>
    <n v="812.8"/>
    <s v="-"/>
    <n v="2957.5"/>
    <n v="455.2"/>
  </r>
  <r>
    <x v="25"/>
    <n v="11028.1"/>
    <n v="1248"/>
    <n v="1550.2"/>
    <n v="4020.4"/>
    <n v="359.2"/>
    <n v="220.7"/>
    <n v="812.6"/>
    <n v="901.8"/>
    <s v="-"/>
    <n v="1426.3"/>
    <n v="488.9"/>
  </r>
  <r>
    <x v="26"/>
    <n v="11315.3"/>
    <n v="1411"/>
    <n v="1563.7"/>
    <n v="4150.5"/>
    <n v="372.7"/>
    <n v="251.7"/>
    <n v="940.9"/>
    <n v="1034.5999999999999"/>
    <s v="-"/>
    <n v="1151.2"/>
    <n v="438.9"/>
  </r>
  <r>
    <x v="27"/>
    <n v="12303.9"/>
    <n v="1582.7"/>
    <n v="1743.5"/>
    <n v="4508.3999999999996"/>
    <n v="375.6"/>
    <n v="285.2"/>
    <n v="990.7"/>
    <n v="1196.7"/>
    <s v="-"/>
    <n v="1168.7"/>
    <n v="452.4"/>
  </r>
  <r>
    <x v="28"/>
    <n v="12740.7"/>
    <n v="1635.1"/>
    <n v="1812"/>
    <n v="4694.5"/>
    <n v="387.7"/>
    <n v="316.39999999999998"/>
    <n v="1098.0999999999999"/>
    <n v="1262.8"/>
    <s v="-"/>
    <n v="1115.9000000000001"/>
    <n v="418.2"/>
  </r>
  <r>
    <x v="29"/>
    <n v="13221.7"/>
    <n v="1736"/>
    <n v="1916.4"/>
    <n v="4881.5"/>
    <n v="395.9"/>
    <n v="314.3"/>
    <n v="1086.5"/>
    <n v="1352"/>
    <s v="-"/>
    <n v="1123.5999999999999"/>
    <n v="415.5"/>
  </r>
  <r>
    <x v="30"/>
    <n v="13980.5"/>
    <n v="1913.7"/>
    <n v="1991.8"/>
    <n v="5180.2"/>
    <n v="409.5"/>
    <n v="304.39999999999998"/>
    <n v="1234.3"/>
    <n v="1396.9"/>
    <s v="-"/>
    <n v="1116"/>
    <n v="433.6"/>
  </r>
  <r>
    <x v="31"/>
    <n v="14263.6"/>
    <n v="1802.9"/>
    <n v="1973"/>
    <n v="5375.8"/>
    <n v="422.9"/>
    <n v="356.7"/>
    <n v="1321.4"/>
    <n v="1592.1"/>
    <s v="-"/>
    <n v="1025"/>
    <n v="393.8"/>
  </r>
  <r>
    <x v="32"/>
    <n v="14518"/>
    <n v="1885.6"/>
    <n v="1979.1"/>
    <n v="5345.6"/>
    <n v="430.1"/>
    <n v="370.7"/>
    <n v="1427.5"/>
    <n v="1740.4"/>
    <s v="-"/>
    <n v="893.6"/>
    <n v="445.3"/>
  </r>
  <r>
    <x v="33"/>
    <n v="14667.8"/>
    <n v="1810.1"/>
    <n v="1981.5"/>
    <n v="5631.4"/>
    <n v="441.6"/>
    <n v="366.1"/>
    <n v="1408.6"/>
    <n v="1829"/>
    <s v="-"/>
    <n v="813.5"/>
    <n v="386.1"/>
  </r>
  <r>
    <x v="34"/>
    <n v="14980.1"/>
    <n v="1719"/>
    <n v="2010.4"/>
    <n v="5925"/>
    <n v="437.4"/>
    <n v="370.6"/>
    <n v="1465.5"/>
    <n v="1941.1"/>
    <s v="-"/>
    <n v="721.2"/>
    <n v="390.1"/>
  </r>
  <r>
    <x v="35"/>
    <n v="15280.3"/>
    <n v="1765.6"/>
    <n v="1863.4"/>
    <n v="6185.8"/>
    <n v="444.3"/>
    <n v="400.6"/>
    <n v="1535.5"/>
    <n v="2002.8"/>
    <s v="-"/>
    <n v="666.5"/>
    <n v="415.8"/>
  </r>
  <r>
    <x v="36"/>
    <n v="15581.6"/>
    <n v="1709.6"/>
    <n v="1853.4"/>
    <n v="6413.2"/>
    <n v="474.7"/>
    <n v="386.7"/>
    <n v="1590.2"/>
    <n v="2106.9"/>
    <s v="-"/>
    <n v="595.4"/>
    <n v="451.4"/>
  </r>
  <r>
    <x v="37"/>
    <n v="15667.7"/>
    <n v="1586"/>
    <n v="1600.3"/>
    <n v="6801.6"/>
    <n v="527.20000000000005"/>
    <n v="493.6"/>
    <n v="1715.8"/>
    <n v="2209.1"/>
    <s v="-"/>
    <n v="378.7"/>
    <n v="355.4"/>
  </r>
  <r>
    <x v="38"/>
    <n v="15797.2"/>
    <n v="1213.2"/>
    <n v="1450.5"/>
    <n v="7248.5"/>
    <n v="575.70000000000005"/>
    <n v="317.60000000000002"/>
    <n v="1528.4"/>
    <n v="2416.3000000000002"/>
    <s v="-"/>
    <n v="500.4"/>
    <n v="546.5"/>
  </r>
  <r>
    <x v="39"/>
    <m/>
    <m/>
    <m/>
    <m/>
    <m/>
    <m/>
    <m/>
    <m/>
    <m/>
    <m/>
    <m/>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3">
  <r>
    <x v="0"/>
    <x v="0"/>
    <n v="343264"/>
    <x v="0"/>
  </r>
  <r>
    <x v="0"/>
    <x v="1"/>
    <n v="62223"/>
    <x v="0"/>
  </r>
  <r>
    <x v="0"/>
    <x v="2"/>
    <n v="26361"/>
    <x v="0"/>
  </r>
  <r>
    <x v="0"/>
    <x v="3"/>
    <n v="22"/>
    <x v="0"/>
  </r>
  <r>
    <x v="0"/>
    <x v="4"/>
    <n v="55429"/>
    <x v="0"/>
  </r>
  <r>
    <x v="0"/>
    <x v="5"/>
    <n v="91658"/>
    <x v="0"/>
  </r>
  <r>
    <x v="0"/>
    <x v="6"/>
    <n v="60274"/>
    <x v="0"/>
  </r>
  <r>
    <x v="0"/>
    <x v="7"/>
    <n v="118206"/>
    <x v="0"/>
  </r>
  <r>
    <x v="0"/>
    <x v="8"/>
    <n v="1938"/>
    <x v="0"/>
  </r>
  <r>
    <x v="0"/>
    <x v="9"/>
    <n v="136711"/>
    <x v="0"/>
  </r>
  <r>
    <x v="0"/>
    <x v="10"/>
    <n v="75128"/>
    <x v="0"/>
  </r>
  <r>
    <x v="0"/>
    <x v="11"/>
    <n v="34562"/>
    <x v="0"/>
  </r>
  <r>
    <x v="0"/>
    <x v="12"/>
    <n v="536418"/>
    <x v="0"/>
  </r>
  <r>
    <x v="0"/>
    <x v="13"/>
    <n v="17382"/>
    <x v="0"/>
  </r>
  <r>
    <x v="0"/>
    <x v="14"/>
    <n v="235658"/>
    <x v="0"/>
  </r>
  <r>
    <x v="0"/>
    <x v="15"/>
    <n v="2196"/>
    <x v="0"/>
  </r>
  <r>
    <x v="0"/>
    <x v="16"/>
    <n v="7219"/>
    <x v="0"/>
  </r>
  <r>
    <x v="1"/>
    <x v="0"/>
    <n v="386370"/>
    <x v="0"/>
  </r>
  <r>
    <x v="1"/>
    <x v="1"/>
    <n v="55780"/>
    <x v="0"/>
  </r>
  <r>
    <x v="1"/>
    <x v="2"/>
    <n v="18001"/>
    <x v="0"/>
  </r>
  <r>
    <x v="1"/>
    <x v="4"/>
    <n v="58586"/>
    <x v="0"/>
  </r>
  <r>
    <x v="1"/>
    <x v="5"/>
    <n v="94970"/>
    <x v="0"/>
  </r>
  <r>
    <x v="1"/>
    <x v="6"/>
    <n v="85328"/>
    <x v="0"/>
  </r>
  <r>
    <x v="1"/>
    <x v="7"/>
    <n v="124923"/>
    <x v="0"/>
  </r>
  <r>
    <x v="1"/>
    <x v="8"/>
    <n v="1818"/>
    <x v="0"/>
  </r>
  <r>
    <x v="1"/>
    <x v="9"/>
    <n v="181394"/>
    <x v="0"/>
  </r>
  <r>
    <x v="1"/>
    <x v="10"/>
    <n v="202878"/>
    <x v="0"/>
  </r>
  <r>
    <x v="1"/>
    <x v="11"/>
    <n v="26639"/>
    <x v="0"/>
  </r>
  <r>
    <x v="1"/>
    <x v="12"/>
    <n v="632421"/>
    <x v="0"/>
  </r>
  <r>
    <x v="1"/>
    <x v="13"/>
    <n v="14673"/>
    <x v="0"/>
  </r>
  <r>
    <x v="1"/>
    <x v="14"/>
    <n v="365543"/>
    <x v="0"/>
  </r>
  <r>
    <x v="1"/>
    <x v="15"/>
    <n v="2932"/>
    <x v="0"/>
  </r>
  <r>
    <x v="1"/>
    <x v="16"/>
    <n v="3667"/>
    <x v="0"/>
  </r>
  <r>
    <x v="2"/>
    <x v="0"/>
    <n v="325324"/>
    <x v="0"/>
  </r>
  <r>
    <x v="2"/>
    <x v="1"/>
    <n v="42669"/>
    <x v="0"/>
  </r>
  <r>
    <x v="2"/>
    <x v="2"/>
    <n v="19519"/>
    <x v="0"/>
  </r>
  <r>
    <x v="2"/>
    <x v="3"/>
    <n v="12"/>
    <x v="0"/>
  </r>
  <r>
    <x v="2"/>
    <x v="4"/>
    <n v="44113"/>
    <x v="0"/>
  </r>
  <r>
    <x v="2"/>
    <x v="5"/>
    <n v="61894"/>
    <x v="0"/>
  </r>
  <r>
    <x v="2"/>
    <x v="6"/>
    <n v="50344"/>
    <x v="0"/>
  </r>
  <r>
    <x v="2"/>
    <x v="7"/>
    <n v="108892"/>
    <x v="0"/>
  </r>
  <r>
    <x v="2"/>
    <x v="8"/>
    <n v="1439"/>
    <x v="0"/>
  </r>
  <r>
    <x v="2"/>
    <x v="9"/>
    <n v="123768"/>
    <x v="0"/>
  </r>
  <r>
    <x v="2"/>
    <x v="10"/>
    <n v="191496"/>
    <x v="0"/>
  </r>
  <r>
    <x v="2"/>
    <x v="11"/>
    <n v="23199"/>
    <x v="0"/>
  </r>
  <r>
    <x v="2"/>
    <x v="12"/>
    <n v="462964"/>
    <x v="0"/>
  </r>
  <r>
    <x v="2"/>
    <x v="13"/>
    <n v="15756"/>
    <x v="0"/>
  </r>
  <r>
    <x v="2"/>
    <x v="14"/>
    <n v="163480"/>
    <x v="0"/>
  </r>
  <r>
    <x v="2"/>
    <x v="15"/>
    <n v="1914"/>
    <x v="0"/>
  </r>
  <r>
    <x v="2"/>
    <x v="16"/>
    <n v="3907"/>
    <x v="0"/>
  </r>
  <r>
    <x v="3"/>
    <x v="0"/>
    <n v="280084"/>
    <x v="0"/>
  </r>
  <r>
    <x v="3"/>
    <x v="1"/>
    <n v="37568"/>
    <x v="0"/>
  </r>
  <r>
    <x v="3"/>
    <x v="2"/>
    <n v="18415"/>
    <x v="0"/>
  </r>
  <r>
    <x v="3"/>
    <x v="3"/>
    <n v="6"/>
    <x v="0"/>
  </r>
  <r>
    <x v="3"/>
    <x v="4"/>
    <n v="53991"/>
    <x v="0"/>
  </r>
  <r>
    <x v="3"/>
    <x v="5"/>
    <n v="57291"/>
    <x v="0"/>
  </r>
  <r>
    <x v="3"/>
    <x v="6"/>
    <n v="47179"/>
    <x v="0"/>
  </r>
  <r>
    <x v="3"/>
    <x v="7"/>
    <n v="81494"/>
    <x v="0"/>
  </r>
  <r>
    <x v="3"/>
    <x v="8"/>
    <n v="1574"/>
    <x v="0"/>
  </r>
  <r>
    <x v="3"/>
    <x v="9"/>
    <n v="86936"/>
    <x v="0"/>
  </r>
  <r>
    <x v="3"/>
    <x v="10"/>
    <n v="139381"/>
    <x v="0"/>
  </r>
  <r>
    <x v="3"/>
    <x v="11"/>
    <n v="37910"/>
    <x v="0"/>
  </r>
  <r>
    <x v="3"/>
    <x v="12"/>
    <n v="380137"/>
    <x v="0"/>
  </r>
  <r>
    <x v="3"/>
    <x v="13"/>
    <n v="11881"/>
    <x v="0"/>
  </r>
  <r>
    <x v="3"/>
    <x v="14"/>
    <n v="170838"/>
    <x v="0"/>
  </r>
  <r>
    <x v="3"/>
    <x v="15"/>
    <n v="2929"/>
    <x v="0"/>
  </r>
  <r>
    <x v="3"/>
    <x v="16"/>
    <n v="8177"/>
    <x v="0"/>
  </r>
  <r>
    <x v="4"/>
    <x v="0"/>
    <n v="190202"/>
    <x v="0"/>
  </r>
  <r>
    <x v="4"/>
    <x v="1"/>
    <n v="25084"/>
    <x v="0"/>
  </r>
  <r>
    <x v="4"/>
    <x v="2"/>
    <n v="12053"/>
    <x v="0"/>
  </r>
  <r>
    <x v="4"/>
    <x v="3"/>
    <n v="5"/>
    <x v="0"/>
  </r>
  <r>
    <x v="4"/>
    <x v="4"/>
    <n v="42839"/>
    <x v="0"/>
  </r>
  <r>
    <x v="4"/>
    <x v="5"/>
    <n v="41083"/>
    <x v="0"/>
  </r>
  <r>
    <x v="4"/>
    <x v="6"/>
    <n v="37169"/>
    <x v="0"/>
  </r>
  <r>
    <x v="4"/>
    <x v="7"/>
    <n v="57020"/>
    <x v="0"/>
  </r>
  <r>
    <x v="4"/>
    <x v="8"/>
    <n v="3117"/>
    <x v="0"/>
  </r>
  <r>
    <x v="4"/>
    <x v="9"/>
    <n v="84685"/>
    <x v="0"/>
  </r>
  <r>
    <x v="4"/>
    <x v="10"/>
    <n v="139839"/>
    <x v="0"/>
  </r>
  <r>
    <x v="4"/>
    <x v="11"/>
    <n v="20562"/>
    <x v="0"/>
  </r>
  <r>
    <x v="4"/>
    <x v="12"/>
    <n v="282184"/>
    <x v="0"/>
  </r>
  <r>
    <x v="4"/>
    <x v="13"/>
    <n v="12785"/>
    <x v="0"/>
  </r>
  <r>
    <x v="4"/>
    <x v="14"/>
    <n v="121525"/>
    <x v="0"/>
  </r>
  <r>
    <x v="4"/>
    <x v="15"/>
    <n v="4099"/>
    <x v="0"/>
  </r>
  <r>
    <x v="4"/>
    <x v="16"/>
    <n v="3547"/>
    <x v="0"/>
  </r>
  <r>
    <x v="5"/>
    <x v="0"/>
    <n v="155193"/>
    <x v="0"/>
  </r>
  <r>
    <x v="5"/>
    <x v="1"/>
    <n v="21909"/>
    <x v="0"/>
  </r>
  <r>
    <x v="5"/>
    <x v="2"/>
    <n v="10473"/>
    <x v="0"/>
  </r>
  <r>
    <x v="5"/>
    <x v="3"/>
    <n v="2"/>
    <x v="0"/>
  </r>
  <r>
    <x v="5"/>
    <x v="4"/>
    <n v="46296"/>
    <x v="0"/>
  </r>
  <r>
    <x v="5"/>
    <x v="5"/>
    <n v="34619"/>
    <x v="0"/>
  </r>
  <r>
    <x v="5"/>
    <x v="6"/>
    <n v="39007"/>
    <x v="0"/>
  </r>
  <r>
    <x v="5"/>
    <x v="7"/>
    <n v="56052"/>
    <x v="0"/>
  </r>
  <r>
    <x v="5"/>
    <x v="8"/>
    <n v="758"/>
    <x v="0"/>
  </r>
  <r>
    <x v="5"/>
    <x v="9"/>
    <n v="74521"/>
    <x v="0"/>
  </r>
  <r>
    <x v="5"/>
    <x v="10"/>
    <n v="191718"/>
    <x v="0"/>
  </r>
  <r>
    <x v="5"/>
    <x v="11"/>
    <n v="14754"/>
    <x v="0"/>
  </r>
  <r>
    <x v="5"/>
    <x v="12"/>
    <n v="302527"/>
    <x v="0"/>
  </r>
  <r>
    <x v="5"/>
    <x v="13"/>
    <n v="7419"/>
    <x v="0"/>
  </r>
  <r>
    <x v="5"/>
    <x v="14"/>
    <n v="126824"/>
    <x v="0"/>
  </r>
  <r>
    <x v="5"/>
    <x v="15"/>
    <n v="3464"/>
    <x v="0"/>
  </r>
  <r>
    <x v="5"/>
    <x v="16"/>
    <n v="5776"/>
    <x v="0"/>
  </r>
  <r>
    <x v="6"/>
    <x v="0"/>
    <n v="169149"/>
    <x v="0"/>
  </r>
  <r>
    <x v="6"/>
    <x v="1"/>
    <n v="19684"/>
    <x v="0"/>
  </r>
  <r>
    <x v="6"/>
    <x v="2"/>
    <n v="10619"/>
    <x v="0"/>
  </r>
  <r>
    <x v="6"/>
    <x v="3"/>
    <n v="1"/>
    <x v="0"/>
  </r>
  <r>
    <x v="6"/>
    <x v="4"/>
    <n v="34551"/>
    <x v="0"/>
  </r>
  <r>
    <x v="6"/>
    <x v="5"/>
    <n v="28004"/>
    <x v="0"/>
  </r>
  <r>
    <x v="6"/>
    <x v="6"/>
    <n v="24804"/>
    <x v="0"/>
  </r>
  <r>
    <x v="6"/>
    <x v="7"/>
    <n v="52318"/>
    <x v="0"/>
  </r>
  <r>
    <x v="6"/>
    <x v="8"/>
    <n v="1098"/>
    <x v="0"/>
  </r>
  <r>
    <x v="6"/>
    <x v="9"/>
    <n v="63274"/>
    <x v="0"/>
  </r>
  <r>
    <x v="6"/>
    <x v="10"/>
    <n v="123002"/>
    <x v="0"/>
  </r>
  <r>
    <x v="6"/>
    <x v="11"/>
    <n v="12442"/>
    <x v="0"/>
  </r>
  <r>
    <x v="6"/>
    <x v="12"/>
    <n v="243200"/>
    <x v="0"/>
  </r>
  <r>
    <x v="6"/>
    <x v="13"/>
    <n v="6079"/>
    <x v="0"/>
  </r>
  <r>
    <x v="6"/>
    <x v="14"/>
    <n v="83116"/>
    <x v="0"/>
  </r>
  <r>
    <x v="6"/>
    <x v="15"/>
    <n v="535"/>
    <x v="0"/>
  </r>
  <r>
    <x v="6"/>
    <x v="16"/>
    <n v="4819"/>
    <x v="0"/>
  </r>
  <r>
    <x v="7"/>
    <x v="0"/>
    <n v="139823"/>
    <x v="0"/>
  </r>
  <r>
    <x v="7"/>
    <x v="1"/>
    <n v="15803"/>
    <x v="0"/>
  </r>
  <r>
    <x v="7"/>
    <x v="2"/>
    <n v="8366"/>
    <x v="0"/>
  </r>
  <r>
    <x v="7"/>
    <x v="4"/>
    <n v="26823"/>
    <x v="0"/>
  </r>
  <r>
    <x v="7"/>
    <x v="5"/>
    <n v="26191"/>
    <x v="0"/>
  </r>
  <r>
    <x v="7"/>
    <x v="6"/>
    <n v="29051"/>
    <x v="0"/>
  </r>
  <r>
    <x v="7"/>
    <x v="17"/>
    <n v="15"/>
    <x v="0"/>
  </r>
  <r>
    <x v="7"/>
    <x v="7"/>
    <n v="34123"/>
    <x v="0"/>
  </r>
  <r>
    <x v="7"/>
    <x v="8"/>
    <n v="939"/>
    <x v="0"/>
  </r>
  <r>
    <x v="7"/>
    <x v="9"/>
    <n v="40636"/>
    <x v="0"/>
  </r>
  <r>
    <x v="7"/>
    <x v="10"/>
    <n v="54349"/>
    <x v="0"/>
  </r>
  <r>
    <x v="7"/>
    <x v="11"/>
    <n v="7450"/>
    <x v="0"/>
  </r>
  <r>
    <x v="7"/>
    <x v="12"/>
    <n v="160529"/>
    <x v="0"/>
  </r>
  <r>
    <x v="7"/>
    <x v="13"/>
    <n v="2898"/>
    <x v="0"/>
  </r>
  <r>
    <x v="7"/>
    <x v="14"/>
    <n v="49170"/>
    <x v="0"/>
  </r>
  <r>
    <x v="7"/>
    <x v="15"/>
    <n v="1220"/>
    <x v="0"/>
  </r>
  <r>
    <x v="7"/>
    <x v="16"/>
    <n v="1253"/>
    <x v="0"/>
  </r>
  <r>
    <x v="0"/>
    <x v="0"/>
    <n v="4340"/>
    <x v="1"/>
  </r>
  <r>
    <x v="0"/>
    <x v="1"/>
    <n v="1675"/>
    <x v="1"/>
  </r>
  <r>
    <x v="0"/>
    <x v="2"/>
    <n v="591"/>
    <x v="1"/>
  </r>
  <r>
    <x v="0"/>
    <x v="4"/>
    <n v="1024"/>
    <x v="1"/>
  </r>
  <r>
    <x v="0"/>
    <x v="5"/>
    <n v="2037"/>
    <x v="1"/>
  </r>
  <r>
    <x v="0"/>
    <x v="6"/>
    <n v="1505"/>
    <x v="1"/>
  </r>
  <r>
    <x v="0"/>
    <x v="7"/>
    <n v="2300"/>
    <x v="1"/>
  </r>
  <r>
    <x v="0"/>
    <x v="8"/>
    <n v="83"/>
    <x v="1"/>
  </r>
  <r>
    <x v="0"/>
    <x v="9"/>
    <n v="1840"/>
    <x v="1"/>
  </r>
  <r>
    <x v="0"/>
    <x v="10"/>
    <n v="2485"/>
    <x v="1"/>
  </r>
  <r>
    <x v="0"/>
    <x v="11"/>
    <n v="834"/>
    <x v="1"/>
  </r>
  <r>
    <x v="0"/>
    <x v="12"/>
    <n v="12012"/>
    <x v="1"/>
  </r>
  <r>
    <x v="0"/>
    <x v="13"/>
    <n v="718"/>
    <x v="1"/>
  </r>
  <r>
    <x v="0"/>
    <x v="14"/>
    <n v="5133"/>
    <x v="1"/>
  </r>
  <r>
    <x v="0"/>
    <x v="15"/>
    <n v="98"/>
    <x v="1"/>
  </r>
  <r>
    <x v="0"/>
    <x v="16"/>
    <n v="114"/>
    <x v="1"/>
  </r>
  <r>
    <x v="1"/>
    <x v="0"/>
    <n v="8383"/>
    <x v="1"/>
  </r>
  <r>
    <x v="1"/>
    <x v="1"/>
    <n v="1632"/>
    <x v="1"/>
  </r>
  <r>
    <x v="1"/>
    <x v="2"/>
    <n v="645"/>
    <x v="1"/>
  </r>
  <r>
    <x v="1"/>
    <x v="4"/>
    <n v="1638"/>
    <x v="1"/>
  </r>
  <r>
    <x v="1"/>
    <x v="5"/>
    <n v="2546"/>
    <x v="1"/>
  </r>
  <r>
    <x v="1"/>
    <x v="6"/>
    <n v="4021"/>
    <x v="1"/>
  </r>
  <r>
    <x v="1"/>
    <x v="7"/>
    <n v="4223"/>
    <x v="1"/>
  </r>
  <r>
    <x v="1"/>
    <x v="8"/>
    <n v="95"/>
    <x v="1"/>
  </r>
  <r>
    <x v="1"/>
    <x v="9"/>
    <n v="4547"/>
    <x v="1"/>
  </r>
  <r>
    <x v="1"/>
    <x v="10"/>
    <n v="4659"/>
    <x v="1"/>
  </r>
  <r>
    <x v="1"/>
    <x v="11"/>
    <n v="557"/>
    <x v="1"/>
  </r>
  <r>
    <x v="1"/>
    <x v="12"/>
    <n v="17621"/>
    <x v="1"/>
  </r>
  <r>
    <x v="1"/>
    <x v="13"/>
    <n v="663"/>
    <x v="1"/>
  </r>
  <r>
    <x v="1"/>
    <x v="14"/>
    <n v="7031"/>
    <x v="1"/>
  </r>
  <r>
    <x v="1"/>
    <x v="15"/>
    <n v="99"/>
    <x v="1"/>
  </r>
  <r>
    <x v="1"/>
    <x v="16"/>
    <n v="98"/>
    <x v="1"/>
  </r>
  <r>
    <x v="2"/>
    <x v="0"/>
    <n v="2347"/>
    <x v="1"/>
  </r>
  <r>
    <x v="2"/>
    <x v="1"/>
    <n v="564"/>
    <x v="1"/>
  </r>
  <r>
    <x v="2"/>
    <x v="2"/>
    <n v="339"/>
    <x v="1"/>
  </r>
  <r>
    <x v="2"/>
    <x v="4"/>
    <n v="704"/>
    <x v="1"/>
  </r>
  <r>
    <x v="2"/>
    <x v="5"/>
    <n v="934"/>
    <x v="1"/>
  </r>
  <r>
    <x v="2"/>
    <x v="6"/>
    <n v="792"/>
    <x v="1"/>
  </r>
  <r>
    <x v="2"/>
    <x v="7"/>
    <n v="1210"/>
    <x v="1"/>
  </r>
  <r>
    <x v="2"/>
    <x v="8"/>
    <n v="36"/>
    <x v="1"/>
  </r>
  <r>
    <x v="2"/>
    <x v="9"/>
    <n v="941"/>
    <x v="1"/>
  </r>
  <r>
    <x v="2"/>
    <x v="10"/>
    <n v="4288"/>
    <x v="1"/>
  </r>
  <r>
    <x v="2"/>
    <x v="11"/>
    <n v="524"/>
    <x v="1"/>
  </r>
  <r>
    <x v="2"/>
    <x v="12"/>
    <n v="4303"/>
    <x v="1"/>
  </r>
  <r>
    <x v="2"/>
    <x v="13"/>
    <n v="330"/>
    <x v="1"/>
  </r>
  <r>
    <x v="2"/>
    <x v="14"/>
    <n v="1944"/>
    <x v="1"/>
  </r>
  <r>
    <x v="2"/>
    <x v="15"/>
    <n v="69"/>
    <x v="1"/>
  </r>
  <r>
    <x v="2"/>
    <x v="16"/>
    <n v="54"/>
    <x v="1"/>
  </r>
  <r>
    <x v="3"/>
    <x v="0"/>
    <n v="2165"/>
    <x v="1"/>
  </r>
  <r>
    <x v="3"/>
    <x v="1"/>
    <n v="484"/>
    <x v="1"/>
  </r>
  <r>
    <x v="3"/>
    <x v="2"/>
    <n v="304"/>
    <x v="1"/>
  </r>
  <r>
    <x v="3"/>
    <x v="4"/>
    <n v="793"/>
    <x v="1"/>
  </r>
  <r>
    <x v="3"/>
    <x v="5"/>
    <n v="837"/>
    <x v="1"/>
  </r>
  <r>
    <x v="3"/>
    <x v="6"/>
    <n v="614"/>
    <x v="1"/>
  </r>
  <r>
    <x v="3"/>
    <x v="7"/>
    <n v="850"/>
    <x v="1"/>
  </r>
  <r>
    <x v="3"/>
    <x v="8"/>
    <n v="51"/>
    <x v="1"/>
  </r>
  <r>
    <x v="3"/>
    <x v="9"/>
    <n v="803"/>
    <x v="1"/>
  </r>
  <r>
    <x v="3"/>
    <x v="10"/>
    <n v="3448"/>
    <x v="1"/>
  </r>
  <r>
    <x v="3"/>
    <x v="11"/>
    <n v="456"/>
    <x v="1"/>
  </r>
  <r>
    <x v="3"/>
    <x v="12"/>
    <n v="3878"/>
    <x v="1"/>
  </r>
  <r>
    <x v="3"/>
    <x v="13"/>
    <n v="269"/>
    <x v="1"/>
  </r>
  <r>
    <x v="3"/>
    <x v="14"/>
    <n v="1705"/>
    <x v="1"/>
  </r>
  <r>
    <x v="3"/>
    <x v="15"/>
    <n v="75"/>
    <x v="1"/>
  </r>
  <r>
    <x v="3"/>
    <x v="16"/>
    <n v="52"/>
    <x v="1"/>
  </r>
  <r>
    <x v="4"/>
    <x v="0"/>
    <n v="1606"/>
    <x v="1"/>
  </r>
  <r>
    <x v="4"/>
    <x v="1"/>
    <n v="366"/>
    <x v="1"/>
  </r>
  <r>
    <x v="4"/>
    <x v="2"/>
    <n v="251"/>
    <x v="1"/>
  </r>
  <r>
    <x v="4"/>
    <x v="4"/>
    <n v="536"/>
    <x v="1"/>
  </r>
  <r>
    <x v="4"/>
    <x v="5"/>
    <n v="635"/>
    <x v="1"/>
  </r>
  <r>
    <x v="4"/>
    <x v="6"/>
    <n v="489"/>
    <x v="1"/>
  </r>
  <r>
    <x v="4"/>
    <x v="7"/>
    <n v="695"/>
    <x v="1"/>
  </r>
  <r>
    <x v="4"/>
    <x v="8"/>
    <n v="27"/>
    <x v="1"/>
  </r>
  <r>
    <x v="4"/>
    <x v="9"/>
    <n v="626"/>
    <x v="1"/>
  </r>
  <r>
    <x v="4"/>
    <x v="10"/>
    <n v="3562"/>
    <x v="1"/>
  </r>
  <r>
    <x v="4"/>
    <x v="11"/>
    <n v="409"/>
    <x v="1"/>
  </r>
  <r>
    <x v="4"/>
    <x v="12"/>
    <n v="3123"/>
    <x v="1"/>
  </r>
  <r>
    <x v="4"/>
    <x v="13"/>
    <n v="220"/>
    <x v="1"/>
  </r>
  <r>
    <x v="4"/>
    <x v="14"/>
    <n v="1348"/>
    <x v="1"/>
  </r>
  <r>
    <x v="4"/>
    <x v="15"/>
    <n v="101"/>
    <x v="1"/>
  </r>
  <r>
    <x v="4"/>
    <x v="16"/>
    <n v="46"/>
    <x v="1"/>
  </r>
  <r>
    <x v="5"/>
    <x v="0"/>
    <n v="1353"/>
    <x v="1"/>
  </r>
  <r>
    <x v="5"/>
    <x v="1"/>
    <n v="361"/>
    <x v="1"/>
  </r>
  <r>
    <x v="5"/>
    <x v="2"/>
    <n v="212"/>
    <x v="1"/>
  </r>
  <r>
    <x v="5"/>
    <x v="4"/>
    <n v="486"/>
    <x v="1"/>
  </r>
  <r>
    <x v="5"/>
    <x v="5"/>
    <n v="570"/>
    <x v="1"/>
  </r>
  <r>
    <x v="5"/>
    <x v="6"/>
    <n v="507"/>
    <x v="1"/>
  </r>
  <r>
    <x v="5"/>
    <x v="7"/>
    <n v="815"/>
    <x v="1"/>
  </r>
  <r>
    <x v="5"/>
    <x v="8"/>
    <n v="31"/>
    <x v="1"/>
  </r>
  <r>
    <x v="5"/>
    <x v="9"/>
    <n v="718"/>
    <x v="1"/>
  </r>
  <r>
    <x v="5"/>
    <x v="10"/>
    <n v="3918"/>
    <x v="1"/>
  </r>
  <r>
    <x v="5"/>
    <x v="11"/>
    <n v="354"/>
    <x v="1"/>
  </r>
  <r>
    <x v="5"/>
    <x v="12"/>
    <n v="3412"/>
    <x v="1"/>
  </r>
  <r>
    <x v="5"/>
    <x v="13"/>
    <n v="132"/>
    <x v="1"/>
  </r>
  <r>
    <x v="5"/>
    <x v="14"/>
    <n v="1584"/>
    <x v="1"/>
  </r>
  <r>
    <x v="5"/>
    <x v="15"/>
    <n v="81"/>
    <x v="1"/>
  </r>
  <r>
    <x v="5"/>
    <x v="16"/>
    <n v="83"/>
    <x v="1"/>
  </r>
  <r>
    <x v="6"/>
    <x v="0"/>
    <n v="910"/>
    <x v="1"/>
  </r>
  <r>
    <x v="6"/>
    <x v="1"/>
    <n v="251"/>
    <x v="1"/>
  </r>
  <r>
    <x v="6"/>
    <x v="2"/>
    <n v="171"/>
    <x v="1"/>
  </r>
  <r>
    <x v="6"/>
    <x v="4"/>
    <n v="280"/>
    <x v="1"/>
  </r>
  <r>
    <x v="6"/>
    <x v="5"/>
    <n v="312"/>
    <x v="1"/>
  </r>
  <r>
    <x v="6"/>
    <x v="6"/>
    <n v="224"/>
    <x v="1"/>
  </r>
  <r>
    <x v="6"/>
    <x v="7"/>
    <n v="335"/>
    <x v="1"/>
  </r>
  <r>
    <x v="6"/>
    <x v="8"/>
    <n v="23"/>
    <x v="1"/>
  </r>
  <r>
    <x v="6"/>
    <x v="9"/>
    <n v="302"/>
    <x v="1"/>
  </r>
  <r>
    <x v="6"/>
    <x v="10"/>
    <n v="2777"/>
    <x v="1"/>
  </r>
  <r>
    <x v="6"/>
    <x v="11"/>
    <n v="298"/>
    <x v="1"/>
  </r>
  <r>
    <x v="6"/>
    <x v="12"/>
    <n v="2144"/>
    <x v="1"/>
  </r>
  <r>
    <x v="6"/>
    <x v="13"/>
    <n v="139"/>
    <x v="1"/>
  </r>
  <r>
    <x v="6"/>
    <x v="14"/>
    <n v="1036"/>
    <x v="1"/>
  </r>
  <r>
    <x v="6"/>
    <x v="15"/>
    <n v="31"/>
    <x v="1"/>
  </r>
  <r>
    <x v="6"/>
    <x v="16"/>
    <n v="53"/>
    <x v="1"/>
  </r>
  <r>
    <x v="7"/>
    <x v="0"/>
    <n v="2138"/>
    <x v="1"/>
  </r>
  <r>
    <x v="7"/>
    <x v="1"/>
    <n v="350"/>
    <x v="1"/>
  </r>
  <r>
    <x v="7"/>
    <x v="2"/>
    <n v="182"/>
    <x v="1"/>
  </r>
  <r>
    <x v="7"/>
    <x v="4"/>
    <n v="518"/>
    <x v="1"/>
  </r>
  <r>
    <x v="7"/>
    <x v="5"/>
    <n v="514"/>
    <x v="1"/>
  </r>
  <r>
    <x v="7"/>
    <x v="6"/>
    <n v="557"/>
    <x v="1"/>
  </r>
  <r>
    <x v="7"/>
    <x v="7"/>
    <n v="770"/>
    <x v="1"/>
  </r>
  <r>
    <x v="7"/>
    <x v="8"/>
    <n v="22"/>
    <x v="1"/>
  </r>
  <r>
    <x v="7"/>
    <x v="9"/>
    <n v="625"/>
    <x v="1"/>
  </r>
  <r>
    <x v="7"/>
    <x v="10"/>
    <n v="2915"/>
    <x v="1"/>
  </r>
  <r>
    <x v="7"/>
    <x v="11"/>
    <n v="423"/>
    <x v="1"/>
  </r>
  <r>
    <x v="7"/>
    <x v="12"/>
    <n v="3589"/>
    <x v="1"/>
  </r>
  <r>
    <x v="7"/>
    <x v="13"/>
    <n v="181"/>
    <x v="1"/>
  </r>
  <r>
    <x v="7"/>
    <x v="14"/>
    <n v="1646"/>
    <x v="1"/>
  </r>
  <r>
    <x v="7"/>
    <x v="15"/>
    <n v="104"/>
    <x v="1"/>
  </r>
  <r>
    <x v="7"/>
    <x v="16"/>
    <n v="57"/>
    <x v="1"/>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5">
  <r>
    <x v="0"/>
    <s v="JABATAN TENAGA MANUSIA"/>
    <x v="0"/>
    <x v="0"/>
    <n v="62"/>
  </r>
  <r>
    <x v="0"/>
    <s v="JABATAN TENAGA MANUSIA"/>
    <x v="0"/>
    <x v="1"/>
    <n v="35"/>
  </r>
  <r>
    <x v="0"/>
    <s v="JABATAN TENAGA MANUSIA"/>
    <x v="0"/>
    <x v="2"/>
    <n v="18"/>
  </r>
  <r>
    <x v="0"/>
    <s v="JABATAN TENAGA MANUSIA"/>
    <x v="0"/>
    <x v="3"/>
    <n v="5"/>
  </r>
  <r>
    <x v="0"/>
    <s v="JABATAN TENAGA MANUSIA"/>
    <x v="0"/>
    <x v="4"/>
    <n v="1"/>
  </r>
  <r>
    <x v="0"/>
    <s v="JABATAN TENAGA MANUSIA"/>
    <x v="1"/>
    <x v="0"/>
    <n v="20"/>
  </r>
  <r>
    <x v="0"/>
    <s v="JABATAN TENAGA MANUSIA"/>
    <x v="1"/>
    <x v="1"/>
    <n v="7"/>
  </r>
  <r>
    <x v="0"/>
    <s v="JABATAN TENAGA MANUSIA"/>
    <x v="1"/>
    <x v="2"/>
    <n v="7"/>
  </r>
  <r>
    <x v="0"/>
    <s v="JABATAN TENAGA MANUSIA"/>
    <x v="1"/>
    <x v="3"/>
    <n v="1"/>
  </r>
  <r>
    <x v="0"/>
    <s v="JABATAN TENAGA MANUSIA"/>
    <x v="1"/>
    <x v="4"/>
    <n v="1"/>
  </r>
  <r>
    <x v="0"/>
    <s v="JABATAN TENAGA MANUSIA"/>
    <x v="2"/>
    <x v="0"/>
    <n v="69"/>
  </r>
  <r>
    <x v="0"/>
    <s v="JABATAN TENAGA MANUSIA"/>
    <x v="2"/>
    <x v="1"/>
    <n v="47"/>
  </r>
  <r>
    <x v="0"/>
    <s v="JABATAN TENAGA MANUSIA"/>
    <x v="2"/>
    <x v="2"/>
    <n v="7"/>
  </r>
  <r>
    <x v="0"/>
    <s v="JABATAN TENAGA MANUSIA"/>
    <x v="2"/>
    <x v="3"/>
    <n v="3"/>
  </r>
  <r>
    <x v="0"/>
    <s v="JABATAN TENAGA MANUSIA"/>
    <x v="2"/>
    <x v="4"/>
    <n v="1"/>
  </r>
  <r>
    <x v="0"/>
    <s v="JABATAN TENAGA MANUSIA"/>
    <x v="3"/>
    <x v="0"/>
    <n v="79"/>
  </r>
  <r>
    <x v="0"/>
    <s v="JABATAN TENAGA MANUSIA"/>
    <x v="3"/>
    <x v="1"/>
    <n v="31"/>
  </r>
  <r>
    <x v="0"/>
    <s v="JABATAN TENAGA MANUSIA"/>
    <x v="3"/>
    <x v="2"/>
    <n v="12"/>
  </r>
  <r>
    <x v="0"/>
    <s v="JABATAN TENAGA MANUSIA"/>
    <x v="3"/>
    <x v="3"/>
    <n v="4"/>
  </r>
  <r>
    <x v="0"/>
    <s v="JABATAN TENAGA MANUSIA"/>
    <x v="3"/>
    <x v="4"/>
    <n v="3"/>
  </r>
  <r>
    <x v="0"/>
    <s v="JABATAN TENAGA MANUSIA"/>
    <x v="4"/>
    <x v="0"/>
    <n v="1274"/>
  </r>
  <r>
    <x v="0"/>
    <s v="JABATAN TENAGA MANUSIA"/>
    <x v="4"/>
    <x v="1"/>
    <n v="615"/>
  </r>
  <r>
    <x v="0"/>
    <s v="JABATAN TENAGA MANUSIA"/>
    <x v="4"/>
    <x v="2"/>
    <n v="174"/>
  </r>
  <r>
    <x v="0"/>
    <s v="JABATAN TENAGA MANUSIA"/>
    <x v="4"/>
    <x v="3"/>
    <n v="50"/>
  </r>
  <r>
    <x v="0"/>
    <s v="JABATAN TENAGA MANUSIA"/>
    <x v="4"/>
    <x v="4"/>
    <n v="25"/>
  </r>
  <r>
    <x v="0"/>
    <s v="JABATAN TENAGA MANUSIA"/>
    <x v="5"/>
    <x v="0"/>
    <n v="204"/>
  </r>
  <r>
    <x v="0"/>
    <s v="JABATAN TENAGA MANUSIA"/>
    <x v="5"/>
    <x v="1"/>
    <n v="105"/>
  </r>
  <r>
    <x v="0"/>
    <s v="JABATAN TENAGA MANUSIA"/>
    <x v="5"/>
    <x v="2"/>
    <n v="50"/>
  </r>
  <r>
    <x v="0"/>
    <s v="JABATAN TENAGA MANUSIA"/>
    <x v="5"/>
    <x v="3"/>
    <n v="10"/>
  </r>
  <r>
    <x v="0"/>
    <s v="JABATAN TENAGA MANUSIA"/>
    <x v="5"/>
    <x v="4"/>
    <n v="7"/>
  </r>
  <r>
    <x v="0"/>
    <s v="JABATAN TENAGA MANUSIA"/>
    <x v="6"/>
    <x v="0"/>
    <n v="581"/>
  </r>
  <r>
    <x v="0"/>
    <s v="JABATAN TENAGA MANUSIA"/>
    <x v="6"/>
    <x v="1"/>
    <n v="321"/>
  </r>
  <r>
    <x v="0"/>
    <s v="JABATAN TENAGA MANUSIA"/>
    <x v="6"/>
    <x v="2"/>
    <n v="129"/>
  </r>
  <r>
    <x v="0"/>
    <s v="JABATAN TENAGA MANUSIA"/>
    <x v="6"/>
    <x v="3"/>
    <n v="34"/>
  </r>
  <r>
    <x v="0"/>
    <s v="JABATAN TENAGA MANUSIA"/>
    <x v="6"/>
    <x v="4"/>
    <n v="22"/>
  </r>
  <r>
    <x v="1"/>
    <s v="JABATAN TENAGA MANUSIA"/>
    <x v="0"/>
    <x v="0"/>
    <n v="38"/>
  </r>
  <r>
    <x v="1"/>
    <s v="JABATAN TENAGA MANUSIA"/>
    <x v="0"/>
    <x v="1"/>
    <n v="17"/>
  </r>
  <r>
    <x v="1"/>
    <s v="JABATAN TENAGA MANUSIA"/>
    <x v="0"/>
    <x v="2"/>
    <n v="3"/>
  </r>
  <r>
    <x v="1"/>
    <s v="JABATAN TENAGA MANUSIA"/>
    <x v="0"/>
    <x v="3"/>
    <n v="1"/>
  </r>
  <r>
    <x v="1"/>
    <s v="JABATAN TENAGA MANUSIA"/>
    <x v="1"/>
    <x v="0"/>
    <n v="7"/>
  </r>
  <r>
    <x v="1"/>
    <s v="JABATAN TENAGA MANUSIA"/>
    <x v="1"/>
    <x v="1"/>
    <n v="3"/>
  </r>
  <r>
    <x v="1"/>
    <s v="JABATAN TENAGA MANUSIA"/>
    <x v="1"/>
    <x v="2"/>
    <n v="4"/>
  </r>
  <r>
    <x v="1"/>
    <s v="JABATAN TENAGA MANUSIA"/>
    <x v="2"/>
    <x v="0"/>
    <n v="36"/>
  </r>
  <r>
    <x v="1"/>
    <s v="JABATAN TENAGA MANUSIA"/>
    <x v="2"/>
    <x v="1"/>
    <n v="18"/>
  </r>
  <r>
    <x v="1"/>
    <s v="JABATAN TENAGA MANUSIA"/>
    <x v="2"/>
    <x v="2"/>
    <n v="14"/>
  </r>
  <r>
    <x v="1"/>
    <s v="JABATAN TENAGA MANUSIA"/>
    <x v="2"/>
    <x v="3"/>
    <n v="1"/>
  </r>
  <r>
    <x v="1"/>
    <s v="JABATAN TENAGA MANUSIA"/>
    <x v="3"/>
    <x v="0"/>
    <n v="38"/>
  </r>
  <r>
    <x v="1"/>
    <s v="JABATAN TENAGA MANUSIA"/>
    <x v="3"/>
    <x v="1"/>
    <n v="20"/>
  </r>
  <r>
    <x v="1"/>
    <s v="JABATAN TENAGA MANUSIA"/>
    <x v="3"/>
    <x v="2"/>
    <n v="10"/>
  </r>
  <r>
    <x v="1"/>
    <s v="JABATAN TENAGA MANUSIA"/>
    <x v="3"/>
    <x v="3"/>
    <n v="3"/>
  </r>
  <r>
    <x v="1"/>
    <s v="JABATAN TENAGA MANUSIA"/>
    <x v="4"/>
    <x v="0"/>
    <n v="603"/>
  </r>
  <r>
    <x v="1"/>
    <s v="JABATAN TENAGA MANUSIA"/>
    <x v="4"/>
    <x v="1"/>
    <n v="309"/>
  </r>
  <r>
    <x v="1"/>
    <s v="JABATAN TENAGA MANUSIA"/>
    <x v="4"/>
    <x v="2"/>
    <n v="138"/>
  </r>
  <r>
    <x v="1"/>
    <s v="JABATAN TENAGA MANUSIA"/>
    <x v="4"/>
    <x v="3"/>
    <n v="23"/>
  </r>
  <r>
    <x v="1"/>
    <s v="JABATAN TENAGA MANUSIA"/>
    <x v="4"/>
    <x v="4"/>
    <n v="5"/>
  </r>
  <r>
    <x v="1"/>
    <s v="JABATAN TENAGA MANUSIA"/>
    <x v="5"/>
    <x v="0"/>
    <n v="97"/>
  </r>
  <r>
    <x v="1"/>
    <s v="JABATAN TENAGA MANUSIA"/>
    <x v="5"/>
    <x v="1"/>
    <n v="56"/>
  </r>
  <r>
    <x v="1"/>
    <s v="JABATAN TENAGA MANUSIA"/>
    <x v="5"/>
    <x v="2"/>
    <n v="20"/>
  </r>
  <r>
    <x v="1"/>
    <s v="JABATAN TENAGA MANUSIA"/>
    <x v="5"/>
    <x v="3"/>
    <n v="6"/>
  </r>
  <r>
    <x v="1"/>
    <s v="JABATAN TENAGA MANUSIA"/>
    <x v="5"/>
    <x v="4"/>
    <n v="2"/>
  </r>
  <r>
    <x v="1"/>
    <s v="JABATAN TENAGA MANUSIA"/>
    <x v="6"/>
    <x v="0"/>
    <n v="241"/>
  </r>
  <r>
    <x v="1"/>
    <s v="JABATAN TENAGA MANUSIA"/>
    <x v="6"/>
    <x v="1"/>
    <n v="206"/>
  </r>
  <r>
    <x v="1"/>
    <s v="JABATAN TENAGA MANUSIA"/>
    <x v="6"/>
    <x v="2"/>
    <n v="65"/>
  </r>
  <r>
    <x v="1"/>
    <s v="JABATAN TENAGA MANUSIA"/>
    <x v="6"/>
    <x v="3"/>
    <n v="14"/>
  </r>
  <r>
    <x v="1"/>
    <s v="JABATAN TENAGA MANUSIA"/>
    <x v="6"/>
    <x v="4"/>
    <n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CAD842-7108-FD4C-9781-D076B7EFCF84}" name="PivotTable1"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7:Z58" firstHeaderRow="1" firstDataRow="3" firstDataCol="1"/>
  <pivotFields count="4">
    <pivotField axis="axisCol" showAll="0">
      <items count="9">
        <item x="0"/>
        <item x="1"/>
        <item x="2"/>
        <item x="3"/>
        <item x="4"/>
        <item x="5"/>
        <item x="6"/>
        <item x="7"/>
        <item t="default"/>
      </items>
    </pivotField>
    <pivotField axis="axisRow" showAll="0">
      <items count="19">
        <item x="0"/>
        <item x="1"/>
        <item x="2"/>
        <item x="3"/>
        <item x="4"/>
        <item x="5"/>
        <item x="6"/>
        <item x="17"/>
        <item x="7"/>
        <item x="8"/>
        <item x="9"/>
        <item x="10"/>
        <item x="11"/>
        <item x="12"/>
        <item x="13"/>
        <item x="14"/>
        <item x="15"/>
        <item x="16"/>
        <item t="default"/>
      </items>
    </pivotField>
    <pivotField dataField="1" showAll="0"/>
    <pivotField axis="axisCol" showAll="0">
      <items count="3">
        <item x="1"/>
        <item x="0"/>
        <item t="default"/>
      </items>
    </pivotField>
  </pivotFields>
  <rowFields count="1">
    <field x="1"/>
  </rowFields>
  <rowItems count="19">
    <i>
      <x/>
    </i>
    <i>
      <x v="1"/>
    </i>
    <i>
      <x v="2"/>
    </i>
    <i>
      <x v="3"/>
    </i>
    <i>
      <x v="4"/>
    </i>
    <i>
      <x v="5"/>
    </i>
    <i>
      <x v="6"/>
    </i>
    <i>
      <x v="7"/>
    </i>
    <i>
      <x v="8"/>
    </i>
    <i>
      <x v="9"/>
    </i>
    <i>
      <x v="10"/>
    </i>
    <i>
      <x v="11"/>
    </i>
    <i>
      <x v="12"/>
    </i>
    <i>
      <x v="13"/>
    </i>
    <i>
      <x v="14"/>
    </i>
    <i>
      <x v="15"/>
    </i>
    <i>
      <x v="16"/>
    </i>
    <i>
      <x v="17"/>
    </i>
    <i t="grand">
      <x/>
    </i>
  </rowItems>
  <colFields count="2">
    <field x="0"/>
    <field x="3"/>
  </colFields>
  <colItems count="25">
    <i>
      <x/>
      <x/>
    </i>
    <i r="1">
      <x v="1"/>
    </i>
    <i t="default">
      <x/>
    </i>
    <i>
      <x v="1"/>
      <x/>
    </i>
    <i r="1">
      <x v="1"/>
    </i>
    <i t="default">
      <x v="1"/>
    </i>
    <i>
      <x v="2"/>
      <x/>
    </i>
    <i r="1">
      <x v="1"/>
    </i>
    <i t="default">
      <x v="2"/>
    </i>
    <i>
      <x v="3"/>
      <x/>
    </i>
    <i r="1">
      <x v="1"/>
    </i>
    <i t="default">
      <x v="3"/>
    </i>
    <i>
      <x v="4"/>
      <x/>
    </i>
    <i r="1">
      <x v="1"/>
    </i>
    <i t="default">
      <x v="4"/>
    </i>
    <i>
      <x v="5"/>
      <x/>
    </i>
    <i r="1">
      <x v="1"/>
    </i>
    <i t="default">
      <x v="5"/>
    </i>
    <i>
      <x v="6"/>
      <x/>
    </i>
    <i r="1">
      <x v="1"/>
    </i>
    <i t="default">
      <x v="6"/>
    </i>
    <i>
      <x v="7"/>
      <x/>
    </i>
    <i r="1">
      <x v="1"/>
    </i>
    <i t="default">
      <x v="7"/>
    </i>
    <i t="grand">
      <x/>
    </i>
  </colItems>
  <dataFields count="1">
    <dataField name="Sum of Total" fld="2" baseField="0" baseItem="0"/>
  </dataFields>
  <chartFormats count="32">
    <chartFormat chart="2" format="32" series="1">
      <pivotArea type="data" outline="0" fieldPosition="0">
        <references count="3">
          <reference field="4294967294" count="1" selected="0">
            <x v="0"/>
          </reference>
          <reference field="0" count="1" selected="0">
            <x v="0"/>
          </reference>
          <reference field="3" count="1" selected="0">
            <x v="0"/>
          </reference>
        </references>
      </pivotArea>
    </chartFormat>
    <chartFormat chart="2" format="33" series="1">
      <pivotArea type="data" outline="0" fieldPosition="0">
        <references count="3">
          <reference field="4294967294" count="1" selected="0">
            <x v="0"/>
          </reference>
          <reference field="0" count="1" selected="0">
            <x v="0"/>
          </reference>
          <reference field="3" count="1" selected="0">
            <x v="1"/>
          </reference>
        </references>
      </pivotArea>
    </chartFormat>
    <chartFormat chart="2" format="34" series="1">
      <pivotArea type="data" outline="0" fieldPosition="0">
        <references count="3">
          <reference field="4294967294" count="1" selected="0">
            <x v="0"/>
          </reference>
          <reference field="0" count="1" selected="0">
            <x v="1"/>
          </reference>
          <reference field="3" count="1" selected="0">
            <x v="0"/>
          </reference>
        </references>
      </pivotArea>
    </chartFormat>
    <chartFormat chart="2" format="35" series="1">
      <pivotArea type="data" outline="0" fieldPosition="0">
        <references count="3">
          <reference field="4294967294" count="1" selected="0">
            <x v="0"/>
          </reference>
          <reference field="0" count="1" selected="0">
            <x v="1"/>
          </reference>
          <reference field="3" count="1" selected="0">
            <x v="1"/>
          </reference>
        </references>
      </pivotArea>
    </chartFormat>
    <chartFormat chart="2" format="36" series="1">
      <pivotArea type="data" outline="0" fieldPosition="0">
        <references count="3">
          <reference field="4294967294" count="1" selected="0">
            <x v="0"/>
          </reference>
          <reference field="0" count="1" selected="0">
            <x v="2"/>
          </reference>
          <reference field="3" count="1" selected="0">
            <x v="0"/>
          </reference>
        </references>
      </pivotArea>
    </chartFormat>
    <chartFormat chart="2" format="37" series="1">
      <pivotArea type="data" outline="0" fieldPosition="0">
        <references count="3">
          <reference field="4294967294" count="1" selected="0">
            <x v="0"/>
          </reference>
          <reference field="0" count="1" selected="0">
            <x v="2"/>
          </reference>
          <reference field="3" count="1" selected="0">
            <x v="1"/>
          </reference>
        </references>
      </pivotArea>
    </chartFormat>
    <chartFormat chart="2" format="38" series="1">
      <pivotArea type="data" outline="0" fieldPosition="0">
        <references count="3">
          <reference field="4294967294" count="1" selected="0">
            <x v="0"/>
          </reference>
          <reference field="0" count="1" selected="0">
            <x v="3"/>
          </reference>
          <reference field="3" count="1" selected="0">
            <x v="0"/>
          </reference>
        </references>
      </pivotArea>
    </chartFormat>
    <chartFormat chart="2" format="39" series="1">
      <pivotArea type="data" outline="0" fieldPosition="0">
        <references count="3">
          <reference field="4294967294" count="1" selected="0">
            <x v="0"/>
          </reference>
          <reference field="0" count="1" selected="0">
            <x v="3"/>
          </reference>
          <reference field="3" count="1" selected="0">
            <x v="1"/>
          </reference>
        </references>
      </pivotArea>
    </chartFormat>
    <chartFormat chart="2" format="40" series="1">
      <pivotArea type="data" outline="0" fieldPosition="0">
        <references count="3">
          <reference field="4294967294" count="1" selected="0">
            <x v="0"/>
          </reference>
          <reference field="0" count="1" selected="0">
            <x v="4"/>
          </reference>
          <reference field="3" count="1" selected="0">
            <x v="0"/>
          </reference>
        </references>
      </pivotArea>
    </chartFormat>
    <chartFormat chart="2" format="41" series="1">
      <pivotArea type="data" outline="0" fieldPosition="0">
        <references count="3">
          <reference field="4294967294" count="1" selected="0">
            <x v="0"/>
          </reference>
          <reference field="0" count="1" selected="0">
            <x v="4"/>
          </reference>
          <reference field="3" count="1" selected="0">
            <x v="1"/>
          </reference>
        </references>
      </pivotArea>
    </chartFormat>
    <chartFormat chart="2" format="42" series="1">
      <pivotArea type="data" outline="0" fieldPosition="0">
        <references count="3">
          <reference field="4294967294" count="1" selected="0">
            <x v="0"/>
          </reference>
          <reference field="0" count="1" selected="0">
            <x v="5"/>
          </reference>
          <reference field="3" count="1" selected="0">
            <x v="0"/>
          </reference>
        </references>
      </pivotArea>
    </chartFormat>
    <chartFormat chart="2" format="43" series="1">
      <pivotArea type="data" outline="0" fieldPosition="0">
        <references count="3">
          <reference field="4294967294" count="1" selected="0">
            <x v="0"/>
          </reference>
          <reference field="0" count="1" selected="0">
            <x v="5"/>
          </reference>
          <reference field="3" count="1" selected="0">
            <x v="1"/>
          </reference>
        </references>
      </pivotArea>
    </chartFormat>
    <chartFormat chart="2" format="44" series="1">
      <pivotArea type="data" outline="0" fieldPosition="0">
        <references count="3">
          <reference field="4294967294" count="1" selected="0">
            <x v="0"/>
          </reference>
          <reference field="0" count="1" selected="0">
            <x v="6"/>
          </reference>
          <reference field="3" count="1" selected="0">
            <x v="0"/>
          </reference>
        </references>
      </pivotArea>
    </chartFormat>
    <chartFormat chart="2" format="45" series="1">
      <pivotArea type="data" outline="0" fieldPosition="0">
        <references count="3">
          <reference field="4294967294" count="1" selected="0">
            <x v="0"/>
          </reference>
          <reference field="0" count="1" selected="0">
            <x v="6"/>
          </reference>
          <reference field="3" count="1" selected="0">
            <x v="1"/>
          </reference>
        </references>
      </pivotArea>
    </chartFormat>
    <chartFormat chart="2" format="46" series="1">
      <pivotArea type="data" outline="0" fieldPosition="0">
        <references count="3">
          <reference field="4294967294" count="1" selected="0">
            <x v="0"/>
          </reference>
          <reference field="0" count="1" selected="0">
            <x v="7"/>
          </reference>
          <reference field="3" count="1" selected="0">
            <x v="0"/>
          </reference>
        </references>
      </pivotArea>
    </chartFormat>
    <chartFormat chart="2" format="47" series="1">
      <pivotArea type="data" outline="0" fieldPosition="0">
        <references count="3">
          <reference field="4294967294" count="1" selected="0">
            <x v="0"/>
          </reference>
          <reference field="0" count="1" selected="0">
            <x v="7"/>
          </reference>
          <reference field="3" count="1" selected="0">
            <x v="1"/>
          </reference>
        </references>
      </pivotArea>
    </chartFormat>
    <chartFormat chart="2" format="48" series="1">
      <pivotArea type="data" outline="0" fieldPosition="0">
        <references count="2">
          <reference field="4294967294" count="1" selected="0">
            <x v="0"/>
          </reference>
          <reference field="1" count="1" selected="0">
            <x v="10"/>
          </reference>
        </references>
      </pivotArea>
    </chartFormat>
    <chartFormat chart="2" format="49" series="1">
      <pivotArea type="data" outline="0" fieldPosition="0">
        <references count="2">
          <reference field="4294967294" count="1" selected="0">
            <x v="0"/>
          </reference>
          <reference field="1" count="1" selected="0">
            <x v="11"/>
          </reference>
        </references>
      </pivotArea>
    </chartFormat>
    <chartFormat chart="2" format="50" series="1">
      <pivotArea type="data" outline="0" fieldPosition="0">
        <references count="2">
          <reference field="4294967294" count="1" selected="0">
            <x v="0"/>
          </reference>
          <reference field="1" count="1" selected="0">
            <x v="12"/>
          </reference>
        </references>
      </pivotArea>
    </chartFormat>
    <chartFormat chart="2" format="51" series="1">
      <pivotArea type="data" outline="0" fieldPosition="0">
        <references count="2">
          <reference field="4294967294" count="1" selected="0">
            <x v="0"/>
          </reference>
          <reference field="1" count="1" selected="0">
            <x v="13"/>
          </reference>
        </references>
      </pivotArea>
    </chartFormat>
    <chartFormat chart="2" format="52" series="1">
      <pivotArea type="data" outline="0" fieldPosition="0">
        <references count="2">
          <reference field="4294967294" count="1" selected="0">
            <x v="0"/>
          </reference>
          <reference field="1" count="1" selected="0">
            <x v="14"/>
          </reference>
        </references>
      </pivotArea>
    </chartFormat>
    <chartFormat chart="2" format="53" series="1">
      <pivotArea type="data" outline="0" fieldPosition="0">
        <references count="2">
          <reference field="4294967294" count="1" selected="0">
            <x v="0"/>
          </reference>
          <reference field="1" count="1" selected="0">
            <x v="15"/>
          </reference>
        </references>
      </pivotArea>
    </chartFormat>
    <chartFormat chart="2" format="54" series="1">
      <pivotArea type="data" outline="0" fieldPosition="0">
        <references count="2">
          <reference field="4294967294" count="1" selected="0">
            <x v="0"/>
          </reference>
          <reference field="1" count="1" selected="0">
            <x v="16"/>
          </reference>
        </references>
      </pivotArea>
    </chartFormat>
    <chartFormat chart="2" format="55" series="1">
      <pivotArea type="data" outline="0" fieldPosition="0">
        <references count="2">
          <reference field="4294967294" count="1" selected="0">
            <x v="0"/>
          </reference>
          <reference field="1" count="1" selected="0">
            <x v="17"/>
          </reference>
        </references>
      </pivotArea>
    </chartFormat>
    <chartFormat chart="2" format="56" series="1">
      <pivotArea type="data" outline="0" fieldPosition="0">
        <references count="2">
          <reference field="4294967294" count="1" selected="0">
            <x v="0"/>
          </reference>
          <reference field="1" count="1" selected="0">
            <x v="0"/>
          </reference>
        </references>
      </pivotArea>
    </chartFormat>
    <chartFormat chart="2" format="57" series="1">
      <pivotArea type="data" outline="0" fieldPosition="0">
        <references count="2">
          <reference field="4294967294" count="1" selected="0">
            <x v="0"/>
          </reference>
          <reference field="1" count="1" selected="0">
            <x v="1"/>
          </reference>
        </references>
      </pivotArea>
    </chartFormat>
    <chartFormat chart="2" format="58" series="1">
      <pivotArea type="data" outline="0" fieldPosition="0">
        <references count="2">
          <reference field="4294967294" count="1" selected="0">
            <x v="0"/>
          </reference>
          <reference field="1" count="1" selected="0">
            <x v="2"/>
          </reference>
        </references>
      </pivotArea>
    </chartFormat>
    <chartFormat chart="2" format="59" series="1">
      <pivotArea type="data" outline="0" fieldPosition="0">
        <references count="2">
          <reference field="4294967294" count="1" selected="0">
            <x v="0"/>
          </reference>
          <reference field="1" count="1" selected="0">
            <x v="4"/>
          </reference>
        </references>
      </pivotArea>
    </chartFormat>
    <chartFormat chart="2" format="60" series="1">
      <pivotArea type="data" outline="0" fieldPosition="0">
        <references count="2">
          <reference field="4294967294" count="1" selected="0">
            <x v="0"/>
          </reference>
          <reference field="1" count="1" selected="0">
            <x v="5"/>
          </reference>
        </references>
      </pivotArea>
    </chartFormat>
    <chartFormat chart="2" format="61" series="1">
      <pivotArea type="data" outline="0" fieldPosition="0">
        <references count="2">
          <reference field="4294967294" count="1" selected="0">
            <x v="0"/>
          </reference>
          <reference field="1" count="1" selected="0">
            <x v="6"/>
          </reference>
        </references>
      </pivotArea>
    </chartFormat>
    <chartFormat chart="2" format="62" series="1">
      <pivotArea type="data" outline="0" fieldPosition="0">
        <references count="2">
          <reference field="4294967294" count="1" selected="0">
            <x v="0"/>
          </reference>
          <reference field="1" count="1" selected="0">
            <x v="8"/>
          </reference>
        </references>
      </pivotArea>
    </chartFormat>
    <chartFormat chart="2" format="63" series="1">
      <pivotArea type="data" outline="0" fieldPosition="0">
        <references count="2">
          <reference field="4294967294" count="1" selected="0">
            <x v="0"/>
          </reference>
          <reference field="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C85631D-D645-3540-A2DE-54EEBF19920D}" name="PivotTable7"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70:I76" firstHeaderRow="1" firstDataRow="1" firstDataCol="1"/>
  <pivotFields count="5">
    <pivotField showAll="0"/>
    <pivotField showAll="0"/>
    <pivotField showAll="0">
      <items count="8">
        <item x="0"/>
        <item x="4"/>
        <item x="2"/>
        <item x="6"/>
        <item x="5"/>
        <item x="1"/>
        <item x="3"/>
        <item t="default"/>
      </items>
    </pivotField>
    <pivotField axis="axisRow" showAll="0" sortType="descending">
      <items count="6">
        <item x="2"/>
        <item x="1"/>
        <item x="3"/>
        <item x="0"/>
        <item x="4"/>
        <item t="default"/>
      </items>
      <autoSortScope>
        <pivotArea dataOnly="0" outline="0" fieldPosition="0">
          <references count="1">
            <reference field="4294967294" count="1" selected="0">
              <x v="0"/>
            </reference>
          </references>
        </pivotArea>
      </autoSortScope>
    </pivotField>
    <pivotField dataField="1" showAll="0"/>
  </pivotFields>
  <rowFields count="1">
    <field x="3"/>
  </rowFields>
  <rowItems count="6">
    <i>
      <x v="3"/>
    </i>
    <i>
      <x v="1"/>
    </i>
    <i>
      <x/>
    </i>
    <i>
      <x v="2"/>
    </i>
    <i>
      <x v="4"/>
    </i>
    <i t="grand">
      <x/>
    </i>
  </rowItems>
  <colItems count="1">
    <i/>
  </colItems>
  <dataFields count="1">
    <dataField name="Sum of Number_of_Students"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1A1C2E9-0D83-8C47-B3DE-63339AF9943E}" name="PivotTable6"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5:B15" firstHeaderRow="1" firstDataRow="1" firstDataCol="1" rowPageCount="1" colPageCount="1"/>
  <pivotFields count="3">
    <pivotField axis="axisPage" multipleItemSelectionAllowed="1" showAll="0">
      <items count="10">
        <item h="1" x="0"/>
        <item h="1" x="1"/>
        <item h="1" x="2"/>
        <item h="1" x="3"/>
        <item h="1" x="4"/>
        <item h="1" x="5"/>
        <item h="1" x="6"/>
        <item h="1" x="7"/>
        <item x="8"/>
        <item t="default"/>
      </items>
    </pivotField>
    <pivotField axis="axisRow" showAll="0" sortType="descending">
      <items count="10">
        <item x="3"/>
        <item x="6"/>
        <item x="8"/>
        <item x="0"/>
        <item x="7"/>
        <item x="1"/>
        <item x="4"/>
        <item x="5"/>
        <item x="2"/>
        <item t="default"/>
      </items>
      <autoSortScope>
        <pivotArea dataOnly="0" outline="0" fieldPosition="0">
          <references count="1">
            <reference field="4294967294" count="1" selected="0">
              <x v="0"/>
            </reference>
          </references>
        </pivotArea>
      </autoSortScope>
    </pivotField>
    <pivotField dataField="1" showAll="0"/>
  </pivotFields>
  <rowFields count="1">
    <field x="1"/>
  </rowFields>
  <rowItems count="10">
    <i>
      <x v="2"/>
    </i>
    <i>
      <x v="4"/>
    </i>
    <i>
      <x v="6"/>
    </i>
    <i>
      <x v="5"/>
    </i>
    <i>
      <x v="1"/>
    </i>
    <i>
      <x v="8"/>
    </i>
    <i>
      <x v="7"/>
    </i>
    <i>
      <x/>
    </i>
    <i>
      <x v="3"/>
    </i>
    <i t="grand">
      <x/>
    </i>
  </rowItems>
  <colItems count="1">
    <i/>
  </colItems>
  <pageFields count="1">
    <pageField fld="0" hier="-1"/>
  </pageFields>
  <dataFields count="1">
    <dataField name="Sum of Total" fld="2" baseField="0" baseItem="0"/>
  </dataFields>
  <chartFormats count="10">
    <chartFormat chart="2" format="20" series="1">
      <pivotArea type="data" outline="0" fieldPosition="0">
        <references count="1">
          <reference field="4294967294" count="1" selected="0">
            <x v="0"/>
          </reference>
        </references>
      </pivotArea>
    </chartFormat>
    <chartFormat chart="2" format="21">
      <pivotArea type="data" outline="0" fieldPosition="0">
        <references count="2">
          <reference field="4294967294" count="1" selected="0">
            <x v="0"/>
          </reference>
          <reference field="1" count="1" selected="0">
            <x v="0"/>
          </reference>
        </references>
      </pivotArea>
    </chartFormat>
    <chartFormat chart="2" format="22">
      <pivotArea type="data" outline="0" fieldPosition="0">
        <references count="2">
          <reference field="4294967294" count="1" selected="0">
            <x v="0"/>
          </reference>
          <reference field="1" count="1" selected="0">
            <x v="1"/>
          </reference>
        </references>
      </pivotArea>
    </chartFormat>
    <chartFormat chart="2" format="23">
      <pivotArea type="data" outline="0" fieldPosition="0">
        <references count="2">
          <reference field="4294967294" count="1" selected="0">
            <x v="0"/>
          </reference>
          <reference field="1" count="1" selected="0">
            <x v="2"/>
          </reference>
        </references>
      </pivotArea>
    </chartFormat>
    <chartFormat chart="2" format="24">
      <pivotArea type="data" outline="0" fieldPosition="0">
        <references count="2">
          <reference field="4294967294" count="1" selected="0">
            <x v="0"/>
          </reference>
          <reference field="1" count="1" selected="0">
            <x v="3"/>
          </reference>
        </references>
      </pivotArea>
    </chartFormat>
    <chartFormat chart="2" format="25">
      <pivotArea type="data" outline="0" fieldPosition="0">
        <references count="2">
          <reference field="4294967294" count="1" selected="0">
            <x v="0"/>
          </reference>
          <reference field="1" count="1" selected="0">
            <x v="4"/>
          </reference>
        </references>
      </pivotArea>
    </chartFormat>
    <chartFormat chart="2" format="26">
      <pivotArea type="data" outline="0" fieldPosition="0">
        <references count="2">
          <reference field="4294967294" count="1" selected="0">
            <x v="0"/>
          </reference>
          <reference field="1" count="1" selected="0">
            <x v="5"/>
          </reference>
        </references>
      </pivotArea>
    </chartFormat>
    <chartFormat chart="2" format="27">
      <pivotArea type="data" outline="0" fieldPosition="0">
        <references count="2">
          <reference field="4294967294" count="1" selected="0">
            <x v="0"/>
          </reference>
          <reference field="1" count="1" selected="0">
            <x v="6"/>
          </reference>
        </references>
      </pivotArea>
    </chartFormat>
    <chartFormat chart="2" format="28">
      <pivotArea type="data" outline="0" fieldPosition="0">
        <references count="2">
          <reference field="4294967294" count="1" selected="0">
            <x v="0"/>
          </reference>
          <reference field="1" count="1" selected="0">
            <x v="7"/>
          </reference>
        </references>
      </pivotArea>
    </chartFormat>
    <chartFormat chart="2" format="29">
      <pivotArea type="data" outline="0" fieldPosition="0">
        <references count="2">
          <reference field="4294967294" count="1" selected="0">
            <x v="0"/>
          </reference>
          <reference field="1"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9D4DCD6-14AE-3F49-B84E-40BF51AC75C4}" name="PivotTable5"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E70:F79" firstHeaderRow="1" firstDataRow="1" firstDataCol="1"/>
  <pivotFields count="4">
    <pivotField showAll="0"/>
    <pivotField axis="axisRow" showAll="0" sortType="descending">
      <items count="9">
        <item x="5"/>
        <item x="1"/>
        <item x="7"/>
        <item x="0"/>
        <item x="4"/>
        <item x="2"/>
        <item x="6"/>
        <item x="3"/>
        <item t="default"/>
      </items>
      <autoSortScope>
        <pivotArea dataOnly="0" outline="0" fieldPosition="0">
          <references count="1">
            <reference field="4294967294" count="1" selected="0">
              <x v="0"/>
            </reference>
          </references>
        </pivotArea>
      </autoSortScope>
    </pivotField>
    <pivotField showAll="0"/>
    <pivotField dataField="1" showAll="0"/>
  </pivotFields>
  <rowFields count="1">
    <field x="1"/>
  </rowFields>
  <rowItems count="9">
    <i>
      <x v="5"/>
    </i>
    <i>
      <x v="3"/>
    </i>
    <i>
      <x v="1"/>
    </i>
    <i>
      <x v="7"/>
    </i>
    <i>
      <x/>
    </i>
    <i>
      <x v="6"/>
    </i>
    <i>
      <x v="2"/>
    </i>
    <i>
      <x v="4"/>
    </i>
    <i t="grand">
      <x/>
    </i>
  </rowItems>
  <colItems count="1">
    <i/>
  </colItems>
  <dataFields count="1">
    <dataField name="Sum of work_approved" fld="3" baseField="0" baseItem="0"/>
  </dataFields>
  <chartFormats count="10">
    <chartFormat chart="1" format="0" series="1">
      <pivotArea type="data" outline="0" fieldPosition="0">
        <references count="1">
          <reference field="4294967294" count="1" selected="0">
            <x v="0"/>
          </reference>
        </references>
      </pivotArea>
    </chartFormat>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1" count="1" selected="0">
            <x v="5"/>
          </reference>
        </references>
      </pivotArea>
    </chartFormat>
    <chartFormat chart="3" format="12">
      <pivotArea type="data" outline="0" fieldPosition="0">
        <references count="2">
          <reference field="4294967294" count="1" selected="0">
            <x v="0"/>
          </reference>
          <reference field="1" count="1" selected="0">
            <x v="3"/>
          </reference>
        </references>
      </pivotArea>
    </chartFormat>
    <chartFormat chart="3" format="13">
      <pivotArea type="data" outline="0" fieldPosition="0">
        <references count="2">
          <reference field="4294967294" count="1" selected="0">
            <x v="0"/>
          </reference>
          <reference field="1" count="1" selected="0">
            <x v="1"/>
          </reference>
        </references>
      </pivotArea>
    </chartFormat>
    <chartFormat chart="3" format="14">
      <pivotArea type="data" outline="0" fieldPosition="0">
        <references count="2">
          <reference field="4294967294" count="1" selected="0">
            <x v="0"/>
          </reference>
          <reference field="1" count="1" selected="0">
            <x v="7"/>
          </reference>
        </references>
      </pivotArea>
    </chartFormat>
    <chartFormat chart="3" format="15">
      <pivotArea type="data" outline="0" fieldPosition="0">
        <references count="2">
          <reference field="4294967294" count="1" selected="0">
            <x v="0"/>
          </reference>
          <reference field="1" count="1" selected="0">
            <x v="0"/>
          </reference>
        </references>
      </pivotArea>
    </chartFormat>
    <chartFormat chart="3" format="16">
      <pivotArea type="data" outline="0" fieldPosition="0">
        <references count="2">
          <reference field="4294967294" count="1" selected="0">
            <x v="0"/>
          </reference>
          <reference field="1" count="1" selected="0">
            <x v="6"/>
          </reference>
        </references>
      </pivotArea>
    </chartFormat>
    <chartFormat chart="3" format="17">
      <pivotArea type="data" outline="0" fieldPosition="0">
        <references count="2">
          <reference field="4294967294" count="1" selected="0">
            <x v="0"/>
          </reference>
          <reference field="1" count="1" selected="0">
            <x v="2"/>
          </reference>
        </references>
      </pivotArea>
    </chartFormat>
    <chartFormat chart="3" format="18">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0FA32A7-9BB6-544B-9344-8DA3F726E378}" name="Vacancies"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1:R32" firstHeaderRow="1" firstDataRow="2" firstDataCol="1"/>
  <pivotFields count="3">
    <pivotField axis="axisRow" showAll="0">
      <items count="10">
        <item x="0"/>
        <item x="1"/>
        <item x="2"/>
        <item x="3"/>
        <item x="4"/>
        <item x="5"/>
        <item x="6"/>
        <item x="7"/>
        <item x="8"/>
        <item t="default"/>
      </items>
    </pivotField>
    <pivotField axis="axisCol" showAll="0">
      <items count="24">
        <item x="0"/>
        <item x="1"/>
        <item x="2"/>
        <item m="1" x="16"/>
        <item m="1" x="17"/>
        <item x="4"/>
        <item x="5"/>
        <item m="1" x="22"/>
        <item x="6"/>
        <item x="7"/>
        <item m="1" x="18"/>
        <item x="9"/>
        <item x="10"/>
        <item x="11"/>
        <item x="12"/>
        <item m="1" x="19"/>
        <item m="1" x="20"/>
        <item m="1" x="21"/>
        <item x="3"/>
        <item x="8"/>
        <item x="13"/>
        <item x="14"/>
        <item x="15"/>
        <item t="default"/>
      </items>
    </pivotField>
    <pivotField dataField="1" showAll="0"/>
  </pivotFields>
  <rowFields count="1">
    <field x="0"/>
  </rowFields>
  <rowItems count="10">
    <i>
      <x/>
    </i>
    <i>
      <x v="1"/>
    </i>
    <i>
      <x v="2"/>
    </i>
    <i>
      <x v="3"/>
    </i>
    <i>
      <x v="4"/>
    </i>
    <i>
      <x v="5"/>
    </i>
    <i>
      <x v="6"/>
    </i>
    <i>
      <x v="7"/>
    </i>
    <i>
      <x v="8"/>
    </i>
    <i t="grand">
      <x/>
    </i>
  </rowItems>
  <colFields count="1">
    <field x="1"/>
  </colFields>
  <colItems count="17">
    <i>
      <x/>
    </i>
    <i>
      <x v="1"/>
    </i>
    <i>
      <x v="2"/>
    </i>
    <i>
      <x v="5"/>
    </i>
    <i>
      <x v="6"/>
    </i>
    <i>
      <x v="8"/>
    </i>
    <i>
      <x v="9"/>
    </i>
    <i>
      <x v="11"/>
    </i>
    <i>
      <x v="12"/>
    </i>
    <i>
      <x v="13"/>
    </i>
    <i>
      <x v="14"/>
    </i>
    <i>
      <x v="18"/>
    </i>
    <i>
      <x v="19"/>
    </i>
    <i>
      <x v="20"/>
    </i>
    <i>
      <x v="21"/>
    </i>
    <i>
      <x v="22"/>
    </i>
    <i t="grand">
      <x/>
    </i>
  </colItems>
  <dataFields count="1">
    <dataField name="Sum of Total"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C3B533E-79D6-944C-BF31-C3E45A3B9C8B}" name="PivotTable9"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S67:T77" firstHeaderRow="1" firstDataRow="1" firstDataCol="1"/>
  <pivotFields count="3">
    <pivotField showAll="0"/>
    <pivotField axis="axisRow" showAll="0">
      <items count="10">
        <item x="3"/>
        <item x="6"/>
        <item x="8"/>
        <item x="0"/>
        <item x="7"/>
        <item x="1"/>
        <item x="4"/>
        <item x="5"/>
        <item x="2"/>
        <item t="default"/>
      </items>
    </pivotField>
    <pivotField dataField="1" showAll="0"/>
  </pivotFields>
  <rowFields count="1">
    <field x="1"/>
  </rowFields>
  <rowItems count="10">
    <i>
      <x/>
    </i>
    <i>
      <x v="1"/>
    </i>
    <i>
      <x v="2"/>
    </i>
    <i>
      <x v="3"/>
    </i>
    <i>
      <x v="4"/>
    </i>
    <i>
      <x v="5"/>
    </i>
    <i>
      <x v="6"/>
    </i>
    <i>
      <x v="7"/>
    </i>
    <i>
      <x v="8"/>
    </i>
    <i t="grand">
      <x/>
    </i>
  </rowItems>
  <colItems count="1">
    <i/>
  </colItems>
  <dataFields count="1">
    <dataField name="Sum of Total"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63DFB1C-13DF-1249-BB4D-96133E59F72D}" name="PivotTable8" cacheId="2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K70:P72" firstHeaderRow="1" firstDataRow="2" firstDataCol="1"/>
  <pivotFields count="5">
    <pivotField showAll="0">
      <items count="3">
        <item x="0"/>
        <item h="1" x="1"/>
        <item t="default"/>
      </items>
    </pivotField>
    <pivotField showAll="0"/>
    <pivotField axis="axisRow" showAll="0">
      <items count="8">
        <item h="1" x="0"/>
        <item h="1" x="4"/>
        <item x="2"/>
        <item h="1" x="6"/>
        <item h="1" x="5"/>
        <item h="1" x="1"/>
        <item h="1" x="3"/>
        <item t="default"/>
      </items>
    </pivotField>
    <pivotField axis="axisCol" showAll="0" sortType="ascending">
      <items count="6">
        <item x="4"/>
        <item x="0"/>
        <item x="3"/>
        <item x="1"/>
        <item x="2"/>
        <item t="default"/>
      </items>
    </pivotField>
    <pivotField dataField="1" showAll="0"/>
  </pivotFields>
  <rowFields count="1">
    <field x="2"/>
  </rowFields>
  <rowItems count="1">
    <i>
      <x v="2"/>
    </i>
  </rowItems>
  <colFields count="1">
    <field x="3"/>
  </colFields>
  <colItems count="5">
    <i>
      <x/>
    </i>
    <i>
      <x v="1"/>
    </i>
    <i>
      <x v="2"/>
    </i>
    <i>
      <x v="3"/>
    </i>
    <i>
      <x v="4"/>
    </i>
  </colItems>
  <dataFields count="1">
    <dataField name="Average of Number_of_Students" fld="4" subtotal="average" baseField="0" baseItem="0"/>
  </dataFields>
  <chartFormats count="15">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1" format="5" series="1">
      <pivotArea type="data" outline="0" fieldPosition="0">
        <references count="2">
          <reference field="4294967294" count="1" selected="0">
            <x v="0"/>
          </reference>
          <reference field="3" count="1" selected="0">
            <x v="0"/>
          </reference>
        </references>
      </pivotArea>
    </chartFormat>
    <chartFormat chart="1" format="6" series="1">
      <pivotArea type="data" outline="0" fieldPosition="0">
        <references count="2">
          <reference field="4294967294" count="1" selected="0">
            <x v="0"/>
          </reference>
          <reference field="3" count="1" selected="0">
            <x v="1"/>
          </reference>
        </references>
      </pivotArea>
    </chartFormat>
    <chartFormat chart="1" format="7" series="1">
      <pivotArea type="data" outline="0" fieldPosition="0">
        <references count="2">
          <reference field="4294967294" count="1" selected="0">
            <x v="0"/>
          </reference>
          <reference field="3" count="1" selected="0">
            <x v="2"/>
          </reference>
        </references>
      </pivotArea>
    </chartFormat>
    <chartFormat chart="1" format="8" series="1">
      <pivotArea type="data" outline="0" fieldPosition="0">
        <references count="2">
          <reference field="4294967294" count="1" selected="0">
            <x v="0"/>
          </reference>
          <reference field="3" count="1" selected="0">
            <x v="3"/>
          </reference>
        </references>
      </pivotArea>
    </chartFormat>
    <chartFormat chart="1" format="9" series="1">
      <pivotArea type="data" outline="0" fieldPosition="0">
        <references count="2">
          <reference field="4294967294" count="1" selected="0">
            <x v="0"/>
          </reference>
          <reference field="3" count="1" selected="0">
            <x v="4"/>
          </reference>
        </references>
      </pivotArea>
    </chartFormat>
    <chartFormat chart="2" format="20" series="1">
      <pivotArea type="data" outline="0" fieldPosition="0">
        <references count="2">
          <reference field="4294967294" count="1" selected="0">
            <x v="0"/>
          </reference>
          <reference field="3" count="1" selected="0">
            <x v="0"/>
          </reference>
        </references>
      </pivotArea>
    </chartFormat>
    <chartFormat chart="2" format="21" series="1">
      <pivotArea type="data" outline="0" fieldPosition="0">
        <references count="2">
          <reference field="4294967294" count="1" selected="0">
            <x v="0"/>
          </reference>
          <reference field="3" count="1" selected="0">
            <x v="1"/>
          </reference>
        </references>
      </pivotArea>
    </chartFormat>
    <chartFormat chart="2" format="22" series="1">
      <pivotArea type="data" outline="0" fieldPosition="0">
        <references count="2">
          <reference field="4294967294" count="1" selected="0">
            <x v="0"/>
          </reference>
          <reference field="3" count="1" selected="0">
            <x v="2"/>
          </reference>
        </references>
      </pivotArea>
    </chartFormat>
    <chartFormat chart="2" format="23" series="1">
      <pivotArea type="data" outline="0" fieldPosition="0">
        <references count="2">
          <reference field="4294967294" count="1" selected="0">
            <x v="0"/>
          </reference>
          <reference field="3" count="1" selected="0">
            <x v="3"/>
          </reference>
        </references>
      </pivotArea>
    </chartFormat>
    <chartFormat chart="2" format="24"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D6DB512-299C-F546-BC7E-5E34ADD693BC}" name="PivotTable11"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W67:AO70" firstHeaderRow="1" firstDataRow="2" firstDataCol="1" rowPageCount="1" colPageCount="1"/>
  <pivotFields count="4">
    <pivotField axis="axisRow" showAll="0">
      <items count="10">
        <item h="1" x="0"/>
        <item h="1" x="1"/>
        <item x="2"/>
        <item h="1" x="3"/>
        <item h="1" x="4"/>
        <item h="1" x="5"/>
        <item h="1" x="6"/>
        <item h="1" x="7"/>
        <item h="1" x="8"/>
        <item t="default"/>
      </items>
    </pivotField>
    <pivotField axis="axisCol" showAll="0">
      <items count="19">
        <item x="0"/>
        <item x="1"/>
        <item x="2"/>
        <item x="3"/>
        <item x="4"/>
        <item x="5"/>
        <item x="6"/>
        <item x="17"/>
        <item x="7"/>
        <item x="8"/>
        <item x="9"/>
        <item x="10"/>
        <item x="11"/>
        <item x="12"/>
        <item x="13"/>
        <item x="14"/>
        <item x="15"/>
        <item x="16"/>
        <item t="default"/>
      </items>
    </pivotField>
    <pivotField dataField="1" showAll="0"/>
    <pivotField axis="axisPage" multipleItemSelectionAllowed="1" showAll="0">
      <items count="3">
        <item x="1"/>
        <item h="1" x="0"/>
        <item t="default"/>
      </items>
    </pivotField>
  </pivotFields>
  <rowFields count="1">
    <field x="0"/>
  </rowFields>
  <rowItems count="2">
    <i>
      <x v="2"/>
    </i>
    <i t="grand">
      <x/>
    </i>
  </rowItems>
  <colFields count="1">
    <field x="1"/>
  </colFields>
  <colItems count="18">
    <i>
      <x/>
    </i>
    <i>
      <x v="1"/>
    </i>
    <i>
      <x v="2"/>
    </i>
    <i>
      <x v="3"/>
    </i>
    <i>
      <x v="4"/>
    </i>
    <i>
      <x v="5"/>
    </i>
    <i>
      <x v="6"/>
    </i>
    <i>
      <x v="8"/>
    </i>
    <i>
      <x v="9"/>
    </i>
    <i>
      <x v="10"/>
    </i>
    <i>
      <x v="11"/>
    </i>
    <i>
      <x v="12"/>
    </i>
    <i>
      <x v="13"/>
    </i>
    <i>
      <x v="14"/>
    </i>
    <i>
      <x v="15"/>
    </i>
    <i>
      <x v="16"/>
    </i>
    <i>
      <x v="17"/>
    </i>
    <i t="grand">
      <x/>
    </i>
  </colItems>
  <pageFields count="1">
    <pageField fld="3" hier="-1"/>
  </pageFields>
  <dataFields count="1">
    <dataField name="Sum of Total"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9AD9F4F-1BB1-1340-ACEE-14A7A15EC6E5}" name="PivotTable2"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67:B92" firstHeaderRow="1" firstDataRow="1" firstDataCol="1"/>
  <pivotFields count="4">
    <pivotField showAll="0">
      <items count="2">
        <item x="0"/>
        <item t="default"/>
      </items>
    </pivotField>
    <pivotField showAll="0"/>
    <pivotField axis="axisRow" showAll="0" sortType="descending">
      <items count="25">
        <item x="19"/>
        <item x="17"/>
        <item x="6"/>
        <item x="12"/>
        <item x="18"/>
        <item x="3"/>
        <item x="20"/>
        <item x="5"/>
        <item x="1"/>
        <item x="8"/>
        <item x="0"/>
        <item x="13"/>
        <item x="7"/>
        <item x="16"/>
        <item x="14"/>
        <item x="2"/>
        <item x="4"/>
        <item x="15"/>
        <item x="11"/>
        <item x="9"/>
        <item x="22"/>
        <item x="21"/>
        <item x="23"/>
        <item x="10"/>
        <item t="default"/>
      </items>
      <autoSortScope>
        <pivotArea dataOnly="0" outline="0" fieldPosition="0">
          <references count="1">
            <reference field="4294967294" count="1" selected="0">
              <x v="0"/>
            </reference>
          </references>
        </pivotArea>
      </autoSortScope>
    </pivotField>
    <pivotField dataField="1" showAll="0"/>
  </pivotFields>
  <rowFields count="1">
    <field x="2"/>
  </rowFields>
  <rowItems count="25">
    <i>
      <x v="21"/>
    </i>
    <i>
      <x v="10"/>
    </i>
    <i>
      <x v="19"/>
    </i>
    <i>
      <x v="5"/>
    </i>
    <i>
      <x v="16"/>
    </i>
    <i>
      <x v="7"/>
    </i>
    <i>
      <x v="22"/>
    </i>
    <i>
      <x v="3"/>
    </i>
    <i>
      <x v="18"/>
    </i>
    <i>
      <x v="6"/>
    </i>
    <i>
      <x v="17"/>
    </i>
    <i>
      <x v="4"/>
    </i>
    <i>
      <x v="13"/>
    </i>
    <i>
      <x v="23"/>
    </i>
    <i>
      <x v="15"/>
    </i>
    <i>
      <x v="11"/>
    </i>
    <i>
      <x v="2"/>
    </i>
    <i>
      <x v="9"/>
    </i>
    <i>
      <x/>
    </i>
    <i>
      <x v="1"/>
    </i>
    <i>
      <x v="8"/>
    </i>
    <i>
      <x v="20"/>
    </i>
    <i>
      <x v="12"/>
    </i>
    <i>
      <x v="14"/>
    </i>
    <i t="grand">
      <x/>
    </i>
  </rowItems>
  <colItems count="1">
    <i/>
  </colItems>
  <dataFields count="1">
    <dataField name="Sum of work_approved" fld="3" baseField="0" baseItem="0"/>
  </dataFields>
  <chartFormats count="75">
    <chartFormat chart="3" format="26" series="1">
      <pivotArea type="data" outline="0" fieldPosition="0">
        <references count="1">
          <reference field="4294967294" count="1" selected="0">
            <x v="0"/>
          </reference>
        </references>
      </pivotArea>
    </chartFormat>
    <chartFormat chart="3" format="27">
      <pivotArea type="data" outline="0" fieldPosition="0">
        <references count="2">
          <reference field="4294967294" count="1" selected="0">
            <x v="0"/>
          </reference>
          <reference field="2" count="1" selected="0">
            <x v="21"/>
          </reference>
        </references>
      </pivotArea>
    </chartFormat>
    <chartFormat chart="3" format="28">
      <pivotArea type="data" outline="0" fieldPosition="0">
        <references count="2">
          <reference field="4294967294" count="1" selected="0">
            <x v="0"/>
          </reference>
          <reference field="2" count="1" selected="0">
            <x v="10"/>
          </reference>
        </references>
      </pivotArea>
    </chartFormat>
    <chartFormat chart="3" format="29">
      <pivotArea type="data" outline="0" fieldPosition="0">
        <references count="2">
          <reference field="4294967294" count="1" selected="0">
            <x v="0"/>
          </reference>
          <reference field="2" count="1" selected="0">
            <x v="19"/>
          </reference>
        </references>
      </pivotArea>
    </chartFormat>
    <chartFormat chart="3" format="30">
      <pivotArea type="data" outline="0" fieldPosition="0">
        <references count="2">
          <reference field="4294967294" count="1" selected="0">
            <x v="0"/>
          </reference>
          <reference field="2" count="1" selected="0">
            <x v="5"/>
          </reference>
        </references>
      </pivotArea>
    </chartFormat>
    <chartFormat chart="3" format="31">
      <pivotArea type="data" outline="0" fieldPosition="0">
        <references count="2">
          <reference field="4294967294" count="1" selected="0">
            <x v="0"/>
          </reference>
          <reference field="2" count="1" selected="0">
            <x v="16"/>
          </reference>
        </references>
      </pivotArea>
    </chartFormat>
    <chartFormat chart="3" format="32">
      <pivotArea type="data" outline="0" fieldPosition="0">
        <references count="2">
          <reference field="4294967294" count="1" selected="0">
            <x v="0"/>
          </reference>
          <reference field="2" count="1" selected="0">
            <x v="7"/>
          </reference>
        </references>
      </pivotArea>
    </chartFormat>
    <chartFormat chart="3" format="33">
      <pivotArea type="data" outline="0" fieldPosition="0">
        <references count="2">
          <reference field="4294967294" count="1" selected="0">
            <x v="0"/>
          </reference>
          <reference field="2" count="1" selected="0">
            <x v="22"/>
          </reference>
        </references>
      </pivotArea>
    </chartFormat>
    <chartFormat chart="3" format="34">
      <pivotArea type="data" outline="0" fieldPosition="0">
        <references count="2">
          <reference field="4294967294" count="1" selected="0">
            <x v="0"/>
          </reference>
          <reference field="2" count="1" selected="0">
            <x v="3"/>
          </reference>
        </references>
      </pivotArea>
    </chartFormat>
    <chartFormat chart="3" format="35">
      <pivotArea type="data" outline="0" fieldPosition="0">
        <references count="2">
          <reference field="4294967294" count="1" selected="0">
            <x v="0"/>
          </reference>
          <reference field="2" count="1" selected="0">
            <x v="18"/>
          </reference>
        </references>
      </pivotArea>
    </chartFormat>
    <chartFormat chart="3" format="36">
      <pivotArea type="data" outline="0" fieldPosition="0">
        <references count="2">
          <reference field="4294967294" count="1" selected="0">
            <x v="0"/>
          </reference>
          <reference field="2" count="1" selected="0">
            <x v="6"/>
          </reference>
        </references>
      </pivotArea>
    </chartFormat>
    <chartFormat chart="3" format="37">
      <pivotArea type="data" outline="0" fieldPosition="0">
        <references count="2">
          <reference field="4294967294" count="1" selected="0">
            <x v="0"/>
          </reference>
          <reference field="2" count="1" selected="0">
            <x v="17"/>
          </reference>
        </references>
      </pivotArea>
    </chartFormat>
    <chartFormat chart="3" format="38">
      <pivotArea type="data" outline="0" fieldPosition="0">
        <references count="2">
          <reference field="4294967294" count="1" selected="0">
            <x v="0"/>
          </reference>
          <reference field="2" count="1" selected="0">
            <x v="4"/>
          </reference>
        </references>
      </pivotArea>
    </chartFormat>
    <chartFormat chart="3" format="39">
      <pivotArea type="data" outline="0" fieldPosition="0">
        <references count="2">
          <reference field="4294967294" count="1" selected="0">
            <x v="0"/>
          </reference>
          <reference field="2" count="1" selected="0">
            <x v="13"/>
          </reference>
        </references>
      </pivotArea>
    </chartFormat>
    <chartFormat chart="3" format="40">
      <pivotArea type="data" outline="0" fieldPosition="0">
        <references count="2">
          <reference field="4294967294" count="1" selected="0">
            <x v="0"/>
          </reference>
          <reference field="2" count="1" selected="0">
            <x v="23"/>
          </reference>
        </references>
      </pivotArea>
    </chartFormat>
    <chartFormat chart="3" format="41">
      <pivotArea type="data" outline="0" fieldPosition="0">
        <references count="2">
          <reference field="4294967294" count="1" selected="0">
            <x v="0"/>
          </reference>
          <reference field="2" count="1" selected="0">
            <x v="15"/>
          </reference>
        </references>
      </pivotArea>
    </chartFormat>
    <chartFormat chart="3" format="42">
      <pivotArea type="data" outline="0" fieldPosition="0">
        <references count="2">
          <reference field="4294967294" count="1" selected="0">
            <x v="0"/>
          </reference>
          <reference field="2" count="1" selected="0">
            <x v="11"/>
          </reference>
        </references>
      </pivotArea>
    </chartFormat>
    <chartFormat chart="3" format="43">
      <pivotArea type="data" outline="0" fieldPosition="0">
        <references count="2">
          <reference field="4294967294" count="1" selected="0">
            <x v="0"/>
          </reference>
          <reference field="2" count="1" selected="0">
            <x v="2"/>
          </reference>
        </references>
      </pivotArea>
    </chartFormat>
    <chartFormat chart="3" format="44">
      <pivotArea type="data" outline="0" fieldPosition="0">
        <references count="2">
          <reference field="4294967294" count="1" selected="0">
            <x v="0"/>
          </reference>
          <reference field="2" count="1" selected="0">
            <x v="9"/>
          </reference>
        </references>
      </pivotArea>
    </chartFormat>
    <chartFormat chart="3" format="45">
      <pivotArea type="data" outline="0" fieldPosition="0">
        <references count="2">
          <reference field="4294967294" count="1" selected="0">
            <x v="0"/>
          </reference>
          <reference field="2" count="1" selected="0">
            <x v="0"/>
          </reference>
        </references>
      </pivotArea>
    </chartFormat>
    <chartFormat chart="3" format="46">
      <pivotArea type="data" outline="0" fieldPosition="0">
        <references count="2">
          <reference field="4294967294" count="1" selected="0">
            <x v="0"/>
          </reference>
          <reference field="2" count="1" selected="0">
            <x v="1"/>
          </reference>
        </references>
      </pivotArea>
    </chartFormat>
    <chartFormat chart="3" format="47">
      <pivotArea type="data" outline="0" fieldPosition="0">
        <references count="2">
          <reference field="4294967294" count="1" selected="0">
            <x v="0"/>
          </reference>
          <reference field="2" count="1" selected="0">
            <x v="8"/>
          </reference>
        </references>
      </pivotArea>
    </chartFormat>
    <chartFormat chart="3" format="48">
      <pivotArea type="data" outline="0" fieldPosition="0">
        <references count="2">
          <reference field="4294967294" count="1" selected="0">
            <x v="0"/>
          </reference>
          <reference field="2" count="1" selected="0">
            <x v="20"/>
          </reference>
        </references>
      </pivotArea>
    </chartFormat>
    <chartFormat chart="3" format="49">
      <pivotArea type="data" outline="0" fieldPosition="0">
        <references count="2">
          <reference field="4294967294" count="1" selected="0">
            <x v="0"/>
          </reference>
          <reference field="2" count="1" selected="0">
            <x v="12"/>
          </reference>
        </references>
      </pivotArea>
    </chartFormat>
    <chartFormat chart="3" format="50">
      <pivotArea type="data" outline="0" fieldPosition="0">
        <references count="2">
          <reference field="4294967294" count="1" selected="0">
            <x v="0"/>
          </reference>
          <reference field="2" count="1" selected="0">
            <x v="14"/>
          </reference>
        </references>
      </pivotArea>
    </chartFormat>
    <chartFormat chart="4" format="51" series="1">
      <pivotArea type="data" outline="0" fieldPosition="0">
        <references count="1">
          <reference field="4294967294" count="1" selected="0">
            <x v="0"/>
          </reference>
        </references>
      </pivotArea>
    </chartFormat>
    <chartFormat chart="4" format="52">
      <pivotArea type="data" outline="0" fieldPosition="0">
        <references count="2">
          <reference field="4294967294" count="1" selected="0">
            <x v="0"/>
          </reference>
          <reference field="2" count="1" selected="0">
            <x v="21"/>
          </reference>
        </references>
      </pivotArea>
    </chartFormat>
    <chartFormat chart="4" format="53">
      <pivotArea type="data" outline="0" fieldPosition="0">
        <references count="2">
          <reference field="4294967294" count="1" selected="0">
            <x v="0"/>
          </reference>
          <reference field="2" count="1" selected="0">
            <x v="10"/>
          </reference>
        </references>
      </pivotArea>
    </chartFormat>
    <chartFormat chart="4" format="54">
      <pivotArea type="data" outline="0" fieldPosition="0">
        <references count="2">
          <reference field="4294967294" count="1" selected="0">
            <x v="0"/>
          </reference>
          <reference field="2" count="1" selected="0">
            <x v="19"/>
          </reference>
        </references>
      </pivotArea>
    </chartFormat>
    <chartFormat chart="4" format="55">
      <pivotArea type="data" outline="0" fieldPosition="0">
        <references count="2">
          <reference field="4294967294" count="1" selected="0">
            <x v="0"/>
          </reference>
          <reference field="2" count="1" selected="0">
            <x v="5"/>
          </reference>
        </references>
      </pivotArea>
    </chartFormat>
    <chartFormat chart="4" format="56">
      <pivotArea type="data" outline="0" fieldPosition="0">
        <references count="2">
          <reference field="4294967294" count="1" selected="0">
            <x v="0"/>
          </reference>
          <reference field="2" count="1" selected="0">
            <x v="16"/>
          </reference>
        </references>
      </pivotArea>
    </chartFormat>
    <chartFormat chart="4" format="57">
      <pivotArea type="data" outline="0" fieldPosition="0">
        <references count="2">
          <reference field="4294967294" count="1" selected="0">
            <x v="0"/>
          </reference>
          <reference field="2" count="1" selected="0">
            <x v="7"/>
          </reference>
        </references>
      </pivotArea>
    </chartFormat>
    <chartFormat chart="4" format="58">
      <pivotArea type="data" outline="0" fieldPosition="0">
        <references count="2">
          <reference field="4294967294" count="1" selected="0">
            <x v="0"/>
          </reference>
          <reference field="2" count="1" selected="0">
            <x v="22"/>
          </reference>
        </references>
      </pivotArea>
    </chartFormat>
    <chartFormat chart="4" format="59">
      <pivotArea type="data" outline="0" fieldPosition="0">
        <references count="2">
          <reference field="4294967294" count="1" selected="0">
            <x v="0"/>
          </reference>
          <reference field="2" count="1" selected="0">
            <x v="3"/>
          </reference>
        </references>
      </pivotArea>
    </chartFormat>
    <chartFormat chart="4" format="60">
      <pivotArea type="data" outline="0" fieldPosition="0">
        <references count="2">
          <reference field="4294967294" count="1" selected="0">
            <x v="0"/>
          </reference>
          <reference field="2" count="1" selected="0">
            <x v="18"/>
          </reference>
        </references>
      </pivotArea>
    </chartFormat>
    <chartFormat chart="4" format="61">
      <pivotArea type="data" outline="0" fieldPosition="0">
        <references count="2">
          <reference field="4294967294" count="1" selected="0">
            <x v="0"/>
          </reference>
          <reference field="2" count="1" selected="0">
            <x v="6"/>
          </reference>
        </references>
      </pivotArea>
    </chartFormat>
    <chartFormat chart="4" format="62">
      <pivotArea type="data" outline="0" fieldPosition="0">
        <references count="2">
          <reference field="4294967294" count="1" selected="0">
            <x v="0"/>
          </reference>
          <reference field="2" count="1" selected="0">
            <x v="17"/>
          </reference>
        </references>
      </pivotArea>
    </chartFormat>
    <chartFormat chart="4" format="63">
      <pivotArea type="data" outline="0" fieldPosition="0">
        <references count="2">
          <reference field="4294967294" count="1" selected="0">
            <x v="0"/>
          </reference>
          <reference field="2" count="1" selected="0">
            <x v="4"/>
          </reference>
        </references>
      </pivotArea>
    </chartFormat>
    <chartFormat chart="4" format="64">
      <pivotArea type="data" outline="0" fieldPosition="0">
        <references count="2">
          <reference field="4294967294" count="1" selected="0">
            <x v="0"/>
          </reference>
          <reference field="2" count="1" selected="0">
            <x v="13"/>
          </reference>
        </references>
      </pivotArea>
    </chartFormat>
    <chartFormat chart="4" format="65">
      <pivotArea type="data" outline="0" fieldPosition="0">
        <references count="2">
          <reference field="4294967294" count="1" selected="0">
            <x v="0"/>
          </reference>
          <reference field="2" count="1" selected="0">
            <x v="23"/>
          </reference>
        </references>
      </pivotArea>
    </chartFormat>
    <chartFormat chart="4" format="66">
      <pivotArea type="data" outline="0" fieldPosition="0">
        <references count="2">
          <reference field="4294967294" count="1" selected="0">
            <x v="0"/>
          </reference>
          <reference field="2" count="1" selected="0">
            <x v="15"/>
          </reference>
        </references>
      </pivotArea>
    </chartFormat>
    <chartFormat chart="4" format="67">
      <pivotArea type="data" outline="0" fieldPosition="0">
        <references count="2">
          <reference field="4294967294" count="1" selected="0">
            <x v="0"/>
          </reference>
          <reference field="2" count="1" selected="0">
            <x v="11"/>
          </reference>
        </references>
      </pivotArea>
    </chartFormat>
    <chartFormat chart="4" format="68">
      <pivotArea type="data" outline="0" fieldPosition="0">
        <references count="2">
          <reference field="4294967294" count="1" selected="0">
            <x v="0"/>
          </reference>
          <reference field="2" count="1" selected="0">
            <x v="2"/>
          </reference>
        </references>
      </pivotArea>
    </chartFormat>
    <chartFormat chart="4" format="69">
      <pivotArea type="data" outline="0" fieldPosition="0">
        <references count="2">
          <reference field="4294967294" count="1" selected="0">
            <x v="0"/>
          </reference>
          <reference field="2" count="1" selected="0">
            <x v="9"/>
          </reference>
        </references>
      </pivotArea>
    </chartFormat>
    <chartFormat chart="4" format="70">
      <pivotArea type="data" outline="0" fieldPosition="0">
        <references count="2">
          <reference field="4294967294" count="1" selected="0">
            <x v="0"/>
          </reference>
          <reference field="2" count="1" selected="0">
            <x v="0"/>
          </reference>
        </references>
      </pivotArea>
    </chartFormat>
    <chartFormat chart="4" format="71">
      <pivotArea type="data" outline="0" fieldPosition="0">
        <references count="2">
          <reference field="4294967294" count="1" selected="0">
            <x v="0"/>
          </reference>
          <reference field="2" count="1" selected="0">
            <x v="1"/>
          </reference>
        </references>
      </pivotArea>
    </chartFormat>
    <chartFormat chart="4" format="72">
      <pivotArea type="data" outline="0" fieldPosition="0">
        <references count="2">
          <reference field="4294967294" count="1" selected="0">
            <x v="0"/>
          </reference>
          <reference field="2" count="1" selected="0">
            <x v="8"/>
          </reference>
        </references>
      </pivotArea>
    </chartFormat>
    <chartFormat chart="4" format="73">
      <pivotArea type="data" outline="0" fieldPosition="0">
        <references count="2">
          <reference field="4294967294" count="1" selected="0">
            <x v="0"/>
          </reference>
          <reference field="2" count="1" selected="0">
            <x v="20"/>
          </reference>
        </references>
      </pivotArea>
    </chartFormat>
    <chartFormat chart="4" format="74">
      <pivotArea type="data" outline="0" fieldPosition="0">
        <references count="2">
          <reference field="4294967294" count="1" selected="0">
            <x v="0"/>
          </reference>
          <reference field="2" count="1" selected="0">
            <x v="12"/>
          </reference>
        </references>
      </pivotArea>
    </chartFormat>
    <chartFormat chart="4" format="75">
      <pivotArea type="data" outline="0" fieldPosition="0">
        <references count="2">
          <reference field="4294967294" count="1" selected="0">
            <x v="0"/>
          </reference>
          <reference field="2" count="1" selected="0">
            <x v="14"/>
          </reference>
        </references>
      </pivotArea>
    </chartFormat>
    <chartFormat chart="5" format="76" series="1">
      <pivotArea type="data" outline="0" fieldPosition="0">
        <references count="1">
          <reference field="4294967294" count="1" selected="0">
            <x v="0"/>
          </reference>
        </references>
      </pivotArea>
    </chartFormat>
    <chartFormat chart="5" format="77">
      <pivotArea type="data" outline="0" fieldPosition="0">
        <references count="2">
          <reference field="4294967294" count="1" selected="0">
            <x v="0"/>
          </reference>
          <reference field="2" count="1" selected="0">
            <x v="21"/>
          </reference>
        </references>
      </pivotArea>
    </chartFormat>
    <chartFormat chart="5" format="78">
      <pivotArea type="data" outline="0" fieldPosition="0">
        <references count="2">
          <reference field="4294967294" count="1" selected="0">
            <x v="0"/>
          </reference>
          <reference field="2" count="1" selected="0">
            <x v="10"/>
          </reference>
        </references>
      </pivotArea>
    </chartFormat>
    <chartFormat chart="5" format="79">
      <pivotArea type="data" outline="0" fieldPosition="0">
        <references count="2">
          <reference field="4294967294" count="1" selected="0">
            <x v="0"/>
          </reference>
          <reference field="2" count="1" selected="0">
            <x v="19"/>
          </reference>
        </references>
      </pivotArea>
    </chartFormat>
    <chartFormat chart="5" format="80">
      <pivotArea type="data" outline="0" fieldPosition="0">
        <references count="2">
          <reference field="4294967294" count="1" selected="0">
            <x v="0"/>
          </reference>
          <reference field="2" count="1" selected="0">
            <x v="5"/>
          </reference>
        </references>
      </pivotArea>
    </chartFormat>
    <chartFormat chart="5" format="81">
      <pivotArea type="data" outline="0" fieldPosition="0">
        <references count="2">
          <reference field="4294967294" count="1" selected="0">
            <x v="0"/>
          </reference>
          <reference field="2" count="1" selected="0">
            <x v="16"/>
          </reference>
        </references>
      </pivotArea>
    </chartFormat>
    <chartFormat chart="5" format="82">
      <pivotArea type="data" outline="0" fieldPosition="0">
        <references count="2">
          <reference field="4294967294" count="1" selected="0">
            <x v="0"/>
          </reference>
          <reference field="2" count="1" selected="0">
            <x v="7"/>
          </reference>
        </references>
      </pivotArea>
    </chartFormat>
    <chartFormat chart="5" format="83">
      <pivotArea type="data" outline="0" fieldPosition="0">
        <references count="2">
          <reference field="4294967294" count="1" selected="0">
            <x v="0"/>
          </reference>
          <reference field="2" count="1" selected="0">
            <x v="22"/>
          </reference>
        </references>
      </pivotArea>
    </chartFormat>
    <chartFormat chart="5" format="84">
      <pivotArea type="data" outline="0" fieldPosition="0">
        <references count="2">
          <reference field="4294967294" count="1" selected="0">
            <x v="0"/>
          </reference>
          <reference field="2" count="1" selected="0">
            <x v="3"/>
          </reference>
        </references>
      </pivotArea>
    </chartFormat>
    <chartFormat chart="5" format="85">
      <pivotArea type="data" outline="0" fieldPosition="0">
        <references count="2">
          <reference field="4294967294" count="1" selected="0">
            <x v="0"/>
          </reference>
          <reference field="2" count="1" selected="0">
            <x v="18"/>
          </reference>
        </references>
      </pivotArea>
    </chartFormat>
    <chartFormat chart="5" format="86">
      <pivotArea type="data" outline="0" fieldPosition="0">
        <references count="2">
          <reference field="4294967294" count="1" selected="0">
            <x v="0"/>
          </reference>
          <reference field="2" count="1" selected="0">
            <x v="6"/>
          </reference>
        </references>
      </pivotArea>
    </chartFormat>
    <chartFormat chart="5" format="87">
      <pivotArea type="data" outline="0" fieldPosition="0">
        <references count="2">
          <reference field="4294967294" count="1" selected="0">
            <x v="0"/>
          </reference>
          <reference field="2" count="1" selected="0">
            <x v="17"/>
          </reference>
        </references>
      </pivotArea>
    </chartFormat>
    <chartFormat chart="5" format="88">
      <pivotArea type="data" outline="0" fieldPosition="0">
        <references count="2">
          <reference field="4294967294" count="1" selected="0">
            <x v="0"/>
          </reference>
          <reference field="2" count="1" selected="0">
            <x v="4"/>
          </reference>
        </references>
      </pivotArea>
    </chartFormat>
    <chartFormat chart="5" format="89">
      <pivotArea type="data" outline="0" fieldPosition="0">
        <references count="2">
          <reference field="4294967294" count="1" selected="0">
            <x v="0"/>
          </reference>
          <reference field="2" count="1" selected="0">
            <x v="13"/>
          </reference>
        </references>
      </pivotArea>
    </chartFormat>
    <chartFormat chart="5" format="90">
      <pivotArea type="data" outline="0" fieldPosition="0">
        <references count="2">
          <reference field="4294967294" count="1" selected="0">
            <x v="0"/>
          </reference>
          <reference field="2" count="1" selected="0">
            <x v="23"/>
          </reference>
        </references>
      </pivotArea>
    </chartFormat>
    <chartFormat chart="5" format="91">
      <pivotArea type="data" outline="0" fieldPosition="0">
        <references count="2">
          <reference field="4294967294" count="1" selected="0">
            <x v="0"/>
          </reference>
          <reference field="2" count="1" selected="0">
            <x v="15"/>
          </reference>
        </references>
      </pivotArea>
    </chartFormat>
    <chartFormat chart="5" format="92">
      <pivotArea type="data" outline="0" fieldPosition="0">
        <references count="2">
          <reference field="4294967294" count="1" selected="0">
            <x v="0"/>
          </reference>
          <reference field="2" count="1" selected="0">
            <x v="11"/>
          </reference>
        </references>
      </pivotArea>
    </chartFormat>
    <chartFormat chart="5" format="93">
      <pivotArea type="data" outline="0" fieldPosition="0">
        <references count="2">
          <reference field="4294967294" count="1" selected="0">
            <x v="0"/>
          </reference>
          <reference field="2" count="1" selected="0">
            <x v="2"/>
          </reference>
        </references>
      </pivotArea>
    </chartFormat>
    <chartFormat chart="5" format="94">
      <pivotArea type="data" outline="0" fieldPosition="0">
        <references count="2">
          <reference field="4294967294" count="1" selected="0">
            <x v="0"/>
          </reference>
          <reference field="2" count="1" selected="0">
            <x v="9"/>
          </reference>
        </references>
      </pivotArea>
    </chartFormat>
    <chartFormat chart="5" format="95">
      <pivotArea type="data" outline="0" fieldPosition="0">
        <references count="2">
          <reference field="4294967294" count="1" selected="0">
            <x v="0"/>
          </reference>
          <reference field="2" count="1" selected="0">
            <x v="0"/>
          </reference>
        </references>
      </pivotArea>
    </chartFormat>
    <chartFormat chart="5" format="96">
      <pivotArea type="data" outline="0" fieldPosition="0">
        <references count="2">
          <reference field="4294967294" count="1" selected="0">
            <x v="0"/>
          </reference>
          <reference field="2" count="1" selected="0">
            <x v="1"/>
          </reference>
        </references>
      </pivotArea>
    </chartFormat>
    <chartFormat chart="5" format="97">
      <pivotArea type="data" outline="0" fieldPosition="0">
        <references count="2">
          <reference field="4294967294" count="1" selected="0">
            <x v="0"/>
          </reference>
          <reference field="2" count="1" selected="0">
            <x v="8"/>
          </reference>
        </references>
      </pivotArea>
    </chartFormat>
    <chartFormat chart="5" format="98">
      <pivotArea type="data" outline="0" fieldPosition="0">
        <references count="2">
          <reference field="4294967294" count="1" selected="0">
            <x v="0"/>
          </reference>
          <reference field="2" count="1" selected="0">
            <x v="20"/>
          </reference>
        </references>
      </pivotArea>
    </chartFormat>
    <chartFormat chart="5" format="99">
      <pivotArea type="data" outline="0" fieldPosition="0">
        <references count="2">
          <reference field="4294967294" count="1" selected="0">
            <x v="0"/>
          </reference>
          <reference field="2" count="1" selected="0">
            <x v="12"/>
          </reference>
        </references>
      </pivotArea>
    </chartFormat>
    <chartFormat chart="5" format="100">
      <pivotArea type="data" outline="0" fieldPosition="0">
        <references count="2">
          <reference field="4294967294" count="1" selected="0">
            <x v="0"/>
          </reference>
          <reference field="2" count="1" selected="0">
            <x v="1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6F04DAC-FCC4-ED46-973D-DADEF95225D5}" name="PivotTable3"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O97:U106" firstHeaderRow="1" firstDataRow="2" firstDataCol="1" rowPageCount="1" colPageCount="1"/>
  <pivotFields count="5">
    <pivotField axis="axisPage" showAll="0">
      <items count="3">
        <item x="0"/>
        <item x="1"/>
        <item t="default"/>
      </items>
    </pivotField>
    <pivotField showAll="0"/>
    <pivotField axis="axisRow" showAll="0">
      <items count="8">
        <item x="0"/>
        <item x="4"/>
        <item x="2"/>
        <item x="6"/>
        <item x="5"/>
        <item x="1"/>
        <item x="3"/>
        <item t="default"/>
      </items>
    </pivotField>
    <pivotField axis="axisCol" showAll="0" sortType="ascending">
      <items count="6">
        <item x="4"/>
        <item x="0"/>
        <item x="3"/>
        <item x="1"/>
        <item x="2"/>
        <item t="default"/>
      </items>
    </pivotField>
    <pivotField dataField="1" showAll="0"/>
  </pivotFields>
  <rowFields count="1">
    <field x="2"/>
  </rowFields>
  <rowItems count="8">
    <i>
      <x/>
    </i>
    <i>
      <x v="1"/>
    </i>
    <i>
      <x v="2"/>
    </i>
    <i>
      <x v="3"/>
    </i>
    <i>
      <x v="4"/>
    </i>
    <i>
      <x v="5"/>
    </i>
    <i>
      <x v="6"/>
    </i>
    <i t="grand">
      <x/>
    </i>
  </rowItems>
  <colFields count="1">
    <field x="3"/>
  </colFields>
  <colItems count="6">
    <i>
      <x/>
    </i>
    <i>
      <x v="1"/>
    </i>
    <i>
      <x v="2"/>
    </i>
    <i>
      <x v="3"/>
    </i>
    <i>
      <x v="4"/>
    </i>
    <i t="grand">
      <x/>
    </i>
  </colItems>
  <pageFields count="1">
    <pageField fld="0" item="1" hier="-1"/>
  </pageFields>
  <dataFields count="1">
    <dataField name="Sum of Number_of_Students" fld="4" baseField="0" baseItem="0"/>
  </dataFields>
  <chartFormats count="25">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pivotArea type="data" outline="0" fieldPosition="0">
        <references count="3">
          <reference field="4294967294" count="1" selected="0">
            <x v="0"/>
          </reference>
          <reference field="2" count="1" selected="0">
            <x v="6"/>
          </reference>
          <reference field="3" count="1" selected="0">
            <x v="0"/>
          </reference>
        </references>
      </pivotArea>
    </chartFormat>
    <chartFormat chart="0" format="6">
      <pivotArea type="data" outline="0" fieldPosition="0">
        <references count="3">
          <reference field="4294967294" count="1" selected="0">
            <x v="0"/>
          </reference>
          <reference field="2" count="1" selected="0">
            <x v="6"/>
          </reference>
          <reference field="3" count="1" selected="0">
            <x v="1"/>
          </reference>
        </references>
      </pivotArea>
    </chartFormat>
    <chartFormat chart="0" format="7">
      <pivotArea type="data" outline="0" fieldPosition="0">
        <references count="3">
          <reference field="4294967294" count="1" selected="0">
            <x v="0"/>
          </reference>
          <reference field="2" count="1" selected="0">
            <x v="6"/>
          </reference>
          <reference field="3" count="1" selected="0">
            <x v="2"/>
          </reference>
        </references>
      </pivotArea>
    </chartFormat>
    <chartFormat chart="0" format="8">
      <pivotArea type="data" outline="0" fieldPosition="0">
        <references count="3">
          <reference field="4294967294" count="1" selected="0">
            <x v="0"/>
          </reference>
          <reference field="2" count="1" selected="0">
            <x v="6"/>
          </reference>
          <reference field="3" count="1" selected="0">
            <x v="3"/>
          </reference>
        </references>
      </pivotArea>
    </chartFormat>
    <chartFormat chart="0" format="9">
      <pivotArea type="data" outline="0" fieldPosition="0">
        <references count="3">
          <reference field="4294967294" count="1" selected="0">
            <x v="0"/>
          </reference>
          <reference field="2" count="1" selected="0">
            <x v="6"/>
          </reference>
          <reference field="3" count="1" selected="0">
            <x v="4"/>
          </reference>
        </references>
      </pivotArea>
    </chartFormat>
    <chartFormat chart="5" format="15" series="1">
      <pivotArea type="data" outline="0" fieldPosition="0">
        <references count="2">
          <reference field="4294967294" count="1" selected="0">
            <x v="0"/>
          </reference>
          <reference field="3" count="1" selected="0">
            <x v="0"/>
          </reference>
        </references>
      </pivotArea>
    </chartFormat>
    <chartFormat chart="5" format="16" series="1">
      <pivotArea type="data" outline="0" fieldPosition="0">
        <references count="2">
          <reference field="4294967294" count="1" selected="0">
            <x v="0"/>
          </reference>
          <reference field="3" count="1" selected="0">
            <x v="1"/>
          </reference>
        </references>
      </pivotArea>
    </chartFormat>
    <chartFormat chart="5" format="17" series="1">
      <pivotArea type="data" outline="0" fieldPosition="0">
        <references count="2">
          <reference field="4294967294" count="1" selected="0">
            <x v="0"/>
          </reference>
          <reference field="3" count="1" selected="0">
            <x v="2"/>
          </reference>
        </references>
      </pivotArea>
    </chartFormat>
    <chartFormat chart="5" format="18" series="1">
      <pivotArea type="data" outline="0" fieldPosition="0">
        <references count="2">
          <reference field="4294967294" count="1" selected="0">
            <x v="0"/>
          </reference>
          <reference field="3" count="1" selected="0">
            <x v="3"/>
          </reference>
        </references>
      </pivotArea>
    </chartFormat>
    <chartFormat chart="5" format="19" series="1">
      <pivotArea type="data" outline="0" fieldPosition="0">
        <references count="2">
          <reference field="4294967294" count="1" selected="0">
            <x v="0"/>
          </reference>
          <reference field="3" count="1" selected="0">
            <x v="4"/>
          </reference>
        </references>
      </pivotArea>
    </chartFormat>
    <chartFormat chart="6" format="20" series="1">
      <pivotArea type="data" outline="0" fieldPosition="0">
        <references count="2">
          <reference field="4294967294" count="1" selected="0">
            <x v="0"/>
          </reference>
          <reference field="3" count="1" selected="0">
            <x v="0"/>
          </reference>
        </references>
      </pivotArea>
    </chartFormat>
    <chartFormat chart="6" format="21" series="1">
      <pivotArea type="data" outline="0" fieldPosition="0">
        <references count="2">
          <reference field="4294967294" count="1" selected="0">
            <x v="0"/>
          </reference>
          <reference field="3" count="1" selected="0">
            <x v="1"/>
          </reference>
        </references>
      </pivotArea>
    </chartFormat>
    <chartFormat chart="6" format="22" series="1">
      <pivotArea type="data" outline="0" fieldPosition="0">
        <references count="2">
          <reference field="4294967294" count="1" selected="0">
            <x v="0"/>
          </reference>
          <reference field="3" count="1" selected="0">
            <x v="2"/>
          </reference>
        </references>
      </pivotArea>
    </chartFormat>
    <chartFormat chart="6" format="23" series="1">
      <pivotArea type="data" outline="0" fieldPosition="0">
        <references count="2">
          <reference field="4294967294" count="1" selected="0">
            <x v="0"/>
          </reference>
          <reference field="3" count="1" selected="0">
            <x v="3"/>
          </reference>
        </references>
      </pivotArea>
    </chartFormat>
    <chartFormat chart="6" format="24" series="1">
      <pivotArea type="data" outline="0" fieldPosition="0">
        <references count="2">
          <reference field="4294967294" count="1" selected="0">
            <x v="0"/>
          </reference>
          <reference field="3" count="1" selected="0">
            <x v="4"/>
          </reference>
        </references>
      </pivotArea>
    </chartFormat>
    <chartFormat chart="7" format="25" series="1">
      <pivotArea type="data" outline="0" fieldPosition="0">
        <references count="2">
          <reference field="4294967294" count="1" selected="0">
            <x v="0"/>
          </reference>
          <reference field="3" count="1" selected="0">
            <x v="0"/>
          </reference>
        </references>
      </pivotArea>
    </chartFormat>
    <chartFormat chart="7" format="26" series="1">
      <pivotArea type="data" outline="0" fieldPosition="0">
        <references count="2">
          <reference field="4294967294" count="1" selected="0">
            <x v="0"/>
          </reference>
          <reference field="3" count="1" selected="0">
            <x v="1"/>
          </reference>
        </references>
      </pivotArea>
    </chartFormat>
    <chartFormat chart="7" format="27" series="1">
      <pivotArea type="data" outline="0" fieldPosition="0">
        <references count="2">
          <reference field="4294967294" count="1" selected="0">
            <x v="0"/>
          </reference>
          <reference field="3" count="1" selected="0">
            <x v="2"/>
          </reference>
        </references>
      </pivotArea>
    </chartFormat>
    <chartFormat chart="7" format="28" series="1">
      <pivotArea type="data" outline="0" fieldPosition="0">
        <references count="2">
          <reference field="4294967294" count="1" selected="0">
            <x v="0"/>
          </reference>
          <reference field="3" count="1" selected="0">
            <x v="3"/>
          </reference>
        </references>
      </pivotArea>
    </chartFormat>
    <chartFormat chart="7" format="29"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6098EFB-8B9C-2248-B04F-3C246E575FC0}" name="PivotTable14"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97:D115" firstHeaderRow="0" firstDataRow="1" firstDataCol="1"/>
  <pivotFields count="12">
    <pivotField axis="axisRow" showAll="0">
      <items count="41">
        <item h="1" x="2"/>
        <item h="1" x="3"/>
        <item h="1" x="4"/>
        <item h="1" x="5"/>
        <item h="1" x="6"/>
        <item h="1" x="7"/>
        <item h="1" x="8"/>
        <item h="1" x="9"/>
        <item h="1" x="10"/>
        <item h="1" x="11"/>
        <item h="1" x="12"/>
        <item h="1" x="13"/>
        <item h="1" x="14"/>
        <item h="1" x="15"/>
        <item h="1" x="16"/>
        <item h="1" x="17"/>
        <item h="1" x="18"/>
        <item h="1" x="19"/>
        <item h="1" x="20"/>
        <item h="1" x="21"/>
        <item x="22"/>
        <item x="23"/>
        <item x="24"/>
        <item x="25"/>
        <item x="26"/>
        <item x="27"/>
        <item x="28"/>
        <item x="29"/>
        <item x="30"/>
        <item x="31"/>
        <item x="32"/>
        <item x="33"/>
        <item x="34"/>
        <item x="35"/>
        <item x="36"/>
        <item x="37"/>
        <item x="38"/>
        <item h="1" x="39"/>
        <item h="1" x="0"/>
        <item h="1" x="1"/>
        <item t="default"/>
      </items>
    </pivotField>
    <pivotField showAll="0"/>
    <pivotField showAll="0"/>
    <pivotField showAll="0"/>
    <pivotField dataField="1" showAll="0"/>
    <pivotField showAll="0"/>
    <pivotField dataField="1" showAll="0"/>
    <pivotField showAll="0"/>
    <pivotField dataField="1" showAll="0"/>
    <pivotField showAll="0"/>
    <pivotField showAll="0"/>
    <pivotField showAll="0"/>
  </pivotFields>
  <rowFields count="1">
    <field x="0"/>
  </rowFields>
  <rowItems count="18">
    <i>
      <x v="20"/>
    </i>
    <i>
      <x v="21"/>
    </i>
    <i>
      <x v="22"/>
    </i>
    <i>
      <x v="23"/>
    </i>
    <i>
      <x v="24"/>
    </i>
    <i>
      <x v="25"/>
    </i>
    <i>
      <x v="26"/>
    </i>
    <i>
      <x v="27"/>
    </i>
    <i>
      <x v="28"/>
    </i>
    <i>
      <x v="29"/>
    </i>
    <i>
      <x v="30"/>
    </i>
    <i>
      <x v="31"/>
    </i>
    <i>
      <x v="32"/>
    </i>
    <i>
      <x v="33"/>
    </i>
    <i>
      <x v="34"/>
    </i>
    <i>
      <x v="35"/>
    </i>
    <i>
      <x v="36"/>
    </i>
    <i t="grand">
      <x/>
    </i>
  </rowItems>
  <colFields count="1">
    <field x="-2"/>
  </colFields>
  <colItems count="3">
    <i>
      <x/>
    </i>
    <i i="1">
      <x v="1"/>
    </i>
    <i i="2">
      <x v="2"/>
    </i>
  </colItems>
  <dataFields count="3">
    <dataField name="Sum of Sijil3             " fld="6" baseField="0" baseItem="0"/>
    <dataField name="Sum of Ijazah " fld="8" baseField="0" baseItem="0"/>
    <dataField name="Sum of SPM atau yang setaraf                                    " fld="4" baseField="0" baseItem="0"/>
  </dataFields>
  <chartFormats count="6">
    <chartFormat chart="1" format="3"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1"/>
          </reference>
        </references>
      </pivotArea>
    </chartFormat>
    <chartFormat chart="1" format="5" series="1">
      <pivotArea type="data" outline="0" fieldPosition="0">
        <references count="1">
          <reference field="4294967294" count="1" selected="0">
            <x v="2"/>
          </reference>
        </references>
      </pivotArea>
    </chartFormat>
    <chartFormat chart="2" format="3"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1"/>
          </reference>
        </references>
      </pivotArea>
    </chartFormat>
    <chartFormat chart="2" format="5"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ash Allowances of Firms for Malaysian Employees by Sector and Job Category" connectionId="1" xr16:uid="{9AA5BD11-7148-284F-AFE9-02F3D7D06BE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JTM_TRAC_DURATN_OCC" connectionId="2" xr16:uid="{ABA9C50A-D815-A54C-87CF-C5B1FF2D5B99}"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OTH-KSM-JTKSWK-FWE-WorkerApplied_by_Nationality_Occupation_Year" connectionId="3" xr16:uid="{A867F7CA-AC7D-E54E-8D6A-E43EDC36A5A4}"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Total Registered Employers by State, 2010-2017" connectionId="4" xr16:uid="{07835689-D842-C046-986C-EA1324C0D3FD}"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Total Registered Vacancies by Occupation, 2010-2018" connectionId="5" xr16:uid="{2F8C6A13-9706-2943-A344-3E6385675526}"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Total Registered Vacancies by State, 2010-2018" connectionId="6" xr16:uid="{2DAC811E-A9DA-F84C-AA68-1284A9D5EB29}" autoFormatId="16" applyNumberFormats="0" applyBorderFormats="0" applyFontFormats="1" applyPatternFormats="1" applyAlignmentFormats="0" applyWidthHeightFormats="0"/>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OSK.2f50685849a988690bfba5f6ca3b93bc&amp;qlt=95" TargetMode="External"/><Relationship Id="rId18" Type="http://schemas.openxmlformats.org/officeDocument/2006/relationships/hyperlink" Target="https://www.bing.com/images/search?form=xlimg&amp;q=Perak" TargetMode="External"/><Relationship Id="rId26" Type="http://schemas.openxmlformats.org/officeDocument/2006/relationships/hyperlink" Target="https://www.bing.com/images/search?form=xlimg&amp;q=Sarawak" TargetMode="External"/><Relationship Id="rId3" Type="http://schemas.openxmlformats.org/officeDocument/2006/relationships/hyperlink" Target="https://www.bing.com/th?id=OSK.75c2b81210d1707ebd5a79ba71af5914&amp;qlt=95" TargetMode="External"/><Relationship Id="rId21" Type="http://schemas.openxmlformats.org/officeDocument/2006/relationships/hyperlink" Target="https://www.bing.com/th?id=OSK.30a125127227dc3c321e6ce71d2b6d90&amp;qlt=95" TargetMode="External"/><Relationship Id="rId34" Type="http://schemas.openxmlformats.org/officeDocument/2006/relationships/hyperlink" Target="https://www.bing.com/images/search?form=xlimg&amp;q=Putrajaya" TargetMode="External"/><Relationship Id="rId7" Type="http://schemas.openxmlformats.org/officeDocument/2006/relationships/hyperlink" Target="https://www.bing.com/th?id=OSK.fdd81c82636f997d2d3a57a7d226aafa&amp;qlt=95" TargetMode="External"/><Relationship Id="rId12" Type="http://schemas.openxmlformats.org/officeDocument/2006/relationships/hyperlink" Target="https://www.bing.com/images/search?form=xlimg&amp;q=Malacca" TargetMode="External"/><Relationship Id="rId17" Type="http://schemas.openxmlformats.org/officeDocument/2006/relationships/hyperlink" Target="https://www.bing.com/th?id=OSK.f4e25e20080c96089ca9c96e3d3c4adb&amp;qlt=95" TargetMode="External"/><Relationship Id="rId25" Type="http://schemas.openxmlformats.org/officeDocument/2006/relationships/hyperlink" Target="https://www.bing.com/th?id=OSK.7ad1e373a5523a5ce0c598ff3f65b8d2&amp;qlt=95" TargetMode="External"/><Relationship Id="rId33" Type="http://schemas.openxmlformats.org/officeDocument/2006/relationships/hyperlink" Target="https://www.bing.com/th?id=OSK.b48772640046152d9b047e6cd764c446&amp;qlt=95" TargetMode="External"/><Relationship Id="rId2" Type="http://schemas.openxmlformats.org/officeDocument/2006/relationships/hyperlink" Target="https://www.bing.com/images/search?form=xlimg&amp;q=Johor" TargetMode="External"/><Relationship Id="rId16" Type="http://schemas.openxmlformats.org/officeDocument/2006/relationships/hyperlink" Target="https://www.bing.com/images/search?form=xlimg&amp;q=Pahang" TargetMode="External"/><Relationship Id="rId20" Type="http://schemas.openxmlformats.org/officeDocument/2006/relationships/hyperlink" Target="https://www.bing.com/images/search?form=xlimg&amp;q=Perlis" TargetMode="External"/><Relationship Id="rId29" Type="http://schemas.openxmlformats.org/officeDocument/2006/relationships/hyperlink" Target="https://www.bing.com/th?id=OSK.8484d390f47e47d23ed61adb7541ef2e&amp;qlt=95" TargetMode="External"/><Relationship Id="rId1" Type="http://schemas.openxmlformats.org/officeDocument/2006/relationships/hyperlink" Target="https://www.bing.com/th?id=OSK.8913e7996c998619e5350247895249ba&amp;qlt=95" TargetMode="External"/><Relationship Id="rId6" Type="http://schemas.openxmlformats.org/officeDocument/2006/relationships/hyperlink" Target="https://www.bing.com/images/search?form=xlimg&amp;q=Kuala%20Lumpur" TargetMode="External"/><Relationship Id="rId11" Type="http://schemas.openxmlformats.org/officeDocument/2006/relationships/hyperlink" Target="https://www.bing.com/th?id=OSK.01c4d05da9ef1a98eb7640675d345eac&amp;qlt=95" TargetMode="External"/><Relationship Id="rId24" Type="http://schemas.openxmlformats.org/officeDocument/2006/relationships/hyperlink" Target="https://www.bing.com/images/search?form=xlimg&amp;q=Sabah" TargetMode="External"/><Relationship Id="rId32" Type="http://schemas.openxmlformats.org/officeDocument/2006/relationships/hyperlink" Target="https://www.bing.com/images/search?form=xlimg&amp;q=Labuan" TargetMode="External"/><Relationship Id="rId5" Type="http://schemas.openxmlformats.org/officeDocument/2006/relationships/hyperlink" Target="https://www.bing.com/th?id=OSK.e-IvvYMVbNBxYtivaAndiXz6G8ozxP48JqYpOtzAAv8&amp;qlt=95" TargetMode="External"/><Relationship Id="rId15" Type="http://schemas.openxmlformats.org/officeDocument/2006/relationships/hyperlink" Target="https://www.bing.com/th?id=OSK.279b3ff06d5dc2c114445cbbf5780c50&amp;qlt=95" TargetMode="External"/><Relationship Id="rId23" Type="http://schemas.openxmlformats.org/officeDocument/2006/relationships/hyperlink" Target="https://www.bing.com/th?id=OSK.44a08bf92a6669b0bef12797ad5b180a&amp;qlt=95" TargetMode="External"/><Relationship Id="rId28" Type="http://schemas.openxmlformats.org/officeDocument/2006/relationships/hyperlink" Target="https://www.bing.com/images/search?form=xlimg&amp;q=Selangor" TargetMode="External"/><Relationship Id="rId10" Type="http://schemas.openxmlformats.org/officeDocument/2006/relationships/hyperlink" Target="https://www.bing.com/images/search?form=xlimg&amp;q=Kelantan" TargetMode="External"/><Relationship Id="rId19" Type="http://schemas.openxmlformats.org/officeDocument/2006/relationships/hyperlink" Target="https://www.bing.com/th?id=OSK.673c99f73c38eea782d6b54ba4c22ad3&amp;qlt=95" TargetMode="External"/><Relationship Id="rId31" Type="http://schemas.openxmlformats.org/officeDocument/2006/relationships/hyperlink" Target="https://www.bing.com/th?id=OSK.b74813cee7da5d6d96280ab8a5674f6c&amp;qlt=95" TargetMode="External"/><Relationship Id="rId4" Type="http://schemas.openxmlformats.org/officeDocument/2006/relationships/hyperlink" Target="https://www.bing.com/images/search?form=xlimg&amp;q=Malaysia" TargetMode="External"/><Relationship Id="rId9" Type="http://schemas.openxmlformats.org/officeDocument/2006/relationships/hyperlink" Target="https://www.bing.com/th?id=OSK.f957a669f956def9ddd04ce733fc696c&amp;qlt=95" TargetMode="External"/><Relationship Id="rId14" Type="http://schemas.openxmlformats.org/officeDocument/2006/relationships/hyperlink" Target="https://www.bing.com/images/search?form=xlimg&amp;q=Negeri%20Sembilan" TargetMode="External"/><Relationship Id="rId22" Type="http://schemas.openxmlformats.org/officeDocument/2006/relationships/hyperlink" Target="https://www.bing.com/images/search?form=xlimg&amp;q=Penang" TargetMode="External"/><Relationship Id="rId27" Type="http://schemas.openxmlformats.org/officeDocument/2006/relationships/hyperlink" Target="https://www.bing.com/th?id=OSK.9538cdbc1066797833f471ae7b94411a&amp;qlt=95" TargetMode="External"/><Relationship Id="rId30" Type="http://schemas.openxmlformats.org/officeDocument/2006/relationships/hyperlink" Target="https://www.bing.com/images/search?form=xlimg&amp;q=Terengganu" TargetMode="External"/><Relationship Id="rId8" Type="http://schemas.openxmlformats.org/officeDocument/2006/relationships/hyperlink" Target="https://www.bing.com/images/search?form=xlimg&amp;q=Kedah"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Srd>
</file>

<file path=xl/richData/rdarray.xml><?xml version="1.0" encoding="utf-8"?>
<arrayData xmlns="http://schemas.microsoft.com/office/spreadsheetml/2017/richdata2" count="12">
  <a r="1">
    <v t="s">Time in Malaysia</v>
  </a>
  <a r="2">
    <v t="r">28</v>
    <v t="r">29</v>
  </a>
  <a r="1">
    <v t="s">Malaysian Malay</v>
  </a>
  <a r="16">
    <v t="r">0</v>
    <v t="r">48</v>
    <v t="r">49</v>
    <v t="r">50</v>
    <v t="r">51</v>
    <v t="r">52</v>
    <v t="r">53</v>
    <v t="r">54</v>
    <v t="r">55</v>
    <v t="r">56</v>
    <v t="r">57</v>
    <v t="r">58</v>
    <v t="r">59</v>
    <v t="r">14</v>
    <v t="r">60</v>
    <v t="r">61</v>
  </a>
  <a r="1">
    <v t="r">70</v>
  </a>
  <a r="1">
    <v t="s">Malay language</v>
  </a>
  <a r="1">
    <v t="r">86</v>
  </a>
  <a r="1">
    <v t="r">95</v>
  </a>
  <a r="1">
    <v t="r">128</v>
  </a>
  <a r="1">
    <v t="r">136</v>
  </a>
  <a r="1">
    <v t="r">144</v>
  </a>
  <a r="1">
    <v t="s">English language</v>
  </a>
</arrayData>
</file>

<file path=xl/richData/rdrichvalue.xml><?xml version="1.0" encoding="utf-8"?>
<rvData xmlns="http://schemas.microsoft.com/office/spreadsheetml/2017/richdata" count="174">
  <rv s="0">
    <v>536870912</v>
    <v>Johor</v>
    <v>592580f7-38da-e7c1-18ba-b603c80b3d69</v>
    <v>en-US</v>
    <v>Map</v>
  </rv>
  <rv s="1">
    <fb>19210</fb>
    <v>9</v>
  </rv>
  <rv s="0">
    <v>536870912</v>
    <v>Johor Bahru</v>
    <v>efc6b6ca-fb85-3052-4cd7-291dff4e4387</v>
    <v>en-US</v>
    <v>Map</v>
  </rv>
  <rv s="0">
    <v>536870912</v>
    <v>Malaysia</v>
    <v>b3abad47-1313-e000-0d95-f77f69e2fcdd</v>
    <v>en-US</v>
    <v>Map</v>
  </rv>
  <rv s="2">
    <v>0</v>
    <v>7</v>
    <v>0</v>
    <v>7</v>
    <v>0</v>
    <v>Image of Johor</v>
  </rv>
  <rv s="3">
    <v>https://www.bing.com/search?q=johor&amp;form=skydnc</v>
    <v>Learn more on Bing</v>
  </rv>
  <rv s="1">
    <fb>3348283</fb>
    <v>9</v>
  </rv>
  <rv s="4">
    <v>0</v>
  </rv>
  <rv s="5">
    <v>#VALUE!</v>
    <v>2</v>
    <v>3</v>
    <v>Johor</v>
    <v>5</v>
    <v>6</v>
    <v>Map</v>
    <v>7</v>
    <v>8</v>
    <v>en-US</v>
    <v>592580f7-38da-e7c1-18ba-b603c80b3d69</v>
    <v>536870912</v>
    <v>1</v>
    <v>MY-01</v>
    <v>1</v>
    <v>2</v>
    <v>3</v>
    <v>Johor, also spelled as Johore, is a state of Malaysia in the south of the Malay Peninsula. Johor has land borders with the Malaysian states of Pahang and Malacca to the north and Negeri Sembilan to the northwest. Johor shares maritime borders ...</v>
    <v>4</v>
    <v>2</v>
    <v>5</v>
    <v>Johor</v>
    <v>6</v>
    <v>7</v>
    <v>Johor</v>
    <v>mdp/vdpid/7594849</v>
  </rv>
  <rv s="1">
    <fb>0.262577994217014</fb>
    <v>29</v>
  </rv>
  <rv s="1">
    <fb>330803</fb>
    <v>9</v>
  </rv>
  <rv s="1">
    <fb>136000</fb>
    <v>9</v>
  </rv>
  <rv s="1">
    <fb>16.751999999999999</fb>
    <v>30</v>
  </rv>
  <rv s="1">
    <fb>60</fb>
    <v>31</v>
  </rv>
  <rv s="0">
    <v>536870912</v>
    <v>Kuala Lumpur</v>
    <v>22f00b26-6726-bd5c-180f-3ff38ae380f3</v>
    <v>en-US</v>
    <v>Map</v>
  </rv>
  <rv s="1">
    <fb>248288.90299999999</fb>
    <v>9</v>
  </rv>
  <rv s="1">
    <fb>121.463089485086</fb>
    <v>32</v>
  </rv>
  <rv s="1">
    <fb>6.6289186576437599E-3</fb>
    <v>29</v>
  </rv>
  <rv s="1">
    <fb>4651.9587341816004</fb>
    <v>9</v>
  </rv>
  <rv s="1">
    <fb>2.0009999999999999</fb>
    <v>30</v>
  </rv>
  <rv s="1">
    <fb>0.67597623554253505</fb>
    <v>29</v>
  </rv>
  <rv s="1">
    <fb>96.628198897808105</fb>
    <v>33</v>
  </rv>
  <rv s="1">
    <fb>0.45</fb>
    <v>34</v>
  </rv>
  <rv s="1">
    <fb>364701517787.84399</fb>
    <v>35</v>
  </rv>
  <rv s="1">
    <fb>1.052916</fb>
    <v>29</v>
  </rv>
  <rv s="1">
    <fb>0.45125390000000004</fb>
    <v>29</v>
  </rv>
  <rv s="2">
    <v>1</v>
    <v>7</v>
    <v>12</v>
    <v>7</v>
    <v>0</v>
    <v>Image of Malaysia</v>
  </rv>
  <rv s="1">
    <fb>6.7</fb>
    <v>33</v>
  </rv>
  <rv s="0">
    <v>805306368</v>
    <v>Anwar Ibrahim (Prime minister)</v>
    <v>f9e60a62-71ef-3f6b-17a3-8c09746c314e</v>
    <v>en-US</v>
    <v>Generic</v>
  </rv>
  <rv s="0">
    <v>805306368</v>
    <v>Tengku Maimun Tuan Mat (Chief justice)</v>
    <v>8e31488f-7ea5-088d-7464-18cb11f0e5e1</v>
    <v>en-US</v>
    <v>Generic</v>
  </rv>
  <rv s="4">
    <v>1</v>
  </rv>
  <rv s="3">
    <v>https://www.bing.com/search?q=malaysia&amp;form=skydnc</v>
    <v>Learn more on Bing</v>
  </rv>
  <rv s="1">
    <fb>75.997</fb>
    <v>33</v>
  </rv>
  <rv s="1">
    <fb>403957380000</fb>
    <v>35</v>
  </rv>
  <rv s="1">
    <fb>29</fb>
    <v>33</v>
  </rv>
  <rv s="1">
    <fb>0.93</fb>
    <v>34</v>
  </rv>
  <rv s="4">
    <v>2</v>
  </rv>
  <rv s="1">
    <fb>0.36668219639999999</fb>
    <v>29</v>
  </rv>
  <rv s="1">
    <fb>1.5132000000000001</fb>
    <v>30</v>
  </rv>
  <rv s="1">
    <fb>33938221</fb>
    <v>9</v>
  </rv>
  <rv s="1">
    <fb>0.22</fb>
    <v>29</v>
  </rv>
  <rv s="1">
    <fb>0.313</fb>
    <v>29</v>
  </rv>
  <rv s="1">
    <fb>0.47299999999999998</fb>
    <v>29</v>
  </rv>
  <rv s="1">
    <fb>2.3E-2</fb>
    <v>29</v>
  </rv>
  <rv s="1">
    <fb>5.7999999999999996E-2</fb>
    <v>29</v>
  </rv>
  <rv s="1">
    <fb>0.10099999999999999</fb>
    <v>29</v>
  </rv>
  <rv s="1">
    <fb>0.14800000000000002</fb>
    <v>29</v>
  </rv>
  <rv s="1">
    <fb>0.64289001464843809</fb>
    <v>29</v>
  </rv>
  <rv s="0">
    <v>536870912</v>
    <v>Kedah</v>
    <v>1ad802ca-b889-4b0f-9d8c-d335fad09909</v>
    <v>en-US</v>
    <v>Map</v>
  </rv>
  <rv s="0">
    <v>536870912</v>
    <v>Kelantan</v>
    <v>4ce27f56-2eb0-d77a-ba8c-f8a03a225785</v>
    <v>en-US</v>
    <v>Map</v>
  </rv>
  <rv s="0">
    <v>536870912</v>
    <v>Malacca</v>
    <v>44a9355d-c135-72b5-fc60-4291a89e003e</v>
    <v>en-US</v>
    <v>Map</v>
  </rv>
  <rv s="0">
    <v>536870912</v>
    <v>Negeri Sembilan</v>
    <v>db3e30e6-d597-cb37-b5d7-d3dd4e8b5d00</v>
    <v>en-US</v>
    <v>Map</v>
  </rv>
  <rv s="0">
    <v>536870912</v>
    <v>Pahang</v>
    <v>829da6d6-c70a-85d9-8d5d-b70db574854d</v>
    <v>en-US</v>
    <v>Map</v>
  </rv>
  <rv s="0">
    <v>536870912</v>
    <v>Perak</v>
    <v>6ca4b1a2-6a13-0976-d0f4-e53c93091316</v>
    <v>en-US</v>
    <v>Map</v>
  </rv>
  <rv s="0">
    <v>536870912</v>
    <v>Perlis</v>
    <v>671c3535-7aad-076b-5860-99706390b32b</v>
    <v>en-US</v>
    <v>Map</v>
  </rv>
  <rv s="0">
    <v>536870912</v>
    <v>Penang</v>
    <v>bf464054-864b-9148-4d71-cc74f94e1588</v>
    <v>en-US</v>
    <v>Map</v>
  </rv>
  <rv s="0">
    <v>536870912</v>
    <v>Sabah</v>
    <v>6441d726-276d-e074-b446-2e6612c2e9e2</v>
    <v>en-US</v>
    <v>Map</v>
  </rv>
  <rv s="0">
    <v>536870912</v>
    <v>Sarawak</v>
    <v>dce6889b-8572-6739-b867-e448e9f0fc11</v>
    <v>en-US</v>
    <v>Map</v>
  </rv>
  <rv s="0">
    <v>536870912</v>
    <v>Selangor</v>
    <v>c58b8d2f-8526-6b7e-ae27-d302d98eb422</v>
    <v>en-US</v>
    <v>Map</v>
  </rv>
  <rv s="0">
    <v>536870912</v>
    <v>Terengganu</v>
    <v>4c426c92-33a4-e12c-382a-d84a8509dfa2</v>
    <v>en-US</v>
    <v>Map</v>
  </rv>
  <rv s="0">
    <v>536870912</v>
    <v>Labuan</v>
    <v>c205ca77-748f-befb-6130-2a7a0eb87dbc</v>
    <v>en-US</v>
    <v>Map</v>
  </rv>
  <rv s="0">
    <v>536870912</v>
    <v>Putrajaya</v>
    <v>703ccf1a-052c-03ee-0599-1ef25799d8dc</v>
    <v>en-US</v>
    <v>Map</v>
  </rv>
  <rv s="4">
    <v>3</v>
  </rv>
  <rv s="1">
    <fb>0.12029692391138701</fb>
    <v>29</v>
  </rv>
  <rv s="1">
    <fb>0.38700000000000001</fb>
    <v>29</v>
  </rv>
  <rv s="1">
    <fb>3.32399988174438E-2</fb>
    <v>36</v>
  </rv>
  <rv s="1">
    <fb>24475766</fb>
    <v>9</v>
  </rv>
  <rv s="6">
    <v>#VALUE!</v>
    <v>26</v>
    <v>27</v>
    <v>Malaysia</v>
    <v>5</v>
    <v>6</v>
    <v>Map</v>
    <v>7</v>
    <v>28</v>
    <v>en-US</v>
    <v>b3abad47-1313-e000-0d95-f77f69e2fcdd</v>
    <v>536870912</v>
    <v>1</v>
    <v>MY</v>
    <v>9</v>
    <v>10</v>
    <v>11</v>
    <v>12</v>
    <v>13</v>
    <v>14</v>
    <v>15</v>
    <v>16</v>
    <v>17</v>
    <v>MYR</v>
    <v>Malaysia is a country in Southeast Asia. The federal constitutional monarchy consists of 13 states and three federal territories, separated by the South China Sea into two regions: Peninsular Malaysia and Borneo's East Malaysia. Peninsular ...</v>
    <v>18</v>
    <v>19</v>
    <v>20</v>
    <v>21</v>
    <v>22</v>
    <v>23</v>
    <v>24</v>
    <v>25</v>
    <v>26</v>
    <v>27</v>
    <v>14</v>
    <v>30</v>
    <v>31</v>
    <v>32</v>
    <v>33</v>
    <v>34</v>
    <v>35</v>
    <v>Malaysia</v>
    <v>Negaraku</v>
    <v>36</v>
    <v>Malaysia</v>
    <v>37</v>
    <v>38</v>
    <v>39</v>
    <v>40</v>
    <v>41</v>
    <v>42</v>
    <v>43</v>
    <v>44</v>
    <v>45</v>
    <v>46</v>
    <v>47</v>
    <v>62</v>
    <v>63</v>
    <v>64</v>
    <v>65</v>
    <v>Malaysia</v>
    <v>66</v>
    <v>mdp/vdpid/167</v>
  </rv>
  <rv s="1">
    <fb>243.65</fb>
    <v>9</v>
  </rv>
  <rv s="2">
    <v>2</v>
    <v>7</v>
    <v>37</v>
    <v>7</v>
    <v>0</v>
    <v>Image of Kuala Lumpur</v>
  </rv>
  <rv s="0">
    <v>805306368</v>
    <v>Kamarulzaman Mat Salleh (Mayor)</v>
    <v>bd564dda-135e-4a78-6dd2-67da491d4ae0</v>
    <v>en-US</v>
    <v>Generic</v>
  </rv>
  <rv s="4">
    <v>4</v>
  </rv>
  <rv s="3">
    <v>https://www.bing.com/search?q=kuala+lumpur&amp;form=skydnc</v>
    <v>Learn more on Bing</v>
  </rv>
  <rv s="4">
    <v>5</v>
  </rv>
  <rv s="1">
    <fb>1982100</fb>
    <v>9</v>
  </rv>
  <rv s="7">
    <v>#VALUE!</v>
    <v>39</v>
    <v>40</v>
    <v>Kuala Lumpur</v>
    <v>5</v>
    <v>6</v>
    <v>Map</v>
    <v>7</v>
    <v>41</v>
    <v>en-US</v>
    <v>22f00b26-6726-bd5c-180f-3ff38ae380f3</v>
    <v>536870912</v>
    <v>1</v>
    <v>MY-14</v>
    <v>68</v>
    <v>3</v>
    <v>Kuala Lumpur, officially the Federal Territory of Kuala Lumpur and colloquially referred to as KL, is a federal territory and the capital city of Malaysia. It is one of the fastest-growing cities in Asia and the largest city in Malaysia, ...</v>
    <v>69</v>
    <v>71</v>
    <v>72</v>
    <v>Kuala Lumpur</v>
    <v>73</v>
    <v>74</v>
    <v>Kuala Lumpur</v>
    <v>mdp/vdpid/7886181754984202244</v>
  </rv>
  <rv s="1">
    <fb>9427</fb>
    <v>9</v>
  </rv>
  <rv s="0">
    <v>536870912</v>
    <v>Alor Setar</v>
    <v>5d0fbae4-5645-aebe-ccb7-66a0b5177d2c</v>
    <v>en-US</v>
    <v>Map</v>
  </rv>
  <rv s="2">
    <v>3</v>
    <v>7</v>
    <v>42</v>
    <v>7</v>
    <v>0</v>
    <v>Image of Kedah</v>
  </rv>
  <rv s="0">
    <v>536870912</v>
    <v>Sungai Petani</v>
    <v>73415655-e2e7-6cc9-6d52-11baa2ea6a55</v>
    <v>en-US</v>
    <v>Map</v>
  </rv>
  <rv s="3">
    <v>https://www.bing.com/search?q=kedah&amp;form=skydnc</v>
    <v>Learn more on Bing</v>
  </rv>
  <rv s="1">
    <fb>2131400</fb>
    <v>9</v>
  </rv>
  <rv s="8">
    <v>#VALUE!</v>
    <v>44</v>
    <v>45</v>
    <v>Kedah</v>
    <v>5</v>
    <v>6</v>
    <v>Map</v>
    <v>7</v>
    <v>41</v>
    <v>en-US</v>
    <v>1ad802ca-b889-4b0f-9d8c-d335fad09909</v>
    <v>536870912</v>
    <v>1</v>
    <v>MY-02</v>
    <v>76</v>
    <v>77</v>
    <v>3</v>
    <v>Kedah, also known by its honorific Darul Aman and historically as Queda, is a state of Malaysia, located in the northwestern part of Peninsular Malaysia. The state covers a total area of over 9,000 km², and it consists of the mainland and the ...</v>
    <v>78</v>
    <v>79</v>
    <v>80</v>
    <v>Kedah</v>
    <v>81</v>
    <v>Kedah</v>
    <v>mdp/vdpid/16371</v>
  </rv>
  <rv s="1">
    <fb>15099</fb>
    <v>9</v>
  </rv>
  <rv s="0">
    <v>536870912</v>
    <v>Kota Bharu</v>
    <v>3124c5cc-71f7-80bd-ca6c-8daf3b4a83a1</v>
    <v>en-US</v>
    <v>Map</v>
  </rv>
  <rv s="2">
    <v>4</v>
    <v>7</v>
    <v>46</v>
    <v>7</v>
    <v>0</v>
    <v>Image of Kelantan</v>
  </rv>
  <rv s="0">
    <v>805306368</v>
    <v>Mohd Amar Abdullah (Speaker)</v>
    <v>ad8a03ec-4550-6a70-329c-819ccd7f9c12</v>
    <v>en-US</v>
    <v>Generic</v>
  </rv>
  <rv s="4">
    <v>6</v>
  </rv>
  <rv s="3">
    <v>https://www.bing.com/search?q=kelantan&amp;form=skydnc</v>
    <v>Learn more on Bing</v>
  </rv>
  <rv s="1">
    <fb>1792500</fb>
    <v>9</v>
  </rv>
  <rv s="9">
    <v>#VALUE!</v>
    <v>48</v>
    <v>49</v>
    <v>Kelantan</v>
    <v>5</v>
    <v>6</v>
    <v>Map</v>
    <v>7</v>
    <v>41</v>
    <v>en-US</v>
    <v>4ce27f56-2eb0-d77a-ba8c-f8a03a225785</v>
    <v>536870912</v>
    <v>1</v>
    <v>MY-03</v>
    <v>83</v>
    <v>84</v>
    <v>3</v>
    <v>Kelantan is a state in Malaysia. The capital, Kota Bharu, includes the royal seat of Kubang Kerian. The honorific name of the state is Darul Naim. Kelantan is the only state outside of East Malaysia that does not use the term district in its ...</v>
    <v>85</v>
    <v>84</v>
    <v>87</v>
    <v>88</v>
    <v>Kelantan</v>
    <v>89</v>
    <v>Kelantan</v>
    <v>mdp/vdpid/10215559</v>
  </rv>
  <rv s="1">
    <fb>1720</fb>
    <v>9</v>
  </rv>
  <rv s="0">
    <v>536870912</v>
    <v>Malacca City</v>
    <v>9aee921e-99fb-bf62-91ba-f56fa2c759f5</v>
    <v>en-US</v>
    <v>Map</v>
  </rv>
  <rv s="0">
    <v>536870912</v>
    <v>Portuguese Empire</v>
    <v>1a95d07c-0c64-1499-7127-ce82bc784e04</v>
    <v>en-US</v>
    <v>Map</v>
  </rv>
  <rv s="2">
    <v>5</v>
    <v>7</v>
    <v>50</v>
    <v>7</v>
    <v>0</v>
    <v>Image of Malacca</v>
  </rv>
  <rv s="0">
    <v>805306368</v>
    <v>Ab Rauf Yusoh (Chief minister)</v>
    <v>4a7051a3-75b9-fc1a-e9b2-b5fec89c17f4</v>
    <v>en-US</v>
    <v>Generic</v>
  </rv>
  <rv s="4">
    <v>7</v>
  </rv>
  <rv s="3">
    <v>https://www.bing.com/search?q=malacca&amp;form=skydnc</v>
    <v>Learn more on Bing</v>
  </rv>
  <rv s="1">
    <fb>998400</fb>
    <v>9</v>
  </rv>
  <rv s="9">
    <v>#VALUE!</v>
    <v>52</v>
    <v>49</v>
    <v>Malacca</v>
    <v>5</v>
    <v>6</v>
    <v>Map</v>
    <v>7</v>
    <v>41</v>
    <v>en-US</v>
    <v>44a9355d-c135-72b5-fc60-4291a89e003e</v>
    <v>536870912</v>
    <v>1</v>
    <v>MY-04</v>
    <v>91</v>
    <v>92</v>
    <v>93</v>
    <v>Malacca, officially the Historic State of Malacca, is a state in Malaysia located in the southern region of the Malay Peninsula, facing the Strait of Malacca. Its capital is Malacca City, dubbed the Historic City, which has been listed as a ...</v>
    <v>94</v>
    <v>92</v>
    <v>96</v>
    <v>97</v>
    <v>Malacca</v>
    <v>98</v>
    <v>Malacca</v>
    <v>mdp/vdpid/20899</v>
  </rv>
  <rv s="1">
    <fb>6686</fb>
    <v>9</v>
  </rv>
  <rv s="0">
    <v>536870912</v>
    <v>Seremban</v>
    <v>55841024-f787-c0ba-39b6-816702092c20</v>
    <v>en-US</v>
    <v>Map</v>
  </rv>
  <rv s="2">
    <v>6</v>
    <v>7</v>
    <v>53</v>
    <v>7</v>
    <v>0</v>
    <v>Image of Negeri Sembilan</v>
  </rv>
  <rv s="3">
    <v>https://www.bing.com/search?q=negeri+sembilan&amp;form=skydnc</v>
    <v>Learn more on Bing</v>
  </rv>
  <rv s="1">
    <fb>997071</fb>
    <v>9</v>
  </rv>
  <rv s="8">
    <v>#VALUE!</v>
    <v>55</v>
    <v>45</v>
    <v>Negeri Sembilan</v>
    <v>5</v>
    <v>6</v>
    <v>Map</v>
    <v>7</v>
    <v>8</v>
    <v>en-US</v>
    <v>db3e30e6-d597-cb37-b5d7-d3dd4e8b5d00</v>
    <v>536870912</v>
    <v>1</v>
    <v>MY-05</v>
    <v>100</v>
    <v>101</v>
    <v>3</v>
    <v>Negeri Sembilan, historically spelled as Negri Sembilan, is a state in Malaysia which lies on the western coast of Peninsular Malaysia. It borders Selangor on the north, Pahang in the east, and Malacca and Johor to the south.</v>
    <v>102</v>
    <v>101</v>
    <v>103</v>
    <v>Negeri Sembilan</v>
    <v>104</v>
    <v>Negeri Sembilan</v>
    <v>mdp/vdpid/22890</v>
  </rv>
  <rv s="1">
    <fb>35964</fb>
    <v>9</v>
  </rv>
  <rv s="0">
    <v>536870912</v>
    <v>Kuantan</v>
    <v>b64ae13b-8106-9b62-13eb-69af00eeeee9</v>
    <v>en-US</v>
    <v>Map</v>
  </rv>
  <rv s="2">
    <v>7</v>
    <v>7</v>
    <v>56</v>
    <v>7</v>
    <v>0</v>
    <v>Image of Pahang</v>
  </rv>
  <rv s="3">
    <v>https://www.bing.com/search?q=pahang&amp;form=skydnc</v>
    <v>Learn more on Bing</v>
  </rv>
  <rv s="1">
    <fb>1675000</fb>
    <v>9</v>
  </rv>
  <rv s="8">
    <v>#VALUE!</v>
    <v>58</v>
    <v>45</v>
    <v>Pahang</v>
    <v>5</v>
    <v>6</v>
    <v>Map</v>
    <v>7</v>
    <v>59</v>
    <v>en-US</v>
    <v>829da6d6-c70a-85d9-8d5d-b70db574854d</v>
    <v>536870912</v>
    <v>1</v>
    <v>MY-06</v>
    <v>106</v>
    <v>107</v>
    <v>3</v>
    <v>Pahang, officially Pahang Darul Makmur with the Arabic honorific Darul Makmur is a sultanate and a federal state of Malaysia. It is the third largest Malaysian state and the largest state in peninsular by area, and ninth largest by population. ...</v>
    <v>108</v>
    <v>107</v>
    <v>109</v>
    <v>Pahang</v>
    <v>110</v>
    <v>Pahang</v>
    <v>mdp/vdpid/10215557</v>
  </rv>
  <rv s="1">
    <fb>21035</fb>
    <v>9</v>
  </rv>
  <rv s="0">
    <v>536870912</v>
    <v>Ipoh</v>
    <v>85ca436c-c560-6413-40ef-784625da8334</v>
    <v>en-US</v>
    <v>Map</v>
  </rv>
  <rv s="2">
    <v>8</v>
    <v>7</v>
    <v>60</v>
    <v>7</v>
    <v>0</v>
    <v>Image of Perak</v>
  </rv>
  <rv s="3">
    <v>https://www.bing.com/search?q=suk+perak&amp;form=skydnc</v>
    <v>Learn more on Bing</v>
  </rv>
  <rv s="1">
    <fb>2500000</fb>
    <v>9</v>
  </rv>
  <rv s="8">
    <v>#VALUE!</v>
    <v>62</v>
    <v>45</v>
    <v>Perak</v>
    <v>5</v>
    <v>6</v>
    <v>Map</v>
    <v>7</v>
    <v>59</v>
    <v>en-US</v>
    <v>6ca4b1a2-6a13-0976-d0f4-e53c93091316</v>
    <v>536870912</v>
    <v>1</v>
    <v>MY-08</v>
    <v>112</v>
    <v>113</v>
    <v>3</v>
    <v>Perak is a state of Malaysia on the west coast of the Malay Peninsula. Perak has land borders with the Malaysian states of Kedah to the north, Penang to the northwest, Kelantan and Pahang to the east, and Selangor to the south. Thailand's Yala ...</v>
    <v>114</v>
    <v>113</v>
    <v>115</v>
    <v>Perak</v>
    <v>116</v>
    <v>Perak</v>
    <v>mdp/vdpid/7594837</v>
  </rv>
  <rv s="1">
    <fb>821</fb>
    <v>9</v>
  </rv>
  <rv s="0">
    <v>536870912</v>
    <v>Kangar</v>
    <v>a3645305-06fc-26a4-3bf8-2a7a677933c7</v>
    <v>en-US</v>
    <v>Map</v>
  </rv>
  <rv s="2">
    <v>9</v>
    <v>7</v>
    <v>63</v>
    <v>7</v>
    <v>0</v>
    <v>Image of Perlis</v>
  </rv>
  <rv s="3">
    <v>https://www.bing.com/search?q=perlis+malaysia&amp;form=skydnc</v>
    <v>Learn more on Bing</v>
  </rv>
  <rv s="1">
    <fb>251500</fb>
    <v>9</v>
  </rv>
  <rv s="8">
    <v>#VALUE!</v>
    <v>65</v>
    <v>45</v>
    <v>Perlis</v>
    <v>5</v>
    <v>6</v>
    <v>Map</v>
    <v>7</v>
    <v>66</v>
    <v>en-US</v>
    <v>671c3535-7aad-076b-5860-99706390b32b</v>
    <v>536870912</v>
    <v>1</v>
    <v>MY-09</v>
    <v>118</v>
    <v>119</v>
    <v>3</v>
    <v>Perlis, also known by its honorific title Perlis Indera Kayangan, is a state of Malaysia in the northwestern coast of Peninsular Malaysia. It is the smallest state in Malaysia by means of area and population, as well as the northernmost in the ...</v>
    <v>120</v>
    <v>119</v>
    <v>121</v>
    <v>Perlis</v>
    <v>122</v>
    <v>Perlis</v>
    <v>mdp/vdpid/10215558</v>
  </rv>
  <rv s="1">
    <fb>1031</fb>
    <v>9</v>
  </rv>
  <rv s="0">
    <v>536870912</v>
    <v>George Town, Penang</v>
    <v>f6c5eecb-f821-919d-9bc2-1e12c3665c5c</v>
    <v>en-US</v>
    <v>Map</v>
  </rv>
  <rv s="2">
    <v>10</v>
    <v>7</v>
    <v>67</v>
    <v>7</v>
    <v>0</v>
    <v>Image of Penang</v>
  </rv>
  <rv s="0">
    <v>536870912</v>
    <v>Seberang Perai</v>
    <v>47b1f83e-302e-045c-cc07-ecf7f5433782</v>
    <v>en-US</v>
    <v>Map</v>
  </rv>
  <rv s="0">
    <v>805306368</v>
    <v>Chow Kon Yeow (Chief minister)</v>
    <v>a278475b-5375-470c-cb33-32da249f8e9a</v>
    <v>en-US</v>
    <v>Generic</v>
  </rv>
  <rv s="4">
    <v>8</v>
  </rv>
  <rv s="3">
    <v>https://www.bing.com/search?q=penang&amp;form=skydnc</v>
    <v>Learn more on Bing</v>
  </rv>
  <rv s="1">
    <fb>1740400</fb>
    <v>9</v>
  </rv>
  <rv s="9">
    <v>#VALUE!</v>
    <v>69</v>
    <v>49</v>
    <v>Penang</v>
    <v>5</v>
    <v>6</v>
    <v>Map</v>
    <v>7</v>
    <v>41</v>
    <v>en-US</v>
    <v>bf464054-864b-9148-4d71-cc74f94e1588</v>
    <v>536870912</v>
    <v>1</v>
    <v>MY-07</v>
    <v>124</v>
    <v>125</v>
    <v>3</v>
    <v>Penang is a Malaysian state located on the northwest coast of Peninsular Malaysia, by the Malacca Strait. It has two parts: Penang Island, where the capital city, George Town, is located, and Seberang Perai on the Malay Peninsula. The two halves ...</v>
    <v>126</v>
    <v>127</v>
    <v>129</v>
    <v>130</v>
    <v>Penang</v>
    <v>131</v>
    <v>Penang</v>
    <v>mdp/vdpid/41861</v>
  </rv>
  <rv s="1">
    <fb>76115</fb>
    <v>9</v>
  </rv>
  <rv s="0">
    <v>536870912</v>
    <v>Kota Kinabalu</v>
    <v>9ca05a89-1d88-7ee8-c9fd-81f8744aa629</v>
    <v>en-US</v>
    <v>Map</v>
  </rv>
  <rv s="2">
    <v>11</v>
    <v>7</v>
    <v>70</v>
    <v>7</v>
    <v>0</v>
    <v>Image of Sabah</v>
  </rv>
  <rv s="0">
    <v>805306368</v>
    <v>Hajiji Noor (Chief minister)</v>
    <v>5e4b431a-7b0b-cd9f-c078-21a895052062</v>
    <v>en-US</v>
    <v>Generic</v>
  </rv>
  <rv s="4">
    <v>9</v>
  </rv>
  <rv s="3">
    <v>https://www.bing.com/search?q=sabah&amp;form=skydnc</v>
    <v>Learn more on Bing</v>
  </rv>
  <rv s="1">
    <fb>3830000</fb>
    <v>9</v>
  </rv>
  <rv s="10">
    <v>#VALUE!</v>
    <v>72</v>
    <v>73</v>
    <v>Sabah</v>
    <v>5</v>
    <v>6</v>
    <v>Map</v>
    <v>7</v>
    <v>74</v>
    <v>en-US</v>
    <v>6441d726-276d-e074-b446-2e6612c2e9e2</v>
    <v>536870912</v>
    <v>1</v>
    <v>MY-12</v>
    <v>133</v>
    <v>134</v>
    <v>3</v>
    <v>Sabah is a state of Malaysia located on the northern portion of Borneo, in the region of East Malaysia. Sabah has land borders with the Malaysian state of Sarawak to the southwest and Indonesia's North Kalimantan province to the south. The ...</v>
    <v>135</v>
    <v>134</v>
    <v>137</v>
    <v>138</v>
    <v>Sabah</v>
    <v>73</v>
    <v>139</v>
    <v>Sabah</v>
    <v>mdp/vdpid/28487</v>
  </rv>
  <rv s="1">
    <fb>124450</fb>
    <v>9</v>
  </rv>
  <rv s="0">
    <v>536870912</v>
    <v>Kuching</v>
    <v>4db49314-b768-1548-c2a3-e03240cca84f</v>
    <v>en-US</v>
    <v>Map</v>
  </rv>
  <rv s="2">
    <v>12</v>
    <v>7</v>
    <v>75</v>
    <v>7</v>
    <v>0</v>
    <v>Image of Sarawak</v>
  </rv>
  <rv s="0">
    <v>805306368</v>
    <v>Abang Abdul Rahman Johari Abang Openg (Premier)</v>
    <v>dbd7cd23-0118-e080-bc6a-361575c68f00</v>
    <v>en-US</v>
    <v>Generic</v>
  </rv>
  <rv s="4">
    <v>10</v>
  </rv>
  <rv s="3">
    <v>https://www.bing.com/search?q=sarawak&amp;form=skydnc</v>
    <v>Learn more on Bing</v>
  </rv>
  <rv s="4">
    <v>11</v>
  </rv>
  <rv s="1">
    <fb>2453700</fb>
    <v>9</v>
  </rv>
  <rv s="10">
    <v>#VALUE!</v>
    <v>77</v>
    <v>73</v>
    <v>Sarawak</v>
    <v>5</v>
    <v>6</v>
    <v>Map</v>
    <v>7</v>
    <v>41</v>
    <v>en-US</v>
    <v>dce6889b-8572-6739-b867-e448e9f0fc11</v>
    <v>536870912</v>
    <v>1</v>
    <v>MY-13</v>
    <v>141</v>
    <v>142</v>
    <v>3</v>
    <v>Sarawak is a state of Malaysia. The largest among the 13 states, with an area almost equal to that of Peninsular Malaysia, Sarawak is located in northwest Borneo Island, and is bordered by the Malaysian state of Sabah to the northeast, ...</v>
    <v>143</v>
    <v>142</v>
    <v>145</v>
    <v>146</v>
    <v>Sarawak</v>
    <v>147</v>
    <v>148</v>
    <v>Sarawak</v>
    <v>mdp/vdpid/29882</v>
  </rv>
  <rv s="1">
    <fb>8104</fb>
    <v>9</v>
  </rv>
  <rv s="0">
    <v>536870912</v>
    <v>Shah Alam</v>
    <v>55d1e8a2-e8cf-07e5-0f90-246358d503b7</v>
    <v>en-US</v>
    <v>Map</v>
  </rv>
  <rv s="2">
    <v>13</v>
    <v>7</v>
    <v>78</v>
    <v>7</v>
    <v>0</v>
    <v>Image of Selangor</v>
  </rv>
  <rv s="0">
    <v>536870912</v>
    <v>Petaling Jaya</v>
    <v>3f77978b-ae35-7b98-b372-f2a8c8162050</v>
    <v>en-US</v>
    <v>Map</v>
  </rv>
  <rv s="3">
    <v>https://www.bing.com/search?q=selangor&amp;form=skydnc</v>
    <v>Learn more on Bing</v>
  </rv>
  <rv s="1">
    <fb>5411324</fb>
    <v>9</v>
  </rv>
  <rv s="8">
    <v>#VALUE!</v>
    <v>80</v>
    <v>45</v>
    <v>Selangor</v>
    <v>5</v>
    <v>6</v>
    <v>Map</v>
    <v>7</v>
    <v>8</v>
    <v>en-US</v>
    <v>c58b8d2f-8526-6b7e-ae27-d302d98eb422</v>
    <v>536870912</v>
    <v>1</v>
    <v>MY-10</v>
    <v>150</v>
    <v>151</v>
    <v>3</v>
    <v>Selangor, also known by its Arabic honorific Darul Ehsan, or "Abode of Sincerity", is one of the 13 states of Malaysia. It is on the west coast of Peninsular Malaysia and is bordered by Perak to the north, Pahang to the east, Negeri Sembilan to ...</v>
    <v>152</v>
    <v>153</v>
    <v>154</v>
    <v>Selangor</v>
    <v>155</v>
    <v>Selangor</v>
    <v>mdp/vdpid/10215561</v>
  </rv>
  <rv s="1">
    <fb>12955</fb>
    <v>9</v>
  </rv>
  <rv s="0">
    <v>536870912</v>
    <v>Kuala Terengganu</v>
    <v>57738c15-6baf-961c-9194-ce6c45371217</v>
    <v>en-US</v>
    <v>Map</v>
  </rv>
  <rv s="2">
    <v>14</v>
    <v>7</v>
    <v>81</v>
    <v>7</v>
    <v>0</v>
    <v>Image of Terengganu</v>
  </rv>
  <rv s="3">
    <v>https://www.bing.com/search?q=terengganu&amp;form=skydnc</v>
    <v>Learn more on Bing</v>
  </rv>
  <rv s="1">
    <fb>1015776</fb>
    <v>9</v>
  </rv>
  <rv s="8">
    <v>#VALUE!</v>
    <v>83</v>
    <v>45</v>
    <v>Terengganu</v>
    <v>5</v>
    <v>6</v>
    <v>Map</v>
    <v>7</v>
    <v>8</v>
    <v>en-US</v>
    <v>4c426c92-33a4-e12c-382a-d84a8509dfa2</v>
    <v>536870912</v>
    <v>1</v>
    <v>MY-11</v>
    <v>157</v>
    <v>158</v>
    <v>3</v>
    <v>Terengganu, formerly spelled Trengganu or Tringganu, is a sultanate and federal state of Malaysia. The state is also known by its Arabic honorific, Dāru l-Īmān. The coastal city of Kuala Terengganu, which stands at the mouth of the broad ...</v>
    <v>159</v>
    <v>158</v>
    <v>160</v>
    <v>Terengganu</v>
    <v>161</v>
    <v>Terengganu</v>
    <v>mdp/vdpid/10215560</v>
  </rv>
  <rv s="1">
    <fb>91.64</fb>
    <v>9</v>
  </rv>
  <rv s="0">
    <v>536870912</v>
    <v>Victoria</v>
    <v>1d1509ea-7a88-33b2-41c3-f456cda8eb01</v>
    <v>en-US</v>
    <v>Map</v>
  </rv>
  <rv s="2">
    <v>15</v>
    <v>7</v>
    <v>84</v>
    <v>7</v>
    <v>0</v>
    <v>Image of Labuan</v>
  </rv>
  <rv s="3">
    <v>https://www.bing.com/search?q=labuan&amp;form=skydnc</v>
    <v>Learn more on Bing</v>
  </rv>
  <rv s="1">
    <fb>95100</fb>
    <v>9</v>
  </rv>
  <rv s="8">
    <v>#VALUE!</v>
    <v>86</v>
    <v>45</v>
    <v>Labuan</v>
    <v>5</v>
    <v>6</v>
    <v>Map</v>
    <v>7</v>
    <v>41</v>
    <v>en-US</v>
    <v>c205ca77-748f-befb-6130-2a7a0eb87dbc</v>
    <v>536870912</v>
    <v>1</v>
    <v>MY-15</v>
    <v>163</v>
    <v>164</v>
    <v>3</v>
    <v>Labuan, officially the Federal Territory of Labuan, is an island federal territory of Malaysia. Its territory includes Labuan Island and six smaller islands, off the coast of the state of Sabah in East Malaysia. Labuan's capital is Victoria and ...</v>
    <v>165</v>
    <v>164</v>
    <v>166</v>
    <v>Labuan</v>
    <v>167</v>
    <v>Labuan</v>
    <v>mdp/vdpid/10215556</v>
  </rv>
  <rv s="1">
    <fb>49</fb>
    <v>9</v>
  </rv>
  <rv s="2">
    <v>16</v>
    <v>7</v>
    <v>87</v>
    <v>7</v>
    <v>0</v>
    <v>Image of Putrajaya</v>
  </rv>
  <rv s="3">
    <v>https://www.bing.com/search?q=putrajaya&amp;form=skydnc</v>
    <v>Learn more on Bing</v>
  </rv>
  <rv s="1">
    <fb>67964</fb>
    <v>9</v>
  </rv>
  <rv s="11">
    <v>#VALUE!</v>
    <v>89</v>
    <v>90</v>
    <v>Putrajaya</v>
    <v>5</v>
    <v>6</v>
    <v>Map</v>
    <v>7</v>
    <v>8</v>
    <v>en-US</v>
    <v>703ccf1a-052c-03ee-0599-1ef25799d8dc</v>
    <v>536870912</v>
    <v>1</v>
    <v>MY-16</v>
    <v>169</v>
    <v>3</v>
    <v>Putrajaya, officially the Federal Territory of Putrajaya, is the administrative and judicial capital of Malaysia. The seat of the federal government of Malaysia was moved in 1999 from Kuala Lumpur to Putrajaya because of overcrowding and ...</v>
    <v>170</v>
    <v>171</v>
    <v>Putrajaya</v>
    <v>172</v>
    <v>Putrajaya</v>
    <v>mdp/vdpid/7886186426331561985</v>
  </rv>
</rvData>
</file>

<file path=xl/richData/rdrichvaluestructure.xml><?xml version="1.0" encoding="utf-8"?>
<rvStructures xmlns="http://schemas.microsoft.com/office/spreadsheetml/2017/richdata" count="12">
  <s t="_linkedentity2">
    <k n="%EntityServiceId" t="i"/>
    <k n="_DisplayString" t="s"/>
    <k n="%EntityId" t="s"/>
    <k n="%EntityCulture" t="s"/>
    <k n="_Icon" t="s"/>
  </s>
  <s t="_formattednumber">
    <k n="_Format" t="spb"/>
  </s>
  <s t="_webimage">
    <k n="WebImageIdentifier" t="i"/>
    <k n="_Provider" t="spb"/>
    <k n="Attribution" t="spb"/>
    <k n="CalcOrigin" t="i"/>
    <k n="ComputedImage" t="b"/>
    <k n="Text" t="s"/>
  </s>
  <s t="_hyperlink">
    <k n="Address" t="s"/>
    <k n="Text" t="s"/>
  </s>
  <s t="_array">
    <k n="array" t="a"/>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Image" t="r"/>
    <k n="Largest city" t="r"/>
    <k n="LearnMoreOnLink"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ountry/region" t="r"/>
    <k n="Description" t="s"/>
    <k n="Image" t="r"/>
    <k n="Leader(s)" t="r"/>
    <k n="LearnMoreOnLink" t="r"/>
    <k n="Name" t="s"/>
    <k n="Official language" t="r"/>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Image" t="r"/>
    <k n="Largest city" t="r"/>
    <k n="LearnMoreOnLink"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Image" t="r"/>
    <k n="Largest city" t="r"/>
    <k n="Leader(s)" t="r"/>
    <k n="LearnMoreOnLink"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Image" t="r"/>
    <k n="Largest city" t="r"/>
    <k n="Leader(s)" t="r"/>
    <k n="LearnMoreOnLink" t="r"/>
    <k n="Name" t="s"/>
    <k n="Official language" t="r"/>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ountry/region" t="r"/>
    <k n="Description" t="s"/>
    <k n="Image" t="r"/>
    <k n="LearnMoreOnLink" t="r"/>
    <k n="Name" t="s"/>
    <k n="Population" t="r"/>
    <k n="UniqueName" t="s"/>
    <k n="VDPID/VSID" t="s"/>
  </s>
</rvStructures>
</file>

<file path=xl/richData/rdsupportingpropertybag.xml><?xml version="1.0" encoding="utf-8"?>
<supportingPropertyBags xmlns="http://schemas.microsoft.com/office/spreadsheetml/2017/richdata2">
  <spbArrays count="7">
    <a count="25">
      <v t="s">%EntityServiceId</v>
      <v t="s">%IsRefreshable</v>
      <v t="s">%EntityCulture</v>
      <v t="s">%EntityId</v>
      <v t="s">_Icon</v>
      <v t="s">_Provider</v>
      <v t="s">_Attribution</v>
      <v t="s">_Display</v>
      <v t="s">Name</v>
      <v t="s">_Format</v>
      <v t="s">Capital/Major City</v>
      <v t="s">Country/region</v>
      <v t="s">_SubLabel</v>
      <v t="s">Population</v>
      <v t="s">Area</v>
      <v t="s">Abbreviation</v>
      <v t="s">Largest city</v>
      <v t="s">Time zone(s)</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Leader(s)</v>
      <v t="s">Country/region</v>
      <v t="s">_SubLabel</v>
      <v t="s">Population</v>
      <v t="s">Area</v>
      <v t="s">Abbreviation</v>
      <v t="s">Official language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Country/region</v>
      <v t="s">_SubLabel</v>
      <v t="s">Population</v>
      <v t="s">Area</v>
      <v t="s">Abbreviation</v>
      <v t="s">Largest city</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Country/region</v>
      <v t="s">_SubLabel</v>
      <v t="s">Population</v>
      <v t="s">Area</v>
      <v t="s">Abbreviation</v>
      <v t="s">_Flags</v>
      <v t="s">VDPID/VSID</v>
      <v t="s">UniqueName</v>
      <v t="s">_DisplayString</v>
      <v t="s">LearnMoreOnLink</v>
      <v t="s">Image</v>
      <v t="s">Description</v>
    </a>
  </spbArrays>
  <spbData count="91">
    <spb s="0">
      <v xml:space="preserve">Wikipedia	</v>
      <v xml:space="preserve">CC BY-SA 3.0	</v>
      <v xml:space="preserve">https://en.wikipedia.org/wiki/Johor	</v>
      <v xml:space="preserve">https://creativecommons.org/licenses/by-sa/3.0	</v>
    </spb>
    <spb s="0">
      <v xml:space="preserve">Wikipedia	</v>
      <v xml:space="preserve">CC-BY-SA	</v>
      <v xml:space="preserve">http://en.wikipedia.org/wiki/Johor	</v>
      <v xml:space="preserve">http://creativecommons.org/licenses/by-sa/3.0/	</v>
    </spb>
    <spb s="1">
      <v>0</v>
      <v>0</v>
      <v>0</v>
      <v>0</v>
      <v>0</v>
      <v>1</v>
      <v>0</v>
      <v>0</v>
      <v>0</v>
    </spb>
    <spb s="2">
      <v>0</v>
      <v>Name</v>
      <v>LearnMoreOnLink</v>
    </spb>
    <spb s="3">
      <v>0</v>
      <v>0</v>
      <v>0</v>
    </spb>
    <spb s="4">
      <v>4</v>
      <v>4</v>
      <v>4</v>
    </spb>
    <spb s="5">
      <v>1</v>
      <v>2</v>
    </spb>
    <spb s="6">
      <v>https://www.bing.com</v>
      <v>https://www.bing.com/th?id=Ga%5Cbing_yt.png&amp;w=100&amp;h=40&amp;c=0&amp;pid=0.1</v>
      <v>Powered by Bing</v>
    </spb>
    <spb s="7">
      <v>square km</v>
      <v>2010</v>
    </spb>
    <spb s="8">
      <v>3</v>
    </spb>
    <spb s="0">
      <v xml:space="preserve">data.worldbank.org	</v>
      <v xml:space="preserve">	</v>
      <v xml:space="preserve">http://data.worldbank.org/indicator/FP.CPI.TOTL	</v>
      <v xml:space="preserve">	</v>
    </spb>
    <spb s="0">
      <v xml:space="preserve">Wikipedia	Cia	travel.state.gov	</v>
      <v xml:space="preserve">CC-BY-SA			</v>
      <v xml:space="preserve">http://en.wikipedia.org/wiki/Malaysia	https://www.cia.gov/library/publications/the-world-factbook/geos/my.html?Transportation	https://travel.state.gov/content/travel/en/international-travel/International-Travel-Country-Information-Pages/Malaysia.html	</v>
      <v xml:space="preserve">http://creativecommons.org/licenses/by-sa/3.0/			</v>
    </spb>
    <spb s="0">
      <v xml:space="preserve">Wikipedia	</v>
      <v xml:space="preserve">CC BY-SA 3.0	</v>
      <v xml:space="preserve">https://en.wikipedia.org/wiki/Malaysia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http://en.wikipedia.org/wiki/Malaysia	</v>
      <v xml:space="preserve">http://creativecommons.org/licenses/by-sa/3.0/	</v>
    </spb>
    <spb s="0">
      <v xml:space="preserve">Cia	</v>
      <v xml:space="preserve">	</v>
      <v xml:space="preserve">https://www.cia.gov/library/publications/the-world-factbook/geos/my.html?Transportation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9">
      <v>10</v>
      <v>11</v>
      <v>12</v>
      <v>12</v>
      <v>13</v>
      <v>12</v>
      <v>12</v>
      <v>12</v>
      <v>14</v>
      <v>12</v>
      <v>12</v>
      <v>14</v>
      <v>12</v>
      <v>12</v>
      <v>15</v>
      <v>16</v>
      <v>11</v>
      <v>15</v>
      <v>17</v>
      <v>12</v>
      <v>15</v>
      <v>18</v>
      <v>19</v>
      <v>20</v>
      <v>15</v>
      <v>15</v>
      <v>12</v>
      <v>15</v>
      <v>21</v>
      <v>22</v>
      <v>23</v>
      <v>24</v>
      <v>15</v>
      <v>11</v>
      <v>15</v>
      <v>15</v>
      <v>15</v>
      <v>15</v>
      <v>15</v>
      <v>15</v>
      <v>15</v>
      <v>15</v>
      <v>15</v>
      <v>15</v>
      <v>25</v>
    </spb>
    <spb s="2">
      <v>1</v>
      <v>Name</v>
      <v>LearnMoreOnLink</v>
    </spb>
    <spb s="10">
      <v>2019</v>
      <v>2019</v>
      <v>square km</v>
      <v>per thousand (2018)</v>
      <v>2022</v>
      <v>2019</v>
      <v>2018</v>
      <v>per liter (2016)</v>
      <v>2019</v>
      <v>years (2018)</v>
      <v>2018</v>
      <v>per thousand (2018)</v>
      <v>2019</v>
      <v>2017</v>
      <v>2016</v>
      <v>2019</v>
      <v>2016</v>
      <v>2015</v>
      <v>kilotons per year (2016)</v>
      <v>deaths per 100,000 (2017)</v>
      <v>kWh (2014)</v>
      <v>2014</v>
      <v>2019</v>
      <v>2015</v>
      <v>2015</v>
      <v>2015</v>
      <v>2015</v>
      <v>2015</v>
      <v>2015</v>
      <v>2015</v>
      <v>2015</v>
      <v>2017</v>
      <v>2018</v>
      <v>2019</v>
    </spb>
    <spb s="8">
      <v>4</v>
    </spb>
    <spb s="8">
      <v>5</v>
    </spb>
    <spb s="8">
      <v>6</v>
    </spb>
    <spb s="8">
      <v>7</v>
    </spb>
    <spb s="8">
      <v>8</v>
    </spb>
    <spb s="8">
      <v>9</v>
    </spb>
    <spb s="8">
      <v>10</v>
    </spb>
    <spb s="8">
      <v>11</v>
    </spb>
    <spb s="0">
      <v xml:space="preserve">Wikipedia	</v>
      <v xml:space="preserve">CC BY-SA 3.0	</v>
      <v xml:space="preserve">https://en.wikipedia.org/wiki/Kuala_Lumpur	</v>
      <v xml:space="preserve">https://creativecommons.org/licenses/by-sa/3.0	</v>
    </spb>
    <spb s="0">
      <v xml:space="preserve">Wikipedia	</v>
      <v xml:space="preserve">CC-BY-SA	</v>
      <v xml:space="preserve">http://en.wikipedia.org/wiki/Kuala_Lumpur	</v>
      <v xml:space="preserve">http://creativecommons.org/licenses/by-sa/3.0/	</v>
    </spb>
    <spb s="11">
      <v>37</v>
      <v>37</v>
      <v>37</v>
      <v>37</v>
      <v>37</v>
      <v>38</v>
      <v>37</v>
    </spb>
    <spb s="2">
      <v>2</v>
      <v>Name</v>
      <v>LearnMoreOnLink</v>
    </spb>
    <spb s="7">
      <v>square km</v>
      <v>2020</v>
    </spb>
    <spb s="0">
      <v xml:space="preserve">Wikipedia	</v>
      <v xml:space="preserve">CC BY-SA 3.0	</v>
      <v xml:space="preserve">https://en.wikipedia.org/wiki/Kedah	</v>
      <v xml:space="preserve">https://creativecommons.org/licenses/by-sa/3.0	</v>
    </spb>
    <spb s="0">
      <v xml:space="preserve">Wikipedia	</v>
      <v xml:space="preserve">CC-BY-SA	</v>
      <v xml:space="preserve">http://en.wikipedia.org/wiki/Kedah	</v>
      <v xml:space="preserve">http://creativecommons.org/licenses/by-sa/3.0/	</v>
    </spb>
    <spb s="1">
      <v>42</v>
      <v>42</v>
      <v>42</v>
      <v>42</v>
      <v>42</v>
      <v>43</v>
      <v>42</v>
      <v>42</v>
      <v>42</v>
    </spb>
    <spb s="2">
      <v>3</v>
      <v>Name</v>
      <v>LearnMoreOnLink</v>
    </spb>
    <spb s="0">
      <v xml:space="preserve">Wikipedia	</v>
      <v xml:space="preserve">CC BY-SA 3.0	</v>
      <v xml:space="preserve">https://en.wikipedia.org/wiki/Kelantan	</v>
      <v xml:space="preserve">https://creativecommons.org/licenses/by-sa/3.0	</v>
    </spb>
    <spb s="0">
      <v xml:space="preserve">Wikipedia	</v>
      <v xml:space="preserve">CC-BY-SA	</v>
      <v xml:space="preserve">http://en.wikipedia.org/wiki/Kelantan	</v>
      <v xml:space="preserve">http://creativecommons.org/licenses/by-sa/3.0/	</v>
    </spb>
    <spb s="1">
      <v>46</v>
      <v>46</v>
      <v>46</v>
      <v>46</v>
      <v>46</v>
      <v>47</v>
      <v>46</v>
      <v>46</v>
      <v>46</v>
    </spb>
    <spb s="2">
      <v>4</v>
      <v>Name</v>
      <v>LearnMoreOnLink</v>
    </spb>
    <spb s="0">
      <v xml:space="preserve">Wikipedia	</v>
      <v xml:space="preserve">CC BY-SA 3.0	</v>
      <v xml:space="preserve">https://en.wikipedia.org/wiki/Malacca	</v>
      <v xml:space="preserve">https://creativecommons.org/licenses/by-sa/3.0	</v>
    </spb>
    <spb s="0">
      <v xml:space="preserve">Wikipedia	</v>
      <v xml:space="preserve">CC-BY-SA	</v>
      <v xml:space="preserve">http://en.wikipedia.org/wiki/Malacca	</v>
      <v xml:space="preserve">http://creativecommons.org/licenses/by-sa/3.0/	</v>
    </spb>
    <spb s="1">
      <v>50</v>
      <v>50</v>
      <v>50</v>
      <v>50</v>
      <v>50</v>
      <v>51</v>
      <v>50</v>
      <v>50</v>
      <v>50</v>
    </spb>
    <spb s="0">
      <v xml:space="preserve">Wikipedia	</v>
      <v xml:space="preserve">CC BY-SA 3.0	</v>
      <v xml:space="preserve">https://en.wikipedia.org/wiki/Negeri_Sembilan	</v>
      <v xml:space="preserve">https://creativecommons.org/licenses/by-sa/3.0	</v>
    </spb>
    <spb s="0">
      <v xml:space="preserve">Wikipedia	</v>
      <v xml:space="preserve">CC-BY-SA	</v>
      <v xml:space="preserve">http://en.wikipedia.org/wiki/Negeri_Sembilan	</v>
      <v xml:space="preserve">http://creativecommons.org/licenses/by-sa/3.0/	</v>
    </spb>
    <spb s="1">
      <v>53</v>
      <v>53</v>
      <v>53</v>
      <v>53</v>
      <v>53</v>
      <v>54</v>
      <v>53</v>
      <v>53</v>
      <v>53</v>
    </spb>
    <spb s="0">
      <v xml:space="preserve">Wikipedia	</v>
      <v xml:space="preserve">CC BY-SA 3.0	</v>
      <v xml:space="preserve">https://en.wikipedia.org/wiki/Pahang	</v>
      <v xml:space="preserve">https://creativecommons.org/licenses/by-sa/3.0	</v>
    </spb>
    <spb s="0">
      <v xml:space="preserve">Wikipedia	</v>
      <v xml:space="preserve">CC-BY-SA	</v>
      <v xml:space="preserve">http://en.wikipedia.org/wiki/Pahang	</v>
      <v xml:space="preserve">http://creativecommons.org/licenses/by-sa/3.0/	</v>
    </spb>
    <spb s="1">
      <v>56</v>
      <v>56</v>
      <v>57</v>
      <v>56</v>
      <v>56</v>
      <v>57</v>
      <v>56</v>
      <v>56</v>
      <v>56</v>
    </spb>
    <spb s="7">
      <v>square km</v>
      <v>2018</v>
    </spb>
    <spb s="0">
      <v xml:space="preserve">Wikipedia	</v>
      <v xml:space="preserve">CC BY-SA 3.0	</v>
      <v xml:space="preserve">https://en.wikipedia.org/wiki/Perak	</v>
      <v xml:space="preserve">https://creativecommons.org/licenses/by-sa/3.0	</v>
    </spb>
    <spb s="0">
      <v xml:space="preserve">Wikipedia	</v>
      <v xml:space="preserve">CC-BY-SA	</v>
      <v xml:space="preserve">http://en.wikipedia.org/wiki/Perak	</v>
      <v xml:space="preserve">http://creativecommons.org/licenses/by-sa/3.0/	</v>
    </spb>
    <spb s="1">
      <v>60</v>
      <v>60</v>
      <v>61</v>
      <v>60</v>
      <v>60</v>
      <v>61</v>
      <v>60</v>
      <v>60</v>
      <v>60</v>
    </spb>
    <spb s="0">
      <v xml:space="preserve">Wikipedia	</v>
      <v xml:space="preserve">CC BY-SA 3.0	</v>
      <v xml:space="preserve">https://en.wikipedia.org/wiki/Perlis	</v>
      <v xml:space="preserve">https://creativecommons.org/licenses/by-sa/3.0	</v>
    </spb>
    <spb s="0">
      <v xml:space="preserve">Wikipedia	</v>
      <v xml:space="preserve">CC-BY-SA	</v>
      <v xml:space="preserve">http://en.wikipedia.org/wiki/Perlis	</v>
      <v xml:space="preserve">http://creativecommons.org/licenses/by-sa/3.0/	</v>
    </spb>
    <spb s="1">
      <v>63</v>
      <v>63</v>
      <v>63</v>
      <v>63</v>
      <v>63</v>
      <v>64</v>
      <v>63</v>
      <v>63</v>
      <v>63</v>
    </spb>
    <spb s="7">
      <v>square km</v>
      <v>2017</v>
    </spb>
    <spb s="0">
      <v xml:space="preserve">Wikipedia	</v>
      <v xml:space="preserve">CC BY-SA 3.0	</v>
      <v xml:space="preserve">https://en.wikipedia.org/wiki/Penang	</v>
      <v xml:space="preserve">https://creativecommons.org/licenses/by-sa/3.0	</v>
    </spb>
    <spb s="0">
      <v xml:space="preserve">Wikipedia	</v>
      <v xml:space="preserve">CC-BY-SA	</v>
      <v xml:space="preserve">http://en.wikipedia.org/wiki/Penang	</v>
      <v xml:space="preserve">http://creativecommons.org/licenses/by-sa/3.0/	</v>
    </spb>
    <spb s="1">
      <v>67</v>
      <v>67</v>
      <v>67</v>
      <v>67</v>
      <v>67</v>
      <v>68</v>
      <v>67</v>
      <v>67</v>
      <v>67</v>
    </spb>
    <spb s="0">
      <v xml:space="preserve">Wikipedia	</v>
      <v xml:space="preserve">CC BY-SA 3.0	</v>
      <v xml:space="preserve">https://en.wikipedia.org/wiki/Sabah	</v>
      <v xml:space="preserve">https://creativecommons.org/licenses/by-sa/3.0	</v>
    </spb>
    <spb s="0">
      <v xml:space="preserve">Wikipedia	</v>
      <v xml:space="preserve">CC-BY-SA	</v>
      <v xml:space="preserve">http://en.wikipedia.org/wiki/Sabah	</v>
      <v xml:space="preserve">http://creativecommons.org/licenses/by-sa/3.0/	</v>
    </spb>
    <spb s="1">
      <v>70</v>
      <v>70</v>
      <v>70</v>
      <v>70</v>
      <v>70</v>
      <v>71</v>
      <v>70</v>
      <v>70</v>
      <v>70</v>
    </spb>
    <spb s="2">
      <v>5</v>
      <v>Name</v>
      <v>LearnMoreOnLink</v>
    </spb>
    <spb s="7">
      <v>square km</v>
      <v>2021</v>
    </spb>
    <spb s="0">
      <v xml:space="preserve">Wikipedia	</v>
      <v xml:space="preserve">CC BY-SA 3.0	</v>
      <v xml:space="preserve">https://en.wikipedia.org/wiki/Sarawak	</v>
      <v xml:space="preserve">https://creativecommons.org/licenses/by-sa/3.0	</v>
    </spb>
    <spb s="0">
      <v xml:space="preserve">Wikipedia	</v>
      <v xml:space="preserve">CC-BY-SA	</v>
      <v xml:space="preserve">http://en.wikipedia.org/wiki/Sarawak	</v>
      <v xml:space="preserve">http://creativecommons.org/licenses/by-sa/3.0/	</v>
    </spb>
    <spb s="1">
      <v>75</v>
      <v>75</v>
      <v>75</v>
      <v>75</v>
      <v>75</v>
      <v>76</v>
      <v>75</v>
      <v>75</v>
      <v>75</v>
    </spb>
    <spb s="0">
      <v xml:space="preserve">Wikipedia	</v>
      <v xml:space="preserve">CC BY-SA 3.0	</v>
      <v xml:space="preserve">https://en.wikipedia.org/wiki/Selangor	</v>
      <v xml:space="preserve">https://creativecommons.org/licenses/by-sa/3.0	</v>
    </spb>
    <spb s="0">
      <v xml:space="preserve">Wikipedia	</v>
      <v xml:space="preserve">CC-BY-SA	</v>
      <v xml:space="preserve">http://en.wikipedia.org/wiki/Selangor	</v>
      <v xml:space="preserve">http://creativecommons.org/licenses/by-sa/3.0/	</v>
    </spb>
    <spb s="1">
      <v>78</v>
      <v>78</v>
      <v>78</v>
      <v>78</v>
      <v>78</v>
      <v>79</v>
      <v>78</v>
      <v>78</v>
      <v>78</v>
    </spb>
    <spb s="0">
      <v xml:space="preserve">Wikipedia	</v>
      <v xml:space="preserve">CC BY-SA 3.0	</v>
      <v xml:space="preserve">https://en.wikipedia.org/wiki/Terengganu	</v>
      <v xml:space="preserve">https://creativecommons.org/licenses/by-sa/3.0	</v>
    </spb>
    <spb s="0">
      <v xml:space="preserve">Wikipedia	</v>
      <v xml:space="preserve">CC-BY-SA	</v>
      <v xml:space="preserve">http://en.wikipedia.org/wiki/Terengganu	</v>
      <v xml:space="preserve">http://creativecommons.org/licenses/by-sa/3.0/	</v>
    </spb>
    <spb s="1">
      <v>81</v>
      <v>81</v>
      <v>81</v>
      <v>81</v>
      <v>81</v>
      <v>82</v>
      <v>81</v>
      <v>81</v>
      <v>81</v>
    </spb>
    <spb s="0">
      <v xml:space="preserve">Wikipedia	</v>
      <v xml:space="preserve">CC BY-SA 3.0	</v>
      <v xml:space="preserve">https://en.wikipedia.org/wiki/Labuan	</v>
      <v xml:space="preserve">https://creativecommons.org/licenses/by-sa/3.0	</v>
    </spb>
    <spb s="0">
      <v xml:space="preserve">Wikipedia	</v>
      <v xml:space="preserve">CC-BY-SA	</v>
      <v xml:space="preserve">http://en.wikipedia.org/wiki/Labuan	</v>
      <v xml:space="preserve">http://creativecommons.org/licenses/by-sa/3.0/	</v>
    </spb>
    <spb s="1">
      <v>84</v>
      <v>84</v>
      <v>84</v>
      <v>84</v>
      <v>84</v>
      <v>85</v>
      <v>84</v>
      <v>84</v>
      <v>84</v>
    </spb>
    <spb s="0">
      <v xml:space="preserve">Wikipedia	</v>
      <v xml:space="preserve">CC BY-SA 3.0	</v>
      <v xml:space="preserve">https://en.wikipedia.org/wiki/Putrajaya	</v>
      <v xml:space="preserve">https://creativecommons.org/licenses/by-sa/3.0	</v>
    </spb>
    <spb s="0">
      <v xml:space="preserve">Wikipedia	</v>
      <v xml:space="preserve">CC-BY-SA	</v>
      <v xml:space="preserve">http://en.wikipedia.org/wiki/Putrajaya	</v>
      <v xml:space="preserve">http://creativecommons.org/licenses/by-sa/3.0/	</v>
    </spb>
    <spb s="11">
      <v>87</v>
      <v>87</v>
      <v>87</v>
      <v>87</v>
      <v>87</v>
      <v>88</v>
      <v>87</v>
    </spb>
    <spb s="2">
      <v>6</v>
      <v>Name</v>
      <v>LearnMoreOnLink</v>
    </spb>
  </spbData>
</supportingPropertyBags>
</file>

<file path=xl/richData/rdsupportingpropertybagstructure.xml><?xml version="1.0" encoding="utf-8"?>
<spbStructures xmlns="http://schemas.microsoft.com/office/spreadsheetml/2017/richdata2" count="12">
  <s>
    <k n="SourceText" t="s"/>
    <k n="LicenseText" t="s"/>
    <k n="SourceAddress" t="s"/>
    <k n="LicenseAddress" t="s"/>
  </s>
  <s>
    <k n="Area" t="spb"/>
    <k n="Name" t="spb"/>
    <k n="Population" t="spb"/>
    <k n="UniqueName" t="spb"/>
    <k n="Description" t="spb"/>
    <k n="Abbreviation" t="spb"/>
    <k n="Largest city" t="spb"/>
    <k n="Country/region" t="spb"/>
    <k n="Capital/Major City"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Abbreviation" t="spb"/>
    <k n="Country/region"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ichProperties>
  <richStyles>
    <rSty>
      <rpv i="0">1</rpv>
    </rSty>
    <rSty>
      <rpv i="1">1</rpv>
    </rSty>
    <rSty dxfid="0">
      <rpv i="2">#,##0</rpv>
    </rSty>
    <rSty dxfid="3">
      <rpv i="2">0.0%</rpv>
    </rSty>
    <rSty dxfid="2">
      <rpv i="2">0.00</rpv>
    </rSty>
    <rSty dxfid="5">
      <rpv i="2">0</rpv>
    </rSty>
    <rSty dxfid="4">
      <rpv i="2">#,##0.00</rpv>
    </rSty>
    <rSty dxfid="1">
      <rpv i="2">0.0</rpv>
    </rSty>
    <rSty dxfid="1">
      <rpv i="2">_([$$-en-US]* #,##0.00_);_([$$-en-US]* (#,##0.00);_([$$-en-US]* "-"??_);_(@_)</rpv>
    </rSty>
    <rSty dxfid="1">
      <rpv i="2">_([$$-en-US]* #,##0_);_([$$-en-US]* (#,##0);_([$$-en-US]* "-"_);_(@_)</rpv>
    </rSty>
    <rSty dxfid="3"/>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9A3FE815-D5B6-A449-B822-DFE97668B665}" sourceName="Year">
  <pivotTables>
    <pivotTable tabId="8" name="PivotTable6"/>
  </pivotTables>
  <data>
    <tabular pivotCacheId="1430202306">
      <items count="9">
        <i x="0"/>
        <i x="1"/>
        <i x="2"/>
        <i x="3"/>
        <i x="4"/>
        <i x="5"/>
        <i x="6"/>
        <i x="7"/>
        <i x="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574C0850-D08B-5A4F-AAF6-BDD5E2F5892F}" sourceName="Year">
  <pivotTables>
    <pivotTable tabId="8" name="PivotTable11"/>
  </pivotTables>
  <data>
    <tabular pivotCacheId="1602218283">
      <items count="9">
        <i x="0"/>
        <i x="1"/>
        <i x="2" s="1"/>
        <i x="3"/>
        <i x="4"/>
        <i x="5"/>
        <i x="6"/>
        <i x="7"/>
        <i x="8"/>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2" xr10:uid="{623404F0-A26A-E04B-BEBC-0377E619F6A1}" sourceName="Year">
  <pivotTables>
    <pivotTable tabId="8" name="PivotTable1"/>
  </pivotTables>
  <data>
    <tabular pivotCacheId="1580471280">
      <items count="8">
        <i x="0" s="1"/>
        <i x="1" s="1"/>
        <i x="2" s="1"/>
        <i x="3" s="1"/>
        <i x="4" s="1"/>
        <i x="5" s="1"/>
        <i x="6" s="1"/>
        <i x="7"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0544E83D-BCE9-F147-B445-4E017AE2D540}" sourceName="State">
  <pivotTables>
    <pivotTable tabId="8" name="PivotTable1"/>
  </pivotTables>
  <data>
    <tabular pivotCacheId="1580471280">
      <items count="18">
        <i x="0" s="1"/>
        <i x="1" s="1"/>
        <i x="2" s="1"/>
        <i x="3" s="1"/>
        <i x="4" s="1"/>
        <i x="5" s="1"/>
        <i x="6" s="1"/>
        <i x="17" s="1"/>
        <i x="7" s="1"/>
        <i x="8" s="1"/>
        <i x="9" s="1"/>
        <i x="10" s="1"/>
        <i x="11" s="1"/>
        <i x="12" s="1"/>
        <i x="13" s="1"/>
        <i x="14" s="1"/>
        <i x="15" s="1"/>
        <i x="16"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F877AF7A-B1C4-914A-B710-FA251BC03442}" sourceName="Type">
  <pivotTables>
    <pivotTable tabId="8" name="PivotTable1"/>
  </pivotTables>
  <data>
    <tabular pivotCacheId="1580471280">
      <items count="2">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3" xr10:uid="{5583DD5D-76F5-124E-9F24-885431BF9733}" sourceName="Year">
  <pivotTables>
    <pivotTable tabId="8" name="PivotTable3"/>
  </pivotTables>
  <data>
    <tabular pivotCacheId="650785163">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D8FE50B7-9EC7-FC44-B59F-BCF756FC5852}" cache="Slicer_Year1" caption="Year"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6013394F-2BFD-5F44-9F67-5EEC5C8F0FC6}" cache="Slicer_Year" caption="Year" rowHeight="251883"/>
  <slicer name="Year 3" xr10:uid="{5DC87C3B-8A9F-5449-8D08-E4A3B4834C52}" cache="Slicer_Year2" caption="Year" rowHeight="251883"/>
  <slicer name="State" xr10:uid="{E70B3CEC-0A80-CE42-BAE5-15425F4BEA5D}" cache="Slicer_State" caption="State" rowHeight="251883"/>
  <slicer name="Type" xr10:uid="{0FA6629E-46A6-5A41-A2E1-30DFA388742C}" cache="Slicer_Type" caption="Type" rowHeight="251883"/>
  <slicer name="Year 2" xr10:uid="{5C526F61-2EE8-7D42-87AD-3E6C781B0A38}" cache="Slicer_Year3" caption="Year"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3AC36A-A69C-EC4A-94BA-936E17E76237}" name="Table2" displayName="Table2" ref="A1:D145" totalsRowShown="0">
  <autoFilter ref="A1:D145" xr:uid="{763AC36A-A69C-EC4A-94BA-936E17E76237}"/>
  <tableColumns count="4">
    <tableColumn id="1" xr3:uid="{8F92D418-196A-CB44-8753-A7A2CDD61AFC}" name="Year"/>
    <tableColumn id="2" xr3:uid="{D4D7EE1C-8B91-AC4C-9B1F-E44E273F7836}" name="State"/>
    <tableColumn id="3" xr3:uid="{1880CFF1-D55D-B146-A220-A1E20E45175D}" name="Total"/>
    <tableColumn id="4" xr3:uid="{A03D4E52-490E-6B40-882A-36BB77A19EF9}" name="Typ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B9BD413-9140-DC43-BC67-0C4C1013DA89}" name="Table4" displayName="Table4" ref="A1:L41" totalsRowCount="1" headerRowDxfId="25" tableBorderDxfId="24" headerRowCellStyle="Normal_18.Jadual A3.20,1.8,2.5">
  <autoFilter ref="A1:L40" xr:uid="{0B9BD413-9140-DC43-BC67-0C4C1013DA89}"/>
  <tableColumns count="12">
    <tableColumn id="1" xr3:uid="{12746129-3EB4-8941-8618-1150569D8727}" name="Tahun        " dataDxfId="23" totalsRowDxfId="22"/>
    <tableColumn id="2" xr3:uid="{907BD039-98F5-4947-A005-B3E4F6F5D8A0}" name="Jumlah2                     " dataDxfId="21" totalsRowDxfId="20" dataCellStyle="Comma" totalsRowCellStyle="Comma"/>
    <tableColumn id="3" xr3:uid="{1C5AB328-BA7D-254A-82AE-C6B0A49A3A52}" name="UPSR/UPSRA atau yang  setaraf                                       " dataDxfId="19" totalsRowDxfId="18" dataCellStyle="Comma" totalsRowCellStyle="Comma"/>
    <tableColumn id="4" xr3:uid="{49452946-09D3-E24D-A5E3-445B52918BD5}" name="PT3/PMR/SRP/_x000a_LCE/SRA atau yang setaraf                                             " dataDxfId="17" totalsRowDxfId="16" dataCellStyle="Comma" totalsRowCellStyle="Comma"/>
    <tableColumn id="5" xr3:uid="{8FC1FDD6-DF6B-0A40-971D-640892BF2DF5}" name="SPM atau yang setaraf                                    " dataDxfId="15" totalsRowDxfId="14"/>
    <tableColumn id="6" xr3:uid="{90B1D2DB-F05F-8F4F-97D6-2C5500F59E97}" name="STPM atau yang setaraf                                     " dataDxfId="13" totalsRowDxfId="12"/>
    <tableColumn id="7" xr3:uid="{75EDDDF7-314F-BD4E-84E1-E29796C44122}" name="Sijil3             " dataDxfId="11" totalsRowDxfId="10"/>
    <tableColumn id="8" xr3:uid="{E4B465C9-6334-CF4F-9758-78E86663322C}" name="Diploma" dataDxfId="9" totalsRowDxfId="8"/>
    <tableColumn id="9" xr3:uid="{EB07BD5E-897C-6446-A938-AF9B2EB1FE43}" name="Ijazah " dataDxfId="7" totalsRowDxfId="6"/>
    <tableColumn id="10" xr3:uid="{7FE37739-A9B9-4D44-BC1F-1D38361C476C}" name="Sijil agama4               " dataDxfId="5" totalsRowDxfId="4"/>
    <tableColumn id="11" xr3:uid="{EEDF25CE-7E68-A743-87D6-00B4E1AA85AE}" name="Tiada sijil                              " dataDxfId="3" totalsRowDxfId="2"/>
    <tableColumn id="12" xr3:uid="{47BDF17E-8193-334E-96B6-E4451F32B74E}" name="Tidak berkenaan               " dataDxfId="1" totalsRow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8.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95032-3DB1-694D-B47F-68356833C6C7}">
  <dimension ref="A1:K23"/>
  <sheetViews>
    <sheetView workbookViewId="0">
      <selection activeCell="B13" sqref="B13"/>
    </sheetView>
  </sheetViews>
  <sheetFormatPr baseColWidth="10" defaultRowHeight="16"/>
  <cols>
    <col min="1" max="1" width="67.1640625" bestFit="1" customWidth="1"/>
    <col min="2" max="2" width="9.83203125" bestFit="1" customWidth="1"/>
    <col min="3" max="3" width="12.5" bestFit="1" customWidth="1"/>
    <col min="4" max="4" width="33.33203125" bestFit="1" customWidth="1"/>
    <col min="5" max="5" width="22.1640625" bestFit="1" customWidth="1"/>
    <col min="6" max="6" width="23.5" bestFit="1" customWidth="1"/>
    <col min="7" max="7" width="49.6640625" bestFit="1" customWidth="1"/>
    <col min="8" max="8" width="28.1640625" bestFit="1" customWidth="1"/>
    <col min="9" max="9" width="37" bestFit="1" customWidth="1"/>
    <col min="10" max="10" width="21.83203125" bestFit="1" customWidth="1"/>
    <col min="11" max="11" width="5.83203125" bestFit="1" customWidth="1"/>
  </cols>
  <sheetData>
    <row r="1" spans="1:11">
      <c r="A1" s="1" t="s">
        <v>0</v>
      </c>
    </row>
    <row r="2" spans="1:11">
      <c r="A2" s="2" t="s">
        <v>32</v>
      </c>
      <c r="B2" s="2" t="s">
        <v>2</v>
      </c>
      <c r="C2" s="2" t="s">
        <v>3</v>
      </c>
      <c r="D2" s="2" t="s">
        <v>4</v>
      </c>
      <c r="E2" s="2" t="s">
        <v>5</v>
      </c>
      <c r="F2" s="2" t="s">
        <v>6</v>
      </c>
      <c r="G2" s="2" t="s">
        <v>7</v>
      </c>
      <c r="H2" s="2" t="s">
        <v>8</v>
      </c>
      <c r="I2" s="2" t="s">
        <v>9</v>
      </c>
      <c r="J2" s="2" t="s">
        <v>10</v>
      </c>
      <c r="K2" s="2" t="s">
        <v>11</v>
      </c>
    </row>
    <row r="3" spans="1:11">
      <c r="A3" t="s">
        <v>12</v>
      </c>
      <c r="B3">
        <v>620</v>
      </c>
      <c r="C3">
        <v>450</v>
      </c>
      <c r="D3">
        <v>250</v>
      </c>
      <c r="E3">
        <v>178</v>
      </c>
      <c r="F3">
        <v>203</v>
      </c>
      <c r="G3">
        <v>203</v>
      </c>
      <c r="H3">
        <v>150</v>
      </c>
      <c r="I3">
        <v>177</v>
      </c>
      <c r="J3">
        <v>84</v>
      </c>
      <c r="K3">
        <v>220</v>
      </c>
    </row>
    <row r="4" spans="1:11">
      <c r="A4" t="s">
        <v>13</v>
      </c>
      <c r="B4">
        <v>500</v>
      </c>
      <c r="C4">
        <v>306</v>
      </c>
      <c r="D4">
        <v>327</v>
      </c>
      <c r="E4">
        <v>200</v>
      </c>
      <c r="F4">
        <v>230</v>
      </c>
      <c r="G4">
        <v>133</v>
      </c>
      <c r="H4">
        <v>179</v>
      </c>
      <c r="I4">
        <v>220</v>
      </c>
      <c r="J4">
        <v>107</v>
      </c>
      <c r="K4">
        <v>250</v>
      </c>
    </row>
    <row r="5" spans="1:11">
      <c r="A5" t="s">
        <v>14</v>
      </c>
      <c r="B5">
        <v>607</v>
      </c>
      <c r="C5">
        <v>266</v>
      </c>
      <c r="D5">
        <v>200</v>
      </c>
      <c r="E5">
        <v>151</v>
      </c>
      <c r="F5">
        <v>347</v>
      </c>
      <c r="G5">
        <v>150</v>
      </c>
      <c r="H5">
        <v>185</v>
      </c>
      <c r="I5">
        <v>166</v>
      </c>
      <c r="J5">
        <v>133</v>
      </c>
      <c r="K5">
        <v>237</v>
      </c>
    </row>
    <row r="6" spans="1:11">
      <c r="A6" t="s">
        <v>15</v>
      </c>
      <c r="B6">
        <v>800</v>
      </c>
      <c r="C6">
        <v>94</v>
      </c>
      <c r="D6">
        <v>100</v>
      </c>
      <c r="E6">
        <v>150</v>
      </c>
      <c r="F6">
        <v>40</v>
      </c>
      <c r="G6" t="s">
        <v>1</v>
      </c>
      <c r="H6">
        <v>248</v>
      </c>
      <c r="I6">
        <v>119</v>
      </c>
      <c r="J6">
        <v>22</v>
      </c>
      <c r="K6">
        <v>187</v>
      </c>
    </row>
    <row r="7" spans="1:11">
      <c r="A7" t="s">
        <v>16</v>
      </c>
      <c r="B7">
        <v>500</v>
      </c>
      <c r="C7">
        <v>233</v>
      </c>
      <c r="D7">
        <v>190</v>
      </c>
      <c r="E7">
        <v>100</v>
      </c>
      <c r="F7">
        <v>524</v>
      </c>
      <c r="G7" t="s">
        <v>1</v>
      </c>
      <c r="H7">
        <v>100</v>
      </c>
      <c r="I7">
        <v>200</v>
      </c>
      <c r="J7">
        <v>85</v>
      </c>
      <c r="K7">
        <v>217</v>
      </c>
    </row>
    <row r="8" spans="1:11">
      <c r="A8" t="s">
        <v>17</v>
      </c>
      <c r="B8">
        <v>925</v>
      </c>
      <c r="C8">
        <v>433</v>
      </c>
      <c r="D8">
        <v>400</v>
      </c>
      <c r="E8">
        <v>250</v>
      </c>
      <c r="F8">
        <v>300</v>
      </c>
      <c r="G8">
        <v>132</v>
      </c>
      <c r="H8">
        <v>273</v>
      </c>
      <c r="I8">
        <v>270</v>
      </c>
      <c r="J8">
        <v>200</v>
      </c>
      <c r="K8">
        <v>383</v>
      </c>
    </row>
    <row r="9" spans="1:11">
      <c r="A9" t="s">
        <v>18</v>
      </c>
      <c r="B9">
        <v>546</v>
      </c>
      <c r="C9">
        <v>286</v>
      </c>
      <c r="D9">
        <v>219</v>
      </c>
      <c r="E9">
        <v>200</v>
      </c>
      <c r="F9">
        <v>220</v>
      </c>
      <c r="G9">
        <v>17</v>
      </c>
      <c r="H9">
        <v>205</v>
      </c>
      <c r="I9">
        <v>176</v>
      </c>
      <c r="J9">
        <v>150</v>
      </c>
      <c r="K9">
        <v>260</v>
      </c>
    </row>
    <row r="10" spans="1:11">
      <c r="A10" t="s">
        <v>19</v>
      </c>
      <c r="B10">
        <v>700</v>
      </c>
      <c r="C10">
        <v>310</v>
      </c>
      <c r="D10">
        <v>300</v>
      </c>
      <c r="E10">
        <v>238</v>
      </c>
      <c r="F10">
        <v>388</v>
      </c>
      <c r="H10">
        <v>290</v>
      </c>
      <c r="I10">
        <v>350</v>
      </c>
      <c r="J10">
        <v>200</v>
      </c>
      <c r="K10">
        <v>338</v>
      </c>
    </row>
    <row r="11" spans="1:11">
      <c r="A11" t="s">
        <v>20</v>
      </c>
      <c r="B11">
        <v>380</v>
      </c>
      <c r="C11">
        <v>396</v>
      </c>
      <c r="D11">
        <v>127</v>
      </c>
      <c r="E11">
        <v>200</v>
      </c>
      <c r="F11">
        <v>168</v>
      </c>
      <c r="H11">
        <v>171</v>
      </c>
      <c r="I11">
        <v>300</v>
      </c>
      <c r="J11">
        <v>200</v>
      </c>
      <c r="K11">
        <v>250</v>
      </c>
    </row>
    <row r="12" spans="1:11">
      <c r="A12" t="s">
        <v>21</v>
      </c>
      <c r="B12">
        <v>800</v>
      </c>
      <c r="C12">
        <v>300</v>
      </c>
      <c r="D12">
        <v>279</v>
      </c>
      <c r="E12">
        <v>200</v>
      </c>
      <c r="F12">
        <v>300</v>
      </c>
      <c r="H12">
        <v>300</v>
      </c>
      <c r="I12">
        <v>116</v>
      </c>
      <c r="J12">
        <v>257</v>
      </c>
      <c r="K12">
        <v>388</v>
      </c>
    </row>
    <row r="13" spans="1:11">
      <c r="A13" t="s">
        <v>22</v>
      </c>
      <c r="B13">
        <v>1.17</v>
      </c>
      <c r="C13">
        <v>400</v>
      </c>
      <c r="D13">
        <v>179</v>
      </c>
      <c r="E13">
        <v>300</v>
      </c>
      <c r="F13">
        <v>205</v>
      </c>
      <c r="G13">
        <v>300</v>
      </c>
      <c r="H13">
        <v>300</v>
      </c>
      <c r="I13">
        <v>300</v>
      </c>
      <c r="J13">
        <v>300</v>
      </c>
      <c r="K13">
        <v>400</v>
      </c>
    </row>
    <row r="14" spans="1:11">
      <c r="A14" t="s">
        <v>23</v>
      </c>
      <c r="B14">
        <v>701</v>
      </c>
      <c r="C14">
        <v>491</v>
      </c>
      <c r="D14">
        <v>300</v>
      </c>
      <c r="E14">
        <v>200</v>
      </c>
      <c r="F14">
        <v>234</v>
      </c>
      <c r="G14">
        <v>497</v>
      </c>
      <c r="H14">
        <v>300</v>
      </c>
      <c r="I14">
        <v>211</v>
      </c>
      <c r="J14">
        <v>200</v>
      </c>
      <c r="K14">
        <v>340</v>
      </c>
    </row>
    <row r="15" spans="1:11">
      <c r="A15" t="s">
        <v>24</v>
      </c>
      <c r="B15">
        <v>700</v>
      </c>
      <c r="C15">
        <v>375</v>
      </c>
      <c r="D15">
        <v>316</v>
      </c>
      <c r="E15">
        <v>240</v>
      </c>
      <c r="F15">
        <v>620</v>
      </c>
      <c r="G15">
        <v>180</v>
      </c>
      <c r="H15">
        <v>200</v>
      </c>
      <c r="I15">
        <v>200</v>
      </c>
      <c r="J15">
        <v>279</v>
      </c>
      <c r="K15">
        <v>350</v>
      </c>
    </row>
    <row r="16" spans="1:11">
      <c r="A16" t="s">
        <v>25</v>
      </c>
      <c r="B16">
        <v>600</v>
      </c>
      <c r="C16">
        <v>334</v>
      </c>
      <c r="D16">
        <v>290</v>
      </c>
      <c r="E16">
        <v>250</v>
      </c>
      <c r="F16">
        <v>350</v>
      </c>
      <c r="H16">
        <v>250</v>
      </c>
      <c r="I16">
        <v>253</v>
      </c>
      <c r="J16">
        <v>101</v>
      </c>
      <c r="K16">
        <v>320</v>
      </c>
    </row>
    <row r="17" spans="1:11">
      <c r="A17" t="s">
        <v>26</v>
      </c>
      <c r="B17">
        <v>768</v>
      </c>
      <c r="C17">
        <v>817</v>
      </c>
      <c r="D17">
        <v>200</v>
      </c>
      <c r="E17">
        <v>175</v>
      </c>
      <c r="F17">
        <v>378</v>
      </c>
      <c r="H17">
        <v>225</v>
      </c>
      <c r="I17">
        <v>278</v>
      </c>
      <c r="J17">
        <v>150</v>
      </c>
      <c r="K17">
        <v>300</v>
      </c>
    </row>
    <row r="18" spans="1:11">
      <c r="A18" t="s">
        <v>27</v>
      </c>
      <c r="B18">
        <v>730</v>
      </c>
      <c r="C18">
        <v>281</v>
      </c>
      <c r="D18">
        <v>320</v>
      </c>
      <c r="E18">
        <v>188</v>
      </c>
      <c r="F18">
        <v>225</v>
      </c>
      <c r="G18">
        <v>205</v>
      </c>
      <c r="H18">
        <v>150</v>
      </c>
      <c r="I18">
        <v>225</v>
      </c>
      <c r="J18">
        <v>148</v>
      </c>
      <c r="K18">
        <v>287</v>
      </c>
    </row>
    <row r="19" spans="1:11">
      <c r="A19" t="s">
        <v>28</v>
      </c>
      <c r="B19">
        <v>500</v>
      </c>
      <c r="C19">
        <v>402</v>
      </c>
      <c r="D19">
        <v>215</v>
      </c>
      <c r="E19">
        <v>190</v>
      </c>
      <c r="F19">
        <v>133</v>
      </c>
      <c r="H19">
        <v>150</v>
      </c>
      <c r="I19">
        <v>165</v>
      </c>
      <c r="J19">
        <v>150</v>
      </c>
      <c r="K19">
        <v>230</v>
      </c>
    </row>
    <row r="20" spans="1:11">
      <c r="A20" t="s">
        <v>29</v>
      </c>
      <c r="B20">
        <v>614</v>
      </c>
      <c r="C20">
        <v>310</v>
      </c>
      <c r="D20">
        <v>191</v>
      </c>
      <c r="E20">
        <v>167</v>
      </c>
      <c r="F20">
        <v>189</v>
      </c>
      <c r="G20">
        <v>152</v>
      </c>
      <c r="H20">
        <v>150</v>
      </c>
      <c r="I20">
        <v>177</v>
      </c>
      <c r="J20">
        <v>123</v>
      </c>
      <c r="K20">
        <v>230</v>
      </c>
    </row>
    <row r="21" spans="1:11">
      <c r="A21" t="s">
        <v>30</v>
      </c>
      <c r="B21">
        <v>826</v>
      </c>
      <c r="C21">
        <v>370</v>
      </c>
      <c r="D21">
        <v>315</v>
      </c>
      <c r="E21">
        <v>300</v>
      </c>
      <c r="F21">
        <v>515</v>
      </c>
      <c r="H21">
        <v>230</v>
      </c>
      <c r="I21">
        <v>252</v>
      </c>
      <c r="J21">
        <v>125</v>
      </c>
      <c r="K21">
        <v>375</v>
      </c>
    </row>
    <row r="22" spans="1:11">
      <c r="A22" t="s">
        <v>31</v>
      </c>
      <c r="B22">
        <v>800</v>
      </c>
      <c r="E22">
        <v>350</v>
      </c>
      <c r="I22">
        <v>300</v>
      </c>
      <c r="K22">
        <v>325</v>
      </c>
    </row>
    <row r="23" spans="1:11">
      <c r="A23" t="s">
        <v>11</v>
      </c>
      <c r="B23">
        <v>600</v>
      </c>
      <c r="C23">
        <v>321</v>
      </c>
      <c r="D23">
        <v>271</v>
      </c>
      <c r="E23">
        <v>200</v>
      </c>
      <c r="F23">
        <v>250</v>
      </c>
      <c r="G23">
        <v>175</v>
      </c>
      <c r="H23">
        <v>200</v>
      </c>
      <c r="I23">
        <v>198</v>
      </c>
      <c r="J23">
        <v>150</v>
      </c>
      <c r="K23">
        <v>283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D7A09-127A-C946-A212-867536CE7EB8}">
  <dimension ref="A1:E66"/>
  <sheetViews>
    <sheetView topLeftCell="A45" workbookViewId="0">
      <selection activeCell="D23" sqref="D23"/>
    </sheetView>
  </sheetViews>
  <sheetFormatPr baseColWidth="10" defaultRowHeight="16"/>
  <cols>
    <col min="1" max="1" width="5.1640625" bestFit="1" customWidth="1"/>
    <col min="2" max="2" width="25.33203125" bestFit="1" customWidth="1"/>
    <col min="3" max="3" width="25.5" bestFit="1" customWidth="1"/>
    <col min="4" max="4" width="17.33203125" bestFit="1" customWidth="1"/>
    <col min="5" max="5" width="18.83203125" bestFit="1" customWidth="1"/>
  </cols>
  <sheetData>
    <row r="1" spans="1:5">
      <c r="A1" t="s">
        <v>33</v>
      </c>
      <c r="B1" t="s">
        <v>34</v>
      </c>
      <c r="C1" t="s">
        <v>35</v>
      </c>
      <c r="D1" t="s">
        <v>36</v>
      </c>
      <c r="E1" t="s">
        <v>37</v>
      </c>
    </row>
    <row r="2" spans="1:5">
      <c r="A2">
        <v>2015</v>
      </c>
      <c r="B2" t="s">
        <v>38</v>
      </c>
      <c r="C2" t="s">
        <v>39</v>
      </c>
      <c r="D2" t="s">
        <v>40</v>
      </c>
      <c r="E2">
        <v>62</v>
      </c>
    </row>
    <row r="3" spans="1:5">
      <c r="A3">
        <v>2015</v>
      </c>
      <c r="B3" t="s">
        <v>38</v>
      </c>
      <c r="C3" t="s">
        <v>39</v>
      </c>
      <c r="D3" t="s">
        <v>41</v>
      </c>
      <c r="E3">
        <v>35</v>
      </c>
    </row>
    <row r="4" spans="1:5">
      <c r="A4">
        <v>2015</v>
      </c>
      <c r="B4" t="s">
        <v>38</v>
      </c>
      <c r="C4" t="s">
        <v>39</v>
      </c>
      <c r="D4" t="s">
        <v>42</v>
      </c>
      <c r="E4">
        <v>18</v>
      </c>
    </row>
    <row r="5" spans="1:5">
      <c r="A5">
        <v>2015</v>
      </c>
      <c r="B5" t="s">
        <v>38</v>
      </c>
      <c r="C5" t="s">
        <v>39</v>
      </c>
      <c r="D5" t="s">
        <v>43</v>
      </c>
      <c r="E5">
        <v>5</v>
      </c>
    </row>
    <row r="6" spans="1:5">
      <c r="A6">
        <v>2015</v>
      </c>
      <c r="B6" t="s">
        <v>38</v>
      </c>
      <c r="C6" t="s">
        <v>39</v>
      </c>
      <c r="D6" t="s">
        <v>44</v>
      </c>
      <c r="E6">
        <v>1</v>
      </c>
    </row>
    <row r="7" spans="1:5">
      <c r="A7">
        <v>2015</v>
      </c>
      <c r="B7" t="s">
        <v>38</v>
      </c>
      <c r="C7" t="s">
        <v>45</v>
      </c>
      <c r="D7" t="s">
        <v>40</v>
      </c>
      <c r="E7">
        <v>20</v>
      </c>
    </row>
    <row r="8" spans="1:5">
      <c r="A8">
        <v>2015</v>
      </c>
      <c r="B8" t="s">
        <v>38</v>
      </c>
      <c r="C8" t="s">
        <v>45</v>
      </c>
      <c r="D8" t="s">
        <v>41</v>
      </c>
      <c r="E8">
        <v>7</v>
      </c>
    </row>
    <row r="9" spans="1:5">
      <c r="A9">
        <v>2015</v>
      </c>
      <c r="B9" t="s">
        <v>38</v>
      </c>
      <c r="C9" t="s">
        <v>45</v>
      </c>
      <c r="D9" t="s">
        <v>42</v>
      </c>
      <c r="E9">
        <v>7</v>
      </c>
    </row>
    <row r="10" spans="1:5">
      <c r="A10">
        <v>2015</v>
      </c>
      <c r="B10" t="s">
        <v>38</v>
      </c>
      <c r="C10" t="s">
        <v>45</v>
      </c>
      <c r="D10" t="s">
        <v>43</v>
      </c>
      <c r="E10">
        <v>1</v>
      </c>
    </row>
    <row r="11" spans="1:5">
      <c r="A11">
        <v>2015</v>
      </c>
      <c r="B11" t="s">
        <v>38</v>
      </c>
      <c r="C11" t="s">
        <v>45</v>
      </c>
      <c r="D11" t="s">
        <v>44</v>
      </c>
      <c r="E11">
        <v>1</v>
      </c>
    </row>
    <row r="12" spans="1:5">
      <c r="A12">
        <v>2015</v>
      </c>
      <c r="B12" t="s">
        <v>38</v>
      </c>
      <c r="C12" t="s">
        <v>46</v>
      </c>
      <c r="D12" t="s">
        <v>40</v>
      </c>
      <c r="E12">
        <v>69</v>
      </c>
    </row>
    <row r="13" spans="1:5">
      <c r="A13">
        <v>2015</v>
      </c>
      <c r="B13" t="s">
        <v>38</v>
      </c>
      <c r="C13" t="s">
        <v>46</v>
      </c>
      <c r="D13" t="s">
        <v>41</v>
      </c>
      <c r="E13">
        <v>47</v>
      </c>
    </row>
    <row r="14" spans="1:5">
      <c r="A14">
        <v>2015</v>
      </c>
      <c r="B14" t="s">
        <v>38</v>
      </c>
      <c r="C14" t="s">
        <v>46</v>
      </c>
      <c r="D14" t="s">
        <v>42</v>
      </c>
      <c r="E14">
        <v>7</v>
      </c>
    </row>
    <row r="15" spans="1:5">
      <c r="A15">
        <v>2015</v>
      </c>
      <c r="B15" t="s">
        <v>38</v>
      </c>
      <c r="C15" t="s">
        <v>46</v>
      </c>
      <c r="D15" t="s">
        <v>43</v>
      </c>
      <c r="E15">
        <v>3</v>
      </c>
    </row>
    <row r="16" spans="1:5">
      <c r="A16">
        <v>2015</v>
      </c>
      <c r="B16" t="s">
        <v>38</v>
      </c>
      <c r="C16" t="s">
        <v>46</v>
      </c>
      <c r="D16" t="s">
        <v>44</v>
      </c>
      <c r="E16">
        <v>1</v>
      </c>
    </row>
    <row r="17" spans="1:5">
      <c r="A17">
        <v>2015</v>
      </c>
      <c r="B17" t="s">
        <v>38</v>
      </c>
      <c r="C17" t="s">
        <v>47</v>
      </c>
      <c r="D17" t="s">
        <v>40</v>
      </c>
      <c r="E17">
        <v>79</v>
      </c>
    </row>
    <row r="18" spans="1:5">
      <c r="A18">
        <v>2015</v>
      </c>
      <c r="B18" t="s">
        <v>38</v>
      </c>
      <c r="C18" t="s">
        <v>47</v>
      </c>
      <c r="D18" t="s">
        <v>41</v>
      </c>
      <c r="E18">
        <v>31</v>
      </c>
    </row>
    <row r="19" spans="1:5">
      <c r="A19">
        <v>2015</v>
      </c>
      <c r="B19" t="s">
        <v>38</v>
      </c>
      <c r="C19" t="s">
        <v>47</v>
      </c>
      <c r="D19" t="s">
        <v>42</v>
      </c>
      <c r="E19">
        <v>12</v>
      </c>
    </row>
    <row r="20" spans="1:5">
      <c r="A20">
        <v>2015</v>
      </c>
      <c r="B20" t="s">
        <v>38</v>
      </c>
      <c r="C20" t="s">
        <v>47</v>
      </c>
      <c r="D20" t="s">
        <v>43</v>
      </c>
      <c r="E20">
        <v>4</v>
      </c>
    </row>
    <row r="21" spans="1:5">
      <c r="A21">
        <v>2015</v>
      </c>
      <c r="B21" t="s">
        <v>38</v>
      </c>
      <c r="C21" t="s">
        <v>47</v>
      </c>
      <c r="D21" t="s">
        <v>44</v>
      </c>
      <c r="E21">
        <v>3</v>
      </c>
    </row>
    <row r="22" spans="1:5">
      <c r="A22">
        <v>2015</v>
      </c>
      <c r="B22" t="s">
        <v>38</v>
      </c>
      <c r="C22" t="s">
        <v>48</v>
      </c>
      <c r="D22" t="s">
        <v>40</v>
      </c>
      <c r="E22">
        <v>1274</v>
      </c>
    </row>
    <row r="23" spans="1:5">
      <c r="A23">
        <v>2015</v>
      </c>
      <c r="B23" t="s">
        <v>38</v>
      </c>
      <c r="C23" t="s">
        <v>48</v>
      </c>
      <c r="D23" t="s">
        <v>41</v>
      </c>
      <c r="E23">
        <v>615</v>
      </c>
    </row>
    <row r="24" spans="1:5">
      <c r="A24">
        <v>2015</v>
      </c>
      <c r="B24" t="s">
        <v>38</v>
      </c>
      <c r="C24" t="s">
        <v>48</v>
      </c>
      <c r="D24" t="s">
        <v>42</v>
      </c>
      <c r="E24">
        <v>174</v>
      </c>
    </row>
    <row r="25" spans="1:5">
      <c r="A25">
        <v>2015</v>
      </c>
      <c r="B25" t="s">
        <v>38</v>
      </c>
      <c r="C25" t="s">
        <v>48</v>
      </c>
      <c r="D25" t="s">
        <v>43</v>
      </c>
      <c r="E25">
        <v>50</v>
      </c>
    </row>
    <row r="26" spans="1:5">
      <c r="A26">
        <v>2015</v>
      </c>
      <c r="B26" t="s">
        <v>38</v>
      </c>
      <c r="C26" t="s">
        <v>48</v>
      </c>
      <c r="D26" t="s">
        <v>44</v>
      </c>
      <c r="E26">
        <v>25</v>
      </c>
    </row>
    <row r="27" spans="1:5">
      <c r="A27">
        <v>2015</v>
      </c>
      <c r="B27" t="s">
        <v>38</v>
      </c>
      <c r="C27" t="s">
        <v>49</v>
      </c>
      <c r="D27" t="s">
        <v>40</v>
      </c>
      <c r="E27">
        <v>204</v>
      </c>
    </row>
    <row r="28" spans="1:5">
      <c r="A28">
        <v>2015</v>
      </c>
      <c r="B28" t="s">
        <v>38</v>
      </c>
      <c r="C28" t="s">
        <v>49</v>
      </c>
      <c r="D28" t="s">
        <v>41</v>
      </c>
      <c r="E28">
        <v>105</v>
      </c>
    </row>
    <row r="29" spans="1:5">
      <c r="A29">
        <v>2015</v>
      </c>
      <c r="B29" t="s">
        <v>38</v>
      </c>
      <c r="C29" t="s">
        <v>49</v>
      </c>
      <c r="D29" t="s">
        <v>42</v>
      </c>
      <c r="E29">
        <v>50</v>
      </c>
    </row>
    <row r="30" spans="1:5">
      <c r="A30">
        <v>2015</v>
      </c>
      <c r="B30" t="s">
        <v>38</v>
      </c>
      <c r="C30" t="s">
        <v>49</v>
      </c>
      <c r="D30" t="s">
        <v>43</v>
      </c>
      <c r="E30">
        <v>10</v>
      </c>
    </row>
    <row r="31" spans="1:5">
      <c r="A31">
        <v>2015</v>
      </c>
      <c r="B31" t="s">
        <v>38</v>
      </c>
      <c r="C31" t="s">
        <v>49</v>
      </c>
      <c r="D31" t="s">
        <v>44</v>
      </c>
      <c r="E31">
        <v>7</v>
      </c>
    </row>
    <row r="32" spans="1:5">
      <c r="A32">
        <v>2015</v>
      </c>
      <c r="B32" t="s">
        <v>38</v>
      </c>
      <c r="C32" t="s">
        <v>50</v>
      </c>
      <c r="D32" t="s">
        <v>40</v>
      </c>
      <c r="E32">
        <v>581</v>
      </c>
    </row>
    <row r="33" spans="1:5">
      <c r="A33">
        <v>2015</v>
      </c>
      <c r="B33" t="s">
        <v>38</v>
      </c>
      <c r="C33" t="s">
        <v>50</v>
      </c>
      <c r="D33" t="s">
        <v>41</v>
      </c>
      <c r="E33">
        <v>321</v>
      </c>
    </row>
    <row r="34" spans="1:5">
      <c r="A34">
        <v>2015</v>
      </c>
      <c r="B34" t="s">
        <v>38</v>
      </c>
      <c r="C34" t="s">
        <v>50</v>
      </c>
      <c r="D34" t="s">
        <v>42</v>
      </c>
      <c r="E34">
        <v>129</v>
      </c>
    </row>
    <row r="35" spans="1:5">
      <c r="A35">
        <v>2015</v>
      </c>
      <c r="B35" t="s">
        <v>38</v>
      </c>
      <c r="C35" t="s">
        <v>50</v>
      </c>
      <c r="D35" t="s">
        <v>43</v>
      </c>
      <c r="E35">
        <v>34</v>
      </c>
    </row>
    <row r="36" spans="1:5">
      <c r="A36">
        <v>2015</v>
      </c>
      <c r="B36" t="s">
        <v>38</v>
      </c>
      <c r="C36" t="s">
        <v>50</v>
      </c>
      <c r="D36" t="s">
        <v>44</v>
      </c>
      <c r="E36">
        <v>22</v>
      </c>
    </row>
    <row r="37" spans="1:5">
      <c r="A37">
        <v>2016</v>
      </c>
      <c r="B37" t="s">
        <v>38</v>
      </c>
      <c r="C37" t="s">
        <v>39</v>
      </c>
      <c r="D37" t="s">
        <v>40</v>
      </c>
      <c r="E37">
        <v>38</v>
      </c>
    </row>
    <row r="38" spans="1:5">
      <c r="A38">
        <v>2016</v>
      </c>
      <c r="B38" t="s">
        <v>38</v>
      </c>
      <c r="C38" t="s">
        <v>39</v>
      </c>
      <c r="D38" t="s">
        <v>41</v>
      </c>
      <c r="E38">
        <v>17</v>
      </c>
    </row>
    <row r="39" spans="1:5">
      <c r="A39">
        <v>2016</v>
      </c>
      <c r="B39" t="s">
        <v>38</v>
      </c>
      <c r="C39" t="s">
        <v>39</v>
      </c>
      <c r="D39" t="s">
        <v>42</v>
      </c>
      <c r="E39">
        <v>3</v>
      </c>
    </row>
    <row r="40" spans="1:5">
      <c r="A40">
        <v>2016</v>
      </c>
      <c r="B40" t="s">
        <v>38</v>
      </c>
      <c r="C40" t="s">
        <v>39</v>
      </c>
      <c r="D40" t="s">
        <v>43</v>
      </c>
      <c r="E40">
        <v>1</v>
      </c>
    </row>
    <row r="41" spans="1:5">
      <c r="A41">
        <v>2016</v>
      </c>
      <c r="B41" t="s">
        <v>38</v>
      </c>
      <c r="C41" t="s">
        <v>45</v>
      </c>
      <c r="D41" t="s">
        <v>40</v>
      </c>
      <c r="E41">
        <v>7</v>
      </c>
    </row>
    <row r="42" spans="1:5">
      <c r="A42">
        <v>2016</v>
      </c>
      <c r="B42" t="s">
        <v>38</v>
      </c>
      <c r="C42" t="s">
        <v>45</v>
      </c>
      <c r="D42" t="s">
        <v>41</v>
      </c>
      <c r="E42">
        <v>3</v>
      </c>
    </row>
    <row r="43" spans="1:5">
      <c r="A43">
        <v>2016</v>
      </c>
      <c r="B43" t="s">
        <v>38</v>
      </c>
      <c r="C43" t="s">
        <v>45</v>
      </c>
      <c r="D43" t="s">
        <v>42</v>
      </c>
      <c r="E43">
        <v>4</v>
      </c>
    </row>
    <row r="44" spans="1:5">
      <c r="A44">
        <v>2016</v>
      </c>
      <c r="B44" t="s">
        <v>38</v>
      </c>
      <c r="C44" t="s">
        <v>46</v>
      </c>
      <c r="D44" t="s">
        <v>40</v>
      </c>
      <c r="E44">
        <v>36</v>
      </c>
    </row>
    <row r="45" spans="1:5">
      <c r="A45">
        <v>2016</v>
      </c>
      <c r="B45" t="s">
        <v>38</v>
      </c>
      <c r="C45" t="s">
        <v>46</v>
      </c>
      <c r="D45" t="s">
        <v>41</v>
      </c>
      <c r="E45">
        <v>18</v>
      </c>
    </row>
    <row r="46" spans="1:5">
      <c r="A46">
        <v>2016</v>
      </c>
      <c r="B46" t="s">
        <v>38</v>
      </c>
      <c r="C46" t="s">
        <v>46</v>
      </c>
      <c r="D46" t="s">
        <v>42</v>
      </c>
      <c r="E46">
        <v>14</v>
      </c>
    </row>
    <row r="47" spans="1:5">
      <c r="A47">
        <v>2016</v>
      </c>
      <c r="B47" t="s">
        <v>38</v>
      </c>
      <c r="C47" t="s">
        <v>46</v>
      </c>
      <c r="D47" t="s">
        <v>43</v>
      </c>
      <c r="E47">
        <v>1</v>
      </c>
    </row>
    <row r="48" spans="1:5">
      <c r="A48">
        <v>2016</v>
      </c>
      <c r="B48" t="s">
        <v>38</v>
      </c>
      <c r="C48" t="s">
        <v>47</v>
      </c>
      <c r="D48" t="s">
        <v>40</v>
      </c>
      <c r="E48">
        <v>38</v>
      </c>
    </row>
    <row r="49" spans="1:5">
      <c r="A49">
        <v>2016</v>
      </c>
      <c r="B49" t="s">
        <v>38</v>
      </c>
      <c r="C49" t="s">
        <v>47</v>
      </c>
      <c r="D49" t="s">
        <v>41</v>
      </c>
      <c r="E49">
        <v>20</v>
      </c>
    </row>
    <row r="50" spans="1:5">
      <c r="A50">
        <v>2016</v>
      </c>
      <c r="B50" t="s">
        <v>38</v>
      </c>
      <c r="C50" t="s">
        <v>47</v>
      </c>
      <c r="D50" t="s">
        <v>42</v>
      </c>
      <c r="E50">
        <v>10</v>
      </c>
    </row>
    <row r="51" spans="1:5">
      <c r="A51">
        <v>2016</v>
      </c>
      <c r="B51" t="s">
        <v>38</v>
      </c>
      <c r="C51" t="s">
        <v>47</v>
      </c>
      <c r="D51" t="s">
        <v>43</v>
      </c>
      <c r="E51">
        <v>3</v>
      </c>
    </row>
    <row r="52" spans="1:5">
      <c r="A52">
        <v>2016</v>
      </c>
      <c r="B52" t="s">
        <v>38</v>
      </c>
      <c r="C52" t="s">
        <v>48</v>
      </c>
      <c r="D52" t="s">
        <v>40</v>
      </c>
      <c r="E52">
        <v>603</v>
      </c>
    </row>
    <row r="53" spans="1:5">
      <c r="A53">
        <v>2016</v>
      </c>
      <c r="B53" t="s">
        <v>38</v>
      </c>
      <c r="C53" t="s">
        <v>48</v>
      </c>
      <c r="D53" t="s">
        <v>41</v>
      </c>
      <c r="E53">
        <v>309</v>
      </c>
    </row>
    <row r="54" spans="1:5">
      <c r="A54">
        <v>2016</v>
      </c>
      <c r="B54" t="s">
        <v>38</v>
      </c>
      <c r="C54" t="s">
        <v>48</v>
      </c>
      <c r="D54" t="s">
        <v>42</v>
      </c>
      <c r="E54">
        <v>138</v>
      </c>
    </row>
    <row r="55" spans="1:5">
      <c r="A55">
        <v>2016</v>
      </c>
      <c r="B55" t="s">
        <v>38</v>
      </c>
      <c r="C55" t="s">
        <v>48</v>
      </c>
      <c r="D55" t="s">
        <v>43</v>
      </c>
      <c r="E55">
        <v>23</v>
      </c>
    </row>
    <row r="56" spans="1:5">
      <c r="A56">
        <v>2016</v>
      </c>
      <c r="B56" t="s">
        <v>38</v>
      </c>
      <c r="C56" t="s">
        <v>48</v>
      </c>
      <c r="D56" t="s">
        <v>44</v>
      </c>
      <c r="E56">
        <v>5</v>
      </c>
    </row>
    <row r="57" spans="1:5">
      <c r="A57">
        <v>2016</v>
      </c>
      <c r="B57" t="s">
        <v>38</v>
      </c>
      <c r="C57" t="s">
        <v>49</v>
      </c>
      <c r="D57" t="s">
        <v>40</v>
      </c>
      <c r="E57">
        <v>97</v>
      </c>
    </row>
    <row r="58" spans="1:5">
      <c r="A58">
        <v>2016</v>
      </c>
      <c r="B58" t="s">
        <v>38</v>
      </c>
      <c r="C58" t="s">
        <v>49</v>
      </c>
      <c r="D58" t="s">
        <v>41</v>
      </c>
      <c r="E58">
        <v>56</v>
      </c>
    </row>
    <row r="59" spans="1:5">
      <c r="A59">
        <v>2016</v>
      </c>
      <c r="B59" t="s">
        <v>38</v>
      </c>
      <c r="C59" t="s">
        <v>49</v>
      </c>
      <c r="D59" t="s">
        <v>42</v>
      </c>
      <c r="E59">
        <v>20</v>
      </c>
    </row>
    <row r="60" spans="1:5">
      <c r="A60">
        <v>2016</v>
      </c>
      <c r="B60" t="s">
        <v>38</v>
      </c>
      <c r="C60" t="s">
        <v>49</v>
      </c>
      <c r="D60" t="s">
        <v>43</v>
      </c>
      <c r="E60">
        <v>6</v>
      </c>
    </row>
    <row r="61" spans="1:5">
      <c r="A61">
        <v>2016</v>
      </c>
      <c r="B61" t="s">
        <v>38</v>
      </c>
      <c r="C61" t="s">
        <v>49</v>
      </c>
      <c r="D61" t="s">
        <v>44</v>
      </c>
      <c r="E61">
        <v>2</v>
      </c>
    </row>
    <row r="62" spans="1:5">
      <c r="A62">
        <v>2016</v>
      </c>
      <c r="B62" t="s">
        <v>38</v>
      </c>
      <c r="C62" t="s">
        <v>50</v>
      </c>
      <c r="D62" t="s">
        <v>40</v>
      </c>
      <c r="E62">
        <v>241</v>
      </c>
    </row>
    <row r="63" spans="1:5">
      <c r="A63">
        <v>2016</v>
      </c>
      <c r="B63" t="s">
        <v>38</v>
      </c>
      <c r="C63" t="s">
        <v>50</v>
      </c>
      <c r="D63" t="s">
        <v>41</v>
      </c>
      <c r="E63">
        <v>206</v>
      </c>
    </row>
    <row r="64" spans="1:5">
      <c r="A64">
        <v>2016</v>
      </c>
      <c r="B64" t="s">
        <v>38</v>
      </c>
      <c r="C64" t="s">
        <v>50</v>
      </c>
      <c r="D64" t="s">
        <v>42</v>
      </c>
      <c r="E64">
        <v>65</v>
      </c>
    </row>
    <row r="65" spans="1:5">
      <c r="A65">
        <v>2016</v>
      </c>
      <c r="B65" t="s">
        <v>38</v>
      </c>
      <c r="C65" t="s">
        <v>50</v>
      </c>
      <c r="D65" t="s">
        <v>43</v>
      </c>
      <c r="E65">
        <v>14</v>
      </c>
    </row>
    <row r="66" spans="1:5">
      <c r="A66">
        <v>2016</v>
      </c>
      <c r="B66" t="s">
        <v>38</v>
      </c>
      <c r="C66" t="s">
        <v>50</v>
      </c>
      <c r="D66" t="s">
        <v>44</v>
      </c>
      <c r="E66">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CBD85-F85F-1F4B-8EAE-62B42F23B1C7}">
  <dimension ref="A1:D69"/>
  <sheetViews>
    <sheetView zoomScale="75" workbookViewId="0">
      <selection activeCell="B2" sqref="B2"/>
    </sheetView>
  </sheetViews>
  <sheetFormatPr baseColWidth="10" defaultRowHeight="16"/>
  <cols>
    <col min="1" max="1" width="9.33203125" customWidth="1"/>
    <col min="2" max="2" width="60.6640625" bestFit="1" customWidth="1"/>
    <col min="3" max="3" width="34.1640625" bestFit="1" customWidth="1"/>
    <col min="4" max="4" width="13.6640625" bestFit="1" customWidth="1"/>
  </cols>
  <sheetData>
    <row r="1" spans="1:4">
      <c r="A1" t="s">
        <v>71</v>
      </c>
      <c r="B1" t="s">
        <v>131</v>
      </c>
      <c r="C1" t="s">
        <v>72</v>
      </c>
      <c r="D1" t="s">
        <v>73</v>
      </c>
    </row>
    <row r="2" spans="1:4">
      <c r="A2">
        <v>2016</v>
      </c>
      <c r="B2" t="s">
        <v>74</v>
      </c>
      <c r="C2" t="s">
        <v>75</v>
      </c>
      <c r="D2">
        <v>25</v>
      </c>
    </row>
    <row r="3" spans="1:4">
      <c r="A3">
        <v>2016</v>
      </c>
      <c r="B3" t="s">
        <v>76</v>
      </c>
      <c r="C3" t="s">
        <v>75</v>
      </c>
      <c r="D3">
        <v>5</v>
      </c>
    </row>
    <row r="4" spans="1:4">
      <c r="A4">
        <v>2016</v>
      </c>
      <c r="B4" t="s">
        <v>77</v>
      </c>
      <c r="C4" t="s">
        <v>75</v>
      </c>
      <c r="D4">
        <v>10</v>
      </c>
    </row>
    <row r="5" spans="1:4">
      <c r="A5">
        <v>2016</v>
      </c>
      <c r="B5" t="s">
        <v>77</v>
      </c>
      <c r="C5" t="s">
        <v>78</v>
      </c>
      <c r="D5">
        <v>1</v>
      </c>
    </row>
    <row r="6" spans="1:4">
      <c r="A6">
        <v>2016</v>
      </c>
      <c r="B6" t="s">
        <v>74</v>
      </c>
      <c r="C6" t="s">
        <v>79</v>
      </c>
      <c r="D6">
        <v>10</v>
      </c>
    </row>
    <row r="7" spans="1:4">
      <c r="A7">
        <v>2016</v>
      </c>
      <c r="B7" t="s">
        <v>76</v>
      </c>
      <c r="C7" t="s">
        <v>80</v>
      </c>
      <c r="D7">
        <v>2</v>
      </c>
    </row>
    <row r="8" spans="1:4">
      <c r="A8">
        <v>2016</v>
      </c>
      <c r="B8" t="s">
        <v>74</v>
      </c>
      <c r="C8" t="s">
        <v>81</v>
      </c>
      <c r="D8">
        <v>10</v>
      </c>
    </row>
    <row r="9" spans="1:4">
      <c r="A9">
        <v>2016</v>
      </c>
      <c r="B9" t="s">
        <v>82</v>
      </c>
      <c r="C9" t="s">
        <v>83</v>
      </c>
      <c r="D9">
        <v>20</v>
      </c>
    </row>
    <row r="10" spans="1:4">
      <c r="A10">
        <v>2016</v>
      </c>
      <c r="B10" t="s">
        <v>82</v>
      </c>
      <c r="C10" t="s">
        <v>80</v>
      </c>
      <c r="D10">
        <v>30</v>
      </c>
    </row>
    <row r="11" spans="1:4">
      <c r="A11">
        <v>2016</v>
      </c>
      <c r="B11" t="s">
        <v>82</v>
      </c>
      <c r="C11" t="s">
        <v>80</v>
      </c>
      <c r="D11">
        <v>30</v>
      </c>
    </row>
    <row r="12" spans="1:4">
      <c r="A12">
        <v>2016</v>
      </c>
      <c r="B12" t="s">
        <v>84</v>
      </c>
      <c r="C12" t="s">
        <v>85</v>
      </c>
      <c r="D12">
        <v>5</v>
      </c>
    </row>
    <row r="13" spans="1:4">
      <c r="A13">
        <v>2016</v>
      </c>
      <c r="B13" t="s">
        <v>77</v>
      </c>
      <c r="C13" t="s">
        <v>75</v>
      </c>
      <c r="D13">
        <v>10</v>
      </c>
    </row>
    <row r="14" spans="1:4">
      <c r="A14">
        <v>2016</v>
      </c>
      <c r="B14" t="s">
        <v>77</v>
      </c>
      <c r="C14" t="s">
        <v>75</v>
      </c>
      <c r="D14">
        <v>100</v>
      </c>
    </row>
    <row r="15" spans="1:4">
      <c r="A15">
        <v>2016</v>
      </c>
      <c r="B15" t="s">
        <v>77</v>
      </c>
      <c r="C15" t="s">
        <v>75</v>
      </c>
      <c r="D15">
        <v>2</v>
      </c>
    </row>
    <row r="16" spans="1:4">
      <c r="A16">
        <v>2016</v>
      </c>
      <c r="B16" t="s">
        <v>77</v>
      </c>
      <c r="C16" t="s">
        <v>86</v>
      </c>
      <c r="D16">
        <v>1</v>
      </c>
    </row>
    <row r="17" spans="1:4">
      <c r="A17">
        <v>2016</v>
      </c>
      <c r="B17" t="s">
        <v>84</v>
      </c>
      <c r="C17" t="s">
        <v>87</v>
      </c>
      <c r="D17">
        <v>2</v>
      </c>
    </row>
    <row r="18" spans="1:4">
      <c r="A18">
        <v>2016</v>
      </c>
      <c r="B18" t="s">
        <v>77</v>
      </c>
      <c r="C18" t="s">
        <v>75</v>
      </c>
      <c r="D18">
        <v>20</v>
      </c>
    </row>
    <row r="19" spans="1:4">
      <c r="A19">
        <v>2016</v>
      </c>
      <c r="B19" t="s">
        <v>74</v>
      </c>
      <c r="C19" t="s">
        <v>80</v>
      </c>
      <c r="D19">
        <v>40</v>
      </c>
    </row>
    <row r="20" spans="1:4">
      <c r="A20">
        <v>2016</v>
      </c>
      <c r="B20" t="s">
        <v>74</v>
      </c>
      <c r="C20" t="s">
        <v>75</v>
      </c>
      <c r="D20">
        <v>40</v>
      </c>
    </row>
    <row r="21" spans="1:4">
      <c r="A21">
        <v>2016</v>
      </c>
      <c r="B21" t="s">
        <v>74</v>
      </c>
      <c r="C21" t="s">
        <v>88</v>
      </c>
      <c r="D21">
        <v>160</v>
      </c>
    </row>
    <row r="22" spans="1:4">
      <c r="A22">
        <v>2016</v>
      </c>
      <c r="B22" t="s">
        <v>74</v>
      </c>
      <c r="C22" t="s">
        <v>89</v>
      </c>
      <c r="D22">
        <v>10</v>
      </c>
    </row>
    <row r="23" spans="1:4">
      <c r="A23">
        <v>2016</v>
      </c>
      <c r="B23" t="s">
        <v>74</v>
      </c>
      <c r="C23" t="s">
        <v>75</v>
      </c>
      <c r="D23">
        <v>0</v>
      </c>
    </row>
    <row r="24" spans="1:4">
      <c r="A24">
        <v>2016</v>
      </c>
      <c r="B24" t="s">
        <v>90</v>
      </c>
      <c r="C24" t="s">
        <v>81</v>
      </c>
      <c r="D24">
        <v>20</v>
      </c>
    </row>
    <row r="25" spans="1:4">
      <c r="A25">
        <v>2016</v>
      </c>
      <c r="B25" t="s">
        <v>90</v>
      </c>
      <c r="C25" t="s">
        <v>81</v>
      </c>
      <c r="D25">
        <v>10</v>
      </c>
    </row>
    <row r="26" spans="1:4">
      <c r="A26">
        <v>2016</v>
      </c>
      <c r="B26" t="s">
        <v>76</v>
      </c>
      <c r="C26" t="s">
        <v>91</v>
      </c>
      <c r="D26">
        <v>35</v>
      </c>
    </row>
    <row r="27" spans="1:4">
      <c r="A27">
        <v>2016</v>
      </c>
      <c r="B27" t="s">
        <v>90</v>
      </c>
      <c r="C27" t="s">
        <v>92</v>
      </c>
      <c r="D27">
        <v>0</v>
      </c>
    </row>
    <row r="28" spans="1:4">
      <c r="A28">
        <v>2016</v>
      </c>
      <c r="B28" t="s">
        <v>77</v>
      </c>
      <c r="C28" t="s">
        <v>93</v>
      </c>
      <c r="D28">
        <v>10</v>
      </c>
    </row>
    <row r="29" spans="1:4">
      <c r="A29">
        <v>2016</v>
      </c>
      <c r="B29" t="s">
        <v>94</v>
      </c>
      <c r="C29" t="s">
        <v>92</v>
      </c>
      <c r="D29">
        <v>50</v>
      </c>
    </row>
    <row r="30" spans="1:4">
      <c r="A30">
        <v>2016</v>
      </c>
      <c r="B30" t="s">
        <v>77</v>
      </c>
      <c r="C30" t="s">
        <v>95</v>
      </c>
      <c r="D30">
        <v>0</v>
      </c>
    </row>
    <row r="31" spans="1:4">
      <c r="A31">
        <v>2016</v>
      </c>
      <c r="B31" t="s">
        <v>77</v>
      </c>
      <c r="C31" t="s">
        <v>75</v>
      </c>
      <c r="D31">
        <v>50</v>
      </c>
    </row>
    <row r="32" spans="1:4">
      <c r="A32">
        <v>2016</v>
      </c>
      <c r="B32" t="s">
        <v>77</v>
      </c>
      <c r="C32" t="s">
        <v>96</v>
      </c>
      <c r="D32">
        <v>30</v>
      </c>
    </row>
    <row r="33" spans="1:4">
      <c r="A33">
        <v>2016</v>
      </c>
      <c r="B33" t="s">
        <v>76</v>
      </c>
      <c r="C33" t="s">
        <v>83</v>
      </c>
      <c r="D33">
        <v>20</v>
      </c>
    </row>
    <row r="34" spans="1:4">
      <c r="A34">
        <v>2016</v>
      </c>
      <c r="B34" t="s">
        <v>77</v>
      </c>
      <c r="C34" t="s">
        <v>75</v>
      </c>
      <c r="D34">
        <v>3</v>
      </c>
    </row>
    <row r="35" spans="1:4">
      <c r="A35">
        <v>2016</v>
      </c>
      <c r="B35" t="s">
        <v>76</v>
      </c>
      <c r="C35" t="s">
        <v>87</v>
      </c>
      <c r="D35">
        <v>3</v>
      </c>
    </row>
    <row r="36" spans="1:4">
      <c r="A36">
        <v>2016</v>
      </c>
      <c r="B36" t="s">
        <v>77</v>
      </c>
      <c r="C36" t="s">
        <v>75</v>
      </c>
      <c r="D36">
        <v>20</v>
      </c>
    </row>
    <row r="37" spans="1:4">
      <c r="A37">
        <v>2016</v>
      </c>
      <c r="B37" t="s">
        <v>77</v>
      </c>
      <c r="C37" t="s">
        <v>75</v>
      </c>
      <c r="D37">
        <v>2</v>
      </c>
    </row>
    <row r="38" spans="1:4">
      <c r="A38">
        <v>2016</v>
      </c>
      <c r="B38" t="s">
        <v>84</v>
      </c>
      <c r="C38" t="s">
        <v>75</v>
      </c>
      <c r="D38">
        <v>0</v>
      </c>
    </row>
    <row r="39" spans="1:4">
      <c r="A39">
        <v>2016</v>
      </c>
      <c r="B39" t="s">
        <v>84</v>
      </c>
      <c r="C39" t="s">
        <v>75</v>
      </c>
      <c r="D39">
        <v>0</v>
      </c>
    </row>
    <row r="40" spans="1:4">
      <c r="A40">
        <v>2016</v>
      </c>
      <c r="B40" t="s">
        <v>84</v>
      </c>
      <c r="C40" t="s">
        <v>89</v>
      </c>
      <c r="D40">
        <v>3</v>
      </c>
    </row>
    <row r="41" spans="1:4">
      <c r="A41">
        <v>2016</v>
      </c>
      <c r="B41" t="s">
        <v>84</v>
      </c>
      <c r="C41" t="s">
        <v>83</v>
      </c>
      <c r="D41">
        <v>4</v>
      </c>
    </row>
    <row r="42" spans="1:4">
      <c r="A42">
        <v>2016</v>
      </c>
      <c r="B42" t="s">
        <v>84</v>
      </c>
      <c r="C42" t="s">
        <v>83</v>
      </c>
      <c r="D42">
        <v>0</v>
      </c>
    </row>
    <row r="43" spans="1:4">
      <c r="A43">
        <v>2016</v>
      </c>
      <c r="B43" t="s">
        <v>76</v>
      </c>
      <c r="C43" t="s">
        <v>97</v>
      </c>
      <c r="D43">
        <v>10</v>
      </c>
    </row>
    <row r="44" spans="1:4">
      <c r="A44">
        <v>2016</v>
      </c>
      <c r="B44" t="s">
        <v>76</v>
      </c>
      <c r="C44" t="s">
        <v>98</v>
      </c>
      <c r="D44">
        <v>2</v>
      </c>
    </row>
    <row r="45" spans="1:4">
      <c r="A45">
        <v>2016</v>
      </c>
      <c r="B45" t="s">
        <v>94</v>
      </c>
      <c r="C45" t="s">
        <v>99</v>
      </c>
      <c r="D45">
        <v>20</v>
      </c>
    </row>
    <row r="46" spans="1:4">
      <c r="A46">
        <v>2016</v>
      </c>
      <c r="B46" t="s">
        <v>76</v>
      </c>
      <c r="C46" t="s">
        <v>100</v>
      </c>
      <c r="D46">
        <v>2</v>
      </c>
    </row>
    <row r="47" spans="1:4">
      <c r="A47">
        <v>2016</v>
      </c>
      <c r="B47" t="s">
        <v>76</v>
      </c>
      <c r="C47" t="s">
        <v>97</v>
      </c>
      <c r="D47">
        <v>10</v>
      </c>
    </row>
    <row r="48" spans="1:4">
      <c r="A48">
        <v>2016</v>
      </c>
      <c r="B48" t="s">
        <v>74</v>
      </c>
      <c r="C48" t="s">
        <v>75</v>
      </c>
      <c r="D48">
        <v>35</v>
      </c>
    </row>
    <row r="49" spans="1:4">
      <c r="A49">
        <v>2016</v>
      </c>
      <c r="B49" t="s">
        <v>77</v>
      </c>
      <c r="C49" t="s">
        <v>75</v>
      </c>
      <c r="D49">
        <v>1</v>
      </c>
    </row>
    <row r="50" spans="1:4">
      <c r="A50">
        <v>2016</v>
      </c>
      <c r="B50" t="s">
        <v>90</v>
      </c>
      <c r="C50" t="s">
        <v>101</v>
      </c>
      <c r="D50">
        <v>1</v>
      </c>
    </row>
    <row r="51" spans="1:4">
      <c r="A51">
        <v>2016</v>
      </c>
      <c r="B51" t="s">
        <v>77</v>
      </c>
      <c r="C51" t="s">
        <v>75</v>
      </c>
      <c r="D51">
        <v>1</v>
      </c>
    </row>
    <row r="52" spans="1:4">
      <c r="A52">
        <v>2016</v>
      </c>
      <c r="B52" t="s">
        <v>77</v>
      </c>
      <c r="C52" t="s">
        <v>102</v>
      </c>
      <c r="D52">
        <v>10000</v>
      </c>
    </row>
    <row r="53" spans="1:4">
      <c r="A53">
        <v>2016</v>
      </c>
      <c r="B53" t="s">
        <v>103</v>
      </c>
      <c r="C53" t="s">
        <v>83</v>
      </c>
      <c r="D53">
        <v>50</v>
      </c>
    </row>
    <row r="54" spans="1:4">
      <c r="A54">
        <v>2016</v>
      </c>
      <c r="B54" t="s">
        <v>77</v>
      </c>
      <c r="C54" t="s">
        <v>75</v>
      </c>
      <c r="D54">
        <v>20</v>
      </c>
    </row>
    <row r="55" spans="1:4">
      <c r="A55">
        <v>2016</v>
      </c>
      <c r="B55" t="s">
        <v>76</v>
      </c>
      <c r="C55" t="s">
        <v>75</v>
      </c>
      <c r="D55">
        <v>5</v>
      </c>
    </row>
    <row r="56" spans="1:4">
      <c r="A56">
        <v>2016</v>
      </c>
      <c r="B56" t="s">
        <v>84</v>
      </c>
      <c r="C56" t="s">
        <v>75</v>
      </c>
      <c r="D56">
        <v>12</v>
      </c>
    </row>
    <row r="57" spans="1:4">
      <c r="A57">
        <v>2016</v>
      </c>
      <c r="B57" t="s">
        <v>77</v>
      </c>
      <c r="C57" t="s">
        <v>104</v>
      </c>
      <c r="D57">
        <v>1</v>
      </c>
    </row>
    <row r="58" spans="1:4">
      <c r="A58">
        <v>2016</v>
      </c>
      <c r="B58" t="s">
        <v>82</v>
      </c>
      <c r="C58" t="s">
        <v>101</v>
      </c>
      <c r="D58">
        <v>10</v>
      </c>
    </row>
    <row r="59" spans="1:4">
      <c r="A59">
        <v>2016</v>
      </c>
      <c r="B59" t="s">
        <v>90</v>
      </c>
      <c r="C59" t="s">
        <v>101</v>
      </c>
      <c r="D59">
        <v>20</v>
      </c>
    </row>
    <row r="60" spans="1:4">
      <c r="A60">
        <v>2016</v>
      </c>
      <c r="B60" t="s">
        <v>77</v>
      </c>
      <c r="C60" t="s">
        <v>75</v>
      </c>
      <c r="D60">
        <v>3</v>
      </c>
    </row>
    <row r="61" spans="1:4">
      <c r="A61">
        <v>2016</v>
      </c>
      <c r="B61" t="s">
        <v>90</v>
      </c>
      <c r="C61" t="s">
        <v>80</v>
      </c>
      <c r="D61">
        <v>1</v>
      </c>
    </row>
    <row r="62" spans="1:4">
      <c r="A62">
        <v>2016</v>
      </c>
      <c r="B62" t="s">
        <v>77</v>
      </c>
      <c r="C62" t="s">
        <v>83</v>
      </c>
      <c r="D62">
        <v>5</v>
      </c>
    </row>
    <row r="63" spans="1:4">
      <c r="A63">
        <v>2016</v>
      </c>
      <c r="B63" t="s">
        <v>82</v>
      </c>
      <c r="C63" t="s">
        <v>100</v>
      </c>
      <c r="D63">
        <v>2</v>
      </c>
    </row>
    <row r="64" spans="1:4">
      <c r="A64">
        <v>2016</v>
      </c>
      <c r="B64" t="s">
        <v>82</v>
      </c>
      <c r="C64" t="s">
        <v>80</v>
      </c>
      <c r="D64">
        <v>50</v>
      </c>
    </row>
    <row r="65" spans="1:4">
      <c r="A65">
        <v>2016</v>
      </c>
      <c r="B65" t="s">
        <v>90</v>
      </c>
      <c r="C65" t="s">
        <v>81</v>
      </c>
      <c r="D65">
        <v>70</v>
      </c>
    </row>
    <row r="66" spans="1:4">
      <c r="A66">
        <v>2016</v>
      </c>
      <c r="B66" t="s">
        <v>76</v>
      </c>
      <c r="C66" t="s">
        <v>105</v>
      </c>
      <c r="D66">
        <v>55</v>
      </c>
    </row>
    <row r="67" spans="1:4">
      <c r="A67">
        <v>2016</v>
      </c>
      <c r="B67" t="s">
        <v>74</v>
      </c>
      <c r="C67" t="s">
        <v>75</v>
      </c>
      <c r="D67">
        <v>200</v>
      </c>
    </row>
    <row r="68" spans="1:4">
      <c r="A68">
        <v>2016</v>
      </c>
      <c r="B68" t="s">
        <v>77</v>
      </c>
      <c r="C68" t="s">
        <v>75</v>
      </c>
      <c r="D68">
        <v>65</v>
      </c>
    </row>
    <row r="69" spans="1:4">
      <c r="A69">
        <v>2016</v>
      </c>
      <c r="B69" t="s">
        <v>74</v>
      </c>
      <c r="C69" t="s">
        <v>75</v>
      </c>
      <c r="D69">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B20A-9A83-504A-9F77-FEDCEA140AC0}">
  <dimension ref="A1:D129"/>
  <sheetViews>
    <sheetView workbookViewId="0">
      <selection activeCell="A2" sqref="A2:D129"/>
    </sheetView>
  </sheetViews>
  <sheetFormatPr baseColWidth="10" defaultRowHeight="16"/>
  <cols>
    <col min="1" max="1" width="5.1640625" bestFit="1" customWidth="1"/>
    <col min="2" max="2" width="30.5" bestFit="1" customWidth="1"/>
    <col min="3" max="3" width="6.1640625" bestFit="1" customWidth="1"/>
  </cols>
  <sheetData>
    <row r="1" spans="1:4">
      <c r="A1" t="s">
        <v>71</v>
      </c>
      <c r="B1" t="s">
        <v>51</v>
      </c>
      <c r="C1" t="s">
        <v>52</v>
      </c>
      <c r="D1" t="s">
        <v>119</v>
      </c>
    </row>
    <row r="2" spans="1:4">
      <c r="A2">
        <v>2010</v>
      </c>
      <c r="B2" t="s">
        <v>53</v>
      </c>
      <c r="C2">
        <v>4340</v>
      </c>
      <c r="D2" t="s">
        <v>121</v>
      </c>
    </row>
    <row r="3" spans="1:4">
      <c r="A3">
        <v>2010</v>
      </c>
      <c r="B3" t="s">
        <v>54</v>
      </c>
      <c r="C3">
        <v>1675</v>
      </c>
      <c r="D3" t="s">
        <v>121</v>
      </c>
    </row>
    <row r="4" spans="1:4">
      <c r="A4">
        <v>2010</v>
      </c>
      <c r="B4" t="s">
        <v>55</v>
      </c>
      <c r="C4">
        <v>591</v>
      </c>
      <c r="D4" t="s">
        <v>121</v>
      </c>
    </row>
    <row r="5" spans="1:4">
      <c r="A5">
        <v>2010</v>
      </c>
      <c r="B5" t="s">
        <v>57</v>
      </c>
      <c r="C5">
        <v>1024</v>
      </c>
      <c r="D5" t="s">
        <v>121</v>
      </c>
    </row>
    <row r="6" spans="1:4">
      <c r="A6">
        <v>2010</v>
      </c>
      <c r="B6" t="s">
        <v>58</v>
      </c>
      <c r="C6">
        <v>2037</v>
      </c>
      <c r="D6" t="s">
        <v>121</v>
      </c>
    </row>
    <row r="7" spans="1:4">
      <c r="A7">
        <v>2010</v>
      </c>
      <c r="B7" t="s">
        <v>59</v>
      </c>
      <c r="C7">
        <v>1505</v>
      </c>
      <c r="D7" t="s">
        <v>121</v>
      </c>
    </row>
    <row r="8" spans="1:4">
      <c r="A8">
        <v>2010</v>
      </c>
      <c r="B8" t="s">
        <v>60</v>
      </c>
      <c r="C8">
        <v>2300</v>
      </c>
      <c r="D8" t="s">
        <v>121</v>
      </c>
    </row>
    <row r="9" spans="1:4">
      <c r="A9">
        <v>2010</v>
      </c>
      <c r="B9" t="s">
        <v>61</v>
      </c>
      <c r="C9">
        <v>83</v>
      </c>
      <c r="D9" t="s">
        <v>121</v>
      </c>
    </row>
    <row r="10" spans="1:4">
      <c r="A10">
        <v>2010</v>
      </c>
      <c r="B10" t="s">
        <v>62</v>
      </c>
      <c r="C10">
        <v>1840</v>
      </c>
      <c r="D10" t="s">
        <v>121</v>
      </c>
    </row>
    <row r="11" spans="1:4">
      <c r="A11">
        <v>2010</v>
      </c>
      <c r="B11" t="s">
        <v>63</v>
      </c>
      <c r="C11">
        <v>2485</v>
      </c>
      <c r="D11" t="s">
        <v>121</v>
      </c>
    </row>
    <row r="12" spans="1:4">
      <c r="A12">
        <v>2010</v>
      </c>
      <c r="B12" t="s">
        <v>64</v>
      </c>
      <c r="C12">
        <v>834</v>
      </c>
      <c r="D12" t="s">
        <v>121</v>
      </c>
    </row>
    <row r="13" spans="1:4">
      <c r="A13">
        <v>2010</v>
      </c>
      <c r="B13" t="s">
        <v>65</v>
      </c>
      <c r="C13">
        <v>12012</v>
      </c>
      <c r="D13" t="s">
        <v>121</v>
      </c>
    </row>
    <row r="14" spans="1:4">
      <c r="A14">
        <v>2010</v>
      </c>
      <c r="B14" t="s">
        <v>66</v>
      </c>
      <c r="C14">
        <v>718</v>
      </c>
      <c r="D14" t="s">
        <v>121</v>
      </c>
    </row>
    <row r="15" spans="1:4">
      <c r="A15">
        <v>2010</v>
      </c>
      <c r="B15" t="s">
        <v>67</v>
      </c>
      <c r="C15">
        <v>5133</v>
      </c>
      <c r="D15" t="s">
        <v>121</v>
      </c>
    </row>
    <row r="16" spans="1:4">
      <c r="A16">
        <v>2010</v>
      </c>
      <c r="B16" t="s">
        <v>68</v>
      </c>
      <c r="C16">
        <v>98</v>
      </c>
      <c r="D16" t="s">
        <v>121</v>
      </c>
    </row>
    <row r="17" spans="1:4">
      <c r="A17">
        <v>2010</v>
      </c>
      <c r="B17" t="s">
        <v>69</v>
      </c>
      <c r="C17">
        <v>114</v>
      </c>
      <c r="D17" t="s">
        <v>121</v>
      </c>
    </row>
    <row r="18" spans="1:4">
      <c r="A18">
        <v>2011</v>
      </c>
      <c r="B18" t="s">
        <v>53</v>
      </c>
      <c r="C18">
        <v>8383</v>
      </c>
      <c r="D18" t="s">
        <v>121</v>
      </c>
    </row>
    <row r="19" spans="1:4">
      <c r="A19">
        <v>2011</v>
      </c>
      <c r="B19" t="s">
        <v>54</v>
      </c>
      <c r="C19">
        <v>1632</v>
      </c>
      <c r="D19" t="s">
        <v>121</v>
      </c>
    </row>
    <row r="20" spans="1:4">
      <c r="A20">
        <v>2011</v>
      </c>
      <c r="B20" t="s">
        <v>55</v>
      </c>
      <c r="C20">
        <v>645</v>
      </c>
      <c r="D20" t="s">
        <v>121</v>
      </c>
    </row>
    <row r="21" spans="1:4">
      <c r="A21">
        <v>2011</v>
      </c>
      <c r="B21" t="s">
        <v>57</v>
      </c>
      <c r="C21">
        <v>1638</v>
      </c>
      <c r="D21" t="s">
        <v>121</v>
      </c>
    </row>
    <row r="22" spans="1:4">
      <c r="A22">
        <v>2011</v>
      </c>
      <c r="B22" t="s">
        <v>58</v>
      </c>
      <c r="C22">
        <v>2546</v>
      </c>
      <c r="D22" t="s">
        <v>121</v>
      </c>
    </row>
    <row r="23" spans="1:4">
      <c r="A23">
        <v>2011</v>
      </c>
      <c r="B23" t="s">
        <v>59</v>
      </c>
      <c r="C23">
        <v>4021</v>
      </c>
      <c r="D23" t="s">
        <v>121</v>
      </c>
    </row>
    <row r="24" spans="1:4">
      <c r="A24">
        <v>2011</v>
      </c>
      <c r="B24" t="s">
        <v>60</v>
      </c>
      <c r="C24">
        <v>4223</v>
      </c>
      <c r="D24" t="s">
        <v>121</v>
      </c>
    </row>
    <row r="25" spans="1:4">
      <c r="A25">
        <v>2011</v>
      </c>
      <c r="B25" t="s">
        <v>61</v>
      </c>
      <c r="C25">
        <v>95</v>
      </c>
      <c r="D25" t="s">
        <v>121</v>
      </c>
    </row>
    <row r="26" spans="1:4">
      <c r="A26">
        <v>2011</v>
      </c>
      <c r="B26" t="s">
        <v>62</v>
      </c>
      <c r="C26">
        <v>4547</v>
      </c>
      <c r="D26" t="s">
        <v>121</v>
      </c>
    </row>
    <row r="27" spans="1:4">
      <c r="A27">
        <v>2011</v>
      </c>
      <c r="B27" t="s">
        <v>63</v>
      </c>
      <c r="C27">
        <v>4659</v>
      </c>
      <c r="D27" t="s">
        <v>121</v>
      </c>
    </row>
    <row r="28" spans="1:4">
      <c r="A28">
        <v>2011</v>
      </c>
      <c r="B28" t="s">
        <v>64</v>
      </c>
      <c r="C28">
        <v>557</v>
      </c>
      <c r="D28" t="s">
        <v>121</v>
      </c>
    </row>
    <row r="29" spans="1:4">
      <c r="A29">
        <v>2011</v>
      </c>
      <c r="B29" t="s">
        <v>65</v>
      </c>
      <c r="C29">
        <v>17621</v>
      </c>
      <c r="D29" t="s">
        <v>121</v>
      </c>
    </row>
    <row r="30" spans="1:4">
      <c r="A30">
        <v>2011</v>
      </c>
      <c r="B30" t="s">
        <v>66</v>
      </c>
      <c r="C30">
        <v>663</v>
      </c>
      <c r="D30" t="s">
        <v>121</v>
      </c>
    </row>
    <row r="31" spans="1:4">
      <c r="A31">
        <v>2011</v>
      </c>
      <c r="B31" t="s">
        <v>67</v>
      </c>
      <c r="C31">
        <v>7031</v>
      </c>
      <c r="D31" t="s">
        <v>121</v>
      </c>
    </row>
    <row r="32" spans="1:4">
      <c r="A32">
        <v>2011</v>
      </c>
      <c r="B32" t="s">
        <v>68</v>
      </c>
      <c r="C32">
        <v>99</v>
      </c>
      <c r="D32" t="s">
        <v>121</v>
      </c>
    </row>
    <row r="33" spans="1:4">
      <c r="A33">
        <v>2011</v>
      </c>
      <c r="B33" t="s">
        <v>69</v>
      </c>
      <c r="C33">
        <v>98</v>
      </c>
      <c r="D33" t="s">
        <v>121</v>
      </c>
    </row>
    <row r="34" spans="1:4">
      <c r="A34">
        <v>2012</v>
      </c>
      <c r="B34" t="s">
        <v>53</v>
      </c>
      <c r="C34">
        <v>2347</v>
      </c>
      <c r="D34" t="s">
        <v>121</v>
      </c>
    </row>
    <row r="35" spans="1:4">
      <c r="A35">
        <v>2012</v>
      </c>
      <c r="B35" t="s">
        <v>54</v>
      </c>
      <c r="C35">
        <v>564</v>
      </c>
      <c r="D35" t="s">
        <v>121</v>
      </c>
    </row>
    <row r="36" spans="1:4">
      <c r="A36">
        <v>2012</v>
      </c>
      <c r="B36" t="s">
        <v>55</v>
      </c>
      <c r="C36">
        <v>339</v>
      </c>
      <c r="D36" t="s">
        <v>121</v>
      </c>
    </row>
    <row r="37" spans="1:4">
      <c r="A37">
        <v>2012</v>
      </c>
      <c r="B37" t="s">
        <v>57</v>
      </c>
      <c r="C37">
        <v>704</v>
      </c>
      <c r="D37" t="s">
        <v>121</v>
      </c>
    </row>
    <row r="38" spans="1:4">
      <c r="A38">
        <v>2012</v>
      </c>
      <c r="B38" t="s">
        <v>58</v>
      </c>
      <c r="C38">
        <v>934</v>
      </c>
      <c r="D38" t="s">
        <v>121</v>
      </c>
    </row>
    <row r="39" spans="1:4">
      <c r="A39">
        <v>2012</v>
      </c>
      <c r="B39" t="s">
        <v>59</v>
      </c>
      <c r="C39">
        <v>792</v>
      </c>
      <c r="D39" t="s">
        <v>121</v>
      </c>
    </row>
    <row r="40" spans="1:4">
      <c r="A40">
        <v>2012</v>
      </c>
      <c r="B40" t="s">
        <v>60</v>
      </c>
      <c r="C40">
        <v>1210</v>
      </c>
      <c r="D40" t="s">
        <v>121</v>
      </c>
    </row>
    <row r="41" spans="1:4">
      <c r="A41">
        <v>2012</v>
      </c>
      <c r="B41" t="s">
        <v>61</v>
      </c>
      <c r="C41">
        <v>36</v>
      </c>
      <c r="D41" t="s">
        <v>121</v>
      </c>
    </row>
    <row r="42" spans="1:4">
      <c r="A42">
        <v>2012</v>
      </c>
      <c r="B42" t="s">
        <v>62</v>
      </c>
      <c r="C42">
        <v>941</v>
      </c>
      <c r="D42" t="s">
        <v>121</v>
      </c>
    </row>
    <row r="43" spans="1:4">
      <c r="A43">
        <v>2012</v>
      </c>
      <c r="B43" t="s">
        <v>63</v>
      </c>
      <c r="C43">
        <v>4288</v>
      </c>
      <c r="D43" t="s">
        <v>121</v>
      </c>
    </row>
    <row r="44" spans="1:4">
      <c r="A44">
        <v>2012</v>
      </c>
      <c r="B44" t="s">
        <v>64</v>
      </c>
      <c r="C44">
        <v>524</v>
      </c>
      <c r="D44" t="s">
        <v>121</v>
      </c>
    </row>
    <row r="45" spans="1:4">
      <c r="A45">
        <v>2012</v>
      </c>
      <c r="B45" t="s">
        <v>65</v>
      </c>
      <c r="C45">
        <v>4303</v>
      </c>
      <c r="D45" t="s">
        <v>121</v>
      </c>
    </row>
    <row r="46" spans="1:4">
      <c r="A46">
        <v>2012</v>
      </c>
      <c r="B46" t="s">
        <v>66</v>
      </c>
      <c r="C46">
        <v>330</v>
      </c>
      <c r="D46" t="s">
        <v>121</v>
      </c>
    </row>
    <row r="47" spans="1:4">
      <c r="A47">
        <v>2012</v>
      </c>
      <c r="B47" t="s">
        <v>67</v>
      </c>
      <c r="C47">
        <v>1944</v>
      </c>
      <c r="D47" t="s">
        <v>121</v>
      </c>
    </row>
    <row r="48" spans="1:4">
      <c r="A48">
        <v>2012</v>
      </c>
      <c r="B48" t="s">
        <v>68</v>
      </c>
      <c r="C48">
        <v>69</v>
      </c>
      <c r="D48" t="s">
        <v>121</v>
      </c>
    </row>
    <row r="49" spans="1:4">
      <c r="A49">
        <v>2012</v>
      </c>
      <c r="B49" t="s">
        <v>69</v>
      </c>
      <c r="C49">
        <v>54</v>
      </c>
      <c r="D49" t="s">
        <v>121</v>
      </c>
    </row>
    <row r="50" spans="1:4">
      <c r="A50">
        <v>2013</v>
      </c>
      <c r="B50" t="s">
        <v>53</v>
      </c>
      <c r="C50">
        <v>2165</v>
      </c>
      <c r="D50" t="s">
        <v>121</v>
      </c>
    </row>
    <row r="51" spans="1:4">
      <c r="A51">
        <v>2013</v>
      </c>
      <c r="B51" t="s">
        <v>54</v>
      </c>
      <c r="C51">
        <v>484</v>
      </c>
      <c r="D51" t="s">
        <v>121</v>
      </c>
    </row>
    <row r="52" spans="1:4">
      <c r="A52">
        <v>2013</v>
      </c>
      <c r="B52" t="s">
        <v>55</v>
      </c>
      <c r="C52">
        <v>304</v>
      </c>
      <c r="D52" t="s">
        <v>121</v>
      </c>
    </row>
    <row r="53" spans="1:4">
      <c r="A53">
        <v>2013</v>
      </c>
      <c r="B53" t="s">
        <v>57</v>
      </c>
      <c r="C53">
        <v>793</v>
      </c>
      <c r="D53" t="s">
        <v>121</v>
      </c>
    </row>
    <row r="54" spans="1:4">
      <c r="A54">
        <v>2013</v>
      </c>
      <c r="B54" t="s">
        <v>58</v>
      </c>
      <c r="C54">
        <v>837</v>
      </c>
      <c r="D54" t="s">
        <v>121</v>
      </c>
    </row>
    <row r="55" spans="1:4">
      <c r="A55">
        <v>2013</v>
      </c>
      <c r="B55" t="s">
        <v>59</v>
      </c>
      <c r="C55">
        <v>614</v>
      </c>
      <c r="D55" t="s">
        <v>121</v>
      </c>
    </row>
    <row r="56" spans="1:4">
      <c r="A56">
        <v>2013</v>
      </c>
      <c r="B56" t="s">
        <v>60</v>
      </c>
      <c r="C56">
        <v>850</v>
      </c>
      <c r="D56" t="s">
        <v>121</v>
      </c>
    </row>
    <row r="57" spans="1:4">
      <c r="A57">
        <v>2013</v>
      </c>
      <c r="B57" t="s">
        <v>61</v>
      </c>
      <c r="C57">
        <v>51</v>
      </c>
      <c r="D57" t="s">
        <v>121</v>
      </c>
    </row>
    <row r="58" spans="1:4">
      <c r="A58">
        <v>2013</v>
      </c>
      <c r="B58" t="s">
        <v>62</v>
      </c>
      <c r="C58">
        <v>803</v>
      </c>
      <c r="D58" t="s">
        <v>121</v>
      </c>
    </row>
    <row r="59" spans="1:4">
      <c r="A59">
        <v>2013</v>
      </c>
      <c r="B59" t="s">
        <v>63</v>
      </c>
      <c r="C59">
        <v>3448</v>
      </c>
      <c r="D59" t="s">
        <v>121</v>
      </c>
    </row>
    <row r="60" spans="1:4">
      <c r="A60">
        <v>2013</v>
      </c>
      <c r="B60" t="s">
        <v>64</v>
      </c>
      <c r="C60">
        <v>456</v>
      </c>
      <c r="D60" t="s">
        <v>121</v>
      </c>
    </row>
    <row r="61" spans="1:4">
      <c r="A61">
        <v>2013</v>
      </c>
      <c r="B61" t="s">
        <v>65</v>
      </c>
      <c r="C61">
        <v>3878</v>
      </c>
      <c r="D61" t="s">
        <v>121</v>
      </c>
    </row>
    <row r="62" spans="1:4">
      <c r="A62">
        <v>2013</v>
      </c>
      <c r="B62" t="s">
        <v>66</v>
      </c>
      <c r="C62">
        <v>269</v>
      </c>
      <c r="D62" t="s">
        <v>121</v>
      </c>
    </row>
    <row r="63" spans="1:4">
      <c r="A63">
        <v>2013</v>
      </c>
      <c r="B63" t="s">
        <v>67</v>
      </c>
      <c r="C63">
        <v>1705</v>
      </c>
      <c r="D63" t="s">
        <v>121</v>
      </c>
    </row>
    <row r="64" spans="1:4">
      <c r="A64">
        <v>2013</v>
      </c>
      <c r="B64" t="s">
        <v>68</v>
      </c>
      <c r="C64">
        <v>75</v>
      </c>
      <c r="D64" t="s">
        <v>121</v>
      </c>
    </row>
    <row r="65" spans="1:4">
      <c r="A65">
        <v>2013</v>
      </c>
      <c r="B65" t="s">
        <v>69</v>
      </c>
      <c r="C65">
        <v>52</v>
      </c>
      <c r="D65" t="s">
        <v>121</v>
      </c>
    </row>
    <row r="66" spans="1:4">
      <c r="A66">
        <v>2014</v>
      </c>
      <c r="B66" t="s">
        <v>53</v>
      </c>
      <c r="C66">
        <v>1606</v>
      </c>
      <c r="D66" t="s">
        <v>121</v>
      </c>
    </row>
    <row r="67" spans="1:4">
      <c r="A67">
        <v>2014</v>
      </c>
      <c r="B67" t="s">
        <v>54</v>
      </c>
      <c r="C67">
        <v>366</v>
      </c>
      <c r="D67" t="s">
        <v>121</v>
      </c>
    </row>
    <row r="68" spans="1:4">
      <c r="A68">
        <v>2014</v>
      </c>
      <c r="B68" t="s">
        <v>55</v>
      </c>
      <c r="C68">
        <v>251</v>
      </c>
      <c r="D68" t="s">
        <v>121</v>
      </c>
    </row>
    <row r="69" spans="1:4">
      <c r="A69">
        <v>2014</v>
      </c>
      <c r="B69" t="s">
        <v>57</v>
      </c>
      <c r="C69">
        <v>536</v>
      </c>
      <c r="D69" t="s">
        <v>121</v>
      </c>
    </row>
    <row r="70" spans="1:4">
      <c r="A70">
        <v>2014</v>
      </c>
      <c r="B70" t="s">
        <v>58</v>
      </c>
      <c r="C70">
        <v>635</v>
      </c>
      <c r="D70" t="s">
        <v>121</v>
      </c>
    </row>
    <row r="71" spans="1:4">
      <c r="A71">
        <v>2014</v>
      </c>
      <c r="B71" t="s">
        <v>59</v>
      </c>
      <c r="C71">
        <v>489</v>
      </c>
      <c r="D71" t="s">
        <v>121</v>
      </c>
    </row>
    <row r="72" spans="1:4">
      <c r="A72">
        <v>2014</v>
      </c>
      <c r="B72" t="s">
        <v>60</v>
      </c>
      <c r="C72">
        <v>695</v>
      </c>
      <c r="D72" t="s">
        <v>121</v>
      </c>
    </row>
    <row r="73" spans="1:4">
      <c r="A73">
        <v>2014</v>
      </c>
      <c r="B73" t="s">
        <v>61</v>
      </c>
      <c r="C73">
        <v>27</v>
      </c>
      <c r="D73" t="s">
        <v>121</v>
      </c>
    </row>
    <row r="74" spans="1:4">
      <c r="A74">
        <v>2014</v>
      </c>
      <c r="B74" t="s">
        <v>62</v>
      </c>
      <c r="C74">
        <v>626</v>
      </c>
      <c r="D74" t="s">
        <v>121</v>
      </c>
    </row>
    <row r="75" spans="1:4">
      <c r="A75">
        <v>2014</v>
      </c>
      <c r="B75" t="s">
        <v>63</v>
      </c>
      <c r="C75">
        <v>3562</v>
      </c>
      <c r="D75" t="s">
        <v>121</v>
      </c>
    </row>
    <row r="76" spans="1:4">
      <c r="A76">
        <v>2014</v>
      </c>
      <c r="B76" t="s">
        <v>64</v>
      </c>
      <c r="C76">
        <v>409</v>
      </c>
      <c r="D76" t="s">
        <v>121</v>
      </c>
    </row>
    <row r="77" spans="1:4">
      <c r="A77">
        <v>2014</v>
      </c>
      <c r="B77" t="s">
        <v>65</v>
      </c>
      <c r="C77">
        <v>3123</v>
      </c>
      <c r="D77" t="s">
        <v>121</v>
      </c>
    </row>
    <row r="78" spans="1:4">
      <c r="A78">
        <v>2014</v>
      </c>
      <c r="B78" t="s">
        <v>66</v>
      </c>
      <c r="C78">
        <v>220</v>
      </c>
      <c r="D78" t="s">
        <v>121</v>
      </c>
    </row>
    <row r="79" spans="1:4">
      <c r="A79">
        <v>2014</v>
      </c>
      <c r="B79" t="s">
        <v>67</v>
      </c>
      <c r="C79">
        <v>1348</v>
      </c>
      <c r="D79" t="s">
        <v>121</v>
      </c>
    </row>
    <row r="80" spans="1:4">
      <c r="A80">
        <v>2014</v>
      </c>
      <c r="B80" t="s">
        <v>68</v>
      </c>
      <c r="C80">
        <v>101</v>
      </c>
      <c r="D80" t="s">
        <v>121</v>
      </c>
    </row>
    <row r="81" spans="1:4">
      <c r="A81">
        <v>2014</v>
      </c>
      <c r="B81" t="s">
        <v>69</v>
      </c>
      <c r="C81">
        <v>46</v>
      </c>
      <c r="D81" t="s">
        <v>121</v>
      </c>
    </row>
    <row r="82" spans="1:4">
      <c r="A82">
        <v>2015</v>
      </c>
      <c r="B82" t="s">
        <v>53</v>
      </c>
      <c r="C82">
        <v>1353</v>
      </c>
      <c r="D82" t="s">
        <v>121</v>
      </c>
    </row>
    <row r="83" spans="1:4">
      <c r="A83">
        <v>2015</v>
      </c>
      <c r="B83" t="s">
        <v>54</v>
      </c>
      <c r="C83">
        <v>361</v>
      </c>
      <c r="D83" t="s">
        <v>121</v>
      </c>
    </row>
    <row r="84" spans="1:4">
      <c r="A84">
        <v>2015</v>
      </c>
      <c r="B84" t="s">
        <v>55</v>
      </c>
      <c r="C84">
        <v>212</v>
      </c>
      <c r="D84" t="s">
        <v>121</v>
      </c>
    </row>
    <row r="85" spans="1:4">
      <c r="A85">
        <v>2015</v>
      </c>
      <c r="B85" t="s">
        <v>57</v>
      </c>
      <c r="C85">
        <v>486</v>
      </c>
      <c r="D85" t="s">
        <v>121</v>
      </c>
    </row>
    <row r="86" spans="1:4">
      <c r="A86">
        <v>2015</v>
      </c>
      <c r="B86" t="s">
        <v>58</v>
      </c>
      <c r="C86">
        <v>570</v>
      </c>
      <c r="D86" t="s">
        <v>121</v>
      </c>
    </row>
    <row r="87" spans="1:4">
      <c r="A87">
        <v>2015</v>
      </c>
      <c r="B87" t="s">
        <v>59</v>
      </c>
      <c r="C87">
        <v>507</v>
      </c>
      <c r="D87" t="s">
        <v>121</v>
      </c>
    </row>
    <row r="88" spans="1:4">
      <c r="A88">
        <v>2015</v>
      </c>
      <c r="B88" t="s">
        <v>60</v>
      </c>
      <c r="C88">
        <v>815</v>
      </c>
      <c r="D88" t="s">
        <v>121</v>
      </c>
    </row>
    <row r="89" spans="1:4">
      <c r="A89">
        <v>2015</v>
      </c>
      <c r="B89" t="s">
        <v>61</v>
      </c>
      <c r="C89">
        <v>31</v>
      </c>
      <c r="D89" t="s">
        <v>121</v>
      </c>
    </row>
    <row r="90" spans="1:4">
      <c r="A90">
        <v>2015</v>
      </c>
      <c r="B90" t="s">
        <v>62</v>
      </c>
      <c r="C90">
        <v>718</v>
      </c>
      <c r="D90" t="s">
        <v>121</v>
      </c>
    </row>
    <row r="91" spans="1:4">
      <c r="A91">
        <v>2015</v>
      </c>
      <c r="B91" t="s">
        <v>63</v>
      </c>
      <c r="C91">
        <v>3918</v>
      </c>
      <c r="D91" t="s">
        <v>121</v>
      </c>
    </row>
    <row r="92" spans="1:4">
      <c r="A92">
        <v>2015</v>
      </c>
      <c r="B92" t="s">
        <v>64</v>
      </c>
      <c r="C92">
        <v>354</v>
      </c>
      <c r="D92" t="s">
        <v>121</v>
      </c>
    </row>
    <row r="93" spans="1:4">
      <c r="A93">
        <v>2015</v>
      </c>
      <c r="B93" t="s">
        <v>65</v>
      </c>
      <c r="C93">
        <v>3412</v>
      </c>
      <c r="D93" t="s">
        <v>121</v>
      </c>
    </row>
    <row r="94" spans="1:4">
      <c r="A94">
        <v>2015</v>
      </c>
      <c r="B94" t="s">
        <v>66</v>
      </c>
      <c r="C94">
        <v>132</v>
      </c>
      <c r="D94" t="s">
        <v>121</v>
      </c>
    </row>
    <row r="95" spans="1:4">
      <c r="A95">
        <v>2015</v>
      </c>
      <c r="B95" t="s">
        <v>67</v>
      </c>
      <c r="C95">
        <v>1584</v>
      </c>
      <c r="D95" t="s">
        <v>121</v>
      </c>
    </row>
    <row r="96" spans="1:4">
      <c r="A96">
        <v>2015</v>
      </c>
      <c r="B96" t="s">
        <v>68</v>
      </c>
      <c r="C96">
        <v>81</v>
      </c>
      <c r="D96" t="s">
        <v>121</v>
      </c>
    </row>
    <row r="97" spans="1:4">
      <c r="A97">
        <v>2015</v>
      </c>
      <c r="B97" t="s">
        <v>69</v>
      </c>
      <c r="C97">
        <v>83</v>
      </c>
      <c r="D97" t="s">
        <v>121</v>
      </c>
    </row>
    <row r="98" spans="1:4">
      <c r="A98">
        <v>2016</v>
      </c>
      <c r="B98" t="s">
        <v>53</v>
      </c>
      <c r="C98">
        <v>910</v>
      </c>
      <c r="D98" t="s">
        <v>121</v>
      </c>
    </row>
    <row r="99" spans="1:4">
      <c r="A99">
        <v>2016</v>
      </c>
      <c r="B99" t="s">
        <v>54</v>
      </c>
      <c r="C99">
        <v>251</v>
      </c>
      <c r="D99" t="s">
        <v>121</v>
      </c>
    </row>
    <row r="100" spans="1:4">
      <c r="A100">
        <v>2016</v>
      </c>
      <c r="B100" t="s">
        <v>55</v>
      </c>
      <c r="C100">
        <v>171</v>
      </c>
      <c r="D100" t="s">
        <v>121</v>
      </c>
    </row>
    <row r="101" spans="1:4">
      <c r="A101">
        <v>2016</v>
      </c>
      <c r="B101" t="s">
        <v>57</v>
      </c>
      <c r="C101">
        <v>280</v>
      </c>
      <c r="D101" t="s">
        <v>121</v>
      </c>
    </row>
    <row r="102" spans="1:4">
      <c r="A102">
        <v>2016</v>
      </c>
      <c r="B102" t="s">
        <v>58</v>
      </c>
      <c r="C102">
        <v>312</v>
      </c>
      <c r="D102" t="s">
        <v>121</v>
      </c>
    </row>
    <row r="103" spans="1:4">
      <c r="A103">
        <v>2016</v>
      </c>
      <c r="B103" t="s">
        <v>59</v>
      </c>
      <c r="C103">
        <v>224</v>
      </c>
      <c r="D103" t="s">
        <v>121</v>
      </c>
    </row>
    <row r="104" spans="1:4">
      <c r="A104">
        <v>2016</v>
      </c>
      <c r="B104" t="s">
        <v>60</v>
      </c>
      <c r="C104">
        <v>335</v>
      </c>
      <c r="D104" t="s">
        <v>121</v>
      </c>
    </row>
    <row r="105" spans="1:4">
      <c r="A105">
        <v>2016</v>
      </c>
      <c r="B105" t="s">
        <v>61</v>
      </c>
      <c r="C105">
        <v>23</v>
      </c>
      <c r="D105" t="s">
        <v>121</v>
      </c>
    </row>
    <row r="106" spans="1:4">
      <c r="A106">
        <v>2016</v>
      </c>
      <c r="B106" t="s">
        <v>62</v>
      </c>
      <c r="C106">
        <v>302</v>
      </c>
      <c r="D106" t="s">
        <v>121</v>
      </c>
    </row>
    <row r="107" spans="1:4">
      <c r="A107">
        <v>2016</v>
      </c>
      <c r="B107" t="s">
        <v>63</v>
      </c>
      <c r="C107">
        <v>2777</v>
      </c>
      <c r="D107" t="s">
        <v>121</v>
      </c>
    </row>
    <row r="108" spans="1:4">
      <c r="A108">
        <v>2016</v>
      </c>
      <c r="B108" t="s">
        <v>64</v>
      </c>
      <c r="C108">
        <v>298</v>
      </c>
      <c r="D108" t="s">
        <v>121</v>
      </c>
    </row>
    <row r="109" spans="1:4">
      <c r="A109">
        <v>2016</v>
      </c>
      <c r="B109" t="s">
        <v>65</v>
      </c>
      <c r="C109">
        <v>2144</v>
      </c>
      <c r="D109" t="s">
        <v>121</v>
      </c>
    </row>
    <row r="110" spans="1:4">
      <c r="A110">
        <v>2016</v>
      </c>
      <c r="B110" t="s">
        <v>66</v>
      </c>
      <c r="C110">
        <v>139</v>
      </c>
      <c r="D110" t="s">
        <v>121</v>
      </c>
    </row>
    <row r="111" spans="1:4">
      <c r="A111">
        <v>2016</v>
      </c>
      <c r="B111" t="s">
        <v>67</v>
      </c>
      <c r="C111">
        <v>1036</v>
      </c>
      <c r="D111" t="s">
        <v>121</v>
      </c>
    </row>
    <row r="112" spans="1:4">
      <c r="A112">
        <v>2016</v>
      </c>
      <c r="B112" t="s">
        <v>68</v>
      </c>
      <c r="C112">
        <v>31</v>
      </c>
      <c r="D112" t="s">
        <v>121</v>
      </c>
    </row>
    <row r="113" spans="1:4">
      <c r="A113">
        <v>2016</v>
      </c>
      <c r="B113" t="s">
        <v>69</v>
      </c>
      <c r="C113">
        <v>53</v>
      </c>
      <c r="D113" t="s">
        <v>121</v>
      </c>
    </row>
    <row r="114" spans="1:4">
      <c r="A114">
        <v>2017</v>
      </c>
      <c r="B114" t="s">
        <v>53</v>
      </c>
      <c r="C114">
        <v>2138</v>
      </c>
      <c r="D114" t="s">
        <v>121</v>
      </c>
    </row>
    <row r="115" spans="1:4">
      <c r="A115">
        <v>2017</v>
      </c>
      <c r="B115" t="s">
        <v>54</v>
      </c>
      <c r="C115">
        <v>350</v>
      </c>
      <c r="D115" t="s">
        <v>121</v>
      </c>
    </row>
    <row r="116" spans="1:4">
      <c r="A116">
        <v>2017</v>
      </c>
      <c r="B116" t="s">
        <v>55</v>
      </c>
      <c r="C116">
        <v>182</v>
      </c>
      <c r="D116" t="s">
        <v>121</v>
      </c>
    </row>
    <row r="117" spans="1:4">
      <c r="A117">
        <v>2017</v>
      </c>
      <c r="B117" t="s">
        <v>57</v>
      </c>
      <c r="C117">
        <v>518</v>
      </c>
      <c r="D117" t="s">
        <v>121</v>
      </c>
    </row>
    <row r="118" spans="1:4">
      <c r="A118">
        <v>2017</v>
      </c>
      <c r="B118" t="s">
        <v>58</v>
      </c>
      <c r="C118">
        <v>514</v>
      </c>
      <c r="D118" t="s">
        <v>121</v>
      </c>
    </row>
    <row r="119" spans="1:4">
      <c r="A119">
        <v>2017</v>
      </c>
      <c r="B119" t="s">
        <v>59</v>
      </c>
      <c r="C119">
        <v>557</v>
      </c>
      <c r="D119" t="s">
        <v>121</v>
      </c>
    </row>
    <row r="120" spans="1:4">
      <c r="A120">
        <v>2017</v>
      </c>
      <c r="B120" t="s">
        <v>60</v>
      </c>
      <c r="C120">
        <v>770</v>
      </c>
      <c r="D120" t="s">
        <v>121</v>
      </c>
    </row>
    <row r="121" spans="1:4">
      <c r="A121">
        <v>2017</v>
      </c>
      <c r="B121" t="s">
        <v>61</v>
      </c>
      <c r="C121">
        <v>22</v>
      </c>
      <c r="D121" t="s">
        <v>121</v>
      </c>
    </row>
    <row r="122" spans="1:4">
      <c r="A122">
        <v>2017</v>
      </c>
      <c r="B122" t="s">
        <v>62</v>
      </c>
      <c r="C122">
        <v>625</v>
      </c>
      <c r="D122" t="s">
        <v>121</v>
      </c>
    </row>
    <row r="123" spans="1:4">
      <c r="A123">
        <v>2017</v>
      </c>
      <c r="B123" t="s">
        <v>63</v>
      </c>
      <c r="C123">
        <v>2915</v>
      </c>
      <c r="D123" t="s">
        <v>121</v>
      </c>
    </row>
    <row r="124" spans="1:4">
      <c r="A124">
        <v>2017</v>
      </c>
      <c r="B124" t="s">
        <v>64</v>
      </c>
      <c r="C124">
        <v>423</v>
      </c>
      <c r="D124" t="s">
        <v>121</v>
      </c>
    </row>
    <row r="125" spans="1:4">
      <c r="A125">
        <v>2017</v>
      </c>
      <c r="B125" t="s">
        <v>65</v>
      </c>
      <c r="C125">
        <v>3589</v>
      </c>
      <c r="D125" t="s">
        <v>121</v>
      </c>
    </row>
    <row r="126" spans="1:4">
      <c r="A126">
        <v>2017</v>
      </c>
      <c r="B126" t="s">
        <v>66</v>
      </c>
      <c r="C126">
        <v>181</v>
      </c>
      <c r="D126" t="s">
        <v>121</v>
      </c>
    </row>
    <row r="127" spans="1:4">
      <c r="A127">
        <v>2017</v>
      </c>
      <c r="B127" t="s">
        <v>67</v>
      </c>
      <c r="C127">
        <v>1646</v>
      </c>
      <c r="D127" t="s">
        <v>121</v>
      </c>
    </row>
    <row r="128" spans="1:4">
      <c r="A128">
        <v>2017</v>
      </c>
      <c r="B128" t="s">
        <v>68</v>
      </c>
      <c r="C128">
        <v>104</v>
      </c>
      <c r="D128" t="s">
        <v>121</v>
      </c>
    </row>
    <row r="129" spans="1:4">
      <c r="A129">
        <v>2017</v>
      </c>
      <c r="B129" t="s">
        <v>69</v>
      </c>
      <c r="C129">
        <v>57</v>
      </c>
      <c r="D129" t="s">
        <v>121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F2B13-27EE-C04F-885B-49F8E2D70EF5}">
  <dimension ref="A1:J145"/>
  <sheetViews>
    <sheetView zoomScale="106" zoomScaleNormal="133" workbookViewId="0">
      <selection activeCell="M24" sqref="M24"/>
    </sheetView>
  </sheetViews>
  <sheetFormatPr baseColWidth="10" defaultRowHeight="16"/>
  <cols>
    <col min="1" max="1" width="7.1640625" customWidth="1"/>
    <col min="2" max="2" width="30.5" bestFit="1" customWidth="1"/>
    <col min="3" max="3" width="7.6640625" customWidth="1"/>
  </cols>
  <sheetData>
    <row r="1" spans="1:10">
      <c r="A1" t="s">
        <v>33</v>
      </c>
      <c r="B1" t="s">
        <v>51</v>
      </c>
      <c r="C1" t="s">
        <v>52</v>
      </c>
      <c r="D1" t="s">
        <v>119</v>
      </c>
      <c r="G1" s="5" t="s">
        <v>33</v>
      </c>
      <c r="H1" s="6" t="s">
        <v>51</v>
      </c>
      <c r="I1" s="6" t="s">
        <v>52</v>
      </c>
      <c r="J1" s="7" t="s">
        <v>119</v>
      </c>
    </row>
    <row r="2" spans="1:10">
      <c r="A2">
        <v>2010</v>
      </c>
      <c r="B2" t="e" vm="1">
        <v>#VALUE!</v>
      </c>
      <c r="C2">
        <v>343264</v>
      </c>
      <c r="D2" t="s">
        <v>120</v>
      </c>
      <c r="G2" s="8">
        <v>2018</v>
      </c>
      <c r="H2" s="9" t="e" vm="1">
        <v>#VALUE!</v>
      </c>
      <c r="I2" s="9">
        <v>110698</v>
      </c>
      <c r="J2" s="10" t="s">
        <v>120</v>
      </c>
    </row>
    <row r="3" spans="1:10">
      <c r="A3">
        <v>2010</v>
      </c>
      <c r="B3" t="e" vm="2">
        <v>#VALUE!</v>
      </c>
      <c r="C3">
        <v>62223</v>
      </c>
      <c r="D3" t="s">
        <v>120</v>
      </c>
      <c r="G3" s="11">
        <v>2018</v>
      </c>
      <c r="H3" s="12" t="e" vm="2">
        <v>#VALUE!</v>
      </c>
      <c r="I3" s="12">
        <v>15017</v>
      </c>
      <c r="J3" s="13" t="s">
        <v>120</v>
      </c>
    </row>
    <row r="4" spans="1:10">
      <c r="A4">
        <v>2010</v>
      </c>
      <c r="B4" t="e" vm="3">
        <v>#VALUE!</v>
      </c>
      <c r="C4">
        <v>26361</v>
      </c>
      <c r="D4" t="s">
        <v>120</v>
      </c>
      <c r="G4" s="8">
        <v>2018</v>
      </c>
      <c r="H4" s="9" t="e" vm="3">
        <v>#VALUE!</v>
      </c>
      <c r="I4" s="9">
        <v>5494</v>
      </c>
      <c r="J4" s="10" t="s">
        <v>120</v>
      </c>
    </row>
    <row r="5" spans="1:10">
      <c r="A5">
        <v>2010</v>
      </c>
      <c r="B5" t="e" vm="4">
        <v>#VALUE!</v>
      </c>
      <c r="C5">
        <v>55429</v>
      </c>
      <c r="D5" t="s">
        <v>120</v>
      </c>
      <c r="G5" s="11">
        <v>2018</v>
      </c>
      <c r="H5" s="12" t="e" vm="4">
        <v>#VALUE!</v>
      </c>
      <c r="I5" s="12">
        <v>25026</v>
      </c>
      <c r="J5" s="13" t="s">
        <v>120</v>
      </c>
    </row>
    <row r="6" spans="1:10">
      <c r="A6">
        <v>2010</v>
      </c>
      <c r="B6" t="e" vm="5">
        <v>#VALUE!</v>
      </c>
      <c r="C6">
        <v>91658</v>
      </c>
      <c r="D6" t="s">
        <v>120</v>
      </c>
      <c r="G6" s="8">
        <v>2018</v>
      </c>
      <c r="H6" s="9" t="e" vm="5">
        <v>#VALUE!</v>
      </c>
      <c r="I6" s="9">
        <v>29631</v>
      </c>
      <c r="J6" s="10" t="s">
        <v>120</v>
      </c>
    </row>
    <row r="7" spans="1:10">
      <c r="A7">
        <v>2010</v>
      </c>
      <c r="B7" t="e" vm="6">
        <v>#VALUE!</v>
      </c>
      <c r="C7">
        <v>60274</v>
      </c>
      <c r="D7" t="s">
        <v>120</v>
      </c>
      <c r="G7" s="11">
        <v>2018</v>
      </c>
      <c r="H7" s="12" t="e" vm="6">
        <v>#VALUE!</v>
      </c>
      <c r="I7" s="12">
        <v>20853</v>
      </c>
      <c r="J7" s="13" t="s">
        <v>120</v>
      </c>
    </row>
    <row r="8" spans="1:10">
      <c r="A8">
        <v>2010</v>
      </c>
      <c r="B8" t="e" vm="7">
        <v>#VALUE!</v>
      </c>
      <c r="C8">
        <v>118206</v>
      </c>
      <c r="D8" t="s">
        <v>120</v>
      </c>
      <c r="G8" s="8">
        <v>2018</v>
      </c>
      <c r="H8" s="9" t="e" vm="7">
        <v>#VALUE!</v>
      </c>
      <c r="I8" s="9">
        <v>27816</v>
      </c>
      <c r="J8" s="10" t="s">
        <v>120</v>
      </c>
    </row>
    <row r="9" spans="1:10">
      <c r="A9">
        <v>2010</v>
      </c>
      <c r="B9" t="e" vm="8">
        <v>#VALUE!</v>
      </c>
      <c r="C9">
        <v>1938</v>
      </c>
      <c r="D9" t="s">
        <v>120</v>
      </c>
      <c r="G9" s="11">
        <v>2018</v>
      </c>
      <c r="H9" s="12" t="e" vm="8">
        <v>#VALUE!</v>
      </c>
      <c r="I9" s="12">
        <v>251</v>
      </c>
      <c r="J9" s="13" t="s">
        <v>120</v>
      </c>
    </row>
    <row r="10" spans="1:10">
      <c r="A10">
        <v>2010</v>
      </c>
      <c r="B10" t="e" vm="9">
        <v>#VALUE!</v>
      </c>
      <c r="C10">
        <v>136711</v>
      </c>
      <c r="D10" t="s">
        <v>120</v>
      </c>
      <c r="G10" s="8">
        <v>2018</v>
      </c>
      <c r="H10" s="9" t="e" vm="9">
        <v>#VALUE!</v>
      </c>
      <c r="I10" s="9">
        <v>41284</v>
      </c>
      <c r="J10" s="10" t="s">
        <v>120</v>
      </c>
    </row>
    <row r="11" spans="1:10">
      <c r="A11">
        <v>2010</v>
      </c>
      <c r="B11" t="e" vm="10">
        <v>#VALUE!</v>
      </c>
      <c r="C11">
        <v>75128</v>
      </c>
      <c r="D11" t="s">
        <v>120</v>
      </c>
      <c r="G11" s="11">
        <v>2018</v>
      </c>
      <c r="H11" s="12" t="e" vm="10">
        <v>#VALUE!</v>
      </c>
      <c r="I11" s="12">
        <v>44848</v>
      </c>
      <c r="J11" s="13" t="s">
        <v>120</v>
      </c>
    </row>
    <row r="12" spans="1:10">
      <c r="A12">
        <v>2010</v>
      </c>
      <c r="B12" t="e" vm="11">
        <v>#VALUE!</v>
      </c>
      <c r="C12">
        <v>34562</v>
      </c>
      <c r="D12" t="s">
        <v>120</v>
      </c>
      <c r="G12" s="8">
        <v>2018</v>
      </c>
      <c r="H12" s="9" t="e" vm="11">
        <v>#VALUE!</v>
      </c>
      <c r="I12" s="9">
        <v>3660</v>
      </c>
      <c r="J12" s="10" t="s">
        <v>120</v>
      </c>
    </row>
    <row r="13" spans="1:10">
      <c r="A13">
        <v>2010</v>
      </c>
      <c r="B13" t="e" vm="12">
        <v>#VALUE!</v>
      </c>
      <c r="C13">
        <v>536418</v>
      </c>
      <c r="D13" t="s">
        <v>120</v>
      </c>
      <c r="G13" s="11">
        <v>2018</v>
      </c>
      <c r="H13" s="12" t="e" vm="12">
        <v>#VALUE!</v>
      </c>
      <c r="I13" s="12">
        <v>148170</v>
      </c>
      <c r="J13" s="13" t="s">
        <v>120</v>
      </c>
    </row>
    <row r="14" spans="1:10">
      <c r="A14">
        <v>2010</v>
      </c>
      <c r="B14" t="e" vm="13">
        <v>#VALUE!</v>
      </c>
      <c r="C14">
        <v>17382</v>
      </c>
      <c r="D14" t="s">
        <v>120</v>
      </c>
      <c r="G14" s="8">
        <v>2018</v>
      </c>
      <c r="H14" s="9" t="e" vm="13">
        <v>#VALUE!</v>
      </c>
      <c r="I14" s="9">
        <v>4198</v>
      </c>
      <c r="J14" s="10" t="s">
        <v>120</v>
      </c>
    </row>
    <row r="15" spans="1:10">
      <c r="A15">
        <v>2010</v>
      </c>
      <c r="B15" t="e" vm="14">
        <v>#VALUE!</v>
      </c>
      <c r="C15">
        <v>235658</v>
      </c>
      <c r="D15" t="s">
        <v>120</v>
      </c>
      <c r="G15" s="11">
        <v>2018</v>
      </c>
      <c r="H15" s="12" t="e" vm="14">
        <v>#VALUE!</v>
      </c>
      <c r="I15" s="12">
        <v>57877</v>
      </c>
      <c r="J15" s="13" t="s">
        <v>120</v>
      </c>
    </row>
    <row r="16" spans="1:10">
      <c r="A16">
        <v>2010</v>
      </c>
      <c r="B16" t="e" vm="15">
        <v>#VALUE!</v>
      </c>
      <c r="C16">
        <v>2196</v>
      </c>
      <c r="D16" t="s">
        <v>120</v>
      </c>
      <c r="G16" s="8">
        <v>2018</v>
      </c>
      <c r="H16" s="9" t="e" vm="15">
        <v>#VALUE!</v>
      </c>
      <c r="I16" s="9">
        <v>302</v>
      </c>
      <c r="J16" s="10" t="s">
        <v>120</v>
      </c>
    </row>
    <row r="17" spans="1:10">
      <c r="A17">
        <v>2010</v>
      </c>
      <c r="B17" t="e" vm="16">
        <v>#VALUE!</v>
      </c>
      <c r="C17">
        <v>7219</v>
      </c>
      <c r="D17" t="s">
        <v>120</v>
      </c>
      <c r="G17" s="11">
        <v>2018</v>
      </c>
      <c r="H17" s="12" t="e" vm="16">
        <v>#VALUE!</v>
      </c>
      <c r="I17" s="12">
        <v>1968</v>
      </c>
      <c r="J17" s="13" t="s">
        <v>120</v>
      </c>
    </row>
    <row r="18" spans="1:10">
      <c r="A18">
        <v>2011</v>
      </c>
      <c r="B18" t="e" vm="1">
        <v>#VALUE!</v>
      </c>
      <c r="C18">
        <v>386370</v>
      </c>
      <c r="D18" t="s">
        <v>120</v>
      </c>
    </row>
    <row r="19" spans="1:10">
      <c r="A19">
        <v>2011</v>
      </c>
      <c r="B19" t="e" vm="2">
        <v>#VALUE!</v>
      </c>
      <c r="C19">
        <v>55780</v>
      </c>
      <c r="D19" t="s">
        <v>120</v>
      </c>
    </row>
    <row r="20" spans="1:10">
      <c r="A20">
        <v>2011</v>
      </c>
      <c r="B20" t="e" vm="3">
        <v>#VALUE!</v>
      </c>
      <c r="C20">
        <v>18001</v>
      </c>
      <c r="D20" t="s">
        <v>120</v>
      </c>
    </row>
    <row r="21" spans="1:10">
      <c r="A21">
        <v>2011</v>
      </c>
      <c r="B21" t="e" vm="4">
        <v>#VALUE!</v>
      </c>
      <c r="C21">
        <v>58586</v>
      </c>
      <c r="D21" t="s">
        <v>120</v>
      </c>
    </row>
    <row r="22" spans="1:10">
      <c r="A22">
        <v>2011</v>
      </c>
      <c r="B22" t="e" vm="5">
        <v>#VALUE!</v>
      </c>
      <c r="C22">
        <v>94970</v>
      </c>
      <c r="D22" t="s">
        <v>120</v>
      </c>
    </row>
    <row r="23" spans="1:10">
      <c r="A23">
        <v>2011</v>
      </c>
      <c r="B23" t="e" vm="6">
        <v>#VALUE!</v>
      </c>
      <c r="C23">
        <v>85328</v>
      </c>
      <c r="D23" t="s">
        <v>120</v>
      </c>
    </row>
    <row r="24" spans="1:10">
      <c r="A24">
        <v>2011</v>
      </c>
      <c r="B24" t="e" vm="7">
        <v>#VALUE!</v>
      </c>
      <c r="C24">
        <v>124923</v>
      </c>
      <c r="D24" t="s">
        <v>120</v>
      </c>
    </row>
    <row r="25" spans="1:10">
      <c r="A25">
        <v>2011</v>
      </c>
      <c r="B25" t="e" vm="8">
        <v>#VALUE!</v>
      </c>
      <c r="C25">
        <v>1818</v>
      </c>
      <c r="D25" t="s">
        <v>120</v>
      </c>
    </row>
    <row r="26" spans="1:10">
      <c r="A26">
        <v>2011</v>
      </c>
      <c r="B26" t="e" vm="9">
        <v>#VALUE!</v>
      </c>
      <c r="C26">
        <v>181394</v>
      </c>
      <c r="D26" t="s">
        <v>120</v>
      </c>
    </row>
    <row r="27" spans="1:10">
      <c r="A27">
        <v>2011</v>
      </c>
      <c r="B27" t="e" vm="10">
        <v>#VALUE!</v>
      </c>
      <c r="C27">
        <v>202878</v>
      </c>
      <c r="D27" t="s">
        <v>120</v>
      </c>
    </row>
    <row r="28" spans="1:10">
      <c r="A28">
        <v>2011</v>
      </c>
      <c r="B28" t="e" vm="11">
        <v>#VALUE!</v>
      </c>
      <c r="C28">
        <v>26639</v>
      </c>
      <c r="D28" t="s">
        <v>120</v>
      </c>
    </row>
    <row r="29" spans="1:10">
      <c r="A29">
        <v>2011</v>
      </c>
      <c r="B29" t="e" vm="12">
        <v>#VALUE!</v>
      </c>
      <c r="C29">
        <v>632421</v>
      </c>
      <c r="D29" t="s">
        <v>120</v>
      </c>
    </row>
    <row r="30" spans="1:10">
      <c r="A30">
        <v>2011</v>
      </c>
      <c r="B30" t="e" vm="13">
        <v>#VALUE!</v>
      </c>
      <c r="C30">
        <v>14673</v>
      </c>
      <c r="D30" t="s">
        <v>120</v>
      </c>
    </row>
    <row r="31" spans="1:10">
      <c r="A31">
        <v>2011</v>
      </c>
      <c r="B31" t="e" vm="14">
        <v>#VALUE!</v>
      </c>
      <c r="C31">
        <v>365543</v>
      </c>
      <c r="D31" t="s">
        <v>120</v>
      </c>
    </row>
    <row r="32" spans="1:10">
      <c r="A32">
        <v>2011</v>
      </c>
      <c r="B32" t="e" vm="15">
        <v>#VALUE!</v>
      </c>
      <c r="C32">
        <v>2932</v>
      </c>
      <c r="D32" t="s">
        <v>120</v>
      </c>
    </row>
    <row r="33" spans="1:4">
      <c r="A33">
        <v>2011</v>
      </c>
      <c r="B33" t="e" vm="16">
        <v>#VALUE!</v>
      </c>
      <c r="C33">
        <v>3667</v>
      </c>
      <c r="D33" t="s">
        <v>120</v>
      </c>
    </row>
    <row r="34" spans="1:4">
      <c r="A34">
        <v>2012</v>
      </c>
      <c r="B34" t="e" vm="1">
        <v>#VALUE!</v>
      </c>
      <c r="C34">
        <v>325324</v>
      </c>
      <c r="D34" t="s">
        <v>120</v>
      </c>
    </row>
    <row r="35" spans="1:4">
      <c r="A35">
        <v>2012</v>
      </c>
      <c r="B35" t="e" vm="2">
        <v>#VALUE!</v>
      </c>
      <c r="C35">
        <v>42669</v>
      </c>
      <c r="D35" t="s">
        <v>120</v>
      </c>
    </row>
    <row r="36" spans="1:4">
      <c r="A36">
        <v>2012</v>
      </c>
      <c r="B36" t="e" vm="3">
        <v>#VALUE!</v>
      </c>
      <c r="C36">
        <v>19519</v>
      </c>
      <c r="D36" t="s">
        <v>120</v>
      </c>
    </row>
    <row r="37" spans="1:4">
      <c r="A37">
        <v>2012</v>
      </c>
      <c r="B37" t="e" vm="4">
        <v>#VALUE!</v>
      </c>
      <c r="C37">
        <v>44113</v>
      </c>
      <c r="D37" t="s">
        <v>120</v>
      </c>
    </row>
    <row r="38" spans="1:4">
      <c r="A38">
        <v>2012</v>
      </c>
      <c r="B38" t="e" vm="5">
        <v>#VALUE!</v>
      </c>
      <c r="C38">
        <v>61894</v>
      </c>
      <c r="D38" t="s">
        <v>120</v>
      </c>
    </row>
    <row r="39" spans="1:4">
      <c r="A39">
        <v>2012</v>
      </c>
      <c r="B39" t="e" vm="6">
        <v>#VALUE!</v>
      </c>
      <c r="C39">
        <v>50344</v>
      </c>
      <c r="D39" t="s">
        <v>120</v>
      </c>
    </row>
    <row r="40" spans="1:4">
      <c r="A40">
        <v>2012</v>
      </c>
      <c r="B40" t="e" vm="7">
        <v>#VALUE!</v>
      </c>
      <c r="C40">
        <v>108892</v>
      </c>
      <c r="D40" t="s">
        <v>120</v>
      </c>
    </row>
    <row r="41" spans="1:4">
      <c r="A41">
        <v>2012</v>
      </c>
      <c r="B41" t="e" vm="8">
        <v>#VALUE!</v>
      </c>
      <c r="C41">
        <v>1439</v>
      </c>
      <c r="D41" t="s">
        <v>120</v>
      </c>
    </row>
    <row r="42" spans="1:4">
      <c r="A42">
        <v>2012</v>
      </c>
      <c r="B42" t="e" vm="9">
        <v>#VALUE!</v>
      </c>
      <c r="C42">
        <v>123768</v>
      </c>
      <c r="D42" t="s">
        <v>120</v>
      </c>
    </row>
    <row r="43" spans="1:4">
      <c r="A43">
        <v>2012</v>
      </c>
      <c r="B43" t="e" vm="10">
        <v>#VALUE!</v>
      </c>
      <c r="C43">
        <v>191496</v>
      </c>
      <c r="D43" t="s">
        <v>120</v>
      </c>
    </row>
    <row r="44" spans="1:4">
      <c r="A44">
        <v>2012</v>
      </c>
      <c r="B44" t="e" vm="11">
        <v>#VALUE!</v>
      </c>
      <c r="C44">
        <v>23199</v>
      </c>
      <c r="D44" t="s">
        <v>120</v>
      </c>
    </row>
    <row r="45" spans="1:4">
      <c r="A45">
        <v>2012</v>
      </c>
      <c r="B45" t="e" vm="12">
        <v>#VALUE!</v>
      </c>
      <c r="C45">
        <v>462964</v>
      </c>
      <c r="D45" t="s">
        <v>120</v>
      </c>
    </row>
    <row r="46" spans="1:4">
      <c r="A46">
        <v>2012</v>
      </c>
      <c r="B46" t="e" vm="13">
        <v>#VALUE!</v>
      </c>
      <c r="C46">
        <v>15756</v>
      </c>
      <c r="D46" t="s">
        <v>120</v>
      </c>
    </row>
    <row r="47" spans="1:4">
      <c r="A47">
        <v>2012</v>
      </c>
      <c r="B47" t="e" vm="14">
        <v>#VALUE!</v>
      </c>
      <c r="C47">
        <v>163480</v>
      </c>
      <c r="D47" t="s">
        <v>120</v>
      </c>
    </row>
    <row r="48" spans="1:4">
      <c r="A48">
        <v>2012</v>
      </c>
      <c r="B48" t="e" vm="15">
        <v>#VALUE!</v>
      </c>
      <c r="C48">
        <v>1914</v>
      </c>
      <c r="D48" t="s">
        <v>120</v>
      </c>
    </row>
    <row r="49" spans="1:4">
      <c r="A49">
        <v>2012</v>
      </c>
      <c r="B49" t="e" vm="16">
        <v>#VALUE!</v>
      </c>
      <c r="C49">
        <v>3907</v>
      </c>
      <c r="D49" t="s">
        <v>120</v>
      </c>
    </row>
    <row r="50" spans="1:4">
      <c r="A50">
        <v>2013</v>
      </c>
      <c r="B50" t="e" vm="1">
        <v>#VALUE!</v>
      </c>
      <c r="C50">
        <v>280084</v>
      </c>
      <c r="D50" t="s">
        <v>120</v>
      </c>
    </row>
    <row r="51" spans="1:4">
      <c r="A51">
        <v>2013</v>
      </c>
      <c r="B51" t="e" vm="2">
        <v>#VALUE!</v>
      </c>
      <c r="C51">
        <v>37568</v>
      </c>
      <c r="D51" t="s">
        <v>120</v>
      </c>
    </row>
    <row r="52" spans="1:4">
      <c r="A52">
        <v>2013</v>
      </c>
      <c r="B52" t="e" vm="3">
        <v>#VALUE!</v>
      </c>
      <c r="C52">
        <v>18415</v>
      </c>
      <c r="D52" t="s">
        <v>120</v>
      </c>
    </row>
    <row r="53" spans="1:4">
      <c r="A53">
        <v>2013</v>
      </c>
      <c r="B53" t="e" vm="4">
        <v>#VALUE!</v>
      </c>
      <c r="C53">
        <v>53991</v>
      </c>
      <c r="D53" t="s">
        <v>120</v>
      </c>
    </row>
    <row r="54" spans="1:4">
      <c r="A54">
        <v>2013</v>
      </c>
      <c r="B54" t="e" vm="5">
        <v>#VALUE!</v>
      </c>
      <c r="C54">
        <v>57291</v>
      </c>
      <c r="D54" t="s">
        <v>120</v>
      </c>
    </row>
    <row r="55" spans="1:4">
      <c r="A55">
        <v>2013</v>
      </c>
      <c r="B55" t="e" vm="6">
        <v>#VALUE!</v>
      </c>
      <c r="C55">
        <v>47179</v>
      </c>
      <c r="D55" t="s">
        <v>120</v>
      </c>
    </row>
    <row r="56" spans="1:4">
      <c r="A56">
        <v>2013</v>
      </c>
      <c r="B56" t="e" vm="7">
        <v>#VALUE!</v>
      </c>
      <c r="C56">
        <v>81494</v>
      </c>
      <c r="D56" t="s">
        <v>120</v>
      </c>
    </row>
    <row r="57" spans="1:4">
      <c r="A57">
        <v>2013</v>
      </c>
      <c r="B57" t="e" vm="8">
        <v>#VALUE!</v>
      </c>
      <c r="C57">
        <v>1574</v>
      </c>
      <c r="D57" t="s">
        <v>120</v>
      </c>
    </row>
    <row r="58" spans="1:4">
      <c r="A58">
        <v>2013</v>
      </c>
      <c r="B58" t="e" vm="9">
        <v>#VALUE!</v>
      </c>
      <c r="C58">
        <v>86936</v>
      </c>
      <c r="D58" t="s">
        <v>120</v>
      </c>
    </row>
    <row r="59" spans="1:4">
      <c r="A59">
        <v>2013</v>
      </c>
      <c r="B59" t="e" vm="10">
        <v>#VALUE!</v>
      </c>
      <c r="C59">
        <v>139381</v>
      </c>
      <c r="D59" t="s">
        <v>120</v>
      </c>
    </row>
    <row r="60" spans="1:4">
      <c r="A60">
        <v>2013</v>
      </c>
      <c r="B60" t="e" vm="11">
        <v>#VALUE!</v>
      </c>
      <c r="C60">
        <v>37910</v>
      </c>
      <c r="D60" t="s">
        <v>120</v>
      </c>
    </row>
    <row r="61" spans="1:4">
      <c r="A61">
        <v>2013</v>
      </c>
      <c r="B61" t="e" vm="12">
        <v>#VALUE!</v>
      </c>
      <c r="C61">
        <v>380137</v>
      </c>
      <c r="D61" t="s">
        <v>120</v>
      </c>
    </row>
    <row r="62" spans="1:4">
      <c r="A62">
        <v>2013</v>
      </c>
      <c r="B62" t="e" vm="13">
        <v>#VALUE!</v>
      </c>
      <c r="C62">
        <v>11881</v>
      </c>
      <c r="D62" t="s">
        <v>120</v>
      </c>
    </row>
    <row r="63" spans="1:4">
      <c r="A63">
        <v>2013</v>
      </c>
      <c r="B63" t="e" vm="14">
        <v>#VALUE!</v>
      </c>
      <c r="C63">
        <v>170838</v>
      </c>
      <c r="D63" t="s">
        <v>120</v>
      </c>
    </row>
    <row r="64" spans="1:4">
      <c r="A64">
        <v>2013</v>
      </c>
      <c r="B64" t="e" vm="15">
        <v>#VALUE!</v>
      </c>
      <c r="C64">
        <v>2929</v>
      </c>
      <c r="D64" t="s">
        <v>120</v>
      </c>
    </row>
    <row r="65" spans="1:4">
      <c r="A65">
        <v>2013</v>
      </c>
      <c r="B65" t="e" vm="16">
        <v>#VALUE!</v>
      </c>
      <c r="C65">
        <v>8177</v>
      </c>
      <c r="D65" t="s">
        <v>120</v>
      </c>
    </row>
    <row r="66" spans="1:4">
      <c r="A66">
        <v>2014</v>
      </c>
      <c r="B66" t="e" vm="1">
        <v>#VALUE!</v>
      </c>
      <c r="C66">
        <v>190202</v>
      </c>
      <c r="D66" t="s">
        <v>120</v>
      </c>
    </row>
    <row r="67" spans="1:4">
      <c r="A67">
        <v>2014</v>
      </c>
      <c r="B67" t="e" vm="2">
        <v>#VALUE!</v>
      </c>
      <c r="C67">
        <v>25084</v>
      </c>
      <c r="D67" t="s">
        <v>120</v>
      </c>
    </row>
    <row r="68" spans="1:4">
      <c r="A68">
        <v>2014</v>
      </c>
      <c r="B68" t="e" vm="3">
        <v>#VALUE!</v>
      </c>
      <c r="C68">
        <v>12053</v>
      </c>
      <c r="D68" t="s">
        <v>120</v>
      </c>
    </row>
    <row r="69" spans="1:4">
      <c r="A69">
        <v>2014</v>
      </c>
      <c r="B69" t="e" vm="4">
        <v>#VALUE!</v>
      </c>
      <c r="C69">
        <v>42839</v>
      </c>
      <c r="D69" t="s">
        <v>120</v>
      </c>
    </row>
    <row r="70" spans="1:4">
      <c r="A70">
        <v>2014</v>
      </c>
      <c r="B70" t="e" vm="5">
        <v>#VALUE!</v>
      </c>
      <c r="C70">
        <v>41083</v>
      </c>
      <c r="D70" t="s">
        <v>120</v>
      </c>
    </row>
    <row r="71" spans="1:4">
      <c r="A71">
        <v>2014</v>
      </c>
      <c r="B71" t="e" vm="6">
        <v>#VALUE!</v>
      </c>
      <c r="C71">
        <v>37169</v>
      </c>
      <c r="D71" t="s">
        <v>120</v>
      </c>
    </row>
    <row r="72" spans="1:4">
      <c r="A72">
        <v>2014</v>
      </c>
      <c r="B72" t="e" vm="7">
        <v>#VALUE!</v>
      </c>
      <c r="C72">
        <v>57020</v>
      </c>
      <c r="D72" t="s">
        <v>120</v>
      </c>
    </row>
    <row r="73" spans="1:4">
      <c r="A73">
        <v>2014</v>
      </c>
      <c r="B73" t="e" vm="8">
        <v>#VALUE!</v>
      </c>
      <c r="C73">
        <v>3117</v>
      </c>
      <c r="D73" t="s">
        <v>120</v>
      </c>
    </row>
    <row r="74" spans="1:4">
      <c r="A74">
        <v>2014</v>
      </c>
      <c r="B74" t="e" vm="9">
        <v>#VALUE!</v>
      </c>
      <c r="C74">
        <v>84685</v>
      </c>
      <c r="D74" t="s">
        <v>120</v>
      </c>
    </row>
    <row r="75" spans="1:4">
      <c r="A75">
        <v>2014</v>
      </c>
      <c r="B75" t="e" vm="10">
        <v>#VALUE!</v>
      </c>
      <c r="C75">
        <v>139839</v>
      </c>
      <c r="D75" t="s">
        <v>120</v>
      </c>
    </row>
    <row r="76" spans="1:4">
      <c r="A76">
        <v>2014</v>
      </c>
      <c r="B76" t="e" vm="11">
        <v>#VALUE!</v>
      </c>
      <c r="C76">
        <v>20562</v>
      </c>
      <c r="D76" t="s">
        <v>120</v>
      </c>
    </row>
    <row r="77" spans="1:4">
      <c r="A77">
        <v>2014</v>
      </c>
      <c r="B77" t="e" vm="12">
        <v>#VALUE!</v>
      </c>
      <c r="C77">
        <v>282184</v>
      </c>
      <c r="D77" t="s">
        <v>120</v>
      </c>
    </row>
    <row r="78" spans="1:4">
      <c r="A78">
        <v>2014</v>
      </c>
      <c r="B78" t="e" vm="13">
        <v>#VALUE!</v>
      </c>
      <c r="C78">
        <v>12785</v>
      </c>
      <c r="D78" t="s">
        <v>120</v>
      </c>
    </row>
    <row r="79" spans="1:4">
      <c r="A79">
        <v>2014</v>
      </c>
      <c r="B79" t="e" vm="14">
        <v>#VALUE!</v>
      </c>
      <c r="C79">
        <v>121525</v>
      </c>
      <c r="D79" t="s">
        <v>120</v>
      </c>
    </row>
    <row r="80" spans="1:4">
      <c r="A80">
        <v>2014</v>
      </c>
      <c r="B80" t="e" vm="15">
        <v>#VALUE!</v>
      </c>
      <c r="C80">
        <v>4099</v>
      </c>
      <c r="D80" t="s">
        <v>120</v>
      </c>
    </row>
    <row r="81" spans="1:4">
      <c r="A81">
        <v>2014</v>
      </c>
      <c r="B81" t="e" vm="16">
        <v>#VALUE!</v>
      </c>
      <c r="C81">
        <v>3547</v>
      </c>
      <c r="D81" t="s">
        <v>120</v>
      </c>
    </row>
    <row r="82" spans="1:4">
      <c r="A82">
        <v>2015</v>
      </c>
      <c r="B82" t="e" vm="1">
        <v>#VALUE!</v>
      </c>
      <c r="C82">
        <v>155193</v>
      </c>
      <c r="D82" t="s">
        <v>120</v>
      </c>
    </row>
    <row r="83" spans="1:4">
      <c r="A83">
        <v>2015</v>
      </c>
      <c r="B83" t="e" vm="2">
        <v>#VALUE!</v>
      </c>
      <c r="C83">
        <v>21909</v>
      </c>
      <c r="D83" t="s">
        <v>120</v>
      </c>
    </row>
    <row r="84" spans="1:4">
      <c r="A84">
        <v>2015</v>
      </c>
      <c r="B84" t="e" vm="3">
        <v>#VALUE!</v>
      </c>
      <c r="C84">
        <v>10473</v>
      </c>
      <c r="D84" t="s">
        <v>120</v>
      </c>
    </row>
    <row r="85" spans="1:4">
      <c r="A85">
        <v>2015</v>
      </c>
      <c r="B85" t="e" vm="4">
        <v>#VALUE!</v>
      </c>
      <c r="C85">
        <v>46296</v>
      </c>
      <c r="D85" t="s">
        <v>120</v>
      </c>
    </row>
    <row r="86" spans="1:4">
      <c r="A86">
        <v>2015</v>
      </c>
      <c r="B86" t="e" vm="5">
        <v>#VALUE!</v>
      </c>
      <c r="C86">
        <v>34619</v>
      </c>
      <c r="D86" t="s">
        <v>120</v>
      </c>
    </row>
    <row r="87" spans="1:4">
      <c r="A87">
        <v>2015</v>
      </c>
      <c r="B87" t="e" vm="6">
        <v>#VALUE!</v>
      </c>
      <c r="C87">
        <v>39007</v>
      </c>
      <c r="D87" t="s">
        <v>120</v>
      </c>
    </row>
    <row r="88" spans="1:4">
      <c r="A88">
        <v>2015</v>
      </c>
      <c r="B88" t="e" vm="7">
        <v>#VALUE!</v>
      </c>
      <c r="C88">
        <v>56052</v>
      </c>
      <c r="D88" t="s">
        <v>120</v>
      </c>
    </row>
    <row r="89" spans="1:4">
      <c r="A89">
        <v>2015</v>
      </c>
      <c r="B89" t="e" vm="8">
        <v>#VALUE!</v>
      </c>
      <c r="C89">
        <v>758</v>
      </c>
      <c r="D89" t="s">
        <v>120</v>
      </c>
    </row>
    <row r="90" spans="1:4">
      <c r="A90">
        <v>2015</v>
      </c>
      <c r="B90" t="e" vm="9">
        <v>#VALUE!</v>
      </c>
      <c r="C90">
        <v>74521</v>
      </c>
      <c r="D90" t="s">
        <v>120</v>
      </c>
    </row>
    <row r="91" spans="1:4">
      <c r="A91">
        <v>2015</v>
      </c>
      <c r="B91" t="e" vm="10">
        <v>#VALUE!</v>
      </c>
      <c r="C91">
        <v>191718</v>
      </c>
      <c r="D91" t="s">
        <v>120</v>
      </c>
    </row>
    <row r="92" spans="1:4">
      <c r="A92">
        <v>2015</v>
      </c>
      <c r="B92" t="e" vm="11">
        <v>#VALUE!</v>
      </c>
      <c r="C92">
        <v>14754</v>
      </c>
      <c r="D92" t="s">
        <v>120</v>
      </c>
    </row>
    <row r="93" spans="1:4">
      <c r="A93">
        <v>2015</v>
      </c>
      <c r="B93" t="e" vm="12">
        <v>#VALUE!</v>
      </c>
      <c r="C93">
        <v>302527</v>
      </c>
      <c r="D93" t="s">
        <v>120</v>
      </c>
    </row>
    <row r="94" spans="1:4">
      <c r="A94">
        <v>2015</v>
      </c>
      <c r="B94" t="e" vm="13">
        <v>#VALUE!</v>
      </c>
      <c r="C94">
        <v>7419</v>
      </c>
      <c r="D94" t="s">
        <v>120</v>
      </c>
    </row>
    <row r="95" spans="1:4">
      <c r="A95">
        <v>2015</v>
      </c>
      <c r="B95" t="e" vm="14">
        <v>#VALUE!</v>
      </c>
      <c r="C95">
        <v>126824</v>
      </c>
      <c r="D95" t="s">
        <v>120</v>
      </c>
    </row>
    <row r="96" spans="1:4">
      <c r="A96">
        <v>2015</v>
      </c>
      <c r="B96" t="e" vm="15">
        <v>#VALUE!</v>
      </c>
      <c r="C96">
        <v>3464</v>
      </c>
      <c r="D96" t="s">
        <v>120</v>
      </c>
    </row>
    <row r="97" spans="1:4">
      <c r="A97">
        <v>2015</v>
      </c>
      <c r="B97" t="e" vm="16">
        <v>#VALUE!</v>
      </c>
      <c r="C97">
        <v>5776</v>
      </c>
      <c r="D97" t="s">
        <v>120</v>
      </c>
    </row>
    <row r="98" spans="1:4">
      <c r="A98">
        <v>2016</v>
      </c>
      <c r="B98" t="e" vm="1">
        <v>#VALUE!</v>
      </c>
      <c r="C98">
        <v>169149</v>
      </c>
      <c r="D98" t="s">
        <v>120</v>
      </c>
    </row>
    <row r="99" spans="1:4">
      <c r="A99">
        <v>2016</v>
      </c>
      <c r="B99" t="e" vm="2">
        <v>#VALUE!</v>
      </c>
      <c r="C99">
        <v>19684</v>
      </c>
      <c r="D99" t="s">
        <v>120</v>
      </c>
    </row>
    <row r="100" spans="1:4">
      <c r="A100">
        <v>2016</v>
      </c>
      <c r="B100" t="e" vm="3">
        <v>#VALUE!</v>
      </c>
      <c r="C100">
        <v>10619</v>
      </c>
      <c r="D100" t="s">
        <v>120</v>
      </c>
    </row>
    <row r="101" spans="1:4">
      <c r="A101">
        <v>2016</v>
      </c>
      <c r="B101" t="e" vm="4">
        <v>#VALUE!</v>
      </c>
      <c r="C101">
        <v>34551</v>
      </c>
      <c r="D101" t="s">
        <v>120</v>
      </c>
    </row>
    <row r="102" spans="1:4">
      <c r="A102">
        <v>2016</v>
      </c>
      <c r="B102" t="e" vm="5">
        <v>#VALUE!</v>
      </c>
      <c r="C102">
        <v>28004</v>
      </c>
      <c r="D102" t="s">
        <v>120</v>
      </c>
    </row>
    <row r="103" spans="1:4">
      <c r="A103">
        <v>2016</v>
      </c>
      <c r="B103" t="e" vm="6">
        <v>#VALUE!</v>
      </c>
      <c r="C103">
        <v>24804</v>
      </c>
      <c r="D103" t="s">
        <v>120</v>
      </c>
    </row>
    <row r="104" spans="1:4">
      <c r="A104">
        <v>2016</v>
      </c>
      <c r="B104" t="e" vm="7">
        <v>#VALUE!</v>
      </c>
      <c r="C104">
        <v>52318</v>
      </c>
      <c r="D104" t="s">
        <v>120</v>
      </c>
    </row>
    <row r="105" spans="1:4">
      <c r="A105">
        <v>2016</v>
      </c>
      <c r="B105" t="e" vm="8">
        <v>#VALUE!</v>
      </c>
      <c r="C105">
        <v>1098</v>
      </c>
      <c r="D105" t="s">
        <v>120</v>
      </c>
    </row>
    <row r="106" spans="1:4">
      <c r="A106">
        <v>2016</v>
      </c>
      <c r="B106" t="e" vm="9">
        <v>#VALUE!</v>
      </c>
      <c r="C106">
        <v>63274</v>
      </c>
      <c r="D106" t="s">
        <v>120</v>
      </c>
    </row>
    <row r="107" spans="1:4">
      <c r="A107">
        <v>2016</v>
      </c>
      <c r="B107" t="e" vm="10">
        <v>#VALUE!</v>
      </c>
      <c r="C107">
        <v>123002</v>
      </c>
      <c r="D107" t="s">
        <v>120</v>
      </c>
    </row>
    <row r="108" spans="1:4">
      <c r="A108">
        <v>2016</v>
      </c>
      <c r="B108" t="e" vm="11">
        <v>#VALUE!</v>
      </c>
      <c r="C108">
        <v>12442</v>
      </c>
      <c r="D108" t="s">
        <v>120</v>
      </c>
    </row>
    <row r="109" spans="1:4">
      <c r="A109">
        <v>2016</v>
      </c>
      <c r="B109" t="e" vm="12">
        <v>#VALUE!</v>
      </c>
      <c r="C109">
        <v>243200</v>
      </c>
      <c r="D109" t="s">
        <v>120</v>
      </c>
    </row>
    <row r="110" spans="1:4">
      <c r="A110">
        <v>2016</v>
      </c>
      <c r="B110" t="e" vm="13">
        <v>#VALUE!</v>
      </c>
      <c r="C110">
        <v>6079</v>
      </c>
      <c r="D110" t="s">
        <v>120</v>
      </c>
    </row>
    <row r="111" spans="1:4">
      <c r="A111">
        <v>2016</v>
      </c>
      <c r="B111" t="e" vm="14">
        <v>#VALUE!</v>
      </c>
      <c r="C111">
        <v>83116</v>
      </c>
      <c r="D111" t="s">
        <v>120</v>
      </c>
    </row>
    <row r="112" spans="1:4">
      <c r="A112">
        <v>2016</v>
      </c>
      <c r="B112" t="e" vm="15">
        <v>#VALUE!</v>
      </c>
      <c r="C112">
        <v>535</v>
      </c>
      <c r="D112" t="s">
        <v>120</v>
      </c>
    </row>
    <row r="113" spans="1:4">
      <c r="A113">
        <v>2016</v>
      </c>
      <c r="B113" t="e" vm="16">
        <v>#VALUE!</v>
      </c>
      <c r="C113">
        <v>4819</v>
      </c>
      <c r="D113" t="s">
        <v>120</v>
      </c>
    </row>
    <row r="114" spans="1:4">
      <c r="A114">
        <v>2017</v>
      </c>
      <c r="B114" t="e" vm="1">
        <v>#VALUE!</v>
      </c>
      <c r="C114">
        <v>139823</v>
      </c>
      <c r="D114" t="s">
        <v>120</v>
      </c>
    </row>
    <row r="115" spans="1:4">
      <c r="A115">
        <v>2017</v>
      </c>
      <c r="B115" t="e" vm="2">
        <v>#VALUE!</v>
      </c>
      <c r="C115">
        <v>15803</v>
      </c>
      <c r="D115" t="s">
        <v>120</v>
      </c>
    </row>
    <row r="116" spans="1:4">
      <c r="A116">
        <v>2017</v>
      </c>
      <c r="B116" t="e" vm="3">
        <v>#VALUE!</v>
      </c>
      <c r="C116">
        <v>8366</v>
      </c>
      <c r="D116" t="s">
        <v>120</v>
      </c>
    </row>
    <row r="117" spans="1:4">
      <c r="A117">
        <v>2017</v>
      </c>
      <c r="B117" t="e" vm="4">
        <v>#VALUE!</v>
      </c>
      <c r="C117">
        <v>26823</v>
      </c>
      <c r="D117" t="s">
        <v>120</v>
      </c>
    </row>
    <row r="118" spans="1:4">
      <c r="A118">
        <v>2017</v>
      </c>
      <c r="B118" t="e" vm="5">
        <v>#VALUE!</v>
      </c>
      <c r="C118">
        <v>26191</v>
      </c>
      <c r="D118" t="s">
        <v>120</v>
      </c>
    </row>
    <row r="119" spans="1:4">
      <c r="A119">
        <v>2017</v>
      </c>
      <c r="B119" t="e" vm="6">
        <v>#VALUE!</v>
      </c>
      <c r="C119">
        <v>29051</v>
      </c>
      <c r="D119" t="s">
        <v>120</v>
      </c>
    </row>
    <row r="120" spans="1:4">
      <c r="A120">
        <v>2017</v>
      </c>
      <c r="B120" t="e" vm="7">
        <v>#VALUE!</v>
      </c>
      <c r="C120">
        <v>34123</v>
      </c>
      <c r="D120" t="s">
        <v>120</v>
      </c>
    </row>
    <row r="121" spans="1:4">
      <c r="A121">
        <v>2017</v>
      </c>
      <c r="B121" t="e" vm="8">
        <v>#VALUE!</v>
      </c>
      <c r="C121">
        <v>939</v>
      </c>
      <c r="D121" t="s">
        <v>120</v>
      </c>
    </row>
    <row r="122" spans="1:4">
      <c r="A122">
        <v>2017</v>
      </c>
      <c r="B122" t="e" vm="9">
        <v>#VALUE!</v>
      </c>
      <c r="C122">
        <v>40636</v>
      </c>
      <c r="D122" t="s">
        <v>120</v>
      </c>
    </row>
    <row r="123" spans="1:4">
      <c r="A123">
        <v>2017</v>
      </c>
      <c r="B123" t="e" vm="10">
        <v>#VALUE!</v>
      </c>
      <c r="C123">
        <v>54349</v>
      </c>
      <c r="D123" t="s">
        <v>120</v>
      </c>
    </row>
    <row r="124" spans="1:4">
      <c r="A124">
        <v>2017</v>
      </c>
      <c r="B124" t="e" vm="11">
        <v>#VALUE!</v>
      </c>
      <c r="C124">
        <v>7450</v>
      </c>
      <c r="D124" t="s">
        <v>120</v>
      </c>
    </row>
    <row r="125" spans="1:4">
      <c r="A125">
        <v>2017</v>
      </c>
      <c r="B125" t="e" vm="12">
        <v>#VALUE!</v>
      </c>
      <c r="C125">
        <v>160529</v>
      </c>
      <c r="D125" t="s">
        <v>120</v>
      </c>
    </row>
    <row r="126" spans="1:4">
      <c r="A126">
        <v>2017</v>
      </c>
      <c r="B126" t="e" vm="13">
        <v>#VALUE!</v>
      </c>
      <c r="C126">
        <v>2898</v>
      </c>
      <c r="D126" t="s">
        <v>120</v>
      </c>
    </row>
    <row r="127" spans="1:4">
      <c r="A127">
        <v>2017</v>
      </c>
      <c r="B127" t="e" vm="14">
        <v>#VALUE!</v>
      </c>
      <c r="C127">
        <v>49170</v>
      </c>
      <c r="D127" t="s">
        <v>120</v>
      </c>
    </row>
    <row r="128" spans="1:4">
      <c r="A128">
        <v>2017</v>
      </c>
      <c r="B128" t="e" vm="15">
        <v>#VALUE!</v>
      </c>
      <c r="C128">
        <v>1220</v>
      </c>
      <c r="D128" t="s">
        <v>120</v>
      </c>
    </row>
    <row r="129" spans="1:10">
      <c r="A129">
        <v>2017</v>
      </c>
      <c r="B129" t="e" vm="16">
        <v>#VALUE!</v>
      </c>
      <c r="C129">
        <v>1253</v>
      </c>
      <c r="D129" t="s">
        <v>120</v>
      </c>
    </row>
    <row r="130" spans="1:10">
      <c r="A130">
        <v>2018</v>
      </c>
      <c r="B130" t="e" vm="1">
        <v>#VALUE!</v>
      </c>
      <c r="C130">
        <v>110698</v>
      </c>
      <c r="D130" t="s">
        <v>120</v>
      </c>
      <c r="G130" s="8">
        <v>2018</v>
      </c>
      <c r="H130" s="9" t="e" vm="1">
        <v>#VALUE!</v>
      </c>
      <c r="I130" s="9">
        <v>110698</v>
      </c>
      <c r="J130" s="10" t="s">
        <v>120</v>
      </c>
    </row>
    <row r="131" spans="1:10">
      <c r="A131">
        <v>2018</v>
      </c>
      <c r="B131" t="e" vm="2">
        <v>#VALUE!</v>
      </c>
      <c r="C131">
        <v>15017</v>
      </c>
      <c r="D131" t="s">
        <v>120</v>
      </c>
      <c r="G131" s="11">
        <v>2018</v>
      </c>
      <c r="H131" s="12" t="e" vm="2">
        <v>#VALUE!</v>
      </c>
      <c r="I131" s="12">
        <v>15017</v>
      </c>
      <c r="J131" s="13" t="s">
        <v>120</v>
      </c>
    </row>
    <row r="132" spans="1:10">
      <c r="A132">
        <v>2018</v>
      </c>
      <c r="B132" t="e" vm="3">
        <v>#VALUE!</v>
      </c>
      <c r="C132">
        <v>5494</v>
      </c>
      <c r="D132" t="s">
        <v>120</v>
      </c>
      <c r="G132" s="8">
        <v>2018</v>
      </c>
      <c r="H132" s="9" t="e" vm="3">
        <v>#VALUE!</v>
      </c>
      <c r="I132" s="9">
        <v>5494</v>
      </c>
      <c r="J132" s="10" t="s">
        <v>120</v>
      </c>
    </row>
    <row r="133" spans="1:10">
      <c r="A133">
        <v>2018</v>
      </c>
      <c r="B133" t="e" vm="4">
        <v>#VALUE!</v>
      </c>
      <c r="C133">
        <v>25026</v>
      </c>
      <c r="D133" t="s">
        <v>120</v>
      </c>
      <c r="G133" s="11">
        <v>2018</v>
      </c>
      <c r="H133" s="12" t="e" vm="4">
        <v>#VALUE!</v>
      </c>
      <c r="I133" s="12">
        <v>25026</v>
      </c>
      <c r="J133" s="13" t="s">
        <v>120</v>
      </c>
    </row>
    <row r="134" spans="1:10">
      <c r="A134">
        <v>2018</v>
      </c>
      <c r="B134" t="e" vm="5">
        <v>#VALUE!</v>
      </c>
      <c r="C134">
        <v>29631</v>
      </c>
      <c r="D134" t="s">
        <v>120</v>
      </c>
      <c r="G134" s="8">
        <v>2018</v>
      </c>
      <c r="H134" s="9" t="e" vm="5">
        <v>#VALUE!</v>
      </c>
      <c r="I134" s="9">
        <v>29631</v>
      </c>
      <c r="J134" s="10" t="s">
        <v>120</v>
      </c>
    </row>
    <row r="135" spans="1:10">
      <c r="A135">
        <v>2018</v>
      </c>
      <c r="B135" t="e" vm="6">
        <v>#VALUE!</v>
      </c>
      <c r="C135">
        <v>20853</v>
      </c>
      <c r="D135" t="s">
        <v>120</v>
      </c>
      <c r="G135" s="11">
        <v>2018</v>
      </c>
      <c r="H135" s="12" t="e" vm="6">
        <v>#VALUE!</v>
      </c>
      <c r="I135" s="12">
        <v>20853</v>
      </c>
      <c r="J135" s="13" t="s">
        <v>120</v>
      </c>
    </row>
    <row r="136" spans="1:10">
      <c r="A136">
        <v>2018</v>
      </c>
      <c r="B136" t="e" vm="7">
        <v>#VALUE!</v>
      </c>
      <c r="C136">
        <v>27816</v>
      </c>
      <c r="D136" t="s">
        <v>120</v>
      </c>
      <c r="G136" s="8">
        <v>2018</v>
      </c>
      <c r="H136" s="9" t="e" vm="7">
        <v>#VALUE!</v>
      </c>
      <c r="I136" s="9">
        <v>27816</v>
      </c>
      <c r="J136" s="10" t="s">
        <v>120</v>
      </c>
    </row>
    <row r="137" spans="1:10">
      <c r="A137">
        <v>2018</v>
      </c>
      <c r="B137" t="e" vm="8">
        <v>#VALUE!</v>
      </c>
      <c r="C137">
        <v>251</v>
      </c>
      <c r="D137" t="s">
        <v>120</v>
      </c>
      <c r="G137" s="11">
        <v>2018</v>
      </c>
      <c r="H137" s="12" t="e" vm="8">
        <v>#VALUE!</v>
      </c>
      <c r="I137" s="12">
        <v>251</v>
      </c>
      <c r="J137" s="13" t="s">
        <v>120</v>
      </c>
    </row>
    <row r="138" spans="1:10">
      <c r="A138">
        <v>2018</v>
      </c>
      <c r="B138" t="e" vm="9">
        <v>#VALUE!</v>
      </c>
      <c r="C138">
        <v>41284</v>
      </c>
      <c r="D138" t="s">
        <v>120</v>
      </c>
      <c r="G138" s="8">
        <v>2018</v>
      </c>
      <c r="H138" s="9" t="e" vm="9">
        <v>#VALUE!</v>
      </c>
      <c r="I138" s="9">
        <v>41284</v>
      </c>
      <c r="J138" s="10" t="s">
        <v>120</v>
      </c>
    </row>
    <row r="139" spans="1:10">
      <c r="A139">
        <v>2018</v>
      </c>
      <c r="B139" t="e" vm="10">
        <v>#VALUE!</v>
      </c>
      <c r="C139">
        <v>44848</v>
      </c>
      <c r="D139" t="s">
        <v>120</v>
      </c>
      <c r="G139" s="11">
        <v>2018</v>
      </c>
      <c r="H139" s="12" t="e" vm="10">
        <v>#VALUE!</v>
      </c>
      <c r="I139" s="12">
        <v>44848</v>
      </c>
      <c r="J139" s="13" t="s">
        <v>120</v>
      </c>
    </row>
    <row r="140" spans="1:10">
      <c r="A140">
        <v>2018</v>
      </c>
      <c r="B140" t="e" vm="11">
        <v>#VALUE!</v>
      </c>
      <c r="C140">
        <v>3660</v>
      </c>
      <c r="D140" t="s">
        <v>120</v>
      </c>
      <c r="G140" s="8">
        <v>2018</v>
      </c>
      <c r="H140" s="9" t="e" vm="11">
        <v>#VALUE!</v>
      </c>
      <c r="I140" s="9">
        <v>3660</v>
      </c>
      <c r="J140" s="10" t="s">
        <v>120</v>
      </c>
    </row>
    <row r="141" spans="1:10">
      <c r="A141">
        <v>2018</v>
      </c>
      <c r="B141" t="e" vm="12">
        <v>#VALUE!</v>
      </c>
      <c r="C141">
        <v>148170</v>
      </c>
      <c r="D141" t="s">
        <v>120</v>
      </c>
      <c r="G141" s="11">
        <v>2018</v>
      </c>
      <c r="H141" s="12" t="e" vm="12">
        <v>#VALUE!</v>
      </c>
      <c r="I141" s="12">
        <v>148170</v>
      </c>
      <c r="J141" s="13" t="s">
        <v>120</v>
      </c>
    </row>
    <row r="142" spans="1:10">
      <c r="A142">
        <v>2018</v>
      </c>
      <c r="B142" t="e" vm="13">
        <v>#VALUE!</v>
      </c>
      <c r="C142">
        <v>4198</v>
      </c>
      <c r="D142" t="s">
        <v>120</v>
      </c>
      <c r="G142" s="8">
        <v>2018</v>
      </c>
      <c r="H142" s="9" t="e" vm="13">
        <v>#VALUE!</v>
      </c>
      <c r="I142" s="9">
        <v>4198</v>
      </c>
      <c r="J142" s="10" t="s">
        <v>120</v>
      </c>
    </row>
    <row r="143" spans="1:10">
      <c r="A143">
        <v>2018</v>
      </c>
      <c r="B143" t="e" vm="14">
        <v>#VALUE!</v>
      </c>
      <c r="C143">
        <v>57877</v>
      </c>
      <c r="D143" t="s">
        <v>120</v>
      </c>
      <c r="G143" s="11">
        <v>2018</v>
      </c>
      <c r="H143" s="12" t="e" vm="14">
        <v>#VALUE!</v>
      </c>
      <c r="I143" s="12">
        <v>57877</v>
      </c>
      <c r="J143" s="13" t="s">
        <v>120</v>
      </c>
    </row>
    <row r="144" spans="1:10">
      <c r="A144">
        <v>2018</v>
      </c>
      <c r="B144" t="e" vm="15">
        <v>#VALUE!</v>
      </c>
      <c r="C144">
        <v>302</v>
      </c>
      <c r="D144" t="s">
        <v>120</v>
      </c>
      <c r="G144" s="8">
        <v>2018</v>
      </c>
      <c r="H144" s="9" t="e" vm="15">
        <v>#VALUE!</v>
      </c>
      <c r="I144" s="9">
        <v>302</v>
      </c>
      <c r="J144" s="10" t="s">
        <v>120</v>
      </c>
    </row>
    <row r="145" spans="1:10">
      <c r="A145">
        <v>2018</v>
      </c>
      <c r="B145" t="e" vm="16">
        <v>#VALUE!</v>
      </c>
      <c r="C145">
        <v>1968</v>
      </c>
      <c r="D145" t="s">
        <v>120</v>
      </c>
      <c r="G145" s="11">
        <v>2018</v>
      </c>
      <c r="H145" s="12" t="e" vm="16">
        <v>#VALUE!</v>
      </c>
      <c r="I145" s="12">
        <v>1968</v>
      </c>
      <c r="J145" s="13" t="s">
        <v>120</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90FC2-06DC-E946-9BEF-D3EF08E14860}">
  <dimension ref="A1:C82"/>
  <sheetViews>
    <sheetView workbookViewId="0">
      <selection activeCell="B10" sqref="B10"/>
    </sheetView>
  </sheetViews>
  <sheetFormatPr baseColWidth="10" defaultRowHeight="16"/>
  <cols>
    <col min="1" max="1" width="5.1640625" bestFit="1" customWidth="1"/>
    <col min="2" max="2" width="42.33203125" bestFit="1" customWidth="1"/>
    <col min="3" max="3" width="8.1640625" bestFit="1" customWidth="1"/>
  </cols>
  <sheetData>
    <row r="1" spans="1:3">
      <c r="A1" t="s">
        <v>33</v>
      </c>
      <c r="B1" t="s">
        <v>35</v>
      </c>
      <c r="C1" t="s">
        <v>52</v>
      </c>
    </row>
    <row r="2" spans="1:3">
      <c r="A2">
        <v>2010</v>
      </c>
      <c r="B2" t="s">
        <v>106</v>
      </c>
      <c r="C2">
        <v>13877</v>
      </c>
    </row>
    <row r="3" spans="1:3">
      <c r="A3">
        <v>2010</v>
      </c>
      <c r="B3" t="s">
        <v>107</v>
      </c>
      <c r="C3">
        <v>74182</v>
      </c>
    </row>
    <row r="4" spans="1:3">
      <c r="A4">
        <v>2010</v>
      </c>
      <c r="B4" t="s">
        <v>108</v>
      </c>
      <c r="C4">
        <v>164582</v>
      </c>
    </row>
    <row r="5" spans="1:3">
      <c r="A5">
        <v>2010</v>
      </c>
      <c r="B5" t="s">
        <v>109</v>
      </c>
      <c r="C5">
        <v>38336</v>
      </c>
    </row>
    <row r="6" spans="1:3">
      <c r="A6">
        <v>2010</v>
      </c>
      <c r="B6" t="s">
        <v>110</v>
      </c>
      <c r="C6">
        <v>79664</v>
      </c>
    </row>
    <row r="7" spans="1:3">
      <c r="A7">
        <v>2010</v>
      </c>
      <c r="B7" t="s">
        <v>111</v>
      </c>
      <c r="C7">
        <v>9185</v>
      </c>
    </row>
    <row r="8" spans="1:3">
      <c r="A8">
        <v>2010</v>
      </c>
      <c r="B8" t="s">
        <v>112</v>
      </c>
      <c r="C8">
        <v>25389</v>
      </c>
    </row>
    <row r="9" spans="1:3">
      <c r="A9">
        <v>2010</v>
      </c>
      <c r="B9" t="s">
        <v>113</v>
      </c>
      <c r="C9">
        <v>169843</v>
      </c>
    </row>
    <row r="10" spans="1:3">
      <c r="A10">
        <v>2010</v>
      </c>
      <c r="B10" t="s">
        <v>114</v>
      </c>
      <c r="C10">
        <v>1228834</v>
      </c>
    </row>
    <row r="11" spans="1:3">
      <c r="A11">
        <v>2011</v>
      </c>
      <c r="B11" t="s">
        <v>106</v>
      </c>
      <c r="C11">
        <v>22090</v>
      </c>
    </row>
    <row r="12" spans="1:3">
      <c r="A12">
        <v>2011</v>
      </c>
      <c r="B12" t="s">
        <v>107</v>
      </c>
      <c r="C12">
        <v>197269</v>
      </c>
    </row>
    <row r="13" spans="1:3">
      <c r="A13">
        <v>2011</v>
      </c>
      <c r="B13" t="s">
        <v>108</v>
      </c>
      <c r="C13">
        <v>76287</v>
      </c>
    </row>
    <row r="14" spans="1:3">
      <c r="A14">
        <v>2011</v>
      </c>
      <c r="B14" t="s">
        <v>109</v>
      </c>
      <c r="C14">
        <v>39545</v>
      </c>
    </row>
    <row r="15" spans="1:3">
      <c r="A15">
        <v>2011</v>
      </c>
      <c r="B15" t="s">
        <v>110</v>
      </c>
      <c r="C15">
        <v>116918</v>
      </c>
    </row>
    <row r="16" spans="1:3">
      <c r="A16">
        <v>2011</v>
      </c>
      <c r="B16" t="s">
        <v>111</v>
      </c>
      <c r="C16">
        <v>39107</v>
      </c>
    </row>
    <row r="17" spans="1:3">
      <c r="A17">
        <v>2011</v>
      </c>
      <c r="B17" t="s">
        <v>112</v>
      </c>
      <c r="C17">
        <v>79760</v>
      </c>
    </row>
    <row r="18" spans="1:3">
      <c r="A18">
        <v>2011</v>
      </c>
      <c r="B18" t="s">
        <v>113</v>
      </c>
      <c r="C18">
        <v>183768</v>
      </c>
    </row>
    <row r="19" spans="1:3">
      <c r="A19">
        <v>2011</v>
      </c>
      <c r="B19" t="s">
        <v>114</v>
      </c>
      <c r="C19">
        <v>1499267</v>
      </c>
    </row>
    <row r="20" spans="1:3">
      <c r="A20">
        <v>2012</v>
      </c>
      <c r="B20" t="s">
        <v>106</v>
      </c>
      <c r="C20">
        <v>28905</v>
      </c>
    </row>
    <row r="21" spans="1:3">
      <c r="A21">
        <v>2012</v>
      </c>
      <c r="B21" t="s">
        <v>107</v>
      </c>
      <c r="C21">
        <v>47155</v>
      </c>
    </row>
    <row r="22" spans="1:3">
      <c r="A22">
        <v>2012</v>
      </c>
      <c r="B22" t="s">
        <v>108</v>
      </c>
      <c r="C22">
        <v>59754</v>
      </c>
    </row>
    <row r="23" spans="1:3">
      <c r="A23">
        <v>2012</v>
      </c>
      <c r="B23" t="s">
        <v>109</v>
      </c>
      <c r="C23">
        <v>29159</v>
      </c>
    </row>
    <row r="24" spans="1:3">
      <c r="A24">
        <v>2012</v>
      </c>
      <c r="B24" t="s">
        <v>110</v>
      </c>
      <c r="C24">
        <v>76671</v>
      </c>
    </row>
    <row r="25" spans="1:3">
      <c r="A25">
        <v>2012</v>
      </c>
      <c r="B25" t="s">
        <v>111</v>
      </c>
      <c r="C25">
        <v>30113</v>
      </c>
    </row>
    <row r="26" spans="1:3">
      <c r="A26">
        <v>2012</v>
      </c>
      <c r="B26" t="s">
        <v>112</v>
      </c>
      <c r="C26">
        <v>47208</v>
      </c>
    </row>
    <row r="27" spans="1:3">
      <c r="A27">
        <v>2012</v>
      </c>
      <c r="B27" t="s">
        <v>113</v>
      </c>
      <c r="C27">
        <v>151872</v>
      </c>
    </row>
    <row r="28" spans="1:3">
      <c r="A28">
        <v>2012</v>
      </c>
      <c r="B28" t="s">
        <v>114</v>
      </c>
      <c r="C28">
        <v>1168453</v>
      </c>
    </row>
    <row r="29" spans="1:3">
      <c r="A29">
        <v>2013</v>
      </c>
      <c r="B29" t="s">
        <v>106</v>
      </c>
      <c r="C29">
        <v>8309</v>
      </c>
    </row>
    <row r="30" spans="1:3">
      <c r="A30">
        <v>2013</v>
      </c>
      <c r="B30" t="s">
        <v>107</v>
      </c>
      <c r="C30">
        <v>34044</v>
      </c>
    </row>
    <row r="31" spans="1:3">
      <c r="A31">
        <v>2013</v>
      </c>
      <c r="B31" t="s">
        <v>108</v>
      </c>
      <c r="C31">
        <v>24297</v>
      </c>
    </row>
    <row r="32" spans="1:3">
      <c r="A32">
        <v>2013</v>
      </c>
      <c r="B32" t="s">
        <v>109</v>
      </c>
      <c r="C32">
        <v>17571</v>
      </c>
    </row>
    <row r="33" spans="1:3">
      <c r="A33">
        <v>2013</v>
      </c>
      <c r="B33" t="s">
        <v>110</v>
      </c>
      <c r="C33">
        <v>111740</v>
      </c>
    </row>
    <row r="34" spans="1:3">
      <c r="A34">
        <v>2013</v>
      </c>
      <c r="B34" t="s">
        <v>111</v>
      </c>
      <c r="C34">
        <v>25591</v>
      </c>
    </row>
    <row r="35" spans="1:3">
      <c r="A35">
        <v>2013</v>
      </c>
      <c r="B35" t="s">
        <v>112</v>
      </c>
      <c r="C35">
        <v>43093</v>
      </c>
    </row>
    <row r="36" spans="1:3">
      <c r="A36">
        <v>2013</v>
      </c>
      <c r="B36" t="s">
        <v>113</v>
      </c>
      <c r="C36">
        <v>126707</v>
      </c>
    </row>
    <row r="37" spans="1:3">
      <c r="A37">
        <v>2013</v>
      </c>
      <c r="B37" t="s">
        <v>114</v>
      </c>
      <c r="C37">
        <v>1023407</v>
      </c>
    </row>
    <row r="38" spans="1:3">
      <c r="A38">
        <v>2014</v>
      </c>
      <c r="B38" t="s">
        <v>106</v>
      </c>
      <c r="C38">
        <v>6804</v>
      </c>
    </row>
    <row r="39" spans="1:3">
      <c r="A39">
        <v>2014</v>
      </c>
      <c r="B39" t="s">
        <v>107</v>
      </c>
      <c r="C39">
        <v>31265</v>
      </c>
    </row>
    <row r="40" spans="1:3">
      <c r="A40">
        <v>2014</v>
      </c>
      <c r="B40" t="s">
        <v>108</v>
      </c>
      <c r="C40">
        <v>22525</v>
      </c>
    </row>
    <row r="41" spans="1:3">
      <c r="A41">
        <v>2014</v>
      </c>
      <c r="B41" t="s">
        <v>109</v>
      </c>
      <c r="C41">
        <v>14090</v>
      </c>
    </row>
    <row r="42" spans="1:3">
      <c r="A42">
        <v>2014</v>
      </c>
      <c r="B42" t="s">
        <v>110</v>
      </c>
      <c r="C42">
        <v>96979</v>
      </c>
    </row>
    <row r="43" spans="1:3">
      <c r="A43">
        <v>2014</v>
      </c>
      <c r="B43" t="s">
        <v>111</v>
      </c>
      <c r="C43">
        <v>13790</v>
      </c>
    </row>
    <row r="44" spans="1:3">
      <c r="A44">
        <v>2014</v>
      </c>
      <c r="B44" t="s">
        <v>112</v>
      </c>
      <c r="C44">
        <v>25879</v>
      </c>
    </row>
    <row r="45" spans="1:3">
      <c r="A45">
        <v>2014</v>
      </c>
      <c r="B45" t="s">
        <v>113</v>
      </c>
      <c r="C45">
        <v>122074</v>
      </c>
    </row>
    <row r="46" spans="1:3">
      <c r="A46">
        <v>2014</v>
      </c>
      <c r="B46" t="s">
        <v>114</v>
      </c>
      <c r="C46">
        <v>743739</v>
      </c>
    </row>
    <row r="47" spans="1:3">
      <c r="A47">
        <v>2015</v>
      </c>
      <c r="B47" t="s">
        <v>106</v>
      </c>
      <c r="C47">
        <v>25653</v>
      </c>
    </row>
    <row r="48" spans="1:3">
      <c r="A48">
        <v>2015</v>
      </c>
      <c r="B48" t="s">
        <v>107</v>
      </c>
      <c r="C48">
        <v>39353</v>
      </c>
    </row>
    <row r="49" spans="1:3">
      <c r="A49">
        <v>2015</v>
      </c>
      <c r="B49" t="s">
        <v>108</v>
      </c>
      <c r="C49">
        <v>16401</v>
      </c>
    </row>
    <row r="50" spans="1:3">
      <c r="A50">
        <v>2015</v>
      </c>
      <c r="B50" t="s">
        <v>109</v>
      </c>
      <c r="C50">
        <v>22141</v>
      </c>
    </row>
    <row r="51" spans="1:3">
      <c r="A51">
        <v>2015</v>
      </c>
      <c r="B51" t="s">
        <v>110</v>
      </c>
      <c r="C51">
        <v>105100</v>
      </c>
    </row>
    <row r="52" spans="1:3">
      <c r="A52">
        <v>2015</v>
      </c>
      <c r="B52" t="s">
        <v>111</v>
      </c>
      <c r="C52">
        <v>12151</v>
      </c>
    </row>
    <row r="53" spans="1:3">
      <c r="A53">
        <v>2015</v>
      </c>
      <c r="B53" t="s">
        <v>112</v>
      </c>
      <c r="C53">
        <v>31411</v>
      </c>
    </row>
    <row r="54" spans="1:3">
      <c r="A54">
        <v>2015</v>
      </c>
      <c r="B54" t="s">
        <v>113</v>
      </c>
      <c r="C54">
        <v>98553</v>
      </c>
    </row>
    <row r="55" spans="1:3">
      <c r="A55">
        <v>2015</v>
      </c>
      <c r="B55" t="s">
        <v>114</v>
      </c>
      <c r="C55">
        <v>740276</v>
      </c>
    </row>
    <row r="56" spans="1:3">
      <c r="A56">
        <v>2016</v>
      </c>
      <c r="B56" t="s">
        <v>106</v>
      </c>
      <c r="C56">
        <v>26502</v>
      </c>
    </row>
    <row r="57" spans="1:3">
      <c r="A57">
        <v>2016</v>
      </c>
      <c r="B57" t="s">
        <v>107</v>
      </c>
      <c r="C57">
        <v>39306</v>
      </c>
    </row>
    <row r="58" spans="1:3">
      <c r="A58">
        <v>2016</v>
      </c>
      <c r="B58" t="s">
        <v>108</v>
      </c>
      <c r="C58">
        <v>15857</v>
      </c>
    </row>
    <row r="59" spans="1:3">
      <c r="A59">
        <v>2016</v>
      </c>
      <c r="B59" t="s">
        <v>109</v>
      </c>
      <c r="C59">
        <v>11844</v>
      </c>
    </row>
    <row r="60" spans="1:3">
      <c r="A60">
        <v>2016</v>
      </c>
      <c r="B60" t="s">
        <v>110</v>
      </c>
      <c r="C60">
        <v>41445</v>
      </c>
    </row>
    <row r="61" spans="1:3">
      <c r="A61">
        <v>2016</v>
      </c>
      <c r="B61" t="s">
        <v>111</v>
      </c>
      <c r="C61">
        <v>10173</v>
      </c>
    </row>
    <row r="62" spans="1:3">
      <c r="A62">
        <v>2016</v>
      </c>
      <c r="B62" t="s">
        <v>112</v>
      </c>
      <c r="C62">
        <v>24495</v>
      </c>
    </row>
    <row r="63" spans="1:3">
      <c r="A63">
        <v>2016</v>
      </c>
      <c r="B63" t="s">
        <v>113</v>
      </c>
      <c r="C63">
        <v>125020</v>
      </c>
    </row>
    <row r="64" spans="1:3">
      <c r="A64">
        <v>2016</v>
      </c>
      <c r="B64" t="s">
        <v>114</v>
      </c>
      <c r="C64">
        <v>581618</v>
      </c>
    </row>
    <row r="65" spans="1:3">
      <c r="A65">
        <v>2017</v>
      </c>
      <c r="B65" t="s">
        <v>106</v>
      </c>
      <c r="C65">
        <v>5911</v>
      </c>
    </row>
    <row r="66" spans="1:3">
      <c r="A66">
        <v>2017</v>
      </c>
      <c r="B66" t="s">
        <v>107</v>
      </c>
      <c r="C66">
        <v>21450</v>
      </c>
    </row>
    <row r="67" spans="1:3">
      <c r="A67">
        <v>2017</v>
      </c>
      <c r="B67" t="s">
        <v>108</v>
      </c>
      <c r="C67">
        <v>8887</v>
      </c>
    </row>
    <row r="68" spans="1:3">
      <c r="A68">
        <v>2017</v>
      </c>
      <c r="B68" t="s">
        <v>109</v>
      </c>
      <c r="C68">
        <v>6614</v>
      </c>
    </row>
    <row r="69" spans="1:3">
      <c r="A69">
        <v>2017</v>
      </c>
      <c r="B69" t="s">
        <v>110</v>
      </c>
      <c r="C69">
        <v>29990</v>
      </c>
    </row>
    <row r="70" spans="1:3">
      <c r="A70">
        <v>2017</v>
      </c>
      <c r="B70" t="s">
        <v>111</v>
      </c>
      <c r="C70">
        <v>7105</v>
      </c>
    </row>
    <row r="71" spans="1:3">
      <c r="A71">
        <v>2017</v>
      </c>
      <c r="B71" t="s">
        <v>112</v>
      </c>
      <c r="C71">
        <v>13312</v>
      </c>
    </row>
    <row r="72" spans="1:3">
      <c r="A72">
        <v>2017</v>
      </c>
      <c r="B72" t="s">
        <v>113</v>
      </c>
      <c r="C72">
        <v>67242</v>
      </c>
    </row>
    <row r="73" spans="1:3">
      <c r="A73">
        <v>2017</v>
      </c>
      <c r="B73" t="s">
        <v>114</v>
      </c>
      <c r="C73">
        <v>437880</v>
      </c>
    </row>
    <row r="74" spans="1:3">
      <c r="A74">
        <v>2018</v>
      </c>
      <c r="B74" t="s">
        <v>106</v>
      </c>
      <c r="C74">
        <v>2146</v>
      </c>
    </row>
    <row r="75" spans="1:3">
      <c r="A75">
        <v>2018</v>
      </c>
      <c r="B75" t="s">
        <v>107</v>
      </c>
      <c r="C75">
        <v>12453</v>
      </c>
    </row>
    <row r="76" spans="1:3">
      <c r="A76">
        <v>2018</v>
      </c>
      <c r="B76" t="s">
        <v>108</v>
      </c>
      <c r="C76">
        <v>6520</v>
      </c>
    </row>
    <row r="77" spans="1:3">
      <c r="A77">
        <v>2018</v>
      </c>
      <c r="B77" t="s">
        <v>109</v>
      </c>
      <c r="C77">
        <v>4254</v>
      </c>
    </row>
    <row r="78" spans="1:3">
      <c r="A78">
        <v>2018</v>
      </c>
      <c r="B78" t="s">
        <v>110</v>
      </c>
      <c r="C78">
        <v>20497</v>
      </c>
    </row>
    <row r="79" spans="1:3">
      <c r="A79">
        <v>2018</v>
      </c>
      <c r="B79" t="s">
        <v>111</v>
      </c>
      <c r="C79">
        <v>4873</v>
      </c>
    </row>
    <row r="80" spans="1:3">
      <c r="A80">
        <v>2018</v>
      </c>
      <c r="B80" t="s">
        <v>112</v>
      </c>
      <c r="C80">
        <v>8827</v>
      </c>
    </row>
    <row r="81" spans="1:3">
      <c r="A81">
        <v>2018</v>
      </c>
      <c r="B81" t="s">
        <v>113</v>
      </c>
      <c r="C81">
        <v>60026</v>
      </c>
    </row>
    <row r="82" spans="1:3">
      <c r="A82">
        <v>2018</v>
      </c>
      <c r="B82" t="s">
        <v>114</v>
      </c>
      <c r="C82">
        <v>427033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7EE1A-C420-A14D-B03C-D8C6F470A6E2}">
  <dimension ref="A1:Q264"/>
  <sheetViews>
    <sheetView workbookViewId="0">
      <selection activeCell="D7" sqref="D7"/>
    </sheetView>
  </sheetViews>
  <sheetFormatPr baseColWidth="10" defaultRowHeight="16"/>
  <cols>
    <col min="9" max="9" width="34.83203125" customWidth="1"/>
    <col min="10" max="10" width="13.6640625" bestFit="1" customWidth="1"/>
  </cols>
  <sheetData>
    <row r="1" spans="1:17">
      <c r="A1" t="s">
        <v>33</v>
      </c>
      <c r="B1" t="s">
        <v>51</v>
      </c>
      <c r="C1" t="s">
        <v>52</v>
      </c>
      <c r="D1" t="s">
        <v>119</v>
      </c>
    </row>
    <row r="2" spans="1:17">
      <c r="A2">
        <v>2010</v>
      </c>
      <c r="B2" t="s">
        <v>53</v>
      </c>
      <c r="C2">
        <v>343264</v>
      </c>
      <c r="D2" t="s">
        <v>120</v>
      </c>
    </row>
    <row r="3" spans="1:17">
      <c r="A3">
        <v>2010</v>
      </c>
      <c r="B3" t="s">
        <v>54</v>
      </c>
      <c r="C3">
        <v>62223</v>
      </c>
      <c r="D3" t="s">
        <v>120</v>
      </c>
    </row>
    <row r="4" spans="1:17">
      <c r="A4">
        <v>2010</v>
      </c>
      <c r="B4" t="s">
        <v>55</v>
      </c>
      <c r="C4">
        <v>26361</v>
      </c>
      <c r="D4" t="s">
        <v>120</v>
      </c>
    </row>
    <row r="5" spans="1:17">
      <c r="A5">
        <v>2010</v>
      </c>
      <c r="B5" t="s">
        <v>56</v>
      </c>
      <c r="C5">
        <v>22</v>
      </c>
      <c r="D5" t="s">
        <v>120</v>
      </c>
      <c r="I5" t="s">
        <v>171</v>
      </c>
      <c r="J5">
        <v>2010</v>
      </c>
      <c r="K5">
        <v>2011</v>
      </c>
      <c r="L5">
        <v>2012</v>
      </c>
      <c r="M5">
        <v>2013</v>
      </c>
      <c r="N5">
        <v>2014</v>
      </c>
      <c r="O5">
        <v>2015</v>
      </c>
      <c r="P5">
        <v>2016</v>
      </c>
      <c r="Q5">
        <v>2017</v>
      </c>
    </row>
    <row r="6" spans="1:17">
      <c r="A6">
        <v>2010</v>
      </c>
      <c r="B6" t="s">
        <v>57</v>
      </c>
      <c r="C6">
        <v>55429</v>
      </c>
      <c r="D6" t="s">
        <v>120</v>
      </c>
      <c r="I6" t="s">
        <v>53</v>
      </c>
      <c r="J6" s="15"/>
      <c r="K6" s="15"/>
    </row>
    <row r="7" spans="1:17">
      <c r="A7">
        <v>2010</v>
      </c>
      <c r="B7" t="s">
        <v>58</v>
      </c>
      <c r="C7">
        <v>91658</v>
      </c>
      <c r="D7" t="s">
        <v>120</v>
      </c>
      <c r="I7" t="s">
        <v>54</v>
      </c>
    </row>
    <row r="8" spans="1:17">
      <c r="A8">
        <v>2010</v>
      </c>
      <c r="B8" t="s">
        <v>59</v>
      </c>
      <c r="C8">
        <v>60274</v>
      </c>
      <c r="D8" t="s">
        <v>120</v>
      </c>
      <c r="I8" t="s">
        <v>55</v>
      </c>
    </row>
    <row r="9" spans="1:17">
      <c r="A9">
        <v>2010</v>
      </c>
      <c r="B9" t="s">
        <v>60</v>
      </c>
      <c r="C9">
        <v>118206</v>
      </c>
      <c r="D9" t="s">
        <v>120</v>
      </c>
      <c r="I9" t="s">
        <v>56</v>
      </c>
    </row>
    <row r="10" spans="1:17">
      <c r="A10">
        <v>2010</v>
      </c>
      <c r="B10" t="s">
        <v>61</v>
      </c>
      <c r="C10">
        <v>1938</v>
      </c>
      <c r="D10" t="s">
        <v>120</v>
      </c>
      <c r="I10" t="s">
        <v>57</v>
      </c>
    </row>
    <row r="11" spans="1:17">
      <c r="A11">
        <v>2010</v>
      </c>
      <c r="B11" t="s">
        <v>62</v>
      </c>
      <c r="C11">
        <v>136711</v>
      </c>
      <c r="D11" t="s">
        <v>120</v>
      </c>
      <c r="I11" t="s">
        <v>58</v>
      </c>
    </row>
    <row r="12" spans="1:17">
      <c r="A12">
        <v>2010</v>
      </c>
      <c r="B12" t="s">
        <v>63</v>
      </c>
      <c r="C12">
        <v>75128</v>
      </c>
      <c r="D12" t="s">
        <v>120</v>
      </c>
      <c r="I12" t="s">
        <v>59</v>
      </c>
    </row>
    <row r="13" spans="1:17">
      <c r="A13">
        <v>2010</v>
      </c>
      <c r="B13" t="s">
        <v>64</v>
      </c>
      <c r="C13">
        <v>34562</v>
      </c>
      <c r="D13" t="s">
        <v>120</v>
      </c>
      <c r="I13" t="s">
        <v>60</v>
      </c>
    </row>
    <row r="14" spans="1:17">
      <c r="A14">
        <v>2010</v>
      </c>
      <c r="B14" t="s">
        <v>65</v>
      </c>
      <c r="C14">
        <v>536418</v>
      </c>
      <c r="D14" t="s">
        <v>120</v>
      </c>
      <c r="I14" t="s">
        <v>61</v>
      </c>
    </row>
    <row r="15" spans="1:17">
      <c r="A15">
        <v>2010</v>
      </c>
      <c r="B15" t="s">
        <v>66</v>
      </c>
      <c r="C15">
        <v>17382</v>
      </c>
      <c r="D15" t="s">
        <v>120</v>
      </c>
      <c r="I15" t="s">
        <v>62</v>
      </c>
    </row>
    <row r="16" spans="1:17">
      <c r="A16">
        <v>2010</v>
      </c>
      <c r="B16" t="s">
        <v>67</v>
      </c>
      <c r="C16">
        <v>235658</v>
      </c>
      <c r="D16" t="s">
        <v>120</v>
      </c>
      <c r="I16" t="s">
        <v>63</v>
      </c>
    </row>
    <row r="17" spans="1:9">
      <c r="A17">
        <v>2010</v>
      </c>
      <c r="B17" t="s">
        <v>68</v>
      </c>
      <c r="C17">
        <v>2196</v>
      </c>
      <c r="D17" t="s">
        <v>120</v>
      </c>
      <c r="I17" t="s">
        <v>64</v>
      </c>
    </row>
    <row r="18" spans="1:9">
      <c r="A18">
        <v>2010</v>
      </c>
      <c r="B18" t="s">
        <v>69</v>
      </c>
      <c r="C18">
        <v>7219</v>
      </c>
      <c r="D18" t="s">
        <v>120</v>
      </c>
      <c r="I18" t="s">
        <v>65</v>
      </c>
    </row>
    <row r="19" spans="1:9">
      <c r="A19">
        <v>2011</v>
      </c>
      <c r="B19" t="s">
        <v>53</v>
      </c>
      <c r="C19">
        <v>386370</v>
      </c>
      <c r="D19" t="s">
        <v>120</v>
      </c>
      <c r="I19" t="s">
        <v>66</v>
      </c>
    </row>
    <row r="20" spans="1:9">
      <c r="A20">
        <v>2011</v>
      </c>
      <c r="B20" t="s">
        <v>54</v>
      </c>
      <c r="C20">
        <v>55780</v>
      </c>
      <c r="D20" t="s">
        <v>120</v>
      </c>
      <c r="I20" t="s">
        <v>67</v>
      </c>
    </row>
    <row r="21" spans="1:9">
      <c r="A21">
        <v>2011</v>
      </c>
      <c r="B21" t="s">
        <v>55</v>
      </c>
      <c r="C21">
        <v>18001</v>
      </c>
      <c r="D21" t="s">
        <v>120</v>
      </c>
      <c r="I21" t="s">
        <v>68</v>
      </c>
    </row>
    <row r="22" spans="1:9">
      <c r="A22">
        <v>2011</v>
      </c>
      <c r="B22" t="s">
        <v>57</v>
      </c>
      <c r="C22">
        <v>58586</v>
      </c>
      <c r="D22" t="s">
        <v>120</v>
      </c>
      <c r="I22" t="s">
        <v>69</v>
      </c>
    </row>
    <row r="23" spans="1:9">
      <c r="A23">
        <v>2011</v>
      </c>
      <c r="B23" t="s">
        <v>58</v>
      </c>
      <c r="C23">
        <v>94970</v>
      </c>
      <c r="D23" t="s">
        <v>120</v>
      </c>
    </row>
    <row r="24" spans="1:9">
      <c r="A24">
        <v>2011</v>
      </c>
      <c r="B24" t="s">
        <v>59</v>
      </c>
      <c r="C24">
        <v>85328</v>
      </c>
      <c r="D24" t="s">
        <v>120</v>
      </c>
    </row>
    <row r="25" spans="1:9">
      <c r="A25">
        <v>2011</v>
      </c>
      <c r="B25" t="s">
        <v>60</v>
      </c>
      <c r="C25">
        <v>124923</v>
      </c>
      <c r="D25" t="s">
        <v>120</v>
      </c>
    </row>
    <row r="26" spans="1:9">
      <c r="A26">
        <v>2011</v>
      </c>
      <c r="B26" t="s">
        <v>61</v>
      </c>
      <c r="C26">
        <v>1818</v>
      </c>
      <c r="D26" t="s">
        <v>120</v>
      </c>
    </row>
    <row r="27" spans="1:9">
      <c r="A27">
        <v>2011</v>
      </c>
      <c r="B27" t="s">
        <v>62</v>
      </c>
      <c r="C27">
        <v>181394</v>
      </c>
      <c r="D27" t="s">
        <v>120</v>
      </c>
    </row>
    <row r="28" spans="1:9">
      <c r="A28">
        <v>2011</v>
      </c>
      <c r="B28" t="s">
        <v>63</v>
      </c>
      <c r="C28">
        <v>202878</v>
      </c>
      <c r="D28" t="s">
        <v>120</v>
      </c>
    </row>
    <row r="29" spans="1:9">
      <c r="A29">
        <v>2011</v>
      </c>
      <c r="B29" t="s">
        <v>64</v>
      </c>
      <c r="C29">
        <v>26639</v>
      </c>
      <c r="D29" t="s">
        <v>120</v>
      </c>
    </row>
    <row r="30" spans="1:9">
      <c r="A30">
        <v>2011</v>
      </c>
      <c r="B30" t="s">
        <v>65</v>
      </c>
      <c r="C30">
        <v>632421</v>
      </c>
      <c r="D30" t="s">
        <v>120</v>
      </c>
    </row>
    <row r="31" spans="1:9">
      <c r="A31">
        <v>2011</v>
      </c>
      <c r="B31" t="s">
        <v>66</v>
      </c>
      <c r="C31">
        <v>14673</v>
      </c>
      <c r="D31" t="s">
        <v>120</v>
      </c>
    </row>
    <row r="32" spans="1:9">
      <c r="A32">
        <v>2011</v>
      </c>
      <c r="B32" t="s">
        <v>67</v>
      </c>
      <c r="C32">
        <v>365543</v>
      </c>
      <c r="D32" t="s">
        <v>120</v>
      </c>
    </row>
    <row r="33" spans="1:4">
      <c r="A33">
        <v>2011</v>
      </c>
      <c r="B33" t="s">
        <v>68</v>
      </c>
      <c r="C33">
        <v>2932</v>
      </c>
      <c r="D33" t="s">
        <v>120</v>
      </c>
    </row>
    <row r="34" spans="1:4">
      <c r="A34">
        <v>2011</v>
      </c>
      <c r="B34" t="s">
        <v>69</v>
      </c>
      <c r="C34">
        <v>3667</v>
      </c>
      <c r="D34" t="s">
        <v>120</v>
      </c>
    </row>
    <row r="35" spans="1:4">
      <c r="A35">
        <v>2012</v>
      </c>
      <c r="B35" t="s">
        <v>53</v>
      </c>
      <c r="C35">
        <v>325324</v>
      </c>
      <c r="D35" t="s">
        <v>120</v>
      </c>
    </row>
    <row r="36" spans="1:4">
      <c r="A36">
        <v>2012</v>
      </c>
      <c r="B36" t="s">
        <v>54</v>
      </c>
      <c r="C36">
        <v>42669</v>
      </c>
      <c r="D36" t="s">
        <v>120</v>
      </c>
    </row>
    <row r="37" spans="1:4">
      <c r="A37">
        <v>2012</v>
      </c>
      <c r="B37" t="s">
        <v>55</v>
      </c>
      <c r="C37">
        <v>19519</v>
      </c>
      <c r="D37" t="s">
        <v>120</v>
      </c>
    </row>
    <row r="38" spans="1:4">
      <c r="A38">
        <v>2012</v>
      </c>
      <c r="B38" t="s">
        <v>56</v>
      </c>
      <c r="C38">
        <v>12</v>
      </c>
      <c r="D38" t="s">
        <v>120</v>
      </c>
    </row>
    <row r="39" spans="1:4">
      <c r="A39">
        <v>2012</v>
      </c>
      <c r="B39" t="s">
        <v>57</v>
      </c>
      <c r="C39">
        <v>44113</v>
      </c>
      <c r="D39" t="s">
        <v>120</v>
      </c>
    </row>
    <row r="40" spans="1:4">
      <c r="A40">
        <v>2012</v>
      </c>
      <c r="B40" t="s">
        <v>58</v>
      </c>
      <c r="C40">
        <v>61894</v>
      </c>
      <c r="D40" t="s">
        <v>120</v>
      </c>
    </row>
    <row r="41" spans="1:4">
      <c r="A41">
        <v>2012</v>
      </c>
      <c r="B41" t="s">
        <v>59</v>
      </c>
      <c r="C41">
        <v>50344</v>
      </c>
      <c r="D41" t="s">
        <v>120</v>
      </c>
    </row>
    <row r="42" spans="1:4">
      <c r="A42">
        <v>2012</v>
      </c>
      <c r="B42" t="s">
        <v>60</v>
      </c>
      <c r="C42">
        <v>108892</v>
      </c>
      <c r="D42" t="s">
        <v>120</v>
      </c>
    </row>
    <row r="43" spans="1:4">
      <c r="A43">
        <v>2012</v>
      </c>
      <c r="B43" t="s">
        <v>61</v>
      </c>
      <c r="C43">
        <v>1439</v>
      </c>
      <c r="D43" t="s">
        <v>120</v>
      </c>
    </row>
    <row r="44" spans="1:4">
      <c r="A44">
        <v>2012</v>
      </c>
      <c r="B44" t="s">
        <v>62</v>
      </c>
      <c r="C44">
        <v>123768</v>
      </c>
      <c r="D44" t="s">
        <v>120</v>
      </c>
    </row>
    <row r="45" spans="1:4">
      <c r="A45">
        <v>2012</v>
      </c>
      <c r="B45" t="s">
        <v>63</v>
      </c>
      <c r="C45">
        <v>191496</v>
      </c>
      <c r="D45" t="s">
        <v>120</v>
      </c>
    </row>
    <row r="46" spans="1:4">
      <c r="A46">
        <v>2012</v>
      </c>
      <c r="B46" t="s">
        <v>64</v>
      </c>
      <c r="C46">
        <v>23199</v>
      </c>
      <c r="D46" t="s">
        <v>120</v>
      </c>
    </row>
    <row r="47" spans="1:4">
      <c r="A47">
        <v>2012</v>
      </c>
      <c r="B47" t="s">
        <v>65</v>
      </c>
      <c r="C47">
        <v>462964</v>
      </c>
      <c r="D47" t="s">
        <v>120</v>
      </c>
    </row>
    <row r="48" spans="1:4">
      <c r="A48">
        <v>2012</v>
      </c>
      <c r="B48" t="s">
        <v>66</v>
      </c>
      <c r="C48">
        <v>15756</v>
      </c>
      <c r="D48" t="s">
        <v>120</v>
      </c>
    </row>
    <row r="49" spans="1:4">
      <c r="A49">
        <v>2012</v>
      </c>
      <c r="B49" t="s">
        <v>67</v>
      </c>
      <c r="C49">
        <v>163480</v>
      </c>
      <c r="D49" t="s">
        <v>120</v>
      </c>
    </row>
    <row r="50" spans="1:4">
      <c r="A50">
        <v>2012</v>
      </c>
      <c r="B50" t="s">
        <v>68</v>
      </c>
      <c r="C50">
        <v>1914</v>
      </c>
      <c r="D50" t="s">
        <v>120</v>
      </c>
    </row>
    <row r="51" spans="1:4">
      <c r="A51">
        <v>2012</v>
      </c>
      <c r="B51" t="s">
        <v>69</v>
      </c>
      <c r="C51">
        <v>3907</v>
      </c>
      <c r="D51" t="s">
        <v>120</v>
      </c>
    </row>
    <row r="52" spans="1:4">
      <c r="A52">
        <v>2013</v>
      </c>
      <c r="B52" t="s">
        <v>53</v>
      </c>
      <c r="C52">
        <v>280084</v>
      </c>
      <c r="D52" t="s">
        <v>120</v>
      </c>
    </row>
    <row r="53" spans="1:4">
      <c r="A53">
        <v>2013</v>
      </c>
      <c r="B53" t="s">
        <v>54</v>
      </c>
      <c r="C53">
        <v>37568</v>
      </c>
      <c r="D53" t="s">
        <v>120</v>
      </c>
    </row>
    <row r="54" spans="1:4">
      <c r="A54">
        <v>2013</v>
      </c>
      <c r="B54" t="s">
        <v>55</v>
      </c>
      <c r="C54">
        <v>18415</v>
      </c>
      <c r="D54" t="s">
        <v>120</v>
      </c>
    </row>
    <row r="55" spans="1:4">
      <c r="A55">
        <v>2013</v>
      </c>
      <c r="B55" t="s">
        <v>56</v>
      </c>
      <c r="C55">
        <v>6</v>
      </c>
      <c r="D55" t="s">
        <v>120</v>
      </c>
    </row>
    <row r="56" spans="1:4">
      <c r="A56">
        <v>2013</v>
      </c>
      <c r="B56" t="s">
        <v>57</v>
      </c>
      <c r="C56">
        <v>53991</v>
      </c>
      <c r="D56" t="s">
        <v>120</v>
      </c>
    </row>
    <row r="57" spans="1:4">
      <c r="A57">
        <v>2013</v>
      </c>
      <c r="B57" t="s">
        <v>58</v>
      </c>
      <c r="C57">
        <v>57291</v>
      </c>
      <c r="D57" t="s">
        <v>120</v>
      </c>
    </row>
    <row r="58" spans="1:4">
      <c r="A58">
        <v>2013</v>
      </c>
      <c r="B58" t="s">
        <v>59</v>
      </c>
      <c r="C58">
        <v>47179</v>
      </c>
      <c r="D58" t="s">
        <v>120</v>
      </c>
    </row>
    <row r="59" spans="1:4">
      <c r="A59">
        <v>2013</v>
      </c>
      <c r="B59" t="s">
        <v>60</v>
      </c>
      <c r="C59">
        <v>81494</v>
      </c>
      <c r="D59" t="s">
        <v>120</v>
      </c>
    </row>
    <row r="60" spans="1:4">
      <c r="A60">
        <v>2013</v>
      </c>
      <c r="B60" t="s">
        <v>61</v>
      </c>
      <c r="C60">
        <v>1574</v>
      </c>
      <c r="D60" t="s">
        <v>120</v>
      </c>
    </row>
    <row r="61" spans="1:4">
      <c r="A61">
        <v>2013</v>
      </c>
      <c r="B61" t="s">
        <v>62</v>
      </c>
      <c r="C61">
        <v>86936</v>
      </c>
      <c r="D61" t="s">
        <v>120</v>
      </c>
    </row>
    <row r="62" spans="1:4">
      <c r="A62">
        <v>2013</v>
      </c>
      <c r="B62" t="s">
        <v>63</v>
      </c>
      <c r="C62">
        <v>139381</v>
      </c>
      <c r="D62" t="s">
        <v>120</v>
      </c>
    </row>
    <row r="63" spans="1:4">
      <c r="A63">
        <v>2013</v>
      </c>
      <c r="B63" t="s">
        <v>64</v>
      </c>
      <c r="C63">
        <v>37910</v>
      </c>
      <c r="D63" t="s">
        <v>120</v>
      </c>
    </row>
    <row r="64" spans="1:4">
      <c r="A64">
        <v>2013</v>
      </c>
      <c r="B64" t="s">
        <v>65</v>
      </c>
      <c r="C64">
        <v>380137</v>
      </c>
      <c r="D64" t="s">
        <v>120</v>
      </c>
    </row>
    <row r="65" spans="1:4">
      <c r="A65">
        <v>2013</v>
      </c>
      <c r="B65" t="s">
        <v>66</v>
      </c>
      <c r="C65">
        <v>11881</v>
      </c>
      <c r="D65" t="s">
        <v>120</v>
      </c>
    </row>
    <row r="66" spans="1:4">
      <c r="A66">
        <v>2013</v>
      </c>
      <c r="B66" t="s">
        <v>67</v>
      </c>
      <c r="C66">
        <v>170838</v>
      </c>
      <c r="D66" t="s">
        <v>120</v>
      </c>
    </row>
    <row r="67" spans="1:4">
      <c r="A67">
        <v>2013</v>
      </c>
      <c r="B67" t="s">
        <v>68</v>
      </c>
      <c r="C67">
        <v>2929</v>
      </c>
      <c r="D67" t="s">
        <v>120</v>
      </c>
    </row>
    <row r="68" spans="1:4">
      <c r="A68">
        <v>2013</v>
      </c>
      <c r="B68" t="s">
        <v>69</v>
      </c>
      <c r="C68">
        <v>8177</v>
      </c>
      <c r="D68" t="s">
        <v>120</v>
      </c>
    </row>
    <row r="69" spans="1:4">
      <c r="A69">
        <v>2014</v>
      </c>
      <c r="B69" t="s">
        <v>53</v>
      </c>
      <c r="C69">
        <v>190202</v>
      </c>
      <c r="D69" t="s">
        <v>120</v>
      </c>
    </row>
    <row r="70" spans="1:4">
      <c r="A70">
        <v>2014</v>
      </c>
      <c r="B70" t="s">
        <v>54</v>
      </c>
      <c r="C70">
        <v>25084</v>
      </c>
      <c r="D70" t="s">
        <v>120</v>
      </c>
    </row>
    <row r="71" spans="1:4">
      <c r="A71">
        <v>2014</v>
      </c>
      <c r="B71" t="s">
        <v>55</v>
      </c>
      <c r="C71">
        <v>12053</v>
      </c>
      <c r="D71" t="s">
        <v>120</v>
      </c>
    </row>
    <row r="72" spans="1:4">
      <c r="A72">
        <v>2014</v>
      </c>
      <c r="B72" t="s">
        <v>56</v>
      </c>
      <c r="C72">
        <v>5</v>
      </c>
      <c r="D72" t="s">
        <v>120</v>
      </c>
    </row>
    <row r="73" spans="1:4">
      <c r="A73">
        <v>2014</v>
      </c>
      <c r="B73" t="s">
        <v>57</v>
      </c>
      <c r="C73">
        <v>42839</v>
      </c>
      <c r="D73" t="s">
        <v>120</v>
      </c>
    </row>
    <row r="74" spans="1:4">
      <c r="A74">
        <v>2014</v>
      </c>
      <c r="B74" t="s">
        <v>58</v>
      </c>
      <c r="C74">
        <v>41083</v>
      </c>
      <c r="D74" t="s">
        <v>120</v>
      </c>
    </row>
    <row r="75" spans="1:4">
      <c r="A75">
        <v>2014</v>
      </c>
      <c r="B75" t="s">
        <v>59</v>
      </c>
      <c r="C75">
        <v>37169</v>
      </c>
      <c r="D75" t="s">
        <v>120</v>
      </c>
    </row>
    <row r="76" spans="1:4">
      <c r="A76">
        <v>2014</v>
      </c>
      <c r="B76" t="s">
        <v>60</v>
      </c>
      <c r="C76">
        <v>57020</v>
      </c>
      <c r="D76" t="s">
        <v>120</v>
      </c>
    </row>
    <row r="77" spans="1:4">
      <c r="A77">
        <v>2014</v>
      </c>
      <c r="B77" t="s">
        <v>61</v>
      </c>
      <c r="C77">
        <v>3117</v>
      </c>
      <c r="D77" t="s">
        <v>120</v>
      </c>
    </row>
    <row r="78" spans="1:4">
      <c r="A78">
        <v>2014</v>
      </c>
      <c r="B78" t="s">
        <v>62</v>
      </c>
      <c r="C78">
        <v>84685</v>
      </c>
      <c r="D78" t="s">
        <v>120</v>
      </c>
    </row>
    <row r="79" spans="1:4">
      <c r="A79">
        <v>2014</v>
      </c>
      <c r="B79" t="s">
        <v>63</v>
      </c>
      <c r="C79">
        <v>139839</v>
      </c>
      <c r="D79" t="s">
        <v>120</v>
      </c>
    </row>
    <row r="80" spans="1:4">
      <c r="A80">
        <v>2014</v>
      </c>
      <c r="B80" t="s">
        <v>64</v>
      </c>
      <c r="C80">
        <v>20562</v>
      </c>
      <c r="D80" t="s">
        <v>120</v>
      </c>
    </row>
    <row r="81" spans="1:4">
      <c r="A81">
        <v>2014</v>
      </c>
      <c r="B81" t="s">
        <v>65</v>
      </c>
      <c r="C81">
        <v>282184</v>
      </c>
      <c r="D81" t="s">
        <v>120</v>
      </c>
    </row>
    <row r="82" spans="1:4">
      <c r="A82">
        <v>2014</v>
      </c>
      <c r="B82" t="s">
        <v>66</v>
      </c>
      <c r="C82">
        <v>12785</v>
      </c>
      <c r="D82" t="s">
        <v>120</v>
      </c>
    </row>
    <row r="83" spans="1:4">
      <c r="A83">
        <v>2014</v>
      </c>
      <c r="B83" t="s">
        <v>67</v>
      </c>
      <c r="C83">
        <v>121525</v>
      </c>
      <c r="D83" t="s">
        <v>120</v>
      </c>
    </row>
    <row r="84" spans="1:4">
      <c r="A84">
        <v>2014</v>
      </c>
      <c r="B84" t="s">
        <v>68</v>
      </c>
      <c r="C84">
        <v>4099</v>
      </c>
      <c r="D84" t="s">
        <v>120</v>
      </c>
    </row>
    <row r="85" spans="1:4">
      <c r="A85">
        <v>2014</v>
      </c>
      <c r="B85" t="s">
        <v>69</v>
      </c>
      <c r="C85">
        <v>3547</v>
      </c>
      <c r="D85" t="s">
        <v>120</v>
      </c>
    </row>
    <row r="86" spans="1:4">
      <c r="A86">
        <v>2015</v>
      </c>
      <c r="B86" t="s">
        <v>53</v>
      </c>
      <c r="C86">
        <v>155193</v>
      </c>
      <c r="D86" t="s">
        <v>120</v>
      </c>
    </row>
    <row r="87" spans="1:4">
      <c r="A87">
        <v>2015</v>
      </c>
      <c r="B87" t="s">
        <v>54</v>
      </c>
      <c r="C87">
        <v>21909</v>
      </c>
      <c r="D87" t="s">
        <v>120</v>
      </c>
    </row>
    <row r="88" spans="1:4">
      <c r="A88">
        <v>2015</v>
      </c>
      <c r="B88" t="s">
        <v>55</v>
      </c>
      <c r="C88">
        <v>10473</v>
      </c>
      <c r="D88" t="s">
        <v>120</v>
      </c>
    </row>
    <row r="89" spans="1:4">
      <c r="A89">
        <v>2015</v>
      </c>
      <c r="B89" t="s">
        <v>56</v>
      </c>
      <c r="C89">
        <v>2</v>
      </c>
      <c r="D89" t="s">
        <v>120</v>
      </c>
    </row>
    <row r="90" spans="1:4">
      <c r="A90">
        <v>2015</v>
      </c>
      <c r="B90" t="s">
        <v>57</v>
      </c>
      <c r="C90">
        <v>46296</v>
      </c>
      <c r="D90" t="s">
        <v>120</v>
      </c>
    </row>
    <row r="91" spans="1:4">
      <c r="A91">
        <v>2015</v>
      </c>
      <c r="B91" t="s">
        <v>58</v>
      </c>
      <c r="C91">
        <v>34619</v>
      </c>
      <c r="D91" t="s">
        <v>120</v>
      </c>
    </row>
    <row r="92" spans="1:4">
      <c r="A92">
        <v>2015</v>
      </c>
      <c r="B92" t="s">
        <v>59</v>
      </c>
      <c r="C92">
        <v>39007</v>
      </c>
      <c r="D92" t="s">
        <v>120</v>
      </c>
    </row>
    <row r="93" spans="1:4">
      <c r="A93">
        <v>2015</v>
      </c>
      <c r="B93" t="s">
        <v>60</v>
      </c>
      <c r="C93">
        <v>56052</v>
      </c>
      <c r="D93" t="s">
        <v>120</v>
      </c>
    </row>
    <row r="94" spans="1:4">
      <c r="A94">
        <v>2015</v>
      </c>
      <c r="B94" t="s">
        <v>61</v>
      </c>
      <c r="C94">
        <v>758</v>
      </c>
      <c r="D94" t="s">
        <v>120</v>
      </c>
    </row>
    <row r="95" spans="1:4">
      <c r="A95">
        <v>2015</v>
      </c>
      <c r="B95" t="s">
        <v>62</v>
      </c>
      <c r="C95">
        <v>74521</v>
      </c>
      <c r="D95" t="s">
        <v>120</v>
      </c>
    </row>
    <row r="96" spans="1:4">
      <c r="A96">
        <v>2015</v>
      </c>
      <c r="B96" t="s">
        <v>63</v>
      </c>
      <c r="C96">
        <v>191718</v>
      </c>
      <c r="D96" t="s">
        <v>120</v>
      </c>
    </row>
    <row r="97" spans="1:4">
      <c r="A97">
        <v>2015</v>
      </c>
      <c r="B97" t="s">
        <v>64</v>
      </c>
      <c r="C97">
        <v>14754</v>
      </c>
      <c r="D97" t="s">
        <v>120</v>
      </c>
    </row>
    <row r="98" spans="1:4">
      <c r="A98">
        <v>2015</v>
      </c>
      <c r="B98" t="s">
        <v>65</v>
      </c>
      <c r="C98">
        <v>302527</v>
      </c>
      <c r="D98" t="s">
        <v>120</v>
      </c>
    </row>
    <row r="99" spans="1:4">
      <c r="A99">
        <v>2015</v>
      </c>
      <c r="B99" t="s">
        <v>66</v>
      </c>
      <c r="C99">
        <v>7419</v>
      </c>
      <c r="D99" t="s">
        <v>120</v>
      </c>
    </row>
    <row r="100" spans="1:4">
      <c r="A100">
        <v>2015</v>
      </c>
      <c r="B100" t="s">
        <v>67</v>
      </c>
      <c r="C100">
        <v>126824</v>
      </c>
      <c r="D100" t="s">
        <v>120</v>
      </c>
    </row>
    <row r="101" spans="1:4">
      <c r="A101">
        <v>2015</v>
      </c>
      <c r="B101" t="s">
        <v>68</v>
      </c>
      <c r="C101">
        <v>3464</v>
      </c>
      <c r="D101" t="s">
        <v>120</v>
      </c>
    </row>
    <row r="102" spans="1:4">
      <c r="A102">
        <v>2015</v>
      </c>
      <c r="B102" t="s">
        <v>69</v>
      </c>
      <c r="C102">
        <v>5776</v>
      </c>
      <c r="D102" t="s">
        <v>120</v>
      </c>
    </row>
    <row r="103" spans="1:4">
      <c r="A103">
        <v>2016</v>
      </c>
      <c r="B103" t="s">
        <v>53</v>
      </c>
      <c r="C103">
        <v>169149</v>
      </c>
      <c r="D103" t="s">
        <v>120</v>
      </c>
    </row>
    <row r="104" spans="1:4">
      <c r="A104">
        <v>2016</v>
      </c>
      <c r="B104" t="s">
        <v>54</v>
      </c>
      <c r="C104">
        <v>19684</v>
      </c>
      <c r="D104" t="s">
        <v>120</v>
      </c>
    </row>
    <row r="105" spans="1:4">
      <c r="A105">
        <v>2016</v>
      </c>
      <c r="B105" t="s">
        <v>55</v>
      </c>
      <c r="C105">
        <v>10619</v>
      </c>
      <c r="D105" t="s">
        <v>120</v>
      </c>
    </row>
    <row r="106" spans="1:4">
      <c r="A106">
        <v>2016</v>
      </c>
      <c r="B106" t="s">
        <v>56</v>
      </c>
      <c r="C106">
        <v>1</v>
      </c>
      <c r="D106" t="s">
        <v>120</v>
      </c>
    </row>
    <row r="107" spans="1:4">
      <c r="A107">
        <v>2016</v>
      </c>
      <c r="B107" t="s">
        <v>57</v>
      </c>
      <c r="C107">
        <v>34551</v>
      </c>
      <c r="D107" t="s">
        <v>120</v>
      </c>
    </row>
    <row r="108" spans="1:4">
      <c r="A108">
        <v>2016</v>
      </c>
      <c r="B108" t="s">
        <v>58</v>
      </c>
      <c r="C108">
        <v>28004</v>
      </c>
      <c r="D108" t="s">
        <v>120</v>
      </c>
    </row>
    <row r="109" spans="1:4">
      <c r="A109">
        <v>2016</v>
      </c>
      <c r="B109" t="s">
        <v>59</v>
      </c>
      <c r="C109">
        <v>24804</v>
      </c>
      <c r="D109" t="s">
        <v>120</v>
      </c>
    </row>
    <row r="110" spans="1:4">
      <c r="A110">
        <v>2016</v>
      </c>
      <c r="B110" t="s">
        <v>60</v>
      </c>
      <c r="C110">
        <v>52318</v>
      </c>
      <c r="D110" t="s">
        <v>120</v>
      </c>
    </row>
    <row r="111" spans="1:4">
      <c r="A111">
        <v>2016</v>
      </c>
      <c r="B111" t="s">
        <v>61</v>
      </c>
      <c r="C111">
        <v>1098</v>
      </c>
      <c r="D111" t="s">
        <v>120</v>
      </c>
    </row>
    <row r="112" spans="1:4">
      <c r="A112">
        <v>2016</v>
      </c>
      <c r="B112" t="s">
        <v>62</v>
      </c>
      <c r="C112">
        <v>63274</v>
      </c>
      <c r="D112" t="s">
        <v>120</v>
      </c>
    </row>
    <row r="113" spans="1:4">
      <c r="A113">
        <v>2016</v>
      </c>
      <c r="B113" t="s">
        <v>63</v>
      </c>
      <c r="C113">
        <v>123002</v>
      </c>
      <c r="D113" t="s">
        <v>120</v>
      </c>
    </row>
    <row r="114" spans="1:4">
      <c r="A114">
        <v>2016</v>
      </c>
      <c r="B114" t="s">
        <v>64</v>
      </c>
      <c r="C114">
        <v>12442</v>
      </c>
      <c r="D114" t="s">
        <v>120</v>
      </c>
    </row>
    <row r="115" spans="1:4">
      <c r="A115">
        <v>2016</v>
      </c>
      <c r="B115" t="s">
        <v>65</v>
      </c>
      <c r="C115">
        <v>243200</v>
      </c>
      <c r="D115" t="s">
        <v>120</v>
      </c>
    </row>
    <row r="116" spans="1:4">
      <c r="A116">
        <v>2016</v>
      </c>
      <c r="B116" t="s">
        <v>66</v>
      </c>
      <c r="C116">
        <v>6079</v>
      </c>
      <c r="D116" t="s">
        <v>120</v>
      </c>
    </row>
    <row r="117" spans="1:4">
      <c r="A117">
        <v>2016</v>
      </c>
      <c r="B117" t="s">
        <v>67</v>
      </c>
      <c r="C117">
        <v>83116</v>
      </c>
      <c r="D117" t="s">
        <v>120</v>
      </c>
    </row>
    <row r="118" spans="1:4">
      <c r="A118">
        <v>2016</v>
      </c>
      <c r="B118" t="s">
        <v>68</v>
      </c>
      <c r="C118">
        <v>535</v>
      </c>
      <c r="D118" t="s">
        <v>120</v>
      </c>
    </row>
    <row r="119" spans="1:4">
      <c r="A119">
        <v>2016</v>
      </c>
      <c r="B119" t="s">
        <v>69</v>
      </c>
      <c r="C119">
        <v>4819</v>
      </c>
      <c r="D119" t="s">
        <v>120</v>
      </c>
    </row>
    <row r="120" spans="1:4">
      <c r="A120">
        <v>2017</v>
      </c>
      <c r="B120" t="s">
        <v>53</v>
      </c>
      <c r="C120">
        <v>139823</v>
      </c>
      <c r="D120" t="s">
        <v>120</v>
      </c>
    </row>
    <row r="121" spans="1:4">
      <c r="A121">
        <v>2017</v>
      </c>
      <c r="B121" t="s">
        <v>54</v>
      </c>
      <c r="C121">
        <v>15803</v>
      </c>
      <c r="D121" t="s">
        <v>120</v>
      </c>
    </row>
    <row r="122" spans="1:4">
      <c r="A122">
        <v>2017</v>
      </c>
      <c r="B122" t="s">
        <v>55</v>
      </c>
      <c r="C122">
        <v>8366</v>
      </c>
      <c r="D122" t="s">
        <v>120</v>
      </c>
    </row>
    <row r="123" spans="1:4">
      <c r="A123">
        <v>2017</v>
      </c>
      <c r="B123" t="s">
        <v>57</v>
      </c>
      <c r="C123">
        <v>26823</v>
      </c>
      <c r="D123" t="s">
        <v>120</v>
      </c>
    </row>
    <row r="124" spans="1:4">
      <c r="A124">
        <v>2017</v>
      </c>
      <c r="B124" t="s">
        <v>58</v>
      </c>
      <c r="C124">
        <v>26191</v>
      </c>
      <c r="D124" t="s">
        <v>120</v>
      </c>
    </row>
    <row r="125" spans="1:4">
      <c r="A125">
        <v>2017</v>
      </c>
      <c r="B125" t="s">
        <v>59</v>
      </c>
      <c r="C125">
        <v>29051</v>
      </c>
      <c r="D125" t="s">
        <v>120</v>
      </c>
    </row>
    <row r="126" spans="1:4">
      <c r="A126">
        <v>2017</v>
      </c>
      <c r="B126" t="s">
        <v>70</v>
      </c>
      <c r="C126">
        <v>15</v>
      </c>
      <c r="D126" t="s">
        <v>120</v>
      </c>
    </row>
    <row r="127" spans="1:4">
      <c r="A127">
        <v>2017</v>
      </c>
      <c r="B127" t="s">
        <v>60</v>
      </c>
      <c r="C127">
        <v>34123</v>
      </c>
      <c r="D127" t="s">
        <v>120</v>
      </c>
    </row>
    <row r="128" spans="1:4">
      <c r="A128">
        <v>2017</v>
      </c>
      <c r="B128" t="s">
        <v>61</v>
      </c>
      <c r="C128">
        <v>939</v>
      </c>
      <c r="D128" t="s">
        <v>120</v>
      </c>
    </row>
    <row r="129" spans="1:4">
      <c r="A129">
        <v>2017</v>
      </c>
      <c r="B129" t="s">
        <v>62</v>
      </c>
      <c r="C129">
        <v>40636</v>
      </c>
      <c r="D129" t="s">
        <v>120</v>
      </c>
    </row>
    <row r="130" spans="1:4">
      <c r="A130">
        <v>2017</v>
      </c>
      <c r="B130" t="s">
        <v>63</v>
      </c>
      <c r="C130">
        <v>54349</v>
      </c>
      <c r="D130" t="s">
        <v>120</v>
      </c>
    </row>
    <row r="131" spans="1:4">
      <c r="A131">
        <v>2017</v>
      </c>
      <c r="B131" t="s">
        <v>64</v>
      </c>
      <c r="C131">
        <v>7450</v>
      </c>
      <c r="D131" t="s">
        <v>120</v>
      </c>
    </row>
    <row r="132" spans="1:4">
      <c r="A132">
        <v>2017</v>
      </c>
      <c r="B132" t="s">
        <v>65</v>
      </c>
      <c r="C132">
        <v>160529</v>
      </c>
      <c r="D132" t="s">
        <v>120</v>
      </c>
    </row>
    <row r="133" spans="1:4">
      <c r="A133">
        <v>2017</v>
      </c>
      <c r="B133" t="s">
        <v>66</v>
      </c>
      <c r="C133">
        <v>2898</v>
      </c>
      <c r="D133" t="s">
        <v>120</v>
      </c>
    </row>
    <row r="134" spans="1:4">
      <c r="A134">
        <v>2017</v>
      </c>
      <c r="B134" t="s">
        <v>67</v>
      </c>
      <c r="C134">
        <v>49170</v>
      </c>
      <c r="D134" t="s">
        <v>120</v>
      </c>
    </row>
    <row r="135" spans="1:4">
      <c r="A135">
        <v>2017</v>
      </c>
      <c r="B135" t="s">
        <v>68</v>
      </c>
      <c r="C135">
        <v>1220</v>
      </c>
      <c r="D135" t="s">
        <v>120</v>
      </c>
    </row>
    <row r="136" spans="1:4">
      <c r="A136">
        <v>2017</v>
      </c>
      <c r="B136" t="s">
        <v>69</v>
      </c>
      <c r="C136">
        <v>1253</v>
      </c>
      <c r="D136" t="s">
        <v>120</v>
      </c>
    </row>
    <row r="137" spans="1:4">
      <c r="A137">
        <v>2010</v>
      </c>
      <c r="B137" t="s">
        <v>53</v>
      </c>
      <c r="C137">
        <v>4340</v>
      </c>
      <c r="D137" t="s">
        <v>121</v>
      </c>
    </row>
    <row r="138" spans="1:4">
      <c r="A138">
        <v>2010</v>
      </c>
      <c r="B138" t="s">
        <v>54</v>
      </c>
      <c r="C138">
        <v>1675</v>
      </c>
      <c r="D138" t="s">
        <v>121</v>
      </c>
    </row>
    <row r="139" spans="1:4">
      <c r="A139">
        <v>2010</v>
      </c>
      <c r="B139" t="s">
        <v>55</v>
      </c>
      <c r="C139">
        <v>591</v>
      </c>
      <c r="D139" t="s">
        <v>121</v>
      </c>
    </row>
    <row r="140" spans="1:4">
      <c r="A140">
        <v>2010</v>
      </c>
      <c r="B140" t="s">
        <v>57</v>
      </c>
      <c r="C140">
        <v>1024</v>
      </c>
      <c r="D140" t="s">
        <v>121</v>
      </c>
    </row>
    <row r="141" spans="1:4">
      <c r="A141">
        <v>2010</v>
      </c>
      <c r="B141" t="s">
        <v>58</v>
      </c>
      <c r="C141">
        <v>2037</v>
      </c>
      <c r="D141" t="s">
        <v>121</v>
      </c>
    </row>
    <row r="142" spans="1:4">
      <c r="A142">
        <v>2010</v>
      </c>
      <c r="B142" t="s">
        <v>59</v>
      </c>
      <c r="C142">
        <v>1505</v>
      </c>
      <c r="D142" t="s">
        <v>121</v>
      </c>
    </row>
    <row r="143" spans="1:4">
      <c r="A143">
        <v>2010</v>
      </c>
      <c r="B143" t="s">
        <v>60</v>
      </c>
      <c r="C143">
        <v>2300</v>
      </c>
      <c r="D143" t="s">
        <v>121</v>
      </c>
    </row>
    <row r="144" spans="1:4">
      <c r="A144">
        <v>2010</v>
      </c>
      <c r="B144" t="s">
        <v>61</v>
      </c>
      <c r="C144">
        <v>83</v>
      </c>
      <c r="D144" t="s">
        <v>121</v>
      </c>
    </row>
    <row r="145" spans="1:4">
      <c r="A145">
        <v>2010</v>
      </c>
      <c r="B145" t="s">
        <v>62</v>
      </c>
      <c r="C145">
        <v>1840</v>
      </c>
      <c r="D145" t="s">
        <v>121</v>
      </c>
    </row>
    <row r="146" spans="1:4">
      <c r="A146">
        <v>2010</v>
      </c>
      <c r="B146" t="s">
        <v>63</v>
      </c>
      <c r="C146">
        <v>2485</v>
      </c>
      <c r="D146" t="s">
        <v>121</v>
      </c>
    </row>
    <row r="147" spans="1:4">
      <c r="A147">
        <v>2010</v>
      </c>
      <c r="B147" t="s">
        <v>64</v>
      </c>
      <c r="C147">
        <v>834</v>
      </c>
      <c r="D147" t="s">
        <v>121</v>
      </c>
    </row>
    <row r="148" spans="1:4">
      <c r="A148">
        <v>2010</v>
      </c>
      <c r="B148" t="s">
        <v>65</v>
      </c>
      <c r="C148">
        <v>12012</v>
      </c>
      <c r="D148" t="s">
        <v>121</v>
      </c>
    </row>
    <row r="149" spans="1:4">
      <c r="A149">
        <v>2010</v>
      </c>
      <c r="B149" t="s">
        <v>66</v>
      </c>
      <c r="C149">
        <v>718</v>
      </c>
      <c r="D149" t="s">
        <v>121</v>
      </c>
    </row>
    <row r="150" spans="1:4">
      <c r="A150">
        <v>2010</v>
      </c>
      <c r="B150" t="s">
        <v>67</v>
      </c>
      <c r="C150">
        <v>5133</v>
      </c>
      <c r="D150" t="s">
        <v>121</v>
      </c>
    </row>
    <row r="151" spans="1:4">
      <c r="A151">
        <v>2010</v>
      </c>
      <c r="B151" t="s">
        <v>68</v>
      </c>
      <c r="C151">
        <v>98</v>
      </c>
      <c r="D151" t="s">
        <v>121</v>
      </c>
    </row>
    <row r="152" spans="1:4">
      <c r="A152">
        <v>2010</v>
      </c>
      <c r="B152" t="s">
        <v>69</v>
      </c>
      <c r="C152">
        <v>114</v>
      </c>
      <c r="D152" t="s">
        <v>121</v>
      </c>
    </row>
    <row r="153" spans="1:4">
      <c r="A153">
        <v>2011</v>
      </c>
      <c r="B153" t="s">
        <v>53</v>
      </c>
      <c r="C153">
        <v>8383</v>
      </c>
      <c r="D153" t="s">
        <v>121</v>
      </c>
    </row>
    <row r="154" spans="1:4">
      <c r="A154">
        <v>2011</v>
      </c>
      <c r="B154" t="s">
        <v>54</v>
      </c>
      <c r="C154">
        <v>1632</v>
      </c>
      <c r="D154" t="s">
        <v>121</v>
      </c>
    </row>
    <row r="155" spans="1:4">
      <c r="A155">
        <v>2011</v>
      </c>
      <c r="B155" t="s">
        <v>55</v>
      </c>
      <c r="C155">
        <v>645</v>
      </c>
      <c r="D155" t="s">
        <v>121</v>
      </c>
    </row>
    <row r="156" spans="1:4">
      <c r="A156">
        <v>2011</v>
      </c>
      <c r="B156" t="s">
        <v>57</v>
      </c>
      <c r="C156">
        <v>1638</v>
      </c>
      <c r="D156" t="s">
        <v>121</v>
      </c>
    </row>
    <row r="157" spans="1:4">
      <c r="A157">
        <v>2011</v>
      </c>
      <c r="B157" t="s">
        <v>58</v>
      </c>
      <c r="C157">
        <v>2546</v>
      </c>
      <c r="D157" t="s">
        <v>121</v>
      </c>
    </row>
    <row r="158" spans="1:4">
      <c r="A158">
        <v>2011</v>
      </c>
      <c r="B158" t="s">
        <v>59</v>
      </c>
      <c r="C158">
        <v>4021</v>
      </c>
      <c r="D158" t="s">
        <v>121</v>
      </c>
    </row>
    <row r="159" spans="1:4">
      <c r="A159">
        <v>2011</v>
      </c>
      <c r="B159" t="s">
        <v>60</v>
      </c>
      <c r="C159">
        <v>4223</v>
      </c>
      <c r="D159" t="s">
        <v>121</v>
      </c>
    </row>
    <row r="160" spans="1:4">
      <c r="A160">
        <v>2011</v>
      </c>
      <c r="B160" t="s">
        <v>61</v>
      </c>
      <c r="C160">
        <v>95</v>
      </c>
      <c r="D160" t="s">
        <v>121</v>
      </c>
    </row>
    <row r="161" spans="1:4">
      <c r="A161">
        <v>2011</v>
      </c>
      <c r="B161" t="s">
        <v>62</v>
      </c>
      <c r="C161">
        <v>4547</v>
      </c>
      <c r="D161" t="s">
        <v>121</v>
      </c>
    </row>
    <row r="162" spans="1:4">
      <c r="A162">
        <v>2011</v>
      </c>
      <c r="B162" t="s">
        <v>63</v>
      </c>
      <c r="C162">
        <v>4659</v>
      </c>
      <c r="D162" t="s">
        <v>121</v>
      </c>
    </row>
    <row r="163" spans="1:4">
      <c r="A163">
        <v>2011</v>
      </c>
      <c r="B163" t="s">
        <v>64</v>
      </c>
      <c r="C163">
        <v>557</v>
      </c>
      <c r="D163" t="s">
        <v>121</v>
      </c>
    </row>
    <row r="164" spans="1:4">
      <c r="A164">
        <v>2011</v>
      </c>
      <c r="B164" t="s">
        <v>65</v>
      </c>
      <c r="C164">
        <v>17621</v>
      </c>
      <c r="D164" t="s">
        <v>121</v>
      </c>
    </row>
    <row r="165" spans="1:4">
      <c r="A165">
        <v>2011</v>
      </c>
      <c r="B165" t="s">
        <v>66</v>
      </c>
      <c r="C165">
        <v>663</v>
      </c>
      <c r="D165" t="s">
        <v>121</v>
      </c>
    </row>
    <row r="166" spans="1:4">
      <c r="A166">
        <v>2011</v>
      </c>
      <c r="B166" t="s">
        <v>67</v>
      </c>
      <c r="C166">
        <v>7031</v>
      </c>
      <c r="D166" t="s">
        <v>121</v>
      </c>
    </row>
    <row r="167" spans="1:4">
      <c r="A167">
        <v>2011</v>
      </c>
      <c r="B167" t="s">
        <v>68</v>
      </c>
      <c r="C167">
        <v>99</v>
      </c>
      <c r="D167" t="s">
        <v>121</v>
      </c>
    </row>
    <row r="168" spans="1:4">
      <c r="A168">
        <v>2011</v>
      </c>
      <c r="B168" t="s">
        <v>69</v>
      </c>
      <c r="C168">
        <v>98</v>
      </c>
      <c r="D168" t="s">
        <v>121</v>
      </c>
    </row>
    <row r="169" spans="1:4">
      <c r="A169">
        <v>2012</v>
      </c>
      <c r="B169" t="s">
        <v>53</v>
      </c>
      <c r="C169">
        <v>2347</v>
      </c>
      <c r="D169" t="s">
        <v>121</v>
      </c>
    </row>
    <row r="170" spans="1:4">
      <c r="A170">
        <v>2012</v>
      </c>
      <c r="B170" t="s">
        <v>54</v>
      </c>
      <c r="C170">
        <v>564</v>
      </c>
      <c r="D170" t="s">
        <v>121</v>
      </c>
    </row>
    <row r="171" spans="1:4">
      <c r="A171">
        <v>2012</v>
      </c>
      <c r="B171" t="s">
        <v>55</v>
      </c>
      <c r="C171">
        <v>339</v>
      </c>
      <c r="D171" t="s">
        <v>121</v>
      </c>
    </row>
    <row r="172" spans="1:4">
      <c r="A172">
        <v>2012</v>
      </c>
      <c r="B172" t="s">
        <v>57</v>
      </c>
      <c r="C172">
        <v>704</v>
      </c>
      <c r="D172" t="s">
        <v>121</v>
      </c>
    </row>
    <row r="173" spans="1:4">
      <c r="A173">
        <v>2012</v>
      </c>
      <c r="B173" t="s">
        <v>58</v>
      </c>
      <c r="C173">
        <v>934</v>
      </c>
      <c r="D173" t="s">
        <v>121</v>
      </c>
    </row>
    <row r="174" spans="1:4">
      <c r="A174">
        <v>2012</v>
      </c>
      <c r="B174" t="s">
        <v>59</v>
      </c>
      <c r="C174">
        <v>792</v>
      </c>
      <c r="D174" t="s">
        <v>121</v>
      </c>
    </row>
    <row r="175" spans="1:4">
      <c r="A175">
        <v>2012</v>
      </c>
      <c r="B175" t="s">
        <v>60</v>
      </c>
      <c r="C175">
        <v>1210</v>
      </c>
      <c r="D175" t="s">
        <v>121</v>
      </c>
    </row>
    <row r="176" spans="1:4">
      <c r="A176">
        <v>2012</v>
      </c>
      <c r="B176" t="s">
        <v>61</v>
      </c>
      <c r="C176">
        <v>36</v>
      </c>
      <c r="D176" t="s">
        <v>121</v>
      </c>
    </row>
    <row r="177" spans="1:4">
      <c r="A177">
        <v>2012</v>
      </c>
      <c r="B177" t="s">
        <v>62</v>
      </c>
      <c r="C177">
        <v>941</v>
      </c>
      <c r="D177" t="s">
        <v>121</v>
      </c>
    </row>
    <row r="178" spans="1:4">
      <c r="A178">
        <v>2012</v>
      </c>
      <c r="B178" t="s">
        <v>63</v>
      </c>
      <c r="C178">
        <v>4288</v>
      </c>
      <c r="D178" t="s">
        <v>121</v>
      </c>
    </row>
    <row r="179" spans="1:4">
      <c r="A179">
        <v>2012</v>
      </c>
      <c r="B179" t="s">
        <v>64</v>
      </c>
      <c r="C179">
        <v>524</v>
      </c>
      <c r="D179" t="s">
        <v>121</v>
      </c>
    </row>
    <row r="180" spans="1:4">
      <c r="A180">
        <v>2012</v>
      </c>
      <c r="B180" t="s">
        <v>65</v>
      </c>
      <c r="C180">
        <v>4303</v>
      </c>
      <c r="D180" t="s">
        <v>121</v>
      </c>
    </row>
    <row r="181" spans="1:4">
      <c r="A181">
        <v>2012</v>
      </c>
      <c r="B181" t="s">
        <v>66</v>
      </c>
      <c r="C181">
        <v>330</v>
      </c>
      <c r="D181" t="s">
        <v>121</v>
      </c>
    </row>
    <row r="182" spans="1:4">
      <c r="A182">
        <v>2012</v>
      </c>
      <c r="B182" t="s">
        <v>67</v>
      </c>
      <c r="C182">
        <v>1944</v>
      </c>
      <c r="D182" t="s">
        <v>121</v>
      </c>
    </row>
    <row r="183" spans="1:4">
      <c r="A183">
        <v>2012</v>
      </c>
      <c r="B183" t="s">
        <v>68</v>
      </c>
      <c r="C183">
        <v>69</v>
      </c>
      <c r="D183" t="s">
        <v>121</v>
      </c>
    </row>
    <row r="184" spans="1:4">
      <c r="A184">
        <v>2012</v>
      </c>
      <c r="B184" t="s">
        <v>69</v>
      </c>
      <c r="C184">
        <v>54</v>
      </c>
      <c r="D184" t="s">
        <v>121</v>
      </c>
    </row>
    <row r="185" spans="1:4">
      <c r="A185">
        <v>2013</v>
      </c>
      <c r="B185" t="s">
        <v>53</v>
      </c>
      <c r="C185">
        <v>2165</v>
      </c>
      <c r="D185" t="s">
        <v>121</v>
      </c>
    </row>
    <row r="186" spans="1:4">
      <c r="A186">
        <v>2013</v>
      </c>
      <c r="B186" t="s">
        <v>54</v>
      </c>
      <c r="C186">
        <v>484</v>
      </c>
      <c r="D186" t="s">
        <v>121</v>
      </c>
    </row>
    <row r="187" spans="1:4">
      <c r="A187">
        <v>2013</v>
      </c>
      <c r="B187" t="s">
        <v>55</v>
      </c>
      <c r="C187">
        <v>304</v>
      </c>
      <c r="D187" t="s">
        <v>121</v>
      </c>
    </row>
    <row r="188" spans="1:4">
      <c r="A188">
        <v>2013</v>
      </c>
      <c r="B188" t="s">
        <v>57</v>
      </c>
      <c r="C188">
        <v>793</v>
      </c>
      <c r="D188" t="s">
        <v>121</v>
      </c>
    </row>
    <row r="189" spans="1:4">
      <c r="A189">
        <v>2013</v>
      </c>
      <c r="B189" t="s">
        <v>58</v>
      </c>
      <c r="C189">
        <v>837</v>
      </c>
      <c r="D189" t="s">
        <v>121</v>
      </c>
    </row>
    <row r="190" spans="1:4">
      <c r="A190">
        <v>2013</v>
      </c>
      <c r="B190" t="s">
        <v>59</v>
      </c>
      <c r="C190">
        <v>614</v>
      </c>
      <c r="D190" t="s">
        <v>121</v>
      </c>
    </row>
    <row r="191" spans="1:4">
      <c r="A191">
        <v>2013</v>
      </c>
      <c r="B191" t="s">
        <v>60</v>
      </c>
      <c r="C191">
        <v>850</v>
      </c>
      <c r="D191" t="s">
        <v>121</v>
      </c>
    </row>
    <row r="192" spans="1:4">
      <c r="A192">
        <v>2013</v>
      </c>
      <c r="B192" t="s">
        <v>61</v>
      </c>
      <c r="C192">
        <v>51</v>
      </c>
      <c r="D192" t="s">
        <v>121</v>
      </c>
    </row>
    <row r="193" spans="1:4">
      <c r="A193">
        <v>2013</v>
      </c>
      <c r="B193" t="s">
        <v>62</v>
      </c>
      <c r="C193">
        <v>803</v>
      </c>
      <c r="D193" t="s">
        <v>121</v>
      </c>
    </row>
    <row r="194" spans="1:4">
      <c r="A194">
        <v>2013</v>
      </c>
      <c r="B194" t="s">
        <v>63</v>
      </c>
      <c r="C194">
        <v>3448</v>
      </c>
      <c r="D194" t="s">
        <v>121</v>
      </c>
    </row>
    <row r="195" spans="1:4">
      <c r="A195">
        <v>2013</v>
      </c>
      <c r="B195" t="s">
        <v>64</v>
      </c>
      <c r="C195">
        <v>456</v>
      </c>
      <c r="D195" t="s">
        <v>121</v>
      </c>
    </row>
    <row r="196" spans="1:4">
      <c r="A196">
        <v>2013</v>
      </c>
      <c r="B196" t="s">
        <v>65</v>
      </c>
      <c r="C196">
        <v>3878</v>
      </c>
      <c r="D196" t="s">
        <v>121</v>
      </c>
    </row>
    <row r="197" spans="1:4">
      <c r="A197">
        <v>2013</v>
      </c>
      <c r="B197" t="s">
        <v>66</v>
      </c>
      <c r="C197">
        <v>269</v>
      </c>
      <c r="D197" t="s">
        <v>121</v>
      </c>
    </row>
    <row r="198" spans="1:4">
      <c r="A198">
        <v>2013</v>
      </c>
      <c r="B198" t="s">
        <v>67</v>
      </c>
      <c r="C198">
        <v>1705</v>
      </c>
      <c r="D198" t="s">
        <v>121</v>
      </c>
    </row>
    <row r="199" spans="1:4">
      <c r="A199">
        <v>2013</v>
      </c>
      <c r="B199" t="s">
        <v>68</v>
      </c>
      <c r="C199">
        <v>75</v>
      </c>
      <c r="D199" t="s">
        <v>121</v>
      </c>
    </row>
    <row r="200" spans="1:4">
      <c r="A200">
        <v>2013</v>
      </c>
      <c r="B200" t="s">
        <v>69</v>
      </c>
      <c r="C200">
        <v>52</v>
      </c>
      <c r="D200" t="s">
        <v>121</v>
      </c>
    </row>
    <row r="201" spans="1:4">
      <c r="A201">
        <v>2014</v>
      </c>
      <c r="B201" t="s">
        <v>53</v>
      </c>
      <c r="C201">
        <v>1606</v>
      </c>
      <c r="D201" t="s">
        <v>121</v>
      </c>
    </row>
    <row r="202" spans="1:4">
      <c r="A202">
        <v>2014</v>
      </c>
      <c r="B202" t="s">
        <v>54</v>
      </c>
      <c r="C202">
        <v>366</v>
      </c>
      <c r="D202" t="s">
        <v>121</v>
      </c>
    </row>
    <row r="203" spans="1:4">
      <c r="A203">
        <v>2014</v>
      </c>
      <c r="B203" t="s">
        <v>55</v>
      </c>
      <c r="C203">
        <v>251</v>
      </c>
      <c r="D203" t="s">
        <v>121</v>
      </c>
    </row>
    <row r="204" spans="1:4">
      <c r="A204">
        <v>2014</v>
      </c>
      <c r="B204" t="s">
        <v>57</v>
      </c>
      <c r="C204">
        <v>536</v>
      </c>
      <c r="D204" t="s">
        <v>121</v>
      </c>
    </row>
    <row r="205" spans="1:4">
      <c r="A205">
        <v>2014</v>
      </c>
      <c r="B205" t="s">
        <v>58</v>
      </c>
      <c r="C205">
        <v>635</v>
      </c>
      <c r="D205" t="s">
        <v>121</v>
      </c>
    </row>
    <row r="206" spans="1:4">
      <c r="A206">
        <v>2014</v>
      </c>
      <c r="B206" t="s">
        <v>59</v>
      </c>
      <c r="C206">
        <v>489</v>
      </c>
      <c r="D206" t="s">
        <v>121</v>
      </c>
    </row>
    <row r="207" spans="1:4">
      <c r="A207">
        <v>2014</v>
      </c>
      <c r="B207" t="s">
        <v>60</v>
      </c>
      <c r="C207">
        <v>695</v>
      </c>
      <c r="D207" t="s">
        <v>121</v>
      </c>
    </row>
    <row r="208" spans="1:4">
      <c r="A208">
        <v>2014</v>
      </c>
      <c r="B208" t="s">
        <v>61</v>
      </c>
      <c r="C208">
        <v>27</v>
      </c>
      <c r="D208" t="s">
        <v>121</v>
      </c>
    </row>
    <row r="209" spans="1:4">
      <c r="A209">
        <v>2014</v>
      </c>
      <c r="B209" t="s">
        <v>62</v>
      </c>
      <c r="C209">
        <v>626</v>
      </c>
      <c r="D209" t="s">
        <v>121</v>
      </c>
    </row>
    <row r="210" spans="1:4">
      <c r="A210">
        <v>2014</v>
      </c>
      <c r="B210" t="s">
        <v>63</v>
      </c>
      <c r="C210">
        <v>3562</v>
      </c>
      <c r="D210" t="s">
        <v>121</v>
      </c>
    </row>
    <row r="211" spans="1:4">
      <c r="A211">
        <v>2014</v>
      </c>
      <c r="B211" t="s">
        <v>64</v>
      </c>
      <c r="C211">
        <v>409</v>
      </c>
      <c r="D211" t="s">
        <v>121</v>
      </c>
    </row>
    <row r="212" spans="1:4">
      <c r="A212">
        <v>2014</v>
      </c>
      <c r="B212" t="s">
        <v>65</v>
      </c>
      <c r="C212">
        <v>3123</v>
      </c>
      <c r="D212" t="s">
        <v>121</v>
      </c>
    </row>
    <row r="213" spans="1:4">
      <c r="A213">
        <v>2014</v>
      </c>
      <c r="B213" t="s">
        <v>66</v>
      </c>
      <c r="C213">
        <v>220</v>
      </c>
      <c r="D213" t="s">
        <v>121</v>
      </c>
    </row>
    <row r="214" spans="1:4">
      <c r="A214">
        <v>2014</v>
      </c>
      <c r="B214" t="s">
        <v>67</v>
      </c>
      <c r="C214">
        <v>1348</v>
      </c>
      <c r="D214" t="s">
        <v>121</v>
      </c>
    </row>
    <row r="215" spans="1:4">
      <c r="A215">
        <v>2014</v>
      </c>
      <c r="B215" t="s">
        <v>68</v>
      </c>
      <c r="C215">
        <v>101</v>
      </c>
      <c r="D215" t="s">
        <v>121</v>
      </c>
    </row>
    <row r="216" spans="1:4">
      <c r="A216">
        <v>2014</v>
      </c>
      <c r="B216" t="s">
        <v>69</v>
      </c>
      <c r="C216">
        <v>46</v>
      </c>
      <c r="D216" t="s">
        <v>121</v>
      </c>
    </row>
    <row r="217" spans="1:4">
      <c r="A217">
        <v>2015</v>
      </c>
      <c r="B217" t="s">
        <v>53</v>
      </c>
      <c r="C217">
        <v>1353</v>
      </c>
      <c r="D217" t="s">
        <v>121</v>
      </c>
    </row>
    <row r="218" spans="1:4">
      <c r="A218">
        <v>2015</v>
      </c>
      <c r="B218" t="s">
        <v>54</v>
      </c>
      <c r="C218">
        <v>361</v>
      </c>
      <c r="D218" t="s">
        <v>121</v>
      </c>
    </row>
    <row r="219" spans="1:4">
      <c r="A219">
        <v>2015</v>
      </c>
      <c r="B219" t="s">
        <v>55</v>
      </c>
      <c r="C219">
        <v>212</v>
      </c>
      <c r="D219" t="s">
        <v>121</v>
      </c>
    </row>
    <row r="220" spans="1:4">
      <c r="A220">
        <v>2015</v>
      </c>
      <c r="B220" t="s">
        <v>57</v>
      </c>
      <c r="C220">
        <v>486</v>
      </c>
      <c r="D220" t="s">
        <v>121</v>
      </c>
    </row>
    <row r="221" spans="1:4">
      <c r="A221">
        <v>2015</v>
      </c>
      <c r="B221" t="s">
        <v>58</v>
      </c>
      <c r="C221">
        <v>570</v>
      </c>
      <c r="D221" t="s">
        <v>121</v>
      </c>
    </row>
    <row r="222" spans="1:4">
      <c r="A222">
        <v>2015</v>
      </c>
      <c r="B222" t="s">
        <v>59</v>
      </c>
      <c r="C222">
        <v>507</v>
      </c>
      <c r="D222" t="s">
        <v>121</v>
      </c>
    </row>
    <row r="223" spans="1:4">
      <c r="A223">
        <v>2015</v>
      </c>
      <c r="B223" t="s">
        <v>60</v>
      </c>
      <c r="C223">
        <v>815</v>
      </c>
      <c r="D223" t="s">
        <v>121</v>
      </c>
    </row>
    <row r="224" spans="1:4">
      <c r="A224">
        <v>2015</v>
      </c>
      <c r="B224" t="s">
        <v>61</v>
      </c>
      <c r="C224">
        <v>31</v>
      </c>
      <c r="D224" t="s">
        <v>121</v>
      </c>
    </row>
    <row r="225" spans="1:4">
      <c r="A225">
        <v>2015</v>
      </c>
      <c r="B225" t="s">
        <v>62</v>
      </c>
      <c r="C225">
        <v>718</v>
      </c>
      <c r="D225" t="s">
        <v>121</v>
      </c>
    </row>
    <row r="226" spans="1:4">
      <c r="A226">
        <v>2015</v>
      </c>
      <c r="B226" t="s">
        <v>63</v>
      </c>
      <c r="C226">
        <v>3918</v>
      </c>
      <c r="D226" t="s">
        <v>121</v>
      </c>
    </row>
    <row r="227" spans="1:4">
      <c r="A227">
        <v>2015</v>
      </c>
      <c r="B227" t="s">
        <v>64</v>
      </c>
      <c r="C227">
        <v>354</v>
      </c>
      <c r="D227" t="s">
        <v>121</v>
      </c>
    </row>
    <row r="228" spans="1:4">
      <c r="A228">
        <v>2015</v>
      </c>
      <c r="B228" t="s">
        <v>65</v>
      </c>
      <c r="C228">
        <v>3412</v>
      </c>
      <c r="D228" t="s">
        <v>121</v>
      </c>
    </row>
    <row r="229" spans="1:4">
      <c r="A229">
        <v>2015</v>
      </c>
      <c r="B229" t="s">
        <v>66</v>
      </c>
      <c r="C229">
        <v>132</v>
      </c>
      <c r="D229" t="s">
        <v>121</v>
      </c>
    </row>
    <row r="230" spans="1:4">
      <c r="A230">
        <v>2015</v>
      </c>
      <c r="B230" t="s">
        <v>67</v>
      </c>
      <c r="C230">
        <v>1584</v>
      </c>
      <c r="D230" t="s">
        <v>121</v>
      </c>
    </row>
    <row r="231" spans="1:4">
      <c r="A231">
        <v>2015</v>
      </c>
      <c r="B231" t="s">
        <v>68</v>
      </c>
      <c r="C231">
        <v>81</v>
      </c>
      <c r="D231" t="s">
        <v>121</v>
      </c>
    </row>
    <row r="232" spans="1:4">
      <c r="A232">
        <v>2015</v>
      </c>
      <c r="B232" t="s">
        <v>69</v>
      </c>
      <c r="C232">
        <v>83</v>
      </c>
      <c r="D232" t="s">
        <v>121</v>
      </c>
    </row>
    <row r="233" spans="1:4">
      <c r="A233">
        <v>2016</v>
      </c>
      <c r="B233" t="s">
        <v>53</v>
      </c>
      <c r="C233">
        <v>910</v>
      </c>
      <c r="D233" t="s">
        <v>121</v>
      </c>
    </row>
    <row r="234" spans="1:4">
      <c r="A234">
        <v>2016</v>
      </c>
      <c r="B234" t="s">
        <v>54</v>
      </c>
      <c r="C234">
        <v>251</v>
      </c>
      <c r="D234" t="s">
        <v>121</v>
      </c>
    </row>
    <row r="235" spans="1:4">
      <c r="A235">
        <v>2016</v>
      </c>
      <c r="B235" t="s">
        <v>55</v>
      </c>
      <c r="C235">
        <v>171</v>
      </c>
      <c r="D235" t="s">
        <v>121</v>
      </c>
    </row>
    <row r="236" spans="1:4">
      <c r="A236">
        <v>2016</v>
      </c>
      <c r="B236" t="s">
        <v>57</v>
      </c>
      <c r="C236">
        <v>280</v>
      </c>
      <c r="D236" t="s">
        <v>121</v>
      </c>
    </row>
    <row r="237" spans="1:4">
      <c r="A237">
        <v>2016</v>
      </c>
      <c r="B237" t="s">
        <v>58</v>
      </c>
      <c r="C237">
        <v>312</v>
      </c>
      <c r="D237" t="s">
        <v>121</v>
      </c>
    </row>
    <row r="238" spans="1:4">
      <c r="A238">
        <v>2016</v>
      </c>
      <c r="B238" t="s">
        <v>59</v>
      </c>
      <c r="C238">
        <v>224</v>
      </c>
      <c r="D238" t="s">
        <v>121</v>
      </c>
    </row>
    <row r="239" spans="1:4">
      <c r="A239">
        <v>2016</v>
      </c>
      <c r="B239" t="s">
        <v>60</v>
      </c>
      <c r="C239">
        <v>335</v>
      </c>
      <c r="D239" t="s">
        <v>121</v>
      </c>
    </row>
    <row r="240" spans="1:4">
      <c r="A240">
        <v>2016</v>
      </c>
      <c r="B240" t="s">
        <v>61</v>
      </c>
      <c r="C240">
        <v>23</v>
      </c>
      <c r="D240" t="s">
        <v>121</v>
      </c>
    </row>
    <row r="241" spans="1:4">
      <c r="A241">
        <v>2016</v>
      </c>
      <c r="B241" t="s">
        <v>62</v>
      </c>
      <c r="C241">
        <v>302</v>
      </c>
      <c r="D241" t="s">
        <v>121</v>
      </c>
    </row>
    <row r="242" spans="1:4">
      <c r="A242">
        <v>2016</v>
      </c>
      <c r="B242" t="s">
        <v>63</v>
      </c>
      <c r="C242">
        <v>2777</v>
      </c>
      <c r="D242" t="s">
        <v>121</v>
      </c>
    </row>
    <row r="243" spans="1:4">
      <c r="A243">
        <v>2016</v>
      </c>
      <c r="B243" t="s">
        <v>64</v>
      </c>
      <c r="C243">
        <v>298</v>
      </c>
      <c r="D243" t="s">
        <v>121</v>
      </c>
    </row>
    <row r="244" spans="1:4">
      <c r="A244">
        <v>2016</v>
      </c>
      <c r="B244" t="s">
        <v>65</v>
      </c>
      <c r="C244">
        <v>2144</v>
      </c>
      <c r="D244" t="s">
        <v>121</v>
      </c>
    </row>
    <row r="245" spans="1:4">
      <c r="A245">
        <v>2016</v>
      </c>
      <c r="B245" t="s">
        <v>66</v>
      </c>
      <c r="C245">
        <v>139</v>
      </c>
      <c r="D245" t="s">
        <v>121</v>
      </c>
    </row>
    <row r="246" spans="1:4">
      <c r="A246">
        <v>2016</v>
      </c>
      <c r="B246" t="s">
        <v>67</v>
      </c>
      <c r="C246">
        <v>1036</v>
      </c>
      <c r="D246" t="s">
        <v>121</v>
      </c>
    </row>
    <row r="247" spans="1:4">
      <c r="A247">
        <v>2016</v>
      </c>
      <c r="B247" t="s">
        <v>68</v>
      </c>
      <c r="C247">
        <v>31</v>
      </c>
      <c r="D247" t="s">
        <v>121</v>
      </c>
    </row>
    <row r="248" spans="1:4">
      <c r="A248">
        <v>2016</v>
      </c>
      <c r="B248" t="s">
        <v>69</v>
      </c>
      <c r="C248">
        <v>53</v>
      </c>
      <c r="D248" t="s">
        <v>121</v>
      </c>
    </row>
    <row r="249" spans="1:4">
      <c r="A249">
        <v>2017</v>
      </c>
      <c r="B249" t="s">
        <v>53</v>
      </c>
      <c r="C249">
        <v>2138</v>
      </c>
      <c r="D249" t="s">
        <v>121</v>
      </c>
    </row>
    <row r="250" spans="1:4">
      <c r="A250">
        <v>2017</v>
      </c>
      <c r="B250" t="s">
        <v>54</v>
      </c>
      <c r="C250">
        <v>350</v>
      </c>
      <c r="D250" t="s">
        <v>121</v>
      </c>
    </row>
    <row r="251" spans="1:4">
      <c r="A251">
        <v>2017</v>
      </c>
      <c r="B251" t="s">
        <v>55</v>
      </c>
      <c r="C251">
        <v>182</v>
      </c>
      <c r="D251" t="s">
        <v>121</v>
      </c>
    </row>
    <row r="252" spans="1:4">
      <c r="A252">
        <v>2017</v>
      </c>
      <c r="B252" t="s">
        <v>57</v>
      </c>
      <c r="C252">
        <v>518</v>
      </c>
      <c r="D252" t="s">
        <v>121</v>
      </c>
    </row>
    <row r="253" spans="1:4">
      <c r="A253">
        <v>2017</v>
      </c>
      <c r="B253" t="s">
        <v>58</v>
      </c>
      <c r="C253">
        <v>514</v>
      </c>
      <c r="D253" t="s">
        <v>121</v>
      </c>
    </row>
    <row r="254" spans="1:4">
      <c r="A254">
        <v>2017</v>
      </c>
      <c r="B254" t="s">
        <v>59</v>
      </c>
      <c r="C254">
        <v>557</v>
      </c>
      <c r="D254" t="s">
        <v>121</v>
      </c>
    </row>
    <row r="255" spans="1:4">
      <c r="A255">
        <v>2017</v>
      </c>
      <c r="B255" t="s">
        <v>60</v>
      </c>
      <c r="C255">
        <v>770</v>
      </c>
      <c r="D255" t="s">
        <v>121</v>
      </c>
    </row>
    <row r="256" spans="1:4">
      <c r="A256">
        <v>2017</v>
      </c>
      <c r="B256" t="s">
        <v>61</v>
      </c>
      <c r="C256">
        <v>22</v>
      </c>
      <c r="D256" t="s">
        <v>121</v>
      </c>
    </row>
    <row r="257" spans="1:4">
      <c r="A257">
        <v>2017</v>
      </c>
      <c r="B257" t="s">
        <v>62</v>
      </c>
      <c r="C257">
        <v>625</v>
      </c>
      <c r="D257" t="s">
        <v>121</v>
      </c>
    </row>
    <row r="258" spans="1:4">
      <c r="A258">
        <v>2017</v>
      </c>
      <c r="B258" t="s">
        <v>63</v>
      </c>
      <c r="C258">
        <v>2915</v>
      </c>
      <c r="D258" t="s">
        <v>121</v>
      </c>
    </row>
    <row r="259" spans="1:4">
      <c r="A259">
        <v>2017</v>
      </c>
      <c r="B259" t="s">
        <v>64</v>
      </c>
      <c r="C259">
        <v>423</v>
      </c>
      <c r="D259" t="s">
        <v>121</v>
      </c>
    </row>
    <row r="260" spans="1:4">
      <c r="A260">
        <v>2017</v>
      </c>
      <c r="B260" t="s">
        <v>65</v>
      </c>
      <c r="C260">
        <v>3589</v>
      </c>
      <c r="D260" t="s">
        <v>121</v>
      </c>
    </row>
    <row r="261" spans="1:4">
      <c r="A261">
        <v>2017</v>
      </c>
      <c r="B261" t="s">
        <v>66</v>
      </c>
      <c r="C261">
        <v>181</v>
      </c>
      <c r="D261" t="s">
        <v>121</v>
      </c>
    </row>
    <row r="262" spans="1:4">
      <c r="A262">
        <v>2017</v>
      </c>
      <c r="B262" t="s">
        <v>67</v>
      </c>
      <c r="C262">
        <v>1646</v>
      </c>
      <c r="D262" t="s">
        <v>121</v>
      </c>
    </row>
    <row r="263" spans="1:4">
      <c r="A263">
        <v>2017</v>
      </c>
      <c r="B263" t="s">
        <v>68</v>
      </c>
      <c r="C263">
        <v>104</v>
      </c>
      <c r="D263" t="s">
        <v>121</v>
      </c>
    </row>
    <row r="264" spans="1:4">
      <c r="A264">
        <v>2017</v>
      </c>
      <c r="B264" t="s">
        <v>69</v>
      </c>
      <c r="C264">
        <v>57</v>
      </c>
      <c r="D264" t="s">
        <v>121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56D18-0E52-0140-81CF-E47468110446}">
  <dimension ref="A2:AO115"/>
  <sheetViews>
    <sheetView zoomScale="50" zoomScaleNormal="135" workbookViewId="0">
      <selection activeCell="F75" sqref="F75"/>
    </sheetView>
  </sheetViews>
  <sheetFormatPr baseColWidth="10" defaultRowHeight="16"/>
  <cols>
    <col min="1" max="1" width="30.5" bestFit="1" customWidth="1"/>
    <col min="2" max="2" width="17.83203125" bestFit="1" customWidth="1"/>
    <col min="3" max="4" width="9.83203125" bestFit="1" customWidth="1"/>
    <col min="5" max="5" width="9.1640625" bestFit="1" customWidth="1"/>
    <col min="6" max="7" width="9.83203125" bestFit="1" customWidth="1"/>
    <col min="8" max="8" width="9.1640625" bestFit="1" customWidth="1"/>
    <col min="9" max="10" width="9.83203125" bestFit="1" customWidth="1"/>
    <col min="11" max="11" width="9.1640625" bestFit="1" customWidth="1"/>
    <col min="12" max="13" width="9.83203125" bestFit="1" customWidth="1"/>
    <col min="14" max="14" width="9.1640625" bestFit="1" customWidth="1"/>
    <col min="15" max="16" width="9.83203125" bestFit="1" customWidth="1"/>
    <col min="17" max="17" width="9.1640625" bestFit="1" customWidth="1"/>
    <col min="18" max="19" width="9.83203125" bestFit="1" customWidth="1"/>
    <col min="20" max="20" width="9.1640625" bestFit="1" customWidth="1"/>
    <col min="21" max="22" width="9.83203125" bestFit="1" customWidth="1"/>
    <col min="23" max="23" width="9.1640625" bestFit="1" customWidth="1"/>
    <col min="24" max="25" width="9.83203125" bestFit="1" customWidth="1"/>
    <col min="26" max="26" width="10.83203125" bestFit="1" customWidth="1"/>
    <col min="27" max="27" width="14.5" bestFit="1" customWidth="1"/>
    <col min="28" max="28" width="12" bestFit="1" customWidth="1"/>
    <col min="29" max="29" width="5.5" bestFit="1" customWidth="1"/>
    <col min="30" max="30" width="14.5" bestFit="1" customWidth="1"/>
    <col min="31" max="31" width="10.83203125" bestFit="1" customWidth="1"/>
    <col min="32" max="32" width="5.5" bestFit="1" customWidth="1"/>
    <col min="33" max="33" width="14.33203125" bestFit="1" customWidth="1"/>
    <col min="34" max="34" width="12" bestFit="1" customWidth="1"/>
    <col min="35" max="35" width="5.5" bestFit="1" customWidth="1"/>
    <col min="36" max="36" width="14.5" bestFit="1" customWidth="1"/>
    <col min="37" max="37" width="14" bestFit="1" customWidth="1"/>
    <col min="38" max="38" width="5.5" bestFit="1" customWidth="1"/>
    <col min="39" max="39" width="16.6640625" bestFit="1" customWidth="1"/>
    <col min="40" max="40" width="12" bestFit="1" customWidth="1"/>
    <col min="41" max="41" width="5.5" bestFit="1" customWidth="1"/>
    <col min="42" max="42" width="14.5" bestFit="1" customWidth="1"/>
    <col min="43" max="43" width="12" bestFit="1" customWidth="1"/>
    <col min="44" max="44" width="5.5" bestFit="1" customWidth="1"/>
    <col min="45" max="45" width="14.5" bestFit="1" customWidth="1"/>
    <col min="46" max="46" width="23.6640625" bestFit="1" customWidth="1"/>
    <col min="47" max="47" width="27.6640625" bestFit="1" customWidth="1"/>
    <col min="48" max="48" width="14.33203125" bestFit="1" customWidth="1"/>
    <col min="49" max="49" width="12" bestFit="1" customWidth="1"/>
    <col min="50" max="50" width="5.5" bestFit="1" customWidth="1"/>
    <col min="51" max="51" width="14.5" bestFit="1" customWidth="1"/>
    <col min="52" max="52" width="14" bestFit="1" customWidth="1"/>
    <col min="53" max="53" width="5.5" bestFit="1" customWidth="1"/>
    <col min="54" max="54" width="16.6640625" bestFit="1" customWidth="1"/>
    <col min="55" max="55" width="12" bestFit="1" customWidth="1"/>
    <col min="56" max="56" width="5.5" bestFit="1" customWidth="1"/>
    <col min="57" max="57" width="14.5" bestFit="1" customWidth="1"/>
    <col min="58" max="58" width="12" bestFit="1" customWidth="1"/>
    <col min="59" max="59" width="5.5" bestFit="1" customWidth="1"/>
    <col min="60" max="60" width="14.5" bestFit="1" customWidth="1"/>
    <col min="61" max="61" width="30.5" bestFit="1" customWidth="1"/>
    <col min="62" max="62" width="11.83203125" bestFit="1" customWidth="1"/>
    <col min="63" max="63" width="5.5" bestFit="1" customWidth="1"/>
    <col min="64" max="64" width="14.33203125" bestFit="1" customWidth="1"/>
    <col min="65" max="65" width="12" bestFit="1" customWidth="1"/>
    <col min="66" max="66" width="5.5" bestFit="1" customWidth="1"/>
    <col min="67" max="67" width="14.5" bestFit="1" customWidth="1"/>
    <col min="68" max="68" width="14" bestFit="1" customWidth="1"/>
    <col min="69" max="69" width="5.5" bestFit="1" customWidth="1"/>
    <col min="70" max="70" width="16.6640625" bestFit="1" customWidth="1"/>
    <col min="71" max="71" width="12" bestFit="1" customWidth="1"/>
    <col min="72" max="72" width="5.5" bestFit="1" customWidth="1"/>
    <col min="73" max="73" width="14.5" bestFit="1" customWidth="1"/>
    <col min="74" max="74" width="12" bestFit="1" customWidth="1"/>
    <col min="75" max="75" width="5.5" bestFit="1" customWidth="1"/>
    <col min="76" max="76" width="14.5" bestFit="1" customWidth="1"/>
    <col min="77" max="77" width="13.1640625" bestFit="1" customWidth="1"/>
    <col min="78" max="78" width="27.33203125" bestFit="1" customWidth="1"/>
    <col min="79" max="79" width="5.5" bestFit="1" customWidth="1"/>
    <col min="80" max="80" width="14.33203125" bestFit="1" customWidth="1"/>
    <col min="81" max="81" width="12" bestFit="1" customWidth="1"/>
    <col min="82" max="82" width="5.5" bestFit="1" customWidth="1"/>
    <col min="83" max="83" width="14.5" bestFit="1" customWidth="1"/>
    <col min="84" max="84" width="14" bestFit="1" customWidth="1"/>
    <col min="85" max="85" width="5.5" bestFit="1" customWidth="1"/>
    <col min="86" max="86" width="16.6640625" bestFit="1" customWidth="1"/>
    <col min="87" max="87" width="12" bestFit="1" customWidth="1"/>
    <col min="88" max="88" width="5.5" bestFit="1" customWidth="1"/>
    <col min="89" max="89" width="14.5" bestFit="1" customWidth="1"/>
    <col min="90" max="90" width="12" bestFit="1" customWidth="1"/>
    <col min="91" max="91" width="5.5" bestFit="1" customWidth="1"/>
    <col min="92" max="92" width="14.5" bestFit="1" customWidth="1"/>
    <col min="93" max="93" width="30" bestFit="1" customWidth="1"/>
    <col min="94" max="94" width="16.33203125" bestFit="1" customWidth="1"/>
    <col min="95" max="95" width="14.33203125" bestFit="1" customWidth="1"/>
    <col min="96" max="96" width="12" bestFit="1" customWidth="1"/>
    <col min="97" max="97" width="5.5" bestFit="1" customWidth="1"/>
    <col min="98" max="98" width="14.5" bestFit="1" customWidth="1"/>
    <col min="99" max="99" width="14" bestFit="1" customWidth="1"/>
    <col min="100" max="100" width="16.6640625" bestFit="1" customWidth="1"/>
    <col min="101" max="101" width="12" bestFit="1" customWidth="1"/>
    <col min="102" max="102" width="5.5" bestFit="1" customWidth="1"/>
    <col min="103" max="103" width="14.5" bestFit="1" customWidth="1"/>
    <col min="104" max="104" width="12" bestFit="1" customWidth="1"/>
    <col min="105" max="105" width="5.5" bestFit="1" customWidth="1"/>
    <col min="106" max="106" width="14.5" bestFit="1" customWidth="1"/>
    <col min="107" max="107" width="19.5" bestFit="1" customWidth="1"/>
    <col min="108" max="108" width="11.83203125" bestFit="1" customWidth="1"/>
    <col min="109" max="109" width="14.33203125" bestFit="1" customWidth="1"/>
    <col min="110" max="110" width="12" bestFit="1" customWidth="1"/>
    <col min="111" max="111" width="5.5" bestFit="1" customWidth="1"/>
    <col min="112" max="112" width="14.5" bestFit="1" customWidth="1"/>
    <col min="113" max="113" width="14" bestFit="1" customWidth="1"/>
    <col min="114" max="114" width="5.5" bestFit="1" customWidth="1"/>
    <col min="115" max="115" width="16.6640625" bestFit="1" customWidth="1"/>
    <col min="116" max="116" width="12" bestFit="1" customWidth="1"/>
    <col min="117" max="117" width="5.5" bestFit="1" customWidth="1"/>
    <col min="118" max="118" width="14.5" bestFit="1" customWidth="1"/>
    <col min="119" max="119" width="12" bestFit="1" customWidth="1"/>
    <col min="120" max="120" width="5.5" bestFit="1" customWidth="1"/>
    <col min="121" max="121" width="14.5" bestFit="1" customWidth="1"/>
    <col min="122" max="122" width="12.83203125" bestFit="1" customWidth="1"/>
    <col min="123" max="123" width="10.83203125" bestFit="1" customWidth="1"/>
    <col min="124" max="124" width="26.33203125" bestFit="1" customWidth="1"/>
    <col min="125" max="125" width="28.5" bestFit="1" customWidth="1"/>
    <col min="126" max="126" width="9.83203125" bestFit="1" customWidth="1"/>
    <col min="127" max="127" width="7.5" bestFit="1" customWidth="1"/>
    <col min="128" max="128" width="6.5" bestFit="1" customWidth="1"/>
    <col min="129" max="129" width="8.6640625" bestFit="1" customWidth="1"/>
    <col min="130" max="130" width="7.33203125" bestFit="1" customWidth="1"/>
    <col min="131" max="131" width="14.83203125" bestFit="1" customWidth="1"/>
    <col min="132" max="132" width="7.33203125" bestFit="1" customWidth="1"/>
    <col min="133" max="133" width="14.1640625" bestFit="1" customWidth="1"/>
    <col min="134" max="134" width="6.1640625" bestFit="1" customWidth="1"/>
    <col min="135" max="135" width="5.6640625" bestFit="1" customWidth="1"/>
    <col min="136" max="136" width="12" bestFit="1" customWidth="1"/>
    <col min="137" max="137" width="6.33203125" bestFit="1" customWidth="1"/>
    <col min="138" max="138" width="8.33203125" bestFit="1" customWidth="1"/>
    <col min="139" max="139" width="8.5" bestFit="1" customWidth="1"/>
    <col min="140" max="140" width="11.33203125" bestFit="1" customWidth="1"/>
    <col min="141" max="141" width="32.1640625" bestFit="1" customWidth="1"/>
    <col min="142" max="142" width="26.33203125" bestFit="1" customWidth="1"/>
    <col min="143" max="143" width="28.5" bestFit="1" customWidth="1"/>
    <col min="144" max="144" width="9.83203125" bestFit="1" customWidth="1"/>
    <col min="145" max="145" width="7.5" bestFit="1" customWidth="1"/>
    <col min="146" max="146" width="6.5" bestFit="1" customWidth="1"/>
    <col min="147" max="147" width="8.6640625" bestFit="1" customWidth="1"/>
    <col min="148" max="148" width="7.33203125" bestFit="1" customWidth="1"/>
    <col min="149" max="149" width="14.83203125" bestFit="1" customWidth="1"/>
    <col min="150" max="150" width="7.33203125" bestFit="1" customWidth="1"/>
    <col min="151" max="151" width="6.1640625" bestFit="1" customWidth="1"/>
    <col min="152" max="152" width="5.6640625" bestFit="1" customWidth="1"/>
    <col min="153" max="153" width="12" bestFit="1" customWidth="1"/>
    <col min="154" max="154" width="6.33203125" bestFit="1" customWidth="1"/>
    <col min="155" max="155" width="8.33203125" bestFit="1" customWidth="1"/>
    <col min="156" max="156" width="8.5" bestFit="1" customWidth="1"/>
    <col min="157" max="157" width="11.33203125" bestFit="1" customWidth="1"/>
    <col min="158" max="158" width="32.1640625" bestFit="1" customWidth="1"/>
    <col min="159" max="159" width="26.33203125" bestFit="1" customWidth="1"/>
    <col min="160" max="160" width="28.5" bestFit="1" customWidth="1"/>
    <col min="161" max="161" width="9.83203125" bestFit="1" customWidth="1"/>
    <col min="162" max="162" width="11.1640625" bestFit="1" customWidth="1"/>
  </cols>
  <sheetData>
    <row r="2" spans="1:4" ht="21">
      <c r="A2" s="57" t="s">
        <v>124</v>
      </c>
      <c r="B2" s="57"/>
    </row>
    <row r="3" spans="1:4">
      <c r="A3" s="3" t="s">
        <v>33</v>
      </c>
      <c r="B3" s="4">
        <v>2018</v>
      </c>
    </row>
    <row r="5" spans="1:4">
      <c r="A5" s="3" t="s">
        <v>115</v>
      </c>
      <c r="B5" t="s">
        <v>118</v>
      </c>
    </row>
    <row r="6" spans="1:4">
      <c r="A6" s="4" t="s">
        <v>114</v>
      </c>
      <c r="B6" s="69">
        <v>427033</v>
      </c>
    </row>
    <row r="7" spans="1:4">
      <c r="A7" s="4" t="s">
        <v>113</v>
      </c>
      <c r="B7" s="69">
        <v>60026</v>
      </c>
    </row>
    <row r="8" spans="1:4">
      <c r="A8" s="4" t="s">
        <v>110</v>
      </c>
      <c r="B8" s="69">
        <v>20497</v>
      </c>
      <c r="D8" s="47">
        <f>(GETPIVOTDATA("Total",$A$5,"Occupation","Technician and Associate Professionals")+GETPIVOTDATA("Total",$A$5,"Occupation","Managers"))/GETPIVOTDATA("Total",$A$5)</f>
        <v>1.5853531371368881E-2</v>
      </c>
    </row>
    <row r="9" spans="1:4">
      <c r="A9" s="4" t="s">
        <v>107</v>
      </c>
      <c r="B9" s="69">
        <v>12453</v>
      </c>
    </row>
    <row r="10" spans="1:4">
      <c r="A10" s="4" t="s">
        <v>112</v>
      </c>
      <c r="B10" s="69">
        <v>8827</v>
      </c>
    </row>
    <row r="11" spans="1:4">
      <c r="A11" s="4" t="s">
        <v>108</v>
      </c>
      <c r="B11" s="69">
        <v>6520</v>
      </c>
    </row>
    <row r="12" spans="1:4">
      <c r="A12" s="4" t="s">
        <v>111</v>
      </c>
      <c r="B12" s="69">
        <v>4873</v>
      </c>
    </row>
    <row r="13" spans="1:4">
      <c r="A13" s="4" t="s">
        <v>109</v>
      </c>
      <c r="B13" s="69">
        <v>4254</v>
      </c>
    </row>
    <row r="14" spans="1:4">
      <c r="A14" s="4" t="s">
        <v>106</v>
      </c>
      <c r="B14" s="69">
        <v>2146</v>
      </c>
    </row>
    <row r="15" spans="1:4">
      <c r="A15" s="4" t="s">
        <v>116</v>
      </c>
      <c r="B15" s="69">
        <v>546629</v>
      </c>
    </row>
    <row r="20" spans="1:20" ht="21">
      <c r="A20" s="57" t="s">
        <v>123</v>
      </c>
      <c r="B20" s="57"/>
      <c r="C20" s="57"/>
      <c r="D20" s="57"/>
      <c r="E20" s="57"/>
      <c r="F20" s="57"/>
      <c r="G20" s="57"/>
      <c r="H20" s="57"/>
      <c r="I20" s="57"/>
      <c r="J20" s="57"/>
      <c r="K20" s="57"/>
      <c r="L20" s="57"/>
      <c r="M20" s="57"/>
      <c r="N20" s="57"/>
      <c r="O20" s="57"/>
      <c r="P20" s="57"/>
      <c r="Q20" s="57"/>
      <c r="R20" s="57"/>
      <c r="S20" s="57"/>
      <c r="T20" s="57"/>
    </row>
    <row r="21" spans="1:20">
      <c r="A21" s="3" t="s">
        <v>118</v>
      </c>
      <c r="B21" s="3" t="s">
        <v>117</v>
      </c>
    </row>
    <row r="22" spans="1:20">
      <c r="A22" s="3" t="s">
        <v>115</v>
      </c>
      <c r="B22" t="s">
        <v>53</v>
      </c>
      <c r="C22" t="s">
        <v>54</v>
      </c>
      <c r="D22" t="s">
        <v>55</v>
      </c>
      <c r="E22" t="s">
        <v>58</v>
      </c>
      <c r="F22" t="s">
        <v>59</v>
      </c>
      <c r="G22" t="s">
        <v>60</v>
      </c>
      <c r="H22" t="s">
        <v>61</v>
      </c>
      <c r="I22" t="s">
        <v>63</v>
      </c>
      <c r="J22" t="s">
        <v>64</v>
      </c>
      <c r="K22" t="s">
        <v>65</v>
      </c>
      <c r="L22" t="s">
        <v>66</v>
      </c>
      <c r="M22" t="s">
        <v>126</v>
      </c>
      <c r="N22" t="s">
        <v>127</v>
      </c>
      <c r="O22" t="s">
        <v>128</v>
      </c>
      <c r="P22" t="s">
        <v>129</v>
      </c>
      <c r="Q22" t="s">
        <v>130</v>
      </c>
      <c r="R22" t="s">
        <v>116</v>
      </c>
    </row>
    <row r="23" spans="1:20">
      <c r="A23" s="4">
        <v>2010</v>
      </c>
      <c r="B23">
        <v>343264</v>
      </c>
      <c r="C23">
        <v>62223</v>
      </c>
      <c r="D23">
        <v>26361</v>
      </c>
      <c r="E23">
        <v>91658</v>
      </c>
      <c r="F23">
        <v>60274</v>
      </c>
      <c r="G23">
        <v>118206</v>
      </c>
      <c r="H23">
        <v>1938</v>
      </c>
      <c r="I23">
        <v>75128</v>
      </c>
      <c r="J23">
        <v>34562</v>
      </c>
      <c r="K23">
        <v>536418</v>
      </c>
      <c r="L23">
        <v>17382</v>
      </c>
      <c r="M23">
        <v>55429</v>
      </c>
      <c r="N23">
        <v>136711</v>
      </c>
      <c r="O23">
        <v>235658</v>
      </c>
      <c r="P23">
        <v>2196</v>
      </c>
      <c r="Q23">
        <v>7219</v>
      </c>
      <c r="R23">
        <v>1804627</v>
      </c>
    </row>
    <row r="24" spans="1:20">
      <c r="A24" s="4">
        <v>2011</v>
      </c>
      <c r="B24">
        <v>386370</v>
      </c>
      <c r="C24">
        <v>55780</v>
      </c>
      <c r="D24">
        <v>18001</v>
      </c>
      <c r="E24">
        <v>94970</v>
      </c>
      <c r="F24">
        <v>85328</v>
      </c>
      <c r="G24">
        <v>124923</v>
      </c>
      <c r="H24">
        <v>1818</v>
      </c>
      <c r="I24">
        <v>202878</v>
      </c>
      <c r="J24">
        <v>26639</v>
      </c>
      <c r="K24">
        <v>632421</v>
      </c>
      <c r="L24">
        <v>14673</v>
      </c>
      <c r="M24">
        <v>58586</v>
      </c>
      <c r="N24">
        <v>181394</v>
      </c>
      <c r="O24">
        <v>365543</v>
      </c>
      <c r="P24">
        <v>2932</v>
      </c>
      <c r="Q24">
        <v>3667</v>
      </c>
      <c r="R24">
        <v>2255923</v>
      </c>
    </row>
    <row r="25" spans="1:20">
      <c r="A25" s="4">
        <v>2012</v>
      </c>
      <c r="B25">
        <v>325324</v>
      </c>
      <c r="C25">
        <v>42669</v>
      </c>
      <c r="D25">
        <v>19519</v>
      </c>
      <c r="E25">
        <v>61894</v>
      </c>
      <c r="F25">
        <v>50344</v>
      </c>
      <c r="G25">
        <v>108892</v>
      </c>
      <c r="H25">
        <v>1439</v>
      </c>
      <c r="I25">
        <v>191496</v>
      </c>
      <c r="J25">
        <v>23199</v>
      </c>
      <c r="K25">
        <v>462964</v>
      </c>
      <c r="L25">
        <v>15756</v>
      </c>
      <c r="M25">
        <v>44113</v>
      </c>
      <c r="N25">
        <v>123768</v>
      </c>
      <c r="O25">
        <v>163480</v>
      </c>
      <c r="P25">
        <v>1914</v>
      </c>
      <c r="Q25">
        <v>3907</v>
      </c>
      <c r="R25">
        <v>1640678</v>
      </c>
    </row>
    <row r="26" spans="1:20">
      <c r="A26" s="4">
        <v>2013</v>
      </c>
      <c r="B26">
        <v>280084</v>
      </c>
      <c r="C26">
        <v>37568</v>
      </c>
      <c r="D26">
        <v>18415</v>
      </c>
      <c r="E26">
        <v>57291</v>
      </c>
      <c r="F26">
        <v>47179</v>
      </c>
      <c r="G26">
        <v>81494</v>
      </c>
      <c r="H26">
        <v>1574</v>
      </c>
      <c r="I26">
        <v>139381</v>
      </c>
      <c r="J26">
        <v>37910</v>
      </c>
      <c r="K26">
        <v>380137</v>
      </c>
      <c r="L26">
        <v>11881</v>
      </c>
      <c r="M26">
        <v>53991</v>
      </c>
      <c r="N26">
        <v>86936</v>
      </c>
      <c r="O26">
        <v>170838</v>
      </c>
      <c r="P26">
        <v>2929</v>
      </c>
      <c r="Q26">
        <v>8177</v>
      </c>
      <c r="R26">
        <v>1415785</v>
      </c>
    </row>
    <row r="27" spans="1:20">
      <c r="A27" s="4">
        <v>2014</v>
      </c>
      <c r="B27">
        <v>190202</v>
      </c>
      <c r="C27">
        <v>25084</v>
      </c>
      <c r="D27">
        <v>12053</v>
      </c>
      <c r="E27">
        <v>41083</v>
      </c>
      <c r="F27">
        <v>37169</v>
      </c>
      <c r="G27">
        <v>57020</v>
      </c>
      <c r="H27">
        <v>3117</v>
      </c>
      <c r="I27">
        <v>139839</v>
      </c>
      <c r="J27">
        <v>20562</v>
      </c>
      <c r="K27">
        <v>282184</v>
      </c>
      <c r="L27">
        <v>12785</v>
      </c>
      <c r="M27">
        <v>42839</v>
      </c>
      <c r="N27">
        <v>84685</v>
      </c>
      <c r="O27">
        <v>121525</v>
      </c>
      <c r="P27">
        <v>4099</v>
      </c>
      <c r="Q27">
        <v>3547</v>
      </c>
      <c r="R27">
        <v>1077793</v>
      </c>
    </row>
    <row r="28" spans="1:20">
      <c r="A28" s="4">
        <v>2015</v>
      </c>
      <c r="B28">
        <v>155193</v>
      </c>
      <c r="C28">
        <v>21909</v>
      </c>
      <c r="D28">
        <v>10473</v>
      </c>
      <c r="E28">
        <v>34619</v>
      </c>
      <c r="F28">
        <v>39007</v>
      </c>
      <c r="G28">
        <v>56052</v>
      </c>
      <c r="H28">
        <v>758</v>
      </c>
      <c r="I28">
        <v>191718</v>
      </c>
      <c r="J28">
        <v>14754</v>
      </c>
      <c r="K28">
        <v>302527</v>
      </c>
      <c r="L28">
        <v>7419</v>
      </c>
      <c r="M28">
        <v>46296</v>
      </c>
      <c r="N28">
        <v>74521</v>
      </c>
      <c r="O28">
        <v>126824</v>
      </c>
      <c r="P28">
        <v>3464</v>
      </c>
      <c r="Q28">
        <v>5776</v>
      </c>
      <c r="R28">
        <v>1091310</v>
      </c>
    </row>
    <row r="29" spans="1:20">
      <c r="A29" s="4">
        <v>2016</v>
      </c>
      <c r="B29">
        <v>169149</v>
      </c>
      <c r="C29">
        <v>19684</v>
      </c>
      <c r="D29">
        <v>10619</v>
      </c>
      <c r="E29">
        <v>28004</v>
      </c>
      <c r="F29">
        <v>24804</v>
      </c>
      <c r="G29">
        <v>52318</v>
      </c>
      <c r="H29">
        <v>1098</v>
      </c>
      <c r="I29">
        <v>123002</v>
      </c>
      <c r="J29">
        <v>12442</v>
      </c>
      <c r="K29">
        <v>243200</v>
      </c>
      <c r="L29">
        <v>6079</v>
      </c>
      <c r="M29">
        <v>34551</v>
      </c>
      <c r="N29">
        <v>63274</v>
      </c>
      <c r="O29">
        <v>83116</v>
      </c>
      <c r="P29">
        <v>535</v>
      </c>
      <c r="Q29">
        <v>4819</v>
      </c>
      <c r="R29">
        <v>876694</v>
      </c>
    </row>
    <row r="30" spans="1:20">
      <c r="A30" s="4">
        <v>2017</v>
      </c>
      <c r="B30">
        <v>139823</v>
      </c>
      <c r="C30">
        <v>15803</v>
      </c>
      <c r="D30">
        <v>8366</v>
      </c>
      <c r="E30">
        <v>26191</v>
      </c>
      <c r="F30">
        <v>29051</v>
      </c>
      <c r="G30">
        <v>34123</v>
      </c>
      <c r="H30">
        <v>939</v>
      </c>
      <c r="I30">
        <v>54349</v>
      </c>
      <c r="J30">
        <v>7450</v>
      </c>
      <c r="K30">
        <v>160529</v>
      </c>
      <c r="L30">
        <v>2898</v>
      </c>
      <c r="M30">
        <v>26823</v>
      </c>
      <c r="N30">
        <v>40636</v>
      </c>
      <c r="O30">
        <v>49170</v>
      </c>
      <c r="P30">
        <v>1220</v>
      </c>
      <c r="Q30">
        <v>1253</v>
      </c>
      <c r="R30">
        <v>598624</v>
      </c>
    </row>
    <row r="31" spans="1:20">
      <c r="A31" s="4">
        <v>2018</v>
      </c>
      <c r="B31">
        <v>110698</v>
      </c>
      <c r="C31">
        <v>15017</v>
      </c>
      <c r="D31">
        <v>5494</v>
      </c>
      <c r="E31">
        <v>29631</v>
      </c>
      <c r="F31">
        <v>20853</v>
      </c>
      <c r="G31">
        <v>27816</v>
      </c>
      <c r="H31">
        <v>251</v>
      </c>
      <c r="I31">
        <v>44848</v>
      </c>
      <c r="J31">
        <v>3660</v>
      </c>
      <c r="K31">
        <v>148170</v>
      </c>
      <c r="L31">
        <v>4198</v>
      </c>
      <c r="M31">
        <v>25026</v>
      </c>
      <c r="N31">
        <v>41284</v>
      </c>
      <c r="O31">
        <v>57877</v>
      </c>
      <c r="P31">
        <v>302</v>
      </c>
      <c r="Q31">
        <v>1968</v>
      </c>
      <c r="R31">
        <v>537093</v>
      </c>
    </row>
    <row r="32" spans="1:20">
      <c r="A32" s="4" t="s">
        <v>116</v>
      </c>
      <c r="B32">
        <v>2100107</v>
      </c>
      <c r="C32">
        <v>295737</v>
      </c>
      <c r="D32">
        <v>129301</v>
      </c>
      <c r="E32">
        <v>465341</v>
      </c>
      <c r="F32">
        <v>394009</v>
      </c>
      <c r="G32">
        <v>660844</v>
      </c>
      <c r="H32">
        <v>12932</v>
      </c>
      <c r="I32">
        <v>1162639</v>
      </c>
      <c r="J32">
        <v>181178</v>
      </c>
      <c r="K32">
        <v>3148550</v>
      </c>
      <c r="L32">
        <v>93071</v>
      </c>
      <c r="M32">
        <v>387654</v>
      </c>
      <c r="N32">
        <v>833209</v>
      </c>
      <c r="O32">
        <v>1374031</v>
      </c>
      <c r="P32">
        <v>19591</v>
      </c>
      <c r="Q32">
        <v>40333</v>
      </c>
      <c r="R32">
        <v>11298527</v>
      </c>
    </row>
    <row r="36" spans="1:29" ht="21">
      <c r="A36" s="58" t="s">
        <v>172</v>
      </c>
      <c r="B36" s="58"/>
      <c r="C36" s="58"/>
      <c r="D36" s="58"/>
      <c r="E36" s="58"/>
      <c r="F36" s="58"/>
      <c r="G36" s="58"/>
      <c r="H36" s="58"/>
      <c r="I36" s="58"/>
      <c r="J36" s="58"/>
      <c r="K36" s="58"/>
      <c r="L36" s="58"/>
      <c r="M36" s="58"/>
      <c r="N36" s="58"/>
      <c r="O36" s="58"/>
      <c r="P36" s="58"/>
      <c r="Q36" s="58"/>
      <c r="R36" s="58"/>
      <c r="S36" s="58"/>
      <c r="T36" s="58"/>
      <c r="U36" s="58"/>
      <c r="V36" s="58"/>
      <c r="W36" s="58"/>
      <c r="X36" s="58"/>
      <c r="Y36" s="58"/>
      <c r="Z36" s="58"/>
      <c r="AA36" s="49"/>
      <c r="AB36" s="49"/>
      <c r="AC36" s="49"/>
    </row>
    <row r="37" spans="1:29">
      <c r="A37" s="3" t="s">
        <v>118</v>
      </c>
      <c r="B37" s="3" t="s">
        <v>117</v>
      </c>
    </row>
    <row r="38" spans="1:29">
      <c r="B38">
        <v>2010</v>
      </c>
      <c r="D38" t="s">
        <v>179</v>
      </c>
      <c r="E38">
        <v>2011</v>
      </c>
      <c r="G38" t="s">
        <v>180</v>
      </c>
      <c r="H38">
        <v>2012</v>
      </c>
      <c r="J38" t="s">
        <v>181</v>
      </c>
      <c r="K38">
        <v>2013</v>
      </c>
      <c r="M38" t="s">
        <v>182</v>
      </c>
      <c r="N38">
        <v>2014</v>
      </c>
      <c r="P38" t="s">
        <v>183</v>
      </c>
      <c r="Q38">
        <v>2015</v>
      </c>
      <c r="S38" t="s">
        <v>184</v>
      </c>
      <c r="T38">
        <v>2016</v>
      </c>
      <c r="V38" t="s">
        <v>185</v>
      </c>
      <c r="W38">
        <v>2017</v>
      </c>
      <c r="Y38" t="s">
        <v>122</v>
      </c>
      <c r="Z38" t="s">
        <v>116</v>
      </c>
    </row>
    <row r="39" spans="1:29">
      <c r="A39" s="3" t="s">
        <v>115</v>
      </c>
      <c r="B39" t="s">
        <v>121</v>
      </c>
      <c r="C39" t="s">
        <v>120</v>
      </c>
      <c r="E39" t="s">
        <v>121</v>
      </c>
      <c r="F39" t="s">
        <v>120</v>
      </c>
      <c r="H39" t="s">
        <v>121</v>
      </c>
      <c r="I39" t="s">
        <v>120</v>
      </c>
      <c r="K39" t="s">
        <v>121</v>
      </c>
      <c r="L39" t="s">
        <v>120</v>
      </c>
      <c r="N39" t="s">
        <v>121</v>
      </c>
      <c r="O39" t="s">
        <v>120</v>
      </c>
      <c r="Q39" t="s">
        <v>121</v>
      </c>
      <c r="R39" t="s">
        <v>120</v>
      </c>
      <c r="T39" t="s">
        <v>121</v>
      </c>
      <c r="U39" t="s">
        <v>120</v>
      </c>
      <c r="W39" t="s">
        <v>121</v>
      </c>
      <c r="X39" t="s">
        <v>120</v>
      </c>
    </row>
    <row r="40" spans="1:29">
      <c r="A40" s="4" t="s">
        <v>53</v>
      </c>
      <c r="B40" s="69">
        <v>4340</v>
      </c>
      <c r="C40" s="69">
        <v>343264</v>
      </c>
      <c r="D40" s="69">
        <v>347604</v>
      </c>
      <c r="E40" s="69">
        <v>8383</v>
      </c>
      <c r="F40" s="69">
        <v>386370</v>
      </c>
      <c r="G40" s="69">
        <v>394753</v>
      </c>
      <c r="H40" s="69">
        <v>2347</v>
      </c>
      <c r="I40" s="69">
        <v>325324</v>
      </c>
      <c r="J40" s="69">
        <v>327671</v>
      </c>
      <c r="K40" s="69">
        <v>2165</v>
      </c>
      <c r="L40" s="69">
        <v>280084</v>
      </c>
      <c r="M40" s="69">
        <v>282249</v>
      </c>
      <c r="N40" s="69">
        <v>1606</v>
      </c>
      <c r="O40" s="69">
        <v>190202</v>
      </c>
      <c r="P40" s="69">
        <v>191808</v>
      </c>
      <c r="Q40" s="69">
        <v>1353</v>
      </c>
      <c r="R40" s="69">
        <v>155193</v>
      </c>
      <c r="S40" s="69">
        <v>156546</v>
      </c>
      <c r="T40" s="69">
        <v>910</v>
      </c>
      <c r="U40" s="69">
        <v>169149</v>
      </c>
      <c r="V40" s="69">
        <v>170059</v>
      </c>
      <c r="W40" s="69">
        <v>2138</v>
      </c>
      <c r="X40" s="69">
        <v>139823</v>
      </c>
      <c r="Y40" s="69">
        <v>141961</v>
      </c>
      <c r="Z40" s="69">
        <v>2012651</v>
      </c>
    </row>
    <row r="41" spans="1:29">
      <c r="A41" s="4" t="s">
        <v>54</v>
      </c>
      <c r="B41" s="69">
        <v>1675</v>
      </c>
      <c r="C41" s="69">
        <v>62223</v>
      </c>
      <c r="D41" s="69">
        <v>63898</v>
      </c>
      <c r="E41" s="69">
        <v>1632</v>
      </c>
      <c r="F41" s="69">
        <v>55780</v>
      </c>
      <c r="G41" s="69">
        <v>57412</v>
      </c>
      <c r="H41" s="69">
        <v>564</v>
      </c>
      <c r="I41" s="69">
        <v>42669</v>
      </c>
      <c r="J41" s="69">
        <v>43233</v>
      </c>
      <c r="K41" s="69">
        <v>484</v>
      </c>
      <c r="L41" s="69">
        <v>37568</v>
      </c>
      <c r="M41" s="69">
        <v>38052</v>
      </c>
      <c r="N41" s="69">
        <v>366</v>
      </c>
      <c r="O41" s="69">
        <v>25084</v>
      </c>
      <c r="P41" s="69">
        <v>25450</v>
      </c>
      <c r="Q41" s="69">
        <v>361</v>
      </c>
      <c r="R41" s="69">
        <v>21909</v>
      </c>
      <c r="S41" s="69">
        <v>22270</v>
      </c>
      <c r="T41" s="69">
        <v>251</v>
      </c>
      <c r="U41" s="69">
        <v>19684</v>
      </c>
      <c r="V41" s="69">
        <v>19935</v>
      </c>
      <c r="W41" s="69">
        <v>350</v>
      </c>
      <c r="X41" s="69">
        <v>15803</v>
      </c>
      <c r="Y41" s="69">
        <v>16153</v>
      </c>
      <c r="Z41" s="69">
        <v>286403</v>
      </c>
    </row>
    <row r="42" spans="1:29">
      <c r="A42" s="4" t="s">
        <v>55</v>
      </c>
      <c r="B42" s="69">
        <v>591</v>
      </c>
      <c r="C42" s="69">
        <v>26361</v>
      </c>
      <c r="D42" s="69">
        <v>26952</v>
      </c>
      <c r="E42" s="69">
        <v>645</v>
      </c>
      <c r="F42" s="69">
        <v>18001</v>
      </c>
      <c r="G42" s="69">
        <v>18646</v>
      </c>
      <c r="H42" s="69">
        <v>339</v>
      </c>
      <c r="I42" s="69">
        <v>19519</v>
      </c>
      <c r="J42" s="69">
        <v>19858</v>
      </c>
      <c r="K42" s="69">
        <v>304</v>
      </c>
      <c r="L42" s="69">
        <v>18415</v>
      </c>
      <c r="M42" s="69">
        <v>18719</v>
      </c>
      <c r="N42" s="69">
        <v>251</v>
      </c>
      <c r="O42" s="69">
        <v>12053</v>
      </c>
      <c r="P42" s="69">
        <v>12304</v>
      </c>
      <c r="Q42" s="69">
        <v>212</v>
      </c>
      <c r="R42" s="69">
        <v>10473</v>
      </c>
      <c r="S42" s="69">
        <v>10685</v>
      </c>
      <c r="T42" s="69">
        <v>171</v>
      </c>
      <c r="U42" s="69">
        <v>10619</v>
      </c>
      <c r="V42" s="69">
        <v>10790</v>
      </c>
      <c r="W42" s="69">
        <v>182</v>
      </c>
      <c r="X42" s="69">
        <v>8366</v>
      </c>
      <c r="Y42" s="69">
        <v>8548</v>
      </c>
      <c r="Z42" s="69">
        <v>126502</v>
      </c>
    </row>
    <row r="43" spans="1:29">
      <c r="A43" s="4" t="s">
        <v>56</v>
      </c>
      <c r="B43" s="69"/>
      <c r="C43" s="69">
        <v>22</v>
      </c>
      <c r="D43" s="69">
        <v>22</v>
      </c>
      <c r="E43" s="69"/>
      <c r="F43" s="69"/>
      <c r="G43" s="69"/>
      <c r="H43" s="69"/>
      <c r="I43" s="69">
        <v>12</v>
      </c>
      <c r="J43" s="69">
        <v>12</v>
      </c>
      <c r="K43" s="69"/>
      <c r="L43" s="69">
        <v>6</v>
      </c>
      <c r="M43" s="69">
        <v>6</v>
      </c>
      <c r="N43" s="69"/>
      <c r="O43" s="69">
        <v>5</v>
      </c>
      <c r="P43" s="69">
        <v>5</v>
      </c>
      <c r="Q43" s="69"/>
      <c r="R43" s="69">
        <v>2</v>
      </c>
      <c r="S43" s="69">
        <v>2</v>
      </c>
      <c r="T43" s="69"/>
      <c r="U43" s="69">
        <v>1</v>
      </c>
      <c r="V43" s="69">
        <v>1</v>
      </c>
      <c r="W43" s="69"/>
      <c r="X43" s="69"/>
      <c r="Y43" s="69"/>
      <c r="Z43" s="69">
        <v>48</v>
      </c>
    </row>
    <row r="44" spans="1:29">
      <c r="A44" s="4" t="s">
        <v>57</v>
      </c>
      <c r="B44" s="69">
        <v>1024</v>
      </c>
      <c r="C44" s="69">
        <v>55429</v>
      </c>
      <c r="D44" s="69">
        <v>56453</v>
      </c>
      <c r="E44" s="69">
        <v>1638</v>
      </c>
      <c r="F44" s="69">
        <v>58586</v>
      </c>
      <c r="G44" s="69">
        <v>60224</v>
      </c>
      <c r="H44" s="69">
        <v>704</v>
      </c>
      <c r="I44" s="69">
        <v>44113</v>
      </c>
      <c r="J44" s="69">
        <v>44817</v>
      </c>
      <c r="K44" s="69">
        <v>793</v>
      </c>
      <c r="L44" s="69">
        <v>53991</v>
      </c>
      <c r="M44" s="69">
        <v>54784</v>
      </c>
      <c r="N44" s="69">
        <v>536</v>
      </c>
      <c r="O44" s="69">
        <v>42839</v>
      </c>
      <c r="P44" s="69">
        <v>43375</v>
      </c>
      <c r="Q44" s="69">
        <v>486</v>
      </c>
      <c r="R44" s="69">
        <v>46296</v>
      </c>
      <c r="S44" s="69">
        <v>46782</v>
      </c>
      <c r="T44" s="69">
        <v>280</v>
      </c>
      <c r="U44" s="69">
        <v>34551</v>
      </c>
      <c r="V44" s="69">
        <v>34831</v>
      </c>
      <c r="W44" s="69">
        <v>518</v>
      </c>
      <c r="X44" s="69">
        <v>26823</v>
      </c>
      <c r="Y44" s="69">
        <v>27341</v>
      </c>
      <c r="Z44" s="69">
        <v>368607</v>
      </c>
    </row>
    <row r="45" spans="1:29">
      <c r="A45" s="4" t="s">
        <v>58</v>
      </c>
      <c r="B45" s="69">
        <v>2037</v>
      </c>
      <c r="C45" s="69">
        <v>91658</v>
      </c>
      <c r="D45" s="69">
        <v>93695</v>
      </c>
      <c r="E45" s="69">
        <v>2546</v>
      </c>
      <c r="F45" s="69">
        <v>94970</v>
      </c>
      <c r="G45" s="69">
        <v>97516</v>
      </c>
      <c r="H45" s="69">
        <v>934</v>
      </c>
      <c r="I45" s="69">
        <v>61894</v>
      </c>
      <c r="J45" s="69">
        <v>62828</v>
      </c>
      <c r="K45" s="69">
        <v>837</v>
      </c>
      <c r="L45" s="69">
        <v>57291</v>
      </c>
      <c r="M45" s="69">
        <v>58128</v>
      </c>
      <c r="N45" s="69">
        <v>635</v>
      </c>
      <c r="O45" s="69">
        <v>41083</v>
      </c>
      <c r="P45" s="69">
        <v>41718</v>
      </c>
      <c r="Q45" s="69">
        <v>570</v>
      </c>
      <c r="R45" s="69">
        <v>34619</v>
      </c>
      <c r="S45" s="69">
        <v>35189</v>
      </c>
      <c r="T45" s="69">
        <v>312</v>
      </c>
      <c r="U45" s="69">
        <v>28004</v>
      </c>
      <c r="V45" s="69">
        <v>28316</v>
      </c>
      <c r="W45" s="69">
        <v>514</v>
      </c>
      <c r="X45" s="69">
        <v>26191</v>
      </c>
      <c r="Y45" s="69">
        <v>26705</v>
      </c>
      <c r="Z45" s="69">
        <v>444095</v>
      </c>
    </row>
    <row r="46" spans="1:29">
      <c r="A46" s="4" t="s">
        <v>59</v>
      </c>
      <c r="B46" s="69">
        <v>1505</v>
      </c>
      <c r="C46" s="69">
        <v>60274</v>
      </c>
      <c r="D46" s="69">
        <v>61779</v>
      </c>
      <c r="E46" s="69">
        <v>4021</v>
      </c>
      <c r="F46" s="69">
        <v>85328</v>
      </c>
      <c r="G46" s="69">
        <v>89349</v>
      </c>
      <c r="H46" s="69">
        <v>792</v>
      </c>
      <c r="I46" s="69">
        <v>50344</v>
      </c>
      <c r="J46" s="69">
        <v>51136</v>
      </c>
      <c r="K46" s="69">
        <v>614</v>
      </c>
      <c r="L46" s="69">
        <v>47179</v>
      </c>
      <c r="M46" s="69">
        <v>47793</v>
      </c>
      <c r="N46" s="69">
        <v>489</v>
      </c>
      <c r="O46" s="69">
        <v>37169</v>
      </c>
      <c r="P46" s="69">
        <v>37658</v>
      </c>
      <c r="Q46" s="69">
        <v>507</v>
      </c>
      <c r="R46" s="69">
        <v>39007</v>
      </c>
      <c r="S46" s="69">
        <v>39514</v>
      </c>
      <c r="T46" s="69">
        <v>224</v>
      </c>
      <c r="U46" s="69">
        <v>24804</v>
      </c>
      <c r="V46" s="69">
        <v>25028</v>
      </c>
      <c r="W46" s="69">
        <v>557</v>
      </c>
      <c r="X46" s="69">
        <v>29051</v>
      </c>
      <c r="Y46" s="69">
        <v>29608</v>
      </c>
      <c r="Z46" s="69">
        <v>381865</v>
      </c>
    </row>
    <row r="47" spans="1:29">
      <c r="A47" s="4" t="s">
        <v>70</v>
      </c>
      <c r="B47" s="69"/>
      <c r="C47" s="69"/>
      <c r="D47" s="69"/>
      <c r="E47" s="69"/>
      <c r="F47" s="69"/>
      <c r="G47" s="69"/>
      <c r="H47" s="69"/>
      <c r="I47" s="69"/>
      <c r="J47" s="69"/>
      <c r="K47" s="69"/>
      <c r="L47" s="69"/>
      <c r="M47" s="69"/>
      <c r="N47" s="69"/>
      <c r="O47" s="69"/>
      <c r="P47" s="69"/>
      <c r="Q47" s="69"/>
      <c r="R47" s="69"/>
      <c r="S47" s="69"/>
      <c r="T47" s="69"/>
      <c r="U47" s="69"/>
      <c r="V47" s="69"/>
      <c r="W47" s="69"/>
      <c r="X47" s="69">
        <v>15</v>
      </c>
      <c r="Y47" s="69">
        <v>15</v>
      </c>
      <c r="Z47" s="69">
        <v>15</v>
      </c>
    </row>
    <row r="48" spans="1:29">
      <c r="A48" s="4" t="s">
        <v>60</v>
      </c>
      <c r="B48" s="69">
        <v>2300</v>
      </c>
      <c r="C48" s="69">
        <v>118206</v>
      </c>
      <c r="D48" s="69">
        <v>120506</v>
      </c>
      <c r="E48" s="69">
        <v>4223</v>
      </c>
      <c r="F48" s="69">
        <v>124923</v>
      </c>
      <c r="G48" s="69">
        <v>129146</v>
      </c>
      <c r="H48" s="69">
        <v>1210</v>
      </c>
      <c r="I48" s="69">
        <v>108892</v>
      </c>
      <c r="J48" s="69">
        <v>110102</v>
      </c>
      <c r="K48" s="69">
        <v>850</v>
      </c>
      <c r="L48" s="69">
        <v>81494</v>
      </c>
      <c r="M48" s="69">
        <v>82344</v>
      </c>
      <c r="N48" s="69">
        <v>695</v>
      </c>
      <c r="O48" s="69">
        <v>57020</v>
      </c>
      <c r="P48" s="69">
        <v>57715</v>
      </c>
      <c r="Q48" s="69">
        <v>815</v>
      </c>
      <c r="R48" s="69">
        <v>56052</v>
      </c>
      <c r="S48" s="69">
        <v>56867</v>
      </c>
      <c r="T48" s="69">
        <v>335</v>
      </c>
      <c r="U48" s="69">
        <v>52318</v>
      </c>
      <c r="V48" s="69">
        <v>52653</v>
      </c>
      <c r="W48" s="69">
        <v>770</v>
      </c>
      <c r="X48" s="69">
        <v>34123</v>
      </c>
      <c r="Y48" s="69">
        <v>34893</v>
      </c>
      <c r="Z48" s="69">
        <v>644226</v>
      </c>
    </row>
    <row r="49" spans="1:26">
      <c r="A49" s="4" t="s">
        <v>61</v>
      </c>
      <c r="B49" s="69">
        <v>83</v>
      </c>
      <c r="C49" s="69">
        <v>1938</v>
      </c>
      <c r="D49" s="69">
        <v>2021</v>
      </c>
      <c r="E49" s="69">
        <v>95</v>
      </c>
      <c r="F49" s="69">
        <v>1818</v>
      </c>
      <c r="G49" s="69">
        <v>1913</v>
      </c>
      <c r="H49" s="69">
        <v>36</v>
      </c>
      <c r="I49" s="69">
        <v>1439</v>
      </c>
      <c r="J49" s="69">
        <v>1475</v>
      </c>
      <c r="K49" s="69">
        <v>51</v>
      </c>
      <c r="L49" s="69">
        <v>1574</v>
      </c>
      <c r="M49" s="69">
        <v>1625</v>
      </c>
      <c r="N49" s="69">
        <v>27</v>
      </c>
      <c r="O49" s="69">
        <v>3117</v>
      </c>
      <c r="P49" s="69">
        <v>3144</v>
      </c>
      <c r="Q49" s="69">
        <v>31</v>
      </c>
      <c r="R49" s="69">
        <v>758</v>
      </c>
      <c r="S49" s="69">
        <v>789</v>
      </c>
      <c r="T49" s="69">
        <v>23</v>
      </c>
      <c r="U49" s="69">
        <v>1098</v>
      </c>
      <c r="V49" s="69">
        <v>1121</v>
      </c>
      <c r="W49" s="69">
        <v>22</v>
      </c>
      <c r="X49" s="69">
        <v>939</v>
      </c>
      <c r="Y49" s="69">
        <v>961</v>
      </c>
      <c r="Z49" s="69">
        <v>13049</v>
      </c>
    </row>
    <row r="50" spans="1:26">
      <c r="A50" s="4" t="s">
        <v>62</v>
      </c>
      <c r="B50" s="69">
        <v>1840</v>
      </c>
      <c r="C50" s="69">
        <v>136711</v>
      </c>
      <c r="D50" s="69">
        <v>138551</v>
      </c>
      <c r="E50" s="69">
        <v>4547</v>
      </c>
      <c r="F50" s="69">
        <v>181394</v>
      </c>
      <c r="G50" s="69">
        <v>185941</v>
      </c>
      <c r="H50" s="69">
        <v>941</v>
      </c>
      <c r="I50" s="69">
        <v>123768</v>
      </c>
      <c r="J50" s="69">
        <v>124709</v>
      </c>
      <c r="K50" s="69">
        <v>803</v>
      </c>
      <c r="L50" s="69">
        <v>86936</v>
      </c>
      <c r="M50" s="69">
        <v>87739</v>
      </c>
      <c r="N50" s="69">
        <v>626</v>
      </c>
      <c r="O50" s="69">
        <v>84685</v>
      </c>
      <c r="P50" s="69">
        <v>85311</v>
      </c>
      <c r="Q50" s="69">
        <v>718</v>
      </c>
      <c r="R50" s="69">
        <v>74521</v>
      </c>
      <c r="S50" s="69">
        <v>75239</v>
      </c>
      <c r="T50" s="69">
        <v>302</v>
      </c>
      <c r="U50" s="69">
        <v>63274</v>
      </c>
      <c r="V50" s="69">
        <v>63576</v>
      </c>
      <c r="W50" s="69">
        <v>625</v>
      </c>
      <c r="X50" s="69">
        <v>40636</v>
      </c>
      <c r="Y50" s="69">
        <v>41261</v>
      </c>
      <c r="Z50" s="69">
        <v>802327</v>
      </c>
    </row>
    <row r="51" spans="1:26">
      <c r="A51" s="4" t="s">
        <v>63</v>
      </c>
      <c r="B51" s="69">
        <v>2485</v>
      </c>
      <c r="C51" s="69">
        <v>75128</v>
      </c>
      <c r="D51" s="69">
        <v>77613</v>
      </c>
      <c r="E51" s="69">
        <v>4659</v>
      </c>
      <c r="F51" s="69">
        <v>202878</v>
      </c>
      <c r="G51" s="69">
        <v>207537</v>
      </c>
      <c r="H51" s="69">
        <v>4288</v>
      </c>
      <c r="I51" s="69">
        <v>191496</v>
      </c>
      <c r="J51" s="69">
        <v>195784</v>
      </c>
      <c r="K51" s="69">
        <v>3448</v>
      </c>
      <c r="L51" s="69">
        <v>139381</v>
      </c>
      <c r="M51" s="69">
        <v>142829</v>
      </c>
      <c r="N51" s="69">
        <v>3562</v>
      </c>
      <c r="O51" s="69">
        <v>139839</v>
      </c>
      <c r="P51" s="69">
        <v>143401</v>
      </c>
      <c r="Q51" s="69">
        <v>3918</v>
      </c>
      <c r="R51" s="69">
        <v>191718</v>
      </c>
      <c r="S51" s="69">
        <v>195636</v>
      </c>
      <c r="T51" s="69">
        <v>2777</v>
      </c>
      <c r="U51" s="69">
        <v>123002</v>
      </c>
      <c r="V51" s="69">
        <v>125779</v>
      </c>
      <c r="W51" s="69">
        <v>2915</v>
      </c>
      <c r="X51" s="69">
        <v>54349</v>
      </c>
      <c r="Y51" s="69">
        <v>57264</v>
      </c>
      <c r="Z51" s="69">
        <v>1145843</v>
      </c>
    </row>
    <row r="52" spans="1:26">
      <c r="A52" s="4" t="s">
        <v>64</v>
      </c>
      <c r="B52" s="69">
        <v>834</v>
      </c>
      <c r="C52" s="69">
        <v>34562</v>
      </c>
      <c r="D52" s="69">
        <v>35396</v>
      </c>
      <c r="E52" s="69">
        <v>557</v>
      </c>
      <c r="F52" s="69">
        <v>26639</v>
      </c>
      <c r="G52" s="69">
        <v>27196</v>
      </c>
      <c r="H52" s="69">
        <v>524</v>
      </c>
      <c r="I52" s="69">
        <v>23199</v>
      </c>
      <c r="J52" s="69">
        <v>23723</v>
      </c>
      <c r="K52" s="69">
        <v>456</v>
      </c>
      <c r="L52" s="69">
        <v>37910</v>
      </c>
      <c r="M52" s="69">
        <v>38366</v>
      </c>
      <c r="N52" s="69">
        <v>409</v>
      </c>
      <c r="O52" s="69">
        <v>20562</v>
      </c>
      <c r="P52" s="69">
        <v>20971</v>
      </c>
      <c r="Q52" s="69">
        <v>354</v>
      </c>
      <c r="R52" s="69">
        <v>14754</v>
      </c>
      <c r="S52" s="69">
        <v>15108</v>
      </c>
      <c r="T52" s="69">
        <v>298</v>
      </c>
      <c r="U52" s="69">
        <v>12442</v>
      </c>
      <c r="V52" s="69">
        <v>12740</v>
      </c>
      <c r="W52" s="69">
        <v>423</v>
      </c>
      <c r="X52" s="69">
        <v>7450</v>
      </c>
      <c r="Y52" s="69">
        <v>7873</v>
      </c>
      <c r="Z52" s="69">
        <v>181373</v>
      </c>
    </row>
    <row r="53" spans="1:26">
      <c r="A53" s="4" t="s">
        <v>65</v>
      </c>
      <c r="B53" s="69">
        <v>12012</v>
      </c>
      <c r="C53" s="69">
        <v>536418</v>
      </c>
      <c r="D53" s="69">
        <v>548430</v>
      </c>
      <c r="E53" s="69">
        <v>17621</v>
      </c>
      <c r="F53" s="69">
        <v>632421</v>
      </c>
      <c r="G53" s="69">
        <v>650042</v>
      </c>
      <c r="H53" s="69">
        <v>4303</v>
      </c>
      <c r="I53" s="69">
        <v>462964</v>
      </c>
      <c r="J53" s="69">
        <v>467267</v>
      </c>
      <c r="K53" s="69">
        <v>3878</v>
      </c>
      <c r="L53" s="69">
        <v>380137</v>
      </c>
      <c r="M53" s="69">
        <v>384015</v>
      </c>
      <c r="N53" s="69">
        <v>3123</v>
      </c>
      <c r="O53" s="69">
        <v>282184</v>
      </c>
      <c r="P53" s="69">
        <v>285307</v>
      </c>
      <c r="Q53" s="69">
        <v>3412</v>
      </c>
      <c r="R53" s="69">
        <v>302527</v>
      </c>
      <c r="S53" s="69">
        <v>305939</v>
      </c>
      <c r="T53" s="69">
        <v>2144</v>
      </c>
      <c r="U53" s="69">
        <v>243200</v>
      </c>
      <c r="V53" s="69">
        <v>245344</v>
      </c>
      <c r="W53" s="69">
        <v>3589</v>
      </c>
      <c r="X53" s="69">
        <v>160529</v>
      </c>
      <c r="Y53" s="69">
        <v>164118</v>
      </c>
      <c r="Z53" s="69">
        <v>3050462</v>
      </c>
    </row>
    <row r="54" spans="1:26">
      <c r="A54" s="4" t="s">
        <v>66</v>
      </c>
      <c r="B54" s="69">
        <v>718</v>
      </c>
      <c r="C54" s="69">
        <v>17382</v>
      </c>
      <c r="D54" s="69">
        <v>18100</v>
      </c>
      <c r="E54" s="69">
        <v>663</v>
      </c>
      <c r="F54" s="69">
        <v>14673</v>
      </c>
      <c r="G54" s="69">
        <v>15336</v>
      </c>
      <c r="H54" s="69">
        <v>330</v>
      </c>
      <c r="I54" s="69">
        <v>15756</v>
      </c>
      <c r="J54" s="69">
        <v>16086</v>
      </c>
      <c r="K54" s="69">
        <v>269</v>
      </c>
      <c r="L54" s="69">
        <v>11881</v>
      </c>
      <c r="M54" s="69">
        <v>12150</v>
      </c>
      <c r="N54" s="69">
        <v>220</v>
      </c>
      <c r="O54" s="69">
        <v>12785</v>
      </c>
      <c r="P54" s="69">
        <v>13005</v>
      </c>
      <c r="Q54" s="69">
        <v>132</v>
      </c>
      <c r="R54" s="69">
        <v>7419</v>
      </c>
      <c r="S54" s="69">
        <v>7551</v>
      </c>
      <c r="T54" s="69">
        <v>139</v>
      </c>
      <c r="U54" s="69">
        <v>6079</v>
      </c>
      <c r="V54" s="69">
        <v>6218</v>
      </c>
      <c r="W54" s="69">
        <v>181</v>
      </c>
      <c r="X54" s="69">
        <v>2898</v>
      </c>
      <c r="Y54" s="69">
        <v>3079</v>
      </c>
      <c r="Z54" s="69">
        <v>91525</v>
      </c>
    </row>
    <row r="55" spans="1:26">
      <c r="A55" s="4" t="s">
        <v>67</v>
      </c>
      <c r="B55" s="69">
        <v>5133</v>
      </c>
      <c r="C55" s="69">
        <v>235658</v>
      </c>
      <c r="D55" s="69">
        <v>240791</v>
      </c>
      <c r="E55" s="69">
        <v>7031</v>
      </c>
      <c r="F55" s="69">
        <v>365543</v>
      </c>
      <c r="G55" s="69">
        <v>372574</v>
      </c>
      <c r="H55" s="69">
        <v>1944</v>
      </c>
      <c r="I55" s="69">
        <v>163480</v>
      </c>
      <c r="J55" s="69">
        <v>165424</v>
      </c>
      <c r="K55" s="69">
        <v>1705</v>
      </c>
      <c r="L55" s="69">
        <v>170838</v>
      </c>
      <c r="M55" s="69">
        <v>172543</v>
      </c>
      <c r="N55" s="69">
        <v>1348</v>
      </c>
      <c r="O55" s="69">
        <v>121525</v>
      </c>
      <c r="P55" s="69">
        <v>122873</v>
      </c>
      <c r="Q55" s="69">
        <v>1584</v>
      </c>
      <c r="R55" s="69">
        <v>126824</v>
      </c>
      <c r="S55" s="69">
        <v>128408</v>
      </c>
      <c r="T55" s="69">
        <v>1036</v>
      </c>
      <c r="U55" s="69">
        <v>83116</v>
      </c>
      <c r="V55" s="69">
        <v>84152</v>
      </c>
      <c r="W55" s="69">
        <v>1646</v>
      </c>
      <c r="X55" s="69">
        <v>49170</v>
      </c>
      <c r="Y55" s="69">
        <v>50816</v>
      </c>
      <c r="Z55" s="69">
        <v>1337581</v>
      </c>
    </row>
    <row r="56" spans="1:26">
      <c r="A56" s="4" t="s">
        <v>68</v>
      </c>
      <c r="B56" s="69">
        <v>98</v>
      </c>
      <c r="C56" s="69">
        <v>2196</v>
      </c>
      <c r="D56" s="69">
        <v>2294</v>
      </c>
      <c r="E56" s="69">
        <v>99</v>
      </c>
      <c r="F56" s="69">
        <v>2932</v>
      </c>
      <c r="G56" s="69">
        <v>3031</v>
      </c>
      <c r="H56" s="69">
        <v>69</v>
      </c>
      <c r="I56" s="69">
        <v>1914</v>
      </c>
      <c r="J56" s="69">
        <v>1983</v>
      </c>
      <c r="K56" s="69">
        <v>75</v>
      </c>
      <c r="L56" s="69">
        <v>2929</v>
      </c>
      <c r="M56" s="69">
        <v>3004</v>
      </c>
      <c r="N56" s="69">
        <v>101</v>
      </c>
      <c r="O56" s="69">
        <v>4099</v>
      </c>
      <c r="P56" s="69">
        <v>4200</v>
      </c>
      <c r="Q56" s="69">
        <v>81</v>
      </c>
      <c r="R56" s="69">
        <v>3464</v>
      </c>
      <c r="S56" s="69">
        <v>3545</v>
      </c>
      <c r="T56" s="69">
        <v>31</v>
      </c>
      <c r="U56" s="69">
        <v>535</v>
      </c>
      <c r="V56" s="69">
        <v>566</v>
      </c>
      <c r="W56" s="69">
        <v>104</v>
      </c>
      <c r="X56" s="69">
        <v>1220</v>
      </c>
      <c r="Y56" s="69">
        <v>1324</v>
      </c>
      <c r="Z56" s="69">
        <v>19947</v>
      </c>
    </row>
    <row r="57" spans="1:26">
      <c r="A57" s="4" t="s">
        <v>69</v>
      </c>
      <c r="B57" s="69">
        <v>114</v>
      </c>
      <c r="C57" s="69">
        <v>7219</v>
      </c>
      <c r="D57" s="69">
        <v>7333</v>
      </c>
      <c r="E57" s="69">
        <v>98</v>
      </c>
      <c r="F57" s="69">
        <v>3667</v>
      </c>
      <c r="G57" s="69">
        <v>3765</v>
      </c>
      <c r="H57" s="69">
        <v>54</v>
      </c>
      <c r="I57" s="69">
        <v>3907</v>
      </c>
      <c r="J57" s="69">
        <v>3961</v>
      </c>
      <c r="K57" s="69">
        <v>52</v>
      </c>
      <c r="L57" s="69">
        <v>8177</v>
      </c>
      <c r="M57" s="69">
        <v>8229</v>
      </c>
      <c r="N57" s="69">
        <v>46</v>
      </c>
      <c r="O57" s="69">
        <v>3547</v>
      </c>
      <c r="P57" s="69">
        <v>3593</v>
      </c>
      <c r="Q57" s="69">
        <v>83</v>
      </c>
      <c r="R57" s="69">
        <v>5776</v>
      </c>
      <c r="S57" s="69">
        <v>5859</v>
      </c>
      <c r="T57" s="69">
        <v>53</v>
      </c>
      <c r="U57" s="69">
        <v>4819</v>
      </c>
      <c r="V57" s="69">
        <v>4872</v>
      </c>
      <c r="W57" s="69">
        <v>57</v>
      </c>
      <c r="X57" s="69">
        <v>1253</v>
      </c>
      <c r="Y57" s="69">
        <v>1310</v>
      </c>
      <c r="Z57" s="69">
        <v>38922</v>
      </c>
    </row>
    <row r="58" spans="1:26">
      <c r="A58" s="4" t="s">
        <v>116</v>
      </c>
      <c r="B58" s="69">
        <v>36789</v>
      </c>
      <c r="C58" s="69">
        <v>1804649</v>
      </c>
      <c r="D58" s="69">
        <v>1841438</v>
      </c>
      <c r="E58" s="69">
        <v>58458</v>
      </c>
      <c r="F58" s="69">
        <v>2255923</v>
      </c>
      <c r="G58" s="69">
        <v>2314381</v>
      </c>
      <c r="H58" s="69">
        <v>19379</v>
      </c>
      <c r="I58" s="69">
        <v>1640690</v>
      </c>
      <c r="J58" s="69">
        <v>1660069</v>
      </c>
      <c r="K58" s="69">
        <v>16784</v>
      </c>
      <c r="L58" s="69">
        <v>1415791</v>
      </c>
      <c r="M58" s="69">
        <v>1432575</v>
      </c>
      <c r="N58" s="69">
        <v>14040</v>
      </c>
      <c r="O58" s="69">
        <v>1077798</v>
      </c>
      <c r="P58" s="69">
        <v>1091838</v>
      </c>
      <c r="Q58" s="69">
        <v>14617</v>
      </c>
      <c r="R58" s="69">
        <v>1091312</v>
      </c>
      <c r="S58" s="69">
        <v>1105929</v>
      </c>
      <c r="T58" s="69">
        <v>9286</v>
      </c>
      <c r="U58" s="69">
        <v>876695</v>
      </c>
      <c r="V58" s="69">
        <v>885981</v>
      </c>
      <c r="W58" s="69">
        <v>14591</v>
      </c>
      <c r="X58" s="69">
        <v>598639</v>
      </c>
      <c r="Y58" s="69">
        <v>613230</v>
      </c>
      <c r="Z58" s="69">
        <v>10945441</v>
      </c>
    </row>
    <row r="59" spans="1:26">
      <c r="A59" s="59" t="s">
        <v>173</v>
      </c>
      <c r="B59" s="59"/>
      <c r="C59" s="59"/>
      <c r="D59" s="59"/>
      <c r="E59" s="59"/>
      <c r="F59" s="59"/>
      <c r="G59" s="59"/>
      <c r="J59" s="60" t="s">
        <v>174</v>
      </c>
      <c r="K59" s="60"/>
      <c r="L59" s="60"/>
      <c r="M59" s="60"/>
      <c r="N59" s="54">
        <f>AVERAGE(GETPIVOTDATA("Total",$A$37,"Year",2010,"Type","Employer"),GETPIVOTDATA("Total",$A$37,"Year",2011,"Type","Employer"),GETPIVOTDATA("Total",$A$37,"Year",2012,"Type","Employer"),GETPIVOTDATA("Total",$A$37,"Year",2013,"Type","Employer"),GETPIVOTDATA("Total",$A$37,"Year",2014,"Type","Employer"),GETPIVOTDATA("Total",$A$37,"Year",2015,"Type","Employer"),GETPIVOTDATA("Total",$A$37,"Year",2016,"Type","Employer"),GETPIVOTDATA("Total",$A$37,"Year",2017,"Type","Employer"))/AVERAGE(GETPIVOTDATA("Total",$A$37,"Year",2010,"Type","Vacancies"),GETPIVOTDATA("Total",$A$37,"Year",2011,"Type","Vacancies"),GETPIVOTDATA("Total",$A$37,"Year",2012,"Type","Vacancies"),GETPIVOTDATA("Total",$A$37,"Year",2013,"Type","Vacancies"),GETPIVOTDATA("Total",$A$37,"Year",2014,"Type","Vacancies"),GETPIVOTDATA("Total",$A$37,"Year",2015,"Type","Vacancies"),GETPIVOTDATA("Total",$A$37,"Year",2016,"Type","Vacancies"),GETPIVOTDATA("Total",$A$37,"Year",2017,"Type","Vacancies"))</f>
        <v>1.7092789228115753E-2</v>
      </c>
    </row>
    <row r="60" spans="1:26">
      <c r="A60" s="50" t="s">
        <v>134</v>
      </c>
      <c r="B60" s="51">
        <f>(GETPIVOTDATA("Total",$A$37,"Year",2011,"Type","Employer")-GETPIVOTDATA("Total",$A$37,"Year",2010,"Type","Employer"))/GETPIVOTDATA("Total",$A$37,"Year",2010,"Type","Employer")</f>
        <v>0.58900758378863249</v>
      </c>
      <c r="C60" s="52"/>
      <c r="D60" s="52" t="s">
        <v>164</v>
      </c>
      <c r="E60" s="53">
        <f>(GETPIVOTDATA("Total",$A$37,"Year",2015,"Type","Employer")-GETPIVOTDATA("Total",$A$37,"Year",2014,"Type","Employer"))/GETPIVOTDATA("Total",$A$37,"Year",2014,"Type","Employer")</f>
        <v>4.1096866096866094E-2</v>
      </c>
      <c r="F60" s="52"/>
      <c r="G60" s="52"/>
    </row>
    <row r="61" spans="1:26">
      <c r="A61" s="50" t="s">
        <v>136</v>
      </c>
      <c r="B61" s="51">
        <f>(GETPIVOTDATA("Total",$A$37,"Year",2012,"Type","Employer")-GETPIVOTDATA("Total",$A$37,"Year",2011,"Type","Employer"))/GETPIVOTDATA("Total",$A$37,"Year",2011,"Type","Employer")</f>
        <v>-0.66849704061035276</v>
      </c>
      <c r="C61" s="52"/>
      <c r="D61" s="52" t="s">
        <v>165</v>
      </c>
      <c r="E61" s="51">
        <f>(GETPIVOTDATA("Total",$A$37,"Year",2016,"Type","Employer")-GETPIVOTDATA("Total",$A$37,"Year",2015,"Type","Employer"))/GETPIVOTDATA("Total",$A$37,"Year",2015,"Type","Employer")</f>
        <v>-0.36471232126975439</v>
      </c>
      <c r="F61" s="52" t="s">
        <v>167</v>
      </c>
      <c r="G61" s="51">
        <f>AVERAGE(E63,E62,E61,E60,B63,B62,B61,B60)</f>
        <v>-1.8458810486327599E-2</v>
      </c>
    </row>
    <row r="62" spans="1:26">
      <c r="A62" s="50" t="s">
        <v>135</v>
      </c>
      <c r="B62" s="51">
        <f>(GETPIVOTDATA("Total",$A$37,"Year",2013,"Type","Employer")-GETPIVOTDATA("Total",$A$37,"Year",2012,"Type","Employer"))/GETPIVOTDATA("Total",$A$37,"Year",2012,"Type","Employer")</f>
        <v>-0.13390783838175344</v>
      </c>
      <c r="C62" s="52"/>
      <c r="D62" s="52" t="s">
        <v>166</v>
      </c>
      <c r="E62" s="51">
        <f>(GETPIVOTDATA("Total",$A$37,"Year",2017,"Type","Employer")-GETPIVOTDATA("Total",$A$37,"Year",2016,"Type","Employer"))/GETPIVOTDATA("Total",$A$37,"Year",2016,"Type","Employer")</f>
        <v>0.57129011415033382</v>
      </c>
      <c r="F62" s="52"/>
      <c r="G62" s="52"/>
    </row>
    <row r="63" spans="1:26">
      <c r="A63" s="50" t="s">
        <v>137</v>
      </c>
      <c r="B63" s="51">
        <f>(GETPIVOTDATA("Total",$A$37,"Year",2014,"Type","Employer")-GETPIVOTDATA("Total",$A$37,"Year",2013,"Type","Employer"))/GETPIVOTDATA("Total",$A$37,"Year",2013,"Type","Employer")</f>
        <v>-0.16348903717826502</v>
      </c>
      <c r="C63" s="52"/>
      <c r="D63" s="52"/>
      <c r="E63" s="51"/>
      <c r="F63" s="52"/>
      <c r="G63" s="52"/>
    </row>
    <row r="65" spans="1:41">
      <c r="W65" s="3" t="s">
        <v>119</v>
      </c>
      <c r="X65" t="s">
        <v>121</v>
      </c>
    </row>
    <row r="67" spans="1:41">
      <c r="A67" s="3" t="s">
        <v>115</v>
      </c>
      <c r="B67" t="s">
        <v>125</v>
      </c>
      <c r="S67" s="3" t="s">
        <v>115</v>
      </c>
      <c r="T67" t="s">
        <v>118</v>
      </c>
      <c r="W67" s="3" t="s">
        <v>118</v>
      </c>
      <c r="X67" s="3" t="s">
        <v>117</v>
      </c>
    </row>
    <row r="68" spans="1:41">
      <c r="A68" s="4" t="s">
        <v>102</v>
      </c>
      <c r="B68">
        <v>10000</v>
      </c>
      <c r="S68" s="4" t="s">
        <v>109</v>
      </c>
      <c r="T68">
        <v>183554</v>
      </c>
      <c r="W68" s="3" t="s">
        <v>115</v>
      </c>
      <c r="X68" t="s">
        <v>53</v>
      </c>
      <c r="Y68" t="s">
        <v>54</v>
      </c>
      <c r="Z68" t="s">
        <v>55</v>
      </c>
      <c r="AA68" t="s">
        <v>56</v>
      </c>
      <c r="AB68" t="s">
        <v>57</v>
      </c>
      <c r="AC68" t="s">
        <v>58</v>
      </c>
      <c r="AD68" t="s">
        <v>59</v>
      </c>
      <c r="AE68" t="s">
        <v>60</v>
      </c>
      <c r="AF68" t="s">
        <v>61</v>
      </c>
      <c r="AG68" t="s">
        <v>62</v>
      </c>
      <c r="AH68" t="s">
        <v>63</v>
      </c>
      <c r="AI68" t="s">
        <v>64</v>
      </c>
      <c r="AJ68" t="s">
        <v>65</v>
      </c>
      <c r="AK68" t="s">
        <v>66</v>
      </c>
      <c r="AL68" t="s">
        <v>67</v>
      </c>
      <c r="AM68" t="s">
        <v>68</v>
      </c>
      <c r="AN68" t="s">
        <v>69</v>
      </c>
      <c r="AO68" t="s">
        <v>116</v>
      </c>
    </row>
    <row r="69" spans="1:41">
      <c r="A69" s="4" t="s">
        <v>75</v>
      </c>
      <c r="B69">
        <v>629</v>
      </c>
      <c r="S69" s="4" t="s">
        <v>112</v>
      </c>
      <c r="T69">
        <v>299374</v>
      </c>
      <c r="W69" s="4">
        <v>2012</v>
      </c>
      <c r="X69">
        <v>325324</v>
      </c>
      <c r="Y69">
        <v>42669</v>
      </c>
      <c r="Z69">
        <v>19519</v>
      </c>
      <c r="AA69">
        <v>12</v>
      </c>
      <c r="AB69">
        <v>44113</v>
      </c>
      <c r="AC69">
        <v>61894</v>
      </c>
      <c r="AD69">
        <v>50344</v>
      </c>
      <c r="AE69">
        <v>108892</v>
      </c>
      <c r="AF69">
        <v>1439</v>
      </c>
      <c r="AG69">
        <v>123768</v>
      </c>
      <c r="AH69">
        <v>191496</v>
      </c>
      <c r="AI69">
        <v>23199</v>
      </c>
      <c r="AJ69">
        <v>462964</v>
      </c>
      <c r="AK69">
        <v>15756</v>
      </c>
      <c r="AL69">
        <v>163480</v>
      </c>
      <c r="AM69">
        <v>1914</v>
      </c>
      <c r="AN69">
        <v>3907</v>
      </c>
      <c r="AO69">
        <v>1640690</v>
      </c>
    </row>
    <row r="70" spans="1:41">
      <c r="A70" s="4" t="s">
        <v>88</v>
      </c>
      <c r="B70">
        <v>160</v>
      </c>
      <c r="E70" s="3" t="s">
        <v>115</v>
      </c>
      <c r="F70" t="s">
        <v>125</v>
      </c>
      <c r="H70" s="3" t="s">
        <v>115</v>
      </c>
      <c r="I70" t="s">
        <v>132</v>
      </c>
      <c r="K70" s="3" t="s">
        <v>133</v>
      </c>
      <c r="L70" s="3" t="s">
        <v>117</v>
      </c>
      <c r="S70" s="4" t="s">
        <v>114</v>
      </c>
      <c r="T70">
        <v>7850507</v>
      </c>
      <c r="W70" s="4" t="s">
        <v>116</v>
      </c>
      <c r="X70">
        <v>325324</v>
      </c>
      <c r="Y70">
        <v>42669</v>
      </c>
      <c r="Z70">
        <v>19519</v>
      </c>
      <c r="AA70">
        <v>12</v>
      </c>
      <c r="AB70">
        <v>44113</v>
      </c>
      <c r="AC70">
        <v>61894</v>
      </c>
      <c r="AD70">
        <v>50344</v>
      </c>
      <c r="AE70">
        <v>108892</v>
      </c>
      <c r="AF70">
        <v>1439</v>
      </c>
      <c r="AG70">
        <v>123768</v>
      </c>
      <c r="AH70">
        <v>191496</v>
      </c>
      <c r="AI70">
        <v>23199</v>
      </c>
      <c r="AJ70">
        <v>462964</v>
      </c>
      <c r="AK70">
        <v>15756</v>
      </c>
      <c r="AL70">
        <v>163480</v>
      </c>
      <c r="AM70">
        <v>1914</v>
      </c>
      <c r="AN70">
        <v>3907</v>
      </c>
      <c r="AO70">
        <v>1640690</v>
      </c>
    </row>
    <row r="71" spans="1:41">
      <c r="A71" s="4" t="s">
        <v>80</v>
      </c>
      <c r="B71">
        <v>153</v>
      </c>
      <c r="E71" s="4" t="s">
        <v>77</v>
      </c>
      <c r="F71">
        <v>10355</v>
      </c>
      <c r="H71" s="4" t="s">
        <v>40</v>
      </c>
      <c r="I71">
        <v>3349</v>
      </c>
      <c r="K71" s="3" t="s">
        <v>115</v>
      </c>
      <c r="L71" t="s">
        <v>44</v>
      </c>
      <c r="M71" t="s">
        <v>40</v>
      </c>
      <c r="N71" t="s">
        <v>43</v>
      </c>
      <c r="O71" t="s">
        <v>41</v>
      </c>
      <c r="P71" t="s">
        <v>42</v>
      </c>
      <c r="S71" s="4" t="s">
        <v>106</v>
      </c>
      <c r="T71">
        <v>140197</v>
      </c>
    </row>
    <row r="72" spans="1:41">
      <c r="A72" s="4" t="s">
        <v>81</v>
      </c>
      <c r="B72">
        <v>110</v>
      </c>
      <c r="E72" s="4" t="s">
        <v>74</v>
      </c>
      <c r="F72">
        <v>530</v>
      </c>
      <c r="H72" s="4" t="s">
        <v>41</v>
      </c>
      <c r="I72">
        <v>1790</v>
      </c>
      <c r="K72" s="4" t="s">
        <v>46</v>
      </c>
      <c r="L72">
        <v>1</v>
      </c>
      <c r="M72">
        <v>52.5</v>
      </c>
      <c r="N72">
        <v>2</v>
      </c>
      <c r="O72">
        <v>32.5</v>
      </c>
      <c r="P72">
        <v>10.5</v>
      </c>
      <c r="S72" s="4" t="s">
        <v>113</v>
      </c>
      <c r="T72">
        <v>1105105</v>
      </c>
    </row>
    <row r="73" spans="1:41">
      <c r="A73" s="4" t="s">
        <v>83</v>
      </c>
      <c r="B73">
        <v>99</v>
      </c>
      <c r="E73" s="4" t="s">
        <v>76</v>
      </c>
      <c r="F73">
        <v>149</v>
      </c>
      <c r="H73" s="4" t="s">
        <v>42</v>
      </c>
      <c r="I73">
        <v>651</v>
      </c>
      <c r="S73" s="4" t="s">
        <v>107</v>
      </c>
      <c r="T73">
        <v>496477</v>
      </c>
    </row>
    <row r="74" spans="1:41">
      <c r="A74" s="4" t="s">
        <v>105</v>
      </c>
      <c r="B74">
        <v>55</v>
      </c>
      <c r="E74" s="4" t="s">
        <v>82</v>
      </c>
      <c r="F74">
        <v>142</v>
      </c>
      <c r="H74" s="4" t="s">
        <v>43</v>
      </c>
      <c r="I74">
        <v>155</v>
      </c>
      <c r="S74" s="4" t="s">
        <v>110</v>
      </c>
      <c r="T74">
        <v>679004</v>
      </c>
    </row>
    <row r="75" spans="1:41">
      <c r="A75" s="4" t="s">
        <v>92</v>
      </c>
      <c r="B75">
        <v>50</v>
      </c>
      <c r="E75" s="4" t="s">
        <v>90</v>
      </c>
      <c r="F75">
        <v>122</v>
      </c>
      <c r="H75" s="4" t="s">
        <v>44</v>
      </c>
      <c r="I75">
        <v>75</v>
      </c>
      <c r="S75" s="4" t="s">
        <v>111</v>
      </c>
      <c r="T75">
        <v>152088</v>
      </c>
    </row>
    <row r="76" spans="1:41">
      <c r="A76" s="4" t="s">
        <v>91</v>
      </c>
      <c r="B76">
        <v>35</v>
      </c>
      <c r="E76" s="4" t="s">
        <v>94</v>
      </c>
      <c r="F76">
        <v>70</v>
      </c>
      <c r="H76" s="4" t="s">
        <v>116</v>
      </c>
      <c r="I76">
        <v>6020</v>
      </c>
      <c r="S76" s="4" t="s">
        <v>108</v>
      </c>
      <c r="T76">
        <v>395110</v>
      </c>
    </row>
    <row r="77" spans="1:41">
      <c r="A77" s="4" t="s">
        <v>101</v>
      </c>
      <c r="B77">
        <v>31</v>
      </c>
      <c r="E77" s="4" t="s">
        <v>103</v>
      </c>
      <c r="F77">
        <v>50</v>
      </c>
      <c r="S77" s="4" t="s">
        <v>116</v>
      </c>
      <c r="T77">
        <v>11301416</v>
      </c>
    </row>
    <row r="78" spans="1:41">
      <c r="A78" s="4" t="s">
        <v>96</v>
      </c>
      <c r="B78">
        <v>30</v>
      </c>
      <c r="E78" s="4" t="s">
        <v>84</v>
      </c>
      <c r="F78">
        <v>26</v>
      </c>
    </row>
    <row r="79" spans="1:41">
      <c r="A79" s="4" t="s">
        <v>99</v>
      </c>
      <c r="B79">
        <v>20</v>
      </c>
      <c r="E79" s="4" t="s">
        <v>116</v>
      </c>
      <c r="F79">
        <v>11444</v>
      </c>
    </row>
    <row r="80" spans="1:41">
      <c r="A80" s="4" t="s">
        <v>97</v>
      </c>
      <c r="B80">
        <v>20</v>
      </c>
    </row>
    <row r="81" spans="1:24">
      <c r="A81" s="4" t="s">
        <v>89</v>
      </c>
      <c r="B81">
        <v>13</v>
      </c>
      <c r="W81" s="4"/>
      <c r="X81" s="15"/>
    </row>
    <row r="82" spans="1:24">
      <c r="A82" s="4" t="s">
        <v>79</v>
      </c>
      <c r="B82">
        <v>10</v>
      </c>
      <c r="W82" s="4"/>
      <c r="X82" s="15"/>
    </row>
    <row r="83" spans="1:24">
      <c r="A83" s="4" t="s">
        <v>93</v>
      </c>
      <c r="B83">
        <v>10</v>
      </c>
      <c r="W83" s="4"/>
      <c r="X83" s="15"/>
    </row>
    <row r="84" spans="1:24">
      <c r="A84" s="4" t="s">
        <v>85</v>
      </c>
      <c r="B84">
        <v>5</v>
      </c>
      <c r="W84" s="4"/>
      <c r="X84" s="15"/>
    </row>
    <row r="85" spans="1:24">
      <c r="A85" s="4" t="s">
        <v>87</v>
      </c>
      <c r="B85">
        <v>5</v>
      </c>
    </row>
    <row r="86" spans="1:24">
      <c r="A86" s="4" t="s">
        <v>100</v>
      </c>
      <c r="B86">
        <v>4</v>
      </c>
    </row>
    <row r="87" spans="1:24">
      <c r="A87" s="4" t="s">
        <v>98</v>
      </c>
      <c r="B87">
        <v>2</v>
      </c>
    </row>
    <row r="88" spans="1:24">
      <c r="A88" s="4" t="s">
        <v>78</v>
      </c>
      <c r="B88">
        <v>1</v>
      </c>
    </row>
    <row r="89" spans="1:24">
      <c r="A89" s="4" t="s">
        <v>104</v>
      </c>
      <c r="B89">
        <v>1</v>
      </c>
    </row>
    <row r="90" spans="1:24">
      <c r="A90" s="4" t="s">
        <v>86</v>
      </c>
      <c r="B90">
        <v>1</v>
      </c>
    </row>
    <row r="91" spans="1:24">
      <c r="A91" s="4" t="s">
        <v>95</v>
      </c>
      <c r="B91">
        <v>0</v>
      </c>
    </row>
    <row r="92" spans="1:24">
      <c r="A92" s="4" t="s">
        <v>116</v>
      </c>
      <c r="B92">
        <v>11444</v>
      </c>
    </row>
    <row r="95" spans="1:24">
      <c r="O95" s="3" t="s">
        <v>33</v>
      </c>
      <c r="P95" s="4">
        <v>2016</v>
      </c>
    </row>
    <row r="97" spans="1:21">
      <c r="A97" s="3" t="s">
        <v>115</v>
      </c>
      <c r="B97" t="s">
        <v>161</v>
      </c>
      <c r="C97" t="s">
        <v>162</v>
      </c>
      <c r="D97" t="s">
        <v>163</v>
      </c>
      <c r="O97" s="3" t="s">
        <v>132</v>
      </c>
      <c r="P97" s="3" t="s">
        <v>117</v>
      </c>
    </row>
    <row r="98" spans="1:21">
      <c r="A98" s="4">
        <v>2004</v>
      </c>
      <c r="B98">
        <v>0</v>
      </c>
      <c r="C98">
        <v>758.8</v>
      </c>
      <c r="D98">
        <v>3503.7</v>
      </c>
      <c r="O98" s="3" t="s">
        <v>115</v>
      </c>
      <c r="P98" t="s">
        <v>44</v>
      </c>
      <c r="Q98" t="s">
        <v>40</v>
      </c>
      <c r="R98" t="s">
        <v>43</v>
      </c>
      <c r="S98" t="s">
        <v>41</v>
      </c>
      <c r="T98" t="s">
        <v>42</v>
      </c>
      <c r="U98" t="s">
        <v>116</v>
      </c>
    </row>
    <row r="99" spans="1:21">
      <c r="A99" s="4">
        <v>2005</v>
      </c>
      <c r="B99">
        <v>0</v>
      </c>
      <c r="C99">
        <v>836.4</v>
      </c>
      <c r="D99">
        <v>3658.8</v>
      </c>
      <c r="O99" s="4" t="s">
        <v>39</v>
      </c>
      <c r="Q99">
        <v>38</v>
      </c>
      <c r="R99">
        <v>1</v>
      </c>
      <c r="S99">
        <v>17</v>
      </c>
      <c r="T99">
        <v>3</v>
      </c>
      <c r="U99">
        <v>59</v>
      </c>
    </row>
    <row r="100" spans="1:21">
      <c r="A100" s="4">
        <v>2006</v>
      </c>
      <c r="B100">
        <v>255.3</v>
      </c>
      <c r="C100">
        <v>812.8</v>
      </c>
      <c r="D100">
        <v>3801.9</v>
      </c>
      <c r="E100" t="s">
        <v>168</v>
      </c>
      <c r="F100" s="47">
        <f>(GETPIVOTDATA("Sum of SPM atau yang setaraf                                    ",$A$97)/((GETPIVOTDATA("Sum of Sijil3             ",$A$97)+GETPIVOTDATA("Sum of Ijazah ",$A$97)+GETPIVOTDATA("Sum of SPM atau yang setaraf                                    ",$A$97))))</f>
        <v>0.74176809405417077</v>
      </c>
      <c r="O100" s="4" t="s">
        <v>48</v>
      </c>
      <c r="P100">
        <v>5</v>
      </c>
      <c r="Q100">
        <v>603</v>
      </c>
      <c r="R100">
        <v>23</v>
      </c>
      <c r="S100">
        <v>309</v>
      </c>
      <c r="T100">
        <v>138</v>
      </c>
      <c r="U100">
        <v>1078</v>
      </c>
    </row>
    <row r="101" spans="1:21">
      <c r="A101" s="4">
        <v>2007</v>
      </c>
      <c r="B101">
        <v>220.7</v>
      </c>
      <c r="C101">
        <v>901.8</v>
      </c>
      <c r="D101">
        <v>4020.4</v>
      </c>
      <c r="O101" s="4" t="s">
        <v>46</v>
      </c>
      <c r="Q101">
        <v>36</v>
      </c>
      <c r="R101">
        <v>1</v>
      </c>
      <c r="S101">
        <v>18</v>
      </c>
      <c r="T101">
        <v>14</v>
      </c>
      <c r="U101">
        <v>69</v>
      </c>
    </row>
    <row r="102" spans="1:21">
      <c r="A102" s="4">
        <v>2008</v>
      </c>
      <c r="B102">
        <v>251.7</v>
      </c>
      <c r="C102">
        <v>1034.5999999999999</v>
      </c>
      <c r="D102">
        <v>4150.5</v>
      </c>
      <c r="O102" s="4" t="s">
        <v>50</v>
      </c>
      <c r="P102">
        <v>8</v>
      </c>
      <c r="Q102">
        <v>241</v>
      </c>
      <c r="R102">
        <v>14</v>
      </c>
      <c r="S102">
        <v>206</v>
      </c>
      <c r="T102">
        <v>65</v>
      </c>
      <c r="U102">
        <v>534</v>
      </c>
    </row>
    <row r="103" spans="1:21">
      <c r="A103" s="4">
        <v>2009</v>
      </c>
      <c r="B103">
        <v>285.2</v>
      </c>
      <c r="C103">
        <v>1196.7</v>
      </c>
      <c r="D103">
        <v>4508.3999999999996</v>
      </c>
      <c r="O103" s="4" t="s">
        <v>49</v>
      </c>
      <c r="P103">
        <v>2</v>
      </c>
      <c r="Q103">
        <v>97</v>
      </c>
      <c r="R103">
        <v>6</v>
      </c>
      <c r="S103">
        <v>56</v>
      </c>
      <c r="T103">
        <v>20</v>
      </c>
      <c r="U103">
        <v>181</v>
      </c>
    </row>
    <row r="104" spans="1:21">
      <c r="A104" s="4">
        <v>2010</v>
      </c>
      <c r="B104">
        <v>316.39999999999998</v>
      </c>
      <c r="C104">
        <v>1262.8</v>
      </c>
      <c r="D104">
        <v>4694.5</v>
      </c>
      <c r="O104" s="4" t="s">
        <v>45</v>
      </c>
      <c r="Q104">
        <v>7</v>
      </c>
      <c r="S104">
        <v>3</v>
      </c>
      <c r="T104">
        <v>4</v>
      </c>
      <c r="U104">
        <v>14</v>
      </c>
    </row>
    <row r="105" spans="1:21">
      <c r="A105" s="4">
        <v>2011</v>
      </c>
      <c r="B105">
        <v>314.3</v>
      </c>
      <c r="C105">
        <v>1352</v>
      </c>
      <c r="D105">
        <v>4881.5</v>
      </c>
      <c r="O105" s="4" t="s">
        <v>47</v>
      </c>
      <c r="Q105">
        <v>38</v>
      </c>
      <c r="R105">
        <v>3</v>
      </c>
      <c r="S105">
        <v>20</v>
      </c>
      <c r="T105">
        <v>10</v>
      </c>
      <c r="U105">
        <v>71</v>
      </c>
    </row>
    <row r="106" spans="1:21">
      <c r="A106" s="4">
        <v>2012</v>
      </c>
      <c r="B106">
        <v>304.39999999999998</v>
      </c>
      <c r="C106">
        <v>1396.9</v>
      </c>
      <c r="D106">
        <v>5180.2</v>
      </c>
      <c r="O106" s="4" t="s">
        <v>116</v>
      </c>
      <c r="P106">
        <v>15</v>
      </c>
      <c r="Q106">
        <v>1060</v>
      </c>
      <c r="R106">
        <v>48</v>
      </c>
      <c r="S106">
        <v>629</v>
      </c>
      <c r="T106">
        <v>254</v>
      </c>
      <c r="U106">
        <v>2006</v>
      </c>
    </row>
    <row r="107" spans="1:21">
      <c r="A107" s="4">
        <v>2013</v>
      </c>
      <c r="B107">
        <v>356.7</v>
      </c>
      <c r="C107">
        <v>1592.1</v>
      </c>
      <c r="D107">
        <v>5375.8</v>
      </c>
    </row>
    <row r="108" spans="1:21">
      <c r="A108" s="4">
        <v>2014</v>
      </c>
      <c r="B108">
        <v>370.7</v>
      </c>
      <c r="C108">
        <v>1740.4</v>
      </c>
      <c r="D108">
        <v>5345.6</v>
      </c>
    </row>
    <row r="109" spans="1:21">
      <c r="A109" s="4">
        <v>2015</v>
      </c>
      <c r="B109">
        <v>366.1</v>
      </c>
      <c r="C109">
        <v>1829</v>
      </c>
      <c r="D109">
        <v>5631.4</v>
      </c>
    </row>
    <row r="110" spans="1:21">
      <c r="A110" s="4">
        <v>2016</v>
      </c>
      <c r="B110">
        <v>370.6</v>
      </c>
      <c r="C110">
        <v>1941.1</v>
      </c>
      <c r="D110">
        <v>5925</v>
      </c>
    </row>
    <row r="111" spans="1:21">
      <c r="A111" s="4">
        <v>2017</v>
      </c>
      <c r="B111">
        <v>400.6</v>
      </c>
      <c r="C111">
        <v>2002.8</v>
      </c>
      <c r="D111">
        <v>6185.8</v>
      </c>
    </row>
    <row r="112" spans="1:21">
      <c r="A112" s="4">
        <v>2018</v>
      </c>
      <c r="B112">
        <v>386.7</v>
      </c>
      <c r="C112">
        <v>2106.9</v>
      </c>
      <c r="D112">
        <v>6413.2</v>
      </c>
    </row>
    <row r="113" spans="1:4">
      <c r="A113" s="4">
        <v>2019</v>
      </c>
      <c r="B113">
        <v>493.6</v>
      </c>
      <c r="C113">
        <v>2209.1</v>
      </c>
      <c r="D113">
        <v>6801.6</v>
      </c>
    </row>
    <row r="114" spans="1:4">
      <c r="A114" s="4">
        <v>2020</v>
      </c>
      <c r="B114">
        <v>317.60000000000002</v>
      </c>
      <c r="C114">
        <v>2416.3000000000002</v>
      </c>
      <c r="D114">
        <v>7248.5</v>
      </c>
    </row>
    <row r="115" spans="1:4">
      <c r="A115" s="4" t="s">
        <v>116</v>
      </c>
      <c r="B115">
        <v>5010.6000000000004</v>
      </c>
      <c r="C115">
        <v>25390.499999999996</v>
      </c>
      <c r="D115">
        <v>87326.8</v>
      </c>
    </row>
  </sheetData>
  <mergeCells count="5">
    <mergeCell ref="A20:T20"/>
    <mergeCell ref="A2:B2"/>
    <mergeCell ref="A36:Z36"/>
    <mergeCell ref="A59:G59"/>
    <mergeCell ref="J59:M59"/>
  </mergeCells>
  <pageMargins left="0.7" right="0.7" top="0.75" bottom="0.75" header="0.3" footer="0.3"/>
  <drawing r:id="rId12"/>
  <extLst>
    <ext xmlns:x14="http://schemas.microsoft.com/office/spreadsheetml/2009/9/main" uri="{A8765BA9-456A-4dab-B4F3-ACF838C121DE}">
      <x14:slicerList>
        <x14:slicer r:id="rId1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16D2C-EA07-0740-8F10-7BDE227C7022}">
  <dimension ref="W24:AO47"/>
  <sheetViews>
    <sheetView showGridLines="0" tabSelected="1" topLeftCell="O45" zoomScale="43" zoomScaleNormal="43" workbookViewId="0">
      <selection activeCell="AU41" sqref="AU41"/>
    </sheetView>
  </sheetViews>
  <sheetFormatPr baseColWidth="10" defaultRowHeight="16"/>
  <cols>
    <col min="23" max="23" width="14.1640625" bestFit="1" customWidth="1"/>
    <col min="27" max="27" width="8" customWidth="1"/>
    <col min="33" max="33" width="20" customWidth="1"/>
  </cols>
  <sheetData>
    <row r="24" spans="23:41" ht="47">
      <c r="W24" s="14"/>
    </row>
    <row r="26" spans="23:41" ht="16" customHeight="1">
      <c r="AB26" s="66" t="s">
        <v>175</v>
      </c>
      <c r="AC26" s="66"/>
      <c r="AD26" s="66"/>
      <c r="AE26" s="66"/>
      <c r="AF26" s="66"/>
      <c r="AG26" s="66"/>
    </row>
    <row r="27" spans="23:41" ht="16" customHeight="1">
      <c r="AB27" s="66"/>
      <c r="AC27" s="66"/>
      <c r="AD27" s="66"/>
      <c r="AE27" s="66"/>
      <c r="AF27" s="66"/>
      <c r="AG27" s="66"/>
      <c r="AJ27" s="62" t="s">
        <v>169</v>
      </c>
      <c r="AK27" s="62"/>
      <c r="AL27" s="62"/>
      <c r="AM27" s="62"/>
      <c r="AN27" s="62"/>
      <c r="AO27" s="62"/>
    </row>
    <row r="28" spans="23:41" ht="30" customHeight="1">
      <c r="AB28" s="55"/>
      <c r="AC28" s="55"/>
      <c r="AD28" s="67" t="s">
        <v>176</v>
      </c>
      <c r="AE28" s="67"/>
      <c r="AF28" s="67"/>
      <c r="AG28" s="55"/>
      <c r="AJ28" s="62"/>
      <c r="AK28" s="62"/>
      <c r="AL28" s="62"/>
      <c r="AM28" s="62"/>
      <c r="AN28" s="62"/>
      <c r="AO28" s="62"/>
    </row>
    <row r="29" spans="23:41" ht="44" customHeight="1">
      <c r="AB29" s="55"/>
      <c r="AC29" s="55"/>
      <c r="AD29" s="67"/>
      <c r="AE29" s="67"/>
      <c r="AF29" s="67"/>
      <c r="AG29" s="55"/>
      <c r="AJ29" s="64">
        <v>0.46</v>
      </c>
      <c r="AK29" s="64"/>
      <c r="AL29" s="64"/>
      <c r="AM29" s="64"/>
      <c r="AN29" s="64"/>
      <c r="AO29" s="64"/>
    </row>
    <row r="30" spans="23:41" ht="31" customHeight="1">
      <c r="AB30" s="65">
        <f>AVERAGE(pivots!E63,pivots!E62,pivots!E61,pivots!E60,pivots!B63,pivots!B62,pivots!B61,pivots!B60)</f>
        <v>-1.8458810486327599E-2</v>
      </c>
      <c r="AC30" s="65"/>
      <c r="AD30" s="65"/>
      <c r="AE30" s="65"/>
      <c r="AF30" s="65"/>
      <c r="AG30" s="65"/>
      <c r="AJ30" s="64"/>
      <c r="AK30" s="64"/>
      <c r="AL30" s="64"/>
      <c r="AM30" s="64"/>
      <c r="AN30" s="64"/>
      <c r="AO30" s="64"/>
    </row>
    <row r="31" spans="23:41" ht="4" customHeight="1">
      <c r="AB31" s="65"/>
      <c r="AC31" s="65"/>
      <c r="AD31" s="65"/>
      <c r="AE31" s="65"/>
      <c r="AF31" s="65"/>
      <c r="AG31" s="65"/>
      <c r="AJ31" s="64"/>
      <c r="AK31" s="64"/>
      <c r="AL31" s="64"/>
      <c r="AM31" s="64"/>
      <c r="AN31" s="64"/>
      <c r="AO31" s="64"/>
    </row>
    <row r="32" spans="23:41" ht="13" customHeight="1">
      <c r="AB32" s="65"/>
      <c r="AC32" s="65"/>
      <c r="AD32" s="65"/>
      <c r="AE32" s="65"/>
      <c r="AF32" s="65"/>
      <c r="AG32" s="65"/>
      <c r="AJ32" s="64"/>
      <c r="AK32" s="64"/>
      <c r="AL32" s="64"/>
      <c r="AM32" s="64"/>
      <c r="AN32" s="64"/>
      <c r="AO32" s="64"/>
    </row>
    <row r="33" spans="28:41" ht="16" hidden="1" customHeight="1">
      <c r="AB33" s="65"/>
      <c r="AC33" s="65"/>
      <c r="AD33" s="65"/>
      <c r="AE33" s="65"/>
      <c r="AF33" s="65"/>
      <c r="AG33" s="65"/>
      <c r="AJ33" s="64"/>
      <c r="AK33" s="64"/>
      <c r="AL33" s="64"/>
      <c r="AM33" s="64"/>
      <c r="AN33" s="64"/>
      <c r="AO33" s="64"/>
    </row>
    <row r="34" spans="28:41" ht="16" hidden="1" customHeight="1">
      <c r="AB34" s="65"/>
      <c r="AC34" s="65"/>
      <c r="AD34" s="65"/>
      <c r="AE34" s="65"/>
      <c r="AF34" s="65"/>
      <c r="AG34" s="65"/>
      <c r="AJ34" s="64"/>
      <c r="AK34" s="64"/>
      <c r="AL34" s="64"/>
      <c r="AM34" s="64"/>
      <c r="AN34" s="64"/>
      <c r="AO34" s="64"/>
    </row>
    <row r="35" spans="28:41" ht="6" hidden="1" customHeight="1">
      <c r="AJ35" s="64"/>
      <c r="AK35" s="64"/>
      <c r="AL35" s="64"/>
      <c r="AM35" s="64"/>
      <c r="AN35" s="64"/>
      <c r="AO35" s="64"/>
    </row>
    <row r="36" spans="28:41" ht="14" hidden="1" customHeight="1">
      <c r="AJ36" s="64"/>
      <c r="AK36" s="64"/>
      <c r="AL36" s="64"/>
      <c r="AM36" s="64"/>
      <c r="AN36" s="64"/>
      <c r="AO36" s="64"/>
    </row>
    <row r="37" spans="28:41" ht="27" customHeight="1">
      <c r="AB37" s="68" t="s">
        <v>177</v>
      </c>
      <c r="AC37" s="68"/>
      <c r="AD37" s="68"/>
      <c r="AE37" s="68"/>
      <c r="AF37" s="68"/>
      <c r="AG37" s="68"/>
      <c r="AJ37" s="64"/>
      <c r="AK37" s="64"/>
      <c r="AL37" s="64"/>
      <c r="AM37" s="64"/>
      <c r="AN37" s="64"/>
      <c r="AO37" s="64"/>
    </row>
    <row r="38" spans="28:41" ht="16" hidden="1" customHeight="1">
      <c r="AB38" s="68"/>
      <c r="AC38" s="68"/>
      <c r="AD38" s="68"/>
      <c r="AE38" s="68"/>
      <c r="AF38" s="68"/>
      <c r="AG38" s="68"/>
      <c r="AJ38" s="56"/>
      <c r="AK38" s="56"/>
      <c r="AL38" s="56"/>
      <c r="AM38" s="56"/>
      <c r="AN38" s="56"/>
      <c r="AO38" s="56"/>
    </row>
    <row r="39" spans="28:41" ht="16" customHeight="1">
      <c r="AB39" s="68"/>
      <c r="AC39" s="68"/>
      <c r="AD39" s="68"/>
      <c r="AE39" s="68"/>
      <c r="AF39" s="68"/>
      <c r="AG39" s="68"/>
      <c r="AJ39" s="63" t="s">
        <v>170</v>
      </c>
      <c r="AK39" s="63"/>
      <c r="AL39" s="63"/>
      <c r="AM39" s="63"/>
      <c r="AN39" s="63"/>
      <c r="AO39" s="63"/>
    </row>
    <row r="40" spans="28:41">
      <c r="AB40" s="68"/>
      <c r="AC40" s="68"/>
      <c r="AD40" s="68"/>
      <c r="AE40" s="68"/>
      <c r="AF40" s="68"/>
      <c r="AG40" s="68"/>
      <c r="AJ40" s="63"/>
      <c r="AK40" s="63"/>
      <c r="AL40" s="63"/>
      <c r="AM40" s="63"/>
      <c r="AN40" s="63"/>
      <c r="AO40" s="63"/>
    </row>
    <row r="41" spans="28:41" ht="43">
      <c r="AD41" s="61" t="s">
        <v>178</v>
      </c>
      <c r="AE41" s="61"/>
      <c r="AF41" s="61"/>
      <c r="AJ41" s="63"/>
      <c r="AK41" s="63"/>
      <c r="AL41" s="63"/>
      <c r="AM41" s="63"/>
      <c r="AN41" s="63"/>
      <c r="AO41" s="63"/>
    </row>
    <row r="42" spans="28:41">
      <c r="AJ42" s="48"/>
      <c r="AK42" s="48"/>
      <c r="AL42" s="48"/>
      <c r="AM42" s="48"/>
      <c r="AN42" s="48"/>
      <c r="AO42" s="48"/>
    </row>
    <row r="43" spans="28:41">
      <c r="AJ43" s="48"/>
      <c r="AK43" s="48"/>
      <c r="AL43" s="48"/>
      <c r="AM43" s="48"/>
      <c r="AN43" s="48"/>
      <c r="AO43" s="48"/>
    </row>
    <row r="44" spans="28:41">
      <c r="AJ44" s="48"/>
      <c r="AK44" s="48"/>
      <c r="AL44" s="48"/>
      <c r="AM44" s="48"/>
      <c r="AN44" s="48"/>
      <c r="AO44" s="48"/>
    </row>
    <row r="45" spans="28:41">
      <c r="AJ45" s="48"/>
      <c r="AK45" s="48"/>
      <c r="AL45" s="48"/>
      <c r="AM45" s="48"/>
      <c r="AN45" s="48"/>
      <c r="AO45" s="48"/>
    </row>
    <row r="46" spans="28:41">
      <c r="AJ46" s="48"/>
      <c r="AK46" s="48"/>
      <c r="AL46" s="48"/>
      <c r="AM46" s="48"/>
      <c r="AN46" s="48"/>
      <c r="AO46" s="48"/>
    </row>
    <row r="47" spans="28:41">
      <c r="AJ47" s="48"/>
      <c r="AK47" s="48"/>
      <c r="AL47" s="48"/>
      <c r="AM47" s="48"/>
      <c r="AN47" s="48"/>
      <c r="AO47" s="48"/>
    </row>
  </sheetData>
  <mergeCells count="8">
    <mergeCell ref="AD41:AF41"/>
    <mergeCell ref="AJ27:AO28"/>
    <mergeCell ref="AJ39:AO41"/>
    <mergeCell ref="AJ29:AO37"/>
    <mergeCell ref="AB30:AG34"/>
    <mergeCell ref="AB26:AG27"/>
    <mergeCell ref="AD28:AF29"/>
    <mergeCell ref="AB37:AG40"/>
  </mergeCells>
  <phoneticPr fontId="11" type="noConversion"/>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98990-5048-AD4F-B91B-C219830FA2CC}">
  <dimension ref="A1:L43"/>
  <sheetViews>
    <sheetView topLeftCell="C1" zoomScale="75" zoomScaleNormal="75" workbookViewId="0">
      <selection activeCell="B43" sqref="B43"/>
    </sheetView>
  </sheetViews>
  <sheetFormatPr baseColWidth="10" defaultRowHeight="16"/>
  <cols>
    <col min="1" max="1" width="19.33203125" customWidth="1"/>
    <col min="2" max="2" width="20.33203125" customWidth="1"/>
    <col min="3" max="3" width="48.1640625" customWidth="1"/>
    <col min="4" max="4" width="21.1640625" customWidth="1"/>
    <col min="5" max="5" width="39.1640625" customWidth="1"/>
    <col min="6" max="6" width="40.5" customWidth="1"/>
    <col min="7" max="7" width="13.6640625" customWidth="1"/>
    <col min="10" max="10" width="20.5" customWidth="1"/>
    <col min="11" max="11" width="26.1640625" customWidth="1"/>
    <col min="12" max="12" width="24.5" customWidth="1"/>
  </cols>
  <sheetData>
    <row r="1" spans="1:12" ht="46">
      <c r="A1" s="45" t="s">
        <v>160</v>
      </c>
      <c r="B1" s="16" t="s">
        <v>138</v>
      </c>
      <c r="C1" s="16" t="s">
        <v>139</v>
      </c>
      <c r="D1" s="16" t="s">
        <v>140</v>
      </c>
      <c r="E1" s="16" t="s">
        <v>141</v>
      </c>
      <c r="F1" s="17" t="s">
        <v>142</v>
      </c>
      <c r="G1" s="16" t="s">
        <v>143</v>
      </c>
      <c r="H1" s="18" t="s">
        <v>144</v>
      </c>
      <c r="I1" s="19" t="s">
        <v>145</v>
      </c>
      <c r="J1" s="16" t="s">
        <v>146</v>
      </c>
      <c r="K1" s="20" t="s">
        <v>147</v>
      </c>
      <c r="L1" s="43" t="s">
        <v>148</v>
      </c>
    </row>
    <row r="2" spans="1:12" ht="58" customHeight="1" thickBot="1">
      <c r="A2" s="46" t="s">
        <v>159</v>
      </c>
      <c r="B2" s="21" t="s">
        <v>52</v>
      </c>
      <c r="C2" s="21" t="s">
        <v>149</v>
      </c>
      <c r="D2" s="21" t="s">
        <v>150</v>
      </c>
      <c r="E2" s="21" t="s">
        <v>151</v>
      </c>
      <c r="F2" s="22" t="s">
        <v>152</v>
      </c>
      <c r="G2" s="21" t="s">
        <v>153</v>
      </c>
      <c r="H2" s="23" t="s">
        <v>144</v>
      </c>
      <c r="I2" s="24" t="s">
        <v>154</v>
      </c>
      <c r="J2" s="21" t="s">
        <v>155</v>
      </c>
      <c r="K2" s="25" t="s">
        <v>156</v>
      </c>
      <c r="L2" s="44" t="s">
        <v>157</v>
      </c>
    </row>
    <row r="3" spans="1:12" ht="17" hidden="1" thickBot="1">
      <c r="A3" s="46"/>
      <c r="B3" s="27">
        <v>5431.4</v>
      </c>
      <c r="C3" s="28" t="s">
        <v>158</v>
      </c>
      <c r="D3" s="29">
        <v>502.4</v>
      </c>
      <c r="E3" s="30">
        <v>671</v>
      </c>
      <c r="F3" s="30">
        <v>52.9</v>
      </c>
      <c r="G3" s="28" t="s">
        <v>158</v>
      </c>
      <c r="H3" s="30">
        <v>138</v>
      </c>
      <c r="I3" s="31">
        <v>93.8</v>
      </c>
      <c r="J3" s="32">
        <v>7.9</v>
      </c>
      <c r="K3" s="31">
        <v>3135.4</v>
      </c>
      <c r="L3" s="31">
        <v>829.5</v>
      </c>
    </row>
    <row r="4" spans="1:12">
      <c r="A4" s="41">
        <v>1982</v>
      </c>
      <c r="B4" s="27">
        <v>5671.8</v>
      </c>
      <c r="C4" s="28" t="s">
        <v>158</v>
      </c>
      <c r="D4" s="29">
        <v>528.70000000000005</v>
      </c>
      <c r="E4" s="31">
        <v>750.1</v>
      </c>
      <c r="F4" s="30">
        <v>61.7</v>
      </c>
      <c r="G4" s="28" t="s">
        <v>158</v>
      </c>
      <c r="H4" s="30">
        <v>137.1</v>
      </c>
      <c r="I4" s="31">
        <v>90.2</v>
      </c>
      <c r="J4" s="32">
        <v>11</v>
      </c>
      <c r="K4" s="31">
        <v>3274.4</v>
      </c>
      <c r="L4" s="31">
        <v>818.6</v>
      </c>
    </row>
    <row r="5" spans="1:12">
      <c r="A5" s="41">
        <v>1983</v>
      </c>
      <c r="B5" s="27">
        <v>5862.5</v>
      </c>
      <c r="C5" s="28" t="s">
        <v>158</v>
      </c>
      <c r="D5" s="29">
        <v>605.20000000000005</v>
      </c>
      <c r="E5" s="30">
        <v>869.4</v>
      </c>
      <c r="F5" s="30">
        <v>72.3</v>
      </c>
      <c r="G5" s="28" t="s">
        <v>158</v>
      </c>
      <c r="H5" s="30">
        <v>143.1</v>
      </c>
      <c r="I5" s="31">
        <v>114.4</v>
      </c>
      <c r="J5" s="32">
        <v>7</v>
      </c>
      <c r="K5" s="31">
        <v>3209.2</v>
      </c>
      <c r="L5" s="31">
        <v>841.4</v>
      </c>
    </row>
    <row r="6" spans="1:12">
      <c r="A6" s="41">
        <v>1984</v>
      </c>
      <c r="B6" s="27">
        <v>5990.1</v>
      </c>
      <c r="C6" s="28" t="s">
        <v>158</v>
      </c>
      <c r="D6" s="29">
        <v>587.70000000000005</v>
      </c>
      <c r="E6" s="30">
        <v>905.2</v>
      </c>
      <c r="F6" s="30">
        <v>77.900000000000006</v>
      </c>
      <c r="G6" s="28" t="s">
        <v>158</v>
      </c>
      <c r="H6" s="30">
        <v>155.19999999999999</v>
      </c>
      <c r="I6" s="31">
        <v>126.6</v>
      </c>
      <c r="J6" s="32">
        <v>9.8000000000000007</v>
      </c>
      <c r="K6" s="31">
        <v>3322.1</v>
      </c>
      <c r="L6" s="31">
        <v>805.2</v>
      </c>
    </row>
    <row r="7" spans="1:12">
      <c r="A7" s="41">
        <v>1985</v>
      </c>
      <c r="B7" s="27">
        <v>6222.1</v>
      </c>
      <c r="C7" s="28" t="s">
        <v>158</v>
      </c>
      <c r="D7" s="29">
        <v>590.4</v>
      </c>
      <c r="E7" s="30">
        <v>1017.8</v>
      </c>
      <c r="F7" s="30">
        <v>99.3</v>
      </c>
      <c r="G7" s="28" t="s">
        <v>158</v>
      </c>
      <c r="H7" s="30">
        <v>168.7</v>
      </c>
      <c r="I7" s="31">
        <v>136</v>
      </c>
      <c r="J7" s="32">
        <v>8.5</v>
      </c>
      <c r="K7" s="31">
        <v>3429.8</v>
      </c>
      <c r="L7" s="31">
        <v>771.5</v>
      </c>
    </row>
    <row r="8" spans="1:12">
      <c r="A8" s="41">
        <v>1986</v>
      </c>
      <c r="B8" s="27">
        <v>6456.8</v>
      </c>
      <c r="C8" s="28" t="s">
        <v>158</v>
      </c>
      <c r="D8" s="29">
        <v>643</v>
      </c>
      <c r="E8" s="30">
        <v>1081.4000000000001</v>
      </c>
      <c r="F8" s="30">
        <v>120.5</v>
      </c>
      <c r="G8" s="28" t="s">
        <v>158</v>
      </c>
      <c r="H8" s="30">
        <v>173</v>
      </c>
      <c r="I8" s="31">
        <v>147.19999999999999</v>
      </c>
      <c r="J8" s="32">
        <v>7.4</v>
      </c>
      <c r="K8" s="31">
        <v>3515.4</v>
      </c>
      <c r="L8" s="31">
        <v>768.7</v>
      </c>
    </row>
    <row r="9" spans="1:12">
      <c r="A9" s="41">
        <v>1987</v>
      </c>
      <c r="B9" s="27">
        <v>6637</v>
      </c>
      <c r="C9" s="28" t="s">
        <v>158</v>
      </c>
      <c r="D9" s="29">
        <v>621.20000000000005</v>
      </c>
      <c r="E9" s="30">
        <v>1173.8</v>
      </c>
      <c r="F9" s="30">
        <v>127</v>
      </c>
      <c r="G9" s="28" t="s">
        <v>158</v>
      </c>
      <c r="H9" s="30">
        <v>173.7</v>
      </c>
      <c r="I9" s="31">
        <v>152.4</v>
      </c>
      <c r="J9" s="32">
        <v>9.3000000000000007</v>
      </c>
      <c r="K9" s="31">
        <v>3645.7</v>
      </c>
      <c r="L9" s="31">
        <v>730.9</v>
      </c>
    </row>
    <row r="10" spans="1:12">
      <c r="A10" s="41">
        <v>1988</v>
      </c>
      <c r="B10" s="27">
        <v>6779.4</v>
      </c>
      <c r="C10" s="28" t="s">
        <v>158</v>
      </c>
      <c r="D10" s="29">
        <v>625.29999999999995</v>
      </c>
      <c r="E10" s="30">
        <v>1289.9000000000001</v>
      </c>
      <c r="F10" s="30">
        <v>155</v>
      </c>
      <c r="G10" s="28" t="s">
        <v>158</v>
      </c>
      <c r="H10" s="30">
        <v>196.7</v>
      </c>
      <c r="I10" s="31">
        <v>155.9</v>
      </c>
      <c r="J10" s="32">
        <v>4.0999999999999996</v>
      </c>
      <c r="K10" s="31">
        <v>3626.8</v>
      </c>
      <c r="L10" s="31">
        <v>725.5</v>
      </c>
    </row>
    <row r="11" spans="1:12">
      <c r="A11" s="41">
        <v>1989</v>
      </c>
      <c r="B11" s="27">
        <v>7000.2</v>
      </c>
      <c r="C11" s="28" t="s">
        <v>158</v>
      </c>
      <c r="D11" s="29">
        <v>615.4</v>
      </c>
      <c r="E11" s="30">
        <v>1443.5</v>
      </c>
      <c r="F11" s="30">
        <v>157.6</v>
      </c>
      <c r="G11" s="28" t="s">
        <v>158</v>
      </c>
      <c r="H11" s="30">
        <v>222.2</v>
      </c>
      <c r="I11" s="31">
        <v>169.3</v>
      </c>
      <c r="J11" s="32">
        <v>3.1</v>
      </c>
      <c r="K11" s="31">
        <v>3720.4</v>
      </c>
      <c r="L11" s="31">
        <v>668.5</v>
      </c>
    </row>
    <row r="12" spans="1:12">
      <c r="A12" s="41">
        <v>1990</v>
      </c>
      <c r="B12" s="27">
        <v>7319</v>
      </c>
      <c r="C12" s="28" t="s">
        <v>158</v>
      </c>
      <c r="D12" s="29">
        <v>962.3</v>
      </c>
      <c r="E12" s="30">
        <v>1683.7</v>
      </c>
      <c r="F12" s="30">
        <v>241.2</v>
      </c>
      <c r="G12" s="28" t="s">
        <v>158</v>
      </c>
      <c r="H12" s="30">
        <v>246.8</v>
      </c>
      <c r="I12" s="31">
        <v>215</v>
      </c>
      <c r="J12" s="33" t="s">
        <v>158</v>
      </c>
      <c r="K12" s="31">
        <v>3309.9</v>
      </c>
      <c r="L12" s="31">
        <v>659.8</v>
      </c>
    </row>
    <row r="13" spans="1:12">
      <c r="A13" s="41">
        <v>1992</v>
      </c>
      <c r="B13" s="27">
        <v>7700.1</v>
      </c>
      <c r="C13" s="28" t="s">
        <v>158</v>
      </c>
      <c r="D13" s="29">
        <v>963.2</v>
      </c>
      <c r="E13" s="30">
        <v>1842.4</v>
      </c>
      <c r="F13" s="30">
        <v>240.6</v>
      </c>
      <c r="G13" s="28" t="s">
        <v>158</v>
      </c>
      <c r="H13" s="30">
        <v>248.2</v>
      </c>
      <c r="I13" s="31">
        <v>232.3</v>
      </c>
      <c r="J13" s="33" t="s">
        <v>158</v>
      </c>
      <c r="K13" s="31">
        <v>3546.8</v>
      </c>
      <c r="L13" s="31">
        <v>626.5</v>
      </c>
    </row>
    <row r="14" spans="1:12">
      <c r="A14" s="41">
        <v>1993</v>
      </c>
      <c r="B14" s="27">
        <v>7893.1</v>
      </c>
      <c r="C14" s="28" t="s">
        <v>158</v>
      </c>
      <c r="D14" s="29">
        <v>1114.2</v>
      </c>
      <c r="E14" s="30">
        <v>2051.1999999999998</v>
      </c>
      <c r="F14" s="30">
        <v>276.89999999999998</v>
      </c>
      <c r="G14" s="28" t="s">
        <v>158</v>
      </c>
      <c r="H14" s="30">
        <v>310.39999999999998</v>
      </c>
      <c r="I14" s="31">
        <v>262.39999999999998</v>
      </c>
      <c r="J14" s="33" t="s">
        <v>158</v>
      </c>
      <c r="K14" s="31">
        <v>3195.5</v>
      </c>
      <c r="L14" s="31">
        <v>676.8</v>
      </c>
    </row>
    <row r="15" spans="1:12">
      <c r="A15" s="41">
        <v>1995</v>
      </c>
      <c r="B15" s="27">
        <v>8616</v>
      </c>
      <c r="C15" s="28" t="s">
        <v>158</v>
      </c>
      <c r="D15" s="29">
        <v>1085.7</v>
      </c>
      <c r="E15" s="30">
        <v>2112.8000000000002</v>
      </c>
      <c r="F15" s="30">
        <v>262.5</v>
      </c>
      <c r="G15" s="28" t="s">
        <v>158</v>
      </c>
      <c r="H15" s="30">
        <v>374.9</v>
      </c>
      <c r="I15" s="31">
        <v>315.10000000000002</v>
      </c>
      <c r="J15" s="33" t="s">
        <v>158</v>
      </c>
      <c r="K15" s="31">
        <v>3790.6</v>
      </c>
      <c r="L15" s="31">
        <v>673.8</v>
      </c>
    </row>
    <row r="16" spans="1:12">
      <c r="A16" s="41">
        <v>1996</v>
      </c>
      <c r="B16" s="27">
        <v>8784</v>
      </c>
      <c r="C16" s="28" t="s">
        <v>158</v>
      </c>
      <c r="D16" s="29">
        <v>1149.8</v>
      </c>
      <c r="E16" s="30">
        <v>2295.6999999999998</v>
      </c>
      <c r="F16" s="30">
        <v>286.5</v>
      </c>
      <c r="G16" s="28" t="s">
        <v>158</v>
      </c>
      <c r="H16" s="30">
        <v>424.5</v>
      </c>
      <c r="I16" s="31">
        <v>347.1</v>
      </c>
      <c r="J16" s="33" t="s">
        <v>158</v>
      </c>
      <c r="K16" s="31">
        <v>3647.9</v>
      </c>
      <c r="L16" s="31">
        <v>632.5</v>
      </c>
    </row>
    <row r="17" spans="1:12">
      <c r="A17" s="41">
        <v>1997</v>
      </c>
      <c r="B17" s="27">
        <v>8883.6</v>
      </c>
      <c r="C17" s="28" t="s">
        <v>158</v>
      </c>
      <c r="D17" s="29">
        <v>1213.3</v>
      </c>
      <c r="E17" s="30">
        <v>2340.6</v>
      </c>
      <c r="F17" s="30">
        <v>278.89999999999998</v>
      </c>
      <c r="G17" s="28" t="s">
        <v>158</v>
      </c>
      <c r="H17" s="30">
        <v>447</v>
      </c>
      <c r="I17" s="31">
        <v>382.5</v>
      </c>
      <c r="J17" s="33" t="s">
        <v>158</v>
      </c>
      <c r="K17" s="31">
        <v>3608</v>
      </c>
      <c r="L17" s="31">
        <v>612.9</v>
      </c>
    </row>
    <row r="18" spans="1:12">
      <c r="A18" s="41">
        <v>1998</v>
      </c>
      <c r="B18" s="27">
        <v>9151.5</v>
      </c>
      <c r="C18" s="28" t="s">
        <v>158</v>
      </c>
      <c r="D18" s="29">
        <v>1257.5</v>
      </c>
      <c r="E18" s="30">
        <v>2602.6999999999998</v>
      </c>
      <c r="F18" s="30">
        <v>281.39999999999998</v>
      </c>
      <c r="G18" s="28" t="s">
        <v>158</v>
      </c>
      <c r="H18" s="30">
        <v>463.7</v>
      </c>
      <c r="I18" s="31">
        <v>420.4</v>
      </c>
      <c r="J18" s="33" t="s">
        <v>158</v>
      </c>
      <c r="K18" s="31">
        <v>3532.7</v>
      </c>
      <c r="L18" s="31">
        <v>592.5</v>
      </c>
    </row>
    <row r="19" spans="1:12">
      <c r="A19" s="41">
        <v>1999</v>
      </c>
      <c r="B19" s="27">
        <v>9556.1</v>
      </c>
      <c r="C19" s="28" t="s">
        <v>158</v>
      </c>
      <c r="D19" s="29">
        <v>1280.5999999999999</v>
      </c>
      <c r="E19" s="30">
        <v>2845.6</v>
      </c>
      <c r="F19" s="30">
        <v>294.2</v>
      </c>
      <c r="G19" s="28" t="s">
        <v>158</v>
      </c>
      <c r="H19" s="30">
        <v>553</v>
      </c>
      <c r="I19" s="31">
        <v>486.2</v>
      </c>
      <c r="J19" s="33" t="s">
        <v>158</v>
      </c>
      <c r="K19" s="31">
        <v>3564.2</v>
      </c>
      <c r="L19" s="31">
        <v>531.79999999999995</v>
      </c>
    </row>
    <row r="20" spans="1:12">
      <c r="A20" s="41">
        <v>2000</v>
      </c>
      <c r="B20" s="27">
        <v>9699.4</v>
      </c>
      <c r="C20" s="28" t="s">
        <v>158</v>
      </c>
      <c r="D20" s="29">
        <v>1315.3</v>
      </c>
      <c r="E20" s="30">
        <v>2978.9</v>
      </c>
      <c r="F20" s="30">
        <v>294.39999999999998</v>
      </c>
      <c r="G20" s="28" t="s">
        <v>158</v>
      </c>
      <c r="H20" s="30">
        <v>582.29999999999995</v>
      </c>
      <c r="I20" s="31">
        <v>552.79999999999995</v>
      </c>
      <c r="J20" s="33" t="s">
        <v>158</v>
      </c>
      <c r="K20" s="31">
        <v>3477.3</v>
      </c>
      <c r="L20" s="31">
        <v>494.1</v>
      </c>
    </row>
    <row r="21" spans="1:12">
      <c r="A21" s="41">
        <v>2001</v>
      </c>
      <c r="B21" s="27">
        <v>9886.2000000000007</v>
      </c>
      <c r="C21" s="28" t="s">
        <v>158</v>
      </c>
      <c r="D21" s="29">
        <v>1369.9</v>
      </c>
      <c r="E21" s="30">
        <v>3055.4</v>
      </c>
      <c r="F21" s="30">
        <v>298.2</v>
      </c>
      <c r="G21" s="28" t="s">
        <v>158</v>
      </c>
      <c r="H21" s="30">
        <v>674.3</v>
      </c>
      <c r="I21" s="31">
        <v>625.4</v>
      </c>
      <c r="J21" s="33" t="s">
        <v>158</v>
      </c>
      <c r="K21" s="31">
        <v>3338.7</v>
      </c>
      <c r="L21" s="31">
        <v>523.20000000000005</v>
      </c>
    </row>
    <row r="22" spans="1:12">
      <c r="A22" s="41">
        <v>2002</v>
      </c>
      <c r="B22" s="34">
        <v>10239.6</v>
      </c>
      <c r="C22" s="28" t="s">
        <v>158</v>
      </c>
      <c r="D22" s="35">
        <v>1407.3</v>
      </c>
      <c r="E22" s="31">
        <v>3269.1</v>
      </c>
      <c r="F22" s="31">
        <v>309.2</v>
      </c>
      <c r="G22" s="28" t="s">
        <v>158</v>
      </c>
      <c r="H22" s="31">
        <v>747.8</v>
      </c>
      <c r="I22" s="31">
        <v>681.2</v>
      </c>
      <c r="J22" s="33" t="s">
        <v>158</v>
      </c>
      <c r="K22" s="31">
        <v>3335</v>
      </c>
      <c r="L22" s="31">
        <v>488.2</v>
      </c>
    </row>
    <row r="23" spans="1:12">
      <c r="A23" s="41">
        <v>2003</v>
      </c>
      <c r="B23" s="34">
        <v>10346.200000000001</v>
      </c>
      <c r="C23" s="28" t="s">
        <v>158</v>
      </c>
      <c r="D23" s="35">
        <v>1415.9</v>
      </c>
      <c r="E23" s="31">
        <v>3307.6</v>
      </c>
      <c r="F23" s="31">
        <v>304.7</v>
      </c>
      <c r="G23" s="28" t="s">
        <v>158</v>
      </c>
      <c r="H23" s="31">
        <v>809.2</v>
      </c>
      <c r="I23" s="31">
        <v>733.8</v>
      </c>
      <c r="J23" s="33" t="s">
        <v>158</v>
      </c>
      <c r="K23" s="31">
        <v>3291.1</v>
      </c>
      <c r="L23" s="31">
        <v>483.2</v>
      </c>
    </row>
    <row r="24" spans="1:12">
      <c r="A24" s="42">
        <v>2004</v>
      </c>
      <c r="B24" s="36">
        <v>10413.4</v>
      </c>
      <c r="C24" s="28" t="s">
        <v>158</v>
      </c>
      <c r="D24" s="37">
        <v>1460.2</v>
      </c>
      <c r="E24" s="31">
        <v>3503.7</v>
      </c>
      <c r="F24" s="31">
        <v>310.10000000000002</v>
      </c>
      <c r="G24" s="28" t="s">
        <v>158</v>
      </c>
      <c r="H24" s="31">
        <v>878.4</v>
      </c>
      <c r="I24" s="31">
        <v>758.8</v>
      </c>
      <c r="J24" s="33" t="s">
        <v>158</v>
      </c>
      <c r="K24" s="31">
        <v>3025.7</v>
      </c>
      <c r="L24" s="31">
        <v>476.3</v>
      </c>
    </row>
    <row r="25" spans="1:12">
      <c r="A25" s="41">
        <v>2005</v>
      </c>
      <c r="B25" s="36">
        <v>10628.9</v>
      </c>
      <c r="C25" s="28" t="s">
        <v>158</v>
      </c>
      <c r="D25" s="37">
        <v>1464.8</v>
      </c>
      <c r="E25" s="31">
        <v>3658.8</v>
      </c>
      <c r="F25" s="31">
        <v>320</v>
      </c>
      <c r="G25" s="28" t="s">
        <v>158</v>
      </c>
      <c r="H25" s="31">
        <v>865.6</v>
      </c>
      <c r="I25" s="31">
        <v>836.4</v>
      </c>
      <c r="J25" s="33" t="s">
        <v>158</v>
      </c>
      <c r="K25" s="31">
        <v>3079.3</v>
      </c>
      <c r="L25" s="31">
        <v>403.7</v>
      </c>
    </row>
    <row r="26" spans="1:12">
      <c r="A26" s="42">
        <v>2006</v>
      </c>
      <c r="B26" s="34">
        <v>10889.5</v>
      </c>
      <c r="C26" s="28" t="s">
        <v>158</v>
      </c>
      <c r="D26" s="37">
        <v>1494.9</v>
      </c>
      <c r="E26" s="31">
        <v>3801.9</v>
      </c>
      <c r="F26" s="31">
        <v>342.9</v>
      </c>
      <c r="G26" s="38">
        <v>255.3</v>
      </c>
      <c r="H26" s="31">
        <v>768.8</v>
      </c>
      <c r="I26" s="31">
        <v>812.8</v>
      </c>
      <c r="J26" s="33" t="s">
        <v>158</v>
      </c>
      <c r="K26" s="31">
        <v>2957.5</v>
      </c>
      <c r="L26" s="31">
        <v>455.2</v>
      </c>
    </row>
    <row r="27" spans="1:12">
      <c r="A27" s="42">
        <v>2007</v>
      </c>
      <c r="B27" s="34">
        <v>11028.1</v>
      </c>
      <c r="C27" s="39">
        <v>1248</v>
      </c>
      <c r="D27" s="40">
        <v>1550.2</v>
      </c>
      <c r="E27" s="31">
        <v>4020.4</v>
      </c>
      <c r="F27" s="31">
        <v>359.2</v>
      </c>
      <c r="G27" s="38">
        <v>220.7</v>
      </c>
      <c r="H27" s="31">
        <v>812.6</v>
      </c>
      <c r="I27" s="31">
        <v>901.8</v>
      </c>
      <c r="J27" s="33" t="s">
        <v>158</v>
      </c>
      <c r="K27" s="31">
        <v>1426.3</v>
      </c>
      <c r="L27" s="31">
        <v>488.9</v>
      </c>
    </row>
    <row r="28" spans="1:12">
      <c r="A28" s="42">
        <v>2008</v>
      </c>
      <c r="B28" s="34">
        <v>11315.3</v>
      </c>
      <c r="C28" s="39">
        <v>1411</v>
      </c>
      <c r="D28" s="40">
        <v>1563.7</v>
      </c>
      <c r="E28" s="31">
        <v>4150.5</v>
      </c>
      <c r="F28" s="31">
        <v>372.7</v>
      </c>
      <c r="G28" s="38">
        <v>251.7</v>
      </c>
      <c r="H28" s="31">
        <v>940.9</v>
      </c>
      <c r="I28" s="31">
        <v>1034.5999999999999</v>
      </c>
      <c r="J28" s="33" t="s">
        <v>158</v>
      </c>
      <c r="K28" s="31">
        <v>1151.2</v>
      </c>
      <c r="L28" s="31">
        <v>438.9</v>
      </c>
    </row>
    <row r="29" spans="1:12">
      <c r="A29" s="42">
        <v>2009</v>
      </c>
      <c r="B29" s="34">
        <v>12303.9</v>
      </c>
      <c r="C29" s="39">
        <v>1582.7</v>
      </c>
      <c r="D29" s="40">
        <v>1743.5</v>
      </c>
      <c r="E29" s="31">
        <v>4508.3999999999996</v>
      </c>
      <c r="F29" s="31">
        <v>375.6</v>
      </c>
      <c r="G29" s="38">
        <v>285.2</v>
      </c>
      <c r="H29" s="31">
        <v>990.7</v>
      </c>
      <c r="I29" s="31">
        <v>1196.7</v>
      </c>
      <c r="J29" s="33" t="s">
        <v>158</v>
      </c>
      <c r="K29" s="30">
        <v>1168.7</v>
      </c>
      <c r="L29" s="31">
        <v>452.4</v>
      </c>
    </row>
    <row r="30" spans="1:12">
      <c r="A30" s="42">
        <v>2010</v>
      </c>
      <c r="B30" s="34">
        <v>12740.7</v>
      </c>
      <c r="C30" s="39">
        <v>1635.1</v>
      </c>
      <c r="D30" s="40">
        <v>1812</v>
      </c>
      <c r="E30" s="31">
        <v>4694.5</v>
      </c>
      <c r="F30" s="31">
        <v>387.7</v>
      </c>
      <c r="G30" s="38">
        <v>316.39999999999998</v>
      </c>
      <c r="H30" s="31">
        <v>1098.0999999999999</v>
      </c>
      <c r="I30" s="31">
        <v>1262.8</v>
      </c>
      <c r="J30" s="33" t="s">
        <v>158</v>
      </c>
      <c r="K30" s="30">
        <v>1115.9000000000001</v>
      </c>
      <c r="L30" s="31">
        <v>418.2</v>
      </c>
    </row>
    <row r="31" spans="1:12">
      <c r="A31" s="41">
        <v>2011</v>
      </c>
      <c r="B31" s="34">
        <v>13221.7</v>
      </c>
      <c r="C31" s="39">
        <v>1736</v>
      </c>
      <c r="D31" s="40">
        <v>1916.4</v>
      </c>
      <c r="E31" s="31">
        <v>4881.5</v>
      </c>
      <c r="F31" s="31">
        <v>395.9</v>
      </c>
      <c r="G31" s="38">
        <v>314.3</v>
      </c>
      <c r="H31" s="31">
        <v>1086.5</v>
      </c>
      <c r="I31" s="31">
        <v>1352</v>
      </c>
      <c r="J31" s="33" t="s">
        <v>158</v>
      </c>
      <c r="K31" s="30">
        <v>1123.5999999999999</v>
      </c>
      <c r="L31" s="31">
        <v>415.5</v>
      </c>
    </row>
    <row r="32" spans="1:12">
      <c r="A32" s="41">
        <v>2012</v>
      </c>
      <c r="B32" s="34">
        <v>13980.5</v>
      </c>
      <c r="C32" s="39">
        <v>1913.7</v>
      </c>
      <c r="D32" s="40">
        <v>1991.8</v>
      </c>
      <c r="E32" s="31">
        <v>5180.2</v>
      </c>
      <c r="F32" s="31">
        <v>409.5</v>
      </c>
      <c r="G32" s="38">
        <v>304.39999999999998</v>
      </c>
      <c r="H32" s="31">
        <v>1234.3</v>
      </c>
      <c r="I32" s="31">
        <v>1396.9</v>
      </c>
      <c r="J32" s="33" t="s">
        <v>158</v>
      </c>
      <c r="K32" s="30">
        <v>1116</v>
      </c>
      <c r="L32" s="30">
        <v>433.6</v>
      </c>
    </row>
    <row r="33" spans="1:12">
      <c r="A33" s="41">
        <v>2013</v>
      </c>
      <c r="B33" s="34">
        <v>14263.6</v>
      </c>
      <c r="C33" s="39">
        <v>1802.9</v>
      </c>
      <c r="D33" s="40">
        <v>1973</v>
      </c>
      <c r="E33" s="31">
        <v>5375.8</v>
      </c>
      <c r="F33" s="31">
        <v>422.9</v>
      </c>
      <c r="G33" s="38">
        <v>356.7</v>
      </c>
      <c r="H33" s="31">
        <v>1321.4</v>
      </c>
      <c r="I33" s="31">
        <v>1592.1</v>
      </c>
      <c r="J33" s="33" t="s">
        <v>158</v>
      </c>
      <c r="K33" s="30">
        <v>1025</v>
      </c>
      <c r="L33" s="30">
        <v>393.8</v>
      </c>
    </row>
    <row r="34" spans="1:12">
      <c r="A34" s="41">
        <v>2014</v>
      </c>
      <c r="B34" s="34">
        <v>14518</v>
      </c>
      <c r="C34" s="39">
        <v>1885.6</v>
      </c>
      <c r="D34" s="40">
        <v>1979.1</v>
      </c>
      <c r="E34" s="31">
        <v>5345.6</v>
      </c>
      <c r="F34" s="31">
        <v>430.1</v>
      </c>
      <c r="G34" s="38">
        <v>370.7</v>
      </c>
      <c r="H34" s="31">
        <v>1427.5</v>
      </c>
      <c r="I34" s="31">
        <v>1740.4</v>
      </c>
      <c r="J34" s="33" t="s">
        <v>158</v>
      </c>
      <c r="K34" s="30">
        <v>893.6</v>
      </c>
      <c r="L34" s="30">
        <v>445.3</v>
      </c>
    </row>
    <row r="35" spans="1:12">
      <c r="A35" s="41">
        <v>2015</v>
      </c>
      <c r="B35" s="34">
        <v>14667.8</v>
      </c>
      <c r="C35" s="39">
        <v>1810.1</v>
      </c>
      <c r="D35" s="40">
        <v>1981.5</v>
      </c>
      <c r="E35" s="31">
        <v>5631.4</v>
      </c>
      <c r="F35" s="31">
        <v>441.6</v>
      </c>
      <c r="G35" s="38">
        <v>366.1</v>
      </c>
      <c r="H35" s="31">
        <v>1408.6</v>
      </c>
      <c r="I35" s="31">
        <v>1829</v>
      </c>
      <c r="J35" s="33" t="s">
        <v>158</v>
      </c>
      <c r="K35" s="30">
        <v>813.5</v>
      </c>
      <c r="L35" s="30">
        <v>386.1</v>
      </c>
    </row>
    <row r="36" spans="1:12">
      <c r="A36" s="41">
        <v>2016</v>
      </c>
      <c r="B36" s="34">
        <v>14980.1</v>
      </c>
      <c r="C36" s="39">
        <v>1719</v>
      </c>
      <c r="D36" s="40">
        <v>2010.4</v>
      </c>
      <c r="E36" s="31">
        <v>5925</v>
      </c>
      <c r="F36" s="31">
        <v>437.4</v>
      </c>
      <c r="G36" s="38">
        <v>370.6</v>
      </c>
      <c r="H36" s="31">
        <v>1465.5</v>
      </c>
      <c r="I36" s="31">
        <v>1941.1</v>
      </c>
      <c r="J36" s="33" t="s">
        <v>158</v>
      </c>
      <c r="K36" s="30">
        <v>721.2</v>
      </c>
      <c r="L36" s="30">
        <v>390.1</v>
      </c>
    </row>
    <row r="37" spans="1:12">
      <c r="A37" s="41">
        <v>2017</v>
      </c>
      <c r="B37" s="34">
        <v>15280.3</v>
      </c>
      <c r="C37" s="39">
        <v>1765.6</v>
      </c>
      <c r="D37" s="40">
        <v>1863.4</v>
      </c>
      <c r="E37" s="31">
        <v>6185.8</v>
      </c>
      <c r="F37" s="31">
        <v>444.3</v>
      </c>
      <c r="G37" s="38">
        <v>400.6</v>
      </c>
      <c r="H37" s="31">
        <v>1535.5</v>
      </c>
      <c r="I37" s="31">
        <v>2002.8</v>
      </c>
      <c r="J37" s="33" t="s">
        <v>158</v>
      </c>
      <c r="K37" s="30">
        <v>666.5</v>
      </c>
      <c r="L37" s="30">
        <v>415.8</v>
      </c>
    </row>
    <row r="38" spans="1:12">
      <c r="A38" s="41">
        <v>2018</v>
      </c>
      <c r="B38" s="34">
        <v>15581.6</v>
      </c>
      <c r="C38" s="39">
        <v>1709.6</v>
      </c>
      <c r="D38" s="40">
        <v>1853.4</v>
      </c>
      <c r="E38" s="31">
        <v>6413.2</v>
      </c>
      <c r="F38" s="31">
        <v>474.7</v>
      </c>
      <c r="G38" s="38">
        <v>386.7</v>
      </c>
      <c r="H38" s="31">
        <v>1590.2</v>
      </c>
      <c r="I38" s="31">
        <v>2106.9</v>
      </c>
      <c r="J38" s="33" t="s">
        <v>158</v>
      </c>
      <c r="K38" s="30">
        <v>595.4</v>
      </c>
      <c r="L38" s="30">
        <v>451.4</v>
      </c>
    </row>
    <row r="39" spans="1:12">
      <c r="A39" s="41">
        <v>2019</v>
      </c>
      <c r="B39" s="34">
        <v>15667.7</v>
      </c>
      <c r="C39" s="39">
        <v>1586</v>
      </c>
      <c r="D39" s="40">
        <v>1600.3</v>
      </c>
      <c r="E39" s="31">
        <v>6801.6</v>
      </c>
      <c r="F39" s="31">
        <v>527.20000000000005</v>
      </c>
      <c r="G39" s="38">
        <v>493.6</v>
      </c>
      <c r="H39" s="31">
        <v>1715.8</v>
      </c>
      <c r="I39" s="31">
        <v>2209.1</v>
      </c>
      <c r="J39" s="33" t="s">
        <v>158</v>
      </c>
      <c r="K39" s="30">
        <v>378.7</v>
      </c>
      <c r="L39" s="30">
        <v>355.4</v>
      </c>
    </row>
    <row r="40" spans="1:12">
      <c r="A40" s="41">
        <v>2020</v>
      </c>
      <c r="B40" s="34">
        <v>15797.2</v>
      </c>
      <c r="C40" s="39">
        <v>1213.2</v>
      </c>
      <c r="D40" s="40">
        <v>1450.5</v>
      </c>
      <c r="E40" s="31">
        <v>7248.5</v>
      </c>
      <c r="F40" s="31">
        <v>575.70000000000005</v>
      </c>
      <c r="G40" s="38">
        <v>317.60000000000002</v>
      </c>
      <c r="H40" s="31">
        <v>1528.4</v>
      </c>
      <c r="I40" s="31">
        <v>2416.3000000000002</v>
      </c>
      <c r="J40" s="33" t="s">
        <v>158</v>
      </c>
      <c r="K40" s="30">
        <v>500.4</v>
      </c>
      <c r="L40" s="30">
        <v>546.5</v>
      </c>
    </row>
    <row r="41" spans="1:12">
      <c r="A41" s="26"/>
      <c r="B41" s="34"/>
      <c r="C41" s="39"/>
      <c r="D41" s="40"/>
      <c r="E41" s="31"/>
      <c r="F41" s="31"/>
      <c r="G41" s="38"/>
      <c r="H41" s="31"/>
      <c r="I41" s="31"/>
      <c r="J41" s="33"/>
      <c r="K41" s="30"/>
      <c r="L41" s="30"/>
    </row>
    <row r="43" spans="1:12">
      <c r="B43" s="47">
        <f>E40/B40</f>
        <v>0.45884713746739925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6</vt:i4>
      </vt:variant>
    </vt:vector>
  </HeadingPairs>
  <TitlesOfParts>
    <vt:vector size="16" baseType="lpstr">
      <vt:lpstr>cash_allowance</vt:lpstr>
      <vt:lpstr>job_duration</vt:lpstr>
      <vt:lpstr>worker_nationality</vt:lpstr>
      <vt:lpstr>Employer_State</vt:lpstr>
      <vt:lpstr>vacancies_state</vt:lpstr>
      <vt:lpstr>vacancies_occu</vt:lpstr>
      <vt:lpstr>state_vacancies_employer</vt:lpstr>
      <vt:lpstr>pivots</vt:lpstr>
      <vt:lpstr>dashboard</vt:lpstr>
      <vt:lpstr>Sheet2</vt:lpstr>
      <vt:lpstr>cash_allowance!Cash_Allowances_of_Firms_for_Malaysian_Employees_by_Sector_and_Job_Category</vt:lpstr>
      <vt:lpstr>job_duration!JTM_TRAC_DURATN_OCC</vt:lpstr>
      <vt:lpstr>worker_nationality!OTH_KSM_JTKSWK_FWE_WorkerApplied_by_Nationality_Occupation_Year</vt:lpstr>
      <vt:lpstr>Employer_State!Total_Registered_Employers_by_State__2010_2017</vt:lpstr>
      <vt:lpstr>vacancies_occu!Total_Registered_Vacancies_by_Occupation__2010_2018</vt:lpstr>
      <vt:lpstr>state_vacancies_employer!Total_Registered_Vacancies_by_State__2010_2018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ADJANI PUTRI CEMYLLA UDAYANA</dc:creator>
  <cp:lastModifiedBy>ADJANI PUTRI CEMYLLA UDAYANA</cp:lastModifiedBy>
  <dcterms:created xsi:type="dcterms:W3CDTF">2023-11-06T12:29:49Z</dcterms:created>
  <dcterms:modified xsi:type="dcterms:W3CDTF">2023-12-01T05:56:47Z</dcterms:modified>
</cp:coreProperties>
</file>