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project stuff\"/>
    </mc:Choice>
  </mc:AlternateContent>
  <bookViews>
    <workbookView xWindow="0" yWindow="0" windowWidth="28800" windowHeight="12210" activeTab="1"/>
  </bookViews>
  <sheets>
    <sheet name="Cost Analysis" sheetId="3" r:id="rId1"/>
    <sheet name="Cost of Materials" sheetId="1" r:id="rId2"/>
    <sheet name="Task Hours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4" l="1"/>
  <c r="B6" i="3" s="1"/>
  <c r="C24" i="4"/>
  <c r="B5" i="3" l="1"/>
  <c r="B4" i="3"/>
  <c r="D32" i="1" l="1"/>
  <c r="D31" i="1"/>
  <c r="D24" i="1" l="1"/>
  <c r="D30" i="1"/>
  <c r="D25" i="1"/>
  <c r="D23" i="1"/>
  <c r="D2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4" i="1"/>
  <c r="D34" i="1" l="1"/>
  <c r="B7" i="3" s="1"/>
  <c r="B8" i="3" s="1"/>
  <c r="B10" i="3" s="1"/>
</calcChain>
</file>

<file path=xl/sharedStrings.xml><?xml version="1.0" encoding="utf-8"?>
<sst xmlns="http://schemas.openxmlformats.org/spreadsheetml/2006/main" count="153" uniqueCount="109">
  <si>
    <t>PVC Tee</t>
  </si>
  <si>
    <t>PVC 45 Deg Pipe</t>
  </si>
  <si>
    <t>2 Pc White Funnel</t>
  </si>
  <si>
    <t>Item</t>
  </si>
  <si>
    <t>Quantity</t>
  </si>
  <si>
    <t>Cost</t>
  </si>
  <si>
    <t>Snapy Fit SS Bowl</t>
  </si>
  <si>
    <t>Yellow Outlet End</t>
  </si>
  <si>
    <t>Extension Cord Wire</t>
  </si>
  <si>
    <t>5lb Feeding Reservoir</t>
  </si>
  <si>
    <t>Canning Funnel</t>
  </si>
  <si>
    <t>5/8 in PVC Tubing</t>
  </si>
  <si>
    <t>7 foot - .49 a foot</t>
  </si>
  <si>
    <t>Notes</t>
  </si>
  <si>
    <t>Food System</t>
  </si>
  <si>
    <t>Water System</t>
  </si>
  <si>
    <t>Food and Water</t>
  </si>
  <si>
    <t>3 prong plug</t>
  </si>
  <si>
    <t>Location Purchased</t>
  </si>
  <si>
    <t>Fluder Home &amp; Builder Supply</t>
  </si>
  <si>
    <t>The Home Depot</t>
  </si>
  <si>
    <t>Walmart</t>
  </si>
  <si>
    <t>Tractor Supply Company</t>
  </si>
  <si>
    <t>Power Cord</t>
  </si>
  <si>
    <t>Use</t>
  </si>
  <si>
    <t>Lowe's</t>
  </si>
  <si>
    <t>Power</t>
  </si>
  <si>
    <t>2 pack Hinge</t>
  </si>
  <si>
    <t>Handles</t>
  </si>
  <si>
    <t>Enclosure</t>
  </si>
  <si>
    <t>Amazon</t>
  </si>
  <si>
    <t>Water Solenoid Valve</t>
  </si>
  <si>
    <t>Power Supply</t>
  </si>
  <si>
    <t>120VAC to 12VDC</t>
  </si>
  <si>
    <t>2 pc Water Lever Sensor Right Anlge</t>
  </si>
  <si>
    <t>2 pc SS Water Level Sensor</t>
  </si>
  <si>
    <t>Sensor for Water Reservoir</t>
  </si>
  <si>
    <t>Sensor for Water Bowl</t>
  </si>
  <si>
    <t>SainSmart 8-Channel Relay Module</t>
  </si>
  <si>
    <t>Microcontroller</t>
  </si>
  <si>
    <t>Enclosure Wood</t>
  </si>
  <si>
    <t>Auger</t>
  </si>
  <si>
    <t>3D Printed</t>
  </si>
  <si>
    <t>Cost Per Item</t>
  </si>
  <si>
    <t>Relay Module Mounting Stand</t>
  </si>
  <si>
    <t>Motor</t>
  </si>
  <si>
    <t>Rear Window Volvo Motor</t>
  </si>
  <si>
    <t>Raspberry Pi Case/Mount</t>
  </si>
  <si>
    <t>Water Bowl Sensor Mount</t>
  </si>
  <si>
    <t>Breadboard Mount</t>
  </si>
  <si>
    <t>Total Cost</t>
  </si>
  <si>
    <t>Relay</t>
  </si>
  <si>
    <t>Automated PetCare System Cost</t>
  </si>
  <si>
    <t>Donated - Cost Estimated</t>
  </si>
  <si>
    <t>(Common: 1-in x 12-in x 8-ft; Actual: 0.75-in x 11.25-in x 8-ft) Pine Board - Lowe's: $14.48 each</t>
  </si>
  <si>
    <t>Raspberry Pi 3 Model B</t>
  </si>
  <si>
    <t>Miscellaneous Items</t>
  </si>
  <si>
    <t>Other</t>
  </si>
  <si>
    <t>Donated - Cost Estimated Lowe's</t>
  </si>
  <si>
    <t>Donated - Cost Estimated Ebay</t>
  </si>
  <si>
    <t>Resistors, Wires, Screws, Clamps, LEDs, etc.</t>
  </si>
  <si>
    <t>Senior Project Cost Analysis</t>
  </si>
  <si>
    <t>Labor Hourly Cost</t>
  </si>
  <si>
    <t>Overhead Cost</t>
  </si>
  <si>
    <t>Total of Salary and Overhead</t>
  </si>
  <si>
    <t>Total Cost of Labor, Overhead and Anticipated Profit</t>
  </si>
  <si>
    <t>Labor (Hours on Tasks)</t>
  </si>
  <si>
    <t>Materials Research</t>
  </si>
  <si>
    <t>Microcontroller Research</t>
  </si>
  <si>
    <t>Tasks</t>
  </si>
  <si>
    <t>Bluetooth/WIFI Research</t>
  </si>
  <si>
    <t>Power Control Research</t>
  </si>
  <si>
    <t>Order Components</t>
  </si>
  <si>
    <t>App Development Research</t>
  </si>
  <si>
    <t>Design Flowcharts &amp; Tables</t>
  </si>
  <si>
    <t>Revise Flowcharts &amp; Tables</t>
  </si>
  <si>
    <t>Design Enclosure</t>
  </si>
  <si>
    <t>Program Microcontroller</t>
  </si>
  <si>
    <t>Design Wiring Layout</t>
  </si>
  <si>
    <t>Develop and Test Web Application</t>
  </si>
  <si>
    <t>Wire Components to Microcontroller</t>
  </si>
  <si>
    <t>Test Components with Microcontroller</t>
  </si>
  <si>
    <t>Troubleshoot and Reprogram Microcontroller</t>
  </si>
  <si>
    <t>Build Enclosure</t>
  </si>
  <si>
    <t>Test Enclosure</t>
  </si>
  <si>
    <t>Mount Entire System</t>
  </si>
  <si>
    <t>Test &amp; Troubleshoot Entire System</t>
  </si>
  <si>
    <t>Final Documentation</t>
  </si>
  <si>
    <t>Hours</t>
  </si>
  <si>
    <t>Total</t>
  </si>
  <si>
    <t>Cost of Materials</t>
  </si>
  <si>
    <t>Total Project Cost for Amortized Engineering Costs</t>
  </si>
  <si>
    <t>/hour</t>
  </si>
  <si>
    <t>20% Profit Margin for the Company Applied to Labor and Overhead Costs</t>
  </si>
  <si>
    <t>WebCamera</t>
  </si>
  <si>
    <t>Video Feed</t>
  </si>
  <si>
    <t>WalMart</t>
  </si>
  <si>
    <t>USB Powered HUB</t>
  </si>
  <si>
    <t>Needed to Ease the Power Load on Our Microcontroller</t>
  </si>
  <si>
    <t>Pan/Tilt Servo Module</t>
  </si>
  <si>
    <t>Web Controls</t>
  </si>
  <si>
    <t>1st module was defective</t>
  </si>
  <si>
    <t>1 For Each Person in Group</t>
  </si>
  <si>
    <t>My hours</t>
  </si>
  <si>
    <t>Ebay</t>
  </si>
  <si>
    <t>Came in a 10 Pack</t>
  </si>
  <si>
    <t>Lasers</t>
  </si>
  <si>
    <t>Food/Water Dispense Rate Research</t>
  </si>
  <si>
    <t>Total updated hours for both of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</si>
</sst>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vertical="center"/>
    </xf>
    <xf numFmtId="44" fontId="2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44" fontId="4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44" fontId="2" fillId="0" borderId="2" xfId="1" applyNumberFormat="1" applyFont="1" applyBorder="1" applyAlignment="1">
      <alignment vertic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4" fontId="2" fillId="0" borderId="0" xfId="1" applyNumberFormat="1" applyFont="1" applyBorder="1" applyAlignment="1">
      <alignment vertical="center"/>
    </xf>
  </cellXfs>
  <cellStyles count="2">
    <cellStyle name="Currency" xfId="1" builtinId="4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34" totalsRowShown="0" headerRowDxfId="9" dataDxfId="7" headerRowBorderDxfId="8">
  <autoFilter ref="A3:G34"/>
  <tableColumns count="7">
    <tableColumn id="1" name="Item" dataDxfId="6"/>
    <tableColumn id="2" name="Quantity" dataDxfId="5"/>
    <tableColumn id="3" name="Cost Per Item" dataDxfId="4"/>
    <tableColumn id="4" name="Cost" dataDxfId="3"/>
    <tableColumn id="5" name="Use" dataDxfId="2"/>
    <tableColumn id="6" name="Location Purchased" dataDxfId="1"/>
    <tableColumn id="7" name="Note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6" sqref="B6"/>
    </sheetView>
  </sheetViews>
  <sheetFormatPr defaultRowHeight="15" x14ac:dyDescent="0.25"/>
  <cols>
    <col min="1" max="1" width="27.140625" customWidth="1"/>
    <col min="2" max="2" width="12.7109375" bestFit="1" customWidth="1"/>
  </cols>
  <sheetData>
    <row r="1" spans="1:3" ht="15.75" x14ac:dyDescent="0.25">
      <c r="A1" s="15" t="s">
        <v>61</v>
      </c>
      <c r="B1" s="15"/>
      <c r="C1" s="15"/>
    </row>
    <row r="2" spans="1:3" ht="15.75" x14ac:dyDescent="0.25">
      <c r="A2" s="3" t="s">
        <v>62</v>
      </c>
      <c r="B2" s="6">
        <v>30</v>
      </c>
      <c r="C2" s="3" t="s">
        <v>92</v>
      </c>
    </row>
    <row r="3" spans="1:3" ht="15.75" x14ac:dyDescent="0.25">
      <c r="A3" s="3" t="s">
        <v>63</v>
      </c>
      <c r="B3" s="6">
        <v>45</v>
      </c>
      <c r="C3" s="3" t="s">
        <v>92</v>
      </c>
    </row>
    <row r="4" spans="1:3" ht="15.75" x14ac:dyDescent="0.25">
      <c r="A4" s="3" t="s">
        <v>64</v>
      </c>
      <c r="B4" s="6">
        <f>B2+B3</f>
        <v>75</v>
      </c>
      <c r="C4" s="3" t="s">
        <v>92</v>
      </c>
    </row>
    <row r="5" spans="1:3" ht="45" customHeight="1" x14ac:dyDescent="0.25">
      <c r="A5" s="10" t="s">
        <v>93</v>
      </c>
      <c r="B5" s="6">
        <f>B4/(1-0.2)</f>
        <v>93.75</v>
      </c>
      <c r="C5" s="3" t="s">
        <v>92</v>
      </c>
    </row>
    <row r="6" spans="1:3" ht="30.75" customHeight="1" x14ac:dyDescent="0.25">
      <c r="A6" s="10" t="s">
        <v>65</v>
      </c>
      <c r="B6" s="6">
        <f>('Task Hours'!B24)*('Cost Analysis'!B5)</f>
        <v>9984.375</v>
      </c>
      <c r="C6" s="3"/>
    </row>
    <row r="7" spans="1:3" ht="15.75" x14ac:dyDescent="0.25">
      <c r="A7" s="3" t="s">
        <v>90</v>
      </c>
      <c r="B7" s="6">
        <f>('Cost of Materials'!D34)</f>
        <v>440.45000000000005</v>
      </c>
      <c r="C7" s="3"/>
    </row>
    <row r="8" spans="1:3" ht="47.25" x14ac:dyDescent="0.25">
      <c r="A8" s="10" t="s">
        <v>91</v>
      </c>
      <c r="B8" s="6">
        <f>B6+B7</f>
        <v>10424.825000000001</v>
      </c>
      <c r="C8" s="3"/>
    </row>
    <row r="10" spans="1:3" ht="15.75" x14ac:dyDescent="0.25">
      <c r="A10" s="13" t="s">
        <v>89</v>
      </c>
      <c r="B10" s="14">
        <f>B8</f>
        <v>10424.825000000001</v>
      </c>
    </row>
  </sheetData>
  <mergeCells count="1">
    <mergeCell ref="A1:C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8"/>
  <sheetViews>
    <sheetView tabSelected="1" workbookViewId="0">
      <selection activeCell="D34" sqref="D34"/>
    </sheetView>
  </sheetViews>
  <sheetFormatPr defaultRowHeight="15" x14ac:dyDescent="0.25"/>
  <cols>
    <col min="1" max="1" width="34.42578125" customWidth="1"/>
    <col min="2" max="2" width="9.85546875" customWidth="1"/>
    <col min="3" max="3" width="14.7109375" customWidth="1"/>
    <col min="4" max="4" width="10.140625" customWidth="1"/>
    <col min="5" max="5" width="15.7109375" customWidth="1"/>
    <col min="6" max="6" width="31.28515625" customWidth="1"/>
    <col min="7" max="7" width="31.5703125" customWidth="1"/>
  </cols>
  <sheetData>
    <row r="1" spans="1:7" ht="15.75" x14ac:dyDescent="0.25">
      <c r="A1" s="15" t="s">
        <v>52</v>
      </c>
      <c r="B1" s="15"/>
      <c r="C1" s="15"/>
      <c r="D1" s="15"/>
      <c r="E1" s="15"/>
      <c r="F1" s="15"/>
      <c r="G1" s="15"/>
    </row>
    <row r="2" spans="1:7" ht="15.75" x14ac:dyDescent="0.25">
      <c r="A2" s="2"/>
      <c r="B2" s="3"/>
      <c r="C2" s="3"/>
      <c r="D2" s="3"/>
      <c r="E2" s="3"/>
      <c r="F2" s="3"/>
      <c r="G2" s="3"/>
    </row>
    <row r="3" spans="1:7" ht="15.75" x14ac:dyDescent="0.25">
      <c r="A3" s="8" t="s">
        <v>3</v>
      </c>
      <c r="B3" s="8" t="s">
        <v>4</v>
      </c>
      <c r="C3" s="8" t="s">
        <v>43</v>
      </c>
      <c r="D3" s="8" t="s">
        <v>5</v>
      </c>
      <c r="E3" s="8" t="s">
        <v>24</v>
      </c>
      <c r="F3" s="8" t="s">
        <v>18</v>
      </c>
      <c r="G3" s="8" t="s">
        <v>13</v>
      </c>
    </row>
    <row r="4" spans="1:7" ht="15.75" x14ac:dyDescent="0.25">
      <c r="A4" s="3" t="s">
        <v>0</v>
      </c>
      <c r="B4" s="4">
        <v>1</v>
      </c>
      <c r="C4" s="5">
        <v>1.86</v>
      </c>
      <c r="D4" s="5">
        <f>B4:B21*C4:C21</f>
        <v>1.86</v>
      </c>
      <c r="E4" s="3" t="s">
        <v>14</v>
      </c>
      <c r="F4" s="3" t="s">
        <v>20</v>
      </c>
      <c r="G4" s="3"/>
    </row>
    <row r="5" spans="1:7" ht="15.75" x14ac:dyDescent="0.25">
      <c r="A5" s="3" t="s">
        <v>1</v>
      </c>
      <c r="B5" s="4">
        <v>1</v>
      </c>
      <c r="C5" s="5">
        <v>1.44</v>
      </c>
      <c r="D5" s="5">
        <f>B5:B22*C5:C22</f>
        <v>1.44</v>
      </c>
      <c r="E5" s="3" t="s">
        <v>14</v>
      </c>
      <c r="F5" s="3" t="s">
        <v>20</v>
      </c>
      <c r="G5" s="3"/>
    </row>
    <row r="6" spans="1:7" ht="15.75" x14ac:dyDescent="0.25">
      <c r="A6" s="3" t="s">
        <v>2</v>
      </c>
      <c r="B6" s="4">
        <v>1</v>
      </c>
      <c r="C6" s="5">
        <v>0.97</v>
      </c>
      <c r="D6" s="5">
        <f>B6:B23*C6:C23</f>
        <v>0.97</v>
      </c>
      <c r="E6" s="3" t="s">
        <v>15</v>
      </c>
      <c r="F6" s="3" t="s">
        <v>21</v>
      </c>
      <c r="G6" s="3"/>
    </row>
    <row r="7" spans="1:7" ht="15.75" x14ac:dyDescent="0.25">
      <c r="A7" s="3" t="s">
        <v>10</v>
      </c>
      <c r="B7" s="4">
        <v>1</v>
      </c>
      <c r="C7" s="5">
        <v>1.99</v>
      </c>
      <c r="D7" s="5">
        <f>B7:B31*C7:C31</f>
        <v>1.99</v>
      </c>
      <c r="E7" s="3" t="s">
        <v>14</v>
      </c>
      <c r="F7" s="3" t="s">
        <v>22</v>
      </c>
      <c r="G7" s="3"/>
    </row>
    <row r="8" spans="1:7" ht="15.75" x14ac:dyDescent="0.25">
      <c r="A8" s="3" t="s">
        <v>6</v>
      </c>
      <c r="B8" s="4">
        <v>2</v>
      </c>
      <c r="C8" s="5">
        <v>9.99</v>
      </c>
      <c r="D8" s="5">
        <f>B8:B32*C8:C32</f>
        <v>19.98</v>
      </c>
      <c r="E8" s="3" t="s">
        <v>16</v>
      </c>
      <c r="F8" s="3" t="s">
        <v>22</v>
      </c>
      <c r="G8" s="3"/>
    </row>
    <row r="9" spans="1:7" ht="15.75" x14ac:dyDescent="0.25">
      <c r="A9" s="3" t="s">
        <v>7</v>
      </c>
      <c r="B9" s="4">
        <v>1</v>
      </c>
      <c r="C9" s="5">
        <v>2.79</v>
      </c>
      <c r="D9" s="5">
        <f>B9:B34*C9:C34</f>
        <v>2.79</v>
      </c>
      <c r="E9" s="3" t="s">
        <v>26</v>
      </c>
      <c r="F9" s="3" t="s">
        <v>19</v>
      </c>
      <c r="G9" s="3" t="s">
        <v>17</v>
      </c>
    </row>
    <row r="10" spans="1:7" ht="15.75" x14ac:dyDescent="0.25">
      <c r="A10" s="3" t="s">
        <v>8</v>
      </c>
      <c r="B10" s="4">
        <v>1</v>
      </c>
      <c r="C10" s="5">
        <v>3.69</v>
      </c>
      <c r="D10" s="5">
        <f>B10:B35*C10:C35</f>
        <v>3.69</v>
      </c>
      <c r="E10" s="3" t="s">
        <v>26</v>
      </c>
      <c r="F10" s="3" t="s">
        <v>19</v>
      </c>
      <c r="G10" s="3" t="s">
        <v>23</v>
      </c>
    </row>
    <row r="11" spans="1:7" ht="15.75" x14ac:dyDescent="0.25">
      <c r="A11" s="3" t="s">
        <v>9</v>
      </c>
      <c r="B11" s="4">
        <v>2</v>
      </c>
      <c r="C11" s="5">
        <v>16.989999999999998</v>
      </c>
      <c r="D11" s="5">
        <f>B11:B36*C11:C36</f>
        <v>33.979999999999997</v>
      </c>
      <c r="E11" s="3" t="s">
        <v>16</v>
      </c>
      <c r="F11" s="3" t="s">
        <v>22</v>
      </c>
      <c r="G11" s="3"/>
    </row>
    <row r="12" spans="1:7" ht="15.75" x14ac:dyDescent="0.25">
      <c r="A12" s="3" t="s">
        <v>11</v>
      </c>
      <c r="B12" s="4">
        <v>1</v>
      </c>
      <c r="C12" s="5">
        <v>3.43</v>
      </c>
      <c r="D12" s="5">
        <f>B12:B37*C12:C37</f>
        <v>3.43</v>
      </c>
      <c r="E12" s="3" t="s">
        <v>15</v>
      </c>
      <c r="F12" s="3" t="s">
        <v>25</v>
      </c>
      <c r="G12" s="3" t="s">
        <v>12</v>
      </c>
    </row>
    <row r="13" spans="1:7" ht="15.75" x14ac:dyDescent="0.25">
      <c r="A13" s="3" t="s">
        <v>27</v>
      </c>
      <c r="B13" s="4">
        <v>1</v>
      </c>
      <c r="C13" s="5">
        <v>3.99</v>
      </c>
      <c r="D13" s="5">
        <f>B13:B41*C13:C41</f>
        <v>3.99</v>
      </c>
      <c r="E13" s="3" t="s">
        <v>29</v>
      </c>
      <c r="F13" s="3" t="s">
        <v>19</v>
      </c>
      <c r="G13" s="3"/>
    </row>
    <row r="14" spans="1:7" ht="15.75" x14ac:dyDescent="0.25">
      <c r="A14" s="3" t="s">
        <v>28</v>
      </c>
      <c r="B14" s="4">
        <v>2</v>
      </c>
      <c r="C14" s="5">
        <v>2.99</v>
      </c>
      <c r="D14" s="5">
        <f>B14:B42*C14:C42</f>
        <v>5.98</v>
      </c>
      <c r="E14" s="3" t="s">
        <v>29</v>
      </c>
      <c r="F14" s="3" t="s">
        <v>19</v>
      </c>
      <c r="G14" s="3"/>
    </row>
    <row r="15" spans="1:7" ht="15.75" x14ac:dyDescent="0.25">
      <c r="A15" s="3" t="s">
        <v>31</v>
      </c>
      <c r="B15" s="4">
        <v>1</v>
      </c>
      <c r="C15" s="5">
        <v>8.2899999999999991</v>
      </c>
      <c r="D15" s="5">
        <f>B15:B46*C15:C46</f>
        <v>8.2899999999999991</v>
      </c>
      <c r="E15" s="3" t="s">
        <v>15</v>
      </c>
      <c r="F15" s="3" t="s">
        <v>30</v>
      </c>
      <c r="G15" s="3"/>
    </row>
    <row r="16" spans="1:7" ht="15.75" x14ac:dyDescent="0.25">
      <c r="A16" s="3" t="s">
        <v>32</v>
      </c>
      <c r="B16" s="4">
        <v>1</v>
      </c>
      <c r="C16" s="5">
        <v>14.98</v>
      </c>
      <c r="D16" s="5">
        <f>B16:B47*C16:C47</f>
        <v>14.98</v>
      </c>
      <c r="E16" s="3" t="s">
        <v>26</v>
      </c>
      <c r="F16" s="3" t="s">
        <v>30</v>
      </c>
      <c r="G16" s="3" t="s">
        <v>33</v>
      </c>
    </row>
    <row r="17" spans="1:17" ht="15.75" x14ac:dyDescent="0.25">
      <c r="A17" s="3" t="s">
        <v>34</v>
      </c>
      <c r="B17" s="4">
        <v>1</v>
      </c>
      <c r="C17" s="5">
        <v>6.55</v>
      </c>
      <c r="D17" s="5">
        <f>B17:B48*C17:C48</f>
        <v>6.55</v>
      </c>
      <c r="E17" s="3" t="s">
        <v>15</v>
      </c>
      <c r="F17" s="3" t="s">
        <v>30</v>
      </c>
      <c r="G17" s="3" t="s">
        <v>36</v>
      </c>
    </row>
    <row r="18" spans="1:17" ht="15.75" x14ac:dyDescent="0.25">
      <c r="A18" s="3" t="s">
        <v>35</v>
      </c>
      <c r="B18" s="4">
        <v>1</v>
      </c>
      <c r="C18" s="5">
        <v>7.66</v>
      </c>
      <c r="D18" s="5">
        <f>B18:B49*C18:C49</f>
        <v>7.66</v>
      </c>
      <c r="E18" s="3" t="s">
        <v>15</v>
      </c>
      <c r="F18" s="3" t="s">
        <v>30</v>
      </c>
      <c r="G18" s="3" t="s">
        <v>37</v>
      </c>
    </row>
    <row r="19" spans="1:17" ht="15.75" x14ac:dyDescent="0.25">
      <c r="A19" s="3" t="s">
        <v>38</v>
      </c>
      <c r="B19" s="4">
        <v>1</v>
      </c>
      <c r="C19" s="5">
        <v>10.49</v>
      </c>
      <c r="D19" s="5">
        <f>B19:B50*C19:C50</f>
        <v>10.49</v>
      </c>
      <c r="E19" s="3" t="s">
        <v>51</v>
      </c>
      <c r="F19" s="3" t="s">
        <v>30</v>
      </c>
      <c r="G19" s="3"/>
    </row>
    <row r="20" spans="1:17" ht="15.75" x14ac:dyDescent="0.25">
      <c r="A20" s="3" t="s">
        <v>55</v>
      </c>
      <c r="B20" s="4">
        <v>2</v>
      </c>
      <c r="C20" s="5">
        <v>39.99</v>
      </c>
      <c r="D20" s="5">
        <f>B20:B51*C20:C51</f>
        <v>79.98</v>
      </c>
      <c r="E20" s="3" t="s">
        <v>39</v>
      </c>
      <c r="F20" s="3" t="s">
        <v>21</v>
      </c>
      <c r="G20" s="3" t="s">
        <v>102</v>
      </c>
      <c r="L20" s="22"/>
      <c r="M20" s="23"/>
      <c r="N20" s="24"/>
      <c r="O20" s="24"/>
      <c r="P20" s="22"/>
      <c r="Q20" s="22"/>
    </row>
    <row r="21" spans="1:17" ht="15.75" x14ac:dyDescent="0.25">
      <c r="A21" s="3" t="s">
        <v>41</v>
      </c>
      <c r="B21" s="4">
        <v>1</v>
      </c>
      <c r="C21" s="5">
        <v>3</v>
      </c>
      <c r="D21" s="5">
        <f>B21:B52*C21:C52</f>
        <v>3</v>
      </c>
      <c r="E21" s="3" t="s">
        <v>14</v>
      </c>
      <c r="F21" s="3" t="s">
        <v>53</v>
      </c>
      <c r="G21" s="3" t="s">
        <v>42</v>
      </c>
    </row>
    <row r="22" spans="1:17" ht="15.75" x14ac:dyDescent="0.25">
      <c r="A22" s="3" t="s">
        <v>47</v>
      </c>
      <c r="B22" s="4">
        <v>1</v>
      </c>
      <c r="C22" s="5">
        <v>3</v>
      </c>
      <c r="D22" s="5">
        <f>B22:B53*C22:C53</f>
        <v>3</v>
      </c>
      <c r="E22" s="3" t="s">
        <v>29</v>
      </c>
      <c r="F22" s="3" t="s">
        <v>53</v>
      </c>
      <c r="G22" s="3" t="s">
        <v>42</v>
      </c>
    </row>
    <row r="23" spans="1:17" ht="15.75" x14ac:dyDescent="0.25">
      <c r="A23" s="3" t="s">
        <v>44</v>
      </c>
      <c r="B23" s="4">
        <v>1</v>
      </c>
      <c r="C23" s="5">
        <v>1</v>
      </c>
      <c r="D23" s="5">
        <f>B23:B54*C23:C54</f>
        <v>1</v>
      </c>
      <c r="E23" s="3" t="s">
        <v>29</v>
      </c>
      <c r="F23" s="3" t="s">
        <v>53</v>
      </c>
      <c r="G23" s="3" t="s">
        <v>42</v>
      </c>
    </row>
    <row r="24" spans="1:17" ht="15.75" x14ac:dyDescent="0.25">
      <c r="A24" s="3" t="s">
        <v>49</v>
      </c>
      <c r="B24" s="4">
        <v>1</v>
      </c>
      <c r="C24" s="5">
        <v>0.5</v>
      </c>
      <c r="D24" s="5">
        <f>B24:B55*C24:C55</f>
        <v>0.5</v>
      </c>
      <c r="E24" s="3" t="s">
        <v>29</v>
      </c>
      <c r="F24" s="3" t="s">
        <v>53</v>
      </c>
      <c r="G24" s="3" t="s">
        <v>42</v>
      </c>
    </row>
    <row r="25" spans="1:17" ht="15.75" x14ac:dyDescent="0.25">
      <c r="A25" s="3" t="s">
        <v>48</v>
      </c>
      <c r="B25" s="4">
        <v>1</v>
      </c>
      <c r="C25" s="5">
        <v>1.5</v>
      </c>
      <c r="D25" s="5">
        <f>B25:B55*C25:C55</f>
        <v>1.5</v>
      </c>
      <c r="E25" s="3" t="s">
        <v>29</v>
      </c>
      <c r="F25" s="3" t="s">
        <v>53</v>
      </c>
      <c r="G25" s="3" t="s">
        <v>42</v>
      </c>
    </row>
    <row r="26" spans="1:17" ht="15.75" x14ac:dyDescent="0.25">
      <c r="A26" s="3" t="s">
        <v>99</v>
      </c>
      <c r="B26" s="4">
        <v>2</v>
      </c>
      <c r="C26" s="5">
        <v>19.989999999999998</v>
      </c>
      <c r="D26" s="5">
        <v>39.979999999999997</v>
      </c>
      <c r="E26" s="3" t="s">
        <v>100</v>
      </c>
      <c r="F26" s="3" t="s">
        <v>30</v>
      </c>
      <c r="G26" s="3" t="s">
        <v>101</v>
      </c>
    </row>
    <row r="27" spans="1:17" ht="50.25" customHeight="1" x14ac:dyDescent="0.25">
      <c r="A27" s="3" t="s">
        <v>106</v>
      </c>
      <c r="B27" s="4">
        <v>10</v>
      </c>
      <c r="C27" s="5">
        <v>1</v>
      </c>
      <c r="D27" s="5">
        <v>10</v>
      </c>
      <c r="E27" s="3" t="s">
        <v>100</v>
      </c>
      <c r="F27" s="3" t="s">
        <v>104</v>
      </c>
      <c r="G27" s="3" t="s">
        <v>105</v>
      </c>
    </row>
    <row r="28" spans="1:17" ht="31.5" customHeight="1" x14ac:dyDescent="0.25">
      <c r="A28" s="16" t="s">
        <v>94</v>
      </c>
      <c r="B28" s="17">
        <v>1</v>
      </c>
      <c r="C28" s="18">
        <v>49.99</v>
      </c>
      <c r="D28" s="18">
        <v>49.99</v>
      </c>
      <c r="E28" s="16" t="s">
        <v>95</v>
      </c>
      <c r="F28" s="16" t="s">
        <v>96</v>
      </c>
      <c r="G28" s="3"/>
    </row>
    <row r="29" spans="1:17" ht="31.5" x14ac:dyDescent="0.25">
      <c r="A29" s="3" t="s">
        <v>97</v>
      </c>
      <c r="B29" s="4">
        <v>1</v>
      </c>
      <c r="C29" s="5">
        <v>19.989999999999998</v>
      </c>
      <c r="D29" s="5">
        <v>19.989999999999998</v>
      </c>
      <c r="E29" s="3" t="s">
        <v>39</v>
      </c>
      <c r="F29" s="3" t="s">
        <v>30</v>
      </c>
      <c r="G29" s="10" t="s">
        <v>98</v>
      </c>
    </row>
    <row r="30" spans="1:17" ht="15.75" x14ac:dyDescent="0.25">
      <c r="A30" s="3" t="s">
        <v>45</v>
      </c>
      <c r="B30" s="4">
        <v>1</v>
      </c>
      <c r="C30" s="5">
        <v>30</v>
      </c>
      <c r="D30" s="5">
        <f>B30:B56*C30:C56</f>
        <v>30</v>
      </c>
      <c r="E30" s="3" t="s">
        <v>14</v>
      </c>
      <c r="F30" s="3" t="s">
        <v>59</v>
      </c>
      <c r="G30" s="3" t="s">
        <v>46</v>
      </c>
    </row>
    <row r="31" spans="1:17" ht="63" x14ac:dyDescent="0.25">
      <c r="A31" s="3" t="s">
        <v>40</v>
      </c>
      <c r="B31" s="4">
        <v>3</v>
      </c>
      <c r="C31" s="5">
        <v>14.48</v>
      </c>
      <c r="D31" s="5">
        <f>B31:B57*C31:C57</f>
        <v>43.44</v>
      </c>
      <c r="E31" s="3" t="s">
        <v>29</v>
      </c>
      <c r="F31" s="3" t="s">
        <v>58</v>
      </c>
      <c r="G31" s="10" t="s">
        <v>54</v>
      </c>
    </row>
    <row r="32" spans="1:17" ht="31.5" x14ac:dyDescent="0.25">
      <c r="A32" s="3" t="s">
        <v>56</v>
      </c>
      <c r="B32" s="4">
        <v>1</v>
      </c>
      <c r="C32" s="5">
        <v>30</v>
      </c>
      <c r="D32" s="5">
        <f>B32:B58*C32:C58</f>
        <v>30</v>
      </c>
      <c r="E32" s="3" t="s">
        <v>57</v>
      </c>
      <c r="F32" s="3"/>
      <c r="G32" s="10" t="s">
        <v>60</v>
      </c>
    </row>
    <row r="33" spans="1:7" ht="50.25" customHeight="1" x14ac:dyDescent="0.25">
      <c r="A33" s="3"/>
      <c r="B33" s="4"/>
      <c r="C33" s="3"/>
      <c r="D33" s="3"/>
      <c r="E33" s="3"/>
      <c r="F33" s="3"/>
      <c r="G33" s="3"/>
    </row>
    <row r="34" spans="1:7" ht="15.75" x14ac:dyDescent="0.25">
      <c r="A34" s="1" t="s">
        <v>50</v>
      </c>
      <c r="B34" s="3"/>
      <c r="C34" s="6"/>
      <c r="D34" s="6">
        <f>SUM(D4:D32)</f>
        <v>440.45000000000005</v>
      </c>
      <c r="E34" s="3"/>
      <c r="F34" s="3"/>
      <c r="G34" s="3"/>
    </row>
    <row r="35" spans="1:7" x14ac:dyDescent="0.25">
      <c r="A35" s="7"/>
      <c r="B35" s="7"/>
      <c r="C35" s="7"/>
      <c r="D35" s="7"/>
      <c r="E35" s="7"/>
      <c r="F35" s="7"/>
      <c r="G35" s="7"/>
    </row>
    <row r="36" spans="1:7" x14ac:dyDescent="0.25">
      <c r="A36" s="7"/>
      <c r="B36" s="7"/>
      <c r="C36" s="7"/>
      <c r="D36" s="7"/>
      <c r="E36" s="7"/>
      <c r="F36" s="7"/>
      <c r="G36" s="7"/>
    </row>
    <row r="37" spans="1:7" x14ac:dyDescent="0.25">
      <c r="A37" s="7"/>
      <c r="B37" s="7"/>
      <c r="C37" s="7"/>
      <c r="D37" s="7"/>
      <c r="E37" s="7"/>
      <c r="F37" s="7"/>
      <c r="G37" s="7"/>
    </row>
    <row r="38" spans="1:7" x14ac:dyDescent="0.25">
      <c r="A38" s="7"/>
      <c r="B38" s="7"/>
      <c r="C38" s="7"/>
      <c r="D38" s="7"/>
      <c r="E38" s="7"/>
      <c r="F38" s="7"/>
      <c r="G38" s="7"/>
    </row>
  </sheetData>
  <mergeCells count="1">
    <mergeCell ref="A1:G1"/>
  </mergeCells>
  <pageMargins left="0.7" right="0.7" top="0.75" bottom="0.75" header="0.3" footer="0.3"/>
  <pageSetup scale="82" fitToHeight="0" orientation="landscape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K15" sqref="K15"/>
    </sheetView>
  </sheetViews>
  <sheetFormatPr defaultRowHeight="15" x14ac:dyDescent="0.25"/>
  <cols>
    <col min="1" max="1" width="41" customWidth="1"/>
  </cols>
  <sheetData>
    <row r="1" spans="1:7" ht="15.75" x14ac:dyDescent="0.25">
      <c r="A1" s="15" t="s">
        <v>66</v>
      </c>
      <c r="B1" s="15"/>
      <c r="C1" s="9"/>
    </row>
    <row r="2" spans="1:7" ht="15.75" x14ac:dyDescent="0.25">
      <c r="A2" s="9" t="s">
        <v>69</v>
      </c>
      <c r="B2" s="9" t="s">
        <v>88</v>
      </c>
      <c r="C2" s="3"/>
    </row>
    <row r="3" spans="1:7" ht="15.75" x14ac:dyDescent="0.25">
      <c r="A3" s="3" t="s">
        <v>67</v>
      </c>
      <c r="B3" s="3">
        <v>3</v>
      </c>
      <c r="C3" s="3">
        <v>3</v>
      </c>
      <c r="G3" s="19">
        <v>6</v>
      </c>
    </row>
    <row r="4" spans="1:7" ht="15.75" x14ac:dyDescent="0.25">
      <c r="A4" s="3" t="s">
        <v>68</v>
      </c>
      <c r="B4" s="3">
        <v>1.5</v>
      </c>
      <c r="C4" s="3">
        <v>10</v>
      </c>
      <c r="G4" s="19">
        <v>11.5</v>
      </c>
    </row>
    <row r="5" spans="1:7" ht="15.75" x14ac:dyDescent="0.25">
      <c r="A5" s="3" t="s">
        <v>70</v>
      </c>
      <c r="B5" s="3">
        <v>2.5</v>
      </c>
      <c r="C5" s="3">
        <v>1</v>
      </c>
      <c r="G5" s="19">
        <v>3.5</v>
      </c>
    </row>
    <row r="6" spans="1:7" ht="15.75" x14ac:dyDescent="0.25">
      <c r="A6" s="3" t="s">
        <v>71</v>
      </c>
      <c r="B6" s="3">
        <v>2.5</v>
      </c>
      <c r="C6" s="3">
        <v>5</v>
      </c>
      <c r="G6" s="19">
        <v>7.5</v>
      </c>
    </row>
    <row r="7" spans="1:7" ht="15.75" x14ac:dyDescent="0.25">
      <c r="A7" s="3" t="s">
        <v>107</v>
      </c>
      <c r="C7" s="3">
        <v>10</v>
      </c>
      <c r="G7" s="19">
        <v>10</v>
      </c>
    </row>
    <row r="8" spans="1:7" ht="15.75" x14ac:dyDescent="0.25">
      <c r="A8" s="3" t="s">
        <v>72</v>
      </c>
      <c r="B8" s="3">
        <v>6</v>
      </c>
      <c r="C8" s="3">
        <v>6</v>
      </c>
      <c r="G8" s="19">
        <v>12</v>
      </c>
    </row>
    <row r="9" spans="1:7" ht="15.75" x14ac:dyDescent="0.25">
      <c r="A9" s="3" t="s">
        <v>73</v>
      </c>
      <c r="B9" s="3">
        <v>1</v>
      </c>
      <c r="C9" s="3">
        <v>20</v>
      </c>
      <c r="G9" s="19">
        <v>21</v>
      </c>
    </row>
    <row r="10" spans="1:7" ht="15.75" x14ac:dyDescent="0.25">
      <c r="A10" s="3" t="s">
        <v>74</v>
      </c>
      <c r="B10" s="3">
        <v>2</v>
      </c>
      <c r="C10" s="3">
        <v>1</v>
      </c>
      <c r="G10" s="19">
        <v>3</v>
      </c>
    </row>
    <row r="11" spans="1:7" ht="15.75" x14ac:dyDescent="0.25">
      <c r="A11" s="3" t="s">
        <v>75</v>
      </c>
      <c r="B11" s="3">
        <v>5</v>
      </c>
      <c r="C11" s="3">
        <v>1</v>
      </c>
      <c r="G11" s="19">
        <v>6</v>
      </c>
    </row>
    <row r="12" spans="1:7" ht="15.75" x14ac:dyDescent="0.25">
      <c r="A12" s="3" t="s">
        <v>76</v>
      </c>
      <c r="B12" s="3">
        <v>3</v>
      </c>
      <c r="C12" s="3">
        <v>2</v>
      </c>
      <c r="G12" s="19">
        <v>5</v>
      </c>
    </row>
    <row r="13" spans="1:7" ht="15.75" x14ac:dyDescent="0.25">
      <c r="A13" s="3" t="s">
        <v>77</v>
      </c>
      <c r="B13" s="3">
        <v>20</v>
      </c>
      <c r="C13" s="3">
        <v>100</v>
      </c>
      <c r="G13" s="19">
        <v>120</v>
      </c>
    </row>
    <row r="14" spans="1:7" ht="15.75" x14ac:dyDescent="0.25">
      <c r="A14" s="3" t="s">
        <v>78</v>
      </c>
      <c r="B14" s="3">
        <v>2</v>
      </c>
      <c r="C14" s="3">
        <v>6</v>
      </c>
      <c r="G14" s="19">
        <v>8</v>
      </c>
    </row>
    <row r="15" spans="1:7" ht="15.75" x14ac:dyDescent="0.25">
      <c r="A15" s="3" t="s">
        <v>79</v>
      </c>
      <c r="B15" s="3"/>
      <c r="C15" s="3">
        <v>15</v>
      </c>
      <c r="G15" s="19">
        <v>15</v>
      </c>
    </row>
    <row r="16" spans="1:7" ht="15.75" x14ac:dyDescent="0.25">
      <c r="A16" s="3" t="s">
        <v>80</v>
      </c>
      <c r="B16" s="3">
        <v>3</v>
      </c>
      <c r="C16" s="3">
        <v>2</v>
      </c>
      <c r="G16" s="19">
        <v>5</v>
      </c>
    </row>
    <row r="17" spans="1:10" ht="15.75" x14ac:dyDescent="0.25">
      <c r="A17" s="3" t="s">
        <v>81</v>
      </c>
      <c r="B17" s="3">
        <v>6</v>
      </c>
      <c r="C17" s="3">
        <v>15</v>
      </c>
      <c r="G17" s="19">
        <v>21</v>
      </c>
    </row>
    <row r="18" spans="1:10" ht="15.75" x14ac:dyDescent="0.25">
      <c r="A18" s="3" t="s">
        <v>82</v>
      </c>
      <c r="B18" s="3">
        <v>10</v>
      </c>
      <c r="C18" s="3">
        <v>33</v>
      </c>
      <c r="G18" s="19">
        <v>43</v>
      </c>
    </row>
    <row r="19" spans="1:10" ht="15.75" x14ac:dyDescent="0.25">
      <c r="A19" s="3" t="s">
        <v>83</v>
      </c>
      <c r="B19" s="3">
        <v>12</v>
      </c>
      <c r="C19" s="3"/>
      <c r="G19" s="19">
        <v>12</v>
      </c>
    </row>
    <row r="20" spans="1:10" ht="15.75" x14ac:dyDescent="0.25">
      <c r="A20" s="3" t="s">
        <v>84</v>
      </c>
      <c r="B20" s="3">
        <v>4</v>
      </c>
      <c r="C20" s="3"/>
      <c r="G20" s="19">
        <v>4</v>
      </c>
    </row>
    <row r="21" spans="1:10" ht="15.75" x14ac:dyDescent="0.25">
      <c r="A21" s="3" t="s">
        <v>85</v>
      </c>
      <c r="B21" s="3">
        <v>5</v>
      </c>
      <c r="C21" s="3">
        <v>3</v>
      </c>
      <c r="G21" s="19">
        <v>8</v>
      </c>
    </row>
    <row r="22" spans="1:10" ht="15.75" x14ac:dyDescent="0.25">
      <c r="A22" s="3" t="s">
        <v>86</v>
      </c>
      <c r="B22" s="3">
        <v>8</v>
      </c>
      <c r="C22" s="3">
        <v>8</v>
      </c>
      <c r="G22" s="19">
        <v>16</v>
      </c>
    </row>
    <row r="23" spans="1:10" ht="15.75" x14ac:dyDescent="0.25">
      <c r="A23" s="3" t="s">
        <v>87</v>
      </c>
      <c r="B23" s="3">
        <v>10</v>
      </c>
      <c r="C23" s="3">
        <v>4</v>
      </c>
      <c r="F23" s="12"/>
      <c r="G23" s="19">
        <v>14</v>
      </c>
    </row>
    <row r="24" spans="1:10" ht="15.75" x14ac:dyDescent="0.25">
      <c r="A24" s="2" t="s">
        <v>89</v>
      </c>
      <c r="B24" s="12">
        <f>SUM(B3:B23)</f>
        <v>106.5</v>
      </c>
      <c r="C24" s="11">
        <f>SUM(C3:C23)</f>
        <v>245</v>
      </c>
      <c r="G24" s="20">
        <v>351.5</v>
      </c>
    </row>
    <row r="25" spans="1:10" x14ac:dyDescent="0.25">
      <c r="C25" t="s">
        <v>103</v>
      </c>
      <c r="G25" s="21" t="s">
        <v>108</v>
      </c>
      <c r="H25" s="21"/>
      <c r="I25" s="21"/>
      <c r="J25" s="21"/>
    </row>
    <row r="26" spans="1:10" x14ac:dyDescent="0.25">
      <c r="G26" s="21"/>
      <c r="H26" s="21"/>
      <c r="I26" s="21"/>
      <c r="J26" s="21"/>
    </row>
  </sheetData>
  <mergeCells count="2">
    <mergeCell ref="A1:B1"/>
    <mergeCell ref="G25:J26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Analysis</vt:lpstr>
      <vt:lpstr>Cost of Materials</vt:lpstr>
      <vt:lpstr>Task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FURY BENIS</cp:lastModifiedBy>
  <cp:lastPrinted>2017-04-09T12:22:11Z</cp:lastPrinted>
  <dcterms:created xsi:type="dcterms:W3CDTF">2017-04-02T22:19:52Z</dcterms:created>
  <dcterms:modified xsi:type="dcterms:W3CDTF">2017-04-10T23:04:02Z</dcterms:modified>
</cp:coreProperties>
</file>