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drp/"/>
    </mc:Choice>
  </mc:AlternateContent>
  <bookViews>
    <workbookView xWindow="640" yWindow="1180" windowWidth="28160" windowHeight="16740" tabRatio="500"/>
  </bookViews>
  <sheets>
    <sheet name="tmp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9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2" i="1"/>
  <c r="I18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2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</calcChain>
</file>

<file path=xl/sharedStrings.xml><?xml version="1.0" encoding="utf-8"?>
<sst xmlns="http://schemas.openxmlformats.org/spreadsheetml/2006/main" count="11" uniqueCount="11">
  <si>
    <t>x</t>
  </si>
  <si>
    <t>x stdev</t>
  </si>
  <si>
    <t>y</t>
  </si>
  <si>
    <t>y stdev</t>
  </si>
  <si>
    <t>y calc (least squares)</t>
  </si>
  <si>
    <t>χ2 Component</t>
  </si>
  <si>
    <t xml:space="preserve">MSWD = </t>
  </si>
  <si>
    <t>weight</t>
  </si>
  <si>
    <t>Weighted χ2 Component</t>
  </si>
  <si>
    <t xml:space="preserve">total χ2 = </t>
  </si>
  <si>
    <t>weight^2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</si>
</sst>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scheme val="minor"/>
    </font>
    <font>
      <b/>
      <sz val="16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1" fontId="0" fillId="0" borderId="0" xfId="0" applyNumberFormat="1"/>
    <xf numFmtId="0" fontId="2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/>
    <xf numFmtId="2" fontId="0" fillId="0" borderId="0" xfId="0" applyNumberForma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tmp!$C$1</c:f>
              <c:strCache>
                <c:ptCount val="1"/>
                <c:pt idx="0">
                  <c:v>y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00914147509199541"/>
                  <c:y val="-0.8148062057311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tmp!$A$2:$A$17</c:f>
              <c:numCache>
                <c:formatCode>0.00E+00</c:formatCode>
                <c:ptCount val="16"/>
                <c:pt idx="0">
                  <c:v>0.0027023</c:v>
                </c:pt>
                <c:pt idx="1">
                  <c:v>0.0035143</c:v>
                </c:pt>
                <c:pt idx="2">
                  <c:v>0.011232</c:v>
                </c:pt>
                <c:pt idx="3">
                  <c:v>0.017668</c:v>
                </c:pt>
                <c:pt idx="4">
                  <c:v>0.023694</c:v>
                </c:pt>
                <c:pt idx="5">
                  <c:v>0.018766</c:v>
                </c:pt>
                <c:pt idx="6">
                  <c:v>0.021217</c:v>
                </c:pt>
                <c:pt idx="7">
                  <c:v>0.025336</c:v>
                </c:pt>
                <c:pt idx="8">
                  <c:v>0.018063</c:v>
                </c:pt>
                <c:pt idx="9">
                  <c:v>0.019546</c:v>
                </c:pt>
                <c:pt idx="10">
                  <c:v>0.017832</c:v>
                </c:pt>
                <c:pt idx="11">
                  <c:v>0.012708</c:v>
                </c:pt>
                <c:pt idx="12">
                  <c:v>0.012232</c:v>
                </c:pt>
                <c:pt idx="13">
                  <c:v>0.011136</c:v>
                </c:pt>
                <c:pt idx="14">
                  <c:v>0.011843</c:v>
                </c:pt>
                <c:pt idx="15">
                  <c:v>0.013436</c:v>
                </c:pt>
              </c:numCache>
            </c:numRef>
          </c:xVal>
          <c:yVal>
            <c:numRef>
              <c:f>tmp!$C$2:$C$17</c:f>
              <c:numCache>
                <c:formatCode>0.00E+00</c:formatCode>
                <c:ptCount val="16"/>
                <c:pt idx="0">
                  <c:v>0.00308</c:v>
                </c:pt>
                <c:pt idx="1">
                  <c:v>0.0030226</c:v>
                </c:pt>
                <c:pt idx="2">
                  <c:v>0.0018457</c:v>
                </c:pt>
                <c:pt idx="3">
                  <c:v>0.0010541</c:v>
                </c:pt>
                <c:pt idx="4">
                  <c:v>0.00013909</c:v>
                </c:pt>
                <c:pt idx="5">
                  <c:v>0.00088394</c:v>
                </c:pt>
                <c:pt idx="6">
                  <c:v>0.00057748</c:v>
                </c:pt>
                <c:pt idx="7">
                  <c:v>2.4434E-6</c:v>
                </c:pt>
                <c:pt idx="8">
                  <c:v>0.00098585</c:v>
                </c:pt>
                <c:pt idx="9">
                  <c:v>0.00080004</c:v>
                </c:pt>
                <c:pt idx="10">
                  <c:v>0.0010204</c:v>
                </c:pt>
                <c:pt idx="11">
                  <c:v>0.0017162</c:v>
                </c:pt>
                <c:pt idx="12">
                  <c:v>0.0018275</c:v>
                </c:pt>
                <c:pt idx="13">
                  <c:v>0.001953</c:v>
                </c:pt>
                <c:pt idx="14">
                  <c:v>0.001855</c:v>
                </c:pt>
                <c:pt idx="15">
                  <c:v>0.001608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9280464"/>
        <c:axId val="-2079252032"/>
      </c:scatterChart>
      <c:valAx>
        <c:axId val="-2079280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252032"/>
        <c:crosses val="autoZero"/>
        <c:crossBetween val="midCat"/>
      </c:valAx>
      <c:valAx>
        <c:axId val="-207925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280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20</xdr:row>
      <xdr:rowOff>25400</xdr:rowOff>
    </xdr:from>
    <xdr:to>
      <xdr:col>13</xdr:col>
      <xdr:colOff>203200</xdr:colOff>
      <xdr:row>47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tabSelected="1" workbookViewId="0">
      <selection activeCell="I19" sqref="I19"/>
    </sheetView>
  </sheetViews>
  <sheetFormatPr baseColWidth="10" defaultRowHeight="16" x14ac:dyDescent="0.2"/>
  <cols>
    <col min="5" max="5" width="17.83203125" bestFit="1" customWidth="1"/>
    <col min="6" max="6" width="15" bestFit="1" customWidth="1"/>
    <col min="9" max="9" width="25.1640625" bestFit="1" customWidth="1"/>
  </cols>
  <sheetData>
    <row r="1" spans="1:9" s="4" customFormat="1" ht="2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2" t="s">
        <v>5</v>
      </c>
      <c r="G1" s="4" t="s">
        <v>7</v>
      </c>
      <c r="H1" s="6" t="s">
        <v>10</v>
      </c>
      <c r="I1" s="2" t="s">
        <v>8</v>
      </c>
    </row>
    <row r="2" spans="1:9" x14ac:dyDescent="0.2">
      <c r="A2" s="1">
        <v>2.7022999999999999E-3</v>
      </c>
      <c r="B2" s="1">
        <v>2.7101999999999999E-5</v>
      </c>
      <c r="C2" s="1">
        <v>3.0799999999999998E-3</v>
      </c>
      <c r="D2" s="1">
        <v>2.7399999999999999E-5</v>
      </c>
      <c r="E2" s="1">
        <f>-0.1379*A2+0.0035</f>
        <v>3.1273528300000001E-3</v>
      </c>
      <c r="F2" s="1">
        <f>((C2-E2)/D2)^2</f>
        <v>2.9866941619278085</v>
      </c>
      <c r="G2" s="1">
        <v>1</v>
      </c>
      <c r="H2" s="1">
        <f>G2^2</f>
        <v>1</v>
      </c>
      <c r="I2" s="1">
        <f>F2*G2</f>
        <v>2.9866941619278085</v>
      </c>
    </row>
    <row r="3" spans="1:9" x14ac:dyDescent="0.2">
      <c r="A3" s="1">
        <v>3.5143000000000001E-3</v>
      </c>
      <c r="B3" s="1">
        <v>4.6900000000000002E-5</v>
      </c>
      <c r="C3" s="1">
        <v>3.0225999999999999E-3</v>
      </c>
      <c r="D3" s="1">
        <v>4.6799999999999999E-5</v>
      </c>
      <c r="E3" s="1">
        <f t="shared" ref="E3:E17" si="0">-0.1379*A3+0.0035</f>
        <v>3.0153780299999999E-3</v>
      </c>
      <c r="F3" s="1">
        <f t="shared" ref="F3:F17" si="1">((C3-E3)/D3)^2</f>
        <v>2.3813303875785244E-2</v>
      </c>
      <c r="G3" s="1">
        <v>1</v>
      </c>
      <c r="H3" s="1">
        <f t="shared" ref="H3:H17" si="2">G3^2</f>
        <v>1</v>
      </c>
      <c r="I3" s="1">
        <f t="shared" ref="I3:I17" si="3">F3*G3</f>
        <v>2.3813303875785244E-2</v>
      </c>
    </row>
    <row r="4" spans="1:9" x14ac:dyDescent="0.2">
      <c r="A4" s="1">
        <v>1.1232000000000001E-2</v>
      </c>
      <c r="B4" s="1">
        <v>5.7000000000000003E-5</v>
      </c>
      <c r="C4" s="1">
        <v>1.8457E-3</v>
      </c>
      <c r="D4" s="1">
        <v>2.0599999999999999E-5</v>
      </c>
      <c r="E4" s="1">
        <f t="shared" si="0"/>
        <v>1.9511072E-3</v>
      </c>
      <c r="F4" s="1">
        <f t="shared" si="1"/>
        <v>26.182198632858857</v>
      </c>
      <c r="G4" s="1">
        <v>1</v>
      </c>
      <c r="H4" s="1">
        <f t="shared" si="2"/>
        <v>1</v>
      </c>
      <c r="I4" s="1">
        <f t="shared" si="3"/>
        <v>26.182198632858857</v>
      </c>
    </row>
    <row r="5" spans="1:9" x14ac:dyDescent="0.2">
      <c r="A5" s="1">
        <v>1.7668E-2</v>
      </c>
      <c r="B5" s="1">
        <v>7.0400000000000004E-5</v>
      </c>
      <c r="C5" s="1">
        <v>1.0541000000000001E-3</v>
      </c>
      <c r="D5" s="1">
        <v>1.2999999999999999E-5</v>
      </c>
      <c r="E5" s="1">
        <f t="shared" si="0"/>
        <v>1.0635828000000003E-3</v>
      </c>
      <c r="F5" s="1">
        <f t="shared" si="1"/>
        <v>0.53209169136096535</v>
      </c>
      <c r="G5" s="1">
        <v>1</v>
      </c>
      <c r="H5" s="1">
        <f t="shared" si="2"/>
        <v>1</v>
      </c>
      <c r="I5" s="1">
        <f t="shared" si="3"/>
        <v>0.53209169136096535</v>
      </c>
    </row>
    <row r="6" spans="1:9" x14ac:dyDescent="0.2">
      <c r="A6" s="1">
        <v>2.3694E-2</v>
      </c>
      <c r="B6" s="1">
        <v>2.8400000000000002E-4</v>
      </c>
      <c r="C6" s="1">
        <v>1.3909E-4</v>
      </c>
      <c r="D6" s="1">
        <v>1.3899999999999999E-4</v>
      </c>
      <c r="E6" s="1">
        <f t="shared" si="0"/>
        <v>2.3259740000000032E-4</v>
      </c>
      <c r="F6" s="1">
        <f t="shared" si="1"/>
        <v>0.45254561641530255</v>
      </c>
      <c r="G6" s="1">
        <v>1</v>
      </c>
      <c r="H6" s="1">
        <f t="shared" si="2"/>
        <v>1</v>
      </c>
      <c r="I6" s="1">
        <f t="shared" si="3"/>
        <v>0.45254561641530255</v>
      </c>
    </row>
    <row r="7" spans="1:9" x14ac:dyDescent="0.2">
      <c r="A7" s="1">
        <v>1.8766000000000001E-2</v>
      </c>
      <c r="B7" s="1">
        <v>5.8708000000000001E-5</v>
      </c>
      <c r="C7" s="1">
        <v>8.8394000000000005E-4</v>
      </c>
      <c r="D7" s="1">
        <v>1.7017E-5</v>
      </c>
      <c r="E7" s="1">
        <f t="shared" si="0"/>
        <v>9.1216859999999986E-4</v>
      </c>
      <c r="F7" s="1">
        <f t="shared" si="1"/>
        <v>2.7517734865820325</v>
      </c>
      <c r="G7" s="1">
        <v>1</v>
      </c>
      <c r="H7" s="1">
        <f t="shared" si="2"/>
        <v>1</v>
      </c>
      <c r="I7" s="1">
        <f t="shared" si="3"/>
        <v>2.7517734865820325</v>
      </c>
    </row>
    <row r="8" spans="1:9" x14ac:dyDescent="0.2">
      <c r="A8" s="1">
        <v>2.1217E-2</v>
      </c>
      <c r="B8" s="1">
        <v>6.8546000000000004E-5</v>
      </c>
      <c r="C8" s="1">
        <v>5.7748000000000001E-4</v>
      </c>
      <c r="D8" s="1">
        <v>1.4817999999999999E-5</v>
      </c>
      <c r="E8" s="1">
        <f t="shared" si="0"/>
        <v>5.7417570000000036E-4</v>
      </c>
      <c r="F8" s="1">
        <f t="shared" si="1"/>
        <v>4.9725568826891955E-2</v>
      </c>
      <c r="G8" s="1">
        <v>1</v>
      </c>
      <c r="H8" s="1">
        <f t="shared" si="2"/>
        <v>1</v>
      </c>
      <c r="I8" s="1">
        <f t="shared" si="3"/>
        <v>4.9725568826891955E-2</v>
      </c>
    </row>
    <row r="9" spans="1:9" x14ac:dyDescent="0.2">
      <c r="A9" s="1">
        <v>2.5336000000000001E-2</v>
      </c>
      <c r="B9" s="1">
        <v>1.2868999999999999E-4</v>
      </c>
      <c r="C9" s="1">
        <v>2.4434000000000002E-6</v>
      </c>
      <c r="D9" s="1">
        <v>2.5361999999999999E-5</v>
      </c>
      <c r="E9" s="1">
        <f t="shared" si="0"/>
        <v>6.1656000000000211E-6</v>
      </c>
      <c r="F9" s="1">
        <f t="shared" si="1"/>
        <v>2.1539341064515157E-2</v>
      </c>
      <c r="G9" s="1">
        <v>1</v>
      </c>
      <c r="H9" s="1">
        <f t="shared" si="2"/>
        <v>1</v>
      </c>
      <c r="I9" s="1">
        <f t="shared" si="3"/>
        <v>2.1539341064515157E-2</v>
      </c>
    </row>
    <row r="10" spans="1:9" x14ac:dyDescent="0.2">
      <c r="A10" s="1">
        <v>1.8062999999999999E-2</v>
      </c>
      <c r="B10" s="1">
        <v>4.8321E-5</v>
      </c>
      <c r="C10" s="1">
        <v>9.8584999999999992E-4</v>
      </c>
      <c r="D10" s="1">
        <v>1.5664000000000001E-5</v>
      </c>
      <c r="E10" s="1">
        <f t="shared" si="0"/>
        <v>1.0091123000000005E-3</v>
      </c>
      <c r="F10" s="1">
        <f t="shared" si="1"/>
        <v>2.2054639109649559</v>
      </c>
      <c r="G10" s="1">
        <v>1</v>
      </c>
      <c r="H10" s="1">
        <f t="shared" si="2"/>
        <v>1</v>
      </c>
      <c r="I10" s="1">
        <f t="shared" si="3"/>
        <v>2.2054639109649559</v>
      </c>
    </row>
    <row r="11" spans="1:9" x14ac:dyDescent="0.2">
      <c r="A11" s="1">
        <v>1.9546000000000001E-2</v>
      </c>
      <c r="B11" s="1">
        <v>5.5549E-5</v>
      </c>
      <c r="C11" s="1">
        <v>8.0004000000000002E-4</v>
      </c>
      <c r="D11" s="1">
        <v>1.5398000000000001E-5</v>
      </c>
      <c r="E11" s="1">
        <f t="shared" si="0"/>
        <v>8.0460660000000002E-4</v>
      </c>
      <c r="F11" s="1">
        <f t="shared" si="1"/>
        <v>8.7954348102655219E-2</v>
      </c>
      <c r="G11" s="1">
        <v>1</v>
      </c>
      <c r="H11" s="1">
        <f t="shared" si="2"/>
        <v>1</v>
      </c>
      <c r="I11" s="1">
        <f t="shared" si="3"/>
        <v>8.7954348102655219E-2</v>
      </c>
    </row>
    <row r="12" spans="1:9" x14ac:dyDescent="0.2">
      <c r="A12" s="1">
        <v>1.7832000000000001E-2</v>
      </c>
      <c r="B12" s="1">
        <v>6.9202999999999995E-5</v>
      </c>
      <c r="C12" s="1">
        <v>1.0204000000000001E-3</v>
      </c>
      <c r="D12" s="1">
        <v>1.9451000000000001E-5</v>
      </c>
      <c r="E12" s="1">
        <f t="shared" si="0"/>
        <v>1.0409671999999999E-3</v>
      </c>
      <c r="F12" s="1">
        <f t="shared" si="1"/>
        <v>1.1180635128006864</v>
      </c>
      <c r="G12" s="1">
        <v>1</v>
      </c>
      <c r="H12" s="1">
        <f t="shared" si="2"/>
        <v>1</v>
      </c>
      <c r="I12" s="1">
        <f t="shared" si="3"/>
        <v>1.1180635128006864</v>
      </c>
    </row>
    <row r="13" spans="1:9" x14ac:dyDescent="0.2">
      <c r="A13" s="1">
        <v>1.2708000000000001E-2</v>
      </c>
      <c r="B13" s="1">
        <v>4.1328000000000001E-5</v>
      </c>
      <c r="C13" s="1">
        <v>1.7162E-3</v>
      </c>
      <c r="D13" s="1">
        <v>2.0225E-5</v>
      </c>
      <c r="E13" s="1">
        <f t="shared" si="0"/>
        <v>1.7475668000000001E-3</v>
      </c>
      <c r="F13" s="1">
        <f t="shared" si="1"/>
        <v>2.4052674219481052</v>
      </c>
      <c r="G13" s="1">
        <v>1</v>
      </c>
      <c r="H13" s="1">
        <f t="shared" si="2"/>
        <v>1</v>
      </c>
      <c r="I13" s="1">
        <f t="shared" si="3"/>
        <v>2.4052674219481052</v>
      </c>
    </row>
    <row r="14" spans="1:9" x14ac:dyDescent="0.2">
      <c r="A14" s="1">
        <v>1.2232E-2</v>
      </c>
      <c r="B14" s="1">
        <v>3.9280999999999999E-5</v>
      </c>
      <c r="C14" s="1">
        <v>1.8274999999999999E-3</v>
      </c>
      <c r="D14" s="1">
        <v>1.9134999999999999E-5</v>
      </c>
      <c r="E14" s="1">
        <f t="shared" si="0"/>
        <v>1.8132072000000001E-3</v>
      </c>
      <c r="F14" s="1">
        <f t="shared" si="1"/>
        <v>0.55792741270285828</v>
      </c>
      <c r="G14" s="1">
        <v>1</v>
      </c>
      <c r="H14" s="1">
        <f t="shared" si="2"/>
        <v>1</v>
      </c>
      <c r="I14" s="1">
        <f t="shared" si="3"/>
        <v>0.55792741270285828</v>
      </c>
    </row>
    <row r="15" spans="1:9" x14ac:dyDescent="0.2">
      <c r="A15" s="1">
        <v>1.1136E-2</v>
      </c>
      <c r="B15" s="1">
        <v>2.8326E-5</v>
      </c>
      <c r="C15" s="1">
        <v>1.9530000000000001E-3</v>
      </c>
      <c r="D15" s="1">
        <v>1.3782E-5</v>
      </c>
      <c r="E15" s="1">
        <f t="shared" si="0"/>
        <v>1.9643456000000004E-3</v>
      </c>
      <c r="F15" s="1">
        <f t="shared" si="1"/>
        <v>0.67768901328800268</v>
      </c>
      <c r="G15" s="1">
        <v>1</v>
      </c>
      <c r="H15" s="1">
        <f t="shared" si="2"/>
        <v>1</v>
      </c>
      <c r="I15" s="1">
        <f t="shared" si="3"/>
        <v>0.67768901328800268</v>
      </c>
    </row>
    <row r="16" spans="1:9" x14ac:dyDescent="0.2">
      <c r="A16" s="1">
        <v>1.1842999999999999E-2</v>
      </c>
      <c r="B16" s="1">
        <v>2.1066000000000001E-5</v>
      </c>
      <c r="C16" s="1">
        <v>1.8550000000000001E-3</v>
      </c>
      <c r="D16" s="1">
        <v>7.7316999999999992E-6</v>
      </c>
      <c r="E16" s="1">
        <f t="shared" si="0"/>
        <v>1.8668503000000003E-3</v>
      </c>
      <c r="F16" s="1">
        <f t="shared" si="1"/>
        <v>2.3491389243331113</v>
      </c>
      <c r="G16" s="1">
        <v>1</v>
      </c>
      <c r="H16" s="1">
        <f t="shared" si="2"/>
        <v>1</v>
      </c>
      <c r="I16" s="1">
        <f t="shared" si="3"/>
        <v>2.3491389243331113</v>
      </c>
    </row>
    <row r="17" spans="1:9" x14ac:dyDescent="0.2">
      <c r="A17" s="1">
        <v>1.3436E-2</v>
      </c>
      <c r="B17" s="1">
        <v>1.5846999999999999E-5</v>
      </c>
      <c r="C17" s="1">
        <v>1.6080000000000001E-3</v>
      </c>
      <c r="D17" s="1">
        <v>6.0629E-6</v>
      </c>
      <c r="E17" s="1">
        <f t="shared" si="0"/>
        <v>1.6471756000000001E-3</v>
      </c>
      <c r="F17" s="1">
        <f t="shared" si="1"/>
        <v>41.751348120756525</v>
      </c>
      <c r="G17" s="1">
        <v>1</v>
      </c>
      <c r="H17" s="1">
        <f t="shared" si="2"/>
        <v>1</v>
      </c>
      <c r="I17" s="1">
        <f t="shared" si="3"/>
        <v>41.751348120756525</v>
      </c>
    </row>
    <row r="18" spans="1:9" ht="19" x14ac:dyDescent="0.25">
      <c r="E18" s="2" t="s">
        <v>9</v>
      </c>
      <c r="F18" s="5">
        <f>SUM(F2:F17)</f>
        <v>84.153234467809057</v>
      </c>
      <c r="I18" s="1">
        <f>SUM(I2:I17)</f>
        <v>84.153234467809057</v>
      </c>
    </row>
    <row r="19" spans="1:9" x14ac:dyDescent="0.2">
      <c r="E19" s="3" t="s">
        <v>6</v>
      </c>
      <c r="F19" s="5">
        <f>(1/(ROWS(F2:F17)-1))*F18</f>
        <v>5.6102156311872706</v>
      </c>
      <c r="I19" s="1">
        <f>SUM(G2:G17)/(SUM(G2:G17)^2 - SUM(H2:H17))*I18</f>
        <v>5.6102156311872706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2017-09-25T12:19:09Z</dcterms:created>
  <dcterms:modified xsi:type="dcterms:W3CDTF">2017-09-25T12:19:09Z</dcterms:modified>
</cp:coreProperties>
</file>