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e43aabd8ba585a/Documents/GFP/www/"/>
    </mc:Choice>
  </mc:AlternateContent>
  <xr:revisionPtr revIDLastSave="152" documentId="8_{BEB41B1F-5E96-4CF4-9E33-48C8A22801C0}" xr6:coauthVersionLast="47" xr6:coauthVersionMax="47" xr10:uidLastSave="{1FE987BD-1198-46B0-9D15-3EA84947AECD}"/>
  <bookViews>
    <workbookView xWindow="-120" yWindow="-120" windowWidth="20730" windowHeight="11160" xr2:uid="{F2DD8997-54F2-4B84-81BB-33A9A3045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2" i="1"/>
  <c r="N3" i="1"/>
  <c r="O3" i="1"/>
  <c r="P3" i="1" s="1"/>
  <c r="N4" i="1"/>
  <c r="O4" i="1"/>
  <c r="P4" i="1" s="1"/>
  <c r="N5" i="1"/>
  <c r="O5" i="1"/>
  <c r="P5" i="1" s="1"/>
  <c r="N6" i="1"/>
  <c r="O6" i="1"/>
  <c r="P6" i="1" s="1"/>
  <c r="N7" i="1"/>
  <c r="O7" i="1"/>
  <c r="P7" i="1" s="1"/>
  <c r="N8" i="1"/>
  <c r="O8" i="1"/>
  <c r="P8" i="1" s="1"/>
  <c r="N9" i="1"/>
  <c r="O9" i="1"/>
  <c r="P9" i="1" s="1"/>
  <c r="N10" i="1"/>
  <c r="O10" i="1"/>
  <c r="P10" i="1" s="1"/>
  <c r="N11" i="1"/>
  <c r="O11" i="1"/>
  <c r="P11" i="1" s="1"/>
  <c r="N12" i="1"/>
  <c r="O12" i="1"/>
  <c r="P12" i="1" s="1"/>
  <c r="O2" i="1"/>
  <c r="P2" i="1" s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H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G129" i="1"/>
  <c r="I129" i="1" s="1"/>
  <c r="G130" i="1"/>
  <c r="I130" i="1" s="1"/>
  <c r="G131" i="1"/>
  <c r="I131" i="1" s="1"/>
  <c r="G132" i="1"/>
  <c r="I132" i="1" s="1"/>
  <c r="G133" i="1"/>
  <c r="I133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  <c r="H2" i="1"/>
  <c r="H3" i="1" s="1"/>
  <c r="P13" i="1" l="1"/>
  <c r="H17" i="1"/>
  <c r="H18" i="1" s="1"/>
  <c r="H19" i="1" s="1"/>
  <c r="H20" i="1" s="1"/>
  <c r="H115" i="1"/>
  <c r="H30" i="1"/>
  <c r="H128" i="1"/>
  <c r="H4" i="1"/>
  <c r="H129" i="1" l="1"/>
  <c r="H31" i="1"/>
  <c r="H116" i="1"/>
  <c r="H21" i="1"/>
  <c r="H44" i="1"/>
  <c r="H5" i="1"/>
  <c r="H22" i="1" l="1"/>
  <c r="H32" i="1"/>
  <c r="H117" i="1"/>
  <c r="H45" i="1"/>
  <c r="H130" i="1"/>
  <c r="H58" i="1"/>
  <c r="H6" i="1"/>
  <c r="H46" i="1" l="1"/>
  <c r="H118" i="1"/>
  <c r="H59" i="1"/>
  <c r="H33" i="1"/>
  <c r="H131" i="1"/>
  <c r="H23" i="1"/>
  <c r="H72" i="1"/>
  <c r="H7" i="1"/>
  <c r="H24" i="1" l="1"/>
  <c r="H119" i="1"/>
  <c r="H73" i="1"/>
  <c r="H34" i="1"/>
  <c r="H60" i="1"/>
  <c r="H132" i="1"/>
  <c r="H47" i="1"/>
  <c r="H86" i="1"/>
  <c r="H8" i="1"/>
  <c r="H35" i="1" l="1"/>
  <c r="H48" i="1"/>
  <c r="H133" i="1"/>
  <c r="H120" i="1"/>
  <c r="H87" i="1"/>
  <c r="H74" i="1"/>
  <c r="H61" i="1"/>
  <c r="H25" i="1"/>
  <c r="H100" i="1"/>
  <c r="H9" i="1"/>
  <c r="H62" i="1" l="1"/>
  <c r="H75" i="1"/>
  <c r="H49" i="1"/>
  <c r="H26" i="1"/>
  <c r="H121" i="1"/>
  <c r="H101" i="1"/>
  <c r="H88" i="1"/>
  <c r="H36" i="1"/>
  <c r="H10" i="1"/>
  <c r="H27" i="1" l="1"/>
  <c r="H37" i="1"/>
  <c r="H102" i="1"/>
  <c r="H76" i="1"/>
  <c r="H50" i="1"/>
  <c r="H89" i="1"/>
  <c r="H122" i="1"/>
  <c r="H63" i="1"/>
  <c r="H11" i="1"/>
  <c r="H103" i="1" l="1"/>
  <c r="H123" i="1"/>
  <c r="H90" i="1"/>
  <c r="H38" i="1"/>
  <c r="H77" i="1"/>
  <c r="H64" i="1"/>
  <c r="H51" i="1"/>
  <c r="H28" i="1"/>
  <c r="H12" i="1"/>
  <c r="H91" i="1" l="1"/>
  <c r="H29" i="1"/>
  <c r="I30" i="1" s="1"/>
  <c r="H65" i="1"/>
  <c r="H52" i="1"/>
  <c r="H124" i="1"/>
  <c r="H39" i="1"/>
  <c r="H78" i="1"/>
  <c r="H104" i="1"/>
  <c r="H13" i="1"/>
  <c r="H105" i="1" l="1"/>
  <c r="H53" i="1"/>
  <c r="H66" i="1"/>
  <c r="H40" i="1"/>
  <c r="H79" i="1"/>
  <c r="H125" i="1"/>
  <c r="H92" i="1"/>
  <c r="H14" i="1"/>
  <c r="H126" i="1" l="1"/>
  <c r="H67" i="1"/>
  <c r="H54" i="1"/>
  <c r="H41" i="1"/>
  <c r="H93" i="1"/>
  <c r="H80" i="1"/>
  <c r="H106" i="1"/>
  <c r="H15" i="1"/>
  <c r="I16" i="1" s="1"/>
  <c r="H94" i="1" l="1"/>
  <c r="H127" i="1"/>
  <c r="I128" i="1" s="1"/>
  <c r="H42" i="1"/>
  <c r="H55" i="1"/>
  <c r="H68" i="1"/>
  <c r="H107" i="1"/>
  <c r="H81" i="1"/>
  <c r="H56" i="1" l="1"/>
  <c r="H95" i="1"/>
  <c r="H82" i="1"/>
  <c r="H43" i="1"/>
  <c r="I44" i="1" s="1"/>
  <c r="H69" i="1"/>
  <c r="H108" i="1"/>
  <c r="H96" i="1" l="1"/>
  <c r="H83" i="1"/>
  <c r="H109" i="1"/>
  <c r="H70" i="1"/>
  <c r="H57" i="1"/>
  <c r="I58" i="1" s="1"/>
  <c r="H110" i="1" l="1"/>
  <c r="H71" i="1"/>
  <c r="I72" i="1" s="1"/>
  <c r="H84" i="1"/>
  <c r="H97" i="1"/>
  <c r="H111" i="1" l="1"/>
  <c r="H98" i="1"/>
  <c r="H85" i="1"/>
  <c r="I86" i="1" s="1"/>
  <c r="H112" i="1" l="1"/>
  <c r="H99" i="1"/>
  <c r="I100" i="1" s="1"/>
  <c r="H113" i="1" l="1"/>
  <c r="I114" i="1" s="1"/>
</calcChain>
</file>

<file path=xl/sharedStrings.xml><?xml version="1.0" encoding="utf-8"?>
<sst xmlns="http://schemas.openxmlformats.org/spreadsheetml/2006/main" count="22" uniqueCount="19">
  <si>
    <t>Month</t>
  </si>
  <si>
    <t>Year</t>
  </si>
  <si>
    <t>Parameters</t>
  </si>
  <si>
    <t>Initial flock size (assume all pullets)</t>
  </si>
  <si>
    <t>mortality rate of pullets</t>
  </si>
  <si>
    <t>breeding span of pullets in months</t>
  </si>
  <si>
    <t>Pullets</t>
  </si>
  <si>
    <t>Spent Hens</t>
  </si>
  <si>
    <t>delay between departure &amp; arrival of hens in months</t>
  </si>
  <si>
    <t>Period</t>
  </si>
  <si>
    <t>Period Rank</t>
  </si>
  <si>
    <t>new pullets purchased at end of cycle</t>
  </si>
  <si>
    <t># eggs laid per pullet per day</t>
  </si>
  <si>
    <t>price per egg</t>
  </si>
  <si>
    <t>Pullet Revenue</t>
  </si>
  <si>
    <t>Spent Hen Revenue</t>
  </si>
  <si>
    <t>Total</t>
  </si>
  <si>
    <t>price per pent hen</t>
  </si>
  <si>
    <t>manure revenue per spent 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</si>
</sst>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6" formatCode="yyyy/mm"/>
    <numFmt numFmtId="168" formatCode="_-* #,##0_-;\-* #,##0_-;_-* &quot;-&quot;??_-;_-@_-"/>
    <numFmt numFmtId="170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66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66" fontId="2" fillId="0" borderId="1" xfId="0" applyNumberFormat="1" applyFont="1" applyBorder="1"/>
    <xf numFmtId="0" fontId="0" fillId="0" borderId="1" xfId="0" applyBorder="1"/>
    <xf numFmtId="166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8" fontId="0" fillId="0" borderId="1" xfId="1" applyNumberFormat="1" applyFont="1" applyBorder="1"/>
    <xf numFmtId="44" fontId="0" fillId="0" borderId="1" xfId="2" applyFont="1" applyBorder="1"/>
    <xf numFmtId="170" fontId="0" fillId="0" borderId="0" xfId="0" applyNumberFormat="1"/>
    <xf numFmtId="0" fontId="0" fillId="0" borderId="1" xfId="0" applyFill="1" applyBorder="1"/>
    <xf numFmtId="170" fontId="0" fillId="0" borderId="1" xfId="0" applyNumberFormat="1" applyBorder="1"/>
    <xf numFmtId="44" fontId="0" fillId="0" borderId="1" xfId="0" applyNumberFormat="1" applyBorder="1"/>
    <xf numFmtId="170" fontId="0" fillId="0" borderId="1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935F-F50F-4627-A322-C796C5D503F3}">
  <dimension ref="A1:P133"/>
  <sheetViews>
    <sheetView tabSelected="1" workbookViewId="0">
      <selection activeCell="H16" sqref="H16"/>
    </sheetView>
  </sheetViews>
  <sheetFormatPr defaultRowHeight="15" x14ac:dyDescent="0.25"/>
  <cols>
    <col min="1" max="1" width="49" style="1" bestFit="1" customWidth="1"/>
    <col min="7" max="7" width="13.85546875" bestFit="1" customWidth="1"/>
    <col min="8" max="8" width="10.5703125" style="2" bestFit="1" customWidth="1"/>
    <col min="9" max="9" width="11" bestFit="1" customWidth="1"/>
    <col min="10" max="10" width="14.7109375" bestFit="1" customWidth="1"/>
    <col min="11" max="11" width="18.7109375" bestFit="1" customWidth="1"/>
    <col min="14" max="14" width="14.7109375" bestFit="1" customWidth="1"/>
    <col min="15" max="15" width="18.7109375" bestFit="1" customWidth="1"/>
    <col min="16" max="16" width="10" bestFit="1" customWidth="1"/>
  </cols>
  <sheetData>
    <row r="1" spans="1:16" x14ac:dyDescent="0.25">
      <c r="A1" s="4" t="s">
        <v>2</v>
      </c>
      <c r="B1" s="5"/>
      <c r="D1" s="5" t="s">
        <v>0</v>
      </c>
      <c r="E1" s="5" t="s">
        <v>1</v>
      </c>
      <c r="F1" s="5" t="s">
        <v>9</v>
      </c>
      <c r="G1" s="5" t="s">
        <v>10</v>
      </c>
      <c r="H1" s="9" t="s">
        <v>6</v>
      </c>
      <c r="I1" s="5" t="s">
        <v>7</v>
      </c>
      <c r="J1" s="12" t="s">
        <v>14</v>
      </c>
      <c r="K1" s="12" t="s">
        <v>15</v>
      </c>
      <c r="M1" s="5" t="s">
        <v>1</v>
      </c>
      <c r="N1" s="5" t="s">
        <v>14</v>
      </c>
      <c r="O1" s="5" t="s">
        <v>15</v>
      </c>
      <c r="P1" s="5" t="s">
        <v>16</v>
      </c>
    </row>
    <row r="2" spans="1:16" x14ac:dyDescent="0.25">
      <c r="A2" s="6" t="s">
        <v>3</v>
      </c>
      <c r="B2" s="7">
        <v>10000</v>
      </c>
      <c r="D2" s="5">
        <v>1</v>
      </c>
      <c r="E2" s="5">
        <f>_xlfn.CEILING.MATH(D2/12)</f>
        <v>1</v>
      </c>
      <c r="F2" s="5">
        <f>_xlfn.CEILING.MATH(D2/$B$4)</f>
        <v>1</v>
      </c>
      <c r="G2" s="5">
        <f>MOD(D2-1,$B$4)+1</f>
        <v>1</v>
      </c>
      <c r="H2" s="9">
        <f>B2</f>
        <v>10000</v>
      </c>
      <c r="I2" s="5">
        <v>0</v>
      </c>
      <c r="J2" s="13">
        <f>H2*$B$7*$B$8</f>
        <v>20000</v>
      </c>
      <c r="K2" s="14">
        <f>I2*($B$9+$B$10)</f>
        <v>0</v>
      </c>
      <c r="L2" s="3"/>
      <c r="M2" s="5">
        <v>1</v>
      </c>
      <c r="N2" s="15">
        <f>SUMIF($E:$E,$M2,J:J)</f>
        <v>215283.27626519999</v>
      </c>
      <c r="O2" s="15">
        <f>SUMIF($E:$E,$M2,K:K)</f>
        <v>0</v>
      </c>
      <c r="P2" s="13">
        <f>O2+N2</f>
        <v>215283.27626519999</v>
      </c>
    </row>
    <row r="3" spans="1:16" x14ac:dyDescent="0.25">
      <c r="A3" s="6" t="s">
        <v>4</v>
      </c>
      <c r="B3" s="8">
        <v>0.02</v>
      </c>
      <c r="D3" s="5">
        <v>2</v>
      </c>
      <c r="E3" s="5">
        <f t="shared" ref="E3:E66" si="0">_xlfn.CEILING.MATH(D3/12)</f>
        <v>1</v>
      </c>
      <c r="F3" s="5">
        <f t="shared" ref="F3:F66" si="1">_xlfn.CEILING.MATH(D3/$B$4)</f>
        <v>1</v>
      </c>
      <c r="G3" s="5">
        <f t="shared" ref="G3:G66" si="2">MOD(D3-1,$B$4)+1</f>
        <v>2</v>
      </c>
      <c r="H3" s="9">
        <f>H2*(1-$B$3)</f>
        <v>9800</v>
      </c>
      <c r="I3" s="5">
        <v>0</v>
      </c>
      <c r="J3" s="13">
        <f t="shared" ref="J3:J66" si="3">H3*$B$7*$B$8</f>
        <v>19600</v>
      </c>
      <c r="K3" s="14">
        <f t="shared" ref="K3:K66" si="4">I3*($B$9+$B$10)</f>
        <v>0</v>
      </c>
      <c r="M3" s="5">
        <v>2</v>
      </c>
      <c r="N3" s="15">
        <f t="shared" ref="N3:N12" si="5">SUMIF($E:$E,$M3,J:J)</f>
        <v>150464.36419446958</v>
      </c>
      <c r="O3" s="15">
        <f t="shared" ref="O3:O12" si="6">SUMIF($E:$E,$M3,K:K)</f>
        <v>69212.015033409349</v>
      </c>
      <c r="P3" s="13">
        <f t="shared" ref="P3:P12" si="7">O3+N3</f>
        <v>219676.37922787893</v>
      </c>
    </row>
    <row r="4" spans="1:16" x14ac:dyDescent="0.25">
      <c r="A4" s="6" t="s">
        <v>5</v>
      </c>
      <c r="B4" s="5">
        <v>14</v>
      </c>
      <c r="D4" s="5">
        <v>3</v>
      </c>
      <c r="E4" s="5">
        <f t="shared" si="0"/>
        <v>1</v>
      </c>
      <c r="F4" s="5">
        <f t="shared" si="1"/>
        <v>1</v>
      </c>
      <c r="G4" s="5">
        <f t="shared" si="2"/>
        <v>3</v>
      </c>
      <c r="H4" s="9">
        <f t="shared" ref="H4:H15" si="8">H3*(1-$B$3)</f>
        <v>9604</v>
      </c>
      <c r="I4" s="5">
        <v>0</v>
      </c>
      <c r="J4" s="13">
        <f t="shared" si="3"/>
        <v>19208</v>
      </c>
      <c r="K4" s="14">
        <f t="shared" si="4"/>
        <v>0</v>
      </c>
      <c r="M4" s="5">
        <v>3</v>
      </c>
      <c r="N4" s="15">
        <f t="shared" si="5"/>
        <v>144163.13438638844</v>
      </c>
      <c r="O4" s="15">
        <f t="shared" si="6"/>
        <v>57652.657253985293</v>
      </c>
      <c r="P4" s="13">
        <f t="shared" si="7"/>
        <v>201815.79164037373</v>
      </c>
    </row>
    <row r="5" spans="1:16" x14ac:dyDescent="0.25">
      <c r="A5" s="6" t="s">
        <v>8</v>
      </c>
      <c r="B5" s="5">
        <v>2</v>
      </c>
      <c r="D5" s="5">
        <v>4</v>
      </c>
      <c r="E5" s="5">
        <f t="shared" si="0"/>
        <v>1</v>
      </c>
      <c r="F5" s="5">
        <f t="shared" si="1"/>
        <v>1</v>
      </c>
      <c r="G5" s="5">
        <f t="shared" si="2"/>
        <v>4</v>
      </c>
      <c r="H5" s="9">
        <f t="shared" si="8"/>
        <v>9411.92</v>
      </c>
      <c r="I5" s="5">
        <v>0</v>
      </c>
      <c r="J5" s="13">
        <f t="shared" si="3"/>
        <v>18823.84</v>
      </c>
      <c r="K5" s="14">
        <f t="shared" si="4"/>
        <v>0</v>
      </c>
      <c r="M5" s="5">
        <v>4</v>
      </c>
      <c r="N5" s="15">
        <f t="shared" si="5"/>
        <v>143005.99770335996</v>
      </c>
      <c r="O5" s="15">
        <f t="shared" si="6"/>
        <v>57652.657253985293</v>
      </c>
      <c r="P5" s="13">
        <f t="shared" si="7"/>
        <v>200658.65495734525</v>
      </c>
    </row>
    <row r="6" spans="1:16" x14ac:dyDescent="0.25">
      <c r="A6" s="6" t="s">
        <v>11</v>
      </c>
      <c r="B6" s="7">
        <v>8000</v>
      </c>
      <c r="D6" s="5">
        <v>5</v>
      </c>
      <c r="E6" s="5">
        <f t="shared" si="0"/>
        <v>1</v>
      </c>
      <c r="F6" s="5">
        <f t="shared" si="1"/>
        <v>1</v>
      </c>
      <c r="G6" s="5">
        <f t="shared" si="2"/>
        <v>5</v>
      </c>
      <c r="H6" s="9">
        <f t="shared" si="8"/>
        <v>9223.6815999999999</v>
      </c>
      <c r="I6" s="5">
        <v>0</v>
      </c>
      <c r="J6" s="13">
        <f t="shared" si="3"/>
        <v>18447.3632</v>
      </c>
      <c r="K6" s="14">
        <f t="shared" si="4"/>
        <v>0</v>
      </c>
      <c r="M6" s="5">
        <v>5</v>
      </c>
      <c r="N6" s="15">
        <f t="shared" si="5"/>
        <v>141801.14901215996</v>
      </c>
      <c r="O6" s="15">
        <f t="shared" si="6"/>
        <v>57652.657253985293</v>
      </c>
      <c r="P6" s="13">
        <f t="shared" si="7"/>
        <v>199453.80626614526</v>
      </c>
    </row>
    <row r="7" spans="1:16" x14ac:dyDescent="0.25">
      <c r="A7" s="6" t="s">
        <v>12</v>
      </c>
      <c r="B7" s="9">
        <v>4</v>
      </c>
      <c r="D7" s="5">
        <v>6</v>
      </c>
      <c r="E7" s="5">
        <f t="shared" si="0"/>
        <v>1</v>
      </c>
      <c r="F7" s="5">
        <f t="shared" si="1"/>
        <v>1</v>
      </c>
      <c r="G7" s="5">
        <f t="shared" si="2"/>
        <v>6</v>
      </c>
      <c r="H7" s="9">
        <f t="shared" si="8"/>
        <v>9039.2079680000006</v>
      </c>
      <c r="I7" s="5">
        <v>0</v>
      </c>
      <c r="J7" s="13">
        <f t="shared" si="3"/>
        <v>18078.415936000001</v>
      </c>
      <c r="K7" s="14">
        <f t="shared" si="4"/>
        <v>0</v>
      </c>
      <c r="M7" s="5">
        <v>6</v>
      </c>
      <c r="N7" s="15">
        <f t="shared" si="5"/>
        <v>140546.62101215997</v>
      </c>
      <c r="O7" s="15">
        <f t="shared" si="6"/>
        <v>57652.657253985293</v>
      </c>
      <c r="P7" s="13">
        <f t="shared" si="7"/>
        <v>198199.27826614527</v>
      </c>
    </row>
    <row r="8" spans="1:16" x14ac:dyDescent="0.25">
      <c r="A8" s="6" t="s">
        <v>13</v>
      </c>
      <c r="B8" s="10">
        <v>0.5</v>
      </c>
      <c r="D8" s="5">
        <v>7</v>
      </c>
      <c r="E8" s="5">
        <f t="shared" si="0"/>
        <v>1</v>
      </c>
      <c r="F8" s="5">
        <f t="shared" si="1"/>
        <v>1</v>
      </c>
      <c r="G8" s="5">
        <f t="shared" si="2"/>
        <v>7</v>
      </c>
      <c r="H8" s="9">
        <f t="shared" si="8"/>
        <v>8858.4238086400001</v>
      </c>
      <c r="I8" s="5">
        <v>0</v>
      </c>
      <c r="J8" s="13">
        <f t="shared" si="3"/>
        <v>17716.84761728</v>
      </c>
      <c r="K8" s="14">
        <f t="shared" si="4"/>
        <v>0</v>
      </c>
      <c r="M8" s="5">
        <v>7</v>
      </c>
      <c r="N8" s="15">
        <f t="shared" si="5"/>
        <v>172226.62101215997</v>
      </c>
      <c r="O8" s="15">
        <f t="shared" si="6"/>
        <v>0</v>
      </c>
      <c r="P8" s="13">
        <f t="shared" si="7"/>
        <v>172226.62101215997</v>
      </c>
    </row>
    <row r="9" spans="1:16" x14ac:dyDescent="0.25">
      <c r="A9" s="6" t="s">
        <v>17</v>
      </c>
      <c r="B9" s="10">
        <v>5</v>
      </c>
      <c r="D9" s="5">
        <v>8</v>
      </c>
      <c r="E9" s="5">
        <f t="shared" si="0"/>
        <v>1</v>
      </c>
      <c r="F9" s="5">
        <f t="shared" si="1"/>
        <v>1</v>
      </c>
      <c r="G9" s="5">
        <f t="shared" si="2"/>
        <v>8</v>
      </c>
      <c r="H9" s="9">
        <f t="shared" si="8"/>
        <v>8681.2553324672008</v>
      </c>
      <c r="I9" s="5">
        <v>0</v>
      </c>
      <c r="J9" s="13">
        <f t="shared" si="3"/>
        <v>17362.510664934402</v>
      </c>
      <c r="K9" s="14">
        <f t="shared" si="4"/>
        <v>0</v>
      </c>
      <c r="M9" s="5">
        <v>8</v>
      </c>
      <c r="N9" s="15">
        <f t="shared" si="5"/>
        <v>146341.75448996248</v>
      </c>
      <c r="O9" s="15">
        <f t="shared" si="6"/>
        <v>57652.657253985293</v>
      </c>
      <c r="P9" s="13">
        <f t="shared" si="7"/>
        <v>203994.41174394777</v>
      </c>
    </row>
    <row r="10" spans="1:16" x14ac:dyDescent="0.25">
      <c r="A10" s="6" t="s">
        <v>18</v>
      </c>
      <c r="B10" s="10">
        <v>4</v>
      </c>
      <c r="D10" s="5">
        <v>9</v>
      </c>
      <c r="E10" s="5">
        <f t="shared" si="0"/>
        <v>1</v>
      </c>
      <c r="F10" s="5">
        <f t="shared" si="1"/>
        <v>1</v>
      </c>
      <c r="G10" s="5">
        <f t="shared" si="2"/>
        <v>9</v>
      </c>
      <c r="H10" s="9">
        <f t="shared" si="8"/>
        <v>8507.6302258178566</v>
      </c>
      <c r="I10" s="5">
        <v>0</v>
      </c>
      <c r="J10" s="13">
        <f t="shared" si="3"/>
        <v>17015.260451635713</v>
      </c>
      <c r="K10" s="14">
        <f t="shared" si="4"/>
        <v>0</v>
      </c>
      <c r="M10" s="5">
        <v>9</v>
      </c>
      <c r="N10" s="15">
        <f t="shared" si="5"/>
        <v>145274.44845676899</v>
      </c>
      <c r="O10" s="15">
        <f t="shared" si="6"/>
        <v>57652.657253985293</v>
      </c>
      <c r="P10" s="13">
        <f t="shared" si="7"/>
        <v>202927.10571075429</v>
      </c>
    </row>
    <row r="11" spans="1:16" x14ac:dyDescent="0.25">
      <c r="D11" s="5">
        <v>10</v>
      </c>
      <c r="E11" s="5">
        <f t="shared" si="0"/>
        <v>1</v>
      </c>
      <c r="F11" s="5">
        <f t="shared" si="1"/>
        <v>1</v>
      </c>
      <c r="G11" s="5">
        <f t="shared" si="2"/>
        <v>10</v>
      </c>
      <c r="H11" s="9">
        <f t="shared" si="8"/>
        <v>8337.4776213014993</v>
      </c>
      <c r="I11" s="5">
        <v>0</v>
      </c>
      <c r="J11" s="13">
        <f t="shared" si="3"/>
        <v>16674.955242602999</v>
      </c>
      <c r="K11" s="14">
        <f t="shared" si="4"/>
        <v>0</v>
      </c>
      <c r="M11" s="5">
        <v>10</v>
      </c>
      <c r="N11" s="15">
        <f t="shared" si="5"/>
        <v>144163.13438638844</v>
      </c>
      <c r="O11" s="15">
        <f t="shared" si="6"/>
        <v>57652.657253985293</v>
      </c>
      <c r="P11" s="13">
        <f t="shared" si="7"/>
        <v>201815.79164037373</v>
      </c>
    </row>
    <row r="12" spans="1:16" x14ac:dyDescent="0.25">
      <c r="D12" s="5">
        <v>11</v>
      </c>
      <c r="E12" s="5">
        <f t="shared" si="0"/>
        <v>1</v>
      </c>
      <c r="F12" s="5">
        <f t="shared" si="1"/>
        <v>1</v>
      </c>
      <c r="G12" s="5">
        <f t="shared" si="2"/>
        <v>11</v>
      </c>
      <c r="H12" s="9">
        <f t="shared" si="8"/>
        <v>8170.728068875469</v>
      </c>
      <c r="I12" s="5">
        <v>0</v>
      </c>
      <c r="J12" s="13">
        <f t="shared" si="3"/>
        <v>16341.456137750938</v>
      </c>
      <c r="K12" s="14">
        <f t="shared" si="4"/>
        <v>0</v>
      </c>
      <c r="M12" s="5">
        <v>11</v>
      </c>
      <c r="N12" s="15">
        <f t="shared" si="5"/>
        <v>143005.99770335996</v>
      </c>
      <c r="O12" s="15">
        <f t="shared" si="6"/>
        <v>57652.657253985293</v>
      </c>
      <c r="P12" s="13">
        <f t="shared" si="7"/>
        <v>200658.65495734525</v>
      </c>
    </row>
    <row r="13" spans="1:16" x14ac:dyDescent="0.25">
      <c r="D13" s="5">
        <v>12</v>
      </c>
      <c r="E13" s="5">
        <f t="shared" si="0"/>
        <v>1</v>
      </c>
      <c r="F13" s="5">
        <f t="shared" si="1"/>
        <v>1</v>
      </c>
      <c r="G13" s="5">
        <f t="shared" si="2"/>
        <v>12</v>
      </c>
      <c r="H13" s="9">
        <f t="shared" si="8"/>
        <v>8007.3135074979591</v>
      </c>
      <c r="I13" s="5">
        <v>0</v>
      </c>
      <c r="J13" s="13">
        <f t="shared" si="3"/>
        <v>16014.627014995918</v>
      </c>
      <c r="K13" s="14">
        <f t="shared" si="4"/>
        <v>0</v>
      </c>
      <c r="P13" s="11" t="b">
        <f>SUM(P2:P12)=SUM(J:K)</f>
        <v>1</v>
      </c>
    </row>
    <row r="14" spans="1:16" x14ac:dyDescent="0.25">
      <c r="D14" s="5">
        <v>13</v>
      </c>
      <c r="E14" s="5">
        <f t="shared" si="0"/>
        <v>2</v>
      </c>
      <c r="F14" s="5">
        <f t="shared" si="1"/>
        <v>1</v>
      </c>
      <c r="G14" s="5">
        <f t="shared" si="2"/>
        <v>13</v>
      </c>
      <c r="H14" s="9">
        <f t="shared" si="8"/>
        <v>7847.1672373479996</v>
      </c>
      <c r="I14" s="5">
        <v>0</v>
      </c>
      <c r="J14" s="13">
        <f t="shared" si="3"/>
        <v>15694.334474695999</v>
      </c>
      <c r="K14" s="14">
        <f t="shared" si="4"/>
        <v>0</v>
      </c>
    </row>
    <row r="15" spans="1:16" x14ac:dyDescent="0.25">
      <c r="D15" s="5">
        <v>14</v>
      </c>
      <c r="E15" s="5">
        <f t="shared" si="0"/>
        <v>2</v>
      </c>
      <c r="F15" s="5">
        <f t="shared" si="1"/>
        <v>1</v>
      </c>
      <c r="G15" s="5">
        <f t="shared" si="2"/>
        <v>14</v>
      </c>
      <c r="H15" s="9">
        <f t="shared" si="8"/>
        <v>7690.2238926010396</v>
      </c>
      <c r="I15" s="5">
        <v>0</v>
      </c>
      <c r="J15" s="13">
        <f t="shared" si="3"/>
        <v>15380.447785202079</v>
      </c>
      <c r="K15" s="14">
        <f t="shared" si="4"/>
        <v>0</v>
      </c>
    </row>
    <row r="16" spans="1:16" x14ac:dyDescent="0.25">
      <c r="D16" s="5">
        <v>15</v>
      </c>
      <c r="E16" s="5">
        <f t="shared" si="0"/>
        <v>2</v>
      </c>
      <c r="F16" s="5">
        <f t="shared" si="1"/>
        <v>2</v>
      </c>
      <c r="G16" s="5">
        <f t="shared" si="2"/>
        <v>1</v>
      </c>
      <c r="H16" s="9">
        <f>IF(G16=$B$5+1,$B$6,IF(G16&gt;$B$5+1,H15*(1-$B$3),0))</f>
        <v>0</v>
      </c>
      <c r="I16" s="9">
        <f>IF(G16=1,H15,0)</f>
        <v>7690.2238926010396</v>
      </c>
      <c r="J16" s="13">
        <f t="shared" si="3"/>
        <v>0</v>
      </c>
      <c r="K16" s="14">
        <f t="shared" si="4"/>
        <v>69212.015033409349</v>
      </c>
    </row>
    <row r="17" spans="4:11" x14ac:dyDescent="0.25">
      <c r="D17" s="5">
        <v>16</v>
      </c>
      <c r="E17" s="5">
        <f t="shared" si="0"/>
        <v>2</v>
      </c>
      <c r="F17" s="5">
        <f t="shared" si="1"/>
        <v>2</v>
      </c>
      <c r="G17" s="5">
        <f t="shared" si="2"/>
        <v>2</v>
      </c>
      <c r="H17" s="9">
        <f>IF(G17=$B$5+1,$B$6,IF(G17&gt;$B$5+1,H16*(1-$B$3),0))</f>
        <v>0</v>
      </c>
      <c r="I17" s="9">
        <f>IF(G17=1,H16,0)</f>
        <v>0</v>
      </c>
      <c r="J17" s="13">
        <f t="shared" si="3"/>
        <v>0</v>
      </c>
      <c r="K17" s="14">
        <f t="shared" si="4"/>
        <v>0</v>
      </c>
    </row>
    <row r="18" spans="4:11" x14ac:dyDescent="0.25">
      <c r="D18" s="5">
        <v>17</v>
      </c>
      <c r="E18" s="5">
        <f t="shared" si="0"/>
        <v>2</v>
      </c>
      <c r="F18" s="5">
        <f t="shared" si="1"/>
        <v>2</v>
      </c>
      <c r="G18" s="5">
        <f t="shared" si="2"/>
        <v>3</v>
      </c>
      <c r="H18" s="9">
        <f>IF(G18=$B$5+1,$B$6,IF(G18&gt;$B$5+1,H17*(1-$B$3),0))</f>
        <v>8000</v>
      </c>
      <c r="I18" s="9">
        <f>IF(G18=1,H17,0)</f>
        <v>0</v>
      </c>
      <c r="J18" s="13">
        <f t="shared" si="3"/>
        <v>16000</v>
      </c>
      <c r="K18" s="14">
        <f t="shared" si="4"/>
        <v>0</v>
      </c>
    </row>
    <row r="19" spans="4:11" x14ac:dyDescent="0.25">
      <c r="D19" s="5">
        <v>18</v>
      </c>
      <c r="E19" s="5">
        <f t="shared" si="0"/>
        <v>2</v>
      </c>
      <c r="F19" s="5">
        <f t="shared" si="1"/>
        <v>2</v>
      </c>
      <c r="G19" s="5">
        <f t="shared" si="2"/>
        <v>4</v>
      </c>
      <c r="H19" s="9">
        <f>IF(G19=$B$5+1,$B$6,IF(G19&gt;$B$5+1,H18*(1-$B$3),0))</f>
        <v>7840</v>
      </c>
      <c r="I19" s="9">
        <f>IF(G19=1,H18,0)</f>
        <v>0</v>
      </c>
      <c r="J19" s="13">
        <f t="shared" si="3"/>
        <v>15680</v>
      </c>
      <c r="K19" s="14">
        <f t="shared" si="4"/>
        <v>0</v>
      </c>
    </row>
    <row r="20" spans="4:11" x14ac:dyDescent="0.25">
      <c r="D20" s="5">
        <v>19</v>
      </c>
      <c r="E20" s="5">
        <f t="shared" si="0"/>
        <v>2</v>
      </c>
      <c r="F20" s="5">
        <f t="shared" si="1"/>
        <v>2</v>
      </c>
      <c r="G20" s="5">
        <f t="shared" si="2"/>
        <v>5</v>
      </c>
      <c r="H20" s="9">
        <f>IF(G20=$B$5+1,$B$6,IF(G20&gt;$B$5+1,H19*(1-$B$3),0))</f>
        <v>7683.2</v>
      </c>
      <c r="I20" s="9">
        <f>IF(G20=1,H19,0)</f>
        <v>0</v>
      </c>
      <c r="J20" s="13">
        <f t="shared" si="3"/>
        <v>15366.4</v>
      </c>
      <c r="K20" s="14">
        <f t="shared" si="4"/>
        <v>0</v>
      </c>
    </row>
    <row r="21" spans="4:11" x14ac:dyDescent="0.25">
      <c r="D21" s="5">
        <v>20</v>
      </c>
      <c r="E21" s="5">
        <f t="shared" si="0"/>
        <v>2</v>
      </c>
      <c r="F21" s="5">
        <f t="shared" si="1"/>
        <v>2</v>
      </c>
      <c r="G21" s="5">
        <f t="shared" si="2"/>
        <v>6</v>
      </c>
      <c r="H21" s="9">
        <f>IF(G21=$B$5+1,$B$6,IF(G21&gt;$B$5+1,H20*(1-$B$3),0))</f>
        <v>7529.5360000000001</v>
      </c>
      <c r="I21" s="9">
        <f>IF(G21=1,H20,0)</f>
        <v>0</v>
      </c>
      <c r="J21" s="13">
        <f t="shared" si="3"/>
        <v>15059.072</v>
      </c>
      <c r="K21" s="14">
        <f t="shared" si="4"/>
        <v>0</v>
      </c>
    </row>
    <row r="22" spans="4:11" x14ac:dyDescent="0.25">
      <c r="D22" s="5">
        <v>21</v>
      </c>
      <c r="E22" s="5">
        <f t="shared" si="0"/>
        <v>2</v>
      </c>
      <c r="F22" s="5">
        <f t="shared" si="1"/>
        <v>2</v>
      </c>
      <c r="G22" s="5">
        <f t="shared" si="2"/>
        <v>7</v>
      </c>
      <c r="H22" s="9">
        <f>IF(G22=$B$5+1,$B$6,IF(G22&gt;$B$5+1,H21*(1-$B$3),0))</f>
        <v>7378.9452799999999</v>
      </c>
      <c r="I22" s="9">
        <f>IF(G22=1,H21,0)</f>
        <v>0</v>
      </c>
      <c r="J22" s="13">
        <f t="shared" si="3"/>
        <v>14757.89056</v>
      </c>
      <c r="K22" s="14">
        <f t="shared" si="4"/>
        <v>0</v>
      </c>
    </row>
    <row r="23" spans="4:11" x14ac:dyDescent="0.25">
      <c r="D23" s="5">
        <v>22</v>
      </c>
      <c r="E23" s="5">
        <f t="shared" si="0"/>
        <v>2</v>
      </c>
      <c r="F23" s="5">
        <f t="shared" si="1"/>
        <v>2</v>
      </c>
      <c r="G23" s="5">
        <f t="shared" si="2"/>
        <v>8</v>
      </c>
      <c r="H23" s="9">
        <f>IF(G23=$B$5+1,$B$6,IF(G23&gt;$B$5+1,H22*(1-$B$3),0))</f>
        <v>7231.3663743999996</v>
      </c>
      <c r="I23" s="9">
        <f>IF(G23=1,H22,0)</f>
        <v>0</v>
      </c>
      <c r="J23" s="13">
        <f t="shared" si="3"/>
        <v>14462.732748799999</v>
      </c>
      <c r="K23" s="14">
        <f t="shared" si="4"/>
        <v>0</v>
      </c>
    </row>
    <row r="24" spans="4:11" x14ac:dyDescent="0.25">
      <c r="D24" s="5">
        <v>23</v>
      </c>
      <c r="E24" s="5">
        <f t="shared" si="0"/>
        <v>2</v>
      </c>
      <c r="F24" s="5">
        <f t="shared" si="1"/>
        <v>2</v>
      </c>
      <c r="G24" s="5">
        <f t="shared" si="2"/>
        <v>9</v>
      </c>
      <c r="H24" s="9">
        <f>IF(G24=$B$5+1,$B$6,IF(G24&gt;$B$5+1,H23*(1-$B$3),0))</f>
        <v>7086.7390469119991</v>
      </c>
      <c r="I24" s="9">
        <f>IF(G24=1,H23,0)</f>
        <v>0</v>
      </c>
      <c r="J24" s="13">
        <f t="shared" si="3"/>
        <v>14173.478093823998</v>
      </c>
      <c r="K24" s="14">
        <f t="shared" si="4"/>
        <v>0</v>
      </c>
    </row>
    <row r="25" spans="4:11" x14ac:dyDescent="0.25">
      <c r="D25" s="5">
        <v>24</v>
      </c>
      <c r="E25" s="5">
        <f t="shared" si="0"/>
        <v>2</v>
      </c>
      <c r="F25" s="5">
        <f t="shared" si="1"/>
        <v>2</v>
      </c>
      <c r="G25" s="5">
        <f t="shared" si="2"/>
        <v>10</v>
      </c>
      <c r="H25" s="9">
        <f>IF(G25=$B$5+1,$B$6,IF(G25&gt;$B$5+1,H24*(1-$B$3),0))</f>
        <v>6945.0042659737592</v>
      </c>
      <c r="I25" s="9">
        <f>IF(G25=1,H24,0)</f>
        <v>0</v>
      </c>
      <c r="J25" s="13">
        <f t="shared" si="3"/>
        <v>13890.008531947518</v>
      </c>
      <c r="K25" s="14">
        <f t="shared" si="4"/>
        <v>0</v>
      </c>
    </row>
    <row r="26" spans="4:11" x14ac:dyDescent="0.25">
      <c r="D26" s="5">
        <v>25</v>
      </c>
      <c r="E26" s="5">
        <f t="shared" si="0"/>
        <v>3</v>
      </c>
      <c r="F26" s="5">
        <f t="shared" si="1"/>
        <v>2</v>
      </c>
      <c r="G26" s="5">
        <f t="shared" si="2"/>
        <v>11</v>
      </c>
      <c r="H26" s="9">
        <f>IF(G26=$B$5+1,$B$6,IF(G26&gt;$B$5+1,H25*(1-$B$3),0))</f>
        <v>6806.1041806542835</v>
      </c>
      <c r="I26" s="9">
        <f>IF(G26=1,H25,0)</f>
        <v>0</v>
      </c>
      <c r="J26" s="13">
        <f t="shared" si="3"/>
        <v>13612.208361308567</v>
      </c>
      <c r="K26" s="14">
        <f t="shared" si="4"/>
        <v>0</v>
      </c>
    </row>
    <row r="27" spans="4:11" x14ac:dyDescent="0.25">
      <c r="D27" s="5">
        <v>26</v>
      </c>
      <c r="E27" s="5">
        <f t="shared" si="0"/>
        <v>3</v>
      </c>
      <c r="F27" s="5">
        <f t="shared" si="1"/>
        <v>2</v>
      </c>
      <c r="G27" s="5">
        <f t="shared" si="2"/>
        <v>12</v>
      </c>
      <c r="H27" s="9">
        <f>IF(G27=$B$5+1,$B$6,IF(G27&gt;$B$5+1,H26*(1-$B$3),0))</f>
        <v>6669.9820970411974</v>
      </c>
      <c r="I27" s="9">
        <f>IF(G27=1,H26,0)</f>
        <v>0</v>
      </c>
      <c r="J27" s="13">
        <f t="shared" si="3"/>
        <v>13339.964194082395</v>
      </c>
      <c r="K27" s="14">
        <f t="shared" si="4"/>
        <v>0</v>
      </c>
    </row>
    <row r="28" spans="4:11" x14ac:dyDescent="0.25">
      <c r="D28" s="5">
        <v>27</v>
      </c>
      <c r="E28" s="5">
        <f t="shared" si="0"/>
        <v>3</v>
      </c>
      <c r="F28" s="5">
        <f t="shared" si="1"/>
        <v>2</v>
      </c>
      <c r="G28" s="5">
        <f t="shared" si="2"/>
        <v>13</v>
      </c>
      <c r="H28" s="9">
        <f>IF(G28=$B$5+1,$B$6,IF(G28&gt;$B$5+1,H27*(1-$B$3),0))</f>
        <v>6536.5824551003734</v>
      </c>
      <c r="I28" s="9">
        <f>IF(G28=1,H27,0)</f>
        <v>0</v>
      </c>
      <c r="J28" s="13">
        <f t="shared" si="3"/>
        <v>13073.164910200747</v>
      </c>
      <c r="K28" s="14">
        <f t="shared" si="4"/>
        <v>0</v>
      </c>
    </row>
    <row r="29" spans="4:11" x14ac:dyDescent="0.25">
      <c r="D29" s="5">
        <v>28</v>
      </c>
      <c r="E29" s="5">
        <f t="shared" si="0"/>
        <v>3</v>
      </c>
      <c r="F29" s="5">
        <f t="shared" si="1"/>
        <v>2</v>
      </c>
      <c r="G29" s="5">
        <f t="shared" si="2"/>
        <v>14</v>
      </c>
      <c r="H29" s="9">
        <f>IF(G29=$B$5+1,$B$6,IF(G29&gt;$B$5+1,H28*(1-$B$3),0))</f>
        <v>6405.850805998366</v>
      </c>
      <c r="I29" s="9">
        <f>IF(G29=1,H28,0)</f>
        <v>0</v>
      </c>
      <c r="J29" s="13">
        <f t="shared" si="3"/>
        <v>12811.701611996732</v>
      </c>
      <c r="K29" s="14">
        <f t="shared" si="4"/>
        <v>0</v>
      </c>
    </row>
    <row r="30" spans="4:11" x14ac:dyDescent="0.25">
      <c r="D30" s="5">
        <v>29</v>
      </c>
      <c r="E30" s="5">
        <f t="shared" si="0"/>
        <v>3</v>
      </c>
      <c r="F30" s="5">
        <f t="shared" si="1"/>
        <v>3</v>
      </c>
      <c r="G30" s="5">
        <f t="shared" si="2"/>
        <v>1</v>
      </c>
      <c r="H30" s="9">
        <f>IF(G30=$B$5+1,$B$6,IF(G30&gt;$B$5+1,H29*(1-$B$3),0))</f>
        <v>0</v>
      </c>
      <c r="I30" s="9">
        <f>IF(G30=1,H29,0)</f>
        <v>6405.850805998366</v>
      </c>
      <c r="J30" s="13">
        <f t="shared" si="3"/>
        <v>0</v>
      </c>
      <c r="K30" s="14">
        <f t="shared" si="4"/>
        <v>57652.657253985293</v>
      </c>
    </row>
    <row r="31" spans="4:11" x14ac:dyDescent="0.25">
      <c r="D31" s="5">
        <v>30</v>
      </c>
      <c r="E31" s="5">
        <f t="shared" si="0"/>
        <v>3</v>
      </c>
      <c r="F31" s="5">
        <f t="shared" si="1"/>
        <v>3</v>
      </c>
      <c r="G31" s="5">
        <f t="shared" si="2"/>
        <v>2</v>
      </c>
      <c r="H31" s="9">
        <f>IF(G31=$B$5+1,$B$6,IF(G31&gt;$B$5+1,H30*(1-$B$3),0))</f>
        <v>0</v>
      </c>
      <c r="I31" s="9">
        <f>IF(G31=1,H30,0)</f>
        <v>0</v>
      </c>
      <c r="J31" s="13">
        <f t="shared" si="3"/>
        <v>0</v>
      </c>
      <c r="K31" s="14">
        <f t="shared" si="4"/>
        <v>0</v>
      </c>
    </row>
    <row r="32" spans="4:11" x14ac:dyDescent="0.25">
      <c r="D32" s="5">
        <v>31</v>
      </c>
      <c r="E32" s="5">
        <f t="shared" si="0"/>
        <v>3</v>
      </c>
      <c r="F32" s="5">
        <f t="shared" si="1"/>
        <v>3</v>
      </c>
      <c r="G32" s="5">
        <f t="shared" si="2"/>
        <v>3</v>
      </c>
      <c r="H32" s="9">
        <f>IF(G32=$B$5+1,$B$6,IF(G32&gt;$B$5+1,H31*(1-$B$3),0))</f>
        <v>8000</v>
      </c>
      <c r="I32" s="9">
        <f>IF(G32=1,H31,0)</f>
        <v>0</v>
      </c>
      <c r="J32" s="13">
        <f t="shared" si="3"/>
        <v>16000</v>
      </c>
      <c r="K32" s="14">
        <f t="shared" si="4"/>
        <v>0</v>
      </c>
    </row>
    <row r="33" spans="4:11" x14ac:dyDescent="0.25">
      <c r="D33" s="5">
        <v>32</v>
      </c>
      <c r="E33" s="5">
        <f t="shared" si="0"/>
        <v>3</v>
      </c>
      <c r="F33" s="5">
        <f t="shared" si="1"/>
        <v>3</v>
      </c>
      <c r="G33" s="5">
        <f t="shared" si="2"/>
        <v>4</v>
      </c>
      <c r="H33" s="9">
        <f>IF(G33=$B$5+1,$B$6,IF(G33&gt;$B$5+1,H32*(1-$B$3),0))</f>
        <v>7840</v>
      </c>
      <c r="I33" s="9">
        <f>IF(G33=1,H32,0)</f>
        <v>0</v>
      </c>
      <c r="J33" s="13">
        <f t="shared" si="3"/>
        <v>15680</v>
      </c>
      <c r="K33" s="14">
        <f t="shared" si="4"/>
        <v>0</v>
      </c>
    </row>
    <row r="34" spans="4:11" x14ac:dyDescent="0.25">
      <c r="D34" s="5">
        <v>33</v>
      </c>
      <c r="E34" s="5">
        <f t="shared" si="0"/>
        <v>3</v>
      </c>
      <c r="F34" s="5">
        <f t="shared" si="1"/>
        <v>3</v>
      </c>
      <c r="G34" s="5">
        <f t="shared" si="2"/>
        <v>5</v>
      </c>
      <c r="H34" s="9">
        <f>IF(G34=$B$5+1,$B$6,IF(G34&gt;$B$5+1,H33*(1-$B$3),0))</f>
        <v>7683.2</v>
      </c>
      <c r="I34" s="9">
        <f>IF(G34=1,H33,0)</f>
        <v>0</v>
      </c>
      <c r="J34" s="13">
        <f t="shared" si="3"/>
        <v>15366.4</v>
      </c>
      <c r="K34" s="14">
        <f t="shared" si="4"/>
        <v>0</v>
      </c>
    </row>
    <row r="35" spans="4:11" x14ac:dyDescent="0.25">
      <c r="D35" s="5">
        <v>34</v>
      </c>
      <c r="E35" s="5">
        <f t="shared" si="0"/>
        <v>3</v>
      </c>
      <c r="F35" s="5">
        <f t="shared" si="1"/>
        <v>3</v>
      </c>
      <c r="G35" s="5">
        <f t="shared" si="2"/>
        <v>6</v>
      </c>
      <c r="H35" s="9">
        <f>IF(G35=$B$5+1,$B$6,IF(G35&gt;$B$5+1,H34*(1-$B$3),0))</f>
        <v>7529.5360000000001</v>
      </c>
      <c r="I35" s="9">
        <f>IF(G35=1,H34,0)</f>
        <v>0</v>
      </c>
      <c r="J35" s="13">
        <f t="shared" si="3"/>
        <v>15059.072</v>
      </c>
      <c r="K35" s="14">
        <f t="shared" si="4"/>
        <v>0</v>
      </c>
    </row>
    <row r="36" spans="4:11" x14ac:dyDescent="0.25">
      <c r="D36" s="5">
        <v>35</v>
      </c>
      <c r="E36" s="5">
        <f t="shared" si="0"/>
        <v>3</v>
      </c>
      <c r="F36" s="5">
        <f t="shared" si="1"/>
        <v>3</v>
      </c>
      <c r="G36" s="5">
        <f t="shared" si="2"/>
        <v>7</v>
      </c>
      <c r="H36" s="9">
        <f>IF(G36=$B$5+1,$B$6,IF(G36&gt;$B$5+1,H35*(1-$B$3),0))</f>
        <v>7378.9452799999999</v>
      </c>
      <c r="I36" s="9">
        <f>IF(G36=1,H35,0)</f>
        <v>0</v>
      </c>
      <c r="J36" s="13">
        <f t="shared" si="3"/>
        <v>14757.89056</v>
      </c>
      <c r="K36" s="14">
        <f t="shared" si="4"/>
        <v>0</v>
      </c>
    </row>
    <row r="37" spans="4:11" x14ac:dyDescent="0.25">
      <c r="D37" s="5">
        <v>36</v>
      </c>
      <c r="E37" s="5">
        <f t="shared" si="0"/>
        <v>3</v>
      </c>
      <c r="F37" s="5">
        <f t="shared" si="1"/>
        <v>3</v>
      </c>
      <c r="G37" s="5">
        <f t="shared" si="2"/>
        <v>8</v>
      </c>
      <c r="H37" s="9">
        <f>IF(G37=$B$5+1,$B$6,IF(G37&gt;$B$5+1,H36*(1-$B$3),0))</f>
        <v>7231.3663743999996</v>
      </c>
      <c r="I37" s="9">
        <f>IF(G37=1,H36,0)</f>
        <v>0</v>
      </c>
      <c r="J37" s="13">
        <f t="shared" si="3"/>
        <v>14462.732748799999</v>
      </c>
      <c r="K37" s="14">
        <f t="shared" si="4"/>
        <v>0</v>
      </c>
    </row>
    <row r="38" spans="4:11" x14ac:dyDescent="0.25">
      <c r="D38" s="5">
        <v>37</v>
      </c>
      <c r="E38" s="5">
        <f t="shared" si="0"/>
        <v>4</v>
      </c>
      <c r="F38" s="5">
        <f t="shared" si="1"/>
        <v>3</v>
      </c>
      <c r="G38" s="5">
        <f t="shared" si="2"/>
        <v>9</v>
      </c>
      <c r="H38" s="9">
        <f>IF(G38=$B$5+1,$B$6,IF(G38&gt;$B$5+1,H37*(1-$B$3),0))</f>
        <v>7086.7390469119991</v>
      </c>
      <c r="I38" s="9">
        <f>IF(G38=1,H37,0)</f>
        <v>0</v>
      </c>
      <c r="J38" s="13">
        <f t="shared" si="3"/>
        <v>14173.478093823998</v>
      </c>
      <c r="K38" s="14">
        <f t="shared" si="4"/>
        <v>0</v>
      </c>
    </row>
    <row r="39" spans="4:11" x14ac:dyDescent="0.25">
      <c r="D39" s="5">
        <v>38</v>
      </c>
      <c r="E39" s="5">
        <f t="shared" si="0"/>
        <v>4</v>
      </c>
      <c r="F39" s="5">
        <f t="shared" si="1"/>
        <v>3</v>
      </c>
      <c r="G39" s="5">
        <f t="shared" si="2"/>
        <v>10</v>
      </c>
      <c r="H39" s="9">
        <f>IF(G39=$B$5+1,$B$6,IF(G39&gt;$B$5+1,H38*(1-$B$3),0))</f>
        <v>6945.0042659737592</v>
      </c>
      <c r="I39" s="9">
        <f>IF(G39=1,H38,0)</f>
        <v>0</v>
      </c>
      <c r="J39" s="13">
        <f t="shared" si="3"/>
        <v>13890.008531947518</v>
      </c>
      <c r="K39" s="14">
        <f t="shared" si="4"/>
        <v>0</v>
      </c>
    </row>
    <row r="40" spans="4:11" x14ac:dyDescent="0.25">
      <c r="D40" s="5">
        <v>39</v>
      </c>
      <c r="E40" s="5">
        <f t="shared" si="0"/>
        <v>4</v>
      </c>
      <c r="F40" s="5">
        <f t="shared" si="1"/>
        <v>3</v>
      </c>
      <c r="G40" s="5">
        <f t="shared" si="2"/>
        <v>11</v>
      </c>
      <c r="H40" s="9">
        <f>IF(G40=$B$5+1,$B$6,IF(G40&gt;$B$5+1,H39*(1-$B$3),0))</f>
        <v>6806.1041806542835</v>
      </c>
      <c r="I40" s="9">
        <f>IF(G40=1,H39,0)</f>
        <v>0</v>
      </c>
      <c r="J40" s="13">
        <f t="shared" si="3"/>
        <v>13612.208361308567</v>
      </c>
      <c r="K40" s="14">
        <f t="shared" si="4"/>
        <v>0</v>
      </c>
    </row>
    <row r="41" spans="4:11" x14ac:dyDescent="0.25">
      <c r="D41" s="5">
        <v>40</v>
      </c>
      <c r="E41" s="5">
        <f t="shared" si="0"/>
        <v>4</v>
      </c>
      <c r="F41" s="5">
        <f t="shared" si="1"/>
        <v>3</v>
      </c>
      <c r="G41" s="5">
        <f t="shared" si="2"/>
        <v>12</v>
      </c>
      <c r="H41" s="9">
        <f>IF(G41=$B$5+1,$B$6,IF(G41&gt;$B$5+1,H40*(1-$B$3),0))</f>
        <v>6669.9820970411974</v>
      </c>
      <c r="I41" s="9">
        <f>IF(G41=1,H40,0)</f>
        <v>0</v>
      </c>
      <c r="J41" s="13">
        <f t="shared" si="3"/>
        <v>13339.964194082395</v>
      </c>
      <c r="K41" s="14">
        <f t="shared" si="4"/>
        <v>0</v>
      </c>
    </row>
    <row r="42" spans="4:11" x14ac:dyDescent="0.25">
      <c r="D42" s="5">
        <v>41</v>
      </c>
      <c r="E42" s="5">
        <f t="shared" si="0"/>
        <v>4</v>
      </c>
      <c r="F42" s="5">
        <f t="shared" si="1"/>
        <v>3</v>
      </c>
      <c r="G42" s="5">
        <f t="shared" si="2"/>
        <v>13</v>
      </c>
      <c r="H42" s="9">
        <f>IF(G42=$B$5+1,$B$6,IF(G42&gt;$B$5+1,H41*(1-$B$3),0))</f>
        <v>6536.5824551003734</v>
      </c>
      <c r="I42" s="9">
        <f>IF(G42=1,H41,0)</f>
        <v>0</v>
      </c>
      <c r="J42" s="13">
        <f t="shared" si="3"/>
        <v>13073.164910200747</v>
      </c>
      <c r="K42" s="14">
        <f t="shared" si="4"/>
        <v>0</v>
      </c>
    </row>
    <row r="43" spans="4:11" x14ac:dyDescent="0.25">
      <c r="D43" s="5">
        <v>42</v>
      </c>
      <c r="E43" s="5">
        <f t="shared" si="0"/>
        <v>4</v>
      </c>
      <c r="F43" s="5">
        <f t="shared" si="1"/>
        <v>3</v>
      </c>
      <c r="G43" s="5">
        <f t="shared" si="2"/>
        <v>14</v>
      </c>
      <c r="H43" s="9">
        <f>IF(G43=$B$5+1,$B$6,IF(G43&gt;$B$5+1,H42*(1-$B$3),0))</f>
        <v>6405.850805998366</v>
      </c>
      <c r="I43" s="9">
        <f>IF(G43=1,H42,0)</f>
        <v>0</v>
      </c>
      <c r="J43" s="13">
        <f t="shared" si="3"/>
        <v>12811.701611996732</v>
      </c>
      <c r="K43" s="14">
        <f t="shared" si="4"/>
        <v>0</v>
      </c>
    </row>
    <row r="44" spans="4:11" x14ac:dyDescent="0.25">
      <c r="D44" s="5">
        <v>43</v>
      </c>
      <c r="E44" s="5">
        <f t="shared" si="0"/>
        <v>4</v>
      </c>
      <c r="F44" s="5">
        <f t="shared" si="1"/>
        <v>4</v>
      </c>
      <c r="G44" s="5">
        <f t="shared" si="2"/>
        <v>1</v>
      </c>
      <c r="H44" s="9">
        <f>IF(G44=$B$5+1,$B$6,IF(G44&gt;$B$5+1,H43*(1-$B$3),0))</f>
        <v>0</v>
      </c>
      <c r="I44" s="9">
        <f>IF(G44=1,H43,0)</f>
        <v>6405.850805998366</v>
      </c>
      <c r="J44" s="13">
        <f t="shared" si="3"/>
        <v>0</v>
      </c>
      <c r="K44" s="14">
        <f t="shared" si="4"/>
        <v>57652.657253985293</v>
      </c>
    </row>
    <row r="45" spans="4:11" x14ac:dyDescent="0.25">
      <c r="D45" s="5">
        <v>44</v>
      </c>
      <c r="E45" s="5">
        <f t="shared" si="0"/>
        <v>4</v>
      </c>
      <c r="F45" s="5">
        <f t="shared" si="1"/>
        <v>4</v>
      </c>
      <c r="G45" s="5">
        <f t="shared" si="2"/>
        <v>2</v>
      </c>
      <c r="H45" s="9">
        <f>IF(G45=$B$5+1,$B$6,IF(G45&gt;$B$5+1,H44*(1-$B$3),0))</f>
        <v>0</v>
      </c>
      <c r="I45" s="9">
        <f>IF(G45=1,H44,0)</f>
        <v>0</v>
      </c>
      <c r="J45" s="13">
        <f t="shared" si="3"/>
        <v>0</v>
      </c>
      <c r="K45" s="14">
        <f t="shared" si="4"/>
        <v>0</v>
      </c>
    </row>
    <row r="46" spans="4:11" x14ac:dyDescent="0.25">
      <c r="D46" s="5">
        <v>45</v>
      </c>
      <c r="E46" s="5">
        <f t="shared" si="0"/>
        <v>4</v>
      </c>
      <c r="F46" s="5">
        <f t="shared" si="1"/>
        <v>4</v>
      </c>
      <c r="G46" s="5">
        <f t="shared" si="2"/>
        <v>3</v>
      </c>
      <c r="H46" s="9">
        <f>IF(G46=$B$5+1,$B$6,IF(G46&gt;$B$5+1,H45*(1-$B$3),0))</f>
        <v>8000</v>
      </c>
      <c r="I46" s="9">
        <f>IF(G46=1,H45,0)</f>
        <v>0</v>
      </c>
      <c r="J46" s="13">
        <f t="shared" si="3"/>
        <v>16000</v>
      </c>
      <c r="K46" s="14">
        <f t="shared" si="4"/>
        <v>0</v>
      </c>
    </row>
    <row r="47" spans="4:11" x14ac:dyDescent="0.25">
      <c r="D47" s="5">
        <v>46</v>
      </c>
      <c r="E47" s="5">
        <f t="shared" si="0"/>
        <v>4</v>
      </c>
      <c r="F47" s="5">
        <f t="shared" si="1"/>
        <v>4</v>
      </c>
      <c r="G47" s="5">
        <f t="shared" si="2"/>
        <v>4</v>
      </c>
      <c r="H47" s="9">
        <f>IF(G47=$B$5+1,$B$6,IF(G47&gt;$B$5+1,H46*(1-$B$3),0))</f>
        <v>7840</v>
      </c>
      <c r="I47" s="9">
        <f>IF(G47=1,H46,0)</f>
        <v>0</v>
      </c>
      <c r="J47" s="13">
        <f t="shared" si="3"/>
        <v>15680</v>
      </c>
      <c r="K47" s="14">
        <f t="shared" si="4"/>
        <v>0</v>
      </c>
    </row>
    <row r="48" spans="4:11" x14ac:dyDescent="0.25">
      <c r="D48" s="5">
        <v>47</v>
      </c>
      <c r="E48" s="5">
        <f t="shared" si="0"/>
        <v>4</v>
      </c>
      <c r="F48" s="5">
        <f t="shared" si="1"/>
        <v>4</v>
      </c>
      <c r="G48" s="5">
        <f t="shared" si="2"/>
        <v>5</v>
      </c>
      <c r="H48" s="9">
        <f>IF(G48=$B$5+1,$B$6,IF(G48&gt;$B$5+1,H47*(1-$B$3),0))</f>
        <v>7683.2</v>
      </c>
      <c r="I48" s="9">
        <f>IF(G48=1,H47,0)</f>
        <v>0</v>
      </c>
      <c r="J48" s="13">
        <f t="shared" si="3"/>
        <v>15366.4</v>
      </c>
      <c r="K48" s="14">
        <f t="shared" si="4"/>
        <v>0</v>
      </c>
    </row>
    <row r="49" spans="4:11" x14ac:dyDescent="0.25">
      <c r="D49" s="5">
        <v>48</v>
      </c>
      <c r="E49" s="5">
        <f t="shared" si="0"/>
        <v>4</v>
      </c>
      <c r="F49" s="5">
        <f t="shared" si="1"/>
        <v>4</v>
      </c>
      <c r="G49" s="5">
        <f t="shared" si="2"/>
        <v>6</v>
      </c>
      <c r="H49" s="9">
        <f>IF(G49=$B$5+1,$B$6,IF(G49&gt;$B$5+1,H48*(1-$B$3),0))</f>
        <v>7529.5360000000001</v>
      </c>
      <c r="I49" s="9">
        <f>IF(G49=1,H48,0)</f>
        <v>0</v>
      </c>
      <c r="J49" s="13">
        <f t="shared" si="3"/>
        <v>15059.072</v>
      </c>
      <c r="K49" s="14">
        <f t="shared" si="4"/>
        <v>0</v>
      </c>
    </row>
    <row r="50" spans="4:11" x14ac:dyDescent="0.25">
      <c r="D50" s="5">
        <v>49</v>
      </c>
      <c r="E50" s="5">
        <f t="shared" si="0"/>
        <v>5</v>
      </c>
      <c r="F50" s="5">
        <f t="shared" si="1"/>
        <v>4</v>
      </c>
      <c r="G50" s="5">
        <f t="shared" si="2"/>
        <v>7</v>
      </c>
      <c r="H50" s="9">
        <f>IF(G50=$B$5+1,$B$6,IF(G50&gt;$B$5+1,H49*(1-$B$3),0))</f>
        <v>7378.9452799999999</v>
      </c>
      <c r="I50" s="9">
        <f>IF(G50=1,H49,0)</f>
        <v>0</v>
      </c>
      <c r="J50" s="13">
        <f t="shared" si="3"/>
        <v>14757.89056</v>
      </c>
      <c r="K50" s="14">
        <f t="shared" si="4"/>
        <v>0</v>
      </c>
    </row>
    <row r="51" spans="4:11" x14ac:dyDescent="0.25">
      <c r="D51" s="5">
        <v>50</v>
      </c>
      <c r="E51" s="5">
        <f t="shared" si="0"/>
        <v>5</v>
      </c>
      <c r="F51" s="5">
        <f t="shared" si="1"/>
        <v>4</v>
      </c>
      <c r="G51" s="5">
        <f t="shared" si="2"/>
        <v>8</v>
      </c>
      <c r="H51" s="9">
        <f>IF(G51=$B$5+1,$B$6,IF(G51&gt;$B$5+1,H50*(1-$B$3),0))</f>
        <v>7231.3663743999996</v>
      </c>
      <c r="I51" s="9">
        <f>IF(G51=1,H50,0)</f>
        <v>0</v>
      </c>
      <c r="J51" s="13">
        <f t="shared" si="3"/>
        <v>14462.732748799999</v>
      </c>
      <c r="K51" s="14">
        <f t="shared" si="4"/>
        <v>0</v>
      </c>
    </row>
    <row r="52" spans="4:11" x14ac:dyDescent="0.25">
      <c r="D52" s="5">
        <v>51</v>
      </c>
      <c r="E52" s="5">
        <f t="shared" si="0"/>
        <v>5</v>
      </c>
      <c r="F52" s="5">
        <f t="shared" si="1"/>
        <v>4</v>
      </c>
      <c r="G52" s="5">
        <f t="shared" si="2"/>
        <v>9</v>
      </c>
      <c r="H52" s="9">
        <f>IF(G52=$B$5+1,$B$6,IF(G52&gt;$B$5+1,H51*(1-$B$3),0))</f>
        <v>7086.7390469119991</v>
      </c>
      <c r="I52" s="9">
        <f>IF(G52=1,H51,0)</f>
        <v>0</v>
      </c>
      <c r="J52" s="13">
        <f t="shared" si="3"/>
        <v>14173.478093823998</v>
      </c>
      <c r="K52" s="14">
        <f t="shared" si="4"/>
        <v>0</v>
      </c>
    </row>
    <row r="53" spans="4:11" x14ac:dyDescent="0.25">
      <c r="D53" s="5">
        <v>52</v>
      </c>
      <c r="E53" s="5">
        <f t="shared" si="0"/>
        <v>5</v>
      </c>
      <c r="F53" s="5">
        <f t="shared" si="1"/>
        <v>4</v>
      </c>
      <c r="G53" s="5">
        <f t="shared" si="2"/>
        <v>10</v>
      </c>
      <c r="H53" s="9">
        <f>IF(G53=$B$5+1,$B$6,IF(G53&gt;$B$5+1,H52*(1-$B$3),0))</f>
        <v>6945.0042659737592</v>
      </c>
      <c r="I53" s="9">
        <f>IF(G53=1,H52,0)</f>
        <v>0</v>
      </c>
      <c r="J53" s="13">
        <f t="shared" si="3"/>
        <v>13890.008531947518</v>
      </c>
      <c r="K53" s="14">
        <f t="shared" si="4"/>
        <v>0</v>
      </c>
    </row>
    <row r="54" spans="4:11" x14ac:dyDescent="0.25">
      <c r="D54" s="5">
        <v>53</v>
      </c>
      <c r="E54" s="5">
        <f t="shared" si="0"/>
        <v>5</v>
      </c>
      <c r="F54" s="5">
        <f t="shared" si="1"/>
        <v>4</v>
      </c>
      <c r="G54" s="5">
        <f t="shared" si="2"/>
        <v>11</v>
      </c>
      <c r="H54" s="9">
        <f>IF(G54=$B$5+1,$B$6,IF(G54&gt;$B$5+1,H53*(1-$B$3),0))</f>
        <v>6806.1041806542835</v>
      </c>
      <c r="I54" s="9">
        <f>IF(G54=1,H53,0)</f>
        <v>0</v>
      </c>
      <c r="J54" s="13">
        <f t="shared" si="3"/>
        <v>13612.208361308567</v>
      </c>
      <c r="K54" s="14">
        <f t="shared" si="4"/>
        <v>0</v>
      </c>
    </row>
    <row r="55" spans="4:11" x14ac:dyDescent="0.25">
      <c r="D55" s="5">
        <v>54</v>
      </c>
      <c r="E55" s="5">
        <f t="shared" si="0"/>
        <v>5</v>
      </c>
      <c r="F55" s="5">
        <f t="shared" si="1"/>
        <v>4</v>
      </c>
      <c r="G55" s="5">
        <f t="shared" si="2"/>
        <v>12</v>
      </c>
      <c r="H55" s="9">
        <f>IF(G55=$B$5+1,$B$6,IF(G55&gt;$B$5+1,H54*(1-$B$3),0))</f>
        <v>6669.9820970411974</v>
      </c>
      <c r="I55" s="9">
        <f>IF(G55=1,H54,0)</f>
        <v>0</v>
      </c>
      <c r="J55" s="13">
        <f t="shared" si="3"/>
        <v>13339.964194082395</v>
      </c>
      <c r="K55" s="14">
        <f t="shared" si="4"/>
        <v>0</v>
      </c>
    </row>
    <row r="56" spans="4:11" x14ac:dyDescent="0.25">
      <c r="D56" s="5">
        <v>55</v>
      </c>
      <c r="E56" s="5">
        <f t="shared" si="0"/>
        <v>5</v>
      </c>
      <c r="F56" s="5">
        <f t="shared" si="1"/>
        <v>4</v>
      </c>
      <c r="G56" s="5">
        <f t="shared" si="2"/>
        <v>13</v>
      </c>
      <c r="H56" s="9">
        <f>IF(G56=$B$5+1,$B$6,IF(G56&gt;$B$5+1,H55*(1-$B$3),0))</f>
        <v>6536.5824551003734</v>
      </c>
      <c r="I56" s="9">
        <f>IF(G56=1,H55,0)</f>
        <v>0</v>
      </c>
      <c r="J56" s="13">
        <f t="shared" si="3"/>
        <v>13073.164910200747</v>
      </c>
      <c r="K56" s="14">
        <f t="shared" si="4"/>
        <v>0</v>
      </c>
    </row>
    <row r="57" spans="4:11" x14ac:dyDescent="0.25">
      <c r="D57" s="5">
        <v>56</v>
      </c>
      <c r="E57" s="5">
        <f t="shared" si="0"/>
        <v>5</v>
      </c>
      <c r="F57" s="5">
        <f t="shared" si="1"/>
        <v>4</v>
      </c>
      <c r="G57" s="5">
        <f t="shared" si="2"/>
        <v>14</v>
      </c>
      <c r="H57" s="9">
        <f>IF(G57=$B$5+1,$B$6,IF(G57&gt;$B$5+1,H56*(1-$B$3),0))</f>
        <v>6405.850805998366</v>
      </c>
      <c r="I57" s="9">
        <f>IF(G57=1,H56,0)</f>
        <v>0</v>
      </c>
      <c r="J57" s="13">
        <f t="shared" si="3"/>
        <v>12811.701611996732</v>
      </c>
      <c r="K57" s="14">
        <f t="shared" si="4"/>
        <v>0</v>
      </c>
    </row>
    <row r="58" spans="4:11" x14ac:dyDescent="0.25">
      <c r="D58" s="5">
        <v>57</v>
      </c>
      <c r="E58" s="5">
        <f t="shared" si="0"/>
        <v>5</v>
      </c>
      <c r="F58" s="5">
        <f t="shared" si="1"/>
        <v>5</v>
      </c>
      <c r="G58" s="5">
        <f t="shared" si="2"/>
        <v>1</v>
      </c>
      <c r="H58" s="9">
        <f>IF(G58=$B$5+1,$B$6,IF(G58&gt;$B$5+1,H57*(1-$B$3),0))</f>
        <v>0</v>
      </c>
      <c r="I58" s="9">
        <f>IF(G58=1,H57,0)</f>
        <v>6405.850805998366</v>
      </c>
      <c r="J58" s="13">
        <f t="shared" si="3"/>
        <v>0</v>
      </c>
      <c r="K58" s="14">
        <f t="shared" si="4"/>
        <v>57652.657253985293</v>
      </c>
    </row>
    <row r="59" spans="4:11" x14ac:dyDescent="0.25">
      <c r="D59" s="5">
        <v>58</v>
      </c>
      <c r="E59" s="5">
        <f t="shared" si="0"/>
        <v>5</v>
      </c>
      <c r="F59" s="5">
        <f t="shared" si="1"/>
        <v>5</v>
      </c>
      <c r="G59" s="5">
        <f t="shared" si="2"/>
        <v>2</v>
      </c>
      <c r="H59" s="9">
        <f>IF(G59=$B$5+1,$B$6,IF(G59&gt;$B$5+1,H58*(1-$B$3),0))</f>
        <v>0</v>
      </c>
      <c r="I59" s="9">
        <f>IF(G59=1,H58,0)</f>
        <v>0</v>
      </c>
      <c r="J59" s="13">
        <f t="shared" si="3"/>
        <v>0</v>
      </c>
      <c r="K59" s="14">
        <f t="shared" si="4"/>
        <v>0</v>
      </c>
    </row>
    <row r="60" spans="4:11" x14ac:dyDescent="0.25">
      <c r="D60" s="5">
        <v>59</v>
      </c>
      <c r="E60" s="5">
        <f t="shared" si="0"/>
        <v>5</v>
      </c>
      <c r="F60" s="5">
        <f t="shared" si="1"/>
        <v>5</v>
      </c>
      <c r="G60" s="5">
        <f t="shared" si="2"/>
        <v>3</v>
      </c>
      <c r="H60" s="9">
        <f>IF(G60=$B$5+1,$B$6,IF(G60&gt;$B$5+1,H59*(1-$B$3),0))</f>
        <v>8000</v>
      </c>
      <c r="I60" s="9">
        <f>IF(G60=1,H59,0)</f>
        <v>0</v>
      </c>
      <c r="J60" s="13">
        <f t="shared" si="3"/>
        <v>16000</v>
      </c>
      <c r="K60" s="14">
        <f t="shared" si="4"/>
        <v>0</v>
      </c>
    </row>
    <row r="61" spans="4:11" x14ac:dyDescent="0.25">
      <c r="D61" s="5">
        <v>60</v>
      </c>
      <c r="E61" s="5">
        <f t="shared" si="0"/>
        <v>5</v>
      </c>
      <c r="F61" s="5">
        <f t="shared" si="1"/>
        <v>5</v>
      </c>
      <c r="G61" s="5">
        <f t="shared" si="2"/>
        <v>4</v>
      </c>
      <c r="H61" s="9">
        <f>IF(G61=$B$5+1,$B$6,IF(G61&gt;$B$5+1,H60*(1-$B$3),0))</f>
        <v>7840</v>
      </c>
      <c r="I61" s="9">
        <f>IF(G61=1,H60,0)</f>
        <v>0</v>
      </c>
      <c r="J61" s="13">
        <f t="shared" si="3"/>
        <v>15680</v>
      </c>
      <c r="K61" s="14">
        <f t="shared" si="4"/>
        <v>0</v>
      </c>
    </row>
    <row r="62" spans="4:11" x14ac:dyDescent="0.25">
      <c r="D62" s="5">
        <v>61</v>
      </c>
      <c r="E62" s="5">
        <f t="shared" si="0"/>
        <v>6</v>
      </c>
      <c r="F62" s="5">
        <f t="shared" si="1"/>
        <v>5</v>
      </c>
      <c r="G62" s="5">
        <f t="shared" si="2"/>
        <v>5</v>
      </c>
      <c r="H62" s="9">
        <f>IF(G62=$B$5+1,$B$6,IF(G62&gt;$B$5+1,H61*(1-$B$3),0))</f>
        <v>7683.2</v>
      </c>
      <c r="I62" s="9">
        <f>IF(G62=1,H61,0)</f>
        <v>0</v>
      </c>
      <c r="J62" s="13">
        <f t="shared" si="3"/>
        <v>15366.4</v>
      </c>
      <c r="K62" s="14">
        <f t="shared" si="4"/>
        <v>0</v>
      </c>
    </row>
    <row r="63" spans="4:11" x14ac:dyDescent="0.25">
      <c r="D63" s="5">
        <v>62</v>
      </c>
      <c r="E63" s="5">
        <f t="shared" si="0"/>
        <v>6</v>
      </c>
      <c r="F63" s="5">
        <f t="shared" si="1"/>
        <v>5</v>
      </c>
      <c r="G63" s="5">
        <f t="shared" si="2"/>
        <v>6</v>
      </c>
      <c r="H63" s="9">
        <f>IF(G63=$B$5+1,$B$6,IF(G63&gt;$B$5+1,H62*(1-$B$3),0))</f>
        <v>7529.5360000000001</v>
      </c>
      <c r="I63" s="9">
        <f>IF(G63=1,H62,0)</f>
        <v>0</v>
      </c>
      <c r="J63" s="13">
        <f t="shared" si="3"/>
        <v>15059.072</v>
      </c>
      <c r="K63" s="14">
        <f t="shared" si="4"/>
        <v>0</v>
      </c>
    </row>
    <row r="64" spans="4:11" x14ac:dyDescent="0.25">
      <c r="D64" s="5">
        <v>63</v>
      </c>
      <c r="E64" s="5">
        <f t="shared" si="0"/>
        <v>6</v>
      </c>
      <c r="F64" s="5">
        <f t="shared" si="1"/>
        <v>5</v>
      </c>
      <c r="G64" s="5">
        <f t="shared" si="2"/>
        <v>7</v>
      </c>
      <c r="H64" s="9">
        <f>IF(G64=$B$5+1,$B$6,IF(G64&gt;$B$5+1,H63*(1-$B$3),0))</f>
        <v>7378.9452799999999</v>
      </c>
      <c r="I64" s="9">
        <f>IF(G64=1,H63,0)</f>
        <v>0</v>
      </c>
      <c r="J64" s="13">
        <f t="shared" si="3"/>
        <v>14757.89056</v>
      </c>
      <c r="K64" s="14">
        <f t="shared" si="4"/>
        <v>0</v>
      </c>
    </row>
    <row r="65" spans="4:11" x14ac:dyDescent="0.25">
      <c r="D65" s="5">
        <v>64</v>
      </c>
      <c r="E65" s="5">
        <f t="shared" si="0"/>
        <v>6</v>
      </c>
      <c r="F65" s="5">
        <f t="shared" si="1"/>
        <v>5</v>
      </c>
      <c r="G65" s="5">
        <f t="shared" si="2"/>
        <v>8</v>
      </c>
      <c r="H65" s="9">
        <f>IF(G65=$B$5+1,$B$6,IF(G65&gt;$B$5+1,H64*(1-$B$3),0))</f>
        <v>7231.3663743999996</v>
      </c>
      <c r="I65" s="9">
        <f>IF(G65=1,H64,0)</f>
        <v>0</v>
      </c>
      <c r="J65" s="13">
        <f t="shared" si="3"/>
        <v>14462.732748799999</v>
      </c>
      <c r="K65" s="14">
        <f t="shared" si="4"/>
        <v>0</v>
      </c>
    </row>
    <row r="66" spans="4:11" x14ac:dyDescent="0.25">
      <c r="D66" s="5">
        <v>65</v>
      </c>
      <c r="E66" s="5">
        <f t="shared" si="0"/>
        <v>6</v>
      </c>
      <c r="F66" s="5">
        <f t="shared" si="1"/>
        <v>5</v>
      </c>
      <c r="G66" s="5">
        <f t="shared" si="2"/>
        <v>9</v>
      </c>
      <c r="H66" s="9">
        <f>IF(G66=$B$5+1,$B$6,IF(G66&gt;$B$5+1,H65*(1-$B$3),0))</f>
        <v>7086.7390469119991</v>
      </c>
      <c r="I66" s="9">
        <f>IF(G66=1,H65,0)</f>
        <v>0</v>
      </c>
      <c r="J66" s="13">
        <f t="shared" si="3"/>
        <v>14173.478093823998</v>
      </c>
      <c r="K66" s="14">
        <f t="shared" si="4"/>
        <v>0</v>
      </c>
    </row>
    <row r="67" spans="4:11" x14ac:dyDescent="0.25">
      <c r="D67" s="5">
        <v>66</v>
      </c>
      <c r="E67" s="5">
        <f t="shared" ref="E67:E130" si="9">_xlfn.CEILING.MATH(D67/12)</f>
        <v>6</v>
      </c>
      <c r="F67" s="5">
        <f t="shared" ref="F67:F130" si="10">_xlfn.CEILING.MATH(D67/$B$4)</f>
        <v>5</v>
      </c>
      <c r="G67" s="5">
        <f t="shared" ref="G67:G130" si="11">MOD(D67-1,$B$4)+1</f>
        <v>10</v>
      </c>
      <c r="H67" s="9">
        <f>IF(G67=$B$5+1,$B$6,IF(G67&gt;$B$5+1,H66*(1-$B$3),0))</f>
        <v>6945.0042659737592</v>
      </c>
      <c r="I67" s="9">
        <f>IF(G67=1,H66,0)</f>
        <v>0</v>
      </c>
      <c r="J67" s="13">
        <f t="shared" ref="J67:J130" si="12">H67*$B$7*$B$8</f>
        <v>13890.008531947518</v>
      </c>
      <c r="K67" s="14">
        <f t="shared" ref="K67:K130" si="13">I67*($B$9+$B$10)</f>
        <v>0</v>
      </c>
    </row>
    <row r="68" spans="4:11" x14ac:dyDescent="0.25">
      <c r="D68" s="5">
        <v>67</v>
      </c>
      <c r="E68" s="5">
        <f t="shared" si="9"/>
        <v>6</v>
      </c>
      <c r="F68" s="5">
        <f t="shared" si="10"/>
        <v>5</v>
      </c>
      <c r="G68" s="5">
        <f t="shared" si="11"/>
        <v>11</v>
      </c>
      <c r="H68" s="9">
        <f>IF(G68=$B$5+1,$B$6,IF(G68&gt;$B$5+1,H67*(1-$B$3),0))</f>
        <v>6806.1041806542835</v>
      </c>
      <c r="I68" s="9">
        <f>IF(G68=1,H67,0)</f>
        <v>0</v>
      </c>
      <c r="J68" s="13">
        <f t="shared" si="12"/>
        <v>13612.208361308567</v>
      </c>
      <c r="K68" s="14">
        <f t="shared" si="13"/>
        <v>0</v>
      </c>
    </row>
    <row r="69" spans="4:11" x14ac:dyDescent="0.25">
      <c r="D69" s="5">
        <v>68</v>
      </c>
      <c r="E69" s="5">
        <f t="shared" si="9"/>
        <v>6</v>
      </c>
      <c r="F69" s="5">
        <f t="shared" si="10"/>
        <v>5</v>
      </c>
      <c r="G69" s="5">
        <f t="shared" si="11"/>
        <v>12</v>
      </c>
      <c r="H69" s="9">
        <f>IF(G69=$B$5+1,$B$6,IF(G69&gt;$B$5+1,H68*(1-$B$3),0))</f>
        <v>6669.9820970411974</v>
      </c>
      <c r="I69" s="9">
        <f>IF(G69=1,H68,0)</f>
        <v>0</v>
      </c>
      <c r="J69" s="13">
        <f t="shared" si="12"/>
        <v>13339.964194082395</v>
      </c>
      <c r="K69" s="14">
        <f t="shared" si="13"/>
        <v>0</v>
      </c>
    </row>
    <row r="70" spans="4:11" x14ac:dyDescent="0.25">
      <c r="D70" s="5">
        <v>69</v>
      </c>
      <c r="E70" s="5">
        <f t="shared" si="9"/>
        <v>6</v>
      </c>
      <c r="F70" s="5">
        <f t="shared" si="10"/>
        <v>5</v>
      </c>
      <c r="G70" s="5">
        <f t="shared" si="11"/>
        <v>13</v>
      </c>
      <c r="H70" s="9">
        <f>IF(G70=$B$5+1,$B$6,IF(G70&gt;$B$5+1,H69*(1-$B$3),0))</f>
        <v>6536.5824551003734</v>
      </c>
      <c r="I70" s="9">
        <f>IF(G70=1,H69,0)</f>
        <v>0</v>
      </c>
      <c r="J70" s="13">
        <f t="shared" si="12"/>
        <v>13073.164910200747</v>
      </c>
      <c r="K70" s="14">
        <f t="shared" si="13"/>
        <v>0</v>
      </c>
    </row>
    <row r="71" spans="4:11" x14ac:dyDescent="0.25">
      <c r="D71" s="5">
        <v>70</v>
      </c>
      <c r="E71" s="5">
        <f t="shared" si="9"/>
        <v>6</v>
      </c>
      <c r="F71" s="5">
        <f t="shared" si="10"/>
        <v>5</v>
      </c>
      <c r="G71" s="5">
        <f t="shared" si="11"/>
        <v>14</v>
      </c>
      <c r="H71" s="9">
        <f>IF(G71=$B$5+1,$B$6,IF(G71&gt;$B$5+1,H70*(1-$B$3),0))</f>
        <v>6405.850805998366</v>
      </c>
      <c r="I71" s="9">
        <f>IF(G71=1,H70,0)</f>
        <v>0</v>
      </c>
      <c r="J71" s="13">
        <f t="shared" si="12"/>
        <v>12811.701611996732</v>
      </c>
      <c r="K71" s="14">
        <f t="shared" si="13"/>
        <v>0</v>
      </c>
    </row>
    <row r="72" spans="4:11" x14ac:dyDescent="0.25">
      <c r="D72" s="5">
        <v>71</v>
      </c>
      <c r="E72" s="5">
        <f t="shared" si="9"/>
        <v>6</v>
      </c>
      <c r="F72" s="5">
        <f t="shared" si="10"/>
        <v>6</v>
      </c>
      <c r="G72" s="5">
        <f t="shared" si="11"/>
        <v>1</v>
      </c>
      <c r="H72" s="9">
        <f>IF(G72=$B$5+1,$B$6,IF(G72&gt;$B$5+1,H71*(1-$B$3),0))</f>
        <v>0</v>
      </c>
      <c r="I72" s="9">
        <f>IF(G72=1,H71,0)</f>
        <v>6405.850805998366</v>
      </c>
      <c r="J72" s="13">
        <f t="shared" si="12"/>
        <v>0</v>
      </c>
      <c r="K72" s="14">
        <f t="shared" si="13"/>
        <v>57652.657253985293</v>
      </c>
    </row>
    <row r="73" spans="4:11" x14ac:dyDescent="0.25">
      <c r="D73" s="5">
        <v>72</v>
      </c>
      <c r="E73" s="5">
        <f t="shared" si="9"/>
        <v>6</v>
      </c>
      <c r="F73" s="5">
        <f t="shared" si="10"/>
        <v>6</v>
      </c>
      <c r="G73" s="5">
        <f t="shared" si="11"/>
        <v>2</v>
      </c>
      <c r="H73" s="9">
        <f>IF(G73=$B$5+1,$B$6,IF(G73&gt;$B$5+1,H72*(1-$B$3),0))</f>
        <v>0</v>
      </c>
      <c r="I73" s="9">
        <f>IF(G73=1,H72,0)</f>
        <v>0</v>
      </c>
      <c r="J73" s="13">
        <f t="shared" si="12"/>
        <v>0</v>
      </c>
      <c r="K73" s="14">
        <f t="shared" si="13"/>
        <v>0</v>
      </c>
    </row>
    <row r="74" spans="4:11" x14ac:dyDescent="0.25">
      <c r="D74" s="5">
        <v>73</v>
      </c>
      <c r="E74" s="5">
        <f t="shared" si="9"/>
        <v>7</v>
      </c>
      <c r="F74" s="5">
        <f t="shared" si="10"/>
        <v>6</v>
      </c>
      <c r="G74" s="5">
        <f t="shared" si="11"/>
        <v>3</v>
      </c>
      <c r="H74" s="9">
        <f>IF(G74=$B$5+1,$B$6,IF(G74&gt;$B$5+1,H73*(1-$B$3),0))</f>
        <v>8000</v>
      </c>
      <c r="I74" s="9">
        <f>IF(G74=1,H73,0)</f>
        <v>0</v>
      </c>
      <c r="J74" s="13">
        <f t="shared" si="12"/>
        <v>16000</v>
      </c>
      <c r="K74" s="14">
        <f t="shared" si="13"/>
        <v>0</v>
      </c>
    </row>
    <row r="75" spans="4:11" x14ac:dyDescent="0.25">
      <c r="D75" s="5">
        <v>74</v>
      </c>
      <c r="E75" s="5">
        <f t="shared" si="9"/>
        <v>7</v>
      </c>
      <c r="F75" s="5">
        <f t="shared" si="10"/>
        <v>6</v>
      </c>
      <c r="G75" s="5">
        <f t="shared" si="11"/>
        <v>4</v>
      </c>
      <c r="H75" s="9">
        <f>IF(G75=$B$5+1,$B$6,IF(G75&gt;$B$5+1,H74*(1-$B$3),0))</f>
        <v>7840</v>
      </c>
      <c r="I75" s="9">
        <f>IF(G75=1,H74,0)</f>
        <v>0</v>
      </c>
      <c r="J75" s="13">
        <f t="shared" si="12"/>
        <v>15680</v>
      </c>
      <c r="K75" s="14">
        <f t="shared" si="13"/>
        <v>0</v>
      </c>
    </row>
    <row r="76" spans="4:11" x14ac:dyDescent="0.25">
      <c r="D76" s="5">
        <v>75</v>
      </c>
      <c r="E76" s="5">
        <f t="shared" si="9"/>
        <v>7</v>
      </c>
      <c r="F76" s="5">
        <f t="shared" si="10"/>
        <v>6</v>
      </c>
      <c r="G76" s="5">
        <f t="shared" si="11"/>
        <v>5</v>
      </c>
      <c r="H76" s="9">
        <f>IF(G76=$B$5+1,$B$6,IF(G76&gt;$B$5+1,H75*(1-$B$3),0))</f>
        <v>7683.2</v>
      </c>
      <c r="I76" s="9">
        <f>IF(G76=1,H75,0)</f>
        <v>0</v>
      </c>
      <c r="J76" s="13">
        <f t="shared" si="12"/>
        <v>15366.4</v>
      </c>
      <c r="K76" s="14">
        <f t="shared" si="13"/>
        <v>0</v>
      </c>
    </row>
    <row r="77" spans="4:11" x14ac:dyDescent="0.25">
      <c r="D77" s="5">
        <v>76</v>
      </c>
      <c r="E77" s="5">
        <f t="shared" si="9"/>
        <v>7</v>
      </c>
      <c r="F77" s="5">
        <f t="shared" si="10"/>
        <v>6</v>
      </c>
      <c r="G77" s="5">
        <f t="shared" si="11"/>
        <v>6</v>
      </c>
      <c r="H77" s="9">
        <f>IF(G77=$B$5+1,$B$6,IF(G77&gt;$B$5+1,H76*(1-$B$3),0))</f>
        <v>7529.5360000000001</v>
      </c>
      <c r="I77" s="9">
        <f>IF(G77=1,H76,0)</f>
        <v>0</v>
      </c>
      <c r="J77" s="13">
        <f t="shared" si="12"/>
        <v>15059.072</v>
      </c>
      <c r="K77" s="14">
        <f t="shared" si="13"/>
        <v>0</v>
      </c>
    </row>
    <row r="78" spans="4:11" x14ac:dyDescent="0.25">
      <c r="D78" s="5">
        <v>77</v>
      </c>
      <c r="E78" s="5">
        <f t="shared" si="9"/>
        <v>7</v>
      </c>
      <c r="F78" s="5">
        <f t="shared" si="10"/>
        <v>6</v>
      </c>
      <c r="G78" s="5">
        <f t="shared" si="11"/>
        <v>7</v>
      </c>
      <c r="H78" s="9">
        <f>IF(G78=$B$5+1,$B$6,IF(G78&gt;$B$5+1,H77*(1-$B$3),0))</f>
        <v>7378.9452799999999</v>
      </c>
      <c r="I78" s="9">
        <f>IF(G78=1,H77,0)</f>
        <v>0</v>
      </c>
      <c r="J78" s="13">
        <f t="shared" si="12"/>
        <v>14757.89056</v>
      </c>
      <c r="K78" s="14">
        <f t="shared" si="13"/>
        <v>0</v>
      </c>
    </row>
    <row r="79" spans="4:11" x14ac:dyDescent="0.25">
      <c r="D79" s="5">
        <v>78</v>
      </c>
      <c r="E79" s="5">
        <f t="shared" si="9"/>
        <v>7</v>
      </c>
      <c r="F79" s="5">
        <f t="shared" si="10"/>
        <v>6</v>
      </c>
      <c r="G79" s="5">
        <f t="shared" si="11"/>
        <v>8</v>
      </c>
      <c r="H79" s="9">
        <f>IF(G79=$B$5+1,$B$6,IF(G79&gt;$B$5+1,H78*(1-$B$3),0))</f>
        <v>7231.3663743999996</v>
      </c>
      <c r="I79" s="9">
        <f>IF(G79=1,H78,0)</f>
        <v>0</v>
      </c>
      <c r="J79" s="13">
        <f t="shared" si="12"/>
        <v>14462.732748799999</v>
      </c>
      <c r="K79" s="14">
        <f t="shared" si="13"/>
        <v>0</v>
      </c>
    </row>
    <row r="80" spans="4:11" x14ac:dyDescent="0.25">
      <c r="D80" s="5">
        <v>79</v>
      </c>
      <c r="E80" s="5">
        <f t="shared" si="9"/>
        <v>7</v>
      </c>
      <c r="F80" s="5">
        <f t="shared" si="10"/>
        <v>6</v>
      </c>
      <c r="G80" s="5">
        <f t="shared" si="11"/>
        <v>9</v>
      </c>
      <c r="H80" s="9">
        <f>IF(G80=$B$5+1,$B$6,IF(G80&gt;$B$5+1,H79*(1-$B$3),0))</f>
        <v>7086.7390469119991</v>
      </c>
      <c r="I80" s="9">
        <f>IF(G80=1,H79,0)</f>
        <v>0</v>
      </c>
      <c r="J80" s="13">
        <f t="shared" si="12"/>
        <v>14173.478093823998</v>
      </c>
      <c r="K80" s="14">
        <f t="shared" si="13"/>
        <v>0</v>
      </c>
    </row>
    <row r="81" spans="4:11" x14ac:dyDescent="0.25">
      <c r="D81" s="5">
        <v>80</v>
      </c>
      <c r="E81" s="5">
        <f t="shared" si="9"/>
        <v>7</v>
      </c>
      <c r="F81" s="5">
        <f t="shared" si="10"/>
        <v>6</v>
      </c>
      <c r="G81" s="5">
        <f t="shared" si="11"/>
        <v>10</v>
      </c>
      <c r="H81" s="9">
        <f>IF(G81=$B$5+1,$B$6,IF(G81&gt;$B$5+1,H80*(1-$B$3),0))</f>
        <v>6945.0042659737592</v>
      </c>
      <c r="I81" s="9">
        <f>IF(G81=1,H80,0)</f>
        <v>0</v>
      </c>
      <c r="J81" s="13">
        <f t="shared" si="12"/>
        <v>13890.008531947518</v>
      </c>
      <c r="K81" s="14">
        <f t="shared" si="13"/>
        <v>0</v>
      </c>
    </row>
    <row r="82" spans="4:11" x14ac:dyDescent="0.25">
      <c r="D82" s="5">
        <v>81</v>
      </c>
      <c r="E82" s="5">
        <f t="shared" si="9"/>
        <v>7</v>
      </c>
      <c r="F82" s="5">
        <f t="shared" si="10"/>
        <v>6</v>
      </c>
      <c r="G82" s="5">
        <f t="shared" si="11"/>
        <v>11</v>
      </c>
      <c r="H82" s="9">
        <f>IF(G82=$B$5+1,$B$6,IF(G82&gt;$B$5+1,H81*(1-$B$3),0))</f>
        <v>6806.1041806542835</v>
      </c>
      <c r="I82" s="9">
        <f>IF(G82=1,H81,0)</f>
        <v>0</v>
      </c>
      <c r="J82" s="13">
        <f t="shared" si="12"/>
        <v>13612.208361308567</v>
      </c>
      <c r="K82" s="14">
        <f t="shared" si="13"/>
        <v>0</v>
      </c>
    </row>
    <row r="83" spans="4:11" x14ac:dyDescent="0.25">
      <c r="D83" s="5">
        <v>82</v>
      </c>
      <c r="E83" s="5">
        <f t="shared" si="9"/>
        <v>7</v>
      </c>
      <c r="F83" s="5">
        <f t="shared" si="10"/>
        <v>6</v>
      </c>
      <c r="G83" s="5">
        <f t="shared" si="11"/>
        <v>12</v>
      </c>
      <c r="H83" s="9">
        <f>IF(G83=$B$5+1,$B$6,IF(G83&gt;$B$5+1,H82*(1-$B$3),0))</f>
        <v>6669.9820970411974</v>
      </c>
      <c r="I83" s="9">
        <f>IF(G83=1,H82,0)</f>
        <v>0</v>
      </c>
      <c r="J83" s="13">
        <f t="shared" si="12"/>
        <v>13339.964194082395</v>
      </c>
      <c r="K83" s="14">
        <f t="shared" si="13"/>
        <v>0</v>
      </c>
    </row>
    <row r="84" spans="4:11" x14ac:dyDescent="0.25">
      <c r="D84" s="5">
        <v>83</v>
      </c>
      <c r="E84" s="5">
        <f t="shared" si="9"/>
        <v>7</v>
      </c>
      <c r="F84" s="5">
        <f t="shared" si="10"/>
        <v>6</v>
      </c>
      <c r="G84" s="5">
        <f t="shared" si="11"/>
        <v>13</v>
      </c>
      <c r="H84" s="9">
        <f>IF(G84=$B$5+1,$B$6,IF(G84&gt;$B$5+1,H83*(1-$B$3),0))</f>
        <v>6536.5824551003734</v>
      </c>
      <c r="I84" s="9">
        <f>IF(G84=1,H83,0)</f>
        <v>0</v>
      </c>
      <c r="J84" s="13">
        <f t="shared" si="12"/>
        <v>13073.164910200747</v>
      </c>
      <c r="K84" s="14">
        <f t="shared" si="13"/>
        <v>0</v>
      </c>
    </row>
    <row r="85" spans="4:11" x14ac:dyDescent="0.25">
      <c r="D85" s="5">
        <v>84</v>
      </c>
      <c r="E85" s="5">
        <f t="shared" si="9"/>
        <v>7</v>
      </c>
      <c r="F85" s="5">
        <f t="shared" si="10"/>
        <v>6</v>
      </c>
      <c r="G85" s="5">
        <f t="shared" si="11"/>
        <v>14</v>
      </c>
      <c r="H85" s="9">
        <f>IF(G85=$B$5+1,$B$6,IF(G85&gt;$B$5+1,H84*(1-$B$3),0))</f>
        <v>6405.850805998366</v>
      </c>
      <c r="I85" s="9">
        <f>IF(G85=1,H84,0)</f>
        <v>0</v>
      </c>
      <c r="J85" s="13">
        <f t="shared" si="12"/>
        <v>12811.701611996732</v>
      </c>
      <c r="K85" s="14">
        <f t="shared" si="13"/>
        <v>0</v>
      </c>
    </row>
    <row r="86" spans="4:11" x14ac:dyDescent="0.25">
      <c r="D86" s="5">
        <v>85</v>
      </c>
      <c r="E86" s="5">
        <f t="shared" si="9"/>
        <v>8</v>
      </c>
      <c r="F86" s="5">
        <f t="shared" si="10"/>
        <v>7</v>
      </c>
      <c r="G86" s="5">
        <f t="shared" si="11"/>
        <v>1</v>
      </c>
      <c r="H86" s="9">
        <f>IF(G86=$B$5+1,$B$6,IF(G86&gt;$B$5+1,H85*(1-$B$3),0))</f>
        <v>0</v>
      </c>
      <c r="I86" s="9">
        <f>IF(G86=1,H85,0)</f>
        <v>6405.850805998366</v>
      </c>
      <c r="J86" s="13">
        <f t="shared" si="12"/>
        <v>0</v>
      </c>
      <c r="K86" s="14">
        <f t="shared" si="13"/>
        <v>57652.657253985293</v>
      </c>
    </row>
    <row r="87" spans="4:11" x14ac:dyDescent="0.25">
      <c r="D87" s="5">
        <v>86</v>
      </c>
      <c r="E87" s="5">
        <f t="shared" si="9"/>
        <v>8</v>
      </c>
      <c r="F87" s="5">
        <f t="shared" si="10"/>
        <v>7</v>
      </c>
      <c r="G87" s="5">
        <f t="shared" si="11"/>
        <v>2</v>
      </c>
      <c r="H87" s="9">
        <f>IF(G87=$B$5+1,$B$6,IF(G87&gt;$B$5+1,H86*(1-$B$3),0))</f>
        <v>0</v>
      </c>
      <c r="I87" s="9">
        <f>IF(G87=1,H86,0)</f>
        <v>0</v>
      </c>
      <c r="J87" s="13">
        <f t="shared" si="12"/>
        <v>0</v>
      </c>
      <c r="K87" s="14">
        <f t="shared" si="13"/>
        <v>0</v>
      </c>
    </row>
    <row r="88" spans="4:11" x14ac:dyDescent="0.25">
      <c r="D88" s="5">
        <v>87</v>
      </c>
      <c r="E88" s="5">
        <f t="shared" si="9"/>
        <v>8</v>
      </c>
      <c r="F88" s="5">
        <f t="shared" si="10"/>
        <v>7</v>
      </c>
      <c r="G88" s="5">
        <f t="shared" si="11"/>
        <v>3</v>
      </c>
      <c r="H88" s="9">
        <f>IF(G88=$B$5+1,$B$6,IF(G88&gt;$B$5+1,H87*(1-$B$3),0))</f>
        <v>8000</v>
      </c>
      <c r="I88" s="9">
        <f>IF(G88=1,H87,0)</f>
        <v>0</v>
      </c>
      <c r="J88" s="13">
        <f t="shared" si="12"/>
        <v>16000</v>
      </c>
      <c r="K88" s="14">
        <f t="shared" si="13"/>
        <v>0</v>
      </c>
    </row>
    <row r="89" spans="4:11" x14ac:dyDescent="0.25">
      <c r="D89" s="5">
        <v>88</v>
      </c>
      <c r="E89" s="5">
        <f t="shared" si="9"/>
        <v>8</v>
      </c>
      <c r="F89" s="5">
        <f t="shared" si="10"/>
        <v>7</v>
      </c>
      <c r="G89" s="5">
        <f t="shared" si="11"/>
        <v>4</v>
      </c>
      <c r="H89" s="9">
        <f>IF(G89=$B$5+1,$B$6,IF(G89&gt;$B$5+1,H88*(1-$B$3),0))</f>
        <v>7840</v>
      </c>
      <c r="I89" s="9">
        <f>IF(G89=1,H88,0)</f>
        <v>0</v>
      </c>
      <c r="J89" s="13">
        <f t="shared" si="12"/>
        <v>15680</v>
      </c>
      <c r="K89" s="14">
        <f t="shared" si="13"/>
        <v>0</v>
      </c>
    </row>
    <row r="90" spans="4:11" x14ac:dyDescent="0.25">
      <c r="D90" s="5">
        <v>89</v>
      </c>
      <c r="E90" s="5">
        <f t="shared" si="9"/>
        <v>8</v>
      </c>
      <c r="F90" s="5">
        <f t="shared" si="10"/>
        <v>7</v>
      </c>
      <c r="G90" s="5">
        <f t="shared" si="11"/>
        <v>5</v>
      </c>
      <c r="H90" s="9">
        <f>IF(G90=$B$5+1,$B$6,IF(G90&gt;$B$5+1,H89*(1-$B$3),0))</f>
        <v>7683.2</v>
      </c>
      <c r="I90" s="9">
        <f>IF(G90=1,H89,0)</f>
        <v>0</v>
      </c>
      <c r="J90" s="13">
        <f t="shared" si="12"/>
        <v>15366.4</v>
      </c>
      <c r="K90" s="14">
        <f t="shared" si="13"/>
        <v>0</v>
      </c>
    </row>
    <row r="91" spans="4:11" x14ac:dyDescent="0.25">
      <c r="D91" s="5">
        <v>90</v>
      </c>
      <c r="E91" s="5">
        <f t="shared" si="9"/>
        <v>8</v>
      </c>
      <c r="F91" s="5">
        <f t="shared" si="10"/>
        <v>7</v>
      </c>
      <c r="G91" s="5">
        <f t="shared" si="11"/>
        <v>6</v>
      </c>
      <c r="H91" s="9">
        <f>IF(G91=$B$5+1,$B$6,IF(G91&gt;$B$5+1,H90*(1-$B$3),0))</f>
        <v>7529.5360000000001</v>
      </c>
      <c r="I91" s="9">
        <f>IF(G91=1,H90,0)</f>
        <v>0</v>
      </c>
      <c r="J91" s="13">
        <f t="shared" si="12"/>
        <v>15059.072</v>
      </c>
      <c r="K91" s="14">
        <f t="shared" si="13"/>
        <v>0</v>
      </c>
    </row>
    <row r="92" spans="4:11" x14ac:dyDescent="0.25">
      <c r="D92" s="5">
        <v>91</v>
      </c>
      <c r="E92" s="5">
        <f t="shared" si="9"/>
        <v>8</v>
      </c>
      <c r="F92" s="5">
        <f t="shared" si="10"/>
        <v>7</v>
      </c>
      <c r="G92" s="5">
        <f t="shared" si="11"/>
        <v>7</v>
      </c>
      <c r="H92" s="9">
        <f>IF(G92=$B$5+1,$B$6,IF(G92&gt;$B$5+1,H91*(1-$B$3),0))</f>
        <v>7378.9452799999999</v>
      </c>
      <c r="I92" s="9">
        <f>IF(G92=1,H91,0)</f>
        <v>0</v>
      </c>
      <c r="J92" s="13">
        <f t="shared" si="12"/>
        <v>14757.89056</v>
      </c>
      <c r="K92" s="14">
        <f t="shared" si="13"/>
        <v>0</v>
      </c>
    </row>
    <row r="93" spans="4:11" x14ac:dyDescent="0.25">
      <c r="D93" s="5">
        <v>92</v>
      </c>
      <c r="E93" s="5">
        <f t="shared" si="9"/>
        <v>8</v>
      </c>
      <c r="F93" s="5">
        <f t="shared" si="10"/>
        <v>7</v>
      </c>
      <c r="G93" s="5">
        <f t="shared" si="11"/>
        <v>8</v>
      </c>
      <c r="H93" s="9">
        <f>IF(G93=$B$5+1,$B$6,IF(G93&gt;$B$5+1,H92*(1-$B$3),0))</f>
        <v>7231.3663743999996</v>
      </c>
      <c r="I93" s="9">
        <f>IF(G93=1,H92,0)</f>
        <v>0</v>
      </c>
      <c r="J93" s="13">
        <f t="shared" si="12"/>
        <v>14462.732748799999</v>
      </c>
      <c r="K93" s="14">
        <f t="shared" si="13"/>
        <v>0</v>
      </c>
    </row>
    <row r="94" spans="4:11" x14ac:dyDescent="0.25">
      <c r="D94" s="5">
        <v>93</v>
      </c>
      <c r="E94" s="5">
        <f t="shared" si="9"/>
        <v>8</v>
      </c>
      <c r="F94" s="5">
        <f t="shared" si="10"/>
        <v>7</v>
      </c>
      <c r="G94" s="5">
        <f t="shared" si="11"/>
        <v>9</v>
      </c>
      <c r="H94" s="9">
        <f>IF(G94=$B$5+1,$B$6,IF(G94&gt;$B$5+1,H93*(1-$B$3),0))</f>
        <v>7086.7390469119991</v>
      </c>
      <c r="I94" s="9">
        <f>IF(G94=1,H93,0)</f>
        <v>0</v>
      </c>
      <c r="J94" s="13">
        <f t="shared" si="12"/>
        <v>14173.478093823998</v>
      </c>
      <c r="K94" s="14">
        <f t="shared" si="13"/>
        <v>0</v>
      </c>
    </row>
    <row r="95" spans="4:11" x14ac:dyDescent="0.25">
      <c r="D95" s="5">
        <v>94</v>
      </c>
      <c r="E95" s="5">
        <f t="shared" si="9"/>
        <v>8</v>
      </c>
      <c r="F95" s="5">
        <f t="shared" si="10"/>
        <v>7</v>
      </c>
      <c r="G95" s="5">
        <f t="shared" si="11"/>
        <v>10</v>
      </c>
      <c r="H95" s="9">
        <f>IF(G95=$B$5+1,$B$6,IF(G95&gt;$B$5+1,H94*(1-$B$3),0))</f>
        <v>6945.0042659737592</v>
      </c>
      <c r="I95" s="9">
        <f>IF(G95=1,H94,0)</f>
        <v>0</v>
      </c>
      <c r="J95" s="13">
        <f t="shared" si="12"/>
        <v>13890.008531947518</v>
      </c>
      <c r="K95" s="14">
        <f t="shared" si="13"/>
        <v>0</v>
      </c>
    </row>
    <row r="96" spans="4:11" x14ac:dyDescent="0.25">
      <c r="D96" s="5">
        <v>95</v>
      </c>
      <c r="E96" s="5">
        <f t="shared" si="9"/>
        <v>8</v>
      </c>
      <c r="F96" s="5">
        <f t="shared" si="10"/>
        <v>7</v>
      </c>
      <c r="G96" s="5">
        <f t="shared" si="11"/>
        <v>11</v>
      </c>
      <c r="H96" s="9">
        <f>IF(G96=$B$5+1,$B$6,IF(G96&gt;$B$5+1,H95*(1-$B$3),0))</f>
        <v>6806.1041806542835</v>
      </c>
      <c r="I96" s="9">
        <f>IF(G96=1,H95,0)</f>
        <v>0</v>
      </c>
      <c r="J96" s="13">
        <f t="shared" si="12"/>
        <v>13612.208361308567</v>
      </c>
      <c r="K96" s="14">
        <f t="shared" si="13"/>
        <v>0</v>
      </c>
    </row>
    <row r="97" spans="4:11" x14ac:dyDescent="0.25">
      <c r="D97" s="5">
        <v>96</v>
      </c>
      <c r="E97" s="5">
        <f t="shared" si="9"/>
        <v>8</v>
      </c>
      <c r="F97" s="5">
        <f t="shared" si="10"/>
        <v>7</v>
      </c>
      <c r="G97" s="5">
        <f t="shared" si="11"/>
        <v>12</v>
      </c>
      <c r="H97" s="9">
        <f>IF(G97=$B$5+1,$B$6,IF(G97&gt;$B$5+1,H96*(1-$B$3),0))</f>
        <v>6669.9820970411974</v>
      </c>
      <c r="I97" s="9">
        <f>IF(G97=1,H96,0)</f>
        <v>0</v>
      </c>
      <c r="J97" s="13">
        <f t="shared" si="12"/>
        <v>13339.964194082395</v>
      </c>
      <c r="K97" s="14">
        <f t="shared" si="13"/>
        <v>0</v>
      </c>
    </row>
    <row r="98" spans="4:11" x14ac:dyDescent="0.25">
      <c r="D98" s="5">
        <v>97</v>
      </c>
      <c r="E98" s="5">
        <f t="shared" si="9"/>
        <v>9</v>
      </c>
      <c r="F98" s="5">
        <f t="shared" si="10"/>
        <v>7</v>
      </c>
      <c r="G98" s="5">
        <f t="shared" si="11"/>
        <v>13</v>
      </c>
      <c r="H98" s="9">
        <f>IF(G98=$B$5+1,$B$6,IF(G98&gt;$B$5+1,H97*(1-$B$3),0))</f>
        <v>6536.5824551003734</v>
      </c>
      <c r="I98" s="9">
        <f>IF(G98=1,H97,0)</f>
        <v>0</v>
      </c>
      <c r="J98" s="13">
        <f t="shared" si="12"/>
        <v>13073.164910200747</v>
      </c>
      <c r="K98" s="14">
        <f t="shared" si="13"/>
        <v>0</v>
      </c>
    </row>
    <row r="99" spans="4:11" x14ac:dyDescent="0.25">
      <c r="D99" s="5">
        <v>98</v>
      </c>
      <c r="E99" s="5">
        <f t="shared" si="9"/>
        <v>9</v>
      </c>
      <c r="F99" s="5">
        <f t="shared" si="10"/>
        <v>7</v>
      </c>
      <c r="G99" s="5">
        <f t="shared" si="11"/>
        <v>14</v>
      </c>
      <c r="H99" s="9">
        <f>IF(G99=$B$5+1,$B$6,IF(G99&gt;$B$5+1,H98*(1-$B$3),0))</f>
        <v>6405.850805998366</v>
      </c>
      <c r="I99" s="9">
        <f>IF(G99=1,H98,0)</f>
        <v>0</v>
      </c>
      <c r="J99" s="13">
        <f t="shared" si="12"/>
        <v>12811.701611996732</v>
      </c>
      <c r="K99" s="14">
        <f t="shared" si="13"/>
        <v>0</v>
      </c>
    </row>
    <row r="100" spans="4:11" x14ac:dyDescent="0.25">
      <c r="D100" s="5">
        <v>99</v>
      </c>
      <c r="E100" s="5">
        <f t="shared" si="9"/>
        <v>9</v>
      </c>
      <c r="F100" s="5">
        <f t="shared" si="10"/>
        <v>8</v>
      </c>
      <c r="G100" s="5">
        <f t="shared" si="11"/>
        <v>1</v>
      </c>
      <c r="H100" s="9">
        <f>IF(G100=$B$5+1,$B$6,IF(G100&gt;$B$5+1,H99*(1-$B$3),0))</f>
        <v>0</v>
      </c>
      <c r="I100" s="9">
        <f>IF(G100=1,H99,0)</f>
        <v>6405.850805998366</v>
      </c>
      <c r="J100" s="13">
        <f t="shared" si="12"/>
        <v>0</v>
      </c>
      <c r="K100" s="14">
        <f t="shared" si="13"/>
        <v>57652.657253985293</v>
      </c>
    </row>
    <row r="101" spans="4:11" x14ac:dyDescent="0.25">
      <c r="D101" s="5">
        <v>100</v>
      </c>
      <c r="E101" s="5">
        <f t="shared" si="9"/>
        <v>9</v>
      </c>
      <c r="F101" s="5">
        <f t="shared" si="10"/>
        <v>8</v>
      </c>
      <c r="G101" s="5">
        <f t="shared" si="11"/>
        <v>2</v>
      </c>
      <c r="H101" s="9">
        <f>IF(G101=$B$5+1,$B$6,IF(G101&gt;$B$5+1,H100*(1-$B$3),0))</f>
        <v>0</v>
      </c>
      <c r="I101" s="9">
        <f>IF(G101=1,H100,0)</f>
        <v>0</v>
      </c>
      <c r="J101" s="13">
        <f t="shared" si="12"/>
        <v>0</v>
      </c>
      <c r="K101" s="14">
        <f t="shared" si="13"/>
        <v>0</v>
      </c>
    </row>
    <row r="102" spans="4:11" x14ac:dyDescent="0.25">
      <c r="D102" s="5">
        <v>101</v>
      </c>
      <c r="E102" s="5">
        <f t="shared" si="9"/>
        <v>9</v>
      </c>
      <c r="F102" s="5">
        <f t="shared" si="10"/>
        <v>8</v>
      </c>
      <c r="G102" s="5">
        <f t="shared" si="11"/>
        <v>3</v>
      </c>
      <c r="H102" s="9">
        <f>IF(G102=$B$5+1,$B$6,IF(G102&gt;$B$5+1,H101*(1-$B$3),0))</f>
        <v>8000</v>
      </c>
      <c r="I102" s="9">
        <f>IF(G102=1,H101,0)</f>
        <v>0</v>
      </c>
      <c r="J102" s="13">
        <f t="shared" si="12"/>
        <v>16000</v>
      </c>
      <c r="K102" s="14">
        <f t="shared" si="13"/>
        <v>0</v>
      </c>
    </row>
    <row r="103" spans="4:11" x14ac:dyDescent="0.25">
      <c r="D103" s="5">
        <v>102</v>
      </c>
      <c r="E103" s="5">
        <f t="shared" si="9"/>
        <v>9</v>
      </c>
      <c r="F103" s="5">
        <f t="shared" si="10"/>
        <v>8</v>
      </c>
      <c r="G103" s="5">
        <f t="shared" si="11"/>
        <v>4</v>
      </c>
      <c r="H103" s="9">
        <f>IF(G103=$B$5+1,$B$6,IF(G103&gt;$B$5+1,H102*(1-$B$3),0))</f>
        <v>7840</v>
      </c>
      <c r="I103" s="9">
        <f>IF(G103=1,H102,0)</f>
        <v>0</v>
      </c>
      <c r="J103" s="13">
        <f t="shared" si="12"/>
        <v>15680</v>
      </c>
      <c r="K103" s="14">
        <f t="shared" si="13"/>
        <v>0</v>
      </c>
    </row>
    <row r="104" spans="4:11" x14ac:dyDescent="0.25">
      <c r="D104" s="5">
        <v>103</v>
      </c>
      <c r="E104" s="5">
        <f t="shared" si="9"/>
        <v>9</v>
      </c>
      <c r="F104" s="5">
        <f t="shared" si="10"/>
        <v>8</v>
      </c>
      <c r="G104" s="5">
        <f t="shared" si="11"/>
        <v>5</v>
      </c>
      <c r="H104" s="9">
        <f>IF(G104=$B$5+1,$B$6,IF(G104&gt;$B$5+1,H103*(1-$B$3),0))</f>
        <v>7683.2</v>
      </c>
      <c r="I104" s="9">
        <f>IF(G104=1,H103,0)</f>
        <v>0</v>
      </c>
      <c r="J104" s="13">
        <f t="shared" si="12"/>
        <v>15366.4</v>
      </c>
      <c r="K104" s="14">
        <f t="shared" si="13"/>
        <v>0</v>
      </c>
    </row>
    <row r="105" spans="4:11" x14ac:dyDescent="0.25">
      <c r="D105" s="5">
        <v>104</v>
      </c>
      <c r="E105" s="5">
        <f t="shared" si="9"/>
        <v>9</v>
      </c>
      <c r="F105" s="5">
        <f t="shared" si="10"/>
        <v>8</v>
      </c>
      <c r="G105" s="5">
        <f t="shared" si="11"/>
        <v>6</v>
      </c>
      <c r="H105" s="9">
        <f>IF(G105=$B$5+1,$B$6,IF(G105&gt;$B$5+1,H104*(1-$B$3),0))</f>
        <v>7529.5360000000001</v>
      </c>
      <c r="I105" s="9">
        <f>IF(G105=1,H104,0)</f>
        <v>0</v>
      </c>
      <c r="J105" s="13">
        <f t="shared" si="12"/>
        <v>15059.072</v>
      </c>
      <c r="K105" s="14">
        <f t="shared" si="13"/>
        <v>0</v>
      </c>
    </row>
    <row r="106" spans="4:11" x14ac:dyDescent="0.25">
      <c r="D106" s="5">
        <v>105</v>
      </c>
      <c r="E106" s="5">
        <f t="shared" si="9"/>
        <v>9</v>
      </c>
      <c r="F106" s="5">
        <f t="shared" si="10"/>
        <v>8</v>
      </c>
      <c r="G106" s="5">
        <f t="shared" si="11"/>
        <v>7</v>
      </c>
      <c r="H106" s="9">
        <f>IF(G106=$B$5+1,$B$6,IF(G106&gt;$B$5+1,H105*(1-$B$3),0))</f>
        <v>7378.9452799999999</v>
      </c>
      <c r="I106" s="9">
        <f>IF(G106=1,H105,0)</f>
        <v>0</v>
      </c>
      <c r="J106" s="13">
        <f t="shared" si="12"/>
        <v>14757.89056</v>
      </c>
      <c r="K106" s="14">
        <f t="shared" si="13"/>
        <v>0</v>
      </c>
    </row>
    <row r="107" spans="4:11" x14ac:dyDescent="0.25">
      <c r="D107" s="5">
        <v>106</v>
      </c>
      <c r="E107" s="5">
        <f t="shared" si="9"/>
        <v>9</v>
      </c>
      <c r="F107" s="5">
        <f t="shared" si="10"/>
        <v>8</v>
      </c>
      <c r="G107" s="5">
        <f t="shared" si="11"/>
        <v>8</v>
      </c>
      <c r="H107" s="9">
        <f>IF(G107=$B$5+1,$B$6,IF(G107&gt;$B$5+1,H106*(1-$B$3),0))</f>
        <v>7231.3663743999996</v>
      </c>
      <c r="I107" s="9">
        <f>IF(G107=1,H106,0)</f>
        <v>0</v>
      </c>
      <c r="J107" s="13">
        <f t="shared" si="12"/>
        <v>14462.732748799999</v>
      </c>
      <c r="K107" s="14">
        <f t="shared" si="13"/>
        <v>0</v>
      </c>
    </row>
    <row r="108" spans="4:11" x14ac:dyDescent="0.25">
      <c r="D108" s="5">
        <v>107</v>
      </c>
      <c r="E108" s="5">
        <f t="shared" si="9"/>
        <v>9</v>
      </c>
      <c r="F108" s="5">
        <f t="shared" si="10"/>
        <v>8</v>
      </c>
      <c r="G108" s="5">
        <f t="shared" si="11"/>
        <v>9</v>
      </c>
      <c r="H108" s="9">
        <f>IF(G108=$B$5+1,$B$6,IF(G108&gt;$B$5+1,H107*(1-$B$3),0))</f>
        <v>7086.7390469119991</v>
      </c>
      <c r="I108" s="9">
        <f>IF(G108=1,H107,0)</f>
        <v>0</v>
      </c>
      <c r="J108" s="13">
        <f t="shared" si="12"/>
        <v>14173.478093823998</v>
      </c>
      <c r="K108" s="14">
        <f t="shared" si="13"/>
        <v>0</v>
      </c>
    </row>
    <row r="109" spans="4:11" x14ac:dyDescent="0.25">
      <c r="D109" s="5">
        <v>108</v>
      </c>
      <c r="E109" s="5">
        <f t="shared" si="9"/>
        <v>9</v>
      </c>
      <c r="F109" s="5">
        <f t="shared" si="10"/>
        <v>8</v>
      </c>
      <c r="G109" s="5">
        <f t="shared" si="11"/>
        <v>10</v>
      </c>
      <c r="H109" s="9">
        <f>IF(G109=$B$5+1,$B$6,IF(G109&gt;$B$5+1,H108*(1-$B$3),0))</f>
        <v>6945.0042659737592</v>
      </c>
      <c r="I109" s="9">
        <f>IF(G109=1,H108,0)</f>
        <v>0</v>
      </c>
      <c r="J109" s="13">
        <f t="shared" si="12"/>
        <v>13890.008531947518</v>
      </c>
      <c r="K109" s="14">
        <f t="shared" si="13"/>
        <v>0</v>
      </c>
    </row>
    <row r="110" spans="4:11" x14ac:dyDescent="0.25">
      <c r="D110" s="5">
        <v>109</v>
      </c>
      <c r="E110" s="5">
        <f t="shared" si="9"/>
        <v>10</v>
      </c>
      <c r="F110" s="5">
        <f t="shared" si="10"/>
        <v>8</v>
      </c>
      <c r="G110" s="5">
        <f t="shared" si="11"/>
        <v>11</v>
      </c>
      <c r="H110" s="9">
        <f>IF(G110=$B$5+1,$B$6,IF(G110&gt;$B$5+1,H109*(1-$B$3),0))</f>
        <v>6806.1041806542835</v>
      </c>
      <c r="I110" s="9">
        <f>IF(G110=1,H109,0)</f>
        <v>0</v>
      </c>
      <c r="J110" s="13">
        <f t="shared" si="12"/>
        <v>13612.208361308567</v>
      </c>
      <c r="K110" s="14">
        <f t="shared" si="13"/>
        <v>0</v>
      </c>
    </row>
    <row r="111" spans="4:11" x14ac:dyDescent="0.25">
      <c r="D111" s="5">
        <v>110</v>
      </c>
      <c r="E111" s="5">
        <f t="shared" si="9"/>
        <v>10</v>
      </c>
      <c r="F111" s="5">
        <f t="shared" si="10"/>
        <v>8</v>
      </c>
      <c r="G111" s="5">
        <f t="shared" si="11"/>
        <v>12</v>
      </c>
      <c r="H111" s="9">
        <f>IF(G111=$B$5+1,$B$6,IF(G111&gt;$B$5+1,H110*(1-$B$3),0))</f>
        <v>6669.9820970411974</v>
      </c>
      <c r="I111" s="9">
        <f>IF(G111=1,H110,0)</f>
        <v>0</v>
      </c>
      <c r="J111" s="13">
        <f t="shared" si="12"/>
        <v>13339.964194082395</v>
      </c>
      <c r="K111" s="14">
        <f t="shared" si="13"/>
        <v>0</v>
      </c>
    </row>
    <row r="112" spans="4:11" x14ac:dyDescent="0.25">
      <c r="D112" s="5">
        <v>111</v>
      </c>
      <c r="E112" s="5">
        <f t="shared" si="9"/>
        <v>10</v>
      </c>
      <c r="F112" s="5">
        <f t="shared" si="10"/>
        <v>8</v>
      </c>
      <c r="G112" s="5">
        <f t="shared" si="11"/>
        <v>13</v>
      </c>
      <c r="H112" s="9">
        <f>IF(G112=$B$5+1,$B$6,IF(G112&gt;$B$5+1,H111*(1-$B$3),0))</f>
        <v>6536.5824551003734</v>
      </c>
      <c r="I112" s="9">
        <f>IF(G112=1,H111,0)</f>
        <v>0</v>
      </c>
      <c r="J112" s="13">
        <f t="shared" si="12"/>
        <v>13073.164910200747</v>
      </c>
      <c r="K112" s="14">
        <f t="shared" si="13"/>
        <v>0</v>
      </c>
    </row>
    <row r="113" spans="4:11" x14ac:dyDescent="0.25">
      <c r="D113" s="5">
        <v>112</v>
      </c>
      <c r="E113" s="5">
        <f t="shared" si="9"/>
        <v>10</v>
      </c>
      <c r="F113" s="5">
        <f t="shared" si="10"/>
        <v>8</v>
      </c>
      <c r="G113" s="5">
        <f t="shared" si="11"/>
        <v>14</v>
      </c>
      <c r="H113" s="9">
        <f>IF(G113=$B$5+1,$B$6,IF(G113&gt;$B$5+1,H112*(1-$B$3),0))</f>
        <v>6405.850805998366</v>
      </c>
      <c r="I113" s="9">
        <f>IF(G113=1,H112,0)</f>
        <v>0</v>
      </c>
      <c r="J113" s="13">
        <f t="shared" si="12"/>
        <v>12811.701611996732</v>
      </c>
      <c r="K113" s="14">
        <f t="shared" si="13"/>
        <v>0</v>
      </c>
    </row>
    <row r="114" spans="4:11" x14ac:dyDescent="0.25">
      <c r="D114" s="5">
        <v>113</v>
      </c>
      <c r="E114" s="5">
        <f t="shared" si="9"/>
        <v>10</v>
      </c>
      <c r="F114" s="5">
        <f t="shared" si="10"/>
        <v>9</v>
      </c>
      <c r="G114" s="5">
        <f t="shared" si="11"/>
        <v>1</v>
      </c>
      <c r="H114" s="9">
        <f>IF(G114=$B$5+1,$B$6,IF(G114&gt;$B$5+1,H113*(1-$B$3),0))</f>
        <v>0</v>
      </c>
      <c r="I114" s="9">
        <f>IF(G114=1,H113,0)</f>
        <v>6405.850805998366</v>
      </c>
      <c r="J114" s="13">
        <f t="shared" si="12"/>
        <v>0</v>
      </c>
      <c r="K114" s="14">
        <f t="shared" si="13"/>
        <v>57652.657253985293</v>
      </c>
    </row>
    <row r="115" spans="4:11" x14ac:dyDescent="0.25">
      <c r="D115" s="5">
        <v>114</v>
      </c>
      <c r="E115" s="5">
        <f t="shared" si="9"/>
        <v>10</v>
      </c>
      <c r="F115" s="5">
        <f t="shared" si="10"/>
        <v>9</v>
      </c>
      <c r="G115" s="5">
        <f t="shared" si="11"/>
        <v>2</v>
      </c>
      <c r="H115" s="9">
        <f>IF(G115=$B$5+1,$B$6,IF(G115&gt;$B$5+1,H114*(1-$B$3),0))</f>
        <v>0</v>
      </c>
      <c r="I115" s="9">
        <f>IF(G115=1,H114,0)</f>
        <v>0</v>
      </c>
      <c r="J115" s="13">
        <f t="shared" si="12"/>
        <v>0</v>
      </c>
      <c r="K115" s="14">
        <f t="shared" si="13"/>
        <v>0</v>
      </c>
    </row>
    <row r="116" spans="4:11" x14ac:dyDescent="0.25">
      <c r="D116" s="5">
        <v>115</v>
      </c>
      <c r="E116" s="5">
        <f t="shared" si="9"/>
        <v>10</v>
      </c>
      <c r="F116" s="5">
        <f t="shared" si="10"/>
        <v>9</v>
      </c>
      <c r="G116" s="5">
        <f t="shared" si="11"/>
        <v>3</v>
      </c>
      <c r="H116" s="9">
        <f>IF(G116=$B$5+1,$B$6,IF(G116&gt;$B$5+1,H115*(1-$B$3),0))</f>
        <v>8000</v>
      </c>
      <c r="I116" s="9">
        <f>IF(G116=1,H115,0)</f>
        <v>0</v>
      </c>
      <c r="J116" s="13">
        <f t="shared" si="12"/>
        <v>16000</v>
      </c>
      <c r="K116" s="14">
        <f t="shared" si="13"/>
        <v>0</v>
      </c>
    </row>
    <row r="117" spans="4:11" x14ac:dyDescent="0.25">
      <c r="D117" s="5">
        <v>116</v>
      </c>
      <c r="E117" s="5">
        <f t="shared" si="9"/>
        <v>10</v>
      </c>
      <c r="F117" s="5">
        <f t="shared" si="10"/>
        <v>9</v>
      </c>
      <c r="G117" s="5">
        <f t="shared" si="11"/>
        <v>4</v>
      </c>
      <c r="H117" s="9">
        <f>IF(G117=$B$5+1,$B$6,IF(G117&gt;$B$5+1,H116*(1-$B$3),0))</f>
        <v>7840</v>
      </c>
      <c r="I117" s="9">
        <f>IF(G117=1,H116,0)</f>
        <v>0</v>
      </c>
      <c r="J117" s="13">
        <f t="shared" si="12"/>
        <v>15680</v>
      </c>
      <c r="K117" s="14">
        <f t="shared" si="13"/>
        <v>0</v>
      </c>
    </row>
    <row r="118" spans="4:11" x14ac:dyDescent="0.25">
      <c r="D118" s="5">
        <v>117</v>
      </c>
      <c r="E118" s="5">
        <f t="shared" si="9"/>
        <v>10</v>
      </c>
      <c r="F118" s="5">
        <f t="shared" si="10"/>
        <v>9</v>
      </c>
      <c r="G118" s="5">
        <f t="shared" si="11"/>
        <v>5</v>
      </c>
      <c r="H118" s="9">
        <f>IF(G118=$B$5+1,$B$6,IF(G118&gt;$B$5+1,H117*(1-$B$3),0))</f>
        <v>7683.2</v>
      </c>
      <c r="I118" s="9">
        <f>IF(G118=1,H117,0)</f>
        <v>0</v>
      </c>
      <c r="J118" s="13">
        <f t="shared" si="12"/>
        <v>15366.4</v>
      </c>
      <c r="K118" s="14">
        <f t="shared" si="13"/>
        <v>0</v>
      </c>
    </row>
    <row r="119" spans="4:11" x14ac:dyDescent="0.25">
      <c r="D119" s="5">
        <v>118</v>
      </c>
      <c r="E119" s="5">
        <f t="shared" si="9"/>
        <v>10</v>
      </c>
      <c r="F119" s="5">
        <f t="shared" si="10"/>
        <v>9</v>
      </c>
      <c r="G119" s="5">
        <f t="shared" si="11"/>
        <v>6</v>
      </c>
      <c r="H119" s="9">
        <f>IF(G119=$B$5+1,$B$6,IF(G119&gt;$B$5+1,H118*(1-$B$3),0))</f>
        <v>7529.5360000000001</v>
      </c>
      <c r="I119" s="9">
        <f>IF(G119=1,H118,0)</f>
        <v>0</v>
      </c>
      <c r="J119" s="13">
        <f t="shared" si="12"/>
        <v>15059.072</v>
      </c>
      <c r="K119" s="14">
        <f t="shared" si="13"/>
        <v>0</v>
      </c>
    </row>
    <row r="120" spans="4:11" x14ac:dyDescent="0.25">
      <c r="D120" s="5">
        <v>119</v>
      </c>
      <c r="E120" s="5">
        <f t="shared" si="9"/>
        <v>10</v>
      </c>
      <c r="F120" s="5">
        <f t="shared" si="10"/>
        <v>9</v>
      </c>
      <c r="G120" s="5">
        <f t="shared" si="11"/>
        <v>7</v>
      </c>
      <c r="H120" s="9">
        <f>IF(G120=$B$5+1,$B$6,IF(G120&gt;$B$5+1,H119*(1-$B$3),0))</f>
        <v>7378.9452799999999</v>
      </c>
      <c r="I120" s="9">
        <f>IF(G120=1,H119,0)</f>
        <v>0</v>
      </c>
      <c r="J120" s="13">
        <f t="shared" si="12"/>
        <v>14757.89056</v>
      </c>
      <c r="K120" s="14">
        <f t="shared" si="13"/>
        <v>0</v>
      </c>
    </row>
    <row r="121" spans="4:11" x14ac:dyDescent="0.25">
      <c r="D121" s="5">
        <v>120</v>
      </c>
      <c r="E121" s="5">
        <f t="shared" si="9"/>
        <v>10</v>
      </c>
      <c r="F121" s="5">
        <f t="shared" si="10"/>
        <v>9</v>
      </c>
      <c r="G121" s="5">
        <f t="shared" si="11"/>
        <v>8</v>
      </c>
      <c r="H121" s="9">
        <f>IF(G121=$B$5+1,$B$6,IF(G121&gt;$B$5+1,H120*(1-$B$3),0))</f>
        <v>7231.3663743999996</v>
      </c>
      <c r="I121" s="9">
        <f>IF(G121=1,H120,0)</f>
        <v>0</v>
      </c>
      <c r="J121" s="13">
        <f t="shared" si="12"/>
        <v>14462.732748799999</v>
      </c>
      <c r="K121" s="14">
        <f t="shared" si="13"/>
        <v>0</v>
      </c>
    </row>
    <row r="122" spans="4:11" x14ac:dyDescent="0.25">
      <c r="D122" s="5">
        <v>121</v>
      </c>
      <c r="E122" s="5">
        <f t="shared" si="9"/>
        <v>11</v>
      </c>
      <c r="F122" s="5">
        <f t="shared" si="10"/>
        <v>9</v>
      </c>
      <c r="G122" s="5">
        <f t="shared" si="11"/>
        <v>9</v>
      </c>
      <c r="H122" s="9">
        <f>IF(G122=$B$5+1,$B$6,IF(G122&gt;$B$5+1,H121*(1-$B$3),0))</f>
        <v>7086.7390469119991</v>
      </c>
      <c r="I122" s="9">
        <f>IF(G122=1,H121,0)</f>
        <v>0</v>
      </c>
      <c r="J122" s="13">
        <f t="shared" si="12"/>
        <v>14173.478093823998</v>
      </c>
      <c r="K122" s="14">
        <f t="shared" si="13"/>
        <v>0</v>
      </c>
    </row>
    <row r="123" spans="4:11" x14ac:dyDescent="0.25">
      <c r="D123" s="5">
        <v>122</v>
      </c>
      <c r="E123" s="5">
        <f t="shared" si="9"/>
        <v>11</v>
      </c>
      <c r="F123" s="5">
        <f t="shared" si="10"/>
        <v>9</v>
      </c>
      <c r="G123" s="5">
        <f t="shared" si="11"/>
        <v>10</v>
      </c>
      <c r="H123" s="9">
        <f>IF(G123=$B$5+1,$B$6,IF(G123&gt;$B$5+1,H122*(1-$B$3),0))</f>
        <v>6945.0042659737592</v>
      </c>
      <c r="I123" s="9">
        <f>IF(G123=1,H122,0)</f>
        <v>0</v>
      </c>
      <c r="J123" s="13">
        <f t="shared" si="12"/>
        <v>13890.008531947518</v>
      </c>
      <c r="K123" s="14">
        <f t="shared" si="13"/>
        <v>0</v>
      </c>
    </row>
    <row r="124" spans="4:11" x14ac:dyDescent="0.25">
      <c r="D124" s="5">
        <v>123</v>
      </c>
      <c r="E124" s="5">
        <f t="shared" si="9"/>
        <v>11</v>
      </c>
      <c r="F124" s="5">
        <f t="shared" si="10"/>
        <v>9</v>
      </c>
      <c r="G124" s="5">
        <f t="shared" si="11"/>
        <v>11</v>
      </c>
      <c r="H124" s="9">
        <f>IF(G124=$B$5+1,$B$6,IF(G124&gt;$B$5+1,H123*(1-$B$3),0))</f>
        <v>6806.1041806542835</v>
      </c>
      <c r="I124" s="9">
        <f>IF(G124=1,H123,0)</f>
        <v>0</v>
      </c>
      <c r="J124" s="13">
        <f t="shared" si="12"/>
        <v>13612.208361308567</v>
      </c>
      <c r="K124" s="14">
        <f t="shared" si="13"/>
        <v>0</v>
      </c>
    </row>
    <row r="125" spans="4:11" x14ac:dyDescent="0.25">
      <c r="D125" s="5">
        <v>124</v>
      </c>
      <c r="E125" s="5">
        <f t="shared" si="9"/>
        <v>11</v>
      </c>
      <c r="F125" s="5">
        <f t="shared" si="10"/>
        <v>9</v>
      </c>
      <c r="G125" s="5">
        <f t="shared" si="11"/>
        <v>12</v>
      </c>
      <c r="H125" s="9">
        <f>IF(G125=$B$5+1,$B$6,IF(G125&gt;$B$5+1,H124*(1-$B$3),0))</f>
        <v>6669.9820970411974</v>
      </c>
      <c r="I125" s="9">
        <f>IF(G125=1,H124,0)</f>
        <v>0</v>
      </c>
      <c r="J125" s="13">
        <f t="shared" si="12"/>
        <v>13339.964194082395</v>
      </c>
      <c r="K125" s="14">
        <f t="shared" si="13"/>
        <v>0</v>
      </c>
    </row>
    <row r="126" spans="4:11" x14ac:dyDescent="0.25">
      <c r="D126" s="5">
        <v>125</v>
      </c>
      <c r="E126" s="5">
        <f t="shared" si="9"/>
        <v>11</v>
      </c>
      <c r="F126" s="5">
        <f t="shared" si="10"/>
        <v>9</v>
      </c>
      <c r="G126" s="5">
        <f t="shared" si="11"/>
        <v>13</v>
      </c>
      <c r="H126" s="9">
        <f>IF(G126=$B$5+1,$B$6,IF(G126&gt;$B$5+1,H125*(1-$B$3),0))</f>
        <v>6536.5824551003734</v>
      </c>
      <c r="I126" s="9">
        <f>IF(G126=1,H125,0)</f>
        <v>0</v>
      </c>
      <c r="J126" s="13">
        <f t="shared" si="12"/>
        <v>13073.164910200747</v>
      </c>
      <c r="K126" s="14">
        <f t="shared" si="13"/>
        <v>0</v>
      </c>
    </row>
    <row r="127" spans="4:11" x14ac:dyDescent="0.25">
      <c r="D127" s="5">
        <v>126</v>
      </c>
      <c r="E127" s="5">
        <f t="shared" si="9"/>
        <v>11</v>
      </c>
      <c r="F127" s="5">
        <f t="shared" si="10"/>
        <v>9</v>
      </c>
      <c r="G127" s="5">
        <f t="shared" si="11"/>
        <v>14</v>
      </c>
      <c r="H127" s="9">
        <f>IF(G127=$B$5+1,$B$6,IF(G127&gt;$B$5+1,H126*(1-$B$3),0))</f>
        <v>6405.850805998366</v>
      </c>
      <c r="I127" s="9">
        <f>IF(G127=1,H126,0)</f>
        <v>0</v>
      </c>
      <c r="J127" s="13">
        <f t="shared" si="12"/>
        <v>12811.701611996732</v>
      </c>
      <c r="K127" s="14">
        <f t="shared" si="13"/>
        <v>0</v>
      </c>
    </row>
    <row r="128" spans="4:11" x14ac:dyDescent="0.25">
      <c r="D128" s="5">
        <v>127</v>
      </c>
      <c r="E128" s="5">
        <f t="shared" si="9"/>
        <v>11</v>
      </c>
      <c r="F128" s="5">
        <f t="shared" si="10"/>
        <v>10</v>
      </c>
      <c r="G128" s="5">
        <f t="shared" si="11"/>
        <v>1</v>
      </c>
      <c r="H128" s="9">
        <f>IF(G128=$B$5+1,$B$6,IF(G128&gt;$B$5+1,H127*(1-$B$3),0))</f>
        <v>0</v>
      </c>
      <c r="I128" s="9">
        <f>IF(G128=1,H127,0)</f>
        <v>6405.850805998366</v>
      </c>
      <c r="J128" s="13">
        <f t="shared" si="12"/>
        <v>0</v>
      </c>
      <c r="K128" s="14">
        <f t="shared" si="13"/>
        <v>57652.657253985293</v>
      </c>
    </row>
    <row r="129" spans="4:11" x14ac:dyDescent="0.25">
      <c r="D129" s="5">
        <v>128</v>
      </c>
      <c r="E129" s="5">
        <f t="shared" si="9"/>
        <v>11</v>
      </c>
      <c r="F129" s="5">
        <f t="shared" si="10"/>
        <v>10</v>
      </c>
      <c r="G129" s="5">
        <f t="shared" si="11"/>
        <v>2</v>
      </c>
      <c r="H129" s="9">
        <f>IF(G129=$B$5+1,$B$6,IF(G129&gt;$B$5+1,H128*(1-$B$3),0))</f>
        <v>0</v>
      </c>
      <c r="I129" s="9">
        <f>IF(G129=1,H128,0)</f>
        <v>0</v>
      </c>
      <c r="J129" s="13">
        <f t="shared" si="12"/>
        <v>0</v>
      </c>
      <c r="K129" s="14">
        <f t="shared" si="13"/>
        <v>0</v>
      </c>
    </row>
    <row r="130" spans="4:11" x14ac:dyDescent="0.25">
      <c r="D130" s="5">
        <v>129</v>
      </c>
      <c r="E130" s="5">
        <f t="shared" si="9"/>
        <v>11</v>
      </c>
      <c r="F130" s="5">
        <f t="shared" si="10"/>
        <v>10</v>
      </c>
      <c r="G130" s="5">
        <f t="shared" si="11"/>
        <v>3</v>
      </c>
      <c r="H130" s="9">
        <f>IF(G130=$B$5+1,$B$6,IF(G130&gt;$B$5+1,H129*(1-$B$3),0))</f>
        <v>8000</v>
      </c>
      <c r="I130" s="9">
        <f>IF(G130=1,H129,0)</f>
        <v>0</v>
      </c>
      <c r="J130" s="13">
        <f t="shared" si="12"/>
        <v>16000</v>
      </c>
      <c r="K130" s="14">
        <f t="shared" si="13"/>
        <v>0</v>
      </c>
    </row>
    <row r="131" spans="4:11" x14ac:dyDescent="0.25">
      <c r="D131" s="5">
        <v>130</v>
      </c>
      <c r="E131" s="5">
        <f t="shared" ref="E131:E133" si="14">_xlfn.CEILING.MATH(D131/12)</f>
        <v>11</v>
      </c>
      <c r="F131" s="5">
        <f t="shared" ref="F131:F133" si="15">_xlfn.CEILING.MATH(D131/$B$4)</f>
        <v>10</v>
      </c>
      <c r="G131" s="5">
        <f t="shared" ref="G131:G133" si="16">MOD(D131-1,$B$4)+1</f>
        <v>4</v>
      </c>
      <c r="H131" s="9">
        <f>IF(G131=$B$5+1,$B$6,IF(G131&gt;$B$5+1,H130*(1-$B$3),0))</f>
        <v>7840</v>
      </c>
      <c r="I131" s="9">
        <f>IF(G131=1,H130,0)</f>
        <v>0</v>
      </c>
      <c r="J131" s="13">
        <f t="shared" ref="J131:J133" si="17">H131*$B$7*$B$8</f>
        <v>15680</v>
      </c>
      <c r="K131" s="14">
        <f t="shared" ref="K131:K133" si="18">I131*($B$9+$B$10)</f>
        <v>0</v>
      </c>
    </row>
    <row r="132" spans="4:11" x14ac:dyDescent="0.25">
      <c r="D132" s="5">
        <v>131</v>
      </c>
      <c r="E132" s="5">
        <f t="shared" si="14"/>
        <v>11</v>
      </c>
      <c r="F132" s="5">
        <f t="shared" si="15"/>
        <v>10</v>
      </c>
      <c r="G132" s="5">
        <f t="shared" si="16"/>
        <v>5</v>
      </c>
      <c r="H132" s="9">
        <f>IF(G132=$B$5+1,$B$6,IF(G132&gt;$B$5+1,H131*(1-$B$3),0))</f>
        <v>7683.2</v>
      </c>
      <c r="I132" s="9">
        <f>IF(G132=1,H131,0)</f>
        <v>0</v>
      </c>
      <c r="J132" s="13">
        <f t="shared" si="17"/>
        <v>15366.4</v>
      </c>
      <c r="K132" s="14">
        <f t="shared" si="18"/>
        <v>0</v>
      </c>
    </row>
    <row r="133" spans="4:11" x14ac:dyDescent="0.25">
      <c r="D133" s="5">
        <v>132</v>
      </c>
      <c r="E133" s="5">
        <f t="shared" si="14"/>
        <v>11</v>
      </c>
      <c r="F133" s="5">
        <f t="shared" si="15"/>
        <v>10</v>
      </c>
      <c r="G133" s="5">
        <f t="shared" si="16"/>
        <v>6</v>
      </c>
      <c r="H133" s="9">
        <f>IF(G133=$B$5+1,$B$6,IF(G133&gt;$B$5+1,H132*(1-$B$3),0))</f>
        <v>7529.5360000000001</v>
      </c>
      <c r="I133" s="9">
        <f>IF(G133=1,H132,0)</f>
        <v>0</v>
      </c>
      <c r="J133" s="13">
        <f t="shared" si="17"/>
        <v>15059.072</v>
      </c>
      <c r="K133" s="14">
        <f t="shared" si="1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Hister</dc:creator>
  <cp:lastModifiedBy>Tim Hister</cp:lastModifiedBy>
  <dcterms:created xsi:type="dcterms:W3CDTF">2021-10-16T01:44:40Z</dcterms:created>
  <dcterms:modified xsi:type="dcterms:W3CDTF">2021-10-16T02:39:15Z</dcterms:modified>
</cp:coreProperties>
</file>